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3260" windowHeight="11640" tabRatio="601" activeTab="1"/>
  </bookViews>
  <sheets>
    <sheet name="Legend" sheetId="2" r:id="rId1"/>
    <sheet name="Players" sheetId="1" r:id="rId2"/>
  </sheets>
  <externalReferences>
    <externalReference r:id="rId3"/>
  </externalReferences>
  <definedNames>
    <definedName name="rtss">[1]rtss!$A$2:$P$859</definedName>
  </definedNames>
  <calcPr calcId="145621"/>
</workbook>
</file>

<file path=xl/calcChain.xml><?xml version="1.0" encoding="utf-8"?>
<calcChain xmlns="http://schemas.openxmlformats.org/spreadsheetml/2006/main">
  <c r="AC13" i="1" l="1"/>
  <c r="AD13" i="1"/>
  <c r="AE13" i="1"/>
  <c r="AF13" i="1"/>
  <c r="AG13" i="1"/>
  <c r="AH13" i="1"/>
  <c r="AC29" i="1"/>
  <c r="AD29" i="1"/>
  <c r="AE29" i="1"/>
  <c r="AF29" i="1"/>
  <c r="AG29" i="1"/>
  <c r="AH29" i="1"/>
  <c r="AC39" i="1"/>
  <c r="AD39" i="1"/>
  <c r="AE39" i="1"/>
  <c r="AF39" i="1"/>
  <c r="AG39" i="1"/>
  <c r="AH39" i="1"/>
  <c r="AC42" i="1"/>
  <c r="AD42" i="1"/>
  <c r="AE42" i="1"/>
  <c r="AF42" i="1"/>
  <c r="AG42" i="1"/>
  <c r="AH42" i="1"/>
  <c r="AC79" i="1"/>
  <c r="AD79" i="1"/>
  <c r="AE79" i="1"/>
  <c r="AF79" i="1"/>
  <c r="AG79" i="1"/>
  <c r="AH79" i="1"/>
  <c r="AC88" i="1"/>
  <c r="AD88" i="1"/>
  <c r="AE88" i="1"/>
  <c r="AF88" i="1"/>
  <c r="AG88" i="1"/>
  <c r="AH88" i="1"/>
  <c r="AC95" i="1"/>
  <c r="AD95" i="1"/>
  <c r="AE95" i="1"/>
  <c r="AF95" i="1"/>
  <c r="AG95" i="1"/>
  <c r="AH95" i="1"/>
  <c r="AC101" i="1"/>
  <c r="AD101" i="1"/>
  <c r="AE101" i="1"/>
  <c r="AF101" i="1"/>
  <c r="AG101" i="1"/>
  <c r="AH101" i="1"/>
  <c r="AC107" i="1"/>
  <c r="AD107" i="1"/>
  <c r="AE107" i="1"/>
  <c r="AF107" i="1"/>
  <c r="AG107" i="1"/>
  <c r="AH107" i="1"/>
  <c r="AC129" i="1"/>
  <c r="AD129" i="1"/>
  <c r="AE129" i="1"/>
  <c r="AF129" i="1"/>
  <c r="AG129" i="1"/>
  <c r="AH129" i="1"/>
  <c r="AC135" i="1"/>
  <c r="AD135" i="1"/>
  <c r="AE135" i="1"/>
  <c r="AF135" i="1"/>
  <c r="AG135" i="1"/>
  <c r="AH135" i="1"/>
  <c r="AC141" i="1"/>
  <c r="AD141" i="1"/>
  <c r="AE141" i="1"/>
  <c r="AF141" i="1"/>
  <c r="AG141" i="1"/>
  <c r="AH141" i="1"/>
  <c r="AC147" i="1"/>
  <c r="AD147" i="1"/>
  <c r="AE147" i="1"/>
  <c r="AF147" i="1"/>
  <c r="AG147" i="1"/>
  <c r="AH147" i="1"/>
  <c r="AC180" i="1"/>
  <c r="AD180" i="1"/>
  <c r="AE180" i="1"/>
  <c r="AF180" i="1"/>
  <c r="AG180" i="1"/>
  <c r="AH180" i="1"/>
  <c r="AC198" i="1"/>
  <c r="AD198" i="1"/>
  <c r="AE198" i="1"/>
  <c r="AF198" i="1"/>
  <c r="AG198" i="1"/>
  <c r="AH198" i="1"/>
  <c r="AC255" i="1"/>
  <c r="AD255" i="1"/>
  <c r="AE255" i="1"/>
  <c r="AF255" i="1"/>
  <c r="AG255" i="1"/>
  <c r="AH255" i="1"/>
  <c r="AC259" i="1"/>
  <c r="AD259" i="1"/>
  <c r="AE259" i="1"/>
  <c r="AF259" i="1"/>
  <c r="AG259" i="1"/>
  <c r="AH259" i="1"/>
  <c r="AC262" i="1"/>
  <c r="AD262" i="1"/>
  <c r="AE262" i="1"/>
  <c r="AF262" i="1"/>
  <c r="AG262" i="1"/>
  <c r="AH262" i="1"/>
  <c r="AC281" i="1"/>
  <c r="AD281" i="1"/>
  <c r="AE281" i="1"/>
  <c r="AF281" i="1"/>
  <c r="AG281" i="1"/>
  <c r="AH281" i="1"/>
  <c r="AC303" i="1"/>
  <c r="AD303" i="1"/>
  <c r="AE303" i="1"/>
  <c r="AF303" i="1"/>
  <c r="AG303" i="1"/>
  <c r="AH303" i="1"/>
  <c r="AC307" i="1"/>
  <c r="AD307" i="1"/>
  <c r="AE307" i="1"/>
  <c r="AF307" i="1"/>
  <c r="AG307" i="1"/>
  <c r="AH307" i="1"/>
  <c r="AC321" i="1"/>
  <c r="AD321" i="1"/>
  <c r="AE321" i="1"/>
  <c r="AF321" i="1"/>
  <c r="AG321" i="1"/>
  <c r="AH321" i="1"/>
  <c r="AC334" i="1"/>
  <c r="AD334" i="1"/>
  <c r="AE334" i="1"/>
  <c r="AF334" i="1"/>
  <c r="AG334" i="1"/>
  <c r="AH334" i="1"/>
  <c r="AC349" i="1"/>
  <c r="AD349" i="1"/>
  <c r="AE349" i="1"/>
  <c r="AF349" i="1"/>
  <c r="AG349" i="1"/>
  <c r="AH349" i="1"/>
  <c r="AC361" i="1"/>
  <c r="AD361" i="1"/>
  <c r="AE361" i="1"/>
  <c r="AF361" i="1"/>
  <c r="AG361" i="1"/>
  <c r="AH361" i="1"/>
  <c r="AC370" i="1"/>
  <c r="AD370" i="1"/>
  <c r="AE370" i="1"/>
  <c r="AF370" i="1"/>
  <c r="AG370" i="1"/>
  <c r="AH370" i="1"/>
  <c r="AC383" i="1"/>
  <c r="AD383" i="1"/>
  <c r="AE383" i="1"/>
  <c r="AF383" i="1"/>
  <c r="AG383" i="1"/>
  <c r="AH383" i="1"/>
  <c r="AC387" i="1"/>
  <c r="AD387" i="1"/>
  <c r="AE387" i="1"/>
  <c r="AF387" i="1"/>
  <c r="AG387" i="1"/>
  <c r="AH387" i="1"/>
  <c r="AC392" i="1"/>
  <c r="AD392" i="1"/>
  <c r="AE392" i="1"/>
  <c r="AF392" i="1"/>
  <c r="AG392" i="1"/>
  <c r="AH392" i="1"/>
  <c r="AC397" i="1"/>
  <c r="AD397" i="1"/>
  <c r="AE397" i="1"/>
  <c r="AF397" i="1"/>
  <c r="AG397" i="1"/>
  <c r="AH397" i="1"/>
  <c r="AC407" i="1"/>
  <c r="AD407" i="1"/>
  <c r="AE407" i="1"/>
  <c r="AF407" i="1"/>
  <c r="AG407" i="1"/>
  <c r="AH407" i="1"/>
  <c r="AC425" i="1"/>
  <c r="AD425" i="1"/>
  <c r="AE425" i="1"/>
  <c r="AF425" i="1"/>
  <c r="AG425" i="1"/>
  <c r="AH425" i="1"/>
  <c r="AC449" i="1"/>
  <c r="AD449" i="1"/>
  <c r="AE449" i="1"/>
  <c r="AF449" i="1"/>
  <c r="AG449" i="1"/>
  <c r="AH449" i="1"/>
  <c r="AC460" i="1"/>
  <c r="AD460" i="1"/>
  <c r="AE460" i="1"/>
  <c r="AF460" i="1"/>
  <c r="AG460" i="1"/>
  <c r="AH460" i="1"/>
  <c r="AC472" i="1"/>
  <c r="AD472" i="1"/>
  <c r="AE472" i="1"/>
  <c r="AF472" i="1"/>
  <c r="AG472" i="1"/>
  <c r="AH472" i="1"/>
  <c r="AC485" i="1"/>
  <c r="AD485" i="1"/>
  <c r="AE485" i="1"/>
  <c r="AF485" i="1"/>
  <c r="AG485" i="1"/>
  <c r="AH485" i="1"/>
  <c r="AC499" i="1"/>
  <c r="AD499" i="1"/>
  <c r="AE499" i="1"/>
  <c r="AF499" i="1"/>
  <c r="AG499" i="1"/>
  <c r="AH499" i="1"/>
  <c r="AC520" i="1"/>
  <c r="AD520" i="1"/>
  <c r="AE520" i="1"/>
  <c r="AF520" i="1"/>
  <c r="AG520" i="1"/>
  <c r="AH520" i="1"/>
  <c r="AC560" i="1"/>
  <c r="AD560" i="1"/>
  <c r="AE560" i="1"/>
  <c r="AF560" i="1"/>
  <c r="AG560" i="1"/>
  <c r="AH560" i="1"/>
  <c r="AC565" i="1"/>
  <c r="AD565" i="1"/>
  <c r="AE565" i="1"/>
  <c r="AF565" i="1"/>
  <c r="AG565" i="1"/>
  <c r="AH565" i="1"/>
  <c r="AC568" i="1"/>
  <c r="AD568" i="1"/>
  <c r="AE568" i="1"/>
  <c r="AF568" i="1"/>
  <c r="AG568" i="1"/>
  <c r="AH568" i="1"/>
  <c r="AC574" i="1"/>
  <c r="AD574" i="1"/>
  <c r="AE574" i="1"/>
  <c r="AF574" i="1"/>
  <c r="AG574" i="1"/>
  <c r="AH574" i="1"/>
  <c r="AC585" i="1"/>
  <c r="AD585" i="1"/>
  <c r="AE585" i="1"/>
  <c r="AF585" i="1"/>
  <c r="AG585" i="1"/>
  <c r="AH585" i="1"/>
  <c r="AC592" i="1"/>
  <c r="AD592" i="1"/>
  <c r="AE592" i="1"/>
  <c r="AF592" i="1"/>
  <c r="AG592" i="1"/>
  <c r="AH592" i="1"/>
  <c r="AC608" i="1"/>
  <c r="AD608" i="1"/>
  <c r="AE608" i="1"/>
  <c r="AF608" i="1"/>
  <c r="AG608" i="1"/>
  <c r="AH608" i="1"/>
  <c r="AC620" i="1"/>
  <c r="AD620" i="1"/>
  <c r="AE620" i="1"/>
  <c r="AF620" i="1"/>
  <c r="AG620" i="1"/>
  <c r="AH620" i="1"/>
  <c r="AC641" i="1"/>
  <c r="AD641" i="1"/>
  <c r="AE641" i="1"/>
  <c r="AF641" i="1"/>
  <c r="AG641" i="1"/>
  <c r="AH641" i="1"/>
  <c r="AC644" i="1"/>
  <c r="AD644" i="1"/>
  <c r="AE644" i="1"/>
  <c r="AF644" i="1"/>
  <c r="AG644" i="1"/>
  <c r="AH644" i="1"/>
  <c r="AC677" i="1"/>
  <c r="AD677" i="1"/>
  <c r="AE677" i="1"/>
  <c r="AF677" i="1"/>
  <c r="AG677" i="1"/>
  <c r="AH677" i="1"/>
  <c r="AC680" i="1"/>
  <c r="AD680" i="1"/>
  <c r="AE680" i="1"/>
  <c r="AF680" i="1"/>
  <c r="AG680" i="1"/>
  <c r="AH680" i="1"/>
  <c r="AC762" i="1"/>
  <c r="AD762" i="1"/>
  <c r="AE762" i="1"/>
  <c r="AF762" i="1"/>
  <c r="AG762" i="1"/>
  <c r="AH762" i="1"/>
  <c r="AC1355" i="1"/>
  <c r="AD1355" i="1"/>
  <c r="AE1355" i="1"/>
  <c r="AF1355" i="1"/>
  <c r="AG1355" i="1"/>
  <c r="AH1355" i="1"/>
  <c r="AC781" i="1"/>
  <c r="AD781" i="1"/>
  <c r="AE781" i="1"/>
  <c r="AF781" i="1"/>
  <c r="AG781" i="1"/>
  <c r="AH781" i="1"/>
  <c r="AC786" i="1"/>
  <c r="AD786" i="1"/>
  <c r="AE786" i="1"/>
  <c r="AF786" i="1"/>
  <c r="AG786" i="1"/>
  <c r="AH786" i="1"/>
  <c r="AC797" i="1"/>
  <c r="AD797" i="1"/>
  <c r="AE797" i="1"/>
  <c r="AF797" i="1"/>
  <c r="AG797" i="1"/>
  <c r="AH797" i="1"/>
  <c r="AC803" i="1"/>
  <c r="AD803" i="1"/>
  <c r="AE803" i="1"/>
  <c r="AF803" i="1"/>
  <c r="AG803" i="1"/>
  <c r="AH803" i="1"/>
  <c r="AC845" i="1"/>
  <c r="AD845" i="1"/>
  <c r="AE845" i="1"/>
  <c r="AF845" i="1"/>
  <c r="AG845" i="1"/>
  <c r="AH845" i="1"/>
  <c r="AC849" i="1"/>
  <c r="AD849" i="1"/>
  <c r="AE849" i="1"/>
  <c r="AF849" i="1"/>
  <c r="AG849" i="1"/>
  <c r="AH849" i="1"/>
  <c r="AC854" i="1"/>
  <c r="AD854" i="1"/>
  <c r="AE854" i="1"/>
  <c r="AF854" i="1"/>
  <c r="AG854" i="1"/>
  <c r="AH854" i="1"/>
  <c r="AC885" i="1"/>
  <c r="AD885" i="1"/>
  <c r="AE885" i="1"/>
  <c r="AF885" i="1"/>
  <c r="AG885" i="1"/>
  <c r="AH885" i="1"/>
  <c r="AC892" i="1"/>
  <c r="AD892" i="1"/>
  <c r="AE892" i="1"/>
  <c r="AF892" i="1"/>
  <c r="AG892" i="1"/>
  <c r="AH892" i="1"/>
  <c r="AC937" i="1"/>
  <c r="AD937" i="1"/>
  <c r="AE937" i="1"/>
  <c r="AF937" i="1"/>
  <c r="AG937" i="1"/>
  <c r="AH937" i="1"/>
  <c r="AC946" i="1"/>
  <c r="AD946" i="1"/>
  <c r="AE946" i="1"/>
  <c r="AF946" i="1"/>
  <c r="AG946" i="1"/>
  <c r="AH946" i="1"/>
  <c r="AC954" i="1"/>
  <c r="AD954" i="1"/>
  <c r="AE954" i="1"/>
  <c r="AF954" i="1"/>
  <c r="AG954" i="1"/>
  <c r="AH954" i="1"/>
  <c r="AC995" i="1"/>
  <c r="AD995" i="1"/>
  <c r="AE995" i="1"/>
  <c r="AF995" i="1"/>
  <c r="AG995" i="1"/>
  <c r="AH995" i="1"/>
  <c r="AC1042" i="1"/>
  <c r="AD1042" i="1"/>
  <c r="AE1042" i="1"/>
  <c r="AF1042" i="1"/>
  <c r="AG1042" i="1"/>
  <c r="AH1042" i="1"/>
  <c r="AC1047" i="1"/>
  <c r="AD1047" i="1"/>
  <c r="AE1047" i="1"/>
  <c r="AF1047" i="1"/>
  <c r="AG1047" i="1"/>
  <c r="AH1047" i="1"/>
  <c r="AC1084" i="1"/>
  <c r="AD1084" i="1"/>
  <c r="AE1084" i="1"/>
  <c r="AF1084" i="1"/>
  <c r="AA1084" i="1"/>
  <c r="AG1084" i="1"/>
  <c r="AB1084" i="1"/>
  <c r="AH1084" i="1" s="1"/>
  <c r="AC1096" i="1"/>
  <c r="AD1096" i="1"/>
  <c r="AE1096" i="1"/>
  <c r="AF1096" i="1"/>
  <c r="AG1096" i="1"/>
  <c r="AH1096" i="1"/>
  <c r="AC1113" i="1"/>
  <c r="AD1113" i="1"/>
  <c r="AE1113" i="1"/>
  <c r="AF1113" i="1"/>
  <c r="AG1113" i="1"/>
  <c r="AH1113" i="1"/>
  <c r="AC1125" i="1"/>
  <c r="AD1125" i="1"/>
  <c r="AE1125" i="1"/>
  <c r="AF1125" i="1"/>
  <c r="AG1125" i="1"/>
  <c r="AH1125" i="1"/>
  <c r="AC1136" i="1"/>
  <c r="AD1136" i="1"/>
  <c r="AE1136" i="1"/>
  <c r="AF1136" i="1"/>
  <c r="AG1136" i="1"/>
  <c r="AH1136" i="1"/>
  <c r="AC1173" i="1"/>
  <c r="AD1173" i="1"/>
  <c r="AE1173" i="1"/>
  <c r="AF1173" i="1"/>
  <c r="AG1173" i="1"/>
  <c r="AH1173" i="1"/>
  <c r="AC1192" i="1"/>
  <c r="AD1192" i="1"/>
  <c r="AE1192" i="1"/>
  <c r="AF1192" i="1"/>
  <c r="AG1192" i="1"/>
  <c r="AH1192" i="1"/>
  <c r="AC1214" i="1"/>
  <c r="AD1214" i="1"/>
  <c r="AE1214" i="1"/>
  <c r="AF1214" i="1"/>
  <c r="AG1214" i="1"/>
  <c r="AH1214" i="1"/>
  <c r="AC1245" i="1"/>
  <c r="AD1245" i="1"/>
  <c r="AE1245" i="1"/>
  <c r="AF1245" i="1"/>
  <c r="AG1245" i="1"/>
  <c r="AH1245" i="1"/>
  <c r="AC1252" i="1"/>
  <c r="AD1252" i="1"/>
  <c r="AE1252" i="1"/>
  <c r="AF1252" i="1"/>
  <c r="AG1252" i="1"/>
  <c r="AH1252" i="1"/>
  <c r="AC1258" i="1"/>
  <c r="AD1258" i="1"/>
  <c r="AE1258" i="1"/>
  <c r="AF1258" i="1"/>
  <c r="AG1258" i="1"/>
  <c r="AH1258" i="1"/>
  <c r="AC1266" i="1"/>
  <c r="AD1266" i="1"/>
  <c r="AE1266" i="1"/>
  <c r="AF1266" i="1"/>
  <c r="AG1266" i="1"/>
  <c r="AH1266" i="1"/>
  <c r="AC1276" i="1"/>
  <c r="AD1276" i="1"/>
  <c r="AE1276" i="1"/>
  <c r="AF1276" i="1"/>
  <c r="AG1276" i="1"/>
  <c r="AH1276" i="1"/>
  <c r="AC1280" i="1"/>
  <c r="AD1280" i="1"/>
  <c r="AE1280" i="1"/>
  <c r="AF1280" i="1"/>
  <c r="AG1280" i="1"/>
  <c r="AH1280" i="1"/>
  <c r="AC1283" i="1"/>
  <c r="AD1283" i="1"/>
  <c r="AE1283" i="1"/>
  <c r="AF1283" i="1"/>
  <c r="AG1283" i="1"/>
  <c r="AH1283" i="1"/>
  <c r="AC1295" i="1"/>
  <c r="AD1295" i="1"/>
  <c r="AE1295" i="1"/>
  <c r="AF1295" i="1"/>
  <c r="AG1295" i="1"/>
  <c r="AH1295" i="1"/>
  <c r="AC1319" i="1"/>
  <c r="AD1319" i="1"/>
  <c r="AE1319" i="1"/>
  <c r="AF1319" i="1"/>
  <c r="AG1319" i="1"/>
  <c r="AH1319" i="1"/>
  <c r="AC1336" i="1"/>
  <c r="AD1336" i="1"/>
  <c r="AE1336" i="1"/>
  <c r="AF1336" i="1"/>
  <c r="AG1336" i="1"/>
  <c r="AH1336" i="1"/>
  <c r="AC1348" i="1"/>
  <c r="AD1348" i="1"/>
  <c r="AE1348" i="1"/>
  <c r="AF1348" i="1"/>
  <c r="AG1348" i="1"/>
  <c r="AH1348" i="1"/>
  <c r="AC1351" i="1"/>
  <c r="AD1351" i="1"/>
  <c r="AE1351" i="1"/>
  <c r="AF1351" i="1"/>
  <c r="AG1351" i="1"/>
  <c r="AH1351" i="1"/>
  <c r="AC1358" i="1"/>
  <c r="AD1358" i="1"/>
  <c r="AE1358" i="1"/>
  <c r="AF1358" i="1"/>
  <c r="AG1358" i="1"/>
  <c r="AH1358" i="1"/>
  <c r="AC1368" i="1"/>
  <c r="AD1368" i="1"/>
  <c r="AE1368" i="1"/>
  <c r="AF1368" i="1"/>
  <c r="AG1368" i="1"/>
  <c r="AH1368" i="1"/>
  <c r="AC1372" i="1"/>
  <c r="AD1372" i="1"/>
  <c r="AE1372" i="1"/>
  <c r="AF1372" i="1"/>
  <c r="AG1372" i="1"/>
  <c r="AH1372" i="1"/>
  <c r="AC502" i="1"/>
  <c r="AD502" i="1"/>
  <c r="AE502" i="1"/>
  <c r="AF502" i="1"/>
  <c r="AG502" i="1"/>
  <c r="AH502" i="1"/>
  <c r="AC1381" i="1"/>
  <c r="AD1381" i="1"/>
  <c r="AE1381" i="1"/>
  <c r="AF1381" i="1"/>
  <c r="AG1381" i="1"/>
  <c r="AH1381" i="1"/>
  <c r="AC1394" i="1"/>
  <c r="AD1394" i="1"/>
  <c r="AE1394" i="1"/>
  <c r="AF1394" i="1"/>
  <c r="AG1394" i="1"/>
  <c r="AH1394" i="1"/>
  <c r="AC1397" i="1"/>
  <c r="AD1397" i="1"/>
  <c r="AE1397" i="1"/>
  <c r="AF1397" i="1"/>
  <c r="AG1397" i="1"/>
  <c r="AH1397" i="1"/>
  <c r="AC1420" i="1"/>
  <c r="AD1420" i="1"/>
  <c r="AE1420" i="1"/>
  <c r="AF1420" i="1"/>
  <c r="AG1420" i="1"/>
  <c r="AH1420" i="1"/>
  <c r="AC1430" i="1"/>
  <c r="AD1430" i="1"/>
  <c r="AE1430" i="1"/>
  <c r="AF1430" i="1"/>
  <c r="AG1430" i="1"/>
  <c r="AH1430" i="1"/>
  <c r="AC1438" i="1"/>
  <c r="AD1438" i="1"/>
  <c r="AE1438" i="1"/>
  <c r="AF1438" i="1"/>
  <c r="AG1438" i="1"/>
  <c r="AH1438" i="1"/>
  <c r="AC1446" i="1"/>
  <c r="AD1446" i="1"/>
  <c r="AE1446" i="1"/>
  <c r="AF1446" i="1"/>
  <c r="AG1446" i="1"/>
  <c r="AH1446" i="1"/>
  <c r="AC1449" i="1"/>
  <c r="AD1449" i="1"/>
  <c r="AE1449" i="1"/>
  <c r="AF1449" i="1"/>
  <c r="AG1449" i="1"/>
  <c r="AH1449" i="1"/>
  <c r="AC1482" i="1"/>
  <c r="AD1482" i="1"/>
  <c r="AE1482" i="1"/>
  <c r="AF1482" i="1"/>
  <c r="AG1482" i="1"/>
  <c r="AH1482" i="1"/>
  <c r="AC1516" i="1"/>
  <c r="AD1516" i="1"/>
  <c r="AE1516" i="1"/>
  <c r="AF1516" i="1"/>
  <c r="AG1516" i="1"/>
  <c r="AH1516" i="1"/>
  <c r="AC1523" i="1"/>
  <c r="AD1523" i="1"/>
  <c r="AE1523" i="1"/>
  <c r="AF1523" i="1"/>
  <c r="AG1523" i="1"/>
  <c r="AH1523" i="1"/>
  <c r="AC1549" i="1"/>
  <c r="AD1549" i="1"/>
  <c r="AE1549" i="1"/>
  <c r="AF1549" i="1"/>
  <c r="AG1549" i="1"/>
  <c r="AH1549" i="1"/>
  <c r="AC1575" i="1"/>
  <c r="AD1575" i="1"/>
  <c r="AE1575" i="1"/>
  <c r="AF1575" i="1"/>
  <c r="AG1575" i="1"/>
  <c r="AH1575" i="1"/>
  <c r="AC1580" i="1"/>
  <c r="AD1580" i="1"/>
  <c r="AE1580" i="1"/>
  <c r="AF1580" i="1"/>
  <c r="AG1580" i="1"/>
  <c r="AH1580" i="1"/>
  <c r="AC247" i="1"/>
  <c r="AD247" i="1"/>
  <c r="AE247" i="1"/>
  <c r="AF247" i="1"/>
  <c r="AG247" i="1"/>
  <c r="AH247" i="1"/>
  <c r="AC1588" i="1"/>
  <c r="AD1588" i="1"/>
  <c r="AE1588" i="1"/>
  <c r="AF1588" i="1"/>
  <c r="AG1588" i="1"/>
  <c r="AH1588" i="1"/>
  <c r="AC1592" i="1"/>
  <c r="AD1592" i="1"/>
  <c r="AE1592" i="1"/>
  <c r="AF1592" i="1"/>
  <c r="AG1592" i="1"/>
  <c r="AH1592" i="1"/>
  <c r="AC1602" i="1"/>
  <c r="AD1602" i="1"/>
  <c r="AE1602" i="1"/>
  <c r="AF1602" i="1"/>
  <c r="AG1602" i="1"/>
  <c r="AH1602" i="1"/>
  <c r="AC1607" i="1"/>
  <c r="AD1607" i="1"/>
  <c r="AE1607" i="1"/>
  <c r="AF1607" i="1"/>
  <c r="AG1607" i="1"/>
  <c r="AH1607" i="1"/>
  <c r="AC1612" i="1"/>
  <c r="AD1612" i="1"/>
  <c r="AE1612" i="1"/>
  <c r="AF1612" i="1"/>
  <c r="AG1612" i="1"/>
  <c r="AH1612" i="1"/>
  <c r="AC1616" i="1"/>
  <c r="AD1616" i="1"/>
  <c r="AE1616" i="1"/>
  <c r="AF1616" i="1"/>
  <c r="AG1616" i="1"/>
  <c r="AH1616" i="1"/>
  <c r="AC1620" i="1"/>
  <c r="AD1620" i="1"/>
  <c r="AE1620" i="1"/>
  <c r="AF1620" i="1"/>
  <c r="AG1620" i="1"/>
  <c r="AH1620" i="1"/>
  <c r="AC1627" i="1"/>
  <c r="AD1627" i="1"/>
  <c r="AE1627" i="1"/>
  <c r="AF1627" i="1"/>
  <c r="AG1627" i="1"/>
  <c r="AH1627" i="1"/>
  <c r="AC1648" i="1"/>
  <c r="AD1648" i="1"/>
  <c r="AE1648" i="1"/>
  <c r="AF1648" i="1"/>
  <c r="AG1648" i="1"/>
  <c r="AH1648" i="1"/>
  <c r="AC1654" i="1"/>
  <c r="AD1654" i="1"/>
  <c r="AE1654" i="1"/>
  <c r="AF1654" i="1"/>
  <c r="AG1654" i="1"/>
  <c r="AH1654" i="1"/>
  <c r="AC1682" i="1"/>
  <c r="AD1682" i="1"/>
  <c r="AE1682" i="1"/>
  <c r="AF1682" i="1"/>
  <c r="AG1682" i="1"/>
  <c r="AH1682" i="1"/>
  <c r="AC1685" i="1"/>
  <c r="AD1685" i="1"/>
  <c r="AE1685" i="1"/>
  <c r="AF1685" i="1"/>
  <c r="AG1685" i="1"/>
  <c r="AH1685" i="1"/>
  <c r="AC1725" i="1"/>
  <c r="AD1725" i="1"/>
  <c r="AE1725" i="1"/>
  <c r="AF1725" i="1"/>
  <c r="AG1725" i="1"/>
  <c r="AH1725" i="1"/>
  <c r="AC1746" i="1"/>
  <c r="AD1746" i="1"/>
  <c r="AE1746" i="1"/>
  <c r="AF1746" i="1"/>
  <c r="AG1746" i="1"/>
  <c r="AH1746" i="1"/>
  <c r="AC1749" i="1"/>
  <c r="AD1749" i="1"/>
  <c r="AE1749" i="1"/>
  <c r="AF1749" i="1"/>
  <c r="AG1749" i="1"/>
  <c r="AH1749" i="1"/>
  <c r="AC1762" i="1"/>
  <c r="AD1762" i="1"/>
  <c r="AE1762" i="1"/>
  <c r="AF1762" i="1"/>
  <c r="AG1762" i="1"/>
  <c r="AH1762" i="1"/>
  <c r="AC1770" i="1"/>
  <c r="AD1770" i="1"/>
  <c r="AE1770" i="1"/>
  <c r="AF1770" i="1"/>
  <c r="AG1770" i="1"/>
  <c r="AH1770" i="1"/>
  <c r="AC1778" i="1"/>
  <c r="AD1778" i="1"/>
  <c r="AE1778" i="1"/>
  <c r="AF1778" i="1"/>
  <c r="AG1778" i="1"/>
  <c r="AH1778" i="1"/>
  <c r="AC1790" i="1"/>
  <c r="AD1790" i="1"/>
  <c r="AE1790" i="1"/>
  <c r="AF1790" i="1"/>
  <c r="AG1790" i="1"/>
  <c r="AH1790" i="1"/>
  <c r="AC1837" i="1"/>
  <c r="AD1837" i="1"/>
  <c r="AE1837" i="1"/>
  <c r="AF1837" i="1"/>
  <c r="AG1837" i="1"/>
  <c r="AH1837" i="1"/>
  <c r="AC1845" i="1"/>
  <c r="AD1845" i="1"/>
  <c r="AE1845" i="1"/>
  <c r="AF1845" i="1"/>
  <c r="AG1845" i="1"/>
  <c r="AH1845" i="1"/>
  <c r="AC1865" i="1"/>
  <c r="AD1865" i="1"/>
  <c r="AE1865" i="1"/>
  <c r="AF1865" i="1"/>
  <c r="AG1865" i="1"/>
  <c r="AH1865" i="1"/>
  <c r="AC1870" i="1"/>
  <c r="AD1870" i="1"/>
  <c r="AE1870" i="1"/>
  <c r="AF1870" i="1"/>
  <c r="AG1870" i="1"/>
  <c r="AH1870" i="1"/>
  <c r="AC1890" i="1"/>
  <c r="AD1890" i="1"/>
  <c r="AE1890" i="1"/>
  <c r="AF1890" i="1"/>
  <c r="AG1890" i="1"/>
  <c r="AH1890" i="1"/>
  <c r="AC1895" i="1"/>
  <c r="AD1895" i="1"/>
  <c r="AE1895" i="1"/>
  <c r="AF1895" i="1"/>
  <c r="AG1895" i="1"/>
  <c r="AH1895" i="1"/>
  <c r="AC1912" i="1"/>
  <c r="AD1912" i="1"/>
  <c r="AE1912" i="1"/>
  <c r="AF1912" i="1"/>
  <c r="AG1912" i="1"/>
  <c r="AH1912" i="1"/>
  <c r="AC274" i="1"/>
  <c r="AD274" i="1"/>
  <c r="AE274" i="1"/>
  <c r="AF274" i="1"/>
  <c r="AA274" i="1"/>
  <c r="AG274" i="1"/>
  <c r="AB274" i="1"/>
  <c r="AH274" i="1" s="1"/>
  <c r="AC1952" i="1"/>
  <c r="AD1952" i="1"/>
  <c r="AE1952" i="1"/>
  <c r="AF1952" i="1"/>
  <c r="AG1952" i="1"/>
  <c r="AH1952" i="1"/>
  <c r="AC1957" i="1"/>
  <c r="AD1957" i="1"/>
  <c r="AE1957" i="1"/>
  <c r="AF1957" i="1"/>
  <c r="AG1957" i="1"/>
  <c r="AH1957" i="1"/>
  <c r="AC1964" i="1"/>
  <c r="AD1964" i="1"/>
  <c r="AE1964" i="1"/>
  <c r="AF1964" i="1"/>
  <c r="AG1964" i="1"/>
  <c r="AH1964" i="1"/>
  <c r="AC1970" i="1"/>
  <c r="AD1970" i="1"/>
  <c r="AE1970" i="1"/>
  <c r="AF1970" i="1"/>
  <c r="AG1970" i="1"/>
  <c r="AH1970" i="1"/>
  <c r="AC1977" i="1"/>
  <c r="AD1977" i="1"/>
  <c r="AE1977" i="1"/>
  <c r="AF1977" i="1"/>
  <c r="AG1977" i="1"/>
  <c r="AH1977" i="1"/>
  <c r="AC1986" i="1"/>
  <c r="AD1986" i="1"/>
  <c r="AE1986" i="1"/>
  <c r="AF1986" i="1"/>
  <c r="AG1986" i="1"/>
  <c r="AH1986" i="1"/>
  <c r="AC1994" i="1"/>
  <c r="AD1994" i="1"/>
  <c r="AE1994" i="1"/>
  <c r="AF1994" i="1"/>
  <c r="AG1994" i="1"/>
  <c r="AH1994" i="1"/>
  <c r="AC2001" i="1"/>
  <c r="AD2001" i="1"/>
  <c r="AE2001" i="1"/>
  <c r="AF2001" i="1"/>
  <c r="AG2001" i="1"/>
  <c r="AH2001" i="1"/>
  <c r="AC5" i="1"/>
  <c r="AD5" i="1"/>
  <c r="AE5" i="1"/>
  <c r="AF5" i="1"/>
  <c r="AA5" i="1"/>
  <c r="AG5" i="1"/>
  <c r="AB5" i="1"/>
  <c r="AH5" i="1"/>
  <c r="AC11" i="1"/>
  <c r="AD11" i="1"/>
  <c r="AE11" i="1"/>
  <c r="AF11" i="1"/>
  <c r="AG11" i="1"/>
  <c r="AH11" i="1"/>
  <c r="AC12" i="1"/>
  <c r="AD12" i="1"/>
  <c r="AE12" i="1"/>
  <c r="AF12" i="1"/>
  <c r="AG12" i="1"/>
  <c r="AH12" i="1"/>
  <c r="AC27" i="1"/>
  <c r="AD27" i="1"/>
  <c r="AE27" i="1"/>
  <c r="AF27" i="1"/>
  <c r="AA27" i="1"/>
  <c r="AG27" i="1"/>
  <c r="AB27" i="1"/>
  <c r="AH27" i="1" s="1"/>
  <c r="AC28" i="1"/>
  <c r="AD28" i="1"/>
  <c r="AE28" i="1"/>
  <c r="AF28" i="1"/>
  <c r="AA28" i="1"/>
  <c r="AG28" i="1"/>
  <c r="AB28" i="1"/>
  <c r="AH28" i="1" s="1"/>
  <c r="AC37" i="1"/>
  <c r="AD37" i="1"/>
  <c r="AE37" i="1"/>
  <c r="AF37" i="1"/>
  <c r="AA37" i="1"/>
  <c r="AG37" i="1"/>
  <c r="AB37" i="1"/>
  <c r="AH37" i="1" s="1"/>
  <c r="AC38" i="1"/>
  <c r="AD38" i="1"/>
  <c r="AE38" i="1"/>
  <c r="AF38" i="1"/>
  <c r="AA38" i="1"/>
  <c r="AG38" i="1"/>
  <c r="AB38" i="1"/>
  <c r="AH38" i="1" s="1"/>
  <c r="AC40" i="1"/>
  <c r="AD40" i="1"/>
  <c r="AE40" i="1"/>
  <c r="AF40" i="1"/>
  <c r="AG40" i="1"/>
  <c r="AH40" i="1"/>
  <c r="AC41" i="1"/>
  <c r="AD41" i="1"/>
  <c r="AE41" i="1"/>
  <c r="AF41" i="1"/>
  <c r="AG41" i="1"/>
  <c r="AH41" i="1"/>
  <c r="AC77" i="1"/>
  <c r="AD77" i="1"/>
  <c r="AE77" i="1"/>
  <c r="AF77" i="1"/>
  <c r="AG77" i="1"/>
  <c r="AH77" i="1"/>
  <c r="AC78" i="1"/>
  <c r="AD78" i="1"/>
  <c r="AE78" i="1"/>
  <c r="AF78" i="1"/>
  <c r="AG78" i="1"/>
  <c r="AH78" i="1"/>
  <c r="AC86" i="1"/>
  <c r="AD86" i="1"/>
  <c r="AE86" i="1"/>
  <c r="AF86" i="1"/>
  <c r="AG86" i="1"/>
  <c r="AH86" i="1"/>
  <c r="AC87" i="1"/>
  <c r="AD87" i="1"/>
  <c r="AE87" i="1"/>
  <c r="AF87" i="1"/>
  <c r="AG87" i="1"/>
  <c r="AH87" i="1"/>
  <c r="AC93" i="1"/>
  <c r="AD93" i="1"/>
  <c r="AE93" i="1"/>
  <c r="AF93" i="1"/>
  <c r="AA93" i="1"/>
  <c r="AG93" i="1"/>
  <c r="AB93" i="1"/>
  <c r="AH93" i="1" s="1"/>
  <c r="AC94" i="1"/>
  <c r="AD94" i="1"/>
  <c r="AE94" i="1"/>
  <c r="AF94" i="1"/>
  <c r="AA94" i="1"/>
  <c r="AG94" i="1"/>
  <c r="AB94" i="1"/>
  <c r="AH94" i="1" s="1"/>
  <c r="AC99" i="1"/>
  <c r="AD99" i="1"/>
  <c r="AE99" i="1"/>
  <c r="AF99" i="1"/>
  <c r="AA99" i="1"/>
  <c r="AG99" i="1"/>
  <c r="AB99" i="1"/>
  <c r="AH99" i="1" s="1"/>
  <c r="AC100" i="1"/>
  <c r="AD100" i="1"/>
  <c r="AE100" i="1"/>
  <c r="AF100" i="1"/>
  <c r="AA100" i="1"/>
  <c r="AG100" i="1"/>
  <c r="AB100" i="1"/>
  <c r="AH100" i="1" s="1"/>
  <c r="AC105" i="1"/>
  <c r="AD105" i="1"/>
  <c r="AE105" i="1"/>
  <c r="AF105" i="1"/>
  <c r="AG105" i="1"/>
  <c r="AH105" i="1"/>
  <c r="AC106" i="1"/>
  <c r="AD106" i="1"/>
  <c r="AE106" i="1"/>
  <c r="AF106" i="1"/>
  <c r="AG106" i="1"/>
  <c r="AH106" i="1"/>
  <c r="AC127" i="1"/>
  <c r="AD127" i="1"/>
  <c r="AE127" i="1"/>
  <c r="AF127" i="1"/>
  <c r="AA127" i="1"/>
  <c r="AG127" i="1"/>
  <c r="AB127" i="1"/>
  <c r="AH127" i="1" s="1"/>
  <c r="AC128" i="1"/>
  <c r="AD128" i="1"/>
  <c r="AE128" i="1"/>
  <c r="AF128" i="1"/>
  <c r="AA128" i="1"/>
  <c r="AG128" i="1"/>
  <c r="AB128" i="1"/>
  <c r="AH128" i="1" s="1"/>
  <c r="AC133" i="1"/>
  <c r="AD133" i="1"/>
  <c r="AE133" i="1"/>
  <c r="AF133" i="1"/>
  <c r="AA133" i="1"/>
  <c r="AG133" i="1"/>
  <c r="AB133" i="1"/>
  <c r="AH133" i="1" s="1"/>
  <c r="AC134" i="1"/>
  <c r="AD134" i="1"/>
  <c r="AE134" i="1"/>
  <c r="AF134" i="1"/>
  <c r="AA134" i="1"/>
  <c r="AG134" i="1"/>
  <c r="AB134" i="1"/>
  <c r="AH134" i="1" s="1"/>
  <c r="AC139" i="1"/>
  <c r="AD139" i="1"/>
  <c r="AE139" i="1"/>
  <c r="AF139" i="1"/>
  <c r="AA139" i="1"/>
  <c r="AG139" i="1"/>
  <c r="AB139" i="1"/>
  <c r="AH139" i="1" s="1"/>
  <c r="AC140" i="1"/>
  <c r="AD140" i="1"/>
  <c r="AE140" i="1"/>
  <c r="AF140" i="1"/>
  <c r="AA140" i="1"/>
  <c r="AG140" i="1"/>
  <c r="AB140" i="1"/>
  <c r="AH140" i="1" s="1"/>
  <c r="AC145" i="1"/>
  <c r="AD145" i="1"/>
  <c r="AE145" i="1"/>
  <c r="AF145" i="1"/>
  <c r="AA145" i="1"/>
  <c r="AG145" i="1"/>
  <c r="AB145" i="1"/>
  <c r="AH145" i="1" s="1"/>
  <c r="AC146" i="1"/>
  <c r="AD146" i="1"/>
  <c r="AE146" i="1"/>
  <c r="AF146" i="1"/>
  <c r="AA146" i="1"/>
  <c r="AG146" i="1"/>
  <c r="AB146" i="1"/>
  <c r="AH146" i="1" s="1"/>
  <c r="AC178" i="1"/>
  <c r="AD178" i="1"/>
  <c r="AE178" i="1"/>
  <c r="AF178" i="1"/>
  <c r="AG178" i="1"/>
  <c r="AH178" i="1"/>
  <c r="AC179" i="1"/>
  <c r="AD179" i="1"/>
  <c r="AE179" i="1"/>
  <c r="AF179" i="1"/>
  <c r="AG179" i="1"/>
  <c r="AH179" i="1"/>
  <c r="AC196" i="1"/>
  <c r="AD196" i="1"/>
  <c r="AE196" i="1"/>
  <c r="AF196" i="1"/>
  <c r="AA196" i="1"/>
  <c r="AG196" i="1"/>
  <c r="AB196" i="1"/>
  <c r="AH196" i="1" s="1"/>
  <c r="AC197" i="1"/>
  <c r="AD197" i="1"/>
  <c r="AE197" i="1"/>
  <c r="AF197" i="1"/>
  <c r="AA197" i="1"/>
  <c r="AG197" i="1"/>
  <c r="AB197" i="1"/>
  <c r="AH197" i="1" s="1"/>
  <c r="AC253" i="1"/>
  <c r="AD253" i="1"/>
  <c r="AE253" i="1"/>
  <c r="AF253" i="1"/>
  <c r="AA253" i="1"/>
  <c r="AG253" i="1"/>
  <c r="AB253" i="1"/>
  <c r="AH253" i="1" s="1"/>
  <c r="AC254" i="1"/>
  <c r="AD254" i="1"/>
  <c r="AE254" i="1"/>
  <c r="AF254" i="1"/>
  <c r="AA254" i="1"/>
  <c r="AG254" i="1"/>
  <c r="AB254" i="1"/>
  <c r="AH254" i="1" s="1"/>
  <c r="AC257" i="1"/>
  <c r="AD257" i="1"/>
  <c r="AE257" i="1"/>
  <c r="AF257" i="1"/>
  <c r="AA257" i="1"/>
  <c r="AG257" i="1"/>
  <c r="AB257" i="1"/>
  <c r="AH257" i="1" s="1"/>
  <c r="AC258" i="1"/>
  <c r="AD258" i="1"/>
  <c r="AE258" i="1"/>
  <c r="AF258" i="1"/>
  <c r="AA258" i="1"/>
  <c r="AG258" i="1"/>
  <c r="AB258" i="1"/>
  <c r="AH258" i="1" s="1"/>
  <c r="AC260" i="1"/>
  <c r="AD260" i="1"/>
  <c r="AE260" i="1"/>
  <c r="AF260" i="1"/>
  <c r="AG260" i="1"/>
  <c r="AH260" i="1"/>
  <c r="AC261" i="1"/>
  <c r="AD261" i="1"/>
  <c r="AE261" i="1"/>
  <c r="AF261" i="1"/>
  <c r="AG261" i="1"/>
  <c r="AH261" i="1"/>
  <c r="AC278" i="1"/>
  <c r="AD278" i="1"/>
  <c r="AE278" i="1"/>
  <c r="AF278" i="1"/>
  <c r="AG278" i="1"/>
  <c r="AH278" i="1"/>
  <c r="AC279" i="1"/>
  <c r="AD279" i="1"/>
  <c r="AE279" i="1"/>
  <c r="AF279" i="1"/>
  <c r="AG279" i="1"/>
  <c r="AH279" i="1"/>
  <c r="AC280" i="1"/>
  <c r="AD280" i="1"/>
  <c r="AE280" i="1"/>
  <c r="AF280" i="1"/>
  <c r="AG280" i="1"/>
  <c r="AH280" i="1"/>
  <c r="AC301" i="1"/>
  <c r="AD301" i="1"/>
  <c r="AE301" i="1"/>
  <c r="AF301" i="1"/>
  <c r="AA301" i="1"/>
  <c r="AG301" i="1" s="1"/>
  <c r="AB301" i="1"/>
  <c r="AH301" i="1"/>
  <c r="AC302" i="1"/>
  <c r="AD302" i="1"/>
  <c r="AE302" i="1"/>
  <c r="AF302" i="1"/>
  <c r="AA302" i="1"/>
  <c r="AG302" i="1" s="1"/>
  <c r="AB302" i="1"/>
  <c r="AH302" i="1"/>
  <c r="AC305" i="1"/>
  <c r="AD305" i="1"/>
  <c r="AE305" i="1"/>
  <c r="AF305" i="1"/>
  <c r="AA305" i="1"/>
  <c r="AG305" i="1" s="1"/>
  <c r="AB305" i="1"/>
  <c r="AH305" i="1"/>
  <c r="AC306" i="1"/>
  <c r="AD306" i="1"/>
  <c r="AE306" i="1"/>
  <c r="AF306" i="1"/>
  <c r="AA306" i="1"/>
  <c r="AG306" i="1" s="1"/>
  <c r="AB306" i="1"/>
  <c r="AH306" i="1"/>
  <c r="AC319" i="1"/>
  <c r="AD319" i="1"/>
  <c r="AE319" i="1"/>
  <c r="AF319" i="1"/>
  <c r="AA319" i="1"/>
  <c r="AG319" i="1" s="1"/>
  <c r="AB319" i="1"/>
  <c r="AH319" i="1"/>
  <c r="AC320" i="1"/>
  <c r="AD320" i="1"/>
  <c r="AE320" i="1"/>
  <c r="AF320" i="1"/>
  <c r="AA320" i="1"/>
  <c r="AG320" i="1" s="1"/>
  <c r="AB320" i="1"/>
  <c r="AH320" i="1"/>
  <c r="AC332" i="1"/>
  <c r="AD332" i="1"/>
  <c r="AE332" i="1"/>
  <c r="AF332" i="1"/>
  <c r="AG332" i="1"/>
  <c r="AH332" i="1"/>
  <c r="AC333" i="1"/>
  <c r="AD333" i="1"/>
  <c r="AE333" i="1"/>
  <c r="AF333" i="1"/>
  <c r="AG333" i="1"/>
  <c r="AH333" i="1"/>
  <c r="AC347" i="1"/>
  <c r="AD347" i="1"/>
  <c r="AE347" i="1"/>
  <c r="AF347" i="1"/>
  <c r="AG347" i="1"/>
  <c r="AH347" i="1"/>
  <c r="AC348" i="1"/>
  <c r="AD348" i="1"/>
  <c r="AE348" i="1"/>
  <c r="AF348" i="1"/>
  <c r="AG348" i="1"/>
  <c r="AH348" i="1"/>
  <c r="AC359" i="1"/>
  <c r="AD359" i="1"/>
  <c r="AE359" i="1"/>
  <c r="AF359" i="1"/>
  <c r="AG359" i="1"/>
  <c r="AH359" i="1"/>
  <c r="AC360" i="1"/>
  <c r="AD360" i="1"/>
  <c r="AE360" i="1"/>
  <c r="AF360" i="1"/>
  <c r="AG360" i="1"/>
  <c r="AH360" i="1"/>
  <c r="AC368" i="1"/>
  <c r="AD368" i="1"/>
  <c r="AE368" i="1"/>
  <c r="AF368" i="1"/>
  <c r="AG368" i="1"/>
  <c r="AH368" i="1"/>
  <c r="AC369" i="1"/>
  <c r="AD369" i="1"/>
  <c r="AE369" i="1"/>
  <c r="AF369" i="1"/>
  <c r="AG369" i="1"/>
  <c r="AH369" i="1"/>
  <c r="AC381" i="1"/>
  <c r="AD381" i="1"/>
  <c r="AE381" i="1"/>
  <c r="AF381" i="1"/>
  <c r="AG381" i="1"/>
  <c r="AH381" i="1"/>
  <c r="AC382" i="1"/>
  <c r="AD382" i="1"/>
  <c r="AE382" i="1"/>
  <c r="AF382" i="1"/>
  <c r="AG382" i="1"/>
  <c r="AH382" i="1"/>
  <c r="AC385" i="1"/>
  <c r="AD385" i="1"/>
  <c r="AE385" i="1"/>
  <c r="AF385" i="1"/>
  <c r="AG385" i="1"/>
  <c r="AH385" i="1"/>
  <c r="AC386" i="1"/>
  <c r="AD386" i="1"/>
  <c r="AE386" i="1"/>
  <c r="AF386" i="1"/>
  <c r="AG386" i="1"/>
  <c r="AH386" i="1"/>
  <c r="AC390" i="1"/>
  <c r="AD390" i="1"/>
  <c r="AE390" i="1"/>
  <c r="AF390" i="1"/>
  <c r="AA390" i="1"/>
  <c r="AG390" i="1"/>
  <c r="AB390" i="1"/>
  <c r="AH390" i="1"/>
  <c r="AC391" i="1"/>
  <c r="AD391" i="1"/>
  <c r="AE391" i="1"/>
  <c r="AF391" i="1"/>
  <c r="AA391" i="1"/>
  <c r="AG391" i="1"/>
  <c r="AB391" i="1"/>
  <c r="AH391" i="1"/>
  <c r="AC395" i="1"/>
  <c r="AD395" i="1"/>
  <c r="AE395" i="1"/>
  <c r="AF395" i="1"/>
  <c r="AG395" i="1"/>
  <c r="AH395" i="1"/>
  <c r="AC396" i="1"/>
  <c r="AD396" i="1"/>
  <c r="AE396" i="1"/>
  <c r="AF396" i="1"/>
  <c r="AG396" i="1"/>
  <c r="AH396" i="1"/>
  <c r="AC405" i="1"/>
  <c r="AD405" i="1"/>
  <c r="AE405" i="1"/>
  <c r="AF405" i="1"/>
  <c r="AG405" i="1"/>
  <c r="AH405" i="1"/>
  <c r="AC406" i="1"/>
  <c r="AD406" i="1"/>
  <c r="AE406" i="1"/>
  <c r="AF406" i="1"/>
  <c r="AG406" i="1"/>
  <c r="AH406" i="1"/>
  <c r="AC423" i="1"/>
  <c r="AD423" i="1"/>
  <c r="AE423" i="1"/>
  <c r="AF423" i="1"/>
  <c r="AA423" i="1"/>
  <c r="AG423" i="1"/>
  <c r="AB423" i="1"/>
  <c r="AH423" i="1"/>
  <c r="AC424" i="1"/>
  <c r="AD424" i="1"/>
  <c r="AE424" i="1"/>
  <c r="AF424" i="1"/>
  <c r="AA424" i="1"/>
  <c r="AG424" i="1"/>
  <c r="AB424" i="1"/>
  <c r="AH424" i="1"/>
  <c r="AC447" i="1"/>
  <c r="AD447" i="1"/>
  <c r="AE447" i="1"/>
  <c r="AF447" i="1"/>
  <c r="AA447" i="1"/>
  <c r="AG447" i="1"/>
  <c r="AB447" i="1"/>
  <c r="AH447" i="1"/>
  <c r="AC448" i="1"/>
  <c r="AD448" i="1"/>
  <c r="AE448" i="1"/>
  <c r="AF448" i="1"/>
  <c r="AA448" i="1"/>
  <c r="AG448" i="1"/>
  <c r="AB448" i="1"/>
  <c r="AH448" i="1"/>
  <c r="AC458" i="1"/>
  <c r="AD458" i="1"/>
  <c r="AE458" i="1"/>
  <c r="AF458" i="1"/>
  <c r="AG458" i="1"/>
  <c r="AH458" i="1"/>
  <c r="AC459" i="1"/>
  <c r="AD459" i="1"/>
  <c r="AE459" i="1"/>
  <c r="AF459" i="1"/>
  <c r="AG459" i="1"/>
  <c r="AH459" i="1"/>
  <c r="AC470" i="1"/>
  <c r="AD470" i="1"/>
  <c r="AE470" i="1"/>
  <c r="AF470" i="1"/>
  <c r="AG470" i="1"/>
  <c r="AH470" i="1"/>
  <c r="AC471" i="1"/>
  <c r="AD471" i="1"/>
  <c r="AE471" i="1"/>
  <c r="AF471" i="1"/>
  <c r="AG471" i="1"/>
  <c r="AH471" i="1"/>
  <c r="AC483" i="1"/>
  <c r="AD483" i="1"/>
  <c r="AE483" i="1"/>
  <c r="AF483" i="1"/>
  <c r="AA483" i="1"/>
  <c r="AG483" i="1" s="1"/>
  <c r="AB483" i="1"/>
  <c r="AH483" i="1"/>
  <c r="AC484" i="1"/>
  <c r="AD484" i="1"/>
  <c r="AE484" i="1"/>
  <c r="AF484" i="1"/>
  <c r="AA484" i="1"/>
  <c r="AG484" i="1" s="1"/>
  <c r="AB484" i="1"/>
  <c r="AH484" i="1"/>
  <c r="AC497" i="1"/>
  <c r="AD497" i="1"/>
  <c r="AE497" i="1"/>
  <c r="AF497" i="1"/>
  <c r="AG497" i="1"/>
  <c r="AH497" i="1"/>
  <c r="AC498" i="1"/>
  <c r="AD498" i="1"/>
  <c r="AE498" i="1"/>
  <c r="AF498" i="1"/>
  <c r="AG498" i="1"/>
  <c r="AH498" i="1"/>
  <c r="AC518" i="1"/>
  <c r="AD518" i="1"/>
  <c r="AE518" i="1"/>
  <c r="AF518" i="1"/>
  <c r="AG518" i="1"/>
  <c r="AH518" i="1"/>
  <c r="AC519" i="1"/>
  <c r="AD519" i="1"/>
  <c r="AE519" i="1"/>
  <c r="AF519" i="1"/>
  <c r="AG519" i="1"/>
  <c r="AH519" i="1"/>
  <c r="AC558" i="1"/>
  <c r="AD558" i="1"/>
  <c r="AE558" i="1"/>
  <c r="AF558" i="1"/>
  <c r="AA558" i="1"/>
  <c r="AG558" i="1" s="1"/>
  <c r="AB558" i="1"/>
  <c r="AH558" i="1"/>
  <c r="AC559" i="1"/>
  <c r="AD559" i="1"/>
  <c r="AE559" i="1"/>
  <c r="AF559" i="1"/>
  <c r="AA559" i="1"/>
  <c r="AG559" i="1" s="1"/>
  <c r="AB559" i="1"/>
  <c r="AH559" i="1"/>
  <c r="AC563" i="1"/>
  <c r="AD563" i="1"/>
  <c r="AE563" i="1"/>
  <c r="AF563" i="1"/>
  <c r="AG563" i="1"/>
  <c r="AH563" i="1"/>
  <c r="AC564" i="1"/>
  <c r="AD564" i="1"/>
  <c r="AE564" i="1"/>
  <c r="AF564" i="1"/>
  <c r="AG564" i="1"/>
  <c r="AH564" i="1"/>
  <c r="AC566" i="1"/>
  <c r="AD566" i="1"/>
  <c r="AE566" i="1"/>
  <c r="AF566" i="1"/>
  <c r="AA566" i="1"/>
  <c r="AG566" i="1" s="1"/>
  <c r="AB566" i="1"/>
  <c r="AH566" i="1"/>
  <c r="AC567" i="1"/>
  <c r="AD567" i="1"/>
  <c r="AE567" i="1"/>
  <c r="AF567" i="1"/>
  <c r="AA567" i="1"/>
  <c r="AG567" i="1" s="1"/>
  <c r="AB567" i="1"/>
  <c r="AH567" i="1"/>
  <c r="AC572" i="1"/>
  <c r="AD572" i="1"/>
  <c r="AE572" i="1"/>
  <c r="AF572" i="1"/>
  <c r="AA572" i="1"/>
  <c r="AG572" i="1" s="1"/>
  <c r="AB572" i="1"/>
  <c r="AH572" i="1"/>
  <c r="AC573" i="1"/>
  <c r="AD573" i="1"/>
  <c r="AE573" i="1"/>
  <c r="AF573" i="1"/>
  <c r="AA573" i="1"/>
  <c r="AG573" i="1" s="1"/>
  <c r="AB573" i="1"/>
  <c r="AH573" i="1"/>
  <c r="AC583" i="1"/>
  <c r="AD583" i="1"/>
  <c r="AE583" i="1"/>
  <c r="AF583" i="1"/>
  <c r="AG583" i="1"/>
  <c r="AH583" i="1"/>
  <c r="AC584" i="1"/>
  <c r="AD584" i="1"/>
  <c r="AE584" i="1"/>
  <c r="AF584" i="1"/>
  <c r="AG584" i="1"/>
  <c r="AH584" i="1"/>
  <c r="AC590" i="1"/>
  <c r="AD590" i="1"/>
  <c r="AE590" i="1"/>
  <c r="AF590" i="1"/>
  <c r="AG590" i="1"/>
  <c r="AH590" i="1"/>
  <c r="AC591" i="1"/>
  <c r="AD591" i="1"/>
  <c r="AE591" i="1"/>
  <c r="AF591" i="1"/>
  <c r="AG591" i="1"/>
  <c r="AH591" i="1"/>
  <c r="AC606" i="1"/>
  <c r="AD606" i="1"/>
  <c r="AE606" i="1"/>
  <c r="AF606" i="1"/>
  <c r="AA606" i="1"/>
  <c r="AG606" i="1" s="1"/>
  <c r="AB606" i="1"/>
  <c r="AH606" i="1"/>
  <c r="AC607" i="1"/>
  <c r="AD607" i="1"/>
  <c r="AE607" i="1"/>
  <c r="AF607" i="1"/>
  <c r="AA607" i="1"/>
  <c r="AG607" i="1" s="1"/>
  <c r="AB607" i="1"/>
  <c r="AH607" i="1"/>
  <c r="AC618" i="1"/>
  <c r="AD618" i="1"/>
  <c r="AE618" i="1"/>
  <c r="AF618" i="1"/>
  <c r="AA618" i="1"/>
  <c r="AG618" i="1" s="1"/>
  <c r="AB618" i="1"/>
  <c r="AH618" i="1"/>
  <c r="AC619" i="1"/>
  <c r="AD619" i="1"/>
  <c r="AE619" i="1"/>
  <c r="AF619" i="1"/>
  <c r="AA619" i="1"/>
  <c r="AG619" i="1" s="1"/>
  <c r="AB619" i="1"/>
  <c r="AH619" i="1"/>
  <c r="AC639" i="1"/>
  <c r="AD639" i="1"/>
  <c r="AE639" i="1"/>
  <c r="AF639" i="1"/>
  <c r="AA639" i="1"/>
  <c r="AG639" i="1" s="1"/>
  <c r="AB639" i="1"/>
  <c r="AH639" i="1"/>
  <c r="AC640" i="1"/>
  <c r="AD640" i="1"/>
  <c r="AE640" i="1"/>
  <c r="AF640" i="1"/>
  <c r="AA640" i="1"/>
  <c r="AG640" i="1" s="1"/>
  <c r="AB640" i="1"/>
  <c r="AH640" i="1"/>
  <c r="AC642" i="1"/>
  <c r="AD642" i="1"/>
  <c r="AE642" i="1"/>
  <c r="AF642" i="1"/>
  <c r="AG642" i="1"/>
  <c r="AH642" i="1"/>
  <c r="AC643" i="1"/>
  <c r="AD643" i="1"/>
  <c r="AE643" i="1"/>
  <c r="AF643" i="1"/>
  <c r="AG643" i="1"/>
  <c r="AH643" i="1"/>
  <c r="AC675" i="1"/>
  <c r="AD675" i="1"/>
  <c r="AE675" i="1"/>
  <c r="AF675" i="1"/>
  <c r="AG675" i="1"/>
  <c r="AH675" i="1"/>
  <c r="AC676" i="1"/>
  <c r="AD676" i="1"/>
  <c r="AE676" i="1"/>
  <c r="AF676" i="1"/>
  <c r="AG676" i="1"/>
  <c r="AH676" i="1"/>
  <c r="AC678" i="1"/>
  <c r="AD678" i="1"/>
  <c r="AE678" i="1"/>
  <c r="AF678" i="1"/>
  <c r="AA678" i="1"/>
  <c r="AG678" i="1" s="1"/>
  <c r="AB678" i="1"/>
  <c r="AH678" i="1"/>
  <c r="AC679" i="1"/>
  <c r="AD679" i="1"/>
  <c r="AE679" i="1"/>
  <c r="AF679" i="1"/>
  <c r="AA679" i="1"/>
  <c r="AG679" i="1" s="1"/>
  <c r="AB679" i="1"/>
  <c r="AH679" i="1"/>
  <c r="AC760" i="1"/>
  <c r="AD760" i="1"/>
  <c r="AE760" i="1"/>
  <c r="AF760" i="1"/>
  <c r="AG760" i="1"/>
  <c r="AH760" i="1"/>
  <c r="AC761" i="1"/>
  <c r="AD761" i="1"/>
  <c r="AE761" i="1"/>
  <c r="AF761" i="1"/>
  <c r="AG761" i="1"/>
  <c r="AH761" i="1"/>
  <c r="AC1353" i="1"/>
  <c r="AD1353" i="1"/>
  <c r="AE1353" i="1"/>
  <c r="AF1353" i="1"/>
  <c r="AG1353" i="1"/>
  <c r="AH1353" i="1"/>
  <c r="AC1354" i="1"/>
  <c r="AD1354" i="1"/>
  <c r="AE1354" i="1"/>
  <c r="AF1354" i="1"/>
  <c r="AG1354" i="1"/>
  <c r="AH1354" i="1"/>
  <c r="AC779" i="1"/>
  <c r="AD779" i="1"/>
  <c r="AE779" i="1"/>
  <c r="AF779" i="1"/>
  <c r="AG779" i="1"/>
  <c r="AH779" i="1"/>
  <c r="AC780" i="1"/>
  <c r="AD780" i="1"/>
  <c r="AE780" i="1"/>
  <c r="AF780" i="1"/>
  <c r="AG780" i="1"/>
  <c r="AH780" i="1"/>
  <c r="AC784" i="1"/>
  <c r="AD784" i="1"/>
  <c r="AE784" i="1"/>
  <c r="AF784" i="1"/>
  <c r="AG784" i="1"/>
  <c r="AH784" i="1"/>
  <c r="AC785" i="1"/>
  <c r="AD785" i="1"/>
  <c r="AE785" i="1"/>
  <c r="AF785" i="1"/>
  <c r="AG785" i="1"/>
  <c r="AH785" i="1"/>
  <c r="AC795" i="1"/>
  <c r="AD795" i="1"/>
  <c r="AE795" i="1"/>
  <c r="AF795" i="1"/>
  <c r="AA795" i="1"/>
  <c r="AG795" i="1" s="1"/>
  <c r="AB795" i="1"/>
  <c r="AH795" i="1"/>
  <c r="AC796" i="1"/>
  <c r="AD796" i="1"/>
  <c r="AE796" i="1"/>
  <c r="AF796" i="1"/>
  <c r="AA796" i="1"/>
  <c r="AG796" i="1" s="1"/>
  <c r="AB796" i="1"/>
  <c r="AH796" i="1"/>
  <c r="AC801" i="1"/>
  <c r="AD801" i="1"/>
  <c r="AE801" i="1"/>
  <c r="AF801" i="1"/>
  <c r="AA801" i="1"/>
  <c r="AG801" i="1" s="1"/>
  <c r="AB801" i="1"/>
  <c r="AH801" i="1"/>
  <c r="AC802" i="1"/>
  <c r="AD802" i="1"/>
  <c r="AE802" i="1"/>
  <c r="AF802" i="1"/>
  <c r="AA802" i="1"/>
  <c r="AG802" i="1" s="1"/>
  <c r="AB802" i="1"/>
  <c r="AH802" i="1"/>
  <c r="AC843" i="1"/>
  <c r="AD843" i="1"/>
  <c r="AE843" i="1"/>
  <c r="AF843" i="1"/>
  <c r="AA843" i="1"/>
  <c r="AG843" i="1" s="1"/>
  <c r="AB843" i="1"/>
  <c r="AH843" i="1"/>
  <c r="AC844" i="1"/>
  <c r="AD844" i="1"/>
  <c r="AE844" i="1"/>
  <c r="AF844" i="1"/>
  <c r="AA844" i="1"/>
  <c r="AG844" i="1" s="1"/>
  <c r="AB844" i="1"/>
  <c r="AH844" i="1"/>
  <c r="AC847" i="1"/>
  <c r="AD847" i="1"/>
  <c r="AE847" i="1"/>
  <c r="AF847" i="1"/>
  <c r="AA847" i="1"/>
  <c r="AG847" i="1" s="1"/>
  <c r="AB847" i="1"/>
  <c r="AH847" i="1"/>
  <c r="AC848" i="1"/>
  <c r="AD848" i="1"/>
  <c r="AE848" i="1"/>
  <c r="AF848" i="1"/>
  <c r="AA848" i="1"/>
  <c r="AG848" i="1" s="1"/>
  <c r="AB848" i="1"/>
  <c r="AH848" i="1"/>
  <c r="AC852" i="1"/>
  <c r="AD852" i="1"/>
  <c r="AE852" i="1"/>
  <c r="AF852" i="1"/>
  <c r="AG852" i="1"/>
  <c r="AH852" i="1"/>
  <c r="AC853" i="1"/>
  <c r="AD853" i="1"/>
  <c r="AE853" i="1"/>
  <c r="AF853" i="1"/>
  <c r="AG853" i="1"/>
  <c r="AH853" i="1"/>
  <c r="AC883" i="1"/>
  <c r="AD883" i="1"/>
  <c r="AE883" i="1"/>
  <c r="AF883" i="1"/>
  <c r="AG883" i="1"/>
  <c r="AH883" i="1"/>
  <c r="AC884" i="1"/>
  <c r="AD884" i="1"/>
  <c r="AE884" i="1"/>
  <c r="AF884" i="1"/>
  <c r="AG884" i="1"/>
  <c r="AH884" i="1"/>
  <c r="AC890" i="1"/>
  <c r="AD890" i="1"/>
  <c r="AE890" i="1"/>
  <c r="AF890" i="1"/>
  <c r="AA890" i="1"/>
  <c r="AG890" i="1" s="1"/>
  <c r="AB890" i="1"/>
  <c r="AH890" i="1"/>
  <c r="AC891" i="1"/>
  <c r="AD891" i="1"/>
  <c r="AE891" i="1"/>
  <c r="AF891" i="1"/>
  <c r="AA891" i="1"/>
  <c r="AG891" i="1" s="1"/>
  <c r="AB891" i="1"/>
  <c r="AH891" i="1"/>
  <c r="AC935" i="1"/>
  <c r="AD935" i="1"/>
  <c r="AE935" i="1"/>
  <c r="AF935" i="1"/>
  <c r="AA935" i="1"/>
  <c r="AG935" i="1" s="1"/>
  <c r="AB935" i="1"/>
  <c r="AH935" i="1"/>
  <c r="AC936" i="1"/>
  <c r="AD936" i="1"/>
  <c r="AE936" i="1"/>
  <c r="AF936" i="1"/>
  <c r="AA936" i="1"/>
  <c r="AG936" i="1" s="1"/>
  <c r="AB936" i="1"/>
  <c r="AH936" i="1"/>
  <c r="AC944" i="1"/>
  <c r="AD944" i="1"/>
  <c r="AE944" i="1"/>
  <c r="AF944" i="1"/>
  <c r="AA944" i="1"/>
  <c r="AG944" i="1" s="1"/>
  <c r="AB944" i="1"/>
  <c r="AH944" i="1"/>
  <c r="AC945" i="1"/>
  <c r="AD945" i="1"/>
  <c r="AE945" i="1"/>
  <c r="AF945" i="1"/>
  <c r="AA945" i="1"/>
  <c r="AG945" i="1" s="1"/>
  <c r="AB945" i="1"/>
  <c r="AH945" i="1"/>
  <c r="AC952" i="1"/>
  <c r="AD952" i="1"/>
  <c r="AE952" i="1"/>
  <c r="AF952" i="1"/>
  <c r="AA952" i="1"/>
  <c r="AG952" i="1" s="1"/>
  <c r="AB952" i="1"/>
  <c r="AH952" i="1"/>
  <c r="AC953" i="1"/>
  <c r="AD953" i="1"/>
  <c r="AE953" i="1"/>
  <c r="AF953" i="1"/>
  <c r="AA953" i="1"/>
  <c r="AG953" i="1" s="1"/>
  <c r="AB953" i="1"/>
  <c r="AH953" i="1"/>
  <c r="AC993" i="1"/>
  <c r="AD993" i="1"/>
  <c r="AE993" i="1"/>
  <c r="AF993" i="1"/>
  <c r="AG993" i="1"/>
  <c r="AH993" i="1"/>
  <c r="AC994" i="1"/>
  <c r="AD994" i="1"/>
  <c r="AE994" i="1"/>
  <c r="AF994" i="1"/>
  <c r="AG994" i="1"/>
  <c r="AH994" i="1"/>
  <c r="AC1040" i="1"/>
  <c r="AD1040" i="1"/>
  <c r="AE1040" i="1"/>
  <c r="AF1040" i="1"/>
  <c r="AG1040" i="1"/>
  <c r="AH1040" i="1"/>
  <c r="AC1041" i="1"/>
  <c r="AD1041" i="1"/>
  <c r="AE1041" i="1"/>
  <c r="AF1041" i="1"/>
  <c r="AG1041" i="1"/>
  <c r="AH1041" i="1"/>
  <c r="AC1045" i="1"/>
  <c r="AD1045" i="1"/>
  <c r="AE1045" i="1"/>
  <c r="AF1045" i="1"/>
  <c r="AA1045" i="1"/>
  <c r="AG1045" i="1" s="1"/>
  <c r="AB1045" i="1"/>
  <c r="AH1045" i="1"/>
  <c r="AC1046" i="1"/>
  <c r="AD1046" i="1"/>
  <c r="AE1046" i="1"/>
  <c r="AF1046" i="1"/>
  <c r="AA1046" i="1"/>
  <c r="AG1046" i="1" s="1"/>
  <c r="AB1046" i="1"/>
  <c r="AH1046" i="1"/>
  <c r="AC1082" i="1"/>
  <c r="AD1082" i="1"/>
  <c r="AE1082" i="1"/>
  <c r="AF1082" i="1"/>
  <c r="AA1082" i="1"/>
  <c r="AG1082" i="1" s="1"/>
  <c r="AB1082" i="1"/>
  <c r="AH1082" i="1"/>
  <c r="AC1083" i="1"/>
  <c r="AD1083" i="1"/>
  <c r="AE1083" i="1"/>
  <c r="AF1083" i="1"/>
  <c r="AA1083" i="1"/>
  <c r="AG1083" i="1" s="1"/>
  <c r="AB1083" i="1"/>
  <c r="AH1083" i="1"/>
  <c r="AC1094" i="1"/>
  <c r="AD1094" i="1"/>
  <c r="AE1094" i="1"/>
  <c r="AF1094" i="1"/>
  <c r="AA1094" i="1"/>
  <c r="AG1094" i="1" s="1"/>
  <c r="AB1094" i="1"/>
  <c r="AH1094" i="1"/>
  <c r="AC1095" i="1"/>
  <c r="AD1095" i="1"/>
  <c r="AE1095" i="1"/>
  <c r="AF1095" i="1"/>
  <c r="AA1095" i="1"/>
  <c r="AG1095" i="1" s="1"/>
  <c r="AB1095" i="1"/>
  <c r="AH1095" i="1"/>
  <c r="AC1111" i="1"/>
  <c r="AD1111" i="1"/>
  <c r="AE1111" i="1"/>
  <c r="AF1111" i="1"/>
  <c r="AG1111" i="1"/>
  <c r="AH1111" i="1"/>
  <c r="AC1112" i="1"/>
  <c r="AD1112" i="1"/>
  <c r="AE1112" i="1"/>
  <c r="AF1112" i="1"/>
  <c r="AG1112" i="1"/>
  <c r="AH1112" i="1"/>
  <c r="AC1123" i="1"/>
  <c r="AD1123" i="1"/>
  <c r="AE1123" i="1"/>
  <c r="AF1123" i="1"/>
  <c r="AA1123" i="1"/>
  <c r="AG1123" i="1" s="1"/>
  <c r="AB1123" i="1"/>
  <c r="AH1123" i="1"/>
  <c r="AC1124" i="1"/>
  <c r="AD1124" i="1"/>
  <c r="AE1124" i="1"/>
  <c r="AF1124" i="1"/>
  <c r="AA1124" i="1"/>
  <c r="AG1124" i="1" s="1"/>
  <c r="AB1124" i="1"/>
  <c r="AH1124" i="1"/>
  <c r="AC1134" i="1"/>
  <c r="AD1134" i="1"/>
  <c r="AE1134" i="1"/>
  <c r="AF1134" i="1"/>
  <c r="AA1134" i="1"/>
  <c r="AG1134" i="1" s="1"/>
  <c r="AB1134" i="1"/>
  <c r="AH1134" i="1"/>
  <c r="AC1135" i="1"/>
  <c r="AD1135" i="1"/>
  <c r="AE1135" i="1"/>
  <c r="AF1135" i="1"/>
  <c r="AA1135" i="1"/>
  <c r="AG1135" i="1" s="1"/>
  <c r="AB1135" i="1"/>
  <c r="AH1135" i="1"/>
  <c r="AC1171" i="1"/>
  <c r="AD1171" i="1"/>
  <c r="AE1171" i="1"/>
  <c r="AF1171" i="1"/>
  <c r="AG1171" i="1"/>
  <c r="AH1171" i="1"/>
  <c r="AC1172" i="1"/>
  <c r="AD1172" i="1"/>
  <c r="AE1172" i="1"/>
  <c r="AF1172" i="1"/>
  <c r="AG1172" i="1"/>
  <c r="AH1172" i="1"/>
  <c r="AC1190" i="1"/>
  <c r="AD1190" i="1"/>
  <c r="AE1190" i="1"/>
  <c r="AF1190" i="1"/>
  <c r="AA1190" i="1"/>
  <c r="AG1190" i="1" s="1"/>
  <c r="AB1190" i="1"/>
  <c r="AH1190" i="1"/>
  <c r="AC1191" i="1"/>
  <c r="AD1191" i="1"/>
  <c r="AE1191" i="1"/>
  <c r="AF1191" i="1"/>
  <c r="AA1191" i="1"/>
  <c r="AG1191" i="1" s="1"/>
  <c r="AB1191" i="1"/>
  <c r="AH1191" i="1"/>
  <c r="AC1212" i="1"/>
  <c r="AD1212" i="1"/>
  <c r="AE1212" i="1"/>
  <c r="AF1212" i="1"/>
  <c r="AA1212" i="1"/>
  <c r="AG1212" i="1" s="1"/>
  <c r="AB1212" i="1"/>
  <c r="AH1212" i="1"/>
  <c r="AC1213" i="1"/>
  <c r="AD1213" i="1"/>
  <c r="AE1213" i="1"/>
  <c r="AF1213" i="1"/>
  <c r="AA1213" i="1"/>
  <c r="AG1213" i="1" s="1"/>
  <c r="AB1213" i="1"/>
  <c r="AH1213" i="1"/>
  <c r="AC1243" i="1"/>
  <c r="AD1243" i="1"/>
  <c r="AE1243" i="1"/>
  <c r="AF1243" i="1"/>
  <c r="AA1243" i="1"/>
  <c r="AG1243" i="1" s="1"/>
  <c r="AB1243" i="1"/>
  <c r="AH1243" i="1"/>
  <c r="AC1244" i="1"/>
  <c r="AD1244" i="1"/>
  <c r="AE1244" i="1"/>
  <c r="AF1244" i="1"/>
  <c r="AA1244" i="1"/>
  <c r="AG1244" i="1" s="1"/>
  <c r="AB1244" i="1"/>
  <c r="AH1244" i="1"/>
  <c r="AC1250" i="1"/>
  <c r="AD1250" i="1"/>
  <c r="AE1250" i="1"/>
  <c r="AF1250" i="1"/>
  <c r="AG1250" i="1"/>
  <c r="AH1250" i="1"/>
  <c r="AC1251" i="1"/>
  <c r="AD1251" i="1"/>
  <c r="AE1251" i="1"/>
  <c r="AF1251" i="1"/>
  <c r="AG1251" i="1"/>
  <c r="AH1251" i="1"/>
  <c r="AC1256" i="1"/>
  <c r="AD1256" i="1"/>
  <c r="AE1256" i="1"/>
  <c r="AF1256" i="1"/>
  <c r="AA1256" i="1"/>
  <c r="AG1256" i="1" s="1"/>
  <c r="AB1256" i="1"/>
  <c r="AH1256" i="1"/>
  <c r="AC1257" i="1"/>
  <c r="AD1257" i="1"/>
  <c r="AE1257" i="1"/>
  <c r="AF1257" i="1"/>
  <c r="AA1257" i="1"/>
  <c r="AG1257" i="1" s="1"/>
  <c r="AB1257" i="1"/>
  <c r="AH1257" i="1"/>
  <c r="AC1264" i="1"/>
  <c r="AD1264" i="1"/>
  <c r="AE1264" i="1"/>
  <c r="AF1264" i="1"/>
  <c r="AA1264" i="1"/>
  <c r="AG1264" i="1" s="1"/>
  <c r="AB1264" i="1"/>
  <c r="AH1264" i="1"/>
  <c r="AC1265" i="1"/>
  <c r="AD1265" i="1"/>
  <c r="AE1265" i="1"/>
  <c r="AF1265" i="1"/>
  <c r="AA1265" i="1"/>
  <c r="AG1265" i="1" s="1"/>
  <c r="AB1265" i="1"/>
  <c r="AH1265" i="1"/>
  <c r="AC1274" i="1"/>
  <c r="AD1274" i="1"/>
  <c r="AE1274" i="1"/>
  <c r="AF1274" i="1"/>
  <c r="AA1274" i="1"/>
  <c r="AG1274" i="1" s="1"/>
  <c r="AB1274" i="1"/>
  <c r="AH1274" i="1"/>
  <c r="AC1275" i="1"/>
  <c r="AD1275" i="1"/>
  <c r="AE1275" i="1"/>
  <c r="AF1275" i="1"/>
  <c r="AA1275" i="1"/>
  <c r="AG1275" i="1" s="1"/>
  <c r="AB1275" i="1"/>
  <c r="AH1275" i="1"/>
  <c r="AC1278" i="1"/>
  <c r="AD1278" i="1"/>
  <c r="AE1278" i="1"/>
  <c r="AF1278" i="1"/>
  <c r="AA1278" i="1"/>
  <c r="AG1278" i="1" s="1"/>
  <c r="AB1278" i="1"/>
  <c r="AH1278" i="1" s="1"/>
  <c r="AC1279" i="1"/>
  <c r="AD1279" i="1"/>
  <c r="AE1279" i="1"/>
  <c r="AF1279" i="1"/>
  <c r="AA1279" i="1"/>
  <c r="AG1279" i="1" s="1"/>
  <c r="AB1279" i="1"/>
  <c r="AH1279" i="1" s="1"/>
  <c r="AC1281" i="1"/>
  <c r="AD1281" i="1"/>
  <c r="AE1281" i="1"/>
  <c r="AF1281" i="1"/>
  <c r="AG1281" i="1"/>
  <c r="AH1281" i="1"/>
  <c r="AC1282" i="1"/>
  <c r="AD1282" i="1"/>
  <c r="AE1282" i="1"/>
  <c r="AF1282" i="1"/>
  <c r="AG1282" i="1"/>
  <c r="AH1282" i="1"/>
  <c r="AC1293" i="1"/>
  <c r="AD1293" i="1"/>
  <c r="AE1293" i="1"/>
  <c r="AF1293" i="1"/>
  <c r="AA1293" i="1"/>
  <c r="AG1293" i="1" s="1"/>
  <c r="AB1293" i="1"/>
  <c r="AH1293" i="1" s="1"/>
  <c r="AC1294" i="1"/>
  <c r="AD1294" i="1"/>
  <c r="AE1294" i="1"/>
  <c r="AF1294" i="1"/>
  <c r="AA1294" i="1"/>
  <c r="AG1294" i="1" s="1"/>
  <c r="AB1294" i="1"/>
  <c r="AH1294" i="1" s="1"/>
  <c r="AC1317" i="1"/>
  <c r="AD1317" i="1"/>
  <c r="AE1317" i="1"/>
  <c r="AF1317" i="1"/>
  <c r="AA1317" i="1"/>
  <c r="AG1317" i="1" s="1"/>
  <c r="AB1317" i="1"/>
  <c r="AH1317" i="1" s="1"/>
  <c r="AC1318" i="1"/>
  <c r="AD1318" i="1"/>
  <c r="AE1318" i="1"/>
  <c r="AF1318" i="1"/>
  <c r="AA1318" i="1"/>
  <c r="AG1318" i="1" s="1"/>
  <c r="AB1318" i="1"/>
  <c r="AH1318" i="1" s="1"/>
  <c r="AC1334" i="1"/>
  <c r="AD1334" i="1"/>
  <c r="AE1334" i="1"/>
  <c r="AF1334" i="1"/>
  <c r="AA1334" i="1"/>
  <c r="AG1334" i="1" s="1"/>
  <c r="AB1334" i="1"/>
  <c r="AH1334" i="1" s="1"/>
  <c r="AC1335" i="1"/>
  <c r="AD1335" i="1"/>
  <c r="AE1335" i="1"/>
  <c r="AF1335" i="1"/>
  <c r="AA1335" i="1"/>
  <c r="AG1335" i="1" s="1"/>
  <c r="AB1335" i="1"/>
  <c r="AH1335" i="1" s="1"/>
  <c r="AC1346" i="1"/>
  <c r="AD1346" i="1"/>
  <c r="AE1346" i="1"/>
  <c r="AF1346" i="1"/>
  <c r="AA1346" i="1"/>
  <c r="AG1346" i="1" s="1"/>
  <c r="AB1346" i="1"/>
  <c r="AH1346" i="1" s="1"/>
  <c r="AC1347" i="1"/>
  <c r="AD1347" i="1"/>
  <c r="AE1347" i="1"/>
  <c r="AF1347" i="1"/>
  <c r="AA1347" i="1"/>
  <c r="AG1347" i="1" s="1"/>
  <c r="AB1347" i="1"/>
  <c r="AH1347" i="1" s="1"/>
  <c r="AC1349" i="1"/>
  <c r="AD1349" i="1"/>
  <c r="AE1349" i="1"/>
  <c r="AF1349" i="1"/>
  <c r="AG1349" i="1"/>
  <c r="AH1349" i="1"/>
  <c r="AC1350" i="1"/>
  <c r="AD1350" i="1"/>
  <c r="AE1350" i="1"/>
  <c r="AF1350" i="1"/>
  <c r="AG1350" i="1"/>
  <c r="AH1350" i="1"/>
  <c r="AC1356" i="1"/>
  <c r="AD1356" i="1"/>
  <c r="AE1356" i="1"/>
  <c r="AF1356" i="1"/>
  <c r="AA1356" i="1"/>
  <c r="AG1356" i="1" s="1"/>
  <c r="AB1356" i="1"/>
  <c r="AH1356" i="1" s="1"/>
  <c r="AC1357" i="1"/>
  <c r="AD1357" i="1"/>
  <c r="AE1357" i="1"/>
  <c r="AF1357" i="1"/>
  <c r="AA1357" i="1"/>
  <c r="AG1357" i="1" s="1"/>
  <c r="AB1357" i="1"/>
  <c r="AH1357" i="1" s="1"/>
  <c r="AC1366" i="1"/>
  <c r="AD1366" i="1"/>
  <c r="AE1366" i="1"/>
  <c r="AF1366" i="1"/>
  <c r="AG1366" i="1"/>
  <c r="AH1366" i="1"/>
  <c r="AC1367" i="1"/>
  <c r="AD1367" i="1"/>
  <c r="AE1367" i="1"/>
  <c r="AF1367" i="1"/>
  <c r="AG1367" i="1"/>
  <c r="AH1367" i="1"/>
  <c r="AC1370" i="1"/>
  <c r="AD1370" i="1"/>
  <c r="AE1370" i="1"/>
  <c r="AF1370" i="1"/>
  <c r="AA1370" i="1"/>
  <c r="AG1370" i="1" s="1"/>
  <c r="AB1370" i="1"/>
  <c r="AH1370" i="1" s="1"/>
  <c r="AC1371" i="1"/>
  <c r="AD1371" i="1"/>
  <c r="AE1371" i="1"/>
  <c r="AF1371" i="1"/>
  <c r="AA1371" i="1"/>
  <c r="AG1371" i="1" s="1"/>
  <c r="AB1371" i="1"/>
  <c r="AH1371" i="1" s="1"/>
  <c r="AC500" i="1"/>
  <c r="AD500" i="1"/>
  <c r="AE500" i="1"/>
  <c r="AF500" i="1"/>
  <c r="AA500" i="1"/>
  <c r="AG500" i="1" s="1"/>
  <c r="AB500" i="1"/>
  <c r="AH500" i="1" s="1"/>
  <c r="AC501" i="1"/>
  <c r="AD501" i="1"/>
  <c r="AE501" i="1"/>
  <c r="AF501" i="1"/>
  <c r="AA501" i="1"/>
  <c r="AG501" i="1" s="1"/>
  <c r="AB501" i="1"/>
  <c r="AH501" i="1" s="1"/>
  <c r="AC1379" i="1"/>
  <c r="AD1379" i="1"/>
  <c r="AE1379" i="1"/>
  <c r="AF1379" i="1"/>
  <c r="AA1379" i="1"/>
  <c r="AG1379" i="1" s="1"/>
  <c r="AB1379" i="1"/>
  <c r="AH1379" i="1" s="1"/>
  <c r="AC1380" i="1"/>
  <c r="AD1380" i="1"/>
  <c r="AE1380" i="1"/>
  <c r="AF1380" i="1"/>
  <c r="AA1380" i="1"/>
  <c r="AG1380" i="1" s="1"/>
  <c r="AB1380" i="1"/>
  <c r="AH1380" i="1" s="1"/>
  <c r="AC1392" i="1"/>
  <c r="AD1392" i="1"/>
  <c r="AE1392" i="1"/>
  <c r="AF1392" i="1"/>
  <c r="AA1392" i="1"/>
  <c r="AG1392" i="1" s="1"/>
  <c r="AB1392" i="1"/>
  <c r="AH1392" i="1" s="1"/>
  <c r="AC1393" i="1"/>
  <c r="AD1393" i="1"/>
  <c r="AE1393" i="1"/>
  <c r="AF1393" i="1"/>
  <c r="AA1393" i="1"/>
  <c r="AG1393" i="1" s="1"/>
  <c r="AB1393" i="1"/>
  <c r="AH1393" i="1" s="1"/>
  <c r="AC1395" i="1"/>
  <c r="AD1395" i="1"/>
  <c r="AE1395" i="1"/>
  <c r="AF1395" i="1"/>
  <c r="AG1395" i="1"/>
  <c r="AH1395" i="1"/>
  <c r="AC1396" i="1"/>
  <c r="AD1396" i="1"/>
  <c r="AE1396" i="1"/>
  <c r="AF1396" i="1"/>
  <c r="AG1396" i="1"/>
  <c r="AH1396" i="1"/>
  <c r="AC1418" i="1"/>
  <c r="AD1418" i="1"/>
  <c r="AE1418" i="1"/>
  <c r="AF1418" i="1"/>
  <c r="AG1418" i="1"/>
  <c r="AH1418" i="1"/>
  <c r="AC1419" i="1"/>
  <c r="AD1419" i="1"/>
  <c r="AE1419" i="1"/>
  <c r="AF1419" i="1"/>
  <c r="AG1419" i="1"/>
  <c r="AH1419" i="1"/>
  <c r="AC1427" i="1"/>
  <c r="AD1427" i="1"/>
  <c r="AE1427" i="1"/>
  <c r="AF1427" i="1"/>
  <c r="AG1427" i="1"/>
  <c r="AH1427" i="1"/>
  <c r="AC1428" i="1"/>
  <c r="AD1428" i="1"/>
  <c r="AE1428" i="1"/>
  <c r="AF1428" i="1"/>
  <c r="AG1428" i="1"/>
  <c r="AH1428" i="1"/>
  <c r="AC1429" i="1"/>
  <c r="AD1429" i="1"/>
  <c r="AE1429" i="1"/>
  <c r="AF1429" i="1"/>
  <c r="AG1429" i="1"/>
  <c r="AH1429" i="1"/>
  <c r="AC1436" i="1"/>
  <c r="AD1436" i="1"/>
  <c r="AE1436" i="1"/>
  <c r="AF1436" i="1"/>
  <c r="AG1436" i="1"/>
  <c r="AH1436" i="1"/>
  <c r="AC1437" i="1"/>
  <c r="AD1437" i="1"/>
  <c r="AE1437" i="1"/>
  <c r="AF1437" i="1"/>
  <c r="AG1437" i="1"/>
  <c r="AH1437" i="1"/>
  <c r="AC1443" i="1"/>
  <c r="AD1443" i="1"/>
  <c r="AE1443" i="1"/>
  <c r="AF1443" i="1"/>
  <c r="AA1443" i="1"/>
  <c r="AG1443" i="1" s="1"/>
  <c r="AB1443" i="1"/>
  <c r="AH1443" i="1" s="1"/>
  <c r="AC1444" i="1"/>
  <c r="AD1444" i="1"/>
  <c r="AE1444" i="1"/>
  <c r="AF1444" i="1"/>
  <c r="AA1444" i="1"/>
  <c r="AG1444" i="1" s="1"/>
  <c r="AB1444" i="1"/>
  <c r="AH1444" i="1" s="1"/>
  <c r="AC1445" i="1"/>
  <c r="AD1445" i="1"/>
  <c r="AE1445" i="1"/>
  <c r="AF1445" i="1"/>
  <c r="AA1445" i="1"/>
  <c r="AG1445" i="1" s="1"/>
  <c r="AB1445" i="1"/>
  <c r="AH1445" i="1" s="1"/>
  <c r="AC1447" i="1"/>
  <c r="AD1447" i="1"/>
  <c r="AE1447" i="1"/>
  <c r="AF1447" i="1"/>
  <c r="AG1447" i="1"/>
  <c r="AH1447" i="1"/>
  <c r="AC1448" i="1"/>
  <c r="AD1448" i="1"/>
  <c r="AE1448" i="1"/>
  <c r="AF1448" i="1"/>
  <c r="AG1448" i="1"/>
  <c r="AH1448" i="1"/>
  <c r="AC1480" i="1"/>
  <c r="AD1480" i="1"/>
  <c r="AE1480" i="1"/>
  <c r="AF1480" i="1"/>
  <c r="AG1480" i="1"/>
  <c r="AH1480" i="1"/>
  <c r="AC1481" i="1"/>
  <c r="AD1481" i="1"/>
  <c r="AE1481" i="1"/>
  <c r="AF1481" i="1"/>
  <c r="AG1481" i="1"/>
  <c r="AH1481" i="1"/>
  <c r="AC1514" i="1"/>
  <c r="AD1514" i="1"/>
  <c r="AE1514" i="1"/>
  <c r="AF1514" i="1"/>
  <c r="AG1514" i="1"/>
  <c r="AH1514" i="1"/>
  <c r="AC1515" i="1"/>
  <c r="AD1515" i="1"/>
  <c r="AE1515" i="1"/>
  <c r="AF1515" i="1"/>
  <c r="AG1515" i="1"/>
  <c r="AH1515" i="1"/>
  <c r="AC1521" i="1"/>
  <c r="AD1521" i="1"/>
  <c r="AE1521" i="1"/>
  <c r="AF1521" i="1"/>
  <c r="AA1521" i="1"/>
  <c r="AG1521" i="1" s="1"/>
  <c r="AB1521" i="1"/>
  <c r="AH1521" i="1" s="1"/>
  <c r="AC1522" i="1"/>
  <c r="AD1522" i="1"/>
  <c r="AE1522" i="1"/>
  <c r="AF1522" i="1"/>
  <c r="AA1522" i="1"/>
  <c r="AG1522" i="1" s="1"/>
  <c r="AB1522" i="1"/>
  <c r="AH1522" i="1" s="1"/>
  <c r="AC1547" i="1"/>
  <c r="AD1547" i="1"/>
  <c r="AE1547" i="1"/>
  <c r="AF1547" i="1"/>
  <c r="AA1547" i="1"/>
  <c r="AG1547" i="1" s="1"/>
  <c r="AB1547" i="1"/>
  <c r="AH1547" i="1" s="1"/>
  <c r="AC1548" i="1"/>
  <c r="AD1548" i="1"/>
  <c r="AE1548" i="1"/>
  <c r="AF1548" i="1"/>
  <c r="AA1548" i="1"/>
  <c r="AG1548" i="1" s="1"/>
  <c r="AB1548" i="1"/>
  <c r="AH1548" i="1" s="1"/>
  <c r="AC1573" i="1"/>
  <c r="AD1573" i="1"/>
  <c r="AE1573" i="1"/>
  <c r="AF1573" i="1"/>
  <c r="AA1573" i="1"/>
  <c r="AG1573" i="1" s="1"/>
  <c r="AB1573" i="1"/>
  <c r="AH1573" i="1" s="1"/>
  <c r="AC1574" i="1"/>
  <c r="AD1574" i="1"/>
  <c r="AE1574" i="1"/>
  <c r="AF1574" i="1"/>
  <c r="AA1574" i="1"/>
  <c r="AG1574" i="1" s="1"/>
  <c r="AB1574" i="1"/>
  <c r="AH1574" i="1" s="1"/>
  <c r="AC1578" i="1"/>
  <c r="AD1578" i="1"/>
  <c r="AE1578" i="1"/>
  <c r="AF1578" i="1"/>
  <c r="AG1578" i="1"/>
  <c r="AH1578" i="1"/>
  <c r="AC1579" i="1"/>
  <c r="AD1579" i="1"/>
  <c r="AE1579" i="1"/>
  <c r="AF1579" i="1"/>
  <c r="AG1579" i="1"/>
  <c r="AH1579" i="1"/>
  <c r="AC245" i="1"/>
  <c r="AD245" i="1"/>
  <c r="AE245" i="1"/>
  <c r="AF245" i="1"/>
  <c r="AA245" i="1"/>
  <c r="AG245" i="1" s="1"/>
  <c r="AB245" i="1"/>
  <c r="AH245" i="1" s="1"/>
  <c r="AC246" i="1"/>
  <c r="AD246" i="1"/>
  <c r="AE246" i="1"/>
  <c r="AF246" i="1"/>
  <c r="AA246" i="1"/>
  <c r="AG246" i="1" s="1"/>
  <c r="AB246" i="1"/>
  <c r="AH246" i="1" s="1"/>
  <c r="AC1586" i="1"/>
  <c r="AD1586" i="1"/>
  <c r="AE1586" i="1"/>
  <c r="AF1586" i="1"/>
  <c r="AA1586" i="1"/>
  <c r="AG1586" i="1" s="1"/>
  <c r="AB1586" i="1"/>
  <c r="AH1586" i="1" s="1"/>
  <c r="AC1587" i="1"/>
  <c r="AD1587" i="1"/>
  <c r="AE1587" i="1"/>
  <c r="AF1587" i="1"/>
  <c r="AA1587" i="1"/>
  <c r="AG1587" i="1" s="1"/>
  <c r="AB1587" i="1"/>
  <c r="AH1587" i="1" s="1"/>
  <c r="AC1589" i="1"/>
  <c r="AD1589" i="1"/>
  <c r="AE1589" i="1"/>
  <c r="AF1589" i="1"/>
  <c r="AG1589" i="1"/>
  <c r="AH1589" i="1"/>
  <c r="AC1590" i="1"/>
  <c r="AD1590" i="1"/>
  <c r="AE1590" i="1"/>
  <c r="AF1590" i="1"/>
  <c r="AG1590" i="1"/>
  <c r="AH1590" i="1"/>
  <c r="AC1591" i="1"/>
  <c r="AD1591" i="1"/>
  <c r="AE1591" i="1"/>
  <c r="AF1591" i="1"/>
  <c r="AG1591" i="1"/>
  <c r="AH1591" i="1"/>
  <c r="AC1600" i="1"/>
  <c r="AD1600" i="1"/>
  <c r="AE1600" i="1"/>
  <c r="AF1600" i="1"/>
  <c r="AA1600" i="1"/>
  <c r="AG1600" i="1" s="1"/>
  <c r="AB1600" i="1"/>
  <c r="AH1600" i="1" s="1"/>
  <c r="AC1601" i="1"/>
  <c r="AD1601" i="1"/>
  <c r="AE1601" i="1"/>
  <c r="AF1601" i="1"/>
  <c r="AA1601" i="1"/>
  <c r="AG1601" i="1" s="1"/>
  <c r="AB1601" i="1"/>
  <c r="AH1601" i="1" s="1"/>
  <c r="AC1604" i="1"/>
  <c r="AD1604" i="1"/>
  <c r="AE1604" i="1"/>
  <c r="AF1604" i="1"/>
  <c r="AA1604" i="1"/>
  <c r="AG1604" i="1" s="1"/>
  <c r="AB1604" i="1"/>
  <c r="AH1604" i="1" s="1"/>
  <c r="AC1605" i="1"/>
  <c r="AD1605" i="1"/>
  <c r="AE1605" i="1"/>
  <c r="AF1605" i="1"/>
  <c r="AA1605" i="1"/>
  <c r="AG1605" i="1" s="1"/>
  <c r="AB1605" i="1"/>
  <c r="AH1605" i="1" s="1"/>
  <c r="AC1606" i="1"/>
  <c r="AD1606" i="1"/>
  <c r="AE1606" i="1"/>
  <c r="AF1606" i="1"/>
  <c r="AA1606" i="1"/>
  <c r="AG1606" i="1" s="1"/>
  <c r="AB1606" i="1"/>
  <c r="AH1606" i="1" s="1"/>
  <c r="AC1610" i="1"/>
  <c r="AD1610" i="1"/>
  <c r="AE1610" i="1"/>
  <c r="AF1610" i="1"/>
  <c r="AG1610" i="1"/>
  <c r="AH1610" i="1"/>
  <c r="AC1611" i="1"/>
  <c r="AD1611" i="1"/>
  <c r="AE1611" i="1"/>
  <c r="AF1611" i="1"/>
  <c r="AG1611" i="1"/>
  <c r="AH1611" i="1"/>
  <c r="AC1614" i="1"/>
  <c r="AD1614" i="1"/>
  <c r="AE1614" i="1"/>
  <c r="AF1614" i="1"/>
  <c r="AG1614" i="1"/>
  <c r="AH1614" i="1"/>
  <c r="AC1615" i="1"/>
  <c r="AD1615" i="1"/>
  <c r="AE1615" i="1"/>
  <c r="AF1615" i="1"/>
  <c r="AG1615" i="1"/>
  <c r="AH1615" i="1"/>
  <c r="AC1617" i="1"/>
  <c r="AD1617" i="1"/>
  <c r="AE1617" i="1"/>
  <c r="AF1617" i="1"/>
  <c r="AA1617" i="1"/>
  <c r="AG1617" i="1" s="1"/>
  <c r="AB1617" i="1"/>
  <c r="AH1617" i="1" s="1"/>
  <c r="AC1618" i="1"/>
  <c r="AD1618" i="1"/>
  <c r="AE1618" i="1"/>
  <c r="AF1618" i="1"/>
  <c r="AA1618" i="1"/>
  <c r="AG1618" i="1" s="1"/>
  <c r="AB1618" i="1"/>
  <c r="AH1618" i="1" s="1"/>
  <c r="AC1619" i="1"/>
  <c r="AD1619" i="1"/>
  <c r="AE1619" i="1"/>
  <c r="AF1619" i="1"/>
  <c r="AA1619" i="1"/>
  <c r="AG1619" i="1" s="1"/>
  <c r="AB1619" i="1"/>
  <c r="AH1619" i="1" s="1"/>
  <c r="AC1625" i="1"/>
  <c r="AD1625" i="1"/>
  <c r="AE1625" i="1"/>
  <c r="AF1625" i="1"/>
  <c r="AG1625" i="1"/>
  <c r="AH1625" i="1"/>
  <c r="AC1626" i="1"/>
  <c r="AD1626" i="1"/>
  <c r="AE1626" i="1"/>
  <c r="AF1626" i="1"/>
  <c r="AG1626" i="1"/>
  <c r="AH1626" i="1"/>
  <c r="AC1646" i="1"/>
  <c r="AD1646" i="1"/>
  <c r="AE1646" i="1"/>
  <c r="AF1646" i="1"/>
  <c r="AA1646" i="1"/>
  <c r="AG1646" i="1" s="1"/>
  <c r="AB1646" i="1"/>
  <c r="AH1646" i="1" s="1"/>
  <c r="AC1647" i="1"/>
  <c r="AD1647" i="1"/>
  <c r="AE1647" i="1"/>
  <c r="AF1647" i="1"/>
  <c r="AA1647" i="1"/>
  <c r="AG1647" i="1" s="1"/>
  <c r="AB1647" i="1"/>
  <c r="AH1647" i="1" s="1"/>
  <c r="AC1652" i="1"/>
  <c r="AD1652" i="1"/>
  <c r="AE1652" i="1"/>
  <c r="AF1652" i="1"/>
  <c r="AG1652" i="1"/>
  <c r="AH1652" i="1"/>
  <c r="AC1653" i="1"/>
  <c r="AD1653" i="1"/>
  <c r="AE1653" i="1"/>
  <c r="AF1653" i="1"/>
  <c r="AG1653" i="1"/>
  <c r="AH1653" i="1"/>
  <c r="AC1680" i="1"/>
  <c r="AD1680" i="1"/>
  <c r="AE1680" i="1"/>
  <c r="AF1680" i="1"/>
  <c r="AA1680" i="1"/>
  <c r="AG1680" i="1" s="1"/>
  <c r="AB1680" i="1"/>
  <c r="AH1680" i="1" s="1"/>
  <c r="AC1681" i="1"/>
  <c r="AD1681" i="1"/>
  <c r="AE1681" i="1"/>
  <c r="AF1681" i="1"/>
  <c r="AA1681" i="1"/>
  <c r="AG1681" i="1" s="1"/>
  <c r="AB1681" i="1"/>
  <c r="AH1681" i="1" s="1"/>
  <c r="AC1683" i="1"/>
  <c r="AD1683" i="1"/>
  <c r="AE1683" i="1"/>
  <c r="AF1683" i="1"/>
  <c r="AG1683" i="1"/>
  <c r="AH1683" i="1"/>
  <c r="AC1684" i="1"/>
  <c r="AD1684" i="1"/>
  <c r="AE1684" i="1"/>
  <c r="AF1684" i="1"/>
  <c r="AG1684" i="1"/>
  <c r="AH1684" i="1"/>
  <c r="AC1723" i="1"/>
  <c r="AD1723" i="1"/>
  <c r="AE1723" i="1"/>
  <c r="AF1723" i="1"/>
  <c r="AG1723" i="1"/>
  <c r="AH1723" i="1"/>
  <c r="AC1724" i="1"/>
  <c r="AD1724" i="1"/>
  <c r="AE1724" i="1"/>
  <c r="AF1724" i="1"/>
  <c r="AG1724" i="1"/>
  <c r="AH1724" i="1"/>
  <c r="AC1744" i="1"/>
  <c r="AD1744" i="1"/>
  <c r="AE1744" i="1"/>
  <c r="AF1744" i="1"/>
  <c r="AA1744" i="1"/>
  <c r="AG1744" i="1" s="1"/>
  <c r="AB1744" i="1"/>
  <c r="AH1744" i="1" s="1"/>
  <c r="AC1745" i="1"/>
  <c r="AD1745" i="1"/>
  <c r="AE1745" i="1"/>
  <c r="AF1745" i="1"/>
  <c r="AA1745" i="1"/>
  <c r="AG1745" i="1" s="1"/>
  <c r="AB1745" i="1"/>
  <c r="AH1745" i="1" s="1"/>
  <c r="AC1747" i="1"/>
  <c r="AD1747" i="1"/>
  <c r="AE1747" i="1"/>
  <c r="AF1747" i="1"/>
  <c r="AA1747" i="1"/>
  <c r="AG1747" i="1" s="1"/>
  <c r="AB1747" i="1"/>
  <c r="AH1747" i="1" s="1"/>
  <c r="AC1748" i="1"/>
  <c r="AD1748" i="1"/>
  <c r="AE1748" i="1"/>
  <c r="AF1748" i="1"/>
  <c r="AA1748" i="1"/>
  <c r="AG1748" i="1" s="1"/>
  <c r="AB1748" i="1"/>
  <c r="AH1748" i="1" s="1"/>
  <c r="AC1760" i="1"/>
  <c r="AD1760" i="1"/>
  <c r="AE1760" i="1"/>
  <c r="AF1760" i="1"/>
  <c r="AG1760" i="1"/>
  <c r="AH1760" i="1"/>
  <c r="AC1761" i="1"/>
  <c r="AD1761" i="1"/>
  <c r="AE1761" i="1"/>
  <c r="AF1761" i="1"/>
  <c r="AG1761" i="1"/>
  <c r="AH1761" i="1"/>
  <c r="AC1768" i="1"/>
  <c r="AD1768" i="1"/>
  <c r="AE1768" i="1"/>
  <c r="AF1768" i="1"/>
  <c r="AA1768" i="1"/>
  <c r="AG1768" i="1" s="1"/>
  <c r="AB1768" i="1"/>
  <c r="AH1768" i="1" s="1"/>
  <c r="AC1769" i="1"/>
  <c r="AD1769" i="1"/>
  <c r="AE1769" i="1"/>
  <c r="AF1769" i="1"/>
  <c r="AA1769" i="1"/>
  <c r="AG1769" i="1" s="1"/>
  <c r="AB1769" i="1"/>
  <c r="AH1769" i="1" s="1"/>
  <c r="AC1776" i="1"/>
  <c r="AD1776" i="1"/>
  <c r="AE1776" i="1"/>
  <c r="AF1776" i="1"/>
  <c r="AG1776" i="1"/>
  <c r="AH1776" i="1"/>
  <c r="AC1777" i="1"/>
  <c r="AD1777" i="1"/>
  <c r="AE1777" i="1"/>
  <c r="AF1777" i="1"/>
  <c r="AG1777" i="1"/>
  <c r="AH1777" i="1"/>
  <c r="AC1788" i="1"/>
  <c r="AD1788" i="1"/>
  <c r="AE1788" i="1"/>
  <c r="AF1788" i="1"/>
  <c r="AG1788" i="1"/>
  <c r="AH1788" i="1"/>
  <c r="AC1789" i="1"/>
  <c r="AD1789" i="1"/>
  <c r="AE1789" i="1"/>
  <c r="AF1789" i="1"/>
  <c r="AG1789" i="1"/>
  <c r="AH1789" i="1"/>
  <c r="AC1835" i="1"/>
  <c r="AD1835" i="1"/>
  <c r="AE1835" i="1"/>
  <c r="AF1835" i="1"/>
  <c r="AA1835" i="1"/>
  <c r="AG1835" i="1" s="1"/>
  <c r="AB1835" i="1"/>
  <c r="AH1835" i="1" s="1"/>
  <c r="AC1836" i="1"/>
  <c r="AD1836" i="1"/>
  <c r="AE1836" i="1"/>
  <c r="AF1836" i="1"/>
  <c r="AA1836" i="1"/>
  <c r="AG1836" i="1" s="1"/>
  <c r="AB1836" i="1"/>
  <c r="AH1836" i="1" s="1"/>
  <c r="AC1843" i="1"/>
  <c r="AD1843" i="1"/>
  <c r="AE1843" i="1"/>
  <c r="AF1843" i="1"/>
  <c r="AG1843" i="1"/>
  <c r="AH1843" i="1"/>
  <c r="AC1844" i="1"/>
  <c r="AD1844" i="1"/>
  <c r="AE1844" i="1"/>
  <c r="AF1844" i="1"/>
  <c r="AG1844" i="1"/>
  <c r="AH1844" i="1"/>
  <c r="AC1862" i="1"/>
  <c r="AD1862" i="1"/>
  <c r="AE1862" i="1"/>
  <c r="AF1862" i="1"/>
  <c r="AA1862" i="1"/>
  <c r="AG1862" i="1" s="1"/>
  <c r="AB1862" i="1"/>
  <c r="AH1862" i="1" s="1"/>
  <c r="AC1863" i="1"/>
  <c r="AD1863" i="1"/>
  <c r="AE1863" i="1"/>
  <c r="AF1863" i="1"/>
  <c r="AA1863" i="1"/>
  <c r="AG1863" i="1" s="1"/>
  <c r="AB1863" i="1"/>
  <c r="AH1863" i="1" s="1"/>
  <c r="AC1864" i="1"/>
  <c r="AD1864" i="1"/>
  <c r="AE1864" i="1"/>
  <c r="AF1864" i="1"/>
  <c r="AA1864" i="1"/>
  <c r="AG1864" i="1" s="1"/>
  <c r="AB1864" i="1"/>
  <c r="AH1864" i="1" s="1"/>
  <c r="AC1868" i="1"/>
  <c r="AD1868" i="1"/>
  <c r="AE1868" i="1"/>
  <c r="AF1868" i="1"/>
  <c r="AA1868" i="1"/>
  <c r="AG1868" i="1" s="1"/>
  <c r="AB1868" i="1"/>
  <c r="AH1868" i="1" s="1"/>
  <c r="AC1869" i="1"/>
  <c r="AD1869" i="1"/>
  <c r="AE1869" i="1"/>
  <c r="AF1869" i="1"/>
  <c r="AA1869" i="1"/>
  <c r="AG1869" i="1" s="1"/>
  <c r="AB1869" i="1"/>
  <c r="AH1869" i="1" s="1"/>
  <c r="AC1887" i="1"/>
  <c r="AD1887" i="1"/>
  <c r="AE1887" i="1"/>
  <c r="AF1887" i="1"/>
  <c r="AA1887" i="1"/>
  <c r="AG1887" i="1" s="1"/>
  <c r="AB1887" i="1"/>
  <c r="AH1887" i="1" s="1"/>
  <c r="AC1888" i="1"/>
  <c r="AD1888" i="1"/>
  <c r="AE1888" i="1"/>
  <c r="AF1888" i="1"/>
  <c r="AA1888" i="1"/>
  <c r="AG1888" i="1" s="1"/>
  <c r="AB1888" i="1"/>
  <c r="AH1888" i="1" s="1"/>
  <c r="AC1889" i="1"/>
  <c r="AD1889" i="1"/>
  <c r="AE1889" i="1"/>
  <c r="AF1889" i="1"/>
  <c r="AA1889" i="1"/>
  <c r="AG1889" i="1" s="1"/>
  <c r="AB1889" i="1"/>
  <c r="AH1889" i="1" s="1"/>
  <c r="AC1893" i="1"/>
  <c r="AD1893" i="1"/>
  <c r="AE1893" i="1"/>
  <c r="AF1893" i="1"/>
  <c r="AA1893" i="1"/>
  <c r="AG1893" i="1" s="1"/>
  <c r="AB1893" i="1"/>
  <c r="AH1893" i="1" s="1"/>
  <c r="AC1894" i="1"/>
  <c r="AD1894" i="1"/>
  <c r="AE1894" i="1"/>
  <c r="AF1894" i="1"/>
  <c r="AA1894" i="1"/>
  <c r="AG1894" i="1" s="1"/>
  <c r="AB1894" i="1"/>
  <c r="AH1894" i="1" s="1"/>
  <c r="AC1910" i="1"/>
  <c r="AD1910" i="1"/>
  <c r="AE1910" i="1"/>
  <c r="AF1910" i="1"/>
  <c r="AA1910" i="1"/>
  <c r="AG1910" i="1" s="1"/>
  <c r="AB1910" i="1"/>
  <c r="AH1910" i="1" s="1"/>
  <c r="AC1911" i="1"/>
  <c r="AD1911" i="1"/>
  <c r="AE1911" i="1"/>
  <c r="AF1911" i="1"/>
  <c r="AA1911" i="1"/>
  <c r="AG1911" i="1" s="1"/>
  <c r="AB1911" i="1"/>
  <c r="AH1911" i="1" s="1"/>
  <c r="AC272" i="1"/>
  <c r="AD272" i="1"/>
  <c r="AE272" i="1"/>
  <c r="AF272" i="1"/>
  <c r="AA272" i="1"/>
  <c r="AG272" i="1" s="1"/>
  <c r="AB272" i="1"/>
  <c r="AH272" i="1" s="1"/>
  <c r="AC273" i="1"/>
  <c r="AD273" i="1"/>
  <c r="AE273" i="1"/>
  <c r="AF273" i="1"/>
  <c r="AA273" i="1"/>
  <c r="AG273" i="1" s="1"/>
  <c r="AB273" i="1"/>
  <c r="AH273" i="1" s="1"/>
  <c r="AC1950" i="1"/>
  <c r="AD1950" i="1"/>
  <c r="AE1950" i="1"/>
  <c r="AF1950" i="1"/>
  <c r="AA1950" i="1"/>
  <c r="AG1950" i="1" s="1"/>
  <c r="AB1950" i="1"/>
  <c r="AH1950" i="1" s="1"/>
  <c r="AC1951" i="1"/>
  <c r="AD1951" i="1"/>
  <c r="AE1951" i="1"/>
  <c r="AF1951" i="1"/>
  <c r="AA1951" i="1"/>
  <c r="AG1951" i="1" s="1"/>
  <c r="AB1951" i="1"/>
  <c r="AH1951" i="1" s="1"/>
  <c r="AC1955" i="1"/>
  <c r="AD1955" i="1"/>
  <c r="AE1955" i="1"/>
  <c r="AF1955" i="1"/>
  <c r="AA1955" i="1"/>
  <c r="AG1955" i="1" s="1"/>
  <c r="AB1955" i="1"/>
  <c r="AH1955" i="1" s="1"/>
  <c r="AC1956" i="1"/>
  <c r="AD1956" i="1"/>
  <c r="AE1956" i="1"/>
  <c r="AF1956" i="1"/>
  <c r="AA1956" i="1"/>
  <c r="AG1956" i="1" s="1"/>
  <c r="AB1956" i="1"/>
  <c r="AH1956" i="1" s="1"/>
  <c r="AC1962" i="1"/>
  <c r="AD1962" i="1"/>
  <c r="AE1962" i="1"/>
  <c r="AF1962" i="1"/>
  <c r="AG1962" i="1"/>
  <c r="AH1962" i="1"/>
  <c r="AC1963" i="1"/>
  <c r="AD1963" i="1"/>
  <c r="AE1963" i="1"/>
  <c r="AF1963" i="1"/>
  <c r="AG1963" i="1"/>
  <c r="AH1963" i="1"/>
  <c r="AC1968" i="1"/>
  <c r="AD1968" i="1"/>
  <c r="AE1968" i="1"/>
  <c r="AF1968" i="1"/>
  <c r="AA1968" i="1"/>
  <c r="AG1968" i="1" s="1"/>
  <c r="AB1968" i="1"/>
  <c r="AH1968" i="1" s="1"/>
  <c r="AC1969" i="1"/>
  <c r="AD1969" i="1"/>
  <c r="AE1969" i="1"/>
  <c r="AF1969" i="1"/>
  <c r="AA1969" i="1"/>
  <c r="AG1969" i="1" s="1"/>
  <c r="AB1969" i="1"/>
  <c r="AH1969" i="1" s="1"/>
  <c r="AC1975" i="1"/>
  <c r="AD1975" i="1"/>
  <c r="AE1975" i="1"/>
  <c r="AF1975" i="1"/>
  <c r="AA1975" i="1"/>
  <c r="AG1975" i="1" s="1"/>
  <c r="AB1975" i="1"/>
  <c r="AH1975" i="1"/>
  <c r="AC1976" i="1"/>
  <c r="AD1976" i="1"/>
  <c r="AE1976" i="1"/>
  <c r="AF1976" i="1"/>
  <c r="AA1976" i="1"/>
  <c r="AG1976" i="1" s="1"/>
  <c r="AB1976" i="1"/>
  <c r="AH1976" i="1"/>
  <c r="AC1984" i="1"/>
  <c r="AD1984" i="1"/>
  <c r="AE1984" i="1"/>
  <c r="AF1984" i="1"/>
  <c r="AA1984" i="1"/>
  <c r="AG1984" i="1" s="1"/>
  <c r="AB1984" i="1"/>
  <c r="AH1984" i="1" s="1"/>
  <c r="AC1985" i="1"/>
  <c r="AD1985" i="1"/>
  <c r="AE1985" i="1"/>
  <c r="AF1985" i="1"/>
  <c r="AA1985" i="1"/>
  <c r="AG1985" i="1" s="1"/>
  <c r="AB1985" i="1"/>
  <c r="AH1985" i="1" s="1"/>
  <c r="AC1992" i="1"/>
  <c r="AD1992" i="1"/>
  <c r="AE1992" i="1"/>
  <c r="AF1992" i="1"/>
  <c r="AA1992" i="1"/>
  <c r="AG1992" i="1" s="1"/>
  <c r="AB1992" i="1"/>
  <c r="AH1992" i="1"/>
  <c r="AC1993" i="1"/>
  <c r="AD1993" i="1"/>
  <c r="AE1993" i="1"/>
  <c r="AF1993" i="1"/>
  <c r="AA1993" i="1"/>
  <c r="AG1993" i="1" s="1"/>
  <c r="AB1993" i="1"/>
  <c r="AH1993" i="1"/>
  <c r="AC1999" i="1"/>
  <c r="AD1999" i="1"/>
  <c r="AE1999" i="1"/>
  <c r="AF1999" i="1"/>
  <c r="AA1999" i="1"/>
  <c r="AG1999" i="1" s="1"/>
  <c r="AB1999" i="1"/>
  <c r="AH1999" i="1" s="1"/>
  <c r="AC2000" i="1"/>
  <c r="AD2000" i="1"/>
  <c r="AE2000" i="1"/>
  <c r="AF2000" i="1"/>
  <c r="AA2000" i="1"/>
  <c r="AG2000" i="1" s="1"/>
  <c r="AB2000" i="1"/>
  <c r="AH2000" i="1" s="1"/>
  <c r="AC6" i="1"/>
  <c r="AD6" i="1"/>
  <c r="AE6" i="1"/>
  <c r="AF6" i="1"/>
  <c r="AG6" i="1"/>
  <c r="AH6" i="1"/>
  <c r="AC3" i="1"/>
  <c r="AD3" i="1"/>
  <c r="AE3" i="1"/>
  <c r="AF3" i="1"/>
  <c r="AG3" i="1"/>
  <c r="AH3" i="1"/>
  <c r="AC7" i="1"/>
  <c r="AD7" i="1"/>
  <c r="AE7" i="1"/>
  <c r="AF7" i="1"/>
  <c r="AG7" i="1"/>
  <c r="AH7" i="1"/>
  <c r="AC8" i="1"/>
  <c r="AD8" i="1"/>
  <c r="AE8" i="1"/>
  <c r="AF8" i="1"/>
  <c r="AA8" i="1"/>
  <c r="AG8" i="1" s="1"/>
  <c r="AB8" i="1"/>
  <c r="AH8" i="1" s="1"/>
  <c r="AC9" i="1"/>
  <c r="AD9" i="1"/>
  <c r="AE9" i="1"/>
  <c r="AF9" i="1"/>
  <c r="AG9" i="1"/>
  <c r="AH9" i="1"/>
  <c r="AC10" i="1"/>
  <c r="AD10" i="1"/>
  <c r="AE10" i="1"/>
  <c r="AF10" i="1"/>
  <c r="AA10" i="1"/>
  <c r="AG10" i="1" s="1"/>
  <c r="AB10" i="1"/>
  <c r="AH10" i="1"/>
  <c r="AC14" i="1"/>
  <c r="AD14" i="1"/>
  <c r="AE14" i="1"/>
  <c r="AF14" i="1"/>
  <c r="AA14" i="1"/>
  <c r="AG14" i="1" s="1"/>
  <c r="AB14" i="1"/>
  <c r="AH14" i="1" s="1"/>
  <c r="AC15" i="1"/>
  <c r="AD15" i="1"/>
  <c r="AE15" i="1"/>
  <c r="AF15" i="1"/>
  <c r="AG15" i="1"/>
  <c r="AH15" i="1"/>
  <c r="AC16" i="1"/>
  <c r="AD16" i="1"/>
  <c r="AE16" i="1"/>
  <c r="AF16" i="1"/>
  <c r="AA16" i="1"/>
  <c r="AG16" i="1" s="1"/>
  <c r="AB16" i="1"/>
  <c r="AH16" i="1" s="1"/>
  <c r="AC17" i="1"/>
  <c r="AD17" i="1"/>
  <c r="AE17" i="1"/>
  <c r="AF17" i="1"/>
  <c r="AG17" i="1"/>
  <c r="AH17" i="1"/>
  <c r="AC18" i="1"/>
  <c r="AD18" i="1"/>
  <c r="AE18" i="1"/>
  <c r="AF18" i="1"/>
  <c r="AA18" i="1"/>
  <c r="AG18" i="1" s="1"/>
  <c r="AB18" i="1"/>
  <c r="AH18" i="1"/>
  <c r="AC19" i="1"/>
  <c r="AD19" i="1"/>
  <c r="AE19" i="1"/>
  <c r="AF19" i="1"/>
  <c r="AG19" i="1"/>
  <c r="AH19" i="1"/>
  <c r="AC20" i="1"/>
  <c r="AD20" i="1"/>
  <c r="AE20" i="1"/>
  <c r="AF20" i="1"/>
  <c r="AA20" i="1"/>
  <c r="AG20" i="1"/>
  <c r="AB20" i="1"/>
  <c r="AH20" i="1" s="1"/>
  <c r="AC21" i="1"/>
  <c r="AD21" i="1"/>
  <c r="AE21" i="1"/>
  <c r="AF21" i="1"/>
  <c r="AG21" i="1"/>
  <c r="AH21" i="1"/>
  <c r="AC23" i="1"/>
  <c r="AD23" i="1"/>
  <c r="AE23" i="1"/>
  <c r="AF23" i="1"/>
  <c r="AA23" i="1"/>
  <c r="AG23" i="1" s="1"/>
  <c r="AB23" i="1"/>
  <c r="AH23" i="1"/>
  <c r="AC24" i="1"/>
  <c r="AD24" i="1"/>
  <c r="AE24" i="1"/>
  <c r="AF24" i="1"/>
  <c r="AG24" i="1"/>
  <c r="AH24" i="1"/>
  <c r="AC25" i="1"/>
  <c r="AD25" i="1"/>
  <c r="AE25" i="1"/>
  <c r="AF25" i="1"/>
  <c r="AA25" i="1"/>
  <c r="AG25" i="1"/>
  <c r="AB25" i="1"/>
  <c r="AH25" i="1" s="1"/>
  <c r="AC26" i="1"/>
  <c r="AD26" i="1"/>
  <c r="AE26" i="1"/>
  <c r="AF26" i="1"/>
  <c r="AG26" i="1"/>
  <c r="AH26" i="1"/>
  <c r="AC30" i="1"/>
  <c r="AD30" i="1"/>
  <c r="AE30" i="1"/>
  <c r="AF30" i="1"/>
  <c r="AG30" i="1"/>
  <c r="AH30" i="1"/>
  <c r="AC31" i="1"/>
  <c r="AD31" i="1"/>
  <c r="AE31" i="1"/>
  <c r="AF31" i="1"/>
  <c r="AG31" i="1"/>
  <c r="AH31" i="1"/>
  <c r="AC32" i="1"/>
  <c r="AD32" i="1"/>
  <c r="AE32" i="1"/>
  <c r="AF32" i="1"/>
  <c r="AA32" i="1"/>
  <c r="AG32" i="1" s="1"/>
  <c r="AB32" i="1"/>
  <c r="AH32" i="1"/>
  <c r="AC33" i="1"/>
  <c r="AD33" i="1"/>
  <c r="AE33" i="1"/>
  <c r="AF33" i="1"/>
  <c r="AG33" i="1"/>
  <c r="AH33" i="1"/>
  <c r="AC35" i="1"/>
  <c r="AD35" i="1"/>
  <c r="AE35" i="1"/>
  <c r="AF35" i="1"/>
  <c r="AA35" i="1"/>
  <c r="AG35" i="1"/>
  <c r="AB35" i="1"/>
  <c r="AH35" i="1" s="1"/>
  <c r="AC36" i="1"/>
  <c r="AD36" i="1"/>
  <c r="AE36" i="1"/>
  <c r="AF36" i="1"/>
  <c r="AG36" i="1"/>
  <c r="AH36" i="1"/>
  <c r="AC43" i="1"/>
  <c r="AD43" i="1"/>
  <c r="AE43" i="1"/>
  <c r="AF43" i="1"/>
  <c r="AA43" i="1"/>
  <c r="AG43" i="1" s="1"/>
  <c r="AB43" i="1"/>
  <c r="AH43" i="1"/>
  <c r="AC44" i="1"/>
  <c r="AD44" i="1"/>
  <c r="AE44" i="1"/>
  <c r="AF44" i="1"/>
  <c r="AG44" i="1"/>
  <c r="AH44" i="1"/>
  <c r="AC45" i="1"/>
  <c r="AD45" i="1"/>
  <c r="AE45" i="1"/>
  <c r="AF45" i="1"/>
  <c r="AA45" i="1"/>
  <c r="AG45" i="1"/>
  <c r="AB45" i="1"/>
  <c r="AH45" i="1" s="1"/>
  <c r="AC46" i="1"/>
  <c r="AD46" i="1"/>
  <c r="AE46" i="1"/>
  <c r="AF46" i="1"/>
  <c r="AG46" i="1"/>
  <c r="AH46" i="1"/>
  <c r="AC47" i="1"/>
  <c r="AD47" i="1"/>
  <c r="AE47" i="1"/>
  <c r="AF47" i="1"/>
  <c r="AG47" i="1"/>
  <c r="AH47" i="1"/>
  <c r="AC48" i="1"/>
  <c r="AD48" i="1"/>
  <c r="AE48" i="1"/>
  <c r="AF48" i="1"/>
  <c r="AG48" i="1"/>
  <c r="AH48" i="1"/>
  <c r="AC49" i="1"/>
  <c r="AD49" i="1"/>
  <c r="AE49" i="1"/>
  <c r="AF49" i="1"/>
  <c r="AA49" i="1"/>
  <c r="AG49" i="1" s="1"/>
  <c r="AB49" i="1"/>
  <c r="AH49" i="1"/>
  <c r="AC50" i="1"/>
  <c r="AD50" i="1"/>
  <c r="AE50" i="1"/>
  <c r="AF50" i="1"/>
  <c r="AG50" i="1"/>
  <c r="AH50" i="1"/>
  <c r="AC51" i="1"/>
  <c r="AD51" i="1"/>
  <c r="AE51" i="1"/>
  <c r="AF51" i="1"/>
  <c r="AG51" i="1"/>
  <c r="AH51" i="1"/>
  <c r="AC52" i="1"/>
  <c r="AD52" i="1"/>
  <c r="AE52" i="1"/>
  <c r="AF52" i="1"/>
  <c r="AA52" i="1"/>
  <c r="AG52" i="1" s="1"/>
  <c r="AB52" i="1"/>
  <c r="AH52" i="1"/>
  <c r="AC53" i="1"/>
  <c r="AD53" i="1"/>
  <c r="AE53" i="1"/>
  <c r="AF53" i="1"/>
  <c r="AG53" i="1"/>
  <c r="AH53" i="1"/>
  <c r="AC54" i="1"/>
  <c r="AD54" i="1"/>
  <c r="AE54" i="1"/>
  <c r="AF54" i="1"/>
  <c r="AA54" i="1"/>
  <c r="AG54" i="1"/>
  <c r="AB54" i="1"/>
  <c r="AH54" i="1" s="1"/>
  <c r="AC55" i="1"/>
  <c r="AD55" i="1"/>
  <c r="AE55" i="1"/>
  <c r="AF55" i="1"/>
  <c r="AG55" i="1"/>
  <c r="AH55" i="1"/>
  <c r="AC56" i="1"/>
  <c r="AD56" i="1"/>
  <c r="AE56" i="1"/>
  <c r="AF56" i="1"/>
  <c r="AA56" i="1"/>
  <c r="AG56" i="1" s="1"/>
  <c r="AB56" i="1"/>
  <c r="AH56" i="1"/>
  <c r="AC57" i="1"/>
  <c r="AD57" i="1"/>
  <c r="AE57" i="1"/>
  <c r="AF57" i="1"/>
  <c r="AG57" i="1"/>
  <c r="AH57" i="1"/>
  <c r="AC58" i="1"/>
  <c r="AD58" i="1"/>
  <c r="AE58" i="1"/>
  <c r="AF58" i="1"/>
  <c r="AA58" i="1"/>
  <c r="AG58" i="1"/>
  <c r="AB58" i="1"/>
  <c r="AH58" i="1" s="1"/>
  <c r="AC59" i="1"/>
  <c r="AD59" i="1"/>
  <c r="AE59" i="1"/>
  <c r="AF59" i="1"/>
  <c r="AG59" i="1"/>
  <c r="AH59" i="1"/>
  <c r="AC60" i="1"/>
  <c r="AD60" i="1"/>
  <c r="AE60" i="1"/>
  <c r="AF60" i="1"/>
  <c r="AA60" i="1"/>
  <c r="AG60" i="1" s="1"/>
  <c r="AB60" i="1"/>
  <c r="AH60" i="1"/>
  <c r="AC61" i="1"/>
  <c r="AD61" i="1"/>
  <c r="AE61" i="1"/>
  <c r="AF61" i="1"/>
  <c r="AG61" i="1"/>
  <c r="AH61" i="1"/>
  <c r="AC62" i="1"/>
  <c r="AD62" i="1"/>
  <c r="AE62" i="1"/>
  <c r="AF62" i="1"/>
  <c r="AA62" i="1"/>
  <c r="AG62" i="1"/>
  <c r="AB62" i="1"/>
  <c r="AH62" i="1" s="1"/>
  <c r="AC63" i="1"/>
  <c r="AD63" i="1"/>
  <c r="AE63" i="1"/>
  <c r="AF63" i="1"/>
  <c r="AG63" i="1"/>
  <c r="AH63" i="1"/>
  <c r="AC64" i="1"/>
  <c r="AD64" i="1"/>
  <c r="AE64" i="1"/>
  <c r="AF64" i="1"/>
  <c r="AA64" i="1"/>
  <c r="AG64" i="1" s="1"/>
  <c r="AB64" i="1"/>
  <c r="AH64" i="1"/>
  <c r="AC65" i="1"/>
  <c r="AD65" i="1"/>
  <c r="AE65" i="1"/>
  <c r="AF65" i="1"/>
  <c r="AG65" i="1"/>
  <c r="AH65" i="1"/>
  <c r="AC66" i="1"/>
  <c r="AD66" i="1"/>
  <c r="AE66" i="1"/>
  <c r="AF66" i="1"/>
  <c r="AA66" i="1"/>
  <c r="AG66" i="1"/>
  <c r="AB66" i="1"/>
  <c r="AH66" i="1" s="1"/>
  <c r="AC67" i="1"/>
  <c r="AD67" i="1"/>
  <c r="AE67" i="1"/>
  <c r="AF67" i="1"/>
  <c r="AG67" i="1"/>
  <c r="AH67" i="1"/>
  <c r="AC68" i="1"/>
  <c r="AD68" i="1"/>
  <c r="AE68" i="1"/>
  <c r="AF68" i="1"/>
  <c r="AA68" i="1"/>
  <c r="AG68" i="1" s="1"/>
  <c r="AB68" i="1"/>
  <c r="AH68" i="1"/>
  <c r="AC69" i="1"/>
  <c r="AD69" i="1"/>
  <c r="AE69" i="1"/>
  <c r="AF69" i="1"/>
  <c r="AG69" i="1"/>
  <c r="AH69" i="1"/>
  <c r="AC70" i="1"/>
  <c r="AD70" i="1"/>
  <c r="AE70" i="1"/>
  <c r="AF70" i="1"/>
  <c r="AA70" i="1"/>
  <c r="AG70" i="1"/>
  <c r="AB70" i="1"/>
  <c r="AH70" i="1" s="1"/>
  <c r="AC71" i="1"/>
  <c r="AD71" i="1"/>
  <c r="AE71" i="1"/>
  <c r="AF71" i="1"/>
  <c r="AG71" i="1"/>
  <c r="AH71" i="1"/>
  <c r="AC72" i="1"/>
  <c r="AD72" i="1"/>
  <c r="AE72" i="1"/>
  <c r="AF72" i="1"/>
  <c r="AG72" i="1"/>
  <c r="AH72" i="1"/>
  <c r="AC73" i="1"/>
  <c r="AD73" i="1"/>
  <c r="AE73" i="1"/>
  <c r="AF73" i="1"/>
  <c r="AG73" i="1"/>
  <c r="AH73" i="1"/>
  <c r="AC74" i="1"/>
  <c r="AD74" i="1"/>
  <c r="AE74" i="1"/>
  <c r="AF74" i="1"/>
  <c r="AA74" i="1"/>
  <c r="AG74" i="1" s="1"/>
  <c r="AB74" i="1"/>
  <c r="AH74" i="1"/>
  <c r="AC75" i="1"/>
  <c r="AD75" i="1"/>
  <c r="AE75" i="1"/>
  <c r="AF75" i="1"/>
  <c r="AG75" i="1"/>
  <c r="AH75" i="1"/>
  <c r="AC76" i="1"/>
  <c r="AD76" i="1"/>
  <c r="AE76" i="1"/>
  <c r="AF76" i="1"/>
  <c r="AA76" i="1"/>
  <c r="AG76" i="1"/>
  <c r="AB76" i="1"/>
  <c r="AH76" i="1" s="1"/>
  <c r="AC80" i="1"/>
  <c r="AD80" i="1"/>
  <c r="AE80" i="1"/>
  <c r="AF80" i="1"/>
  <c r="AG80" i="1"/>
  <c r="AH80" i="1"/>
  <c r="AC653" i="1"/>
  <c r="AD653" i="1"/>
  <c r="AE653" i="1"/>
  <c r="AF653" i="1"/>
  <c r="AA653" i="1"/>
  <c r="AG653" i="1" s="1"/>
  <c r="AB653" i="1"/>
  <c r="AH653" i="1"/>
  <c r="AC654" i="1"/>
  <c r="AD654" i="1"/>
  <c r="AE654" i="1"/>
  <c r="AF654" i="1"/>
  <c r="AG654" i="1"/>
  <c r="AH654" i="1"/>
  <c r="AC81" i="1"/>
  <c r="AD81" i="1"/>
  <c r="AE81" i="1"/>
  <c r="AF81" i="1"/>
  <c r="AA81" i="1"/>
  <c r="AG81" i="1"/>
  <c r="AB81" i="1"/>
  <c r="AH81" i="1" s="1"/>
  <c r="AC82" i="1"/>
  <c r="AD82" i="1"/>
  <c r="AE82" i="1"/>
  <c r="AF82" i="1"/>
  <c r="AG82" i="1"/>
  <c r="AH82" i="1"/>
  <c r="AC83" i="1"/>
  <c r="AD83" i="1"/>
  <c r="AE83" i="1"/>
  <c r="AF83" i="1"/>
  <c r="AA83" i="1"/>
  <c r="AG83" i="1" s="1"/>
  <c r="AB83" i="1"/>
  <c r="AH83" i="1"/>
  <c r="AC84" i="1"/>
  <c r="AD84" i="1"/>
  <c r="AE84" i="1"/>
  <c r="AF84" i="1"/>
  <c r="AG84" i="1"/>
  <c r="AH84" i="1"/>
  <c r="AC85" i="1"/>
  <c r="AD85" i="1"/>
  <c r="AE85" i="1"/>
  <c r="AF85" i="1"/>
  <c r="AA85" i="1"/>
  <c r="AG85" i="1"/>
  <c r="AB85" i="1"/>
  <c r="AH85" i="1" s="1"/>
  <c r="AC89" i="1"/>
  <c r="AD89" i="1"/>
  <c r="AE89" i="1"/>
  <c r="AF89" i="1"/>
  <c r="AA89" i="1"/>
  <c r="AG89" i="1"/>
  <c r="AB89" i="1"/>
  <c r="AH89" i="1" s="1"/>
  <c r="AC90" i="1"/>
  <c r="AD90" i="1"/>
  <c r="AE90" i="1"/>
  <c r="AF90" i="1"/>
  <c r="AG90" i="1"/>
  <c r="AH90" i="1"/>
  <c r="AC91" i="1"/>
  <c r="AD91" i="1"/>
  <c r="AE91" i="1"/>
  <c r="AF91" i="1"/>
  <c r="AA91" i="1"/>
  <c r="AG91" i="1" s="1"/>
  <c r="AB91" i="1"/>
  <c r="AH91" i="1"/>
  <c r="AC92" i="1"/>
  <c r="AD92" i="1"/>
  <c r="AE92" i="1"/>
  <c r="AF92" i="1"/>
  <c r="AG92" i="1"/>
  <c r="AH92" i="1"/>
  <c r="AC96" i="1"/>
  <c r="AD96" i="1"/>
  <c r="AE96" i="1"/>
  <c r="AF96" i="1"/>
  <c r="AG96" i="1"/>
  <c r="AH96" i="1"/>
  <c r="AC97" i="1"/>
  <c r="AD97" i="1"/>
  <c r="AE97" i="1"/>
  <c r="AF97" i="1"/>
  <c r="AA97" i="1"/>
  <c r="AG97" i="1" s="1"/>
  <c r="AB97" i="1"/>
  <c r="AH97" i="1"/>
  <c r="AC98" i="1"/>
  <c r="AD98" i="1"/>
  <c r="AE98" i="1"/>
  <c r="AF98" i="1"/>
  <c r="AG98" i="1"/>
  <c r="AH98" i="1"/>
  <c r="AC102" i="1"/>
  <c r="AD102" i="1"/>
  <c r="AE102" i="1"/>
  <c r="AF102" i="1"/>
  <c r="AG102" i="1"/>
  <c r="AH102" i="1"/>
  <c r="AC103" i="1"/>
  <c r="AD103" i="1"/>
  <c r="AE103" i="1"/>
  <c r="AF103" i="1"/>
  <c r="AG103" i="1"/>
  <c r="AH103" i="1"/>
  <c r="AC104" i="1"/>
  <c r="AD104" i="1"/>
  <c r="AE104" i="1"/>
  <c r="AF104" i="1"/>
  <c r="AA104" i="1"/>
  <c r="AG104" i="1"/>
  <c r="AB104" i="1"/>
  <c r="AH104" i="1" s="1"/>
  <c r="AC108" i="1"/>
  <c r="AD108" i="1"/>
  <c r="AE108" i="1"/>
  <c r="AF108" i="1"/>
  <c r="AA108" i="1"/>
  <c r="AG108" i="1"/>
  <c r="AB108" i="1"/>
  <c r="AH108" i="1" s="1"/>
  <c r="AC109" i="1"/>
  <c r="AD109" i="1"/>
  <c r="AE109" i="1"/>
  <c r="AF109" i="1"/>
  <c r="AG109" i="1"/>
  <c r="AH109" i="1"/>
  <c r="AC110" i="1"/>
  <c r="AD110" i="1"/>
  <c r="AE110" i="1"/>
  <c r="AF110" i="1"/>
  <c r="AG110" i="1"/>
  <c r="AH110" i="1"/>
  <c r="AC111" i="1"/>
  <c r="AD111" i="1"/>
  <c r="AE111" i="1"/>
  <c r="AF111" i="1"/>
  <c r="AA111" i="1"/>
  <c r="AG111" i="1" s="1"/>
  <c r="AB111" i="1"/>
  <c r="AH111" i="1" s="1"/>
  <c r="AC112" i="1"/>
  <c r="AD112" i="1"/>
  <c r="AE112" i="1"/>
  <c r="AF112" i="1"/>
  <c r="AG112" i="1"/>
  <c r="AH112" i="1"/>
  <c r="AC115" i="1"/>
  <c r="AD115" i="1"/>
  <c r="AE115" i="1"/>
  <c r="AF115" i="1"/>
  <c r="AA115" i="1"/>
  <c r="AG115" i="1" s="1"/>
  <c r="AB115" i="1"/>
  <c r="AH115" i="1" s="1"/>
  <c r="AC116" i="1"/>
  <c r="AD116" i="1"/>
  <c r="AE116" i="1"/>
  <c r="AF116" i="1"/>
  <c r="AG116" i="1"/>
  <c r="AH116" i="1"/>
  <c r="AC117" i="1"/>
  <c r="AD117" i="1"/>
  <c r="AE117" i="1"/>
  <c r="AF117" i="1"/>
  <c r="AA117" i="1"/>
  <c r="AG117" i="1" s="1"/>
  <c r="AB117" i="1"/>
  <c r="AH117" i="1" s="1"/>
  <c r="AC118" i="1"/>
  <c r="AD118" i="1"/>
  <c r="AE118" i="1"/>
  <c r="AF118" i="1"/>
  <c r="AG118" i="1"/>
  <c r="AH118" i="1"/>
  <c r="AC119" i="1"/>
  <c r="AD119" i="1"/>
  <c r="AE119" i="1"/>
  <c r="AF119" i="1"/>
  <c r="AA119" i="1"/>
  <c r="AG119" i="1" s="1"/>
  <c r="AB119" i="1"/>
  <c r="AH119" i="1" s="1"/>
  <c r="AC120" i="1"/>
  <c r="AD120" i="1"/>
  <c r="AE120" i="1"/>
  <c r="AF120" i="1"/>
  <c r="AG120" i="1"/>
  <c r="AH120" i="1"/>
  <c r="AC121" i="1"/>
  <c r="AD121" i="1"/>
  <c r="AE121" i="1"/>
  <c r="AF121" i="1"/>
  <c r="AA121" i="1"/>
  <c r="AG121" i="1" s="1"/>
  <c r="AB121" i="1"/>
  <c r="AH121" i="1" s="1"/>
  <c r="AC122" i="1"/>
  <c r="AD122" i="1"/>
  <c r="AE122" i="1"/>
  <c r="AF122" i="1"/>
  <c r="AG122" i="1"/>
  <c r="AH122" i="1"/>
  <c r="AC123" i="1"/>
  <c r="AD123" i="1"/>
  <c r="AE123" i="1"/>
  <c r="AF123" i="1"/>
  <c r="AA123" i="1"/>
  <c r="AG123" i="1" s="1"/>
  <c r="AB123" i="1"/>
  <c r="AH123" i="1" s="1"/>
  <c r="AC124" i="1"/>
  <c r="AD124" i="1"/>
  <c r="AE124" i="1"/>
  <c r="AF124" i="1"/>
  <c r="AG124" i="1"/>
  <c r="AH124" i="1"/>
  <c r="AC125" i="1"/>
  <c r="AD125" i="1"/>
  <c r="AE125" i="1"/>
  <c r="AF125" i="1"/>
  <c r="AA125" i="1"/>
  <c r="AG125" i="1" s="1"/>
  <c r="AB125" i="1"/>
  <c r="AH125" i="1" s="1"/>
  <c r="AC126" i="1"/>
  <c r="AD126" i="1"/>
  <c r="AE126" i="1"/>
  <c r="AF126" i="1"/>
  <c r="AG126" i="1"/>
  <c r="AH126" i="1"/>
  <c r="AC130" i="1"/>
  <c r="AD130" i="1"/>
  <c r="AE130" i="1"/>
  <c r="AF130" i="1"/>
  <c r="AG130" i="1"/>
  <c r="AH130" i="1"/>
  <c r="AC131" i="1"/>
  <c r="AD131" i="1"/>
  <c r="AE131" i="1"/>
  <c r="AF131" i="1"/>
  <c r="AA131" i="1"/>
  <c r="AG131" i="1"/>
  <c r="AB131" i="1"/>
  <c r="AH131" i="1" s="1"/>
  <c r="AC132" i="1"/>
  <c r="AD132" i="1"/>
  <c r="AE132" i="1"/>
  <c r="AF132" i="1"/>
  <c r="AG132" i="1"/>
  <c r="AH132" i="1"/>
  <c r="AC136" i="1"/>
  <c r="AD136" i="1"/>
  <c r="AE136" i="1"/>
  <c r="AF136" i="1"/>
  <c r="AG136" i="1"/>
  <c r="AH136" i="1"/>
  <c r="AC137" i="1"/>
  <c r="AD137" i="1"/>
  <c r="AE137" i="1"/>
  <c r="AF137" i="1"/>
  <c r="AA137" i="1"/>
  <c r="AG137" i="1" s="1"/>
  <c r="AB137" i="1"/>
  <c r="AH137" i="1" s="1"/>
  <c r="AC138" i="1"/>
  <c r="AD138" i="1"/>
  <c r="AE138" i="1"/>
  <c r="AF138" i="1"/>
  <c r="AG138" i="1"/>
  <c r="AH138" i="1"/>
  <c r="AC142" i="1"/>
  <c r="AD142" i="1"/>
  <c r="AE142" i="1"/>
  <c r="AF142" i="1"/>
  <c r="AG142" i="1"/>
  <c r="AH142" i="1"/>
  <c r="AC143" i="1"/>
  <c r="AD143" i="1"/>
  <c r="AE143" i="1"/>
  <c r="AF143" i="1"/>
  <c r="AA143" i="1"/>
  <c r="AG143" i="1"/>
  <c r="AB143" i="1"/>
  <c r="AH143" i="1" s="1"/>
  <c r="AC144" i="1"/>
  <c r="AD144" i="1"/>
  <c r="AE144" i="1"/>
  <c r="AF144" i="1"/>
  <c r="AG144" i="1"/>
  <c r="AH144" i="1"/>
  <c r="AC148" i="1"/>
  <c r="AD148" i="1"/>
  <c r="AE148" i="1"/>
  <c r="AF148" i="1"/>
  <c r="AG148" i="1"/>
  <c r="AH148" i="1"/>
  <c r="AC1905" i="1"/>
  <c r="AD1905" i="1"/>
  <c r="AE1905" i="1"/>
  <c r="AF1905" i="1"/>
  <c r="AA1905" i="1"/>
  <c r="AG1905" i="1" s="1"/>
  <c r="AB1905" i="1"/>
  <c r="AH1905" i="1" s="1"/>
  <c r="AC1906" i="1"/>
  <c r="AD1906" i="1"/>
  <c r="AE1906" i="1"/>
  <c r="AF1906" i="1"/>
  <c r="AG1906" i="1"/>
  <c r="AH1906" i="1"/>
  <c r="AC149" i="1"/>
  <c r="AD149" i="1"/>
  <c r="AE149" i="1"/>
  <c r="AF149" i="1"/>
  <c r="AA149" i="1"/>
  <c r="AG149" i="1" s="1"/>
  <c r="AB149" i="1"/>
  <c r="AH149" i="1" s="1"/>
  <c r="AC150" i="1"/>
  <c r="AD150" i="1"/>
  <c r="AE150" i="1"/>
  <c r="AF150" i="1"/>
  <c r="AG150" i="1"/>
  <c r="AH150" i="1"/>
  <c r="AC151" i="1"/>
  <c r="AD151" i="1"/>
  <c r="AE151" i="1"/>
  <c r="AF151" i="1"/>
  <c r="AA151" i="1"/>
  <c r="AG151" i="1" s="1"/>
  <c r="AB151" i="1"/>
  <c r="AH151" i="1" s="1"/>
  <c r="AC152" i="1"/>
  <c r="AD152" i="1"/>
  <c r="AE152" i="1"/>
  <c r="AF152" i="1"/>
  <c r="AG152" i="1"/>
  <c r="AH152" i="1"/>
  <c r="AC153" i="1"/>
  <c r="AD153" i="1"/>
  <c r="AE153" i="1"/>
  <c r="AF153" i="1"/>
  <c r="AA153" i="1"/>
  <c r="AG153" i="1" s="1"/>
  <c r="AB153" i="1"/>
  <c r="AH153" i="1" s="1"/>
  <c r="AC154" i="1"/>
  <c r="AD154" i="1"/>
  <c r="AE154" i="1"/>
  <c r="AF154" i="1"/>
  <c r="AG154" i="1"/>
  <c r="AH154" i="1"/>
  <c r="AC155" i="1"/>
  <c r="AD155" i="1"/>
  <c r="AE155" i="1"/>
  <c r="AF155" i="1"/>
  <c r="AA155" i="1"/>
  <c r="AG155" i="1" s="1"/>
  <c r="AB155" i="1"/>
  <c r="AH155" i="1" s="1"/>
  <c r="AC156" i="1"/>
  <c r="AD156" i="1"/>
  <c r="AE156" i="1"/>
  <c r="AF156" i="1"/>
  <c r="AG156" i="1"/>
  <c r="AH156" i="1"/>
  <c r="AC157" i="1"/>
  <c r="AD157" i="1"/>
  <c r="AE157" i="1"/>
  <c r="AF157" i="1"/>
  <c r="AA157" i="1"/>
  <c r="AG157" i="1" s="1"/>
  <c r="AB157" i="1"/>
  <c r="AH157" i="1" s="1"/>
  <c r="AC158" i="1"/>
  <c r="AD158" i="1"/>
  <c r="AE158" i="1"/>
  <c r="AF158" i="1"/>
  <c r="AG158" i="1"/>
  <c r="AH158" i="1"/>
  <c r="AC161" i="1"/>
  <c r="AD161" i="1"/>
  <c r="AE161" i="1"/>
  <c r="AF161" i="1"/>
  <c r="AG161" i="1"/>
  <c r="AH161" i="1"/>
  <c r="AC162" i="1"/>
  <c r="AD162" i="1"/>
  <c r="AE162" i="1"/>
  <c r="AF162" i="1"/>
  <c r="AA162" i="1"/>
  <c r="AG162" i="1" s="1"/>
  <c r="AB162" i="1"/>
  <c r="AH162" i="1"/>
  <c r="AC163" i="1"/>
  <c r="AD163" i="1"/>
  <c r="AE163" i="1"/>
  <c r="AF163" i="1"/>
  <c r="AG163" i="1"/>
  <c r="AH163" i="1"/>
  <c r="AC164" i="1"/>
  <c r="AD164" i="1"/>
  <c r="AE164" i="1"/>
  <c r="AF164" i="1"/>
  <c r="AA164" i="1"/>
  <c r="AG164" i="1"/>
  <c r="AB164" i="1"/>
  <c r="AH164" i="1" s="1"/>
  <c r="AC165" i="1"/>
  <c r="AD165" i="1"/>
  <c r="AE165" i="1"/>
  <c r="AF165" i="1"/>
  <c r="AG165" i="1"/>
  <c r="AH165" i="1"/>
  <c r="AC166" i="1"/>
  <c r="AD166" i="1"/>
  <c r="AE166" i="1"/>
  <c r="AF166" i="1"/>
  <c r="AG166" i="1"/>
  <c r="AH166" i="1"/>
  <c r="AC167" i="1"/>
  <c r="AD167" i="1"/>
  <c r="AE167" i="1"/>
  <c r="AF167" i="1"/>
  <c r="AA167" i="1"/>
  <c r="AG167" i="1" s="1"/>
  <c r="AB167" i="1"/>
  <c r="AH167" i="1" s="1"/>
  <c r="AC168" i="1"/>
  <c r="AD168" i="1"/>
  <c r="AE168" i="1"/>
  <c r="AF168" i="1"/>
  <c r="AA168" i="1"/>
  <c r="AG168" i="1"/>
  <c r="AB168" i="1"/>
  <c r="AH168" i="1" s="1"/>
  <c r="AC169" i="1"/>
  <c r="AD169" i="1"/>
  <c r="AE169" i="1"/>
  <c r="AF169" i="1"/>
  <c r="AG169" i="1"/>
  <c r="AH169" i="1"/>
  <c r="AC435" i="1"/>
  <c r="AD435" i="1"/>
  <c r="AE435" i="1"/>
  <c r="AF435" i="1"/>
  <c r="AG435" i="1"/>
  <c r="AH435" i="1"/>
  <c r="AC170" i="1"/>
  <c r="AD170" i="1"/>
  <c r="AE170" i="1"/>
  <c r="AF170" i="1"/>
  <c r="AA170" i="1"/>
  <c r="AG170" i="1" s="1"/>
  <c r="AB170" i="1"/>
  <c r="AH170" i="1" s="1"/>
  <c r="AC171" i="1"/>
  <c r="AD171" i="1"/>
  <c r="AE171" i="1"/>
  <c r="AF171" i="1"/>
  <c r="AG171" i="1"/>
  <c r="AH171" i="1"/>
  <c r="AC172" i="1"/>
  <c r="AD172" i="1"/>
  <c r="AE172" i="1"/>
  <c r="AF172" i="1"/>
  <c r="AA172" i="1"/>
  <c r="AG172" i="1" s="1"/>
  <c r="AB172" i="1"/>
  <c r="AH172" i="1" s="1"/>
  <c r="AC173" i="1"/>
  <c r="AD173" i="1"/>
  <c r="AE173" i="1"/>
  <c r="AF173" i="1"/>
  <c r="AG173" i="1"/>
  <c r="AH173" i="1"/>
  <c r="AC174" i="1"/>
  <c r="AD174" i="1"/>
  <c r="AE174" i="1"/>
  <c r="AF174" i="1"/>
  <c r="AG174" i="1"/>
  <c r="AH174" i="1"/>
  <c r="AC175" i="1"/>
  <c r="AD175" i="1"/>
  <c r="AE175" i="1"/>
  <c r="AF175" i="1"/>
  <c r="AA175" i="1"/>
  <c r="AG175" i="1" s="1"/>
  <c r="AB175" i="1"/>
  <c r="AH175" i="1"/>
  <c r="AC176" i="1"/>
  <c r="AD176" i="1"/>
  <c r="AE176" i="1"/>
  <c r="AF176" i="1"/>
  <c r="AG176" i="1"/>
  <c r="AH176" i="1"/>
  <c r="AC177" i="1"/>
  <c r="AD177" i="1"/>
  <c r="AE177" i="1"/>
  <c r="AF177" i="1"/>
  <c r="AA177" i="1"/>
  <c r="AG177" i="1"/>
  <c r="AB177" i="1"/>
  <c r="AH177" i="1" s="1"/>
  <c r="AC181" i="1"/>
  <c r="AD181" i="1"/>
  <c r="AE181" i="1"/>
  <c r="AF181" i="1"/>
  <c r="AA181" i="1"/>
  <c r="AG181" i="1" s="1"/>
  <c r="AB181" i="1"/>
  <c r="AH181" i="1" s="1"/>
  <c r="AC182" i="1"/>
  <c r="AD182" i="1"/>
  <c r="AE182" i="1"/>
  <c r="AF182" i="1"/>
  <c r="AG182" i="1"/>
  <c r="AH182" i="1"/>
  <c r="AC183" i="1"/>
  <c r="AD183" i="1"/>
  <c r="AE183" i="1"/>
  <c r="AF183" i="1"/>
  <c r="AG183" i="1"/>
  <c r="AH183" i="1"/>
  <c r="AC184" i="1"/>
  <c r="AD184" i="1"/>
  <c r="AE184" i="1"/>
  <c r="AF184" i="1"/>
  <c r="AA184" i="1"/>
  <c r="AG184" i="1"/>
  <c r="AB184" i="1"/>
  <c r="AH184" i="1" s="1"/>
  <c r="AC185" i="1"/>
  <c r="AD185" i="1"/>
  <c r="AE185" i="1"/>
  <c r="AF185" i="1"/>
  <c r="AG185" i="1"/>
  <c r="AH185" i="1"/>
  <c r="AC186" i="1"/>
  <c r="AD186" i="1"/>
  <c r="AE186" i="1"/>
  <c r="AF186" i="1"/>
  <c r="AA186" i="1"/>
  <c r="AG186" i="1" s="1"/>
  <c r="AB186" i="1"/>
  <c r="AH186" i="1"/>
  <c r="AC187" i="1"/>
  <c r="AD187" i="1"/>
  <c r="AE187" i="1"/>
  <c r="AF187" i="1"/>
  <c r="AG187" i="1"/>
  <c r="AH187" i="1"/>
  <c r="AC188" i="1"/>
  <c r="AD188" i="1"/>
  <c r="AE188" i="1"/>
  <c r="AF188" i="1"/>
  <c r="AA188" i="1"/>
  <c r="AG188" i="1"/>
  <c r="AB188" i="1"/>
  <c r="AH188" i="1" s="1"/>
  <c r="AC189" i="1"/>
  <c r="AD189" i="1"/>
  <c r="AE189" i="1"/>
  <c r="AF189" i="1"/>
  <c r="AG189" i="1"/>
  <c r="AH189" i="1"/>
  <c r="AC190" i="1"/>
  <c r="AD190" i="1"/>
  <c r="AE190" i="1"/>
  <c r="AF190" i="1"/>
  <c r="AA190" i="1"/>
  <c r="AG190" i="1" s="1"/>
  <c r="AB190" i="1"/>
  <c r="AH190" i="1"/>
  <c r="AC191" i="1"/>
  <c r="AD191" i="1"/>
  <c r="AE191" i="1"/>
  <c r="AF191" i="1"/>
  <c r="AG191" i="1"/>
  <c r="AH191" i="1"/>
  <c r="AC192" i="1"/>
  <c r="AD192" i="1"/>
  <c r="AE192" i="1"/>
  <c r="AF192" i="1"/>
  <c r="AA192" i="1"/>
  <c r="AG192" i="1"/>
  <c r="AB192" i="1"/>
  <c r="AH192" i="1" s="1"/>
  <c r="AC193" i="1"/>
  <c r="AD193" i="1"/>
  <c r="AE193" i="1"/>
  <c r="AF193" i="1"/>
  <c r="AG193" i="1"/>
  <c r="AH193" i="1"/>
  <c r="AC194" i="1"/>
  <c r="AD194" i="1"/>
  <c r="AE194" i="1"/>
  <c r="AF194" i="1"/>
  <c r="AA194" i="1"/>
  <c r="AG194" i="1" s="1"/>
  <c r="AB194" i="1"/>
  <c r="AH194" i="1"/>
  <c r="AC195" i="1"/>
  <c r="AD195" i="1"/>
  <c r="AE195" i="1"/>
  <c r="AF195" i="1"/>
  <c r="AG195" i="1"/>
  <c r="AH195" i="1"/>
  <c r="AC199" i="1"/>
  <c r="AD199" i="1"/>
  <c r="AE199" i="1"/>
  <c r="AF199" i="1"/>
  <c r="AG199" i="1"/>
  <c r="AH199" i="1"/>
  <c r="AC200" i="1"/>
  <c r="AD200" i="1"/>
  <c r="AE200" i="1"/>
  <c r="AF200" i="1"/>
  <c r="AA200" i="1"/>
  <c r="AG200" i="1" s="1"/>
  <c r="AB200" i="1"/>
  <c r="AH200" i="1" s="1"/>
  <c r="AC201" i="1"/>
  <c r="AD201" i="1"/>
  <c r="AE201" i="1"/>
  <c r="AF201" i="1"/>
  <c r="AG201" i="1"/>
  <c r="AH201" i="1"/>
  <c r="AC202" i="1"/>
  <c r="AD202" i="1"/>
  <c r="AE202" i="1"/>
  <c r="AF202" i="1"/>
  <c r="AA202" i="1"/>
  <c r="AG202" i="1" s="1"/>
  <c r="AB202" i="1"/>
  <c r="AH202" i="1" s="1"/>
  <c r="AC203" i="1"/>
  <c r="AD203" i="1"/>
  <c r="AE203" i="1"/>
  <c r="AF203" i="1"/>
  <c r="AG203" i="1"/>
  <c r="AH203" i="1"/>
  <c r="AC204" i="1"/>
  <c r="AD204" i="1"/>
  <c r="AE204" i="1"/>
  <c r="AF204" i="1"/>
  <c r="AA204" i="1"/>
  <c r="AG204" i="1" s="1"/>
  <c r="AB204" i="1"/>
  <c r="AH204" i="1" s="1"/>
  <c r="AC205" i="1"/>
  <c r="AD205" i="1"/>
  <c r="AE205" i="1"/>
  <c r="AF205" i="1"/>
  <c r="AG205" i="1"/>
  <c r="AH205" i="1"/>
  <c r="AC206" i="1"/>
  <c r="AD206" i="1"/>
  <c r="AE206" i="1"/>
  <c r="AF206" i="1"/>
  <c r="AA206" i="1"/>
  <c r="AG206" i="1" s="1"/>
  <c r="AB206" i="1"/>
  <c r="AH206" i="1" s="1"/>
  <c r="AC207" i="1"/>
  <c r="AD207" i="1"/>
  <c r="AE207" i="1"/>
  <c r="AF207" i="1"/>
  <c r="AG207" i="1"/>
  <c r="AH207" i="1"/>
  <c r="AC208" i="1"/>
  <c r="AD208" i="1"/>
  <c r="AE208" i="1"/>
  <c r="AF208" i="1"/>
  <c r="AA208" i="1"/>
  <c r="AG208" i="1" s="1"/>
  <c r="AB208" i="1"/>
  <c r="AH208" i="1" s="1"/>
  <c r="AC209" i="1"/>
  <c r="AD209" i="1"/>
  <c r="AE209" i="1"/>
  <c r="AF209" i="1"/>
  <c r="AG209" i="1"/>
  <c r="AH209" i="1"/>
  <c r="AC210" i="1"/>
  <c r="AD210" i="1"/>
  <c r="AE210" i="1"/>
  <c r="AF210" i="1"/>
  <c r="AA210" i="1"/>
  <c r="AG210" i="1" s="1"/>
  <c r="AB210" i="1"/>
  <c r="AH210" i="1" s="1"/>
  <c r="AC211" i="1"/>
  <c r="AD211" i="1"/>
  <c r="AE211" i="1"/>
  <c r="AF211" i="1"/>
  <c r="AG211" i="1"/>
  <c r="AH211" i="1"/>
  <c r="AC212" i="1"/>
  <c r="AD212" i="1"/>
  <c r="AE212" i="1"/>
  <c r="AF212" i="1"/>
  <c r="AA212" i="1"/>
  <c r="AG212" i="1" s="1"/>
  <c r="AB212" i="1"/>
  <c r="AH212" i="1" s="1"/>
  <c r="AC213" i="1"/>
  <c r="AD213" i="1"/>
  <c r="AE213" i="1"/>
  <c r="AF213" i="1"/>
  <c r="AG213" i="1"/>
  <c r="AH213" i="1"/>
  <c r="AC214" i="1"/>
  <c r="AD214" i="1"/>
  <c r="AE214" i="1"/>
  <c r="AF214" i="1"/>
  <c r="AG214" i="1"/>
  <c r="AH214" i="1"/>
  <c r="AC215" i="1"/>
  <c r="AD215" i="1"/>
  <c r="AE215" i="1"/>
  <c r="AF215" i="1"/>
  <c r="AA215" i="1"/>
  <c r="AG215" i="1" s="1"/>
  <c r="AB215" i="1"/>
  <c r="AH215" i="1"/>
  <c r="AC218" i="1"/>
  <c r="AD218" i="1"/>
  <c r="AE218" i="1"/>
  <c r="AF218" i="1"/>
  <c r="AA218" i="1"/>
  <c r="AG218" i="1" s="1"/>
  <c r="AB218" i="1"/>
  <c r="AH218" i="1" s="1"/>
  <c r="AC219" i="1"/>
  <c r="AD219" i="1"/>
  <c r="AE219" i="1"/>
  <c r="AF219" i="1"/>
  <c r="AG219" i="1"/>
  <c r="AH219" i="1"/>
  <c r="AC220" i="1"/>
  <c r="AD220" i="1"/>
  <c r="AE220" i="1"/>
  <c r="AF220" i="1"/>
  <c r="AA220" i="1"/>
  <c r="AG220" i="1" s="1"/>
  <c r="AB220" i="1"/>
  <c r="AH220" i="1" s="1"/>
  <c r="AC221" i="1"/>
  <c r="AD221" i="1"/>
  <c r="AE221" i="1"/>
  <c r="AF221" i="1"/>
  <c r="AG221" i="1"/>
  <c r="AH221" i="1"/>
  <c r="AC222" i="1"/>
  <c r="AD222" i="1"/>
  <c r="AE222" i="1"/>
  <c r="AF222" i="1"/>
  <c r="AA222" i="1"/>
  <c r="AG222" i="1" s="1"/>
  <c r="AB222" i="1"/>
  <c r="AH222" i="1" s="1"/>
  <c r="AC223" i="1"/>
  <c r="AD223" i="1"/>
  <c r="AE223" i="1"/>
  <c r="AF223" i="1"/>
  <c r="AG223" i="1"/>
  <c r="AH223" i="1"/>
  <c r="AC224" i="1"/>
  <c r="AD224" i="1"/>
  <c r="AE224" i="1"/>
  <c r="AF224" i="1"/>
  <c r="AG224" i="1"/>
  <c r="AH224" i="1"/>
  <c r="AC225" i="1"/>
  <c r="AD225" i="1"/>
  <c r="AE225" i="1"/>
  <c r="AF225" i="1"/>
  <c r="AA225" i="1"/>
  <c r="AG225" i="1" s="1"/>
  <c r="AB225" i="1"/>
  <c r="AH225" i="1"/>
  <c r="AC226" i="1"/>
  <c r="AD226" i="1"/>
  <c r="AE226" i="1"/>
  <c r="AF226" i="1"/>
  <c r="AG226" i="1"/>
  <c r="AH226" i="1"/>
  <c r="AC227" i="1"/>
  <c r="AD227" i="1"/>
  <c r="AE227" i="1"/>
  <c r="AF227" i="1"/>
  <c r="AA227" i="1"/>
  <c r="AG227" i="1"/>
  <c r="AB227" i="1"/>
  <c r="AH227" i="1" s="1"/>
  <c r="AC228" i="1"/>
  <c r="AD228" i="1"/>
  <c r="AE228" i="1"/>
  <c r="AF228" i="1"/>
  <c r="AG228" i="1"/>
  <c r="AH228" i="1"/>
  <c r="AC229" i="1"/>
  <c r="AD229" i="1"/>
  <c r="AE229" i="1"/>
  <c r="AF229" i="1"/>
  <c r="AA229" i="1"/>
  <c r="AG229" i="1" s="1"/>
  <c r="AB229" i="1"/>
  <c r="AH229" i="1"/>
  <c r="AC230" i="1"/>
  <c r="AD230" i="1"/>
  <c r="AE230" i="1"/>
  <c r="AF230" i="1"/>
  <c r="AG230" i="1"/>
  <c r="AH230" i="1"/>
  <c r="AC231" i="1"/>
  <c r="AD231" i="1"/>
  <c r="AE231" i="1"/>
  <c r="AF231" i="1"/>
  <c r="AA231" i="1"/>
  <c r="AG231" i="1"/>
  <c r="AB231" i="1"/>
  <c r="AH231" i="1" s="1"/>
  <c r="AC232" i="1"/>
  <c r="AD232" i="1"/>
  <c r="AE232" i="1"/>
  <c r="AF232" i="1"/>
  <c r="AG232" i="1"/>
  <c r="AH232" i="1"/>
  <c r="AC233" i="1"/>
  <c r="AD233" i="1"/>
  <c r="AE233" i="1"/>
  <c r="AF233" i="1"/>
  <c r="AA233" i="1"/>
  <c r="AG233" i="1" s="1"/>
  <c r="AB233" i="1"/>
  <c r="AH233" i="1"/>
  <c r="AC234" i="1"/>
  <c r="AD234" i="1"/>
  <c r="AE234" i="1"/>
  <c r="AF234" i="1"/>
  <c r="AG234" i="1"/>
  <c r="AH234" i="1"/>
  <c r="AC235" i="1"/>
  <c r="AD235" i="1"/>
  <c r="AE235" i="1"/>
  <c r="AF235" i="1"/>
  <c r="AA235" i="1"/>
  <c r="AG235" i="1"/>
  <c r="AB235" i="1"/>
  <c r="AH235" i="1" s="1"/>
  <c r="AC236" i="1"/>
  <c r="AD236" i="1"/>
  <c r="AE236" i="1"/>
  <c r="AF236" i="1"/>
  <c r="AG236" i="1"/>
  <c r="AH236" i="1"/>
  <c r="AC237" i="1"/>
  <c r="AD237" i="1"/>
  <c r="AE237" i="1"/>
  <c r="AF237" i="1"/>
  <c r="AA237" i="1"/>
  <c r="AG237" i="1" s="1"/>
  <c r="AB237" i="1"/>
  <c r="AH237" i="1"/>
  <c r="AC238" i="1"/>
  <c r="AD238" i="1"/>
  <c r="AE238" i="1"/>
  <c r="AF238" i="1"/>
  <c r="AG238" i="1"/>
  <c r="AH238" i="1"/>
  <c r="AC239" i="1"/>
  <c r="AD239" i="1"/>
  <c r="AE239" i="1"/>
  <c r="AF239" i="1"/>
  <c r="AA239" i="1"/>
  <c r="AG239" i="1"/>
  <c r="AB239" i="1"/>
  <c r="AH239" i="1" s="1"/>
  <c r="AC240" i="1"/>
  <c r="AD240" i="1"/>
  <c r="AE240" i="1"/>
  <c r="AF240" i="1"/>
  <c r="AG240" i="1"/>
  <c r="AH240" i="1"/>
  <c r="AC241" i="1"/>
  <c r="AD241" i="1"/>
  <c r="AE241" i="1"/>
  <c r="AF241" i="1"/>
  <c r="AA241" i="1"/>
  <c r="AG241" i="1" s="1"/>
  <c r="AB241" i="1"/>
  <c r="AH241" i="1"/>
  <c r="AC242" i="1"/>
  <c r="AD242" i="1"/>
  <c r="AE242" i="1"/>
  <c r="AF242" i="1"/>
  <c r="AG242" i="1"/>
  <c r="AH242" i="1"/>
  <c r="AC243" i="1"/>
  <c r="AD243" i="1"/>
  <c r="AE243" i="1"/>
  <c r="AF243" i="1"/>
  <c r="AA243" i="1"/>
  <c r="AG243" i="1"/>
  <c r="AB243" i="1"/>
  <c r="AH243" i="1" s="1"/>
  <c r="AC244" i="1"/>
  <c r="AD244" i="1"/>
  <c r="AE244" i="1"/>
  <c r="AF244" i="1"/>
  <c r="AG244" i="1"/>
  <c r="AH244" i="1"/>
  <c r="AC249" i="1"/>
  <c r="AD249" i="1"/>
  <c r="AE249" i="1"/>
  <c r="AF249" i="1"/>
  <c r="AA249" i="1"/>
  <c r="AG249" i="1" s="1"/>
  <c r="AB249" i="1"/>
  <c r="AH249" i="1" s="1"/>
  <c r="AC250" i="1"/>
  <c r="AD250" i="1"/>
  <c r="AE250" i="1"/>
  <c r="AF250" i="1"/>
  <c r="AA250" i="1"/>
  <c r="AG250" i="1" s="1"/>
  <c r="AB250" i="1"/>
  <c r="AH250" i="1" s="1"/>
  <c r="AC251" i="1"/>
  <c r="AD251" i="1"/>
  <c r="AE251" i="1"/>
  <c r="AF251" i="1"/>
  <c r="AA251" i="1"/>
  <c r="AG251" i="1" s="1"/>
  <c r="AB251" i="1"/>
  <c r="AH251" i="1" s="1"/>
  <c r="AC252" i="1"/>
  <c r="AD252" i="1"/>
  <c r="AE252" i="1"/>
  <c r="AF252" i="1"/>
  <c r="AG252" i="1"/>
  <c r="AH252" i="1"/>
  <c r="AC256" i="1"/>
  <c r="AD256" i="1"/>
  <c r="AE256" i="1"/>
  <c r="AF256" i="1"/>
  <c r="AG256" i="1"/>
  <c r="AH256" i="1"/>
  <c r="AC263" i="1"/>
  <c r="AD263" i="1"/>
  <c r="AE263" i="1"/>
  <c r="AF263" i="1"/>
  <c r="AA263" i="1"/>
  <c r="AG263" i="1" s="1"/>
  <c r="AB263" i="1"/>
  <c r="AH263" i="1" s="1"/>
  <c r="AC264" i="1"/>
  <c r="AD264" i="1"/>
  <c r="AE264" i="1"/>
  <c r="AF264" i="1"/>
  <c r="AG264" i="1"/>
  <c r="AH264" i="1"/>
  <c r="AC265" i="1"/>
  <c r="AD265" i="1"/>
  <c r="AE265" i="1"/>
  <c r="AF265" i="1"/>
  <c r="AA265" i="1"/>
  <c r="AG265" i="1" s="1"/>
  <c r="AB265" i="1"/>
  <c r="AH265" i="1" s="1"/>
  <c r="AC266" i="1"/>
  <c r="AD266" i="1"/>
  <c r="AE266" i="1"/>
  <c r="AF266" i="1"/>
  <c r="AG266" i="1"/>
  <c r="AH266" i="1"/>
  <c r="AC267" i="1"/>
  <c r="AD267" i="1"/>
  <c r="AE267" i="1"/>
  <c r="AF267" i="1"/>
  <c r="AA267" i="1"/>
  <c r="AG267" i="1" s="1"/>
  <c r="AB267" i="1"/>
  <c r="AH267" i="1" s="1"/>
  <c r="AC268" i="1"/>
  <c r="AD268" i="1"/>
  <c r="AE268" i="1"/>
  <c r="AF268" i="1"/>
  <c r="AG268" i="1"/>
  <c r="AH268" i="1"/>
  <c r="AC269" i="1"/>
  <c r="AD269" i="1"/>
  <c r="AE269" i="1"/>
  <c r="AF269" i="1"/>
  <c r="AA269" i="1"/>
  <c r="AG269" i="1" s="1"/>
  <c r="AB269" i="1"/>
  <c r="AH269" i="1" s="1"/>
  <c r="AC270" i="1"/>
  <c r="AD270" i="1"/>
  <c r="AE270" i="1"/>
  <c r="AF270" i="1"/>
  <c r="AG270" i="1"/>
  <c r="AH270" i="1"/>
  <c r="AC271" i="1"/>
  <c r="AD271" i="1"/>
  <c r="AE271" i="1"/>
  <c r="AF271" i="1"/>
  <c r="AG271" i="1"/>
  <c r="AH271" i="1"/>
  <c r="AC275" i="1"/>
  <c r="AD275" i="1"/>
  <c r="AE275" i="1"/>
  <c r="AF275" i="1"/>
  <c r="AA275" i="1"/>
  <c r="AG275" i="1" s="1"/>
  <c r="AB275" i="1"/>
  <c r="AH275" i="1" s="1"/>
  <c r="AC276" i="1"/>
  <c r="AD276" i="1"/>
  <c r="AE276" i="1"/>
  <c r="AF276" i="1"/>
  <c r="AG276" i="1"/>
  <c r="AH276" i="1"/>
  <c r="AC277" i="1"/>
  <c r="AD277" i="1"/>
  <c r="AE277" i="1"/>
  <c r="AF277" i="1"/>
  <c r="AA277" i="1"/>
  <c r="AG277" i="1" s="1"/>
  <c r="AB277" i="1"/>
  <c r="AH277" i="1" s="1"/>
  <c r="AC282" i="1"/>
  <c r="AD282" i="1"/>
  <c r="AE282" i="1"/>
  <c r="AF282" i="1"/>
  <c r="AG282" i="1"/>
  <c r="AH282" i="1"/>
  <c r="AC283" i="1"/>
  <c r="AD283" i="1"/>
  <c r="AE283" i="1"/>
  <c r="AF283" i="1"/>
  <c r="AA283" i="1"/>
  <c r="AG283" i="1" s="1"/>
  <c r="AB283" i="1"/>
  <c r="AH283" i="1" s="1"/>
  <c r="AC284" i="1"/>
  <c r="AD284" i="1"/>
  <c r="AE284" i="1"/>
  <c r="AF284" i="1"/>
  <c r="AG284" i="1"/>
  <c r="AH284" i="1"/>
  <c r="AC285" i="1"/>
  <c r="AD285" i="1"/>
  <c r="AE285" i="1"/>
  <c r="AF285" i="1"/>
  <c r="AA285" i="1"/>
  <c r="AG285" i="1" s="1"/>
  <c r="AB285" i="1"/>
  <c r="AH285" i="1" s="1"/>
  <c r="AC286" i="1"/>
  <c r="AD286" i="1"/>
  <c r="AE286" i="1"/>
  <c r="AF286" i="1"/>
  <c r="AA286" i="1"/>
  <c r="AG286" i="1" s="1"/>
  <c r="AB286" i="1"/>
  <c r="AH286" i="1" s="1"/>
  <c r="AC287" i="1"/>
  <c r="AD287" i="1"/>
  <c r="AE287" i="1"/>
  <c r="AF287" i="1"/>
  <c r="AG287" i="1"/>
  <c r="AH287" i="1"/>
  <c r="AC288" i="1"/>
  <c r="AD288" i="1"/>
  <c r="AE288" i="1"/>
  <c r="AF288" i="1"/>
  <c r="AA288" i="1"/>
  <c r="AG288" i="1" s="1"/>
  <c r="AB288" i="1"/>
  <c r="AH288" i="1" s="1"/>
  <c r="AC289" i="1"/>
  <c r="AD289" i="1"/>
  <c r="AE289" i="1"/>
  <c r="AF289" i="1"/>
  <c r="AG289" i="1"/>
  <c r="AH289" i="1"/>
  <c r="AC290" i="1"/>
  <c r="AD290" i="1"/>
  <c r="AE290" i="1"/>
  <c r="AF290" i="1"/>
  <c r="AA290" i="1"/>
  <c r="AG290" i="1" s="1"/>
  <c r="AB290" i="1"/>
  <c r="AH290" i="1" s="1"/>
  <c r="AC291" i="1"/>
  <c r="AD291" i="1"/>
  <c r="AE291" i="1"/>
  <c r="AF291" i="1"/>
  <c r="AG291" i="1"/>
  <c r="AH291" i="1"/>
  <c r="AC292" i="1"/>
  <c r="AD292" i="1"/>
  <c r="AE292" i="1"/>
  <c r="AF292" i="1"/>
  <c r="AG292" i="1"/>
  <c r="AH292" i="1"/>
  <c r="AC293" i="1"/>
  <c r="AD293" i="1"/>
  <c r="AE293" i="1"/>
  <c r="AF293" i="1"/>
  <c r="AA293" i="1"/>
  <c r="AG293" i="1" s="1"/>
  <c r="AB293" i="1"/>
  <c r="AH293" i="1" s="1"/>
  <c r="AC294" i="1"/>
  <c r="AD294" i="1"/>
  <c r="AE294" i="1"/>
  <c r="AF294" i="1"/>
  <c r="AG294" i="1"/>
  <c r="AH294" i="1"/>
  <c r="AC295" i="1"/>
  <c r="AD295" i="1"/>
  <c r="AE295" i="1"/>
  <c r="AF295" i="1"/>
  <c r="AA295" i="1"/>
  <c r="AG295" i="1" s="1"/>
  <c r="AB295" i="1"/>
  <c r="AH295" i="1" s="1"/>
  <c r="AC296" i="1"/>
  <c r="AD296" i="1"/>
  <c r="AE296" i="1"/>
  <c r="AF296" i="1"/>
  <c r="AG296" i="1"/>
  <c r="AH296" i="1"/>
  <c r="AC297" i="1"/>
  <c r="AD297" i="1"/>
  <c r="AE297" i="1"/>
  <c r="AF297" i="1"/>
  <c r="AA297" i="1"/>
  <c r="AG297" i="1" s="1"/>
  <c r="AB297" i="1"/>
  <c r="AH297" i="1" s="1"/>
  <c r="AC298" i="1"/>
  <c r="AD298" i="1"/>
  <c r="AE298" i="1"/>
  <c r="AF298" i="1"/>
  <c r="AG298" i="1"/>
  <c r="AH298" i="1"/>
  <c r="AC299" i="1"/>
  <c r="AD299" i="1"/>
  <c r="AE299" i="1"/>
  <c r="AF299" i="1"/>
  <c r="AA299" i="1"/>
  <c r="AG299" i="1" s="1"/>
  <c r="AB299" i="1"/>
  <c r="AH299" i="1" s="1"/>
  <c r="AC300" i="1"/>
  <c r="AD300" i="1"/>
  <c r="AE300" i="1"/>
  <c r="AF300" i="1"/>
  <c r="AG300" i="1"/>
  <c r="AH300" i="1"/>
  <c r="AC304" i="1"/>
  <c r="AD304" i="1"/>
  <c r="AE304" i="1"/>
  <c r="AF304" i="1"/>
  <c r="AG304" i="1"/>
  <c r="AH304" i="1"/>
  <c r="AC308" i="1"/>
  <c r="AD308" i="1"/>
  <c r="AE308" i="1"/>
  <c r="AF308" i="1"/>
  <c r="AG308" i="1"/>
  <c r="AH308" i="1"/>
  <c r="AC309" i="1"/>
  <c r="AD309" i="1"/>
  <c r="AE309" i="1"/>
  <c r="AF309" i="1"/>
  <c r="AA309" i="1"/>
  <c r="AG309" i="1" s="1"/>
  <c r="AB309" i="1"/>
  <c r="AH309" i="1" s="1"/>
  <c r="AC310" i="1"/>
  <c r="AD310" i="1"/>
  <c r="AE310" i="1"/>
  <c r="AF310" i="1"/>
  <c r="AG310" i="1"/>
  <c r="AH310" i="1"/>
  <c r="AC311" i="1"/>
  <c r="AD311" i="1"/>
  <c r="AE311" i="1"/>
  <c r="AF311" i="1"/>
  <c r="AA311" i="1"/>
  <c r="AG311" i="1" s="1"/>
  <c r="AB311" i="1"/>
  <c r="AH311" i="1" s="1"/>
  <c r="AC312" i="1"/>
  <c r="AD312" i="1"/>
  <c r="AE312" i="1"/>
  <c r="AF312" i="1"/>
  <c r="AG312" i="1"/>
  <c r="AH312" i="1"/>
  <c r="AC313" i="1"/>
  <c r="AD313" i="1"/>
  <c r="AE313" i="1"/>
  <c r="AF313" i="1"/>
  <c r="AG313" i="1"/>
  <c r="AH313" i="1"/>
  <c r="AC314" i="1"/>
  <c r="AD314" i="1"/>
  <c r="AE314" i="1"/>
  <c r="AF314" i="1"/>
  <c r="AA314" i="1"/>
  <c r="AG314" i="1" s="1"/>
  <c r="AB314" i="1"/>
  <c r="AH314" i="1" s="1"/>
  <c r="AC315" i="1"/>
  <c r="AD315" i="1"/>
  <c r="AE315" i="1"/>
  <c r="AF315" i="1"/>
  <c r="AG315" i="1"/>
  <c r="AH315" i="1"/>
  <c r="AC316" i="1"/>
  <c r="AD316" i="1"/>
  <c r="AE316" i="1"/>
  <c r="AF316" i="1"/>
  <c r="AA316" i="1"/>
  <c r="AG316" i="1" s="1"/>
  <c r="AB316" i="1"/>
  <c r="AH316" i="1" s="1"/>
  <c r="AC317" i="1"/>
  <c r="AD317" i="1"/>
  <c r="AE317" i="1"/>
  <c r="AF317" i="1"/>
  <c r="AA317" i="1"/>
  <c r="AG317" i="1" s="1"/>
  <c r="AB317" i="1"/>
  <c r="AH317" i="1" s="1"/>
  <c r="AC318" i="1"/>
  <c r="AD318" i="1"/>
  <c r="AE318" i="1"/>
  <c r="AF318" i="1"/>
  <c r="AG318" i="1"/>
  <c r="AH318" i="1"/>
  <c r="AC322" i="1"/>
  <c r="AD322" i="1"/>
  <c r="AE322" i="1"/>
  <c r="AF322" i="1"/>
  <c r="AG322" i="1"/>
  <c r="AH322" i="1"/>
  <c r="AC323" i="1"/>
  <c r="AD323" i="1"/>
  <c r="AE323" i="1"/>
  <c r="AF323" i="1"/>
  <c r="AA323" i="1"/>
  <c r="AG323" i="1" s="1"/>
  <c r="AB323" i="1"/>
  <c r="AH323" i="1" s="1"/>
  <c r="AC324" i="1"/>
  <c r="AD324" i="1"/>
  <c r="AE324" i="1"/>
  <c r="AF324" i="1"/>
  <c r="AG324" i="1"/>
  <c r="AH324" i="1"/>
  <c r="AC325" i="1"/>
  <c r="AD325" i="1"/>
  <c r="AE325" i="1"/>
  <c r="AF325" i="1"/>
  <c r="AA325" i="1"/>
  <c r="AG325" i="1" s="1"/>
  <c r="AB325" i="1"/>
  <c r="AH325" i="1" s="1"/>
  <c r="AC326" i="1"/>
  <c r="AD326" i="1"/>
  <c r="AE326" i="1"/>
  <c r="AF326" i="1"/>
  <c r="AG326" i="1"/>
  <c r="AH326" i="1"/>
  <c r="AC327" i="1"/>
  <c r="AD327" i="1"/>
  <c r="AE327" i="1"/>
  <c r="AF327" i="1"/>
  <c r="AA327" i="1"/>
  <c r="AG327" i="1" s="1"/>
  <c r="AB327" i="1"/>
  <c r="AH327" i="1" s="1"/>
  <c r="AC328" i="1"/>
  <c r="AD328" i="1"/>
  <c r="AE328" i="1"/>
  <c r="AF328" i="1"/>
  <c r="AG328" i="1"/>
  <c r="AH328" i="1"/>
  <c r="AC329" i="1"/>
  <c r="AD329" i="1"/>
  <c r="AE329" i="1"/>
  <c r="AF329" i="1"/>
  <c r="AA329" i="1"/>
  <c r="AG329" i="1" s="1"/>
  <c r="AB329" i="1"/>
  <c r="AH329" i="1" s="1"/>
  <c r="AC330" i="1"/>
  <c r="AD330" i="1"/>
  <c r="AE330" i="1"/>
  <c r="AF330" i="1"/>
  <c r="AG330" i="1"/>
  <c r="AH330" i="1"/>
  <c r="AC331" i="1"/>
  <c r="AD331" i="1"/>
  <c r="AE331" i="1"/>
  <c r="AF331" i="1"/>
  <c r="AA331" i="1"/>
  <c r="AG331" i="1" s="1"/>
  <c r="AB331" i="1"/>
  <c r="AH331" i="1" s="1"/>
  <c r="AC335" i="1"/>
  <c r="AD335" i="1"/>
  <c r="AE335" i="1"/>
  <c r="AF335" i="1"/>
  <c r="AG335" i="1"/>
  <c r="AH335" i="1"/>
  <c r="AC336" i="1"/>
  <c r="AD336" i="1"/>
  <c r="AE336" i="1"/>
  <c r="AF336" i="1"/>
  <c r="AG336" i="1"/>
  <c r="AH336" i="1"/>
  <c r="AC337" i="1"/>
  <c r="AD337" i="1"/>
  <c r="AE337" i="1"/>
  <c r="AF337" i="1"/>
  <c r="AA337" i="1"/>
  <c r="AG337" i="1" s="1"/>
  <c r="AB337" i="1"/>
  <c r="AH337" i="1" s="1"/>
  <c r="AC338" i="1"/>
  <c r="AD338" i="1"/>
  <c r="AE338" i="1"/>
  <c r="AF338" i="1"/>
  <c r="AG338" i="1"/>
  <c r="AH338" i="1"/>
  <c r="AC339" i="1"/>
  <c r="AD339" i="1"/>
  <c r="AE339" i="1"/>
  <c r="AF339" i="1"/>
  <c r="AA339" i="1"/>
  <c r="AG339" i="1" s="1"/>
  <c r="AB339" i="1"/>
  <c r="AH339" i="1" s="1"/>
  <c r="AC340" i="1"/>
  <c r="AD340" i="1"/>
  <c r="AE340" i="1"/>
  <c r="AF340" i="1"/>
  <c r="AA340" i="1"/>
  <c r="AG340" i="1" s="1"/>
  <c r="AB340" i="1"/>
  <c r="AH340" i="1" s="1"/>
  <c r="AC341" i="1"/>
  <c r="AD341" i="1"/>
  <c r="AE341" i="1"/>
  <c r="AF341" i="1"/>
  <c r="AG341" i="1"/>
  <c r="AH341" i="1"/>
  <c r="AC342" i="1"/>
  <c r="AD342" i="1"/>
  <c r="AE342" i="1"/>
  <c r="AF342" i="1"/>
  <c r="AA342" i="1"/>
  <c r="AG342" i="1" s="1"/>
  <c r="AB342" i="1"/>
  <c r="AH342" i="1" s="1"/>
  <c r="AC343" i="1"/>
  <c r="AD343" i="1"/>
  <c r="AE343" i="1"/>
  <c r="AF343" i="1"/>
  <c r="AG343" i="1"/>
  <c r="AH343" i="1"/>
  <c r="AC344" i="1"/>
  <c r="AD344" i="1"/>
  <c r="AE344" i="1"/>
  <c r="AF344" i="1"/>
  <c r="AA344" i="1"/>
  <c r="AG344" i="1" s="1"/>
  <c r="AB344" i="1"/>
  <c r="AH344" i="1" s="1"/>
  <c r="AC345" i="1"/>
  <c r="AD345" i="1"/>
  <c r="AE345" i="1"/>
  <c r="AF345" i="1"/>
  <c r="AG345" i="1"/>
  <c r="AH345" i="1"/>
  <c r="AC346" i="1"/>
  <c r="AD346" i="1"/>
  <c r="AE346" i="1"/>
  <c r="AF346" i="1"/>
  <c r="AA346" i="1"/>
  <c r="AG346" i="1" s="1"/>
  <c r="AB346" i="1"/>
  <c r="AH346" i="1" s="1"/>
  <c r="AC350" i="1"/>
  <c r="AD350" i="1"/>
  <c r="AE350" i="1"/>
  <c r="AF350" i="1"/>
  <c r="AA350" i="1"/>
  <c r="AG350" i="1" s="1"/>
  <c r="AB350" i="1"/>
  <c r="AH350" i="1" s="1"/>
  <c r="AC351" i="1"/>
  <c r="AD351" i="1"/>
  <c r="AE351" i="1"/>
  <c r="AF351" i="1"/>
  <c r="AG351" i="1"/>
  <c r="AH351" i="1"/>
  <c r="AC352" i="1"/>
  <c r="AD352" i="1"/>
  <c r="AE352" i="1"/>
  <c r="AF352" i="1"/>
  <c r="AA352" i="1"/>
  <c r="AG352" i="1" s="1"/>
  <c r="AB352" i="1"/>
  <c r="AH352" i="1" s="1"/>
  <c r="AC353" i="1"/>
  <c r="AD353" i="1"/>
  <c r="AE353" i="1"/>
  <c r="AF353" i="1"/>
  <c r="AG353" i="1"/>
  <c r="AH353" i="1"/>
  <c r="AC354" i="1"/>
  <c r="AD354" i="1"/>
  <c r="AE354" i="1"/>
  <c r="AF354" i="1"/>
  <c r="AA354" i="1"/>
  <c r="AG354" i="1" s="1"/>
  <c r="AB354" i="1"/>
  <c r="AH354" i="1" s="1"/>
  <c r="AC355" i="1"/>
  <c r="AD355" i="1"/>
  <c r="AE355" i="1"/>
  <c r="AF355" i="1"/>
  <c r="AG355" i="1"/>
  <c r="AH355" i="1"/>
  <c r="AC356" i="1"/>
  <c r="AD356" i="1"/>
  <c r="AE356" i="1"/>
  <c r="AF356" i="1"/>
  <c r="AA356" i="1"/>
  <c r="AG356" i="1" s="1"/>
  <c r="AB356" i="1"/>
  <c r="AH356" i="1" s="1"/>
  <c r="AC357" i="1"/>
  <c r="AD357" i="1"/>
  <c r="AE357" i="1"/>
  <c r="AF357" i="1"/>
  <c r="AG357" i="1"/>
  <c r="AH357" i="1"/>
  <c r="AC358" i="1"/>
  <c r="AD358" i="1"/>
  <c r="AE358" i="1"/>
  <c r="AF358" i="1"/>
  <c r="AA358" i="1"/>
  <c r="AG358" i="1" s="1"/>
  <c r="AB358" i="1"/>
  <c r="AH358" i="1" s="1"/>
  <c r="AC362" i="1"/>
  <c r="AD362" i="1"/>
  <c r="AE362" i="1"/>
  <c r="AF362" i="1"/>
  <c r="AG362" i="1"/>
  <c r="AH362" i="1"/>
  <c r="AC363" i="1"/>
  <c r="AD363" i="1"/>
  <c r="AE363" i="1"/>
  <c r="AF363" i="1"/>
  <c r="AA363" i="1"/>
  <c r="AG363" i="1" s="1"/>
  <c r="AB363" i="1"/>
  <c r="AH363" i="1" s="1"/>
  <c r="AC364" i="1"/>
  <c r="AD364" i="1"/>
  <c r="AE364" i="1"/>
  <c r="AF364" i="1"/>
  <c r="AG364" i="1"/>
  <c r="AH364" i="1"/>
  <c r="AC365" i="1"/>
  <c r="AD365" i="1"/>
  <c r="AE365" i="1"/>
  <c r="AF365" i="1"/>
  <c r="AA365" i="1"/>
  <c r="AG365" i="1" s="1"/>
  <c r="AB365" i="1"/>
  <c r="AH365" i="1" s="1"/>
  <c r="AC366" i="1"/>
  <c r="AD366" i="1"/>
  <c r="AE366" i="1"/>
  <c r="AF366" i="1"/>
  <c r="AG366" i="1"/>
  <c r="AH366" i="1"/>
  <c r="AC367" i="1"/>
  <c r="AD367" i="1"/>
  <c r="AE367" i="1"/>
  <c r="AF367" i="1"/>
  <c r="AA367" i="1"/>
  <c r="AG367" i="1" s="1"/>
  <c r="AB367" i="1"/>
  <c r="AH367" i="1" s="1"/>
  <c r="AC371" i="1"/>
  <c r="AD371" i="1"/>
  <c r="AE371" i="1"/>
  <c r="AF371" i="1"/>
  <c r="AA371" i="1"/>
  <c r="AG371" i="1" s="1"/>
  <c r="AB371" i="1"/>
  <c r="AH371" i="1" s="1"/>
  <c r="AC372" i="1"/>
  <c r="AD372" i="1"/>
  <c r="AE372" i="1"/>
  <c r="AF372" i="1"/>
  <c r="AG372" i="1"/>
  <c r="AH372" i="1"/>
  <c r="AC373" i="1"/>
  <c r="AD373" i="1"/>
  <c r="AE373" i="1"/>
  <c r="AF373" i="1"/>
  <c r="AA373" i="1"/>
  <c r="AG373" i="1" s="1"/>
  <c r="AB373" i="1"/>
  <c r="AH373" i="1" s="1"/>
  <c r="AC374" i="1"/>
  <c r="AD374" i="1"/>
  <c r="AE374" i="1"/>
  <c r="AF374" i="1"/>
  <c r="AG374" i="1"/>
  <c r="AH374" i="1"/>
  <c r="AC375" i="1"/>
  <c r="AD375" i="1"/>
  <c r="AE375" i="1"/>
  <c r="AF375" i="1"/>
  <c r="AG375" i="1"/>
  <c r="AH375" i="1"/>
  <c r="AC376" i="1"/>
  <c r="AD376" i="1"/>
  <c r="AE376" i="1"/>
  <c r="AF376" i="1"/>
  <c r="AA376" i="1"/>
  <c r="AG376" i="1" s="1"/>
  <c r="AB376" i="1"/>
  <c r="AH376" i="1" s="1"/>
  <c r="AC377" i="1"/>
  <c r="AD377" i="1"/>
  <c r="AE377" i="1"/>
  <c r="AF377" i="1"/>
  <c r="AG377" i="1"/>
  <c r="AH377" i="1"/>
  <c r="AC378" i="1"/>
  <c r="AD378" i="1"/>
  <c r="AE378" i="1"/>
  <c r="AF378" i="1"/>
  <c r="AA378" i="1"/>
  <c r="AG378" i="1" s="1"/>
  <c r="AB378" i="1"/>
  <c r="AH378" i="1" s="1"/>
  <c r="AC379" i="1"/>
  <c r="AD379" i="1"/>
  <c r="AE379" i="1"/>
  <c r="AF379" i="1"/>
  <c r="AG379" i="1"/>
  <c r="AH379" i="1"/>
  <c r="AC380" i="1"/>
  <c r="AD380" i="1"/>
  <c r="AE380" i="1"/>
  <c r="AF380" i="1"/>
  <c r="AA380" i="1"/>
  <c r="AG380" i="1" s="1"/>
  <c r="AB380" i="1"/>
  <c r="AH380" i="1" s="1"/>
  <c r="AC384" i="1"/>
  <c r="AD384" i="1"/>
  <c r="AE384" i="1"/>
  <c r="AF384" i="1"/>
  <c r="AA384" i="1"/>
  <c r="AG384" i="1" s="1"/>
  <c r="AB384" i="1"/>
  <c r="AH384" i="1" s="1"/>
  <c r="AC388" i="1"/>
  <c r="AD388" i="1"/>
  <c r="AE388" i="1"/>
  <c r="AF388" i="1"/>
  <c r="AA388" i="1"/>
  <c r="AG388" i="1" s="1"/>
  <c r="AB388" i="1"/>
  <c r="AH388" i="1" s="1"/>
  <c r="AC389" i="1"/>
  <c r="AD389" i="1"/>
  <c r="AE389" i="1"/>
  <c r="AF389" i="1"/>
  <c r="AG389" i="1"/>
  <c r="AH389" i="1"/>
  <c r="AC393" i="1"/>
  <c r="AD393" i="1"/>
  <c r="AE393" i="1"/>
  <c r="AF393" i="1"/>
  <c r="AG393" i="1"/>
  <c r="AH393" i="1"/>
  <c r="AC394" i="1"/>
  <c r="AD394" i="1"/>
  <c r="AE394" i="1"/>
  <c r="AF394" i="1"/>
  <c r="AA394" i="1"/>
  <c r="AG394" i="1" s="1"/>
  <c r="AB394" i="1"/>
  <c r="AH394" i="1" s="1"/>
  <c r="AC398" i="1"/>
  <c r="AD398" i="1"/>
  <c r="AE398" i="1"/>
  <c r="AF398" i="1"/>
  <c r="AA398" i="1"/>
  <c r="AG398" i="1" s="1"/>
  <c r="AB398" i="1"/>
  <c r="AH398" i="1" s="1"/>
  <c r="AC399" i="1"/>
  <c r="AD399" i="1"/>
  <c r="AE399" i="1"/>
  <c r="AF399" i="1"/>
  <c r="AG399" i="1"/>
  <c r="AH399" i="1"/>
  <c r="AC400" i="1"/>
  <c r="AD400" i="1"/>
  <c r="AE400" i="1"/>
  <c r="AF400" i="1"/>
  <c r="AA400" i="1"/>
  <c r="AG400" i="1" s="1"/>
  <c r="AB400" i="1"/>
  <c r="AH400" i="1" s="1"/>
  <c r="AC401" i="1"/>
  <c r="AD401" i="1"/>
  <c r="AE401" i="1"/>
  <c r="AF401" i="1"/>
  <c r="AG401" i="1"/>
  <c r="AH401" i="1"/>
  <c r="AC402" i="1"/>
  <c r="AD402" i="1"/>
  <c r="AE402" i="1"/>
  <c r="AF402" i="1"/>
  <c r="AA402" i="1"/>
  <c r="AG402" i="1" s="1"/>
  <c r="AB402" i="1"/>
  <c r="AH402" i="1" s="1"/>
  <c r="AC403" i="1"/>
  <c r="AD403" i="1"/>
  <c r="AE403" i="1"/>
  <c r="AF403" i="1"/>
  <c r="AG403" i="1"/>
  <c r="AH403" i="1"/>
  <c r="AC404" i="1"/>
  <c r="AD404" i="1"/>
  <c r="AE404" i="1"/>
  <c r="AF404" i="1"/>
  <c r="AA404" i="1"/>
  <c r="AG404" i="1" s="1"/>
  <c r="AB404" i="1"/>
  <c r="AH404" i="1" s="1"/>
  <c r="AC1409" i="1"/>
  <c r="AD1409" i="1"/>
  <c r="AE1409" i="1"/>
  <c r="AF1409" i="1"/>
  <c r="AA1409" i="1"/>
  <c r="AG1409" i="1" s="1"/>
  <c r="AB1409" i="1"/>
  <c r="AH1409" i="1" s="1"/>
  <c r="AC1410" i="1"/>
  <c r="AD1410" i="1"/>
  <c r="AE1410" i="1"/>
  <c r="AF1410" i="1"/>
  <c r="AG1410" i="1"/>
  <c r="AH1410" i="1"/>
  <c r="AC408" i="1"/>
  <c r="AD408" i="1"/>
  <c r="AE408" i="1"/>
  <c r="AF408" i="1"/>
  <c r="AA408" i="1"/>
  <c r="AG408" i="1" s="1"/>
  <c r="AB408" i="1"/>
  <c r="AH408" i="1" s="1"/>
  <c r="AC409" i="1"/>
  <c r="AD409" i="1"/>
  <c r="AE409" i="1"/>
  <c r="AF409" i="1"/>
  <c r="AG409" i="1"/>
  <c r="AH409" i="1"/>
  <c r="AC410" i="1"/>
  <c r="AD410" i="1"/>
  <c r="AE410" i="1"/>
  <c r="AF410" i="1"/>
  <c r="AA410" i="1"/>
  <c r="AG410" i="1" s="1"/>
  <c r="AB410" i="1"/>
  <c r="AH410" i="1" s="1"/>
  <c r="AC411" i="1"/>
  <c r="AD411" i="1"/>
  <c r="AE411" i="1"/>
  <c r="AF411" i="1"/>
  <c r="AG411" i="1"/>
  <c r="AH411" i="1"/>
  <c r="AC412" i="1"/>
  <c r="AD412" i="1"/>
  <c r="AE412" i="1"/>
  <c r="AF412" i="1"/>
  <c r="AA412" i="1"/>
  <c r="AG412" i="1" s="1"/>
  <c r="AB412" i="1"/>
  <c r="AH412" i="1" s="1"/>
  <c r="AC413" i="1"/>
  <c r="AD413" i="1"/>
  <c r="AE413" i="1"/>
  <c r="AF413" i="1"/>
  <c r="AG413" i="1"/>
  <c r="AH413" i="1"/>
  <c r="AC414" i="1"/>
  <c r="AD414" i="1"/>
  <c r="AE414" i="1"/>
  <c r="AF414" i="1"/>
  <c r="AA414" i="1"/>
  <c r="AG414" i="1" s="1"/>
  <c r="AB414" i="1"/>
  <c r="AH414" i="1" s="1"/>
  <c r="AC415" i="1"/>
  <c r="AD415" i="1"/>
  <c r="AE415" i="1"/>
  <c r="AF415" i="1"/>
  <c r="AG415" i="1"/>
  <c r="AH415" i="1"/>
  <c r="AC416" i="1"/>
  <c r="AD416" i="1"/>
  <c r="AE416" i="1"/>
  <c r="AF416" i="1"/>
  <c r="AG416" i="1"/>
  <c r="AH416" i="1"/>
  <c r="AC417" i="1"/>
  <c r="AD417" i="1"/>
  <c r="AE417" i="1"/>
  <c r="AF417" i="1"/>
  <c r="AG417" i="1"/>
  <c r="AH417" i="1"/>
  <c r="AC418" i="1"/>
  <c r="AD418" i="1"/>
  <c r="AE418" i="1"/>
  <c r="AF418" i="1"/>
  <c r="AA418" i="1"/>
  <c r="AG418" i="1" s="1"/>
  <c r="AB418" i="1"/>
  <c r="AH418" i="1" s="1"/>
  <c r="AC419" i="1"/>
  <c r="AD419" i="1"/>
  <c r="AE419" i="1"/>
  <c r="AF419" i="1"/>
  <c r="AG419" i="1"/>
  <c r="AH419" i="1"/>
  <c r="AC420" i="1"/>
  <c r="AD420" i="1"/>
  <c r="AE420" i="1"/>
  <c r="AF420" i="1"/>
  <c r="AA420" i="1"/>
  <c r="AG420" i="1" s="1"/>
  <c r="AB420" i="1"/>
  <c r="AH420" i="1" s="1"/>
  <c r="AC421" i="1"/>
  <c r="AD421" i="1"/>
  <c r="AE421" i="1"/>
  <c r="AF421" i="1"/>
  <c r="AG421" i="1"/>
  <c r="AH421" i="1"/>
  <c r="AC422" i="1"/>
  <c r="AD422" i="1"/>
  <c r="AE422" i="1"/>
  <c r="AF422" i="1"/>
  <c r="AG422" i="1"/>
  <c r="AH422" i="1"/>
  <c r="AC426" i="1"/>
  <c r="AD426" i="1"/>
  <c r="AE426" i="1"/>
  <c r="AF426" i="1"/>
  <c r="AG426" i="1"/>
  <c r="AH426" i="1"/>
  <c r="AC427" i="1"/>
  <c r="AD427" i="1"/>
  <c r="AE427" i="1"/>
  <c r="AF427" i="1"/>
  <c r="AG427" i="1"/>
  <c r="AH427" i="1"/>
  <c r="AC428" i="1"/>
  <c r="AD428" i="1"/>
  <c r="AE428" i="1"/>
  <c r="AF428" i="1"/>
  <c r="AA428" i="1"/>
  <c r="AG428" i="1" s="1"/>
  <c r="AB428" i="1"/>
  <c r="AH428" i="1" s="1"/>
  <c r="AC429" i="1"/>
  <c r="AD429" i="1"/>
  <c r="AE429" i="1"/>
  <c r="AF429" i="1"/>
  <c r="AG429" i="1"/>
  <c r="AH429" i="1"/>
  <c r="AC159" i="1"/>
  <c r="AD159" i="1"/>
  <c r="AE159" i="1"/>
  <c r="AF159" i="1"/>
  <c r="AA159" i="1"/>
  <c r="AG159" i="1" s="1"/>
  <c r="AB159" i="1"/>
  <c r="AH159" i="1" s="1"/>
  <c r="AC160" i="1"/>
  <c r="AD160" i="1"/>
  <c r="AE160" i="1"/>
  <c r="AF160" i="1"/>
  <c r="AG160" i="1"/>
  <c r="AH160" i="1"/>
  <c r="AC430" i="1"/>
  <c r="AD430" i="1"/>
  <c r="AE430" i="1"/>
  <c r="AF430" i="1"/>
  <c r="AA430" i="1"/>
  <c r="AG430" i="1" s="1"/>
  <c r="AB430" i="1"/>
  <c r="AH430" i="1" s="1"/>
  <c r="AC431" i="1"/>
  <c r="AD431" i="1"/>
  <c r="AE431" i="1"/>
  <c r="AF431" i="1"/>
  <c r="AG431" i="1"/>
  <c r="AH431" i="1"/>
  <c r="AC432" i="1"/>
  <c r="AD432" i="1"/>
  <c r="AE432" i="1"/>
  <c r="AF432" i="1"/>
  <c r="AA432" i="1"/>
  <c r="AG432" i="1" s="1"/>
  <c r="AB432" i="1"/>
  <c r="AH432" i="1" s="1"/>
  <c r="AC433" i="1"/>
  <c r="AD433" i="1"/>
  <c r="AE433" i="1"/>
  <c r="AF433" i="1"/>
  <c r="AG433" i="1"/>
  <c r="AH433" i="1"/>
  <c r="AC434" i="1"/>
  <c r="AD434" i="1"/>
  <c r="AE434" i="1"/>
  <c r="AF434" i="1"/>
  <c r="AG434" i="1"/>
  <c r="AH434" i="1"/>
  <c r="AC436" i="1"/>
  <c r="AD436" i="1"/>
  <c r="AE436" i="1"/>
  <c r="AF436" i="1"/>
  <c r="AG436" i="1"/>
  <c r="AH436" i="1"/>
  <c r="AC437" i="1"/>
  <c r="AD437" i="1"/>
  <c r="AE437" i="1"/>
  <c r="AF437" i="1"/>
  <c r="AA437" i="1"/>
  <c r="AG437" i="1" s="1"/>
  <c r="AB437" i="1"/>
  <c r="AH437" i="1" s="1"/>
  <c r="AC438" i="1"/>
  <c r="AD438" i="1"/>
  <c r="AE438" i="1"/>
  <c r="AF438" i="1"/>
  <c r="AG438" i="1"/>
  <c r="AH438" i="1"/>
  <c r="AC439" i="1"/>
  <c r="AD439" i="1"/>
  <c r="AE439" i="1"/>
  <c r="AF439" i="1"/>
  <c r="AG439" i="1"/>
  <c r="AH439" i="1"/>
  <c r="AC440" i="1"/>
  <c r="AD440" i="1"/>
  <c r="AE440" i="1"/>
  <c r="AF440" i="1"/>
  <c r="AA440" i="1"/>
  <c r="AG440" i="1" s="1"/>
  <c r="AB440" i="1"/>
  <c r="AH440" i="1" s="1"/>
  <c r="AC441" i="1"/>
  <c r="AD441" i="1"/>
  <c r="AE441" i="1"/>
  <c r="AF441" i="1"/>
  <c r="AA441" i="1"/>
  <c r="AG441" i="1" s="1"/>
  <c r="AB441" i="1"/>
  <c r="AH441" i="1" s="1"/>
  <c r="AC442" i="1"/>
  <c r="AD442" i="1"/>
  <c r="AE442" i="1"/>
  <c r="AF442" i="1"/>
  <c r="AG442" i="1"/>
  <c r="AH442" i="1"/>
  <c r="AC445" i="1"/>
  <c r="AD445" i="1"/>
  <c r="AE445" i="1"/>
  <c r="AF445" i="1"/>
  <c r="AA445" i="1"/>
  <c r="AG445" i="1" s="1"/>
  <c r="AB445" i="1"/>
  <c r="AH445" i="1" s="1"/>
  <c r="AC446" i="1"/>
  <c r="AD446" i="1"/>
  <c r="AE446" i="1"/>
  <c r="AF446" i="1"/>
  <c r="AG446" i="1"/>
  <c r="AH446" i="1"/>
  <c r="AC450" i="1"/>
  <c r="AD450" i="1"/>
  <c r="AE450" i="1"/>
  <c r="AF450" i="1"/>
  <c r="AG450" i="1"/>
  <c r="AH450" i="1"/>
  <c r="AC451" i="1"/>
  <c r="AD451" i="1"/>
  <c r="AE451" i="1"/>
  <c r="AF451" i="1"/>
  <c r="AA451" i="1"/>
  <c r="AG451" i="1" s="1"/>
  <c r="AB451" i="1"/>
  <c r="AH451" i="1" s="1"/>
  <c r="AC452" i="1"/>
  <c r="AD452" i="1"/>
  <c r="AE452" i="1"/>
  <c r="AF452" i="1"/>
  <c r="AG452" i="1"/>
  <c r="AH452" i="1"/>
  <c r="AC453" i="1"/>
  <c r="AD453" i="1"/>
  <c r="AE453" i="1"/>
  <c r="AF453" i="1"/>
  <c r="AG453" i="1"/>
  <c r="AH453" i="1"/>
  <c r="AC454" i="1"/>
  <c r="AD454" i="1"/>
  <c r="AE454" i="1"/>
  <c r="AF454" i="1"/>
  <c r="AA454" i="1"/>
  <c r="AG454" i="1" s="1"/>
  <c r="AB454" i="1"/>
  <c r="AH454" i="1" s="1"/>
  <c r="AC455" i="1"/>
  <c r="AD455" i="1"/>
  <c r="AE455" i="1"/>
  <c r="AF455" i="1"/>
  <c r="AG455" i="1"/>
  <c r="AH455" i="1"/>
  <c r="AC456" i="1"/>
  <c r="AD456" i="1"/>
  <c r="AE456" i="1"/>
  <c r="AF456" i="1"/>
  <c r="AG456" i="1"/>
  <c r="AH456" i="1"/>
  <c r="AC457" i="1"/>
  <c r="AD457" i="1"/>
  <c r="AE457" i="1"/>
  <c r="AF457" i="1"/>
  <c r="AA457" i="1"/>
  <c r="AG457" i="1" s="1"/>
  <c r="AB457" i="1"/>
  <c r="AH457" i="1" s="1"/>
  <c r="AC461" i="1"/>
  <c r="AD461" i="1"/>
  <c r="AE461" i="1"/>
  <c r="AF461" i="1"/>
  <c r="AG461" i="1"/>
  <c r="AH461" i="1"/>
  <c r="AC462" i="1"/>
  <c r="AD462" i="1"/>
  <c r="AE462" i="1"/>
  <c r="AF462" i="1"/>
  <c r="AA462" i="1"/>
  <c r="AG462" i="1" s="1"/>
  <c r="AB462" i="1"/>
  <c r="AH462" i="1"/>
  <c r="AC463" i="1"/>
  <c r="AD463" i="1"/>
  <c r="AE463" i="1"/>
  <c r="AF463" i="1"/>
  <c r="AG463" i="1"/>
  <c r="AH463" i="1"/>
  <c r="AC464" i="1"/>
  <c r="AD464" i="1"/>
  <c r="AE464" i="1"/>
  <c r="AF464" i="1"/>
  <c r="AA464" i="1"/>
  <c r="AG464" i="1"/>
  <c r="AB464" i="1"/>
  <c r="AH464" i="1"/>
  <c r="AC465" i="1"/>
  <c r="AD465" i="1"/>
  <c r="AE465" i="1"/>
  <c r="AF465" i="1"/>
  <c r="AA465" i="1"/>
  <c r="AG465" i="1"/>
  <c r="AB465" i="1"/>
  <c r="AH465" i="1"/>
  <c r="AC466" i="1"/>
  <c r="AD466" i="1"/>
  <c r="AE466" i="1"/>
  <c r="AF466" i="1"/>
  <c r="AG466" i="1"/>
  <c r="AH466" i="1"/>
  <c r="AC467" i="1"/>
  <c r="AD467" i="1"/>
  <c r="AE467" i="1"/>
  <c r="AF467" i="1"/>
  <c r="AA467" i="1"/>
  <c r="AG467" i="1"/>
  <c r="AB467" i="1"/>
  <c r="AH467" i="1"/>
  <c r="AC468" i="1"/>
  <c r="AD468" i="1"/>
  <c r="AE468" i="1"/>
  <c r="AF468" i="1"/>
  <c r="AG468" i="1"/>
  <c r="AH468" i="1"/>
  <c r="AC469" i="1"/>
  <c r="AD469" i="1"/>
  <c r="AE469" i="1"/>
  <c r="AF469" i="1"/>
  <c r="AG469" i="1"/>
  <c r="AH469" i="1"/>
  <c r="AC473" i="1"/>
  <c r="AD473" i="1"/>
  <c r="AE473" i="1"/>
  <c r="AF473" i="1"/>
  <c r="AA473" i="1"/>
  <c r="AG473" i="1"/>
  <c r="AB473" i="1"/>
  <c r="AH473" i="1"/>
  <c r="AC474" i="1"/>
  <c r="AD474" i="1"/>
  <c r="AE474" i="1"/>
  <c r="AF474" i="1"/>
  <c r="AG474" i="1"/>
  <c r="AH474" i="1"/>
  <c r="AC475" i="1"/>
  <c r="AD475" i="1"/>
  <c r="AE475" i="1"/>
  <c r="AF475" i="1"/>
  <c r="AA475" i="1"/>
  <c r="AG475" i="1"/>
  <c r="AB475" i="1"/>
  <c r="AH475" i="1"/>
  <c r="AC476" i="1"/>
  <c r="AD476" i="1"/>
  <c r="AE476" i="1"/>
  <c r="AF476" i="1"/>
  <c r="AA476" i="1"/>
  <c r="AG476" i="1"/>
  <c r="AB476" i="1"/>
  <c r="AH476" i="1"/>
  <c r="AC477" i="1"/>
  <c r="AD477" i="1"/>
  <c r="AE477" i="1"/>
  <c r="AF477" i="1"/>
  <c r="AG477" i="1"/>
  <c r="AH477" i="1"/>
  <c r="AC478" i="1"/>
  <c r="AD478" i="1"/>
  <c r="AE478" i="1"/>
  <c r="AF478" i="1"/>
  <c r="AA478" i="1"/>
  <c r="AG478" i="1"/>
  <c r="AB478" i="1"/>
  <c r="AH478" i="1"/>
  <c r="AC479" i="1"/>
  <c r="AD479" i="1"/>
  <c r="AE479" i="1"/>
  <c r="AF479" i="1"/>
  <c r="AG479" i="1"/>
  <c r="AH479" i="1"/>
  <c r="AC480" i="1"/>
  <c r="AD480" i="1"/>
  <c r="AE480" i="1"/>
  <c r="AF480" i="1"/>
  <c r="AG480" i="1"/>
  <c r="AH480" i="1"/>
  <c r="AC481" i="1"/>
  <c r="AD481" i="1"/>
  <c r="AE481" i="1"/>
  <c r="AF481" i="1"/>
  <c r="AA481" i="1"/>
  <c r="AG481" i="1"/>
  <c r="AB481" i="1"/>
  <c r="AH481" i="1"/>
  <c r="AC482" i="1"/>
  <c r="AD482" i="1"/>
  <c r="AE482" i="1"/>
  <c r="AF482" i="1"/>
  <c r="AG482" i="1"/>
  <c r="AH482" i="1"/>
  <c r="AC486" i="1"/>
  <c r="AD486" i="1"/>
  <c r="AE486" i="1"/>
  <c r="AF486" i="1"/>
  <c r="AG486" i="1"/>
  <c r="AH486" i="1"/>
  <c r="AC487" i="1"/>
  <c r="AD487" i="1"/>
  <c r="AE487" i="1"/>
  <c r="AF487" i="1"/>
  <c r="AG487" i="1"/>
  <c r="AH487" i="1"/>
  <c r="AC488" i="1"/>
  <c r="AD488" i="1"/>
  <c r="AE488" i="1"/>
  <c r="AF488" i="1"/>
  <c r="AA488" i="1"/>
  <c r="AG488" i="1"/>
  <c r="AB488" i="1"/>
  <c r="AH488" i="1"/>
  <c r="AC489" i="1"/>
  <c r="AD489" i="1"/>
  <c r="AE489" i="1"/>
  <c r="AF489" i="1"/>
  <c r="AG489" i="1"/>
  <c r="AH489" i="1"/>
  <c r="AC490" i="1"/>
  <c r="AD490" i="1"/>
  <c r="AE490" i="1"/>
  <c r="AF490" i="1"/>
  <c r="AA490" i="1"/>
  <c r="AG490" i="1"/>
  <c r="AB490" i="1"/>
  <c r="AH490" i="1"/>
  <c r="AC491" i="1"/>
  <c r="AD491" i="1"/>
  <c r="AE491" i="1"/>
  <c r="AF491" i="1"/>
  <c r="AG491" i="1"/>
  <c r="AH491" i="1"/>
  <c r="AC492" i="1"/>
  <c r="AD492" i="1"/>
  <c r="AE492" i="1"/>
  <c r="AF492" i="1"/>
  <c r="AA492" i="1"/>
  <c r="AG492" i="1"/>
  <c r="AB492" i="1"/>
  <c r="AH492" i="1"/>
  <c r="AC493" i="1"/>
  <c r="AD493" i="1"/>
  <c r="AE493" i="1"/>
  <c r="AF493" i="1"/>
  <c r="AG493" i="1"/>
  <c r="AH493" i="1"/>
  <c r="AC494" i="1"/>
  <c r="AD494" i="1"/>
  <c r="AE494" i="1"/>
  <c r="AF494" i="1"/>
  <c r="AA494" i="1"/>
  <c r="AG494" i="1"/>
  <c r="AB494" i="1"/>
  <c r="AH494" i="1"/>
  <c r="AC495" i="1"/>
  <c r="AD495" i="1"/>
  <c r="AE495" i="1"/>
  <c r="AF495" i="1"/>
  <c r="AG495" i="1"/>
  <c r="AH495" i="1"/>
  <c r="AC496" i="1"/>
  <c r="AD496" i="1"/>
  <c r="AE496" i="1"/>
  <c r="AF496" i="1"/>
  <c r="AA496" i="1"/>
  <c r="AG496" i="1"/>
  <c r="AB496" i="1"/>
  <c r="AH496" i="1"/>
  <c r="AC504" i="1"/>
  <c r="AD504" i="1"/>
  <c r="AE504" i="1"/>
  <c r="AF504" i="1"/>
  <c r="AA504" i="1"/>
  <c r="AG504" i="1"/>
  <c r="AB504" i="1"/>
  <c r="AH504" i="1"/>
  <c r="AC505" i="1"/>
  <c r="AD505" i="1"/>
  <c r="AE505" i="1"/>
  <c r="AF505" i="1"/>
  <c r="AG505" i="1"/>
  <c r="AH505" i="1"/>
  <c r="AC506" i="1"/>
  <c r="AD506" i="1"/>
  <c r="AE506" i="1"/>
  <c r="AF506" i="1"/>
  <c r="AA506" i="1"/>
  <c r="AG506" i="1"/>
  <c r="AB506" i="1"/>
  <c r="AH506" i="1"/>
  <c r="AC507" i="1"/>
  <c r="AD507" i="1"/>
  <c r="AE507" i="1"/>
  <c r="AF507" i="1"/>
  <c r="AG507" i="1"/>
  <c r="AH507" i="1"/>
  <c r="AC508" i="1"/>
  <c r="AD508" i="1"/>
  <c r="AE508" i="1"/>
  <c r="AF508" i="1"/>
  <c r="AA508" i="1"/>
  <c r="AG508" i="1"/>
  <c r="AB508" i="1"/>
  <c r="AH508" i="1"/>
  <c r="AC509" i="1"/>
  <c r="AD509" i="1"/>
  <c r="AE509" i="1"/>
  <c r="AF509" i="1"/>
  <c r="AG509" i="1"/>
  <c r="AH509" i="1"/>
  <c r="AC510" i="1"/>
  <c r="AD510" i="1"/>
  <c r="AE510" i="1"/>
  <c r="AF510" i="1"/>
  <c r="AA510" i="1"/>
  <c r="AG510" i="1"/>
  <c r="AB510" i="1"/>
  <c r="AH510" i="1"/>
  <c r="AC511" i="1"/>
  <c r="AD511" i="1"/>
  <c r="AE511" i="1"/>
  <c r="AF511" i="1"/>
  <c r="AG511" i="1"/>
  <c r="AH511" i="1"/>
  <c r="AC512" i="1"/>
  <c r="AD512" i="1"/>
  <c r="AE512" i="1"/>
  <c r="AF512" i="1"/>
  <c r="AA512" i="1"/>
  <c r="AG512" i="1"/>
  <c r="AB512" i="1"/>
  <c r="AH512" i="1"/>
  <c r="AC513" i="1"/>
  <c r="AD513" i="1"/>
  <c r="AE513" i="1"/>
  <c r="AF513" i="1"/>
  <c r="AG513" i="1"/>
  <c r="AH513" i="1"/>
  <c r="AC515" i="1"/>
  <c r="AD515" i="1"/>
  <c r="AE515" i="1"/>
  <c r="AF515" i="1"/>
  <c r="AA515" i="1"/>
  <c r="AG515" i="1"/>
  <c r="AB515" i="1"/>
  <c r="AH515" i="1"/>
  <c r="AC516" i="1"/>
  <c r="AD516" i="1"/>
  <c r="AE516" i="1"/>
  <c r="AF516" i="1"/>
  <c r="AG516" i="1"/>
  <c r="AH516" i="1"/>
  <c r="AC517" i="1"/>
  <c r="AD517" i="1"/>
  <c r="AE517" i="1"/>
  <c r="AF517" i="1"/>
  <c r="AA517" i="1"/>
  <c r="AG517" i="1"/>
  <c r="AB517" i="1"/>
  <c r="AH517" i="1"/>
  <c r="AC521" i="1"/>
  <c r="AD521" i="1"/>
  <c r="AE521" i="1"/>
  <c r="AF521" i="1"/>
  <c r="AA521" i="1"/>
  <c r="AG521" i="1"/>
  <c r="AB521" i="1"/>
  <c r="AH521" i="1"/>
  <c r="AC522" i="1"/>
  <c r="AD522" i="1"/>
  <c r="AE522" i="1"/>
  <c r="AF522" i="1"/>
  <c r="AG522" i="1"/>
  <c r="AH522" i="1"/>
  <c r="AC523" i="1"/>
  <c r="AD523" i="1"/>
  <c r="AE523" i="1"/>
  <c r="AF523" i="1"/>
  <c r="AA523" i="1"/>
  <c r="AG523" i="1"/>
  <c r="AB523" i="1"/>
  <c r="AH523" i="1"/>
  <c r="AC524" i="1"/>
  <c r="AD524" i="1"/>
  <c r="AE524" i="1"/>
  <c r="AF524" i="1"/>
  <c r="AG524" i="1"/>
  <c r="AH524" i="1"/>
  <c r="AC525" i="1"/>
  <c r="AD525" i="1"/>
  <c r="AE525" i="1"/>
  <c r="AF525" i="1"/>
  <c r="AA525" i="1"/>
  <c r="AG525" i="1"/>
  <c r="AB525" i="1"/>
  <c r="AH525" i="1"/>
  <c r="AC526" i="1"/>
  <c r="AD526" i="1"/>
  <c r="AE526" i="1"/>
  <c r="AF526" i="1"/>
  <c r="AG526" i="1"/>
  <c r="AH526" i="1"/>
  <c r="AC527" i="1"/>
  <c r="AD527" i="1"/>
  <c r="AE527" i="1"/>
  <c r="AF527" i="1"/>
  <c r="AA527" i="1"/>
  <c r="AG527" i="1"/>
  <c r="AB527" i="1"/>
  <c r="AH527" i="1"/>
  <c r="AC528" i="1"/>
  <c r="AD528" i="1"/>
  <c r="AE528" i="1"/>
  <c r="AF528" i="1"/>
  <c r="AG528" i="1"/>
  <c r="AH528" i="1"/>
  <c r="AC529" i="1"/>
  <c r="AD529" i="1"/>
  <c r="AE529" i="1"/>
  <c r="AF529" i="1"/>
  <c r="AA529" i="1"/>
  <c r="AG529" i="1"/>
  <c r="AB529" i="1"/>
  <c r="AH529" i="1"/>
  <c r="AC530" i="1"/>
  <c r="AD530" i="1"/>
  <c r="AE530" i="1"/>
  <c r="AF530" i="1"/>
  <c r="AG530" i="1"/>
  <c r="AH530" i="1"/>
  <c r="AC531" i="1"/>
  <c r="AD531" i="1"/>
  <c r="AE531" i="1"/>
  <c r="AF531" i="1"/>
  <c r="AG531" i="1"/>
  <c r="AH531" i="1"/>
  <c r="AC532" i="1"/>
  <c r="AD532" i="1"/>
  <c r="AE532" i="1"/>
  <c r="AF532" i="1"/>
  <c r="AA532" i="1"/>
  <c r="AG532" i="1"/>
  <c r="AB532" i="1"/>
  <c r="AH532" i="1"/>
  <c r="AC533" i="1"/>
  <c r="AD533" i="1"/>
  <c r="AE533" i="1"/>
  <c r="AF533" i="1"/>
  <c r="AA533" i="1"/>
  <c r="AG533" i="1"/>
  <c r="AB533" i="1"/>
  <c r="AH533" i="1"/>
  <c r="AC534" i="1"/>
  <c r="AD534" i="1"/>
  <c r="AE534" i="1"/>
  <c r="AF534" i="1"/>
  <c r="AG534" i="1"/>
  <c r="AH534" i="1"/>
  <c r="AC535" i="1"/>
  <c r="AD535" i="1"/>
  <c r="AE535" i="1"/>
  <c r="AF535" i="1"/>
  <c r="AG535" i="1"/>
  <c r="AH535" i="1"/>
  <c r="AC536" i="1"/>
  <c r="AD536" i="1"/>
  <c r="AE536" i="1"/>
  <c r="AF536" i="1"/>
  <c r="AA536" i="1"/>
  <c r="AG536" i="1"/>
  <c r="AB536" i="1"/>
  <c r="AH536" i="1"/>
  <c r="AC537" i="1"/>
  <c r="AD537" i="1"/>
  <c r="AE537" i="1"/>
  <c r="AF537" i="1"/>
  <c r="AG537" i="1"/>
  <c r="AH537" i="1"/>
  <c r="AC538" i="1"/>
  <c r="AD538" i="1"/>
  <c r="AE538" i="1"/>
  <c r="AF538" i="1"/>
  <c r="AG538" i="1"/>
  <c r="AH538" i="1"/>
  <c r="AC539" i="1"/>
  <c r="AD539" i="1"/>
  <c r="AE539" i="1"/>
  <c r="AF539" i="1"/>
  <c r="AA539" i="1"/>
  <c r="AG539" i="1"/>
  <c r="AB539" i="1"/>
  <c r="AH539" i="1"/>
  <c r="AC540" i="1"/>
  <c r="AD540" i="1"/>
  <c r="AE540" i="1"/>
  <c r="AF540" i="1"/>
  <c r="AG540" i="1"/>
  <c r="AH540" i="1"/>
  <c r="AC541" i="1"/>
  <c r="AD541" i="1"/>
  <c r="AE541" i="1"/>
  <c r="AF541" i="1"/>
  <c r="AA541" i="1"/>
  <c r="AG541" i="1"/>
  <c r="AB541" i="1"/>
  <c r="AH541" i="1"/>
  <c r="AC542" i="1"/>
  <c r="AD542" i="1"/>
  <c r="AE542" i="1"/>
  <c r="AF542" i="1"/>
  <c r="AG542" i="1"/>
  <c r="AH542" i="1"/>
  <c r="AC543" i="1"/>
  <c r="AD543" i="1"/>
  <c r="AE543" i="1"/>
  <c r="AF543" i="1"/>
  <c r="AG543" i="1"/>
  <c r="AH543" i="1"/>
  <c r="AC544" i="1"/>
  <c r="AD544" i="1"/>
  <c r="AE544" i="1"/>
  <c r="AF544" i="1"/>
  <c r="AA544" i="1"/>
  <c r="AG544" i="1"/>
  <c r="AB544" i="1"/>
  <c r="AH544" i="1"/>
  <c r="AC545" i="1"/>
  <c r="AD545" i="1"/>
  <c r="AE545" i="1"/>
  <c r="AF545" i="1"/>
  <c r="AG545" i="1"/>
  <c r="AH545" i="1"/>
  <c r="AC546" i="1"/>
  <c r="AD546" i="1"/>
  <c r="AE546" i="1"/>
  <c r="AF546" i="1"/>
  <c r="AA546" i="1"/>
  <c r="AG546" i="1"/>
  <c r="AB546" i="1"/>
  <c r="AH546" i="1"/>
  <c r="AC547" i="1"/>
  <c r="AD547" i="1"/>
  <c r="AE547" i="1"/>
  <c r="AF547" i="1"/>
  <c r="AG547" i="1"/>
  <c r="AH547" i="1"/>
  <c r="AC548" i="1"/>
  <c r="AD548" i="1"/>
  <c r="AE548" i="1"/>
  <c r="AF548" i="1"/>
  <c r="AA548" i="1"/>
  <c r="AG548" i="1"/>
  <c r="AB548" i="1"/>
  <c r="AH548" i="1"/>
  <c r="AC549" i="1"/>
  <c r="AD549" i="1"/>
  <c r="AE549" i="1"/>
  <c r="AF549" i="1"/>
  <c r="AG549" i="1"/>
  <c r="AH549" i="1"/>
  <c r="AC550" i="1"/>
  <c r="AD550" i="1"/>
  <c r="AE550" i="1"/>
  <c r="AF550" i="1"/>
  <c r="AA550" i="1"/>
  <c r="AG550" i="1"/>
  <c r="AB550" i="1"/>
  <c r="AH550" i="1"/>
  <c r="AC551" i="1"/>
  <c r="AD551" i="1"/>
  <c r="AE551" i="1"/>
  <c r="AF551" i="1"/>
  <c r="AA551" i="1"/>
  <c r="AG551" i="1"/>
  <c r="AB551" i="1"/>
  <c r="AH551" i="1"/>
  <c r="AC552" i="1"/>
  <c r="AD552" i="1"/>
  <c r="AE552" i="1"/>
  <c r="AF552" i="1"/>
  <c r="AA552" i="1"/>
  <c r="AG552" i="1"/>
  <c r="AB552" i="1"/>
  <c r="AH552" i="1"/>
  <c r="AC553" i="1"/>
  <c r="AD553" i="1"/>
  <c r="AE553" i="1"/>
  <c r="AF553" i="1"/>
  <c r="AG553" i="1"/>
  <c r="AH553" i="1"/>
  <c r="AC554" i="1"/>
  <c r="AD554" i="1"/>
  <c r="AE554" i="1"/>
  <c r="AF554" i="1"/>
  <c r="AA554" i="1"/>
  <c r="AG554" i="1"/>
  <c r="AB554" i="1"/>
  <c r="AH554" i="1"/>
  <c r="AC555" i="1"/>
  <c r="AD555" i="1"/>
  <c r="AE555" i="1"/>
  <c r="AF555" i="1"/>
  <c r="AG555" i="1"/>
  <c r="AH555" i="1"/>
  <c r="AC556" i="1"/>
  <c r="AD556" i="1"/>
  <c r="AE556" i="1"/>
  <c r="AF556" i="1"/>
  <c r="AA556" i="1"/>
  <c r="AG556" i="1"/>
  <c r="AB556" i="1"/>
  <c r="AH556" i="1"/>
  <c r="AC557" i="1"/>
  <c r="AD557" i="1"/>
  <c r="AE557" i="1"/>
  <c r="AF557" i="1"/>
  <c r="AG557" i="1"/>
  <c r="AH557" i="1"/>
  <c r="AC561" i="1"/>
  <c r="AD561" i="1"/>
  <c r="AE561" i="1"/>
  <c r="AF561" i="1"/>
  <c r="AG561" i="1"/>
  <c r="AH561" i="1"/>
  <c r="AC562" i="1"/>
  <c r="AD562" i="1"/>
  <c r="AE562" i="1"/>
  <c r="AF562" i="1"/>
  <c r="AA562" i="1"/>
  <c r="AG562" i="1"/>
  <c r="AB562" i="1"/>
  <c r="AH562" i="1"/>
  <c r="AC569" i="1"/>
  <c r="AD569" i="1"/>
  <c r="AE569" i="1"/>
  <c r="AF569" i="1"/>
  <c r="AG569" i="1"/>
  <c r="AH569" i="1"/>
  <c r="AC570" i="1"/>
  <c r="AD570" i="1"/>
  <c r="AE570" i="1"/>
  <c r="AF570" i="1"/>
  <c r="AA570" i="1"/>
  <c r="AG570" i="1"/>
  <c r="AB570" i="1"/>
  <c r="AH570" i="1"/>
  <c r="AC571" i="1"/>
  <c r="AD571" i="1"/>
  <c r="AE571" i="1"/>
  <c r="AF571" i="1"/>
  <c r="AG571" i="1"/>
  <c r="AH571" i="1"/>
  <c r="AC575" i="1"/>
  <c r="AD575" i="1"/>
  <c r="AE575" i="1"/>
  <c r="AF575" i="1"/>
  <c r="AG575" i="1"/>
  <c r="AH575" i="1"/>
  <c r="AC576" i="1"/>
  <c r="AD576" i="1"/>
  <c r="AE576" i="1"/>
  <c r="AF576" i="1"/>
  <c r="AG576" i="1"/>
  <c r="AH576" i="1"/>
  <c r="AC577" i="1"/>
  <c r="AD577" i="1"/>
  <c r="AE577" i="1"/>
  <c r="AF577" i="1"/>
  <c r="AA577" i="1"/>
  <c r="AG577" i="1"/>
  <c r="AB577" i="1"/>
  <c r="AH577" i="1"/>
  <c r="AC578" i="1"/>
  <c r="AD578" i="1"/>
  <c r="AE578" i="1"/>
  <c r="AF578" i="1"/>
  <c r="AG578" i="1"/>
  <c r="AH578" i="1"/>
  <c r="AC579" i="1"/>
  <c r="AD579" i="1"/>
  <c r="AE579" i="1"/>
  <c r="AF579" i="1"/>
  <c r="AA579" i="1"/>
  <c r="AG579" i="1"/>
  <c r="AB579" i="1"/>
  <c r="AH579" i="1"/>
  <c r="AC580" i="1"/>
  <c r="AD580" i="1"/>
  <c r="AE580" i="1"/>
  <c r="AF580" i="1"/>
  <c r="AG580" i="1"/>
  <c r="AH580" i="1"/>
  <c r="AC581" i="1"/>
  <c r="AD581" i="1"/>
  <c r="AE581" i="1"/>
  <c r="AF581" i="1"/>
  <c r="AG581" i="1"/>
  <c r="AH581" i="1"/>
  <c r="AC582" i="1"/>
  <c r="AD582" i="1"/>
  <c r="AE582" i="1"/>
  <c r="AF582" i="1"/>
  <c r="AA582" i="1"/>
  <c r="AG582" i="1"/>
  <c r="AB582" i="1"/>
  <c r="AH582" i="1"/>
  <c r="AC1525" i="1"/>
  <c r="AD1525" i="1"/>
  <c r="AE1525" i="1"/>
  <c r="AF1525" i="1"/>
  <c r="AA1525" i="1"/>
  <c r="AG1525" i="1"/>
  <c r="AB1525" i="1"/>
  <c r="AH1525" i="1"/>
  <c r="AC1526" i="1"/>
  <c r="AD1526" i="1"/>
  <c r="AE1526" i="1"/>
  <c r="AF1526" i="1"/>
  <c r="AG1526" i="1"/>
  <c r="AH1526" i="1"/>
  <c r="AC586" i="1"/>
  <c r="AD586" i="1"/>
  <c r="AE586" i="1"/>
  <c r="AF586" i="1"/>
  <c r="AA586" i="1"/>
  <c r="AG586" i="1"/>
  <c r="AB586" i="1"/>
  <c r="AH586" i="1"/>
  <c r="AC587" i="1"/>
  <c r="AD587" i="1"/>
  <c r="AE587" i="1"/>
  <c r="AF587" i="1"/>
  <c r="AG587" i="1"/>
  <c r="AH587" i="1"/>
  <c r="AC588" i="1"/>
  <c r="AD588" i="1"/>
  <c r="AE588" i="1"/>
  <c r="AF588" i="1"/>
  <c r="AA588" i="1"/>
  <c r="AG588" i="1"/>
  <c r="AB588" i="1"/>
  <c r="AH588" i="1"/>
  <c r="AC589" i="1"/>
  <c r="AD589" i="1"/>
  <c r="AE589" i="1"/>
  <c r="AF589" i="1"/>
  <c r="AG589" i="1"/>
  <c r="AH589" i="1"/>
  <c r="AC593" i="1"/>
  <c r="AD593" i="1"/>
  <c r="AE593" i="1"/>
  <c r="AF593" i="1"/>
  <c r="AG593" i="1"/>
  <c r="AH593" i="1"/>
  <c r="AC594" i="1"/>
  <c r="AD594" i="1"/>
  <c r="AE594" i="1"/>
  <c r="AF594" i="1"/>
  <c r="AA594" i="1"/>
  <c r="AG594" i="1"/>
  <c r="AB594" i="1"/>
  <c r="AH594" i="1"/>
  <c r="AC595" i="1"/>
  <c r="AD595" i="1"/>
  <c r="AE595" i="1"/>
  <c r="AF595" i="1"/>
  <c r="AG595" i="1"/>
  <c r="AH595" i="1"/>
  <c r="AC596" i="1"/>
  <c r="AD596" i="1"/>
  <c r="AE596" i="1"/>
  <c r="AF596" i="1"/>
  <c r="AA596" i="1"/>
  <c r="AG596" i="1"/>
  <c r="AB596" i="1"/>
  <c r="AH596" i="1"/>
  <c r="AC597" i="1"/>
  <c r="AD597" i="1"/>
  <c r="AE597" i="1"/>
  <c r="AF597" i="1"/>
  <c r="AG597" i="1"/>
  <c r="AH597" i="1"/>
  <c r="AC598" i="1"/>
  <c r="AD598" i="1"/>
  <c r="AE598" i="1"/>
  <c r="AF598" i="1"/>
  <c r="AA598" i="1"/>
  <c r="AG598" i="1"/>
  <c r="AB598" i="1"/>
  <c r="AH598" i="1"/>
  <c r="AC599" i="1"/>
  <c r="AD599" i="1"/>
  <c r="AE599" i="1"/>
  <c r="AF599" i="1"/>
  <c r="AG599" i="1"/>
  <c r="AH599" i="1"/>
  <c r="AC602" i="1"/>
  <c r="AD602" i="1"/>
  <c r="AE602" i="1"/>
  <c r="AF602" i="1"/>
  <c r="AA602" i="1"/>
  <c r="AG602" i="1"/>
  <c r="AB602" i="1"/>
  <c r="AH602" i="1"/>
  <c r="AC603" i="1"/>
  <c r="AD603" i="1"/>
  <c r="AE603" i="1"/>
  <c r="AF603" i="1"/>
  <c r="AG603" i="1"/>
  <c r="AH603" i="1"/>
  <c r="AC604" i="1"/>
  <c r="AD604" i="1"/>
  <c r="AE604" i="1"/>
  <c r="AF604" i="1"/>
  <c r="AG604" i="1"/>
  <c r="AH604" i="1"/>
  <c r="AC605" i="1"/>
  <c r="AD605" i="1"/>
  <c r="AE605" i="1"/>
  <c r="AF605" i="1"/>
  <c r="AG605" i="1"/>
  <c r="AH605" i="1"/>
  <c r="AC609" i="1"/>
  <c r="AD609" i="1"/>
  <c r="AE609" i="1"/>
  <c r="AF609" i="1"/>
  <c r="AG609" i="1"/>
  <c r="AH609" i="1"/>
  <c r="AC610" i="1"/>
  <c r="AD610" i="1"/>
  <c r="AE610" i="1"/>
  <c r="AF610" i="1"/>
  <c r="AA610" i="1"/>
  <c r="AG610" i="1"/>
  <c r="AB610" i="1"/>
  <c r="AH610" i="1"/>
  <c r="AC611" i="1"/>
  <c r="AD611" i="1"/>
  <c r="AE611" i="1"/>
  <c r="AF611" i="1"/>
  <c r="AG611" i="1"/>
  <c r="AH611" i="1"/>
  <c r="AC612" i="1"/>
  <c r="AD612" i="1"/>
  <c r="AE612" i="1"/>
  <c r="AF612" i="1"/>
  <c r="AA612" i="1"/>
  <c r="AG612" i="1"/>
  <c r="AB612" i="1"/>
  <c r="AH612" i="1"/>
  <c r="AC613" i="1"/>
  <c r="AD613" i="1"/>
  <c r="AE613" i="1"/>
  <c r="AF613" i="1"/>
  <c r="AG613" i="1"/>
  <c r="AH613" i="1"/>
  <c r="AC614" i="1"/>
  <c r="AD614" i="1"/>
  <c r="AE614" i="1"/>
  <c r="AF614" i="1"/>
  <c r="AA614" i="1"/>
  <c r="AG614" i="1"/>
  <c r="AB614" i="1"/>
  <c r="AH614" i="1"/>
  <c r="AC615" i="1"/>
  <c r="AD615" i="1"/>
  <c r="AE615" i="1"/>
  <c r="AF615" i="1"/>
  <c r="AG615" i="1"/>
  <c r="AH615" i="1"/>
  <c r="AC616" i="1"/>
  <c r="AD616" i="1"/>
  <c r="AE616" i="1"/>
  <c r="AF616" i="1"/>
  <c r="AA616" i="1"/>
  <c r="AG616" i="1"/>
  <c r="AB616" i="1"/>
  <c r="AH616" i="1"/>
  <c r="AC617" i="1"/>
  <c r="AD617" i="1"/>
  <c r="AE617" i="1"/>
  <c r="AF617" i="1"/>
  <c r="AG617" i="1"/>
  <c r="AH617" i="1"/>
  <c r="AC621" i="1"/>
  <c r="AD621" i="1"/>
  <c r="AE621" i="1"/>
  <c r="AF621" i="1"/>
  <c r="AG621" i="1"/>
  <c r="AH621" i="1"/>
  <c r="AC622" i="1"/>
  <c r="AD622" i="1"/>
  <c r="AE622" i="1"/>
  <c r="AF622" i="1"/>
  <c r="AA622" i="1"/>
  <c r="AG622" i="1"/>
  <c r="AB622" i="1"/>
  <c r="AH622" i="1"/>
  <c r="AC623" i="1"/>
  <c r="AD623" i="1"/>
  <c r="AE623" i="1"/>
  <c r="AF623" i="1"/>
  <c r="AG623" i="1"/>
  <c r="AH623" i="1"/>
  <c r="AC624" i="1"/>
  <c r="AD624" i="1"/>
  <c r="AE624" i="1"/>
  <c r="AF624" i="1"/>
  <c r="AA624" i="1"/>
  <c r="AG624" i="1"/>
  <c r="AB624" i="1"/>
  <c r="AH624" i="1"/>
  <c r="AC625" i="1"/>
  <c r="AD625" i="1"/>
  <c r="AE625" i="1"/>
  <c r="AF625" i="1"/>
  <c r="AG625" i="1"/>
  <c r="AH625" i="1"/>
  <c r="AC626" i="1"/>
  <c r="AD626" i="1"/>
  <c r="AE626" i="1"/>
  <c r="AF626" i="1"/>
  <c r="AA626" i="1"/>
  <c r="AG626" i="1"/>
  <c r="AB626" i="1"/>
  <c r="AH626" i="1"/>
  <c r="AC627" i="1"/>
  <c r="AD627" i="1"/>
  <c r="AE627" i="1"/>
  <c r="AF627" i="1"/>
  <c r="AG627" i="1"/>
  <c r="AH627" i="1"/>
  <c r="AC628" i="1"/>
  <c r="AD628" i="1"/>
  <c r="AE628" i="1"/>
  <c r="AF628" i="1"/>
  <c r="AA628" i="1"/>
  <c r="AG628" i="1"/>
  <c r="AB628" i="1"/>
  <c r="AH628" i="1"/>
  <c r="AC629" i="1"/>
  <c r="AD629" i="1"/>
  <c r="AE629" i="1"/>
  <c r="AF629" i="1"/>
  <c r="AG629" i="1"/>
  <c r="AH629" i="1"/>
  <c r="AC630" i="1"/>
  <c r="AD630" i="1"/>
  <c r="AE630" i="1"/>
  <c r="AF630" i="1"/>
  <c r="AA630" i="1"/>
  <c r="AG630" i="1"/>
  <c r="AB630" i="1"/>
  <c r="AH630" i="1"/>
  <c r="AC631" i="1"/>
  <c r="AD631" i="1"/>
  <c r="AE631" i="1"/>
  <c r="AF631" i="1"/>
  <c r="AG631" i="1"/>
  <c r="AH631" i="1"/>
  <c r="AC632" i="1"/>
  <c r="AD632" i="1"/>
  <c r="AE632" i="1"/>
  <c r="AF632" i="1"/>
  <c r="AA632" i="1"/>
  <c r="AG632" i="1"/>
  <c r="AB632" i="1"/>
  <c r="AH632" i="1"/>
  <c r="AC633" i="1"/>
  <c r="AD633" i="1"/>
  <c r="AE633" i="1"/>
  <c r="AF633" i="1"/>
  <c r="AG633" i="1"/>
  <c r="AH633" i="1"/>
  <c r="AC634" i="1"/>
  <c r="AD634" i="1"/>
  <c r="AE634" i="1"/>
  <c r="AF634" i="1"/>
  <c r="AA634" i="1"/>
  <c r="AG634" i="1"/>
  <c r="AB634" i="1"/>
  <c r="AH634" i="1"/>
  <c r="AC635" i="1"/>
  <c r="AD635" i="1"/>
  <c r="AE635" i="1"/>
  <c r="AF635" i="1"/>
  <c r="AG635" i="1"/>
  <c r="AH635" i="1"/>
  <c r="AC636" i="1"/>
  <c r="AD636" i="1"/>
  <c r="AE636" i="1"/>
  <c r="AF636" i="1"/>
  <c r="AA636" i="1"/>
  <c r="AG636" i="1"/>
  <c r="AB636" i="1"/>
  <c r="AH636" i="1"/>
  <c r="AC637" i="1"/>
  <c r="AD637" i="1"/>
  <c r="AE637" i="1"/>
  <c r="AF637" i="1"/>
  <c r="AG637" i="1"/>
  <c r="AH637" i="1"/>
  <c r="AC638" i="1"/>
  <c r="AD638" i="1"/>
  <c r="AE638" i="1"/>
  <c r="AF638" i="1"/>
  <c r="AA638" i="1"/>
  <c r="AG638" i="1"/>
  <c r="AB638" i="1"/>
  <c r="AH638" i="1"/>
  <c r="AC645" i="1"/>
  <c r="AD645" i="1"/>
  <c r="AE645" i="1"/>
  <c r="AF645" i="1"/>
  <c r="AA645" i="1"/>
  <c r="AG645" i="1"/>
  <c r="AB645" i="1"/>
  <c r="AH645" i="1"/>
  <c r="AC646" i="1"/>
  <c r="AD646" i="1"/>
  <c r="AE646" i="1"/>
  <c r="AF646" i="1"/>
  <c r="AG646" i="1"/>
  <c r="AH646" i="1"/>
  <c r="AC647" i="1"/>
  <c r="AD647" i="1"/>
  <c r="AE647" i="1"/>
  <c r="AF647" i="1"/>
  <c r="AA647" i="1"/>
  <c r="AG647" i="1"/>
  <c r="AB647" i="1"/>
  <c r="AH647" i="1"/>
  <c r="AC648" i="1"/>
  <c r="AD648" i="1"/>
  <c r="AE648" i="1"/>
  <c r="AF648" i="1"/>
  <c r="AG648" i="1"/>
  <c r="AH648" i="1"/>
  <c r="AC649" i="1"/>
  <c r="AD649" i="1"/>
  <c r="AE649" i="1"/>
  <c r="AF649" i="1"/>
  <c r="AA649" i="1"/>
  <c r="AG649" i="1"/>
  <c r="AB649" i="1"/>
  <c r="AH649" i="1"/>
  <c r="AC650" i="1"/>
  <c r="AD650" i="1"/>
  <c r="AE650" i="1"/>
  <c r="AF650" i="1"/>
  <c r="AG650" i="1"/>
  <c r="AH650" i="1"/>
  <c r="AC651" i="1"/>
  <c r="AD651" i="1"/>
  <c r="AE651" i="1"/>
  <c r="AF651" i="1"/>
  <c r="AA651" i="1"/>
  <c r="AG651" i="1"/>
  <c r="AB651" i="1"/>
  <c r="AH651" i="1"/>
  <c r="AC652" i="1"/>
  <c r="AD652" i="1"/>
  <c r="AE652" i="1"/>
  <c r="AF652" i="1"/>
  <c r="AG652" i="1"/>
  <c r="AH652" i="1"/>
  <c r="AC655" i="1"/>
  <c r="AD655" i="1"/>
  <c r="AE655" i="1"/>
  <c r="AF655" i="1"/>
  <c r="AG655" i="1"/>
  <c r="AH655" i="1"/>
  <c r="AC656" i="1"/>
  <c r="AD656" i="1"/>
  <c r="AE656" i="1"/>
  <c r="AF656" i="1"/>
  <c r="AA656" i="1"/>
  <c r="AG656" i="1"/>
  <c r="AB656" i="1"/>
  <c r="AH656" i="1"/>
  <c r="AC657" i="1"/>
  <c r="AD657" i="1"/>
  <c r="AE657" i="1"/>
  <c r="AF657" i="1"/>
  <c r="AG657" i="1"/>
  <c r="AH657" i="1"/>
  <c r="AC658" i="1"/>
  <c r="AD658" i="1"/>
  <c r="AE658" i="1"/>
  <c r="AF658" i="1"/>
  <c r="AA658" i="1"/>
  <c r="AG658" i="1"/>
  <c r="AB658" i="1"/>
  <c r="AH658" i="1"/>
  <c r="AC659" i="1"/>
  <c r="AD659" i="1"/>
  <c r="AE659" i="1"/>
  <c r="AF659" i="1"/>
  <c r="AG659" i="1"/>
  <c r="AH659" i="1"/>
  <c r="AC660" i="1"/>
  <c r="AD660" i="1"/>
  <c r="AE660" i="1"/>
  <c r="AF660" i="1"/>
  <c r="AA660" i="1"/>
  <c r="AG660" i="1"/>
  <c r="AB660" i="1"/>
  <c r="AH660" i="1"/>
  <c r="AC661" i="1"/>
  <c r="AD661" i="1"/>
  <c r="AE661" i="1"/>
  <c r="AF661" i="1"/>
  <c r="AG661" i="1"/>
  <c r="AH661" i="1"/>
  <c r="AC662" i="1"/>
  <c r="AD662" i="1"/>
  <c r="AE662" i="1"/>
  <c r="AF662" i="1"/>
  <c r="AA662" i="1"/>
  <c r="AG662" i="1"/>
  <c r="AB662" i="1"/>
  <c r="AH662" i="1"/>
  <c r="AC663" i="1"/>
  <c r="AD663" i="1"/>
  <c r="AE663" i="1"/>
  <c r="AF663" i="1"/>
  <c r="AG663" i="1"/>
  <c r="AH663" i="1"/>
  <c r="AC664" i="1"/>
  <c r="AD664" i="1"/>
  <c r="AE664" i="1"/>
  <c r="AF664" i="1"/>
  <c r="AA664" i="1"/>
  <c r="AG664" i="1"/>
  <c r="AB664" i="1"/>
  <c r="AH664" i="1"/>
  <c r="AC665" i="1"/>
  <c r="AD665" i="1"/>
  <c r="AE665" i="1"/>
  <c r="AF665" i="1"/>
  <c r="AG665" i="1"/>
  <c r="AH665" i="1"/>
  <c r="AC666" i="1"/>
  <c r="AD666" i="1"/>
  <c r="AE666" i="1"/>
  <c r="AF666" i="1"/>
  <c r="AG666" i="1"/>
  <c r="AH666" i="1"/>
  <c r="AC667" i="1"/>
  <c r="AD667" i="1"/>
  <c r="AE667" i="1"/>
  <c r="AF667" i="1"/>
  <c r="AG667" i="1"/>
  <c r="AH667" i="1"/>
  <c r="AC668" i="1"/>
  <c r="AD668" i="1"/>
  <c r="AE668" i="1"/>
  <c r="AF668" i="1"/>
  <c r="AA668" i="1"/>
  <c r="AG668" i="1"/>
  <c r="AB668" i="1"/>
  <c r="AH668" i="1"/>
  <c r="AC669" i="1"/>
  <c r="AD669" i="1"/>
  <c r="AE669" i="1"/>
  <c r="AF669" i="1"/>
  <c r="AG669" i="1"/>
  <c r="AH669" i="1"/>
  <c r="AC670" i="1"/>
  <c r="AD670" i="1"/>
  <c r="AE670" i="1"/>
  <c r="AF670" i="1"/>
  <c r="AA670" i="1"/>
  <c r="AG670" i="1"/>
  <c r="AB670" i="1"/>
  <c r="AH670" i="1"/>
  <c r="AC671" i="1"/>
  <c r="AD671" i="1"/>
  <c r="AE671" i="1"/>
  <c r="AF671" i="1"/>
  <c r="AG671" i="1"/>
  <c r="AH671" i="1"/>
  <c r="AC672" i="1"/>
  <c r="AD672" i="1"/>
  <c r="AE672" i="1"/>
  <c r="AF672" i="1"/>
  <c r="AA672" i="1"/>
  <c r="AG672" i="1"/>
  <c r="AB672" i="1"/>
  <c r="AH672" i="1"/>
  <c r="AC673" i="1"/>
  <c r="AD673" i="1"/>
  <c r="AE673" i="1"/>
  <c r="AF673" i="1"/>
  <c r="AG673" i="1"/>
  <c r="AH673" i="1"/>
  <c r="AC674" i="1"/>
  <c r="AD674" i="1"/>
  <c r="AE674" i="1"/>
  <c r="AF674" i="1"/>
  <c r="AA674" i="1"/>
  <c r="AG674" i="1"/>
  <c r="AB674" i="1"/>
  <c r="AH674" i="1"/>
  <c r="AC681" i="1"/>
  <c r="AD681" i="1"/>
  <c r="AE681" i="1"/>
  <c r="AF681" i="1"/>
  <c r="AG681" i="1"/>
  <c r="AH681" i="1"/>
  <c r="AC682" i="1"/>
  <c r="AD682" i="1"/>
  <c r="AE682" i="1"/>
  <c r="AF682" i="1"/>
  <c r="AG682" i="1"/>
  <c r="AH682" i="1"/>
  <c r="AC683" i="1"/>
  <c r="AD683" i="1"/>
  <c r="AE683" i="1"/>
  <c r="AF683" i="1"/>
  <c r="AA683" i="1"/>
  <c r="AG683" i="1"/>
  <c r="AB683" i="1"/>
  <c r="AH683" i="1"/>
  <c r="AC684" i="1"/>
  <c r="AD684" i="1"/>
  <c r="AE684" i="1"/>
  <c r="AF684" i="1"/>
  <c r="AG684" i="1"/>
  <c r="AH684" i="1"/>
  <c r="AC685" i="1"/>
  <c r="AD685" i="1"/>
  <c r="AE685" i="1"/>
  <c r="AF685" i="1"/>
  <c r="AA685" i="1"/>
  <c r="AG685" i="1"/>
  <c r="AB685" i="1"/>
  <c r="AH685" i="1"/>
  <c r="AC686" i="1"/>
  <c r="AD686" i="1"/>
  <c r="AE686" i="1"/>
  <c r="AF686" i="1"/>
  <c r="AG686" i="1"/>
  <c r="AH686" i="1"/>
  <c r="AC687" i="1"/>
  <c r="AD687" i="1"/>
  <c r="AE687" i="1"/>
  <c r="AF687" i="1"/>
  <c r="AA687" i="1"/>
  <c r="AG687" i="1"/>
  <c r="AB687" i="1"/>
  <c r="AH687" i="1"/>
  <c r="AC688" i="1"/>
  <c r="AD688" i="1"/>
  <c r="AE688" i="1"/>
  <c r="AF688" i="1"/>
  <c r="AG688" i="1"/>
  <c r="AH688" i="1"/>
  <c r="AC689" i="1"/>
  <c r="AD689" i="1"/>
  <c r="AE689" i="1"/>
  <c r="AF689" i="1"/>
  <c r="AA689" i="1"/>
  <c r="AG689" i="1"/>
  <c r="AB689" i="1"/>
  <c r="AH689" i="1"/>
  <c r="AC690" i="1"/>
  <c r="AD690" i="1"/>
  <c r="AE690" i="1"/>
  <c r="AF690" i="1"/>
  <c r="AG690" i="1"/>
  <c r="AH690" i="1"/>
  <c r="AC691" i="1"/>
  <c r="AD691" i="1"/>
  <c r="AE691" i="1"/>
  <c r="AF691" i="1"/>
  <c r="AA691" i="1"/>
  <c r="AG691" i="1"/>
  <c r="AB691" i="1"/>
  <c r="AH691" i="1"/>
  <c r="AC692" i="1"/>
  <c r="AD692" i="1"/>
  <c r="AE692" i="1"/>
  <c r="AF692" i="1"/>
  <c r="AG692" i="1"/>
  <c r="AH692" i="1"/>
  <c r="AC693" i="1"/>
  <c r="AD693" i="1"/>
  <c r="AE693" i="1"/>
  <c r="AF693" i="1"/>
  <c r="AA693" i="1"/>
  <c r="AG693" i="1"/>
  <c r="AB693" i="1"/>
  <c r="AH693" i="1"/>
  <c r="AC694" i="1"/>
  <c r="AD694" i="1"/>
  <c r="AE694" i="1"/>
  <c r="AF694" i="1"/>
  <c r="AG694" i="1"/>
  <c r="AH694" i="1"/>
  <c r="AC695" i="1"/>
  <c r="AD695" i="1"/>
  <c r="AE695" i="1"/>
  <c r="AF695" i="1"/>
  <c r="AA695" i="1"/>
  <c r="AG695" i="1"/>
  <c r="AB695" i="1"/>
  <c r="AH695" i="1"/>
  <c r="AC696" i="1"/>
  <c r="AD696" i="1"/>
  <c r="AE696" i="1"/>
  <c r="AF696" i="1"/>
  <c r="AG696" i="1"/>
  <c r="AH696" i="1"/>
  <c r="AC697" i="1"/>
  <c r="AD697" i="1"/>
  <c r="AE697" i="1"/>
  <c r="AF697" i="1"/>
  <c r="AA697" i="1"/>
  <c r="AG697" i="1"/>
  <c r="AB697" i="1"/>
  <c r="AH697" i="1"/>
  <c r="AC698" i="1"/>
  <c r="AD698" i="1"/>
  <c r="AE698" i="1"/>
  <c r="AF698" i="1"/>
  <c r="AG698" i="1"/>
  <c r="AH698" i="1"/>
  <c r="AC699" i="1"/>
  <c r="AD699" i="1"/>
  <c r="AE699" i="1"/>
  <c r="AF699" i="1"/>
  <c r="AA699" i="1"/>
  <c r="AG699" i="1"/>
  <c r="AB699" i="1"/>
  <c r="AH699" i="1"/>
  <c r="AC700" i="1"/>
  <c r="AD700" i="1"/>
  <c r="AE700" i="1"/>
  <c r="AF700" i="1"/>
  <c r="AG700" i="1"/>
  <c r="AH700" i="1"/>
  <c r="AC701" i="1"/>
  <c r="AD701" i="1"/>
  <c r="AE701" i="1"/>
  <c r="AF701" i="1"/>
  <c r="AG701" i="1"/>
  <c r="AH701" i="1"/>
  <c r="AC702" i="1"/>
  <c r="AD702" i="1"/>
  <c r="AE702" i="1"/>
  <c r="AF702" i="1"/>
  <c r="AA702" i="1"/>
  <c r="AG702" i="1"/>
  <c r="AB702" i="1"/>
  <c r="AH702" i="1"/>
  <c r="AC703" i="1"/>
  <c r="AD703" i="1"/>
  <c r="AE703" i="1"/>
  <c r="AF703" i="1"/>
  <c r="AG703" i="1"/>
  <c r="AH703" i="1"/>
  <c r="AC704" i="1"/>
  <c r="AD704" i="1"/>
  <c r="AE704" i="1"/>
  <c r="AF704" i="1"/>
  <c r="AA704" i="1"/>
  <c r="AG704" i="1"/>
  <c r="AB704" i="1"/>
  <c r="AH704" i="1"/>
  <c r="AC705" i="1"/>
  <c r="AD705" i="1"/>
  <c r="AE705" i="1"/>
  <c r="AF705" i="1"/>
  <c r="AA705" i="1"/>
  <c r="AG705" i="1"/>
  <c r="AB705" i="1"/>
  <c r="AH705" i="1"/>
  <c r="AC706" i="1"/>
  <c r="AD706" i="1"/>
  <c r="AE706" i="1"/>
  <c r="AF706" i="1"/>
  <c r="AG706" i="1"/>
  <c r="AH706" i="1"/>
  <c r="AC707" i="1"/>
  <c r="AD707" i="1"/>
  <c r="AE707" i="1"/>
  <c r="AF707" i="1"/>
  <c r="AA707" i="1"/>
  <c r="AG707" i="1"/>
  <c r="AB707" i="1"/>
  <c r="AH707" i="1"/>
  <c r="AC708" i="1"/>
  <c r="AD708" i="1"/>
  <c r="AE708" i="1"/>
  <c r="AF708" i="1"/>
  <c r="AG708" i="1"/>
  <c r="AH708" i="1"/>
  <c r="AC709" i="1"/>
  <c r="AD709" i="1"/>
  <c r="AE709" i="1"/>
  <c r="AF709" i="1"/>
  <c r="AA709" i="1"/>
  <c r="AG709" i="1"/>
  <c r="AB709" i="1"/>
  <c r="AH709" i="1"/>
  <c r="AC710" i="1"/>
  <c r="AD710" i="1"/>
  <c r="AE710" i="1"/>
  <c r="AF710" i="1"/>
  <c r="AG710" i="1"/>
  <c r="AH710" i="1"/>
  <c r="AC711" i="1"/>
  <c r="AD711" i="1"/>
  <c r="AE711" i="1"/>
  <c r="AF711" i="1"/>
  <c r="AA711" i="1"/>
  <c r="AG711" i="1"/>
  <c r="AB711" i="1"/>
  <c r="AH711" i="1"/>
  <c r="AC712" i="1"/>
  <c r="AD712" i="1"/>
  <c r="AE712" i="1"/>
  <c r="AF712" i="1"/>
  <c r="AG712" i="1"/>
  <c r="AH712" i="1"/>
  <c r="AC713" i="1"/>
  <c r="AD713" i="1"/>
  <c r="AE713" i="1"/>
  <c r="AF713" i="1"/>
  <c r="AA713" i="1"/>
  <c r="AG713" i="1"/>
  <c r="AB713" i="1"/>
  <c r="AH713" i="1"/>
  <c r="AC714" i="1"/>
  <c r="AD714" i="1"/>
  <c r="AE714" i="1"/>
  <c r="AF714" i="1"/>
  <c r="AG714" i="1"/>
  <c r="AH714" i="1"/>
  <c r="AC715" i="1"/>
  <c r="AD715" i="1"/>
  <c r="AE715" i="1"/>
  <c r="AF715" i="1"/>
  <c r="AA715" i="1"/>
  <c r="AG715" i="1"/>
  <c r="AB715" i="1"/>
  <c r="AH715" i="1"/>
  <c r="AC716" i="1"/>
  <c r="AD716" i="1"/>
  <c r="AE716" i="1"/>
  <c r="AF716" i="1"/>
  <c r="AG716" i="1"/>
  <c r="AH716" i="1"/>
  <c r="AC717" i="1"/>
  <c r="AD717" i="1"/>
  <c r="AE717" i="1"/>
  <c r="AF717" i="1"/>
  <c r="AA717" i="1"/>
  <c r="AG717" i="1"/>
  <c r="AB717" i="1"/>
  <c r="AH717" i="1"/>
  <c r="AC718" i="1"/>
  <c r="AD718" i="1"/>
  <c r="AE718" i="1"/>
  <c r="AF718" i="1"/>
  <c r="AG718" i="1"/>
  <c r="AH718" i="1"/>
  <c r="AC719" i="1"/>
  <c r="AD719" i="1"/>
  <c r="AE719" i="1"/>
  <c r="AF719" i="1"/>
  <c r="AA719" i="1"/>
  <c r="AG719" i="1"/>
  <c r="AB719" i="1"/>
  <c r="AH719" i="1"/>
  <c r="AC720" i="1"/>
  <c r="AD720" i="1"/>
  <c r="AE720" i="1"/>
  <c r="AF720" i="1"/>
  <c r="AG720" i="1"/>
  <c r="AH720" i="1"/>
  <c r="AC721" i="1"/>
  <c r="AD721" i="1"/>
  <c r="AE721" i="1"/>
  <c r="AF721" i="1"/>
  <c r="AA721" i="1"/>
  <c r="AG721" i="1"/>
  <c r="AB721" i="1"/>
  <c r="AH721" i="1"/>
  <c r="AC722" i="1"/>
  <c r="AD722" i="1"/>
  <c r="AE722" i="1"/>
  <c r="AF722" i="1"/>
  <c r="AG722" i="1"/>
  <c r="AH722" i="1"/>
  <c r="AC723" i="1"/>
  <c r="AD723" i="1"/>
  <c r="AE723" i="1"/>
  <c r="AF723" i="1"/>
  <c r="AA723" i="1"/>
  <c r="AG723" i="1"/>
  <c r="AB723" i="1"/>
  <c r="AH723" i="1"/>
  <c r="AC724" i="1"/>
  <c r="AD724" i="1"/>
  <c r="AE724" i="1"/>
  <c r="AF724" i="1"/>
  <c r="AG724" i="1"/>
  <c r="AH724" i="1"/>
  <c r="AC725" i="1"/>
  <c r="AD725" i="1"/>
  <c r="AE725" i="1"/>
  <c r="AF725" i="1"/>
  <c r="AA725" i="1"/>
  <c r="AG725" i="1"/>
  <c r="AB725" i="1"/>
  <c r="AH725" i="1"/>
  <c r="AC726" i="1"/>
  <c r="AD726" i="1"/>
  <c r="AE726" i="1"/>
  <c r="AF726" i="1"/>
  <c r="AG726" i="1"/>
  <c r="AH726" i="1"/>
  <c r="AC727" i="1"/>
  <c r="AD727" i="1"/>
  <c r="AE727" i="1"/>
  <c r="AF727" i="1"/>
  <c r="AG727" i="1"/>
  <c r="AH727" i="1"/>
  <c r="AC728" i="1"/>
  <c r="AD728" i="1"/>
  <c r="AE728" i="1"/>
  <c r="AF728" i="1"/>
  <c r="AA728" i="1"/>
  <c r="AG728" i="1"/>
  <c r="AB728" i="1"/>
  <c r="AH728" i="1"/>
  <c r="AC729" i="1"/>
  <c r="AD729" i="1"/>
  <c r="AE729" i="1"/>
  <c r="AF729" i="1"/>
  <c r="AG729" i="1"/>
  <c r="AH729" i="1"/>
  <c r="AC730" i="1"/>
  <c r="AD730" i="1"/>
  <c r="AE730" i="1"/>
  <c r="AF730" i="1"/>
  <c r="AA730" i="1"/>
  <c r="AG730" i="1"/>
  <c r="AB730" i="1"/>
  <c r="AH730" i="1"/>
  <c r="AC731" i="1"/>
  <c r="AD731" i="1"/>
  <c r="AE731" i="1"/>
  <c r="AF731" i="1"/>
  <c r="AG731" i="1"/>
  <c r="AH731" i="1"/>
  <c r="AC113" i="1"/>
  <c r="AD113" i="1"/>
  <c r="AE113" i="1"/>
  <c r="AF113" i="1"/>
  <c r="AA113" i="1"/>
  <c r="AG113" i="1"/>
  <c r="AB113" i="1"/>
  <c r="AH113" i="1"/>
  <c r="AC114" i="1"/>
  <c r="AD114" i="1"/>
  <c r="AE114" i="1"/>
  <c r="AF114" i="1"/>
  <c r="AG114" i="1"/>
  <c r="AH114" i="1"/>
  <c r="AC732" i="1"/>
  <c r="AD732" i="1"/>
  <c r="AE732" i="1"/>
  <c r="AF732" i="1"/>
  <c r="AA732" i="1"/>
  <c r="AG732" i="1"/>
  <c r="AB732" i="1"/>
  <c r="AH732" i="1"/>
  <c r="AC733" i="1"/>
  <c r="AD733" i="1"/>
  <c r="AE733" i="1"/>
  <c r="AF733" i="1"/>
  <c r="AG733" i="1"/>
  <c r="AH733" i="1"/>
  <c r="AC734" i="1"/>
  <c r="AD734" i="1"/>
  <c r="AE734" i="1"/>
  <c r="AF734" i="1"/>
  <c r="AA734" i="1"/>
  <c r="AG734" i="1"/>
  <c r="AB734" i="1"/>
  <c r="AH734" i="1"/>
  <c r="AC735" i="1"/>
  <c r="AD735" i="1"/>
  <c r="AE735" i="1"/>
  <c r="AF735" i="1"/>
  <c r="AG735" i="1"/>
  <c r="AH735" i="1"/>
  <c r="AC736" i="1"/>
  <c r="AD736" i="1"/>
  <c r="AE736" i="1"/>
  <c r="AF736" i="1"/>
  <c r="AA736" i="1"/>
  <c r="AG736" i="1"/>
  <c r="AB736" i="1"/>
  <c r="AH736" i="1"/>
  <c r="AC737" i="1"/>
  <c r="AD737" i="1"/>
  <c r="AE737" i="1"/>
  <c r="AF737" i="1"/>
  <c r="AG737" i="1"/>
  <c r="AH737" i="1"/>
  <c r="AC738" i="1"/>
  <c r="AD738" i="1"/>
  <c r="AE738" i="1"/>
  <c r="AF738" i="1"/>
  <c r="AG738" i="1"/>
  <c r="AH738" i="1"/>
  <c r="AC739" i="1"/>
  <c r="AD739" i="1"/>
  <c r="AE739" i="1"/>
  <c r="AF739" i="1"/>
  <c r="AA739" i="1"/>
  <c r="AG739" i="1"/>
  <c r="AB739" i="1"/>
  <c r="AH739" i="1"/>
  <c r="AC740" i="1"/>
  <c r="AD740" i="1"/>
  <c r="AE740" i="1"/>
  <c r="AF740" i="1"/>
  <c r="AG740" i="1"/>
  <c r="AH740" i="1"/>
  <c r="AC741" i="1"/>
  <c r="AD741" i="1"/>
  <c r="AE741" i="1"/>
  <c r="AF741" i="1"/>
  <c r="AA741" i="1"/>
  <c r="AG741" i="1"/>
  <c r="AB741" i="1"/>
  <c r="AH741" i="1"/>
  <c r="AC742" i="1"/>
  <c r="AD742" i="1"/>
  <c r="AE742" i="1"/>
  <c r="AF742" i="1"/>
  <c r="AG742" i="1"/>
  <c r="AH742" i="1"/>
  <c r="AC743" i="1"/>
  <c r="AD743" i="1"/>
  <c r="AE743" i="1"/>
  <c r="AF743" i="1"/>
  <c r="AA743" i="1"/>
  <c r="AG743" i="1"/>
  <c r="AB743" i="1"/>
  <c r="AH743" i="1"/>
  <c r="AC744" i="1"/>
  <c r="AD744" i="1"/>
  <c r="AE744" i="1"/>
  <c r="AF744" i="1"/>
  <c r="AG744" i="1"/>
  <c r="AH744" i="1"/>
  <c r="AC745" i="1"/>
  <c r="AD745" i="1"/>
  <c r="AE745" i="1"/>
  <c r="AF745" i="1"/>
  <c r="AG745" i="1"/>
  <c r="AH745" i="1"/>
  <c r="AC746" i="1"/>
  <c r="AD746" i="1"/>
  <c r="AE746" i="1"/>
  <c r="AF746" i="1"/>
  <c r="AA746" i="1"/>
  <c r="AG746" i="1"/>
  <c r="AB746" i="1"/>
  <c r="AH746" i="1"/>
  <c r="AC747" i="1"/>
  <c r="AD747" i="1"/>
  <c r="AE747" i="1"/>
  <c r="AF747" i="1"/>
  <c r="AG747" i="1"/>
  <c r="AH747" i="1"/>
  <c r="AC748" i="1"/>
  <c r="AD748" i="1"/>
  <c r="AE748" i="1"/>
  <c r="AF748" i="1"/>
  <c r="AA748" i="1"/>
  <c r="AG748" i="1"/>
  <c r="AB748" i="1"/>
  <c r="AH748" i="1"/>
  <c r="AC749" i="1"/>
  <c r="AD749" i="1"/>
  <c r="AE749" i="1"/>
  <c r="AF749" i="1"/>
  <c r="AG749" i="1"/>
  <c r="AH749" i="1"/>
  <c r="AC750" i="1"/>
  <c r="AD750" i="1"/>
  <c r="AE750" i="1"/>
  <c r="AF750" i="1"/>
  <c r="AA750" i="1"/>
  <c r="AG750" i="1"/>
  <c r="AB750" i="1"/>
  <c r="AH750" i="1"/>
  <c r="AC751" i="1"/>
  <c r="AD751" i="1"/>
  <c r="AE751" i="1"/>
  <c r="AF751" i="1"/>
  <c r="AG751" i="1"/>
  <c r="AH751" i="1"/>
  <c r="AC752" i="1"/>
  <c r="AD752" i="1"/>
  <c r="AE752" i="1"/>
  <c r="AF752" i="1"/>
  <c r="AA752" i="1"/>
  <c r="AG752" i="1"/>
  <c r="AB752" i="1"/>
  <c r="AH752" i="1"/>
  <c r="AC753" i="1"/>
  <c r="AD753" i="1"/>
  <c r="AE753" i="1"/>
  <c r="AF753" i="1"/>
  <c r="AG753" i="1"/>
  <c r="AH753" i="1"/>
  <c r="AC754" i="1"/>
  <c r="AD754" i="1"/>
  <c r="AE754" i="1"/>
  <c r="AF754" i="1"/>
  <c r="AA754" i="1"/>
  <c r="AG754" i="1"/>
  <c r="AB754" i="1"/>
  <c r="AH754" i="1"/>
  <c r="AC755" i="1"/>
  <c r="AD755" i="1"/>
  <c r="AE755" i="1"/>
  <c r="AF755" i="1"/>
  <c r="AG755" i="1"/>
  <c r="AH755" i="1"/>
  <c r="AC756" i="1"/>
  <c r="AD756" i="1"/>
  <c r="AE756" i="1"/>
  <c r="AF756" i="1"/>
  <c r="AA756" i="1"/>
  <c r="AG756" i="1"/>
  <c r="AB756" i="1"/>
  <c r="AH756" i="1"/>
  <c r="AC757" i="1"/>
  <c r="AD757" i="1"/>
  <c r="AE757" i="1"/>
  <c r="AF757" i="1"/>
  <c r="AG757" i="1"/>
  <c r="AH757" i="1"/>
  <c r="AC758" i="1"/>
  <c r="AD758" i="1"/>
  <c r="AE758" i="1"/>
  <c r="AF758" i="1"/>
  <c r="AG758" i="1"/>
  <c r="AH758" i="1"/>
  <c r="AC759" i="1"/>
  <c r="AD759" i="1"/>
  <c r="AE759" i="1"/>
  <c r="AF759" i="1"/>
  <c r="AA759" i="1"/>
  <c r="AG759" i="1"/>
  <c r="AB759" i="1"/>
  <c r="AH759" i="1"/>
  <c r="AC763" i="1"/>
  <c r="AD763" i="1"/>
  <c r="AE763" i="1"/>
  <c r="AF763" i="1"/>
  <c r="AA763" i="1"/>
  <c r="AG763" i="1"/>
  <c r="AB763" i="1"/>
  <c r="AH763" i="1"/>
  <c r="AC764" i="1"/>
  <c r="AD764" i="1"/>
  <c r="AE764" i="1"/>
  <c r="AF764" i="1"/>
  <c r="AG764" i="1"/>
  <c r="AH764" i="1"/>
  <c r="AC765" i="1"/>
  <c r="AD765" i="1"/>
  <c r="AE765" i="1"/>
  <c r="AF765" i="1"/>
  <c r="AG765" i="1"/>
  <c r="AH765" i="1"/>
  <c r="AC766" i="1"/>
  <c r="AD766" i="1"/>
  <c r="AE766" i="1"/>
  <c r="AF766" i="1"/>
  <c r="AA766" i="1"/>
  <c r="AG766" i="1"/>
  <c r="AB766" i="1"/>
  <c r="AH766" i="1"/>
  <c r="AC767" i="1"/>
  <c r="AD767" i="1"/>
  <c r="AE767" i="1"/>
  <c r="AF767" i="1"/>
  <c r="AG767" i="1"/>
  <c r="AH767" i="1"/>
  <c r="AC1352" i="1"/>
  <c r="AD1352" i="1"/>
  <c r="AE1352" i="1"/>
  <c r="AF1352" i="1"/>
  <c r="AA1352" i="1"/>
  <c r="AG1352" i="1"/>
  <c r="AB1352" i="1"/>
  <c r="AH1352" i="1"/>
  <c r="AC768" i="1"/>
  <c r="AD768" i="1"/>
  <c r="AE768" i="1"/>
  <c r="AF768" i="1"/>
  <c r="AA768" i="1"/>
  <c r="AG768" i="1"/>
  <c r="AB768" i="1"/>
  <c r="AH768" i="1"/>
  <c r="AC770" i="1"/>
  <c r="AD770" i="1"/>
  <c r="AE770" i="1"/>
  <c r="AF770" i="1"/>
  <c r="AG770" i="1"/>
  <c r="AH770" i="1"/>
  <c r="AC769" i="1"/>
  <c r="AD769" i="1"/>
  <c r="AE769" i="1"/>
  <c r="AF769" i="1"/>
  <c r="AA769" i="1"/>
  <c r="AG769" i="1"/>
  <c r="AB769" i="1"/>
  <c r="AH769" i="1"/>
  <c r="AC771" i="1"/>
  <c r="AD771" i="1"/>
  <c r="AE771" i="1"/>
  <c r="AF771" i="1"/>
  <c r="AG771" i="1"/>
  <c r="AH771" i="1"/>
  <c r="AC772" i="1"/>
  <c r="AD772" i="1"/>
  <c r="AE772" i="1"/>
  <c r="AF772" i="1"/>
  <c r="AA772" i="1"/>
  <c r="AG772" i="1"/>
  <c r="AB772" i="1"/>
  <c r="AH772" i="1"/>
  <c r="AC773" i="1"/>
  <c r="AD773" i="1"/>
  <c r="AE773" i="1"/>
  <c r="AF773" i="1"/>
  <c r="AG773" i="1"/>
  <c r="AH773" i="1"/>
  <c r="AC774" i="1"/>
  <c r="AD774" i="1"/>
  <c r="AE774" i="1"/>
  <c r="AF774" i="1"/>
  <c r="AA774" i="1"/>
  <c r="AG774" i="1"/>
  <c r="AB774" i="1"/>
  <c r="AH774" i="1"/>
  <c r="AC775" i="1"/>
  <c r="AD775" i="1"/>
  <c r="AE775" i="1"/>
  <c r="AF775" i="1"/>
  <c r="AG775" i="1"/>
  <c r="AH775" i="1"/>
  <c r="AC776" i="1"/>
  <c r="AD776" i="1"/>
  <c r="AE776" i="1"/>
  <c r="AF776" i="1"/>
  <c r="AA776" i="1"/>
  <c r="AG776" i="1"/>
  <c r="AB776" i="1"/>
  <c r="AH776" i="1"/>
  <c r="AC777" i="1"/>
  <c r="AD777" i="1"/>
  <c r="AE777" i="1"/>
  <c r="AF777" i="1"/>
  <c r="AG777" i="1"/>
  <c r="AH777" i="1"/>
  <c r="AC778" i="1"/>
  <c r="AD778" i="1"/>
  <c r="AE778" i="1"/>
  <c r="AF778" i="1"/>
  <c r="AA778" i="1"/>
  <c r="AG778" i="1"/>
  <c r="AB778" i="1"/>
  <c r="AH778" i="1"/>
  <c r="AC782" i="1"/>
  <c r="AD782" i="1"/>
  <c r="AE782" i="1"/>
  <c r="AF782" i="1"/>
  <c r="AA782" i="1"/>
  <c r="AG782" i="1"/>
  <c r="AB782" i="1"/>
  <c r="AH782" i="1"/>
  <c r="AC783" i="1"/>
  <c r="AD783" i="1"/>
  <c r="AE783" i="1"/>
  <c r="AF783" i="1"/>
  <c r="AG783" i="1"/>
  <c r="AH783" i="1"/>
  <c r="AC787" i="1"/>
  <c r="AD787" i="1"/>
  <c r="AE787" i="1"/>
  <c r="AF787" i="1"/>
  <c r="AA787" i="1"/>
  <c r="AG787" i="1"/>
  <c r="AB787" i="1"/>
  <c r="AH787" i="1"/>
  <c r="AC788" i="1"/>
  <c r="AD788" i="1"/>
  <c r="AE788" i="1"/>
  <c r="AF788" i="1"/>
  <c r="AG788" i="1"/>
  <c r="AH788" i="1"/>
  <c r="AC789" i="1"/>
  <c r="AD789" i="1"/>
  <c r="AE789" i="1"/>
  <c r="AF789" i="1"/>
  <c r="AA789" i="1"/>
  <c r="AG789" i="1"/>
  <c r="AB789" i="1"/>
  <c r="AH789" i="1"/>
  <c r="AC790" i="1"/>
  <c r="AD790" i="1"/>
  <c r="AE790" i="1"/>
  <c r="AF790" i="1"/>
  <c r="AG790" i="1"/>
  <c r="AH790" i="1"/>
  <c r="AC791" i="1"/>
  <c r="AD791" i="1"/>
  <c r="AE791" i="1"/>
  <c r="AF791" i="1"/>
  <c r="AA791" i="1"/>
  <c r="AG791" i="1"/>
  <c r="AB791" i="1"/>
  <c r="AH791" i="1"/>
  <c r="AC792" i="1"/>
  <c r="AD792" i="1"/>
  <c r="AE792" i="1"/>
  <c r="AF792" i="1"/>
  <c r="AG792" i="1"/>
  <c r="AH792" i="1"/>
  <c r="AC793" i="1"/>
  <c r="AD793" i="1"/>
  <c r="AE793" i="1"/>
  <c r="AF793" i="1"/>
  <c r="AA793" i="1"/>
  <c r="AG793" i="1"/>
  <c r="AB793" i="1"/>
  <c r="AH793" i="1"/>
  <c r="AC794" i="1"/>
  <c r="AD794" i="1"/>
  <c r="AE794" i="1"/>
  <c r="AF794" i="1"/>
  <c r="AG794" i="1"/>
  <c r="AH794" i="1"/>
  <c r="AC798" i="1"/>
  <c r="AD798" i="1"/>
  <c r="AE798" i="1"/>
  <c r="AF798" i="1"/>
  <c r="AG798" i="1"/>
  <c r="AH798" i="1"/>
  <c r="AC799" i="1"/>
  <c r="AD799" i="1"/>
  <c r="AE799" i="1"/>
  <c r="AF799" i="1"/>
  <c r="AA799" i="1"/>
  <c r="AG799" i="1"/>
  <c r="AB799" i="1"/>
  <c r="AH799" i="1"/>
  <c r="AC800" i="1"/>
  <c r="AD800" i="1"/>
  <c r="AE800" i="1"/>
  <c r="AF800" i="1"/>
  <c r="AG800" i="1"/>
  <c r="AH800" i="1"/>
  <c r="AC804" i="1"/>
  <c r="AD804" i="1"/>
  <c r="AE804" i="1"/>
  <c r="AF804" i="1"/>
  <c r="AG804" i="1"/>
  <c r="AH804" i="1"/>
  <c r="AC805" i="1"/>
  <c r="AD805" i="1"/>
  <c r="AE805" i="1"/>
  <c r="AF805" i="1"/>
  <c r="AA805" i="1"/>
  <c r="AG805" i="1"/>
  <c r="AB805" i="1"/>
  <c r="AH805" i="1"/>
  <c r="AC806" i="1"/>
  <c r="AD806" i="1"/>
  <c r="AE806" i="1"/>
  <c r="AF806" i="1"/>
  <c r="AG806" i="1"/>
  <c r="AH806" i="1"/>
  <c r="AC807" i="1"/>
  <c r="AD807" i="1"/>
  <c r="AE807" i="1"/>
  <c r="AF807" i="1"/>
  <c r="AA807" i="1"/>
  <c r="AG807" i="1"/>
  <c r="AB807" i="1"/>
  <c r="AH807" i="1"/>
  <c r="AC808" i="1"/>
  <c r="AD808" i="1"/>
  <c r="AE808" i="1"/>
  <c r="AF808" i="1"/>
  <c r="AG808" i="1"/>
  <c r="AH808" i="1"/>
  <c r="AC809" i="1"/>
  <c r="AD809" i="1"/>
  <c r="AE809" i="1"/>
  <c r="AF809" i="1"/>
  <c r="AA809" i="1"/>
  <c r="AG809" i="1"/>
  <c r="AB809" i="1"/>
  <c r="AH809" i="1"/>
  <c r="AC810" i="1"/>
  <c r="AD810" i="1"/>
  <c r="AE810" i="1"/>
  <c r="AF810" i="1"/>
  <c r="AG810" i="1"/>
  <c r="AH810" i="1"/>
  <c r="AC811" i="1"/>
  <c r="AD811" i="1"/>
  <c r="AE811" i="1"/>
  <c r="AF811" i="1"/>
  <c r="AG811" i="1"/>
  <c r="AH811" i="1"/>
  <c r="AC812" i="1"/>
  <c r="AD812" i="1"/>
  <c r="AE812" i="1"/>
  <c r="AF812" i="1"/>
  <c r="AG812" i="1"/>
  <c r="AH812" i="1"/>
  <c r="AC813" i="1"/>
  <c r="AD813" i="1"/>
  <c r="AE813" i="1"/>
  <c r="AF813" i="1"/>
  <c r="AA813" i="1"/>
  <c r="AG813" i="1"/>
  <c r="AB813" i="1"/>
  <c r="AH813" i="1"/>
  <c r="AC814" i="1"/>
  <c r="AD814" i="1"/>
  <c r="AE814" i="1"/>
  <c r="AF814" i="1"/>
  <c r="AG814" i="1"/>
  <c r="AH814" i="1"/>
  <c r="AC815" i="1"/>
  <c r="AD815" i="1"/>
  <c r="AE815" i="1"/>
  <c r="AF815" i="1"/>
  <c r="AG815" i="1"/>
  <c r="AH815" i="1"/>
  <c r="AC816" i="1"/>
  <c r="AD816" i="1"/>
  <c r="AE816" i="1"/>
  <c r="AF816" i="1"/>
  <c r="AA816" i="1"/>
  <c r="AG816" i="1"/>
  <c r="AB816" i="1"/>
  <c r="AH816" i="1"/>
  <c r="AC817" i="1"/>
  <c r="AD817" i="1"/>
  <c r="AE817" i="1"/>
  <c r="AF817" i="1"/>
  <c r="AG817" i="1"/>
  <c r="AH817" i="1"/>
  <c r="AC818" i="1"/>
  <c r="AD818" i="1"/>
  <c r="AE818" i="1"/>
  <c r="AF818" i="1"/>
  <c r="AA818" i="1"/>
  <c r="AG818" i="1"/>
  <c r="AB818" i="1"/>
  <c r="AH818" i="1"/>
  <c r="AC819" i="1"/>
  <c r="AD819" i="1"/>
  <c r="AE819" i="1"/>
  <c r="AF819" i="1"/>
  <c r="AG819" i="1"/>
  <c r="AH819" i="1"/>
  <c r="AC820" i="1"/>
  <c r="AD820" i="1"/>
  <c r="AE820" i="1"/>
  <c r="AF820" i="1"/>
  <c r="AA820" i="1"/>
  <c r="AG820" i="1"/>
  <c r="AB820" i="1"/>
  <c r="AH820" i="1"/>
  <c r="AC821" i="1"/>
  <c r="AD821" i="1"/>
  <c r="AE821" i="1"/>
  <c r="AF821" i="1"/>
  <c r="AG821" i="1"/>
  <c r="AH821" i="1"/>
  <c r="AC822" i="1"/>
  <c r="AD822" i="1"/>
  <c r="AE822" i="1"/>
  <c r="AF822" i="1"/>
  <c r="AG822" i="1"/>
  <c r="AH822" i="1"/>
  <c r="AC823" i="1"/>
  <c r="AD823" i="1"/>
  <c r="AE823" i="1"/>
  <c r="AF823" i="1"/>
  <c r="AG823" i="1"/>
  <c r="AH823" i="1"/>
  <c r="AC824" i="1"/>
  <c r="AD824" i="1"/>
  <c r="AE824" i="1"/>
  <c r="AF824" i="1"/>
  <c r="AA824" i="1"/>
  <c r="AG824" i="1"/>
  <c r="AB824" i="1"/>
  <c r="AH824" i="1"/>
  <c r="AC825" i="1"/>
  <c r="AD825" i="1"/>
  <c r="AE825" i="1"/>
  <c r="AF825" i="1"/>
  <c r="AA825" i="1"/>
  <c r="AG825" i="1"/>
  <c r="AB825" i="1"/>
  <c r="AH825" i="1"/>
  <c r="AC826" i="1"/>
  <c r="AD826" i="1"/>
  <c r="AE826" i="1"/>
  <c r="AF826" i="1"/>
  <c r="AG826" i="1"/>
  <c r="AH826" i="1"/>
  <c r="AC827" i="1"/>
  <c r="AD827" i="1"/>
  <c r="AE827" i="1"/>
  <c r="AF827" i="1"/>
  <c r="AA827" i="1"/>
  <c r="AG827" i="1"/>
  <c r="AB827" i="1"/>
  <c r="AH827" i="1"/>
  <c r="AC828" i="1"/>
  <c r="AD828" i="1"/>
  <c r="AE828" i="1"/>
  <c r="AF828" i="1"/>
  <c r="AG828" i="1"/>
  <c r="AH828" i="1"/>
  <c r="AC829" i="1"/>
  <c r="AD829" i="1"/>
  <c r="AE829" i="1"/>
  <c r="AF829" i="1"/>
  <c r="AA829" i="1"/>
  <c r="AG829" i="1"/>
  <c r="AB829" i="1"/>
  <c r="AH829" i="1"/>
  <c r="AC830" i="1"/>
  <c r="AD830" i="1"/>
  <c r="AE830" i="1"/>
  <c r="AF830" i="1"/>
  <c r="AG830" i="1"/>
  <c r="AH830" i="1"/>
  <c r="AC831" i="1"/>
  <c r="AD831" i="1"/>
  <c r="AE831" i="1"/>
  <c r="AF831" i="1"/>
  <c r="AA831" i="1"/>
  <c r="AG831" i="1"/>
  <c r="AB831" i="1"/>
  <c r="AH831" i="1"/>
  <c r="AC832" i="1"/>
  <c r="AD832" i="1"/>
  <c r="AE832" i="1"/>
  <c r="AF832" i="1"/>
  <c r="AG832" i="1"/>
  <c r="AH832" i="1"/>
  <c r="AC833" i="1"/>
  <c r="AD833" i="1"/>
  <c r="AE833" i="1"/>
  <c r="AF833" i="1"/>
  <c r="AA833" i="1"/>
  <c r="AG833" i="1"/>
  <c r="AB833" i="1"/>
  <c r="AH833" i="1"/>
  <c r="AC834" i="1"/>
  <c r="AD834" i="1"/>
  <c r="AE834" i="1"/>
  <c r="AF834" i="1"/>
  <c r="AG834" i="1"/>
  <c r="AH834" i="1"/>
  <c r="AC835" i="1"/>
  <c r="AD835" i="1"/>
  <c r="AE835" i="1"/>
  <c r="AF835" i="1"/>
  <c r="AG835" i="1"/>
  <c r="AH835" i="1"/>
  <c r="AC836" i="1"/>
  <c r="AD836" i="1"/>
  <c r="AE836" i="1"/>
  <c r="AF836" i="1"/>
  <c r="AA836" i="1"/>
  <c r="AG836" i="1"/>
  <c r="AB836" i="1"/>
  <c r="AH836" i="1"/>
  <c r="AC837" i="1"/>
  <c r="AD837" i="1"/>
  <c r="AE837" i="1"/>
  <c r="AF837" i="1"/>
  <c r="AA837" i="1"/>
  <c r="AG837" i="1"/>
  <c r="AB837" i="1"/>
  <c r="AH837" i="1"/>
  <c r="AC838" i="1"/>
  <c r="AD838" i="1"/>
  <c r="AE838" i="1"/>
  <c r="AF838" i="1"/>
  <c r="AG838" i="1"/>
  <c r="AH838" i="1"/>
  <c r="AC839" i="1"/>
  <c r="AD839" i="1"/>
  <c r="AE839" i="1"/>
  <c r="AF839" i="1"/>
  <c r="AA839" i="1"/>
  <c r="AG839" i="1"/>
  <c r="AB839" i="1"/>
  <c r="AH839" i="1"/>
  <c r="AC840" i="1"/>
  <c r="AD840" i="1"/>
  <c r="AE840" i="1"/>
  <c r="AF840" i="1"/>
  <c r="AG840" i="1"/>
  <c r="AH840" i="1"/>
  <c r="AC841" i="1"/>
  <c r="AD841" i="1"/>
  <c r="AE841" i="1"/>
  <c r="AF841" i="1"/>
  <c r="AA841" i="1"/>
  <c r="AG841" i="1"/>
  <c r="AB841" i="1"/>
  <c r="AH841" i="1"/>
  <c r="AC842" i="1"/>
  <c r="AD842" i="1"/>
  <c r="AE842" i="1"/>
  <c r="AF842" i="1"/>
  <c r="AG842" i="1"/>
  <c r="AH842" i="1"/>
  <c r="AC846" i="1"/>
  <c r="AD846" i="1"/>
  <c r="AE846" i="1"/>
  <c r="AF846" i="1"/>
  <c r="AG846" i="1"/>
  <c r="AH846" i="1"/>
  <c r="AC850" i="1"/>
  <c r="AD850" i="1"/>
  <c r="AE850" i="1"/>
  <c r="AF850" i="1"/>
  <c r="AG850" i="1"/>
  <c r="AH850" i="1"/>
  <c r="AC600" i="1"/>
  <c r="AD600" i="1"/>
  <c r="AE600" i="1"/>
  <c r="AF600" i="1"/>
  <c r="AA600" i="1"/>
  <c r="AG600" i="1"/>
  <c r="AB600" i="1"/>
  <c r="AH600" i="1"/>
  <c r="AC601" i="1"/>
  <c r="AD601" i="1"/>
  <c r="AE601" i="1"/>
  <c r="AF601" i="1"/>
  <c r="AG601" i="1"/>
  <c r="AH601" i="1"/>
  <c r="AC851" i="1"/>
  <c r="AD851" i="1"/>
  <c r="AE851" i="1"/>
  <c r="AF851" i="1"/>
  <c r="AA851" i="1"/>
  <c r="AG851" i="1"/>
  <c r="AB851" i="1"/>
  <c r="AH851" i="1"/>
  <c r="AC855" i="1"/>
  <c r="AD855" i="1"/>
  <c r="AE855" i="1"/>
  <c r="AF855" i="1"/>
  <c r="AA855" i="1"/>
  <c r="AG855" i="1"/>
  <c r="AB855" i="1"/>
  <c r="AH855" i="1"/>
  <c r="AC856" i="1"/>
  <c r="AD856" i="1"/>
  <c r="AE856" i="1"/>
  <c r="AF856" i="1"/>
  <c r="AG856" i="1"/>
  <c r="AH856" i="1"/>
  <c r="AC857" i="1"/>
  <c r="AD857" i="1"/>
  <c r="AE857" i="1"/>
  <c r="AF857" i="1"/>
  <c r="AG857" i="1"/>
  <c r="AH857" i="1"/>
  <c r="AC858" i="1"/>
  <c r="AD858" i="1"/>
  <c r="AE858" i="1"/>
  <c r="AF858" i="1"/>
  <c r="AA858" i="1"/>
  <c r="AG858" i="1"/>
  <c r="AB858" i="1"/>
  <c r="AH858" i="1"/>
  <c r="AC859" i="1"/>
  <c r="AD859" i="1"/>
  <c r="AE859" i="1"/>
  <c r="AF859" i="1"/>
  <c r="AG859" i="1"/>
  <c r="AH859" i="1"/>
  <c r="AC860" i="1"/>
  <c r="AD860" i="1"/>
  <c r="AE860" i="1"/>
  <c r="AF860" i="1"/>
  <c r="AA860" i="1"/>
  <c r="AG860" i="1"/>
  <c r="AB860" i="1"/>
  <c r="AH860" i="1"/>
  <c r="AC861" i="1"/>
  <c r="AD861" i="1"/>
  <c r="AE861" i="1"/>
  <c r="AF861" i="1"/>
  <c r="AG861" i="1"/>
  <c r="AH861" i="1"/>
  <c r="AC862" i="1"/>
  <c r="AD862" i="1"/>
  <c r="AE862" i="1"/>
  <c r="AF862" i="1"/>
  <c r="AA862" i="1"/>
  <c r="AG862" i="1"/>
  <c r="AB862" i="1"/>
  <c r="AH862" i="1"/>
  <c r="AC863" i="1"/>
  <c r="AD863" i="1"/>
  <c r="AE863" i="1"/>
  <c r="AF863" i="1"/>
  <c r="AG863" i="1"/>
  <c r="AH863" i="1"/>
  <c r="AC864" i="1"/>
  <c r="AD864" i="1"/>
  <c r="AE864" i="1"/>
  <c r="AF864" i="1"/>
  <c r="AA864" i="1"/>
  <c r="AG864" i="1"/>
  <c r="AB864" i="1"/>
  <c r="AH864" i="1"/>
  <c r="AC865" i="1"/>
  <c r="AD865" i="1"/>
  <c r="AE865" i="1"/>
  <c r="AF865" i="1"/>
  <c r="AG865" i="1"/>
  <c r="AH865" i="1"/>
  <c r="AC866" i="1"/>
  <c r="AD866" i="1"/>
  <c r="AE866" i="1"/>
  <c r="AF866" i="1"/>
  <c r="AA866" i="1"/>
  <c r="AG866" i="1"/>
  <c r="AB866" i="1"/>
  <c r="AH866" i="1"/>
  <c r="AC867" i="1"/>
  <c r="AD867" i="1"/>
  <c r="AE867" i="1"/>
  <c r="AF867" i="1"/>
  <c r="AG867" i="1"/>
  <c r="AH867" i="1"/>
  <c r="AC868" i="1"/>
  <c r="AD868" i="1"/>
  <c r="AE868" i="1"/>
  <c r="AF868" i="1"/>
  <c r="AG868" i="1"/>
  <c r="AH868" i="1"/>
  <c r="AC869" i="1"/>
  <c r="AD869" i="1"/>
  <c r="AE869" i="1"/>
  <c r="AF869" i="1"/>
  <c r="AA869" i="1"/>
  <c r="AG869" i="1"/>
  <c r="AB869" i="1"/>
  <c r="AH869" i="1"/>
  <c r="AC870" i="1"/>
  <c r="AD870" i="1"/>
  <c r="AE870" i="1"/>
  <c r="AF870" i="1"/>
  <c r="AG870" i="1"/>
  <c r="AH870" i="1"/>
  <c r="AC871" i="1"/>
  <c r="AD871" i="1"/>
  <c r="AE871" i="1"/>
  <c r="AF871" i="1"/>
  <c r="AA871" i="1"/>
  <c r="AG871" i="1"/>
  <c r="AB871" i="1"/>
  <c r="AH871" i="1"/>
  <c r="AC872" i="1"/>
  <c r="AD872" i="1"/>
  <c r="AE872" i="1"/>
  <c r="AF872" i="1"/>
  <c r="AG872" i="1"/>
  <c r="AH872" i="1"/>
  <c r="AC873" i="1"/>
  <c r="AD873" i="1"/>
  <c r="AE873" i="1"/>
  <c r="AF873" i="1"/>
  <c r="AA873" i="1"/>
  <c r="AG873" i="1"/>
  <c r="AB873" i="1"/>
  <c r="AH873" i="1"/>
  <c r="AC874" i="1"/>
  <c r="AD874" i="1"/>
  <c r="AE874" i="1"/>
  <c r="AF874" i="1"/>
  <c r="AG874" i="1"/>
  <c r="AH874" i="1"/>
  <c r="AC875" i="1"/>
  <c r="AD875" i="1"/>
  <c r="AE875" i="1"/>
  <c r="AF875" i="1"/>
  <c r="AA875" i="1"/>
  <c r="AG875" i="1"/>
  <c r="AB875" i="1"/>
  <c r="AH875" i="1"/>
  <c r="AC876" i="1"/>
  <c r="AD876" i="1"/>
  <c r="AE876" i="1"/>
  <c r="AF876" i="1"/>
  <c r="AG876" i="1"/>
  <c r="AH876" i="1"/>
  <c r="AC877" i="1"/>
  <c r="AD877" i="1"/>
  <c r="AE877" i="1"/>
  <c r="AF877" i="1"/>
  <c r="AA877" i="1"/>
  <c r="AG877" i="1"/>
  <c r="AB877" i="1"/>
  <c r="AH877" i="1"/>
  <c r="AC878" i="1"/>
  <c r="AD878" i="1"/>
  <c r="AE878" i="1"/>
  <c r="AF878" i="1"/>
  <c r="AG878" i="1"/>
  <c r="AH878" i="1"/>
  <c r="AC879" i="1"/>
  <c r="AD879" i="1"/>
  <c r="AE879" i="1"/>
  <c r="AF879" i="1"/>
  <c r="AA879" i="1"/>
  <c r="AG879" i="1"/>
  <c r="AB879" i="1"/>
  <c r="AH879" i="1"/>
  <c r="AC880" i="1"/>
  <c r="AD880" i="1"/>
  <c r="AE880" i="1"/>
  <c r="AF880" i="1"/>
  <c r="AG880" i="1"/>
  <c r="AH880" i="1"/>
  <c r="AC881" i="1"/>
  <c r="AD881" i="1"/>
  <c r="AE881" i="1"/>
  <c r="AF881" i="1"/>
  <c r="AG881" i="1"/>
  <c r="AH881" i="1"/>
  <c r="AC882" i="1"/>
  <c r="AD882" i="1"/>
  <c r="AE882" i="1"/>
  <c r="AF882" i="1"/>
  <c r="AA882" i="1"/>
  <c r="AG882" i="1"/>
  <c r="AB882" i="1"/>
  <c r="AH882" i="1"/>
  <c r="AC886" i="1"/>
  <c r="AD886" i="1"/>
  <c r="AE886" i="1"/>
  <c r="AF886" i="1"/>
  <c r="AG886" i="1"/>
  <c r="AH886" i="1"/>
  <c r="AC887" i="1"/>
  <c r="AD887" i="1"/>
  <c r="AE887" i="1"/>
  <c r="AF887" i="1"/>
  <c r="AG887" i="1"/>
  <c r="AH887" i="1"/>
  <c r="AC888" i="1"/>
  <c r="AD888" i="1"/>
  <c r="AE888" i="1"/>
  <c r="AF888" i="1"/>
  <c r="AA888" i="1"/>
  <c r="AG888" i="1"/>
  <c r="AB888" i="1"/>
  <c r="AH888" i="1"/>
  <c r="AC889" i="1"/>
  <c r="AD889" i="1"/>
  <c r="AE889" i="1"/>
  <c r="AF889" i="1"/>
  <c r="AG889" i="1"/>
  <c r="AH889" i="1"/>
  <c r="AC893" i="1"/>
  <c r="AD893" i="1"/>
  <c r="AE893" i="1"/>
  <c r="AF893" i="1"/>
  <c r="AG893" i="1"/>
  <c r="AH893" i="1"/>
  <c r="AC894" i="1"/>
  <c r="AD894" i="1"/>
  <c r="AE894" i="1"/>
  <c r="AF894" i="1"/>
  <c r="AG894" i="1"/>
  <c r="AH894" i="1"/>
  <c r="AC895" i="1"/>
  <c r="AD895" i="1"/>
  <c r="AE895" i="1"/>
  <c r="AF895" i="1"/>
  <c r="AA895" i="1"/>
  <c r="AG895" i="1"/>
  <c r="AB895" i="1"/>
  <c r="AH895" i="1"/>
  <c r="AC896" i="1"/>
  <c r="AD896" i="1"/>
  <c r="AE896" i="1"/>
  <c r="AF896" i="1"/>
  <c r="AA896" i="1"/>
  <c r="AG896" i="1"/>
  <c r="AB896" i="1"/>
  <c r="AH896" i="1"/>
  <c r="AC897" i="1"/>
  <c r="AD897" i="1"/>
  <c r="AE897" i="1"/>
  <c r="AF897" i="1"/>
  <c r="AG897" i="1"/>
  <c r="AH897" i="1"/>
  <c r="AC898" i="1"/>
  <c r="AD898" i="1"/>
  <c r="AE898" i="1"/>
  <c r="AF898" i="1"/>
  <c r="AA898" i="1"/>
  <c r="AG898" i="1"/>
  <c r="AB898" i="1"/>
  <c r="AH898" i="1"/>
  <c r="AC899" i="1"/>
  <c r="AD899" i="1"/>
  <c r="AE899" i="1"/>
  <c r="AF899" i="1"/>
  <c r="AG899" i="1"/>
  <c r="AH899" i="1"/>
  <c r="AC900" i="1"/>
  <c r="AD900" i="1"/>
  <c r="AE900" i="1"/>
  <c r="AF900" i="1"/>
  <c r="AA900" i="1"/>
  <c r="AG900" i="1"/>
  <c r="AB900" i="1"/>
  <c r="AH900" i="1"/>
  <c r="AC901" i="1"/>
  <c r="AD901" i="1"/>
  <c r="AE901" i="1"/>
  <c r="AF901" i="1"/>
  <c r="AG901" i="1"/>
  <c r="AH901" i="1"/>
  <c r="AC902" i="1"/>
  <c r="AD902" i="1"/>
  <c r="AE902" i="1"/>
  <c r="AF902" i="1"/>
  <c r="AA902" i="1"/>
  <c r="AG902" i="1"/>
  <c r="AB902" i="1"/>
  <c r="AH902" i="1"/>
  <c r="AC903" i="1"/>
  <c r="AD903" i="1"/>
  <c r="AE903" i="1"/>
  <c r="AF903" i="1"/>
  <c r="AG903" i="1"/>
  <c r="AH903" i="1"/>
  <c r="AC904" i="1"/>
  <c r="AD904" i="1"/>
  <c r="AE904" i="1"/>
  <c r="AF904" i="1"/>
  <c r="AA904" i="1"/>
  <c r="AG904" i="1"/>
  <c r="AB904" i="1"/>
  <c r="AH904" i="1"/>
  <c r="AC905" i="1"/>
  <c r="AD905" i="1"/>
  <c r="AE905" i="1"/>
  <c r="AF905" i="1"/>
  <c r="AG905" i="1"/>
  <c r="AH905" i="1"/>
  <c r="AC1937" i="1"/>
  <c r="AD1937" i="1"/>
  <c r="AE1937" i="1"/>
  <c r="AF1937" i="1"/>
  <c r="AA1937" i="1"/>
  <c r="AG1937" i="1"/>
  <c r="AB1937" i="1"/>
  <c r="AH1937" i="1"/>
  <c r="AC1938" i="1"/>
  <c r="AD1938" i="1"/>
  <c r="AE1938" i="1"/>
  <c r="AF1938" i="1"/>
  <c r="AG1938" i="1"/>
  <c r="AH1938" i="1"/>
  <c r="AC906" i="1"/>
  <c r="AD906" i="1"/>
  <c r="AE906" i="1"/>
  <c r="AF906" i="1"/>
  <c r="AA906" i="1"/>
  <c r="AG906" i="1"/>
  <c r="AB906" i="1"/>
  <c r="AH906" i="1"/>
  <c r="AC907" i="1"/>
  <c r="AD907" i="1"/>
  <c r="AE907" i="1"/>
  <c r="AF907" i="1"/>
  <c r="AG907" i="1"/>
  <c r="AH907" i="1"/>
  <c r="AC908" i="1"/>
  <c r="AD908" i="1"/>
  <c r="AE908" i="1"/>
  <c r="AF908" i="1"/>
  <c r="AA908" i="1"/>
  <c r="AG908" i="1"/>
  <c r="AB908" i="1"/>
  <c r="AH908" i="1"/>
  <c r="AC909" i="1"/>
  <c r="AD909" i="1"/>
  <c r="AE909" i="1"/>
  <c r="AF909" i="1"/>
  <c r="AG909" i="1"/>
  <c r="AH909" i="1"/>
  <c r="AC910" i="1"/>
  <c r="AD910" i="1"/>
  <c r="AE910" i="1"/>
  <c r="AF910" i="1"/>
  <c r="AA910" i="1"/>
  <c r="AG910" i="1"/>
  <c r="AB910" i="1"/>
  <c r="AH910" i="1"/>
  <c r="AC911" i="1"/>
  <c r="AD911" i="1"/>
  <c r="AE911" i="1"/>
  <c r="AF911" i="1"/>
  <c r="AG911" i="1"/>
  <c r="AH911" i="1"/>
  <c r="AC912" i="1"/>
  <c r="AD912" i="1"/>
  <c r="AE912" i="1"/>
  <c r="AF912" i="1"/>
  <c r="AA912" i="1"/>
  <c r="AG912" i="1"/>
  <c r="AB912" i="1"/>
  <c r="AH912" i="1"/>
  <c r="AC913" i="1"/>
  <c r="AD913" i="1"/>
  <c r="AE913" i="1"/>
  <c r="AF913" i="1"/>
  <c r="AG913" i="1"/>
  <c r="AH913" i="1"/>
  <c r="AC914" i="1"/>
  <c r="AD914" i="1"/>
  <c r="AE914" i="1"/>
  <c r="AF914" i="1"/>
  <c r="AA914" i="1"/>
  <c r="AG914" i="1"/>
  <c r="AB914" i="1"/>
  <c r="AH914" i="1"/>
  <c r="AC915" i="1"/>
  <c r="AD915" i="1"/>
  <c r="AE915" i="1"/>
  <c r="AF915" i="1"/>
  <c r="AA915" i="1"/>
  <c r="AG915" i="1"/>
  <c r="AB915" i="1"/>
  <c r="AH915" i="1"/>
  <c r="AC916" i="1"/>
  <c r="AD916" i="1"/>
  <c r="AE916" i="1"/>
  <c r="AF916" i="1"/>
  <c r="AG916" i="1"/>
  <c r="AH916" i="1"/>
  <c r="AC917" i="1"/>
  <c r="AD917" i="1"/>
  <c r="AE917" i="1"/>
  <c r="AF917" i="1"/>
  <c r="AA917" i="1"/>
  <c r="AG917" i="1"/>
  <c r="AB917" i="1"/>
  <c r="AH917" i="1"/>
  <c r="AC918" i="1"/>
  <c r="AD918" i="1"/>
  <c r="AE918" i="1"/>
  <c r="AF918" i="1"/>
  <c r="AG918" i="1"/>
  <c r="AH918" i="1"/>
  <c r="AC919" i="1"/>
  <c r="AD919" i="1"/>
  <c r="AE919" i="1"/>
  <c r="AF919" i="1"/>
  <c r="AA919" i="1"/>
  <c r="AG919" i="1"/>
  <c r="AB919" i="1"/>
  <c r="AH919" i="1"/>
  <c r="AC920" i="1"/>
  <c r="AD920" i="1"/>
  <c r="AE920" i="1"/>
  <c r="AF920" i="1"/>
  <c r="AG920" i="1"/>
  <c r="AH920" i="1"/>
  <c r="AC921" i="1"/>
  <c r="AD921" i="1"/>
  <c r="AE921" i="1"/>
  <c r="AF921" i="1"/>
  <c r="AA921" i="1"/>
  <c r="AG921" i="1"/>
  <c r="AB921" i="1"/>
  <c r="AH921" i="1"/>
  <c r="AC922" i="1"/>
  <c r="AD922" i="1"/>
  <c r="AE922" i="1"/>
  <c r="AF922" i="1"/>
  <c r="AA922" i="1"/>
  <c r="AG922" i="1"/>
  <c r="AB922" i="1"/>
  <c r="AH922" i="1"/>
  <c r="AC923" i="1"/>
  <c r="AD923" i="1"/>
  <c r="AE923" i="1"/>
  <c r="AF923" i="1"/>
  <c r="AG923" i="1"/>
  <c r="AH923" i="1"/>
  <c r="AC514" i="1"/>
  <c r="AD514" i="1"/>
  <c r="AE514" i="1"/>
  <c r="AF514" i="1"/>
  <c r="AG514" i="1"/>
  <c r="AH514" i="1"/>
  <c r="AC924" i="1"/>
  <c r="AD924" i="1"/>
  <c r="AE924" i="1"/>
  <c r="AF924" i="1"/>
  <c r="AA924" i="1"/>
  <c r="AG924" i="1"/>
  <c r="AB924" i="1"/>
  <c r="AH924" i="1"/>
  <c r="AC925" i="1"/>
  <c r="AD925" i="1"/>
  <c r="AE925" i="1"/>
  <c r="AF925" i="1"/>
  <c r="AA925" i="1"/>
  <c r="AG925" i="1"/>
  <c r="AB925" i="1"/>
  <c r="AH925" i="1"/>
  <c r="AC926" i="1"/>
  <c r="AD926" i="1"/>
  <c r="AE926" i="1"/>
  <c r="AF926" i="1"/>
  <c r="AG926" i="1"/>
  <c r="AH926" i="1"/>
  <c r="AC927" i="1"/>
  <c r="AD927" i="1"/>
  <c r="AE927" i="1"/>
  <c r="AF927" i="1"/>
  <c r="AA927" i="1"/>
  <c r="AG927" i="1"/>
  <c r="AB927" i="1"/>
  <c r="AH927" i="1"/>
  <c r="AC928" i="1"/>
  <c r="AD928" i="1"/>
  <c r="AE928" i="1"/>
  <c r="AF928" i="1"/>
  <c r="AG928" i="1"/>
  <c r="AH928" i="1"/>
  <c r="AC929" i="1"/>
  <c r="AD929" i="1"/>
  <c r="AE929" i="1"/>
  <c r="AF929" i="1"/>
  <c r="AA929" i="1"/>
  <c r="AG929" i="1"/>
  <c r="AB929" i="1"/>
  <c r="AH929" i="1"/>
  <c r="AC930" i="1"/>
  <c r="AD930" i="1"/>
  <c r="AE930" i="1"/>
  <c r="AF930" i="1"/>
  <c r="AG930" i="1"/>
  <c r="AH930" i="1"/>
  <c r="AC931" i="1"/>
  <c r="AD931" i="1"/>
  <c r="AE931" i="1"/>
  <c r="AF931" i="1"/>
  <c r="AA931" i="1"/>
  <c r="AG931" i="1"/>
  <c r="AB931" i="1"/>
  <c r="AH931" i="1"/>
  <c r="AC932" i="1"/>
  <c r="AD932" i="1"/>
  <c r="AE932" i="1"/>
  <c r="AF932" i="1"/>
  <c r="AG932" i="1"/>
  <c r="AH932" i="1"/>
  <c r="AC933" i="1"/>
  <c r="AD933" i="1"/>
  <c r="AE933" i="1"/>
  <c r="AF933" i="1"/>
  <c r="AA933" i="1"/>
  <c r="AG933" i="1"/>
  <c r="AB933" i="1"/>
  <c r="AH933" i="1"/>
  <c r="AC934" i="1"/>
  <c r="AD934" i="1"/>
  <c r="AE934" i="1"/>
  <c r="AF934" i="1"/>
  <c r="AG934" i="1"/>
  <c r="AH934" i="1"/>
  <c r="AC938" i="1"/>
  <c r="AD938" i="1"/>
  <c r="AE938" i="1"/>
  <c r="AF938" i="1"/>
  <c r="AG938" i="1"/>
  <c r="AH938" i="1"/>
  <c r="AC939" i="1"/>
  <c r="AD939" i="1"/>
  <c r="AE939" i="1"/>
  <c r="AF939" i="1"/>
  <c r="AA939" i="1"/>
  <c r="AG939" i="1"/>
  <c r="AB939" i="1"/>
  <c r="AH939" i="1"/>
  <c r="AC940" i="1"/>
  <c r="AD940" i="1"/>
  <c r="AE940" i="1"/>
  <c r="AF940" i="1"/>
  <c r="AG940" i="1"/>
  <c r="AH940" i="1"/>
  <c r="AC941" i="1"/>
  <c r="AD941" i="1"/>
  <c r="AE941" i="1"/>
  <c r="AF941" i="1"/>
  <c r="AA941" i="1"/>
  <c r="AG941" i="1"/>
  <c r="AB941" i="1"/>
  <c r="AH941" i="1"/>
  <c r="AC942" i="1"/>
  <c r="AD942" i="1"/>
  <c r="AE942" i="1"/>
  <c r="AF942" i="1"/>
  <c r="AA942" i="1"/>
  <c r="AG942" i="1"/>
  <c r="AB942" i="1"/>
  <c r="AH942" i="1"/>
  <c r="AC943" i="1"/>
  <c r="AD943" i="1"/>
  <c r="AE943" i="1"/>
  <c r="AF943" i="1"/>
  <c r="AG943" i="1"/>
  <c r="AH943" i="1"/>
  <c r="AC947" i="1"/>
  <c r="AD947" i="1"/>
  <c r="AE947" i="1"/>
  <c r="AF947" i="1"/>
  <c r="AG947" i="1"/>
  <c r="AH947" i="1"/>
  <c r="AC948" i="1"/>
  <c r="AD948" i="1"/>
  <c r="AE948" i="1"/>
  <c r="AF948" i="1"/>
  <c r="AG948" i="1"/>
  <c r="AH948" i="1"/>
  <c r="AC949" i="1"/>
  <c r="AD949" i="1"/>
  <c r="AE949" i="1"/>
  <c r="AF949" i="1"/>
  <c r="AA949" i="1"/>
  <c r="AG949" i="1"/>
  <c r="AB949" i="1"/>
  <c r="AH949" i="1"/>
  <c r="AC950" i="1"/>
  <c r="AD950" i="1"/>
  <c r="AE950" i="1"/>
  <c r="AF950" i="1"/>
  <c r="AG950" i="1"/>
  <c r="AH950" i="1"/>
  <c r="AC951" i="1"/>
  <c r="AD951" i="1"/>
  <c r="AE951" i="1"/>
  <c r="AF951" i="1"/>
  <c r="AA951" i="1"/>
  <c r="AG951" i="1"/>
  <c r="AB951" i="1"/>
  <c r="AH951" i="1"/>
  <c r="AC955" i="1"/>
  <c r="AD955" i="1"/>
  <c r="AE955" i="1"/>
  <c r="AF955" i="1"/>
  <c r="AG955" i="1"/>
  <c r="AH955" i="1"/>
  <c r="AC956" i="1"/>
  <c r="AD956" i="1"/>
  <c r="AE956" i="1"/>
  <c r="AF956" i="1"/>
  <c r="AG956" i="1"/>
  <c r="AH956" i="1"/>
  <c r="AC957" i="1"/>
  <c r="AD957" i="1"/>
  <c r="AE957" i="1"/>
  <c r="AF957" i="1"/>
  <c r="AA957" i="1"/>
  <c r="AG957" i="1"/>
  <c r="AB957" i="1"/>
  <c r="AH957" i="1"/>
  <c r="AC958" i="1"/>
  <c r="AD958" i="1"/>
  <c r="AE958" i="1"/>
  <c r="AF958" i="1"/>
  <c r="AG958" i="1"/>
  <c r="AH958" i="1"/>
  <c r="AC959" i="1"/>
  <c r="AD959" i="1"/>
  <c r="AE959" i="1"/>
  <c r="AF959" i="1"/>
  <c r="AG959" i="1"/>
  <c r="AH959" i="1"/>
  <c r="AC960" i="1"/>
  <c r="AD960" i="1"/>
  <c r="AE960" i="1"/>
  <c r="AF960" i="1"/>
  <c r="AA960" i="1"/>
  <c r="AG960" i="1"/>
  <c r="AB960" i="1"/>
  <c r="AH960" i="1"/>
  <c r="AC961" i="1"/>
  <c r="AD961" i="1"/>
  <c r="AE961" i="1"/>
  <c r="AF961" i="1"/>
  <c r="AG961" i="1"/>
  <c r="AH961" i="1"/>
  <c r="AC964" i="1"/>
  <c r="AD964" i="1"/>
  <c r="AE964" i="1"/>
  <c r="AF964" i="1"/>
  <c r="AA964" i="1"/>
  <c r="AG964" i="1"/>
  <c r="AB964" i="1"/>
  <c r="AH964" i="1"/>
  <c r="AC965" i="1"/>
  <c r="AD965" i="1"/>
  <c r="AE965" i="1"/>
  <c r="AF965" i="1"/>
  <c r="AG965" i="1"/>
  <c r="AH965" i="1"/>
  <c r="AC966" i="1"/>
  <c r="AD966" i="1"/>
  <c r="AE966" i="1"/>
  <c r="AF966" i="1"/>
  <c r="AA966" i="1"/>
  <c r="AG966" i="1"/>
  <c r="AB966" i="1"/>
  <c r="AH966" i="1"/>
  <c r="AC967" i="1"/>
  <c r="AD967" i="1"/>
  <c r="AE967" i="1"/>
  <c r="AF967" i="1"/>
  <c r="AG967" i="1"/>
  <c r="AH967" i="1"/>
  <c r="AC968" i="1"/>
  <c r="AD968" i="1"/>
  <c r="AE968" i="1"/>
  <c r="AF968" i="1"/>
  <c r="AA968" i="1"/>
  <c r="AG968" i="1"/>
  <c r="AB968" i="1"/>
  <c r="AH968" i="1"/>
  <c r="AC969" i="1"/>
  <c r="AD969" i="1"/>
  <c r="AE969" i="1"/>
  <c r="AF969" i="1"/>
  <c r="AG969" i="1"/>
  <c r="AH969" i="1"/>
  <c r="AC970" i="1"/>
  <c r="AD970" i="1"/>
  <c r="AE970" i="1"/>
  <c r="AF970" i="1"/>
  <c r="AG970" i="1"/>
  <c r="AH970" i="1"/>
  <c r="AC971" i="1"/>
  <c r="AD971" i="1"/>
  <c r="AE971" i="1"/>
  <c r="AF971" i="1"/>
  <c r="AA971" i="1"/>
  <c r="AG971" i="1"/>
  <c r="AB971" i="1"/>
  <c r="AH971" i="1"/>
  <c r="AC972" i="1"/>
  <c r="AD972" i="1"/>
  <c r="AE972" i="1"/>
  <c r="AF972" i="1"/>
  <c r="AG972" i="1"/>
  <c r="AH972" i="1"/>
  <c r="AC973" i="1"/>
  <c r="AD973" i="1"/>
  <c r="AE973" i="1"/>
  <c r="AF973" i="1"/>
  <c r="AG973" i="1"/>
  <c r="AH973" i="1"/>
  <c r="AC974" i="1"/>
  <c r="AD974" i="1"/>
  <c r="AE974" i="1"/>
  <c r="AF974" i="1"/>
  <c r="AA974" i="1"/>
  <c r="AG974" i="1"/>
  <c r="AB974" i="1"/>
  <c r="AH974" i="1"/>
  <c r="AC975" i="1"/>
  <c r="AD975" i="1"/>
  <c r="AE975" i="1"/>
  <c r="AF975" i="1"/>
  <c r="AA975" i="1"/>
  <c r="AG975" i="1" s="1"/>
  <c r="AB975" i="1"/>
  <c r="AH975" i="1"/>
  <c r="AC976" i="1"/>
  <c r="AD976" i="1"/>
  <c r="AE976" i="1"/>
  <c r="AF976" i="1"/>
  <c r="AG976" i="1"/>
  <c r="AH976" i="1"/>
  <c r="AC977" i="1"/>
  <c r="AD977" i="1"/>
  <c r="AE977" i="1"/>
  <c r="AF977" i="1"/>
  <c r="AA977" i="1"/>
  <c r="AG977" i="1"/>
  <c r="AB977" i="1"/>
  <c r="AH977" i="1" s="1"/>
  <c r="AC978" i="1"/>
  <c r="AD978" i="1"/>
  <c r="AE978" i="1"/>
  <c r="AF978" i="1"/>
  <c r="AG978" i="1"/>
  <c r="AH978" i="1"/>
  <c r="AC979" i="1"/>
  <c r="AD979" i="1"/>
  <c r="AE979" i="1"/>
  <c r="AF979" i="1"/>
  <c r="AA979" i="1"/>
  <c r="AG979" i="1" s="1"/>
  <c r="AB979" i="1"/>
  <c r="AH979" i="1"/>
  <c r="AC980" i="1"/>
  <c r="AD980" i="1"/>
  <c r="AE980" i="1"/>
  <c r="AF980" i="1"/>
  <c r="AG980" i="1"/>
  <c r="AH980" i="1"/>
  <c r="AC982" i="1"/>
  <c r="AD982" i="1"/>
  <c r="AE982" i="1"/>
  <c r="AF982" i="1"/>
  <c r="AG982" i="1"/>
  <c r="AH982" i="1"/>
  <c r="AC983" i="1"/>
  <c r="AD983" i="1"/>
  <c r="AE983" i="1"/>
  <c r="AF983" i="1"/>
  <c r="AA983" i="1"/>
  <c r="AG983" i="1" s="1"/>
  <c r="AB983" i="1"/>
  <c r="AH983" i="1"/>
  <c r="AC984" i="1"/>
  <c r="AD984" i="1"/>
  <c r="AE984" i="1"/>
  <c r="AF984" i="1"/>
  <c r="AG984" i="1"/>
  <c r="AH984" i="1"/>
  <c r="AC985" i="1"/>
  <c r="AD985" i="1"/>
  <c r="AE985" i="1"/>
  <c r="AF985" i="1"/>
  <c r="AA985" i="1"/>
  <c r="AG985" i="1"/>
  <c r="AB985" i="1"/>
  <c r="AH985" i="1" s="1"/>
  <c r="AC986" i="1"/>
  <c r="AD986" i="1"/>
  <c r="AE986" i="1"/>
  <c r="AF986" i="1"/>
  <c r="AG986" i="1"/>
  <c r="AH986" i="1"/>
  <c r="AC987" i="1"/>
  <c r="AD987" i="1"/>
  <c r="AE987" i="1"/>
  <c r="AF987" i="1"/>
  <c r="AA987" i="1"/>
  <c r="AG987" i="1" s="1"/>
  <c r="AB987" i="1"/>
  <c r="AH987" i="1"/>
  <c r="AC988" i="1"/>
  <c r="AD988" i="1"/>
  <c r="AE988" i="1"/>
  <c r="AF988" i="1"/>
  <c r="AG988" i="1"/>
  <c r="AH988" i="1"/>
  <c r="AC989" i="1"/>
  <c r="AD989" i="1"/>
  <c r="AE989" i="1"/>
  <c r="AF989" i="1"/>
  <c r="AA989" i="1"/>
  <c r="AG989" i="1"/>
  <c r="AB989" i="1"/>
  <c r="AH989" i="1" s="1"/>
  <c r="AC990" i="1"/>
  <c r="AD990" i="1"/>
  <c r="AE990" i="1"/>
  <c r="AF990" i="1"/>
  <c r="AG990" i="1"/>
  <c r="AH990" i="1"/>
  <c r="AC991" i="1"/>
  <c r="AD991" i="1"/>
  <c r="AE991" i="1"/>
  <c r="AF991" i="1"/>
  <c r="AA991" i="1"/>
  <c r="AG991" i="1" s="1"/>
  <c r="AB991" i="1"/>
  <c r="AH991" i="1"/>
  <c r="AC992" i="1"/>
  <c r="AD992" i="1"/>
  <c r="AE992" i="1"/>
  <c r="AF992" i="1"/>
  <c r="AG992" i="1"/>
  <c r="AH992" i="1"/>
  <c r="AC996" i="1"/>
  <c r="AD996" i="1"/>
  <c r="AE996" i="1"/>
  <c r="AF996" i="1"/>
  <c r="AA996" i="1"/>
  <c r="AG996" i="1"/>
  <c r="AB996" i="1"/>
  <c r="AH996" i="1" s="1"/>
  <c r="AC997" i="1"/>
  <c r="AD997" i="1"/>
  <c r="AE997" i="1"/>
  <c r="AF997" i="1"/>
  <c r="AG997" i="1"/>
  <c r="AH997" i="1"/>
  <c r="AC998" i="1"/>
  <c r="AD998" i="1"/>
  <c r="AE998" i="1"/>
  <c r="AF998" i="1"/>
  <c r="AA998" i="1"/>
  <c r="AG998" i="1" s="1"/>
  <c r="AB998" i="1"/>
  <c r="AH998" i="1"/>
  <c r="AC999" i="1"/>
  <c r="AD999" i="1"/>
  <c r="AE999" i="1"/>
  <c r="AF999" i="1"/>
  <c r="AG999" i="1"/>
  <c r="AH999" i="1"/>
  <c r="AC1000" i="1"/>
  <c r="AD1000" i="1"/>
  <c r="AE1000" i="1"/>
  <c r="AF1000" i="1"/>
  <c r="AA1000" i="1"/>
  <c r="AG1000" i="1"/>
  <c r="AB1000" i="1"/>
  <c r="AH1000" i="1" s="1"/>
  <c r="AC1001" i="1"/>
  <c r="AD1001" i="1"/>
  <c r="AE1001" i="1"/>
  <c r="AF1001" i="1"/>
  <c r="AG1001" i="1"/>
  <c r="AH1001" i="1"/>
  <c r="AC1002" i="1"/>
  <c r="AD1002" i="1"/>
  <c r="AE1002" i="1"/>
  <c r="AF1002" i="1"/>
  <c r="AA1002" i="1"/>
  <c r="AG1002" i="1" s="1"/>
  <c r="AB1002" i="1"/>
  <c r="AH1002" i="1"/>
  <c r="AC1003" i="1"/>
  <c r="AD1003" i="1"/>
  <c r="AE1003" i="1"/>
  <c r="AF1003" i="1"/>
  <c r="AG1003" i="1"/>
  <c r="AH1003" i="1"/>
  <c r="AC1004" i="1"/>
  <c r="AD1004" i="1"/>
  <c r="AE1004" i="1"/>
  <c r="AF1004" i="1"/>
  <c r="AA1004" i="1"/>
  <c r="AG1004" i="1"/>
  <c r="AB1004" i="1"/>
  <c r="AH1004" i="1" s="1"/>
  <c r="AC1005" i="1"/>
  <c r="AD1005" i="1"/>
  <c r="AE1005" i="1"/>
  <c r="AF1005" i="1"/>
  <c r="AG1005" i="1"/>
  <c r="AH1005" i="1"/>
  <c r="AC1006" i="1"/>
  <c r="AD1006" i="1"/>
  <c r="AE1006" i="1"/>
  <c r="AF1006" i="1"/>
  <c r="AA1006" i="1"/>
  <c r="AG1006" i="1" s="1"/>
  <c r="AB1006" i="1"/>
  <c r="AH1006" i="1"/>
  <c r="AC1007" i="1"/>
  <c r="AD1007" i="1"/>
  <c r="AE1007" i="1"/>
  <c r="AF1007" i="1"/>
  <c r="AG1007" i="1"/>
  <c r="AH1007" i="1"/>
  <c r="AC1008" i="1"/>
  <c r="AD1008" i="1"/>
  <c r="AE1008" i="1"/>
  <c r="AF1008" i="1"/>
  <c r="AA1008" i="1"/>
  <c r="AG1008" i="1"/>
  <c r="AB1008" i="1"/>
  <c r="AH1008" i="1" s="1"/>
  <c r="AC1009" i="1"/>
  <c r="AD1009" i="1"/>
  <c r="AE1009" i="1"/>
  <c r="AF1009" i="1"/>
  <c r="AG1009" i="1"/>
  <c r="AH1009" i="1"/>
  <c r="AC1010" i="1"/>
  <c r="AD1010" i="1"/>
  <c r="AE1010" i="1"/>
  <c r="AF1010" i="1"/>
  <c r="AA1010" i="1"/>
  <c r="AG1010" i="1" s="1"/>
  <c r="AB1010" i="1"/>
  <c r="AH1010" i="1"/>
  <c r="AC1011" i="1"/>
  <c r="AD1011" i="1"/>
  <c r="AE1011" i="1"/>
  <c r="AF1011" i="1"/>
  <c r="AG1011" i="1"/>
  <c r="AH1011" i="1"/>
  <c r="AC1012" i="1"/>
  <c r="AD1012" i="1"/>
  <c r="AE1012" i="1"/>
  <c r="AF1012" i="1"/>
  <c r="AA1012" i="1"/>
  <c r="AG1012" i="1"/>
  <c r="AB1012" i="1"/>
  <c r="AH1012" i="1" s="1"/>
  <c r="AC1013" i="1"/>
  <c r="AD1013" i="1"/>
  <c r="AE1013" i="1"/>
  <c r="AF1013" i="1"/>
  <c r="AG1013" i="1"/>
  <c r="AH1013" i="1"/>
  <c r="AC1014" i="1"/>
  <c r="AD1014" i="1"/>
  <c r="AE1014" i="1"/>
  <c r="AF1014" i="1"/>
  <c r="AA1014" i="1"/>
  <c r="AG1014" i="1" s="1"/>
  <c r="AB1014" i="1"/>
  <c r="AH1014" i="1"/>
  <c r="AC1015" i="1"/>
  <c r="AD1015" i="1"/>
  <c r="AE1015" i="1"/>
  <c r="AF1015" i="1"/>
  <c r="AA1015" i="1"/>
  <c r="AG1015" i="1" s="1"/>
  <c r="AB1015" i="1"/>
  <c r="AH1015" i="1"/>
  <c r="AC1016" i="1"/>
  <c r="AD1016" i="1"/>
  <c r="AE1016" i="1"/>
  <c r="AF1016" i="1"/>
  <c r="AG1016" i="1"/>
  <c r="AH1016" i="1"/>
  <c r="AC1017" i="1"/>
  <c r="AD1017" i="1"/>
  <c r="AE1017" i="1"/>
  <c r="AF1017" i="1"/>
  <c r="AA1017" i="1"/>
  <c r="AG1017" i="1"/>
  <c r="AB1017" i="1"/>
  <c r="AH1017" i="1" s="1"/>
  <c r="AC1018" i="1"/>
  <c r="AD1018" i="1"/>
  <c r="AE1018" i="1"/>
  <c r="AF1018" i="1"/>
  <c r="AG1018" i="1"/>
  <c r="AH1018" i="1"/>
  <c r="AC1019" i="1"/>
  <c r="AD1019" i="1"/>
  <c r="AE1019" i="1"/>
  <c r="AF1019" i="1"/>
  <c r="AA1019" i="1"/>
  <c r="AG1019" i="1" s="1"/>
  <c r="AB1019" i="1"/>
  <c r="AH1019" i="1"/>
  <c r="AC1020" i="1"/>
  <c r="AD1020" i="1"/>
  <c r="AE1020" i="1"/>
  <c r="AF1020" i="1"/>
  <c r="AG1020" i="1"/>
  <c r="AH1020" i="1"/>
  <c r="AC1021" i="1"/>
  <c r="AD1021" i="1"/>
  <c r="AE1021" i="1"/>
  <c r="AF1021" i="1"/>
  <c r="AA1021" i="1"/>
  <c r="AG1021" i="1"/>
  <c r="AB1021" i="1"/>
  <c r="AH1021" i="1" s="1"/>
  <c r="AC1022" i="1"/>
  <c r="AD1022" i="1"/>
  <c r="AE1022" i="1"/>
  <c r="AF1022" i="1"/>
  <c r="AG1022" i="1"/>
  <c r="AH1022" i="1"/>
  <c r="AC1023" i="1"/>
  <c r="AD1023" i="1"/>
  <c r="AE1023" i="1"/>
  <c r="AF1023" i="1"/>
  <c r="AA1023" i="1"/>
  <c r="AG1023" i="1" s="1"/>
  <c r="AB1023" i="1"/>
  <c r="AH1023" i="1"/>
  <c r="AC1024" i="1"/>
  <c r="AD1024" i="1"/>
  <c r="AE1024" i="1"/>
  <c r="AF1024" i="1"/>
  <c r="AG1024" i="1"/>
  <c r="AH1024" i="1"/>
  <c r="AC1025" i="1"/>
  <c r="AD1025" i="1"/>
  <c r="AE1025" i="1"/>
  <c r="AF1025" i="1"/>
  <c r="AA1025" i="1"/>
  <c r="AG1025" i="1"/>
  <c r="AB1025" i="1"/>
  <c r="AH1025" i="1" s="1"/>
  <c r="AC1026" i="1"/>
  <c r="AD1026" i="1"/>
  <c r="AE1026" i="1"/>
  <c r="AF1026" i="1"/>
  <c r="AA1026" i="1"/>
  <c r="AG1026" i="1"/>
  <c r="AB1026" i="1"/>
  <c r="AH1026" i="1" s="1"/>
  <c r="AC1027" i="1"/>
  <c r="AD1027" i="1"/>
  <c r="AE1027" i="1"/>
  <c r="AF1027" i="1"/>
  <c r="AG1027" i="1"/>
  <c r="AH1027" i="1"/>
  <c r="AC1028" i="1"/>
  <c r="AD1028" i="1"/>
  <c r="AE1028" i="1"/>
  <c r="AF1028" i="1"/>
  <c r="AG1028" i="1"/>
  <c r="AH1028" i="1"/>
  <c r="AC1029" i="1"/>
  <c r="AD1029" i="1"/>
  <c r="AE1029" i="1"/>
  <c r="AF1029" i="1"/>
  <c r="AA1029" i="1"/>
  <c r="AG1029" i="1"/>
  <c r="AB1029" i="1"/>
  <c r="AH1029" i="1"/>
  <c r="AC1030" i="1"/>
  <c r="AD1030" i="1"/>
  <c r="AE1030" i="1"/>
  <c r="AF1030" i="1"/>
  <c r="AG1030" i="1"/>
  <c r="AH1030" i="1"/>
  <c r="AC1031" i="1"/>
  <c r="AD1031" i="1"/>
  <c r="AE1031" i="1"/>
  <c r="AF1031" i="1"/>
  <c r="AA1031" i="1"/>
  <c r="AG1031" i="1"/>
  <c r="AB1031" i="1"/>
  <c r="AH1031" i="1"/>
  <c r="AC1032" i="1"/>
  <c r="AD1032" i="1"/>
  <c r="AE1032" i="1"/>
  <c r="AF1032" i="1"/>
  <c r="AG1032" i="1"/>
  <c r="AH1032" i="1"/>
  <c r="AC1033" i="1"/>
  <c r="AD1033" i="1"/>
  <c r="AE1033" i="1"/>
  <c r="AF1033" i="1"/>
  <c r="AA1033" i="1"/>
  <c r="AG1033" i="1"/>
  <c r="AB1033" i="1"/>
  <c r="AH1033" i="1"/>
  <c r="AC1034" i="1"/>
  <c r="AD1034" i="1"/>
  <c r="AE1034" i="1"/>
  <c r="AF1034" i="1"/>
  <c r="AG1034" i="1"/>
  <c r="AH1034" i="1"/>
  <c r="AC1035" i="1"/>
  <c r="AD1035" i="1"/>
  <c r="AE1035" i="1"/>
  <c r="AF1035" i="1"/>
  <c r="AA1035" i="1"/>
  <c r="AG1035" i="1"/>
  <c r="AB1035" i="1"/>
  <c r="AH1035" i="1"/>
  <c r="AC1036" i="1"/>
  <c r="AD1036" i="1"/>
  <c r="AE1036" i="1"/>
  <c r="AF1036" i="1"/>
  <c r="AG1036" i="1"/>
  <c r="AH1036" i="1"/>
  <c r="AC1037" i="1"/>
  <c r="AD1037" i="1"/>
  <c r="AE1037" i="1"/>
  <c r="AF1037" i="1"/>
  <c r="AA1037" i="1"/>
  <c r="AG1037" i="1"/>
  <c r="AB1037" i="1"/>
  <c r="AH1037" i="1"/>
  <c r="AC1038" i="1"/>
  <c r="AD1038" i="1"/>
  <c r="AE1038" i="1"/>
  <c r="AF1038" i="1"/>
  <c r="AG1038" i="1"/>
  <c r="AH1038" i="1"/>
  <c r="AC1039" i="1"/>
  <c r="AD1039" i="1"/>
  <c r="AE1039" i="1"/>
  <c r="AF1039" i="1"/>
  <c r="AA1039" i="1"/>
  <c r="AG1039" i="1"/>
  <c r="AB1039" i="1"/>
  <c r="AH1039" i="1"/>
  <c r="AC1043" i="1"/>
  <c r="AD1043" i="1"/>
  <c r="AE1043" i="1"/>
  <c r="AF1043" i="1"/>
  <c r="AA1043" i="1"/>
  <c r="AG1043" i="1"/>
  <c r="AB1043" i="1"/>
  <c r="AH1043" i="1"/>
  <c r="AC1044" i="1"/>
  <c r="AD1044" i="1"/>
  <c r="AE1044" i="1"/>
  <c r="AF1044" i="1"/>
  <c r="AG1044" i="1"/>
  <c r="AH1044" i="1"/>
  <c r="AC1048" i="1"/>
  <c r="AD1048" i="1"/>
  <c r="AE1048" i="1"/>
  <c r="AF1048" i="1"/>
  <c r="AG1048" i="1"/>
  <c r="AH1048" i="1"/>
  <c r="AC1049" i="1"/>
  <c r="AD1049" i="1"/>
  <c r="AE1049" i="1"/>
  <c r="AF1049" i="1"/>
  <c r="AA1049" i="1"/>
  <c r="AG1049" i="1"/>
  <c r="AB1049" i="1"/>
  <c r="AH1049" i="1"/>
  <c r="AC1050" i="1"/>
  <c r="AD1050" i="1"/>
  <c r="AE1050" i="1"/>
  <c r="AF1050" i="1"/>
  <c r="AG1050" i="1"/>
  <c r="AH1050" i="1"/>
  <c r="AC1051" i="1"/>
  <c r="AD1051" i="1"/>
  <c r="AE1051" i="1"/>
  <c r="AF1051" i="1"/>
  <c r="AA1051" i="1"/>
  <c r="AG1051" i="1"/>
  <c r="AB1051" i="1"/>
  <c r="AH1051" i="1"/>
  <c r="AC1052" i="1"/>
  <c r="AD1052" i="1"/>
  <c r="AE1052" i="1"/>
  <c r="AF1052" i="1"/>
  <c r="AG1052" i="1"/>
  <c r="AH1052" i="1"/>
  <c r="AC1054" i="1"/>
  <c r="AD1054" i="1"/>
  <c r="AE1054" i="1"/>
  <c r="AF1054" i="1"/>
  <c r="AA1054" i="1"/>
  <c r="AG1054" i="1"/>
  <c r="AB1054" i="1"/>
  <c r="AH1054" i="1"/>
  <c r="AC1055" i="1"/>
  <c r="AD1055" i="1"/>
  <c r="AE1055" i="1"/>
  <c r="AF1055" i="1"/>
  <c r="AG1055" i="1"/>
  <c r="AH1055" i="1"/>
  <c r="AC1056" i="1"/>
  <c r="AD1056" i="1"/>
  <c r="AE1056" i="1"/>
  <c r="AF1056" i="1"/>
  <c r="AA1056" i="1"/>
  <c r="AG1056" i="1"/>
  <c r="AB1056" i="1"/>
  <c r="AH1056" i="1"/>
  <c r="AC1057" i="1"/>
  <c r="AD1057" i="1"/>
  <c r="AE1057" i="1"/>
  <c r="AF1057" i="1"/>
  <c r="AG1057" i="1"/>
  <c r="AH1057" i="1"/>
  <c r="AC1058" i="1"/>
  <c r="AD1058" i="1"/>
  <c r="AE1058" i="1"/>
  <c r="AF1058" i="1"/>
  <c r="AA1058" i="1"/>
  <c r="AG1058" i="1"/>
  <c r="AB1058" i="1"/>
  <c r="AH1058" i="1"/>
  <c r="AC1059" i="1"/>
  <c r="AD1059" i="1"/>
  <c r="AE1059" i="1"/>
  <c r="AF1059" i="1"/>
  <c r="AG1059" i="1"/>
  <c r="AH1059" i="1"/>
  <c r="AC1060" i="1"/>
  <c r="AD1060" i="1"/>
  <c r="AE1060" i="1"/>
  <c r="AF1060" i="1"/>
  <c r="AA1060" i="1"/>
  <c r="AG1060" i="1"/>
  <c r="AB1060" i="1"/>
  <c r="AH1060" i="1"/>
  <c r="AC1061" i="1"/>
  <c r="AD1061" i="1"/>
  <c r="AE1061" i="1"/>
  <c r="AF1061" i="1"/>
  <c r="AG1061" i="1"/>
  <c r="AH1061" i="1"/>
  <c r="AC1062" i="1"/>
  <c r="AD1062" i="1"/>
  <c r="AE1062" i="1"/>
  <c r="AF1062" i="1"/>
  <c r="AA1062" i="1"/>
  <c r="AG1062" i="1"/>
  <c r="AB1062" i="1"/>
  <c r="AH1062" i="1"/>
  <c r="AC1063" i="1"/>
  <c r="AD1063" i="1"/>
  <c r="AE1063" i="1"/>
  <c r="AF1063" i="1"/>
  <c r="AA1063" i="1"/>
  <c r="AG1063" i="1"/>
  <c r="AB1063" i="1"/>
  <c r="AH1063" i="1"/>
  <c r="AC1064" i="1"/>
  <c r="AD1064" i="1"/>
  <c r="AE1064" i="1"/>
  <c r="AF1064" i="1"/>
  <c r="AG1064" i="1"/>
  <c r="AH1064" i="1"/>
  <c r="AC1065" i="1"/>
  <c r="AD1065" i="1"/>
  <c r="AE1065" i="1"/>
  <c r="AF1065" i="1"/>
  <c r="AG1065" i="1"/>
  <c r="AH1065" i="1"/>
  <c r="AC1066" i="1"/>
  <c r="AD1066" i="1"/>
  <c r="AE1066" i="1"/>
  <c r="AF1066" i="1"/>
  <c r="AG1066" i="1"/>
  <c r="AH1066" i="1"/>
  <c r="AC1067" i="1"/>
  <c r="AD1067" i="1"/>
  <c r="AE1067" i="1"/>
  <c r="AF1067" i="1"/>
  <c r="AA1067" i="1"/>
  <c r="AG1067" i="1"/>
  <c r="AB1067" i="1"/>
  <c r="AH1067" i="1"/>
  <c r="AC1068" i="1"/>
  <c r="AD1068" i="1"/>
  <c r="AE1068" i="1"/>
  <c r="AF1068" i="1"/>
  <c r="AG1068" i="1"/>
  <c r="AH1068" i="1"/>
  <c r="AC1069" i="1"/>
  <c r="AD1069" i="1"/>
  <c r="AE1069" i="1"/>
  <c r="AF1069" i="1"/>
  <c r="AG1069" i="1"/>
  <c r="AH1069" i="1"/>
  <c r="AC1070" i="1"/>
  <c r="AD1070" i="1"/>
  <c r="AE1070" i="1"/>
  <c r="AF1070" i="1"/>
  <c r="AA1070" i="1"/>
  <c r="AG1070" i="1"/>
  <c r="AB1070" i="1"/>
  <c r="AH1070" i="1"/>
  <c r="AC1071" i="1"/>
  <c r="AD1071" i="1"/>
  <c r="AE1071" i="1"/>
  <c r="AF1071" i="1"/>
  <c r="AG1071" i="1"/>
  <c r="AH1071" i="1"/>
  <c r="AC1072" i="1"/>
  <c r="AD1072" i="1"/>
  <c r="AE1072" i="1"/>
  <c r="AF1072" i="1"/>
  <c r="AG1072" i="1"/>
  <c r="AH1072" i="1"/>
  <c r="AC1073" i="1"/>
  <c r="AD1073" i="1"/>
  <c r="AE1073" i="1"/>
  <c r="AF1073" i="1"/>
  <c r="AA1073" i="1"/>
  <c r="AG1073" i="1"/>
  <c r="AB1073" i="1"/>
  <c r="AH1073" i="1"/>
  <c r="AC1074" i="1"/>
  <c r="AD1074" i="1"/>
  <c r="AE1074" i="1"/>
  <c r="AF1074" i="1"/>
  <c r="AA1074" i="1"/>
  <c r="AG1074" i="1"/>
  <c r="AB1074" i="1"/>
  <c r="AH1074" i="1"/>
  <c r="AC1075" i="1"/>
  <c r="AD1075" i="1"/>
  <c r="AE1075" i="1"/>
  <c r="AF1075" i="1"/>
  <c r="AG1075" i="1"/>
  <c r="AH1075" i="1"/>
  <c r="AC1076" i="1"/>
  <c r="AD1076" i="1"/>
  <c r="AE1076" i="1"/>
  <c r="AF1076" i="1"/>
  <c r="AA1076" i="1"/>
  <c r="AG1076" i="1"/>
  <c r="AB1076" i="1"/>
  <c r="AH1076" i="1"/>
  <c r="AC1077" i="1"/>
  <c r="AD1077" i="1"/>
  <c r="AE1077" i="1"/>
  <c r="AF1077" i="1"/>
  <c r="AG1077" i="1"/>
  <c r="AH1077" i="1"/>
  <c r="AC1078" i="1"/>
  <c r="AD1078" i="1"/>
  <c r="AE1078" i="1"/>
  <c r="AF1078" i="1"/>
  <c r="AA1078" i="1"/>
  <c r="AG1078" i="1"/>
  <c r="AB1078" i="1"/>
  <c r="AH1078" i="1"/>
  <c r="AC1079" i="1"/>
  <c r="AD1079" i="1"/>
  <c r="AE1079" i="1"/>
  <c r="AF1079" i="1"/>
  <c r="AG1079" i="1"/>
  <c r="AH1079" i="1"/>
  <c r="AC1080" i="1"/>
  <c r="AD1080" i="1"/>
  <c r="AE1080" i="1"/>
  <c r="AF1080" i="1"/>
  <c r="AA1080" i="1"/>
  <c r="AG1080" i="1"/>
  <c r="AB1080" i="1"/>
  <c r="AH1080" i="1"/>
  <c r="AC1081" i="1"/>
  <c r="AD1081" i="1"/>
  <c r="AE1081" i="1"/>
  <c r="AF1081" i="1"/>
  <c r="AG1081" i="1"/>
  <c r="AH1081" i="1"/>
  <c r="AC1085" i="1"/>
  <c r="AD1085" i="1"/>
  <c r="AE1085" i="1"/>
  <c r="AF1085" i="1"/>
  <c r="AG1085" i="1"/>
  <c r="AH1085" i="1"/>
  <c r="AC1086" i="1"/>
  <c r="AD1086" i="1"/>
  <c r="AE1086" i="1"/>
  <c r="AF1086" i="1"/>
  <c r="AA1086" i="1"/>
  <c r="AG1086" i="1"/>
  <c r="AB1086" i="1"/>
  <c r="AH1086" i="1"/>
  <c r="AC1087" i="1"/>
  <c r="AD1087" i="1"/>
  <c r="AE1087" i="1"/>
  <c r="AF1087" i="1"/>
  <c r="AG1087" i="1"/>
  <c r="AH1087" i="1"/>
  <c r="AC1088" i="1"/>
  <c r="AD1088" i="1"/>
  <c r="AE1088" i="1"/>
  <c r="AF1088" i="1"/>
  <c r="AA1088" i="1"/>
  <c r="AG1088" i="1"/>
  <c r="AB1088" i="1"/>
  <c r="AH1088" i="1"/>
  <c r="AC1089" i="1"/>
  <c r="AD1089" i="1"/>
  <c r="AE1089" i="1"/>
  <c r="AF1089" i="1"/>
  <c r="AG1089" i="1"/>
  <c r="AH1089" i="1"/>
  <c r="AC1090" i="1"/>
  <c r="AD1090" i="1"/>
  <c r="AE1090" i="1"/>
  <c r="AF1090" i="1"/>
  <c r="AA1090" i="1"/>
  <c r="AG1090" i="1"/>
  <c r="AB1090" i="1"/>
  <c r="AH1090" i="1"/>
  <c r="AC1091" i="1"/>
  <c r="AD1091" i="1"/>
  <c r="AE1091" i="1"/>
  <c r="AF1091" i="1"/>
  <c r="AG1091" i="1"/>
  <c r="AH1091" i="1"/>
  <c r="AC1092" i="1"/>
  <c r="AD1092" i="1"/>
  <c r="AE1092" i="1"/>
  <c r="AF1092" i="1"/>
  <c r="AA1092" i="1"/>
  <c r="AG1092" i="1"/>
  <c r="AB1092" i="1"/>
  <c r="AH1092" i="1"/>
  <c r="AC1093" i="1"/>
  <c r="AD1093" i="1"/>
  <c r="AE1093" i="1"/>
  <c r="AF1093" i="1"/>
  <c r="AG1093" i="1"/>
  <c r="AH1093" i="1"/>
  <c r="AC1097" i="1"/>
  <c r="AD1097" i="1"/>
  <c r="AE1097" i="1"/>
  <c r="AF1097" i="1"/>
  <c r="AG1097" i="1"/>
  <c r="AH1097" i="1"/>
  <c r="AC1098" i="1"/>
  <c r="AD1098" i="1"/>
  <c r="AE1098" i="1"/>
  <c r="AF1098" i="1"/>
  <c r="AA1098" i="1"/>
  <c r="AG1098" i="1"/>
  <c r="AB1098" i="1"/>
  <c r="AH1098" i="1"/>
  <c r="AC1099" i="1"/>
  <c r="AD1099" i="1"/>
  <c r="AE1099" i="1"/>
  <c r="AF1099" i="1"/>
  <c r="AG1099" i="1"/>
  <c r="AH1099" i="1"/>
  <c r="AC1100" i="1"/>
  <c r="AD1100" i="1"/>
  <c r="AE1100" i="1"/>
  <c r="AF1100" i="1"/>
  <c r="AA1100" i="1"/>
  <c r="AG1100" i="1" s="1"/>
  <c r="AB1100" i="1"/>
  <c r="AH1100" i="1"/>
  <c r="AC1101" i="1"/>
  <c r="AD1101" i="1"/>
  <c r="AE1101" i="1"/>
  <c r="AF1101" i="1"/>
  <c r="AG1101" i="1"/>
  <c r="AH1101" i="1"/>
  <c r="AC1102" i="1"/>
  <c r="AD1102" i="1"/>
  <c r="AE1102" i="1"/>
  <c r="AF1102" i="1"/>
  <c r="AA1102" i="1"/>
  <c r="AG1102" i="1"/>
  <c r="AB1102" i="1"/>
  <c r="AH1102" i="1" s="1"/>
  <c r="AC1103" i="1"/>
  <c r="AD1103" i="1"/>
  <c r="AE1103" i="1"/>
  <c r="AF1103" i="1"/>
  <c r="AG1103" i="1"/>
  <c r="AH1103" i="1"/>
  <c r="AC1104" i="1"/>
  <c r="AD1104" i="1"/>
  <c r="AE1104" i="1"/>
  <c r="AF1104" i="1"/>
  <c r="AA1104" i="1"/>
  <c r="AG1104" i="1" s="1"/>
  <c r="AB1104" i="1"/>
  <c r="AH1104" i="1"/>
  <c r="AC1105" i="1"/>
  <c r="AD1105" i="1"/>
  <c r="AE1105" i="1"/>
  <c r="AF1105" i="1"/>
  <c r="AG1105" i="1"/>
  <c r="AH1105" i="1"/>
  <c r="AC1106" i="1"/>
  <c r="AD1106" i="1"/>
  <c r="AE1106" i="1"/>
  <c r="AF1106" i="1"/>
  <c r="AA1106" i="1"/>
  <c r="AG1106" i="1"/>
  <c r="AB1106" i="1"/>
  <c r="AH1106" i="1" s="1"/>
  <c r="AC1107" i="1"/>
  <c r="AD1107" i="1"/>
  <c r="AE1107" i="1"/>
  <c r="AF1107" i="1"/>
  <c r="AG1107" i="1"/>
  <c r="AH1107" i="1"/>
  <c r="AC1108" i="1"/>
  <c r="AD1108" i="1"/>
  <c r="AE1108" i="1"/>
  <c r="AF1108" i="1"/>
  <c r="AA1108" i="1"/>
  <c r="AG1108" i="1" s="1"/>
  <c r="AB1108" i="1"/>
  <c r="AH1108" i="1"/>
  <c r="AC1109" i="1"/>
  <c r="AD1109" i="1"/>
  <c r="AE1109" i="1"/>
  <c r="AF1109" i="1"/>
  <c r="AG1109" i="1"/>
  <c r="AH1109" i="1"/>
  <c r="AC1110" i="1"/>
  <c r="AD1110" i="1"/>
  <c r="AE1110" i="1"/>
  <c r="AF1110" i="1"/>
  <c r="AA1110" i="1"/>
  <c r="AG1110" i="1"/>
  <c r="AB1110" i="1"/>
  <c r="AH1110" i="1" s="1"/>
  <c r="AC1114" i="1"/>
  <c r="AD1114" i="1"/>
  <c r="AE1114" i="1"/>
  <c r="AF1114" i="1"/>
  <c r="AA1114" i="1"/>
  <c r="AG1114" i="1"/>
  <c r="AB1114" i="1"/>
  <c r="AH1114" i="1" s="1"/>
  <c r="AC1115" i="1"/>
  <c r="AD1115" i="1"/>
  <c r="AE1115" i="1"/>
  <c r="AF1115" i="1"/>
  <c r="AG1115" i="1"/>
  <c r="AH1115" i="1"/>
  <c r="AC1116" i="1"/>
  <c r="AD1116" i="1"/>
  <c r="AE1116" i="1"/>
  <c r="AF1116" i="1"/>
  <c r="AG1116" i="1"/>
  <c r="AH1116" i="1"/>
  <c r="AC1117" i="1"/>
  <c r="AD1117" i="1"/>
  <c r="AE1117" i="1"/>
  <c r="AF1117" i="1"/>
  <c r="AA1117" i="1"/>
  <c r="AG1117" i="1"/>
  <c r="AB1117" i="1"/>
  <c r="AH1117" i="1" s="1"/>
  <c r="AC1118" i="1"/>
  <c r="AD1118" i="1"/>
  <c r="AE1118" i="1"/>
  <c r="AF1118" i="1"/>
  <c r="AG1118" i="1"/>
  <c r="AH1118" i="1"/>
  <c r="AC1119" i="1"/>
  <c r="AD1119" i="1"/>
  <c r="AE1119" i="1"/>
  <c r="AF1119" i="1"/>
  <c r="AA1119" i="1"/>
  <c r="AG1119" i="1" s="1"/>
  <c r="AB1119" i="1"/>
  <c r="AH1119" i="1"/>
  <c r="AC1120" i="1"/>
  <c r="AD1120" i="1"/>
  <c r="AE1120" i="1"/>
  <c r="AF1120" i="1"/>
  <c r="AG1120" i="1"/>
  <c r="AH1120" i="1"/>
  <c r="AC1121" i="1"/>
  <c r="AD1121" i="1"/>
  <c r="AE1121" i="1"/>
  <c r="AF1121" i="1"/>
  <c r="AA1121" i="1"/>
  <c r="AG1121" i="1"/>
  <c r="AB1121" i="1"/>
  <c r="AH1121" i="1" s="1"/>
  <c r="AC1122" i="1"/>
  <c r="AD1122" i="1"/>
  <c r="AE1122" i="1"/>
  <c r="AF1122" i="1"/>
  <c r="AG1122" i="1"/>
  <c r="AH1122" i="1"/>
  <c r="AC1126" i="1"/>
  <c r="AD1126" i="1"/>
  <c r="AE1126" i="1"/>
  <c r="AF1126" i="1"/>
  <c r="AG1126" i="1"/>
  <c r="AH1126" i="1"/>
  <c r="AC1127" i="1"/>
  <c r="AD1127" i="1"/>
  <c r="AE1127" i="1"/>
  <c r="AF1127" i="1"/>
  <c r="AG1127" i="1"/>
  <c r="AH1127" i="1"/>
  <c r="AC1128" i="1"/>
  <c r="AD1128" i="1"/>
  <c r="AE1128" i="1"/>
  <c r="AF1128" i="1"/>
  <c r="AG1128" i="1"/>
  <c r="AH1128" i="1"/>
  <c r="AC1129" i="1"/>
  <c r="AD1129" i="1"/>
  <c r="AE1129" i="1"/>
  <c r="AF1129" i="1"/>
  <c r="AA1129" i="1"/>
  <c r="AG1129" i="1"/>
  <c r="AB1129" i="1"/>
  <c r="AH1129" i="1" s="1"/>
  <c r="AC1130" i="1"/>
  <c r="AD1130" i="1"/>
  <c r="AE1130" i="1"/>
  <c r="AF1130" i="1"/>
  <c r="AG1130" i="1"/>
  <c r="AH1130" i="1"/>
  <c r="AC1131" i="1"/>
  <c r="AD1131" i="1"/>
  <c r="AE1131" i="1"/>
  <c r="AF1131" i="1"/>
  <c r="AA1131" i="1"/>
  <c r="AG1131" i="1" s="1"/>
  <c r="AB1131" i="1"/>
  <c r="AH1131" i="1"/>
  <c r="AC1132" i="1"/>
  <c r="AD1132" i="1"/>
  <c r="AE1132" i="1"/>
  <c r="AF1132" i="1"/>
  <c r="AG1132" i="1"/>
  <c r="AH1132" i="1"/>
  <c r="AC1133" i="1"/>
  <c r="AD1133" i="1"/>
  <c r="AE1133" i="1"/>
  <c r="AF1133" i="1"/>
  <c r="AG1133" i="1"/>
  <c r="AH1133" i="1"/>
  <c r="AC1137" i="1"/>
  <c r="AD1137" i="1"/>
  <c r="AE1137" i="1"/>
  <c r="AF1137" i="1"/>
  <c r="AG1137" i="1"/>
  <c r="AH1137" i="1"/>
  <c r="AC1138" i="1"/>
  <c r="AD1138" i="1"/>
  <c r="AE1138" i="1"/>
  <c r="AF1138" i="1"/>
  <c r="AG1138" i="1"/>
  <c r="AH1138" i="1"/>
  <c r="AC1139" i="1"/>
  <c r="AD1139" i="1"/>
  <c r="AE1139" i="1"/>
  <c r="AF1139" i="1"/>
  <c r="AA1139" i="1"/>
  <c r="AG1139" i="1"/>
  <c r="AB1139" i="1"/>
  <c r="AH1139" i="1"/>
  <c r="AC1140" i="1"/>
  <c r="AD1140" i="1"/>
  <c r="AE1140" i="1"/>
  <c r="AF1140" i="1"/>
  <c r="AG1140" i="1"/>
  <c r="AH1140" i="1"/>
  <c r="AC1141" i="1"/>
  <c r="AD1141" i="1"/>
  <c r="AE1141" i="1"/>
  <c r="AF1141" i="1"/>
  <c r="AA1141" i="1"/>
  <c r="AG1141" i="1"/>
  <c r="AB1141" i="1"/>
  <c r="AH1141" i="1"/>
  <c r="AC1142" i="1"/>
  <c r="AD1142" i="1"/>
  <c r="AE1142" i="1"/>
  <c r="AF1142" i="1"/>
  <c r="AG1142" i="1"/>
  <c r="AH1142" i="1"/>
  <c r="AC1143" i="1"/>
  <c r="AD1143" i="1"/>
  <c r="AE1143" i="1"/>
  <c r="AF1143" i="1"/>
  <c r="AA1143" i="1"/>
  <c r="AG1143" i="1"/>
  <c r="AB1143" i="1"/>
  <c r="AH1143" i="1"/>
  <c r="AC1144" i="1"/>
  <c r="AD1144" i="1"/>
  <c r="AE1144" i="1"/>
  <c r="AF1144" i="1"/>
  <c r="AG1144" i="1"/>
  <c r="AH1144" i="1"/>
  <c r="AC1145" i="1"/>
  <c r="AD1145" i="1"/>
  <c r="AE1145" i="1"/>
  <c r="AF1145" i="1"/>
  <c r="AG1145" i="1"/>
  <c r="AH1145" i="1"/>
  <c r="AC1146" i="1"/>
  <c r="AD1146" i="1"/>
  <c r="AE1146" i="1"/>
  <c r="AF1146" i="1"/>
  <c r="AA1146" i="1"/>
  <c r="AG1146" i="1"/>
  <c r="AB1146" i="1"/>
  <c r="AH1146" i="1"/>
  <c r="AC1147" i="1"/>
  <c r="AD1147" i="1"/>
  <c r="AE1147" i="1"/>
  <c r="AF1147" i="1"/>
  <c r="AG1147" i="1"/>
  <c r="AH1147" i="1"/>
  <c r="AC1148" i="1"/>
  <c r="AD1148" i="1"/>
  <c r="AE1148" i="1"/>
  <c r="AF1148" i="1"/>
  <c r="AA1148" i="1"/>
  <c r="AG1148" i="1"/>
  <c r="AB1148" i="1"/>
  <c r="AH1148" i="1"/>
  <c r="AC1149" i="1"/>
  <c r="AD1149" i="1"/>
  <c r="AE1149" i="1"/>
  <c r="AF1149" i="1"/>
  <c r="AG1149" i="1"/>
  <c r="AH1149" i="1"/>
  <c r="AC1150" i="1"/>
  <c r="AD1150" i="1"/>
  <c r="AE1150" i="1"/>
  <c r="AF1150" i="1"/>
  <c r="AA1150" i="1"/>
  <c r="AG1150" i="1"/>
  <c r="AB1150" i="1"/>
  <c r="AH1150" i="1"/>
  <c r="AC1151" i="1"/>
  <c r="AD1151" i="1"/>
  <c r="AE1151" i="1"/>
  <c r="AF1151" i="1"/>
  <c r="AG1151" i="1"/>
  <c r="AH1151" i="1"/>
  <c r="AC1152" i="1"/>
  <c r="AD1152" i="1"/>
  <c r="AE1152" i="1"/>
  <c r="AF1152" i="1"/>
  <c r="AG1152" i="1"/>
  <c r="AH1152" i="1"/>
  <c r="AC1153" i="1"/>
  <c r="AD1153" i="1"/>
  <c r="AE1153" i="1"/>
  <c r="AF1153" i="1"/>
  <c r="AA1153" i="1"/>
  <c r="AG1153" i="1" s="1"/>
  <c r="AB1153" i="1"/>
  <c r="AH1153" i="1"/>
  <c r="AC1154" i="1"/>
  <c r="AD1154" i="1"/>
  <c r="AE1154" i="1"/>
  <c r="AF1154" i="1"/>
  <c r="AG1154" i="1"/>
  <c r="AH1154" i="1"/>
  <c r="AC1155" i="1"/>
  <c r="AD1155" i="1"/>
  <c r="AE1155" i="1"/>
  <c r="AF1155" i="1"/>
  <c r="AA1155" i="1"/>
  <c r="AG1155" i="1"/>
  <c r="AB1155" i="1"/>
  <c r="AH1155" i="1"/>
  <c r="AC1156" i="1"/>
  <c r="AD1156" i="1"/>
  <c r="AE1156" i="1"/>
  <c r="AF1156" i="1"/>
  <c r="AG1156" i="1"/>
  <c r="AH1156" i="1"/>
  <c r="AC1157" i="1"/>
  <c r="AD1157" i="1"/>
  <c r="AE1157" i="1"/>
  <c r="AF1157" i="1"/>
  <c r="AA1157" i="1"/>
  <c r="AG1157" i="1" s="1"/>
  <c r="AB1157" i="1"/>
  <c r="AH1157" i="1"/>
  <c r="AC1158" i="1"/>
  <c r="AD1158" i="1"/>
  <c r="AE1158" i="1"/>
  <c r="AF1158" i="1"/>
  <c r="AG1158" i="1"/>
  <c r="AH1158" i="1"/>
  <c r="AC1159" i="1"/>
  <c r="AD1159" i="1"/>
  <c r="AE1159" i="1"/>
  <c r="AF1159" i="1"/>
  <c r="AA1159" i="1"/>
  <c r="AG1159" i="1"/>
  <c r="AB1159" i="1"/>
  <c r="AH1159" i="1"/>
  <c r="AC1160" i="1"/>
  <c r="AD1160" i="1"/>
  <c r="AE1160" i="1"/>
  <c r="AF1160" i="1"/>
  <c r="AG1160" i="1"/>
  <c r="AH1160" i="1"/>
  <c r="AC1161" i="1"/>
  <c r="AD1161" i="1"/>
  <c r="AE1161" i="1"/>
  <c r="AF1161" i="1"/>
  <c r="AA1161" i="1"/>
  <c r="AG1161" i="1"/>
  <c r="AB1161" i="1"/>
  <c r="AH1161" i="1"/>
  <c r="AC1162" i="1"/>
  <c r="AD1162" i="1"/>
  <c r="AE1162" i="1"/>
  <c r="AF1162" i="1"/>
  <c r="AG1162" i="1"/>
  <c r="AH1162" i="1"/>
  <c r="AC1163" i="1"/>
  <c r="AD1163" i="1"/>
  <c r="AE1163" i="1"/>
  <c r="AF1163" i="1"/>
  <c r="AA1163" i="1"/>
  <c r="AG1163" i="1"/>
  <c r="AB1163" i="1"/>
  <c r="AH1163" i="1"/>
  <c r="AC1164" i="1"/>
  <c r="AD1164" i="1"/>
  <c r="AE1164" i="1"/>
  <c r="AF1164" i="1"/>
  <c r="AG1164" i="1"/>
  <c r="AH1164" i="1"/>
  <c r="AC1165" i="1"/>
  <c r="AD1165" i="1"/>
  <c r="AE1165" i="1"/>
  <c r="AF1165" i="1"/>
  <c r="AG1165" i="1"/>
  <c r="AH1165" i="1"/>
  <c r="AC1166" i="1"/>
  <c r="AD1166" i="1"/>
  <c r="AE1166" i="1"/>
  <c r="AF1166" i="1"/>
  <c r="AA1166" i="1"/>
  <c r="AG1166" i="1"/>
  <c r="AB1166" i="1"/>
  <c r="AH1166" i="1"/>
  <c r="AC1167" i="1"/>
  <c r="AD1167" i="1"/>
  <c r="AE1167" i="1"/>
  <c r="AF1167" i="1"/>
  <c r="AG1167" i="1"/>
  <c r="AH1167" i="1"/>
  <c r="AC1168" i="1"/>
  <c r="AD1168" i="1"/>
  <c r="AE1168" i="1"/>
  <c r="AF1168" i="1"/>
  <c r="AA1168" i="1"/>
  <c r="AG1168" i="1"/>
  <c r="AB1168" i="1"/>
  <c r="AH1168" i="1"/>
  <c r="AC1169" i="1"/>
  <c r="AD1169" i="1"/>
  <c r="AE1169" i="1"/>
  <c r="AF1169" i="1"/>
  <c r="AG1169" i="1"/>
  <c r="AH1169" i="1"/>
  <c r="AC1170" i="1"/>
  <c r="AD1170" i="1"/>
  <c r="AE1170" i="1"/>
  <c r="AF1170" i="1"/>
  <c r="AA1170" i="1"/>
  <c r="AG1170" i="1"/>
  <c r="AB1170" i="1"/>
  <c r="AH1170" i="1"/>
  <c r="AC1174" i="1"/>
  <c r="AD1174" i="1"/>
  <c r="AE1174" i="1"/>
  <c r="AF1174" i="1"/>
  <c r="AG1174" i="1"/>
  <c r="AH1174" i="1"/>
  <c r="AC1175" i="1"/>
  <c r="AD1175" i="1"/>
  <c r="AE1175" i="1"/>
  <c r="AF1175" i="1"/>
  <c r="AG1175" i="1"/>
  <c r="AH1175" i="1"/>
  <c r="AC1176" i="1"/>
  <c r="AD1176" i="1"/>
  <c r="AE1176" i="1"/>
  <c r="AF1176" i="1"/>
  <c r="AA1176" i="1"/>
  <c r="AG1176" i="1"/>
  <c r="AB1176" i="1"/>
  <c r="AH1176" i="1"/>
  <c r="AC1177" i="1"/>
  <c r="AD1177" i="1"/>
  <c r="AE1177" i="1"/>
  <c r="AF1177" i="1"/>
  <c r="AG1177" i="1"/>
  <c r="AH1177" i="1"/>
  <c r="AC1178" i="1"/>
  <c r="AD1178" i="1"/>
  <c r="AE1178" i="1"/>
  <c r="AF1178" i="1"/>
  <c r="AA1178" i="1"/>
  <c r="AG1178" i="1"/>
  <c r="AB1178" i="1"/>
  <c r="AH1178" i="1"/>
  <c r="AC1179" i="1"/>
  <c r="AD1179" i="1"/>
  <c r="AE1179" i="1"/>
  <c r="AF1179" i="1"/>
  <c r="AG1179" i="1"/>
  <c r="AH1179" i="1"/>
  <c r="AC1180" i="1"/>
  <c r="AD1180" i="1"/>
  <c r="AE1180" i="1"/>
  <c r="AF1180" i="1"/>
  <c r="AA1180" i="1"/>
  <c r="AG1180" i="1"/>
  <c r="AB1180" i="1"/>
  <c r="AH1180" i="1"/>
  <c r="AC1181" i="1"/>
  <c r="AD1181" i="1"/>
  <c r="AE1181" i="1"/>
  <c r="AF1181" i="1"/>
  <c r="AG1181" i="1"/>
  <c r="AH1181" i="1"/>
  <c r="AC1182" i="1"/>
  <c r="AD1182" i="1"/>
  <c r="AE1182" i="1"/>
  <c r="AF1182" i="1"/>
  <c r="AA1182" i="1"/>
  <c r="AG1182" i="1"/>
  <c r="AB1182" i="1"/>
  <c r="AH1182" i="1"/>
  <c r="AC1183" i="1"/>
  <c r="AD1183" i="1"/>
  <c r="AE1183" i="1"/>
  <c r="AF1183" i="1"/>
  <c r="AG1183" i="1"/>
  <c r="AH1183" i="1"/>
  <c r="AC1184" i="1"/>
  <c r="AD1184" i="1"/>
  <c r="AE1184" i="1"/>
  <c r="AF1184" i="1"/>
  <c r="AA1184" i="1"/>
  <c r="AG1184" i="1"/>
  <c r="AB1184" i="1"/>
  <c r="AH1184" i="1"/>
  <c r="AC1185" i="1"/>
  <c r="AD1185" i="1"/>
  <c r="AE1185" i="1"/>
  <c r="AF1185" i="1"/>
  <c r="AG1185" i="1"/>
  <c r="AH1185" i="1"/>
  <c r="AC1186" i="1"/>
  <c r="AD1186" i="1"/>
  <c r="AE1186" i="1"/>
  <c r="AF1186" i="1"/>
  <c r="AA1186" i="1"/>
  <c r="AG1186" i="1"/>
  <c r="AB1186" i="1"/>
  <c r="AH1186" i="1"/>
  <c r="AC1187" i="1"/>
  <c r="AD1187" i="1"/>
  <c r="AE1187" i="1"/>
  <c r="AF1187" i="1"/>
  <c r="AG1187" i="1"/>
  <c r="AH1187" i="1"/>
  <c r="AC1188" i="1"/>
  <c r="AD1188" i="1"/>
  <c r="AE1188" i="1"/>
  <c r="AF1188" i="1"/>
  <c r="AA1188" i="1"/>
  <c r="AG1188" i="1"/>
  <c r="AB1188" i="1"/>
  <c r="AH1188" i="1"/>
  <c r="AC1189" i="1"/>
  <c r="AD1189" i="1"/>
  <c r="AE1189" i="1"/>
  <c r="AF1189" i="1"/>
  <c r="AG1189" i="1"/>
  <c r="AH1189" i="1"/>
  <c r="AC1193" i="1"/>
  <c r="AD1193" i="1"/>
  <c r="AE1193" i="1"/>
  <c r="AF1193" i="1"/>
  <c r="AG1193" i="1"/>
  <c r="AH1193" i="1"/>
  <c r="AC1194" i="1"/>
  <c r="AD1194" i="1"/>
  <c r="AE1194" i="1"/>
  <c r="AF1194" i="1"/>
  <c r="AA1194" i="1"/>
  <c r="AG1194" i="1"/>
  <c r="AB1194" i="1"/>
  <c r="AH1194" i="1"/>
  <c r="AC1195" i="1"/>
  <c r="AD1195" i="1"/>
  <c r="AE1195" i="1"/>
  <c r="AF1195" i="1"/>
  <c r="AA1195" i="1"/>
  <c r="AG1195" i="1"/>
  <c r="AB1195" i="1"/>
  <c r="AH1195" i="1"/>
  <c r="AC1196" i="1"/>
  <c r="AD1196" i="1"/>
  <c r="AE1196" i="1"/>
  <c r="AF1196" i="1"/>
  <c r="AG1196" i="1"/>
  <c r="AH1196" i="1"/>
  <c r="AC1197" i="1"/>
  <c r="AD1197" i="1"/>
  <c r="AE1197" i="1"/>
  <c r="AF1197" i="1"/>
  <c r="AA1197" i="1"/>
  <c r="AG1197" i="1"/>
  <c r="AB1197" i="1"/>
  <c r="AH1197" i="1"/>
  <c r="AC1198" i="1"/>
  <c r="AD1198" i="1"/>
  <c r="AE1198" i="1"/>
  <c r="AF1198" i="1"/>
  <c r="AG1198" i="1"/>
  <c r="AH1198" i="1"/>
  <c r="AC1199" i="1"/>
  <c r="AD1199" i="1"/>
  <c r="AE1199" i="1"/>
  <c r="AF1199" i="1"/>
  <c r="AA1199" i="1"/>
  <c r="AG1199" i="1"/>
  <c r="AB1199" i="1"/>
  <c r="AH1199" i="1"/>
  <c r="AC1200" i="1"/>
  <c r="AD1200" i="1"/>
  <c r="AE1200" i="1"/>
  <c r="AF1200" i="1"/>
  <c r="AG1200" i="1"/>
  <c r="AH1200" i="1"/>
  <c r="AC1201" i="1"/>
  <c r="AD1201" i="1"/>
  <c r="AE1201" i="1"/>
  <c r="AF1201" i="1"/>
  <c r="AA1201" i="1"/>
  <c r="AG1201" i="1"/>
  <c r="AB1201" i="1"/>
  <c r="AH1201" i="1"/>
  <c r="AC1202" i="1"/>
  <c r="AD1202" i="1"/>
  <c r="AE1202" i="1"/>
  <c r="AF1202" i="1"/>
  <c r="AG1202" i="1"/>
  <c r="AH1202" i="1"/>
  <c r="AC1203" i="1"/>
  <c r="AD1203" i="1"/>
  <c r="AE1203" i="1"/>
  <c r="AF1203" i="1"/>
  <c r="AA1203" i="1"/>
  <c r="AG1203" i="1"/>
  <c r="AB1203" i="1"/>
  <c r="AH1203" i="1"/>
  <c r="AC1204" i="1"/>
  <c r="AD1204" i="1"/>
  <c r="AE1204" i="1"/>
  <c r="AF1204" i="1"/>
  <c r="AG1204" i="1"/>
  <c r="AH1204" i="1"/>
  <c r="AC1205" i="1"/>
  <c r="AD1205" i="1"/>
  <c r="AE1205" i="1"/>
  <c r="AF1205" i="1"/>
  <c r="AG1205" i="1"/>
  <c r="AH1205" i="1"/>
  <c r="AC1206" i="1"/>
  <c r="AD1206" i="1"/>
  <c r="AE1206" i="1"/>
  <c r="AF1206" i="1"/>
  <c r="AA1206" i="1"/>
  <c r="AG1206" i="1"/>
  <c r="AB1206" i="1"/>
  <c r="AH1206" i="1"/>
  <c r="AC1207" i="1"/>
  <c r="AD1207" i="1"/>
  <c r="AE1207" i="1"/>
  <c r="AF1207" i="1"/>
  <c r="AG1207" i="1"/>
  <c r="AH1207" i="1"/>
  <c r="AC1208" i="1"/>
  <c r="AD1208" i="1"/>
  <c r="AE1208" i="1"/>
  <c r="AF1208" i="1"/>
  <c r="AA1208" i="1"/>
  <c r="AG1208" i="1"/>
  <c r="AB1208" i="1"/>
  <c r="AH1208" i="1"/>
  <c r="AC1209" i="1"/>
  <c r="AD1209" i="1"/>
  <c r="AE1209" i="1"/>
  <c r="AF1209" i="1"/>
  <c r="AG1209" i="1"/>
  <c r="AH1209" i="1"/>
  <c r="AC1210" i="1"/>
  <c r="AD1210" i="1"/>
  <c r="AE1210" i="1"/>
  <c r="AF1210" i="1"/>
  <c r="AA1210" i="1"/>
  <c r="AG1210" i="1"/>
  <c r="AB1210" i="1"/>
  <c r="AH1210" i="1"/>
  <c r="AC1211" i="1"/>
  <c r="AD1211" i="1"/>
  <c r="AE1211" i="1"/>
  <c r="AF1211" i="1"/>
  <c r="AG1211" i="1"/>
  <c r="AH1211" i="1"/>
  <c r="AC1215" i="1"/>
  <c r="AD1215" i="1"/>
  <c r="AE1215" i="1"/>
  <c r="AF1215" i="1"/>
  <c r="AG1215" i="1"/>
  <c r="AH1215" i="1"/>
  <c r="AC1216" i="1"/>
  <c r="AD1216" i="1"/>
  <c r="AE1216" i="1"/>
  <c r="AF1216" i="1"/>
  <c r="AG1216" i="1"/>
  <c r="AH1216" i="1"/>
  <c r="AC1217" i="1"/>
  <c r="AD1217" i="1"/>
  <c r="AE1217" i="1"/>
  <c r="AF1217" i="1"/>
  <c r="AA1217" i="1"/>
  <c r="AG1217" i="1"/>
  <c r="AB1217" i="1"/>
  <c r="AH1217" i="1"/>
  <c r="AC1218" i="1"/>
  <c r="AD1218" i="1"/>
  <c r="AE1218" i="1"/>
  <c r="AF1218" i="1"/>
  <c r="AG1218" i="1"/>
  <c r="AH1218" i="1"/>
  <c r="AC1219" i="1"/>
  <c r="AD1219" i="1"/>
  <c r="AE1219" i="1"/>
  <c r="AF1219" i="1"/>
  <c r="AA1219" i="1"/>
  <c r="AG1219" i="1"/>
  <c r="AB1219" i="1"/>
  <c r="AH1219" i="1"/>
  <c r="AC1220" i="1"/>
  <c r="AD1220" i="1"/>
  <c r="AE1220" i="1"/>
  <c r="AF1220" i="1"/>
  <c r="AG1220" i="1"/>
  <c r="AH1220" i="1"/>
  <c r="AC1221" i="1"/>
  <c r="AD1221" i="1"/>
  <c r="AE1221" i="1"/>
  <c r="AF1221" i="1"/>
  <c r="AA1221" i="1"/>
  <c r="AG1221" i="1"/>
  <c r="AB1221" i="1"/>
  <c r="AH1221" i="1"/>
  <c r="AC1222" i="1"/>
  <c r="AD1222" i="1"/>
  <c r="AE1222" i="1"/>
  <c r="AF1222" i="1"/>
  <c r="AG1222" i="1"/>
  <c r="AH1222" i="1"/>
  <c r="AC1223" i="1"/>
  <c r="AD1223" i="1"/>
  <c r="AE1223" i="1"/>
  <c r="AF1223" i="1"/>
  <c r="AA1223" i="1"/>
  <c r="AG1223" i="1"/>
  <c r="AB1223" i="1"/>
  <c r="AH1223" i="1"/>
  <c r="AC1224" i="1"/>
  <c r="AD1224" i="1"/>
  <c r="AE1224" i="1"/>
  <c r="AF1224" i="1"/>
  <c r="AG1224" i="1"/>
  <c r="AH1224" i="1"/>
  <c r="AC1225" i="1"/>
  <c r="AD1225" i="1"/>
  <c r="AE1225" i="1"/>
  <c r="AF1225" i="1"/>
  <c r="AG1225" i="1"/>
  <c r="AH1225" i="1"/>
  <c r="AC1226" i="1"/>
  <c r="AD1226" i="1"/>
  <c r="AE1226" i="1"/>
  <c r="AF1226" i="1"/>
  <c r="AA1226" i="1"/>
  <c r="AG1226" i="1"/>
  <c r="AB1226" i="1"/>
  <c r="AH1226" i="1"/>
  <c r="AC1227" i="1"/>
  <c r="AD1227" i="1"/>
  <c r="AE1227" i="1"/>
  <c r="AF1227" i="1"/>
  <c r="AG1227" i="1"/>
  <c r="AH1227" i="1"/>
  <c r="AC1228" i="1"/>
  <c r="AD1228" i="1"/>
  <c r="AE1228" i="1"/>
  <c r="AF1228" i="1"/>
  <c r="AA1228" i="1"/>
  <c r="AG1228" i="1"/>
  <c r="AB1228" i="1"/>
  <c r="AH1228" i="1"/>
  <c r="AC1229" i="1"/>
  <c r="AD1229" i="1"/>
  <c r="AE1229" i="1"/>
  <c r="AF1229" i="1"/>
  <c r="AA1229" i="1"/>
  <c r="AG1229" i="1"/>
  <c r="AB1229" i="1"/>
  <c r="AH1229" i="1"/>
  <c r="AC1230" i="1"/>
  <c r="AD1230" i="1"/>
  <c r="AE1230" i="1"/>
  <c r="AF1230" i="1"/>
  <c r="AG1230" i="1"/>
  <c r="AH1230" i="1"/>
  <c r="AC1231" i="1"/>
  <c r="AD1231" i="1"/>
  <c r="AE1231" i="1"/>
  <c r="AF1231" i="1"/>
  <c r="AA1231" i="1"/>
  <c r="AG1231" i="1"/>
  <c r="AB1231" i="1"/>
  <c r="AH1231" i="1"/>
  <c r="AC1232" i="1"/>
  <c r="AD1232" i="1"/>
  <c r="AE1232" i="1"/>
  <c r="AF1232" i="1"/>
  <c r="AG1232" i="1"/>
  <c r="AH1232" i="1"/>
  <c r="AC1233" i="1"/>
  <c r="AD1233" i="1"/>
  <c r="AE1233" i="1"/>
  <c r="AF1233" i="1"/>
  <c r="AG1233" i="1"/>
  <c r="AH1233" i="1"/>
  <c r="AC1234" i="1"/>
  <c r="AD1234" i="1"/>
  <c r="AE1234" i="1"/>
  <c r="AF1234" i="1"/>
  <c r="AA1234" i="1"/>
  <c r="AG1234" i="1"/>
  <c r="AB1234" i="1"/>
  <c r="AH1234" i="1"/>
  <c r="AC1235" i="1"/>
  <c r="AD1235" i="1"/>
  <c r="AE1235" i="1"/>
  <c r="AF1235" i="1"/>
  <c r="AG1235" i="1"/>
  <c r="AH1235" i="1"/>
  <c r="AC1236" i="1"/>
  <c r="AD1236" i="1"/>
  <c r="AE1236" i="1"/>
  <c r="AF1236" i="1"/>
  <c r="AA1236" i="1"/>
  <c r="AG1236" i="1"/>
  <c r="AB1236" i="1"/>
  <c r="AH1236" i="1"/>
  <c r="AC1237" i="1"/>
  <c r="AD1237" i="1"/>
  <c r="AE1237" i="1"/>
  <c r="AF1237" i="1"/>
  <c r="AG1237" i="1"/>
  <c r="AH1237" i="1"/>
  <c r="AC1238" i="1"/>
  <c r="AD1238" i="1"/>
  <c r="AE1238" i="1"/>
  <c r="AF1238" i="1"/>
  <c r="AA1238" i="1"/>
  <c r="AG1238" i="1"/>
  <c r="AB1238" i="1"/>
  <c r="AH1238" i="1"/>
  <c r="AC1239" i="1"/>
  <c r="AD1239" i="1"/>
  <c r="AE1239" i="1"/>
  <c r="AF1239" i="1"/>
  <c r="AG1239" i="1"/>
  <c r="AH1239" i="1"/>
  <c r="AC1240" i="1"/>
  <c r="AD1240" i="1"/>
  <c r="AE1240" i="1"/>
  <c r="AF1240" i="1"/>
  <c r="AG1240" i="1"/>
  <c r="AH1240" i="1"/>
  <c r="AC1241" i="1"/>
  <c r="AD1241" i="1"/>
  <c r="AE1241" i="1"/>
  <c r="AF1241" i="1"/>
  <c r="AA1241" i="1"/>
  <c r="AG1241" i="1"/>
  <c r="AB1241" i="1"/>
  <c r="AH1241" i="1"/>
  <c r="AC1242" i="1"/>
  <c r="AD1242" i="1"/>
  <c r="AE1242" i="1"/>
  <c r="AF1242" i="1"/>
  <c r="AG1242" i="1"/>
  <c r="AH1242" i="1"/>
  <c r="AC1246" i="1"/>
  <c r="AD1246" i="1"/>
  <c r="AE1246" i="1"/>
  <c r="AF1246" i="1"/>
  <c r="AG1246" i="1"/>
  <c r="AH1246" i="1"/>
  <c r="AC1247" i="1"/>
  <c r="AD1247" i="1"/>
  <c r="AE1247" i="1"/>
  <c r="AF1247" i="1"/>
  <c r="AA1247" i="1"/>
  <c r="AG1247" i="1"/>
  <c r="AB1247" i="1"/>
  <c r="AH1247" i="1"/>
  <c r="AC1248" i="1"/>
  <c r="AD1248" i="1"/>
  <c r="AE1248" i="1"/>
  <c r="AF1248" i="1"/>
  <c r="AG1248" i="1"/>
  <c r="AH1248" i="1"/>
  <c r="AC1249" i="1"/>
  <c r="AD1249" i="1"/>
  <c r="AE1249" i="1"/>
  <c r="AF1249" i="1"/>
  <c r="AA1249" i="1"/>
  <c r="AG1249" i="1"/>
  <c r="AB1249" i="1"/>
  <c r="AH1249" i="1"/>
  <c r="AC1253" i="1"/>
  <c r="AD1253" i="1"/>
  <c r="AE1253" i="1"/>
  <c r="AF1253" i="1"/>
  <c r="AA1253" i="1"/>
  <c r="AG1253" i="1"/>
  <c r="AB1253" i="1"/>
  <c r="AH1253" i="1"/>
  <c r="AC1254" i="1"/>
  <c r="AD1254" i="1"/>
  <c r="AE1254" i="1"/>
  <c r="AF1254" i="1"/>
  <c r="AG1254" i="1"/>
  <c r="AH1254" i="1"/>
  <c r="AC1255" i="1"/>
  <c r="AD1255" i="1"/>
  <c r="AE1255" i="1"/>
  <c r="AF1255" i="1"/>
  <c r="AG1255" i="1"/>
  <c r="AH1255" i="1"/>
  <c r="AC1259" i="1"/>
  <c r="AD1259" i="1"/>
  <c r="AE1259" i="1"/>
  <c r="AF1259" i="1"/>
  <c r="AG1259" i="1"/>
  <c r="AH1259" i="1"/>
  <c r="AC1260" i="1"/>
  <c r="AD1260" i="1"/>
  <c r="AE1260" i="1"/>
  <c r="AF1260" i="1"/>
  <c r="AA1260" i="1"/>
  <c r="AG1260" i="1"/>
  <c r="AB1260" i="1"/>
  <c r="AH1260" i="1"/>
  <c r="AC1261" i="1"/>
  <c r="AD1261" i="1"/>
  <c r="AE1261" i="1"/>
  <c r="AF1261" i="1"/>
  <c r="AG1261" i="1"/>
  <c r="AH1261" i="1"/>
  <c r="AC1262" i="1"/>
  <c r="AD1262" i="1"/>
  <c r="AE1262" i="1"/>
  <c r="AF1262" i="1"/>
  <c r="AA1262" i="1"/>
  <c r="AG1262" i="1"/>
  <c r="AB1262" i="1"/>
  <c r="AH1262" i="1"/>
  <c r="AC1263" i="1"/>
  <c r="AD1263" i="1"/>
  <c r="AE1263" i="1"/>
  <c r="AF1263" i="1"/>
  <c r="AG1263" i="1"/>
  <c r="AH1263" i="1"/>
  <c r="AC1267" i="1"/>
  <c r="AD1267" i="1"/>
  <c r="AE1267" i="1"/>
  <c r="AF1267" i="1"/>
  <c r="AG1267" i="1"/>
  <c r="AH1267" i="1"/>
  <c r="AC1268" i="1"/>
  <c r="AD1268" i="1"/>
  <c r="AE1268" i="1"/>
  <c r="AF1268" i="1"/>
  <c r="AG1268" i="1"/>
  <c r="AH1268" i="1"/>
  <c r="AC1269" i="1"/>
  <c r="AD1269" i="1"/>
  <c r="AE1269" i="1"/>
  <c r="AF1269" i="1"/>
  <c r="AA1269" i="1"/>
  <c r="AG1269" i="1"/>
  <c r="AB1269" i="1"/>
  <c r="AH1269" i="1"/>
  <c r="AC1270" i="1"/>
  <c r="AD1270" i="1"/>
  <c r="AE1270" i="1"/>
  <c r="AF1270" i="1"/>
  <c r="AG1270" i="1"/>
  <c r="AH1270" i="1"/>
  <c r="AC1271" i="1"/>
  <c r="AD1271" i="1"/>
  <c r="AE1271" i="1"/>
  <c r="AF1271" i="1"/>
  <c r="AG1271" i="1"/>
  <c r="AH1271" i="1"/>
  <c r="AC1272" i="1"/>
  <c r="AD1272" i="1"/>
  <c r="AE1272" i="1"/>
  <c r="AF1272" i="1"/>
  <c r="AA1272" i="1"/>
  <c r="AG1272" i="1"/>
  <c r="AB1272" i="1"/>
  <c r="AH1272" i="1"/>
  <c r="AC1273" i="1"/>
  <c r="AD1273" i="1"/>
  <c r="AE1273" i="1"/>
  <c r="AF1273" i="1"/>
  <c r="AG1273" i="1"/>
  <c r="AH1273" i="1"/>
  <c r="AC1277" i="1"/>
  <c r="AD1277" i="1"/>
  <c r="AE1277" i="1"/>
  <c r="AF1277" i="1"/>
  <c r="AG1277" i="1"/>
  <c r="AH1277" i="1"/>
  <c r="AC1284" i="1"/>
  <c r="AD1284" i="1"/>
  <c r="AE1284" i="1"/>
  <c r="AF1284" i="1"/>
  <c r="AA1284" i="1"/>
  <c r="AG1284" i="1"/>
  <c r="AB1284" i="1"/>
  <c r="AH1284" i="1"/>
  <c r="AC1285" i="1"/>
  <c r="AD1285" i="1"/>
  <c r="AE1285" i="1"/>
  <c r="AF1285" i="1"/>
  <c r="AG1285" i="1"/>
  <c r="AH1285" i="1"/>
  <c r="AC1286" i="1"/>
  <c r="AD1286" i="1"/>
  <c r="AE1286" i="1"/>
  <c r="AF1286" i="1"/>
  <c r="AG1286" i="1"/>
  <c r="AH1286" i="1"/>
  <c r="AC1287" i="1"/>
  <c r="AD1287" i="1"/>
  <c r="AE1287" i="1"/>
  <c r="AF1287" i="1"/>
  <c r="AA1287" i="1"/>
  <c r="AG1287" i="1"/>
  <c r="AB1287" i="1"/>
  <c r="AH1287" i="1"/>
  <c r="AC1288" i="1"/>
  <c r="AD1288" i="1"/>
  <c r="AE1288" i="1"/>
  <c r="AF1288" i="1"/>
  <c r="AG1288" i="1"/>
  <c r="AH1288" i="1"/>
  <c r="AC1289" i="1"/>
  <c r="AD1289" i="1"/>
  <c r="AE1289" i="1"/>
  <c r="AF1289" i="1"/>
  <c r="AA1289" i="1"/>
  <c r="AG1289" i="1"/>
  <c r="AB1289" i="1"/>
  <c r="AH1289" i="1"/>
  <c r="AC1290" i="1"/>
  <c r="AD1290" i="1"/>
  <c r="AE1290" i="1"/>
  <c r="AF1290" i="1"/>
  <c r="AG1290" i="1"/>
  <c r="AH1290" i="1"/>
  <c r="AC1291" i="1"/>
  <c r="AD1291" i="1"/>
  <c r="AE1291" i="1"/>
  <c r="AF1291" i="1"/>
  <c r="AA1291" i="1"/>
  <c r="AG1291" i="1"/>
  <c r="AB1291" i="1"/>
  <c r="AH1291" i="1"/>
  <c r="AC1292" i="1"/>
  <c r="AD1292" i="1"/>
  <c r="AE1292" i="1"/>
  <c r="AF1292" i="1"/>
  <c r="AG1292" i="1"/>
  <c r="AH1292" i="1"/>
  <c r="AC1296" i="1"/>
  <c r="AD1296" i="1"/>
  <c r="AE1296" i="1"/>
  <c r="AF1296" i="1"/>
  <c r="AG1296" i="1"/>
  <c r="AH1296" i="1"/>
  <c r="AC1297" i="1"/>
  <c r="AD1297" i="1"/>
  <c r="AE1297" i="1"/>
  <c r="AF1297" i="1"/>
  <c r="AA1297" i="1"/>
  <c r="AG1297" i="1"/>
  <c r="AB1297" i="1"/>
  <c r="AH1297" i="1"/>
  <c r="AC1298" i="1"/>
  <c r="AD1298" i="1"/>
  <c r="AE1298" i="1"/>
  <c r="AF1298" i="1"/>
  <c r="AG1298" i="1"/>
  <c r="AH1298" i="1"/>
  <c r="AC1299" i="1"/>
  <c r="AD1299" i="1"/>
  <c r="AE1299" i="1"/>
  <c r="AF1299" i="1"/>
  <c r="AA1299" i="1"/>
  <c r="AG1299" i="1"/>
  <c r="AB1299" i="1"/>
  <c r="AH1299" i="1"/>
  <c r="AC1300" i="1"/>
  <c r="AD1300" i="1"/>
  <c r="AE1300" i="1"/>
  <c r="AF1300" i="1"/>
  <c r="AA1300" i="1"/>
  <c r="AG1300" i="1"/>
  <c r="AB1300" i="1"/>
  <c r="AH1300" i="1"/>
  <c r="AC1301" i="1"/>
  <c r="AD1301" i="1"/>
  <c r="AE1301" i="1"/>
  <c r="AF1301" i="1"/>
  <c r="AG1301" i="1"/>
  <c r="AH1301" i="1"/>
  <c r="AC1302" i="1"/>
  <c r="AD1302" i="1"/>
  <c r="AE1302" i="1"/>
  <c r="AF1302" i="1"/>
  <c r="AA1302" i="1"/>
  <c r="AG1302" i="1"/>
  <c r="AB1302" i="1"/>
  <c r="AH1302" i="1"/>
  <c r="AC1303" i="1"/>
  <c r="AD1303" i="1"/>
  <c r="AE1303" i="1"/>
  <c r="AF1303" i="1"/>
  <c r="AG1303" i="1"/>
  <c r="AH1303" i="1"/>
  <c r="AC1304" i="1"/>
  <c r="AD1304" i="1"/>
  <c r="AE1304" i="1"/>
  <c r="AF1304" i="1"/>
  <c r="AA1304" i="1"/>
  <c r="AG1304" i="1"/>
  <c r="AB1304" i="1"/>
  <c r="AH1304" i="1"/>
  <c r="AC1305" i="1"/>
  <c r="AD1305" i="1"/>
  <c r="AE1305" i="1"/>
  <c r="AF1305" i="1"/>
  <c r="AA1305" i="1"/>
  <c r="AG1305" i="1"/>
  <c r="AB1305" i="1"/>
  <c r="AH1305" i="1"/>
  <c r="AC1306" i="1"/>
  <c r="AD1306" i="1"/>
  <c r="AE1306" i="1"/>
  <c r="AF1306" i="1"/>
  <c r="AG1306" i="1"/>
  <c r="AH1306" i="1"/>
  <c r="AC1307" i="1"/>
  <c r="AD1307" i="1"/>
  <c r="AE1307" i="1"/>
  <c r="AF1307" i="1"/>
  <c r="AA1307" i="1"/>
  <c r="AG1307" i="1"/>
  <c r="AB1307" i="1"/>
  <c r="AH1307" i="1"/>
  <c r="AC1308" i="1"/>
  <c r="AD1308" i="1"/>
  <c r="AE1308" i="1"/>
  <c r="AF1308" i="1"/>
  <c r="AG1308" i="1"/>
  <c r="AH1308" i="1"/>
  <c r="AC1309" i="1"/>
  <c r="AD1309" i="1"/>
  <c r="AE1309" i="1"/>
  <c r="AF1309" i="1"/>
  <c r="AA1309" i="1"/>
  <c r="AG1309" i="1"/>
  <c r="AB1309" i="1"/>
  <c r="AH1309" i="1"/>
  <c r="AC1310" i="1"/>
  <c r="AD1310" i="1"/>
  <c r="AE1310" i="1"/>
  <c r="AF1310" i="1"/>
  <c r="AG1310" i="1"/>
  <c r="AH1310" i="1"/>
  <c r="AC1311" i="1"/>
  <c r="AD1311" i="1"/>
  <c r="AE1311" i="1"/>
  <c r="AF1311" i="1"/>
  <c r="AA1311" i="1"/>
  <c r="AG1311" i="1"/>
  <c r="AB1311" i="1"/>
  <c r="AH1311" i="1"/>
  <c r="AC1312" i="1"/>
  <c r="AD1312" i="1"/>
  <c r="AE1312" i="1"/>
  <c r="AF1312" i="1"/>
  <c r="AG1312" i="1"/>
  <c r="AH1312" i="1"/>
  <c r="AC1313" i="1"/>
  <c r="AD1313" i="1"/>
  <c r="AE1313" i="1"/>
  <c r="AF1313" i="1"/>
  <c r="AA1313" i="1"/>
  <c r="AG1313" i="1"/>
  <c r="AB1313" i="1"/>
  <c r="AH1313" i="1"/>
  <c r="AC1314" i="1"/>
  <c r="AD1314" i="1"/>
  <c r="AE1314" i="1"/>
  <c r="AF1314" i="1"/>
  <c r="AG1314" i="1"/>
  <c r="AH1314" i="1"/>
  <c r="AC1315" i="1"/>
  <c r="AD1315" i="1"/>
  <c r="AE1315" i="1"/>
  <c r="AF1315" i="1"/>
  <c r="AA1315" i="1"/>
  <c r="AG1315" i="1"/>
  <c r="AB1315" i="1"/>
  <c r="AH1315" i="1"/>
  <c r="AC1316" i="1"/>
  <c r="AD1316" i="1"/>
  <c r="AE1316" i="1"/>
  <c r="AF1316" i="1"/>
  <c r="AG1316" i="1"/>
  <c r="AH1316" i="1"/>
  <c r="AC1320" i="1"/>
  <c r="AD1320" i="1"/>
  <c r="AE1320" i="1"/>
  <c r="AF1320" i="1"/>
  <c r="AG1320" i="1"/>
  <c r="AH1320" i="1"/>
  <c r="AC1321" i="1"/>
  <c r="AD1321" i="1"/>
  <c r="AE1321" i="1"/>
  <c r="AF1321" i="1"/>
  <c r="AA1321" i="1"/>
  <c r="AG1321" i="1"/>
  <c r="AB1321" i="1"/>
  <c r="AH1321" i="1"/>
  <c r="AC1322" i="1"/>
  <c r="AD1322" i="1"/>
  <c r="AE1322" i="1"/>
  <c r="AF1322" i="1"/>
  <c r="AG1322" i="1"/>
  <c r="AH1322" i="1"/>
  <c r="AC1323" i="1"/>
  <c r="AD1323" i="1"/>
  <c r="AE1323" i="1"/>
  <c r="AF1323" i="1"/>
  <c r="AA1323" i="1"/>
  <c r="AG1323" i="1"/>
  <c r="AB1323" i="1"/>
  <c r="AH1323" i="1"/>
  <c r="AC1324" i="1"/>
  <c r="AD1324" i="1"/>
  <c r="AE1324" i="1"/>
  <c r="AF1324" i="1"/>
  <c r="AG1324" i="1"/>
  <c r="AH1324" i="1"/>
  <c r="AC1325" i="1"/>
  <c r="AD1325" i="1"/>
  <c r="AE1325" i="1"/>
  <c r="AF1325" i="1"/>
  <c r="AG1325" i="1"/>
  <c r="AH1325" i="1"/>
  <c r="AC1326" i="1"/>
  <c r="AD1326" i="1"/>
  <c r="AE1326" i="1"/>
  <c r="AF1326" i="1"/>
  <c r="AA1326" i="1"/>
  <c r="AG1326" i="1" s="1"/>
  <c r="AB1326" i="1"/>
  <c r="AH1326" i="1"/>
  <c r="AC1327" i="1"/>
  <c r="AD1327" i="1"/>
  <c r="AE1327" i="1"/>
  <c r="AF1327" i="1"/>
  <c r="AG1327" i="1"/>
  <c r="AH1327" i="1"/>
  <c r="AC1328" i="1"/>
  <c r="AD1328" i="1"/>
  <c r="AE1328" i="1"/>
  <c r="AF1328" i="1"/>
  <c r="AG1328" i="1"/>
  <c r="AH1328" i="1"/>
  <c r="AC1329" i="1"/>
  <c r="AD1329" i="1"/>
  <c r="AE1329" i="1"/>
  <c r="AF1329" i="1"/>
  <c r="AA1329" i="1"/>
  <c r="AG1329" i="1" s="1"/>
  <c r="AB1329" i="1"/>
  <c r="AH1329" i="1"/>
  <c r="AC1330" i="1"/>
  <c r="AD1330" i="1"/>
  <c r="AE1330" i="1"/>
  <c r="AF1330" i="1"/>
  <c r="AG1330" i="1"/>
  <c r="AH1330" i="1"/>
  <c r="AC1331" i="1"/>
  <c r="AD1331" i="1"/>
  <c r="AE1331" i="1"/>
  <c r="AF1331" i="1"/>
  <c r="AA1331" i="1"/>
  <c r="AG1331" i="1"/>
  <c r="AB1331" i="1"/>
  <c r="AH1331" i="1" s="1"/>
  <c r="AC1332" i="1"/>
  <c r="AD1332" i="1"/>
  <c r="AE1332" i="1"/>
  <c r="AF1332" i="1"/>
  <c r="AG1332" i="1"/>
  <c r="AH1332" i="1"/>
  <c r="AC1333" i="1"/>
  <c r="AD1333" i="1"/>
  <c r="AE1333" i="1"/>
  <c r="AF1333" i="1"/>
  <c r="AG1333" i="1"/>
  <c r="AH1333" i="1"/>
  <c r="AC1337" i="1"/>
  <c r="AD1337" i="1"/>
  <c r="AE1337" i="1"/>
  <c r="AF1337" i="1"/>
  <c r="AG1337" i="1"/>
  <c r="AH1337" i="1"/>
  <c r="AC1338" i="1"/>
  <c r="AD1338" i="1"/>
  <c r="AE1338" i="1"/>
  <c r="AF1338" i="1"/>
  <c r="AA1338" i="1"/>
  <c r="AG1338" i="1" s="1"/>
  <c r="AB1338" i="1"/>
  <c r="AH1338" i="1"/>
  <c r="AC1339" i="1"/>
  <c r="AD1339" i="1"/>
  <c r="AE1339" i="1"/>
  <c r="AF1339" i="1"/>
  <c r="AG1339" i="1"/>
  <c r="AH1339" i="1"/>
  <c r="AC1340" i="1"/>
  <c r="AD1340" i="1"/>
  <c r="AE1340" i="1"/>
  <c r="AF1340" i="1"/>
  <c r="AA1340" i="1"/>
  <c r="AG1340" i="1"/>
  <c r="AB1340" i="1"/>
  <c r="AH1340" i="1" s="1"/>
  <c r="AC1341" i="1"/>
  <c r="AD1341" i="1"/>
  <c r="AE1341" i="1"/>
  <c r="AF1341" i="1"/>
  <c r="AG1341" i="1"/>
  <c r="AH1341" i="1"/>
  <c r="AC1342" i="1"/>
  <c r="AD1342" i="1"/>
  <c r="AE1342" i="1"/>
  <c r="AF1342" i="1"/>
  <c r="AA1342" i="1"/>
  <c r="AG1342" i="1" s="1"/>
  <c r="AB1342" i="1"/>
  <c r="AH1342" i="1"/>
  <c r="AC1343" i="1"/>
  <c r="AD1343" i="1"/>
  <c r="AE1343" i="1"/>
  <c r="AF1343" i="1"/>
  <c r="AG1343" i="1"/>
  <c r="AH1343" i="1"/>
  <c r="AC1344" i="1"/>
  <c r="AD1344" i="1"/>
  <c r="AE1344" i="1"/>
  <c r="AF1344" i="1"/>
  <c r="AA1344" i="1"/>
  <c r="AG1344" i="1"/>
  <c r="AB1344" i="1"/>
  <c r="AH1344" i="1" s="1"/>
  <c r="AC1345" i="1"/>
  <c r="AD1345" i="1"/>
  <c r="AE1345" i="1"/>
  <c r="AF1345" i="1"/>
  <c r="AG1345" i="1"/>
  <c r="AH1345" i="1"/>
  <c r="AC1359" i="1"/>
  <c r="AD1359" i="1"/>
  <c r="AE1359" i="1"/>
  <c r="AF1359" i="1"/>
  <c r="AG1359" i="1"/>
  <c r="AH1359" i="1"/>
  <c r="AC1360" i="1"/>
  <c r="AD1360" i="1"/>
  <c r="AE1360" i="1"/>
  <c r="AF1360" i="1"/>
  <c r="AA1360" i="1"/>
  <c r="AG1360" i="1"/>
  <c r="AB1360" i="1"/>
  <c r="AH1360" i="1" s="1"/>
  <c r="AC1361" i="1"/>
  <c r="AD1361" i="1"/>
  <c r="AE1361" i="1"/>
  <c r="AF1361" i="1"/>
  <c r="AG1361" i="1"/>
  <c r="AH1361" i="1"/>
  <c r="AC1362" i="1"/>
  <c r="AD1362" i="1"/>
  <c r="AE1362" i="1"/>
  <c r="AF1362" i="1"/>
  <c r="AA1362" i="1"/>
  <c r="AG1362" i="1" s="1"/>
  <c r="AB1362" i="1"/>
  <c r="AH1362" i="1"/>
  <c r="AC1363" i="1"/>
  <c r="AD1363" i="1"/>
  <c r="AE1363" i="1"/>
  <c r="AF1363" i="1"/>
  <c r="AG1363" i="1"/>
  <c r="AH1363" i="1"/>
  <c r="AC1364" i="1"/>
  <c r="AD1364" i="1"/>
  <c r="AE1364" i="1"/>
  <c r="AF1364" i="1"/>
  <c r="AG1364" i="1"/>
  <c r="AH1364" i="1"/>
  <c r="AC1365" i="1"/>
  <c r="AD1365" i="1"/>
  <c r="AE1365" i="1"/>
  <c r="AF1365" i="1"/>
  <c r="AA1365" i="1"/>
  <c r="AG1365" i="1" s="1"/>
  <c r="AB1365" i="1"/>
  <c r="AH1365" i="1"/>
  <c r="AC1369" i="1"/>
  <c r="AD1369" i="1"/>
  <c r="AE1369" i="1"/>
  <c r="AF1369" i="1"/>
  <c r="AG1369" i="1"/>
  <c r="AH1369" i="1"/>
  <c r="AC1373" i="1"/>
  <c r="AD1373" i="1"/>
  <c r="AE1373" i="1"/>
  <c r="AF1373" i="1"/>
  <c r="AG1373" i="1"/>
  <c r="AH1373" i="1"/>
  <c r="AC1374" i="1"/>
  <c r="AD1374" i="1"/>
  <c r="AE1374" i="1"/>
  <c r="AF1374" i="1"/>
  <c r="AA1374" i="1"/>
  <c r="AG1374" i="1" s="1"/>
  <c r="AB1374" i="1"/>
  <c r="AH1374" i="1"/>
  <c r="AC1375" i="1"/>
  <c r="AD1375" i="1"/>
  <c r="AE1375" i="1"/>
  <c r="AF1375" i="1"/>
  <c r="AG1375" i="1"/>
  <c r="AH1375" i="1"/>
  <c r="AC1376" i="1"/>
  <c r="AD1376" i="1"/>
  <c r="AE1376" i="1"/>
  <c r="AF1376" i="1"/>
  <c r="AG1376" i="1"/>
  <c r="AH1376" i="1"/>
  <c r="AC503" i="1"/>
  <c r="AD503" i="1"/>
  <c r="AE503" i="1"/>
  <c r="AF503" i="1"/>
  <c r="AG503" i="1"/>
  <c r="AH503" i="1"/>
  <c r="AC1377" i="1"/>
  <c r="AD1377" i="1"/>
  <c r="AE1377" i="1"/>
  <c r="AF1377" i="1"/>
  <c r="AA1377" i="1"/>
  <c r="AG1377" i="1"/>
  <c r="AB1377" i="1"/>
  <c r="AH1377" i="1" s="1"/>
  <c r="AC1378" i="1"/>
  <c r="AD1378" i="1"/>
  <c r="AE1378" i="1"/>
  <c r="AF1378" i="1"/>
  <c r="AG1378" i="1"/>
  <c r="AH1378" i="1"/>
  <c r="AC1382" i="1"/>
  <c r="AD1382" i="1"/>
  <c r="AE1382" i="1"/>
  <c r="AF1382" i="1"/>
  <c r="AG1382" i="1"/>
  <c r="AH1382" i="1"/>
  <c r="AC1383" i="1"/>
  <c r="AD1383" i="1"/>
  <c r="AE1383" i="1"/>
  <c r="AF1383" i="1"/>
  <c r="AA1383" i="1"/>
  <c r="AG1383" i="1"/>
  <c r="AB1383" i="1"/>
  <c r="AH1383" i="1" s="1"/>
  <c r="AC1384" i="1"/>
  <c r="AD1384" i="1"/>
  <c r="AE1384" i="1"/>
  <c r="AF1384" i="1"/>
  <c r="AG1384" i="1"/>
  <c r="AH1384" i="1"/>
  <c r="AC1385" i="1"/>
  <c r="AD1385" i="1"/>
  <c r="AE1385" i="1"/>
  <c r="AF1385" i="1"/>
  <c r="AA1385" i="1"/>
  <c r="AG1385" i="1" s="1"/>
  <c r="AB1385" i="1"/>
  <c r="AH1385" i="1"/>
  <c r="AC1386" i="1"/>
  <c r="AD1386" i="1"/>
  <c r="AE1386" i="1"/>
  <c r="AF1386" i="1"/>
  <c r="AG1386" i="1"/>
  <c r="AH1386" i="1"/>
  <c r="AC1387" i="1"/>
  <c r="AD1387" i="1"/>
  <c r="AE1387" i="1"/>
  <c r="AF1387" i="1"/>
  <c r="AG1387" i="1"/>
  <c r="AH1387" i="1"/>
  <c r="AC1388" i="1"/>
  <c r="AD1388" i="1"/>
  <c r="AE1388" i="1"/>
  <c r="AF1388" i="1"/>
  <c r="AA1388" i="1"/>
  <c r="AG1388" i="1" s="1"/>
  <c r="AB1388" i="1"/>
  <c r="AH1388" i="1"/>
  <c r="AC1389" i="1"/>
  <c r="AD1389" i="1"/>
  <c r="AE1389" i="1"/>
  <c r="AF1389" i="1"/>
  <c r="AG1389" i="1"/>
  <c r="AH1389" i="1"/>
  <c r="AC1390" i="1"/>
  <c r="AD1390" i="1"/>
  <c r="AE1390" i="1"/>
  <c r="AF1390" i="1"/>
  <c r="AA1390" i="1"/>
  <c r="AG1390" i="1"/>
  <c r="AB1390" i="1"/>
  <c r="AH1390" i="1" s="1"/>
  <c r="AC1391" i="1"/>
  <c r="AD1391" i="1"/>
  <c r="AE1391" i="1"/>
  <c r="AF1391" i="1"/>
  <c r="AG1391" i="1"/>
  <c r="AH1391" i="1"/>
  <c r="AC981" i="1"/>
  <c r="AD981" i="1"/>
  <c r="AE981" i="1"/>
  <c r="AF981" i="1"/>
  <c r="AA981" i="1"/>
  <c r="AG981" i="1" s="1"/>
  <c r="AB981" i="1"/>
  <c r="AH981" i="1"/>
  <c r="AC1398" i="1"/>
  <c r="AD1398" i="1"/>
  <c r="AE1398" i="1"/>
  <c r="AF1398" i="1"/>
  <c r="AA1398" i="1"/>
  <c r="AG1398" i="1" s="1"/>
  <c r="AB1398" i="1"/>
  <c r="AH1398" i="1"/>
  <c r="AC1399" i="1"/>
  <c r="AD1399" i="1"/>
  <c r="AE1399" i="1"/>
  <c r="AF1399" i="1"/>
  <c r="AG1399" i="1"/>
  <c r="AH1399" i="1"/>
  <c r="AC1400" i="1"/>
  <c r="AD1400" i="1"/>
  <c r="AE1400" i="1"/>
  <c r="AF1400" i="1"/>
  <c r="AA1400" i="1"/>
  <c r="AG1400" i="1"/>
  <c r="AB1400" i="1"/>
  <c r="AH1400" i="1" s="1"/>
  <c r="AC1401" i="1"/>
  <c r="AD1401" i="1"/>
  <c r="AE1401" i="1"/>
  <c r="AF1401" i="1"/>
  <c r="AG1401" i="1"/>
  <c r="AH1401" i="1"/>
  <c r="AC1402" i="1"/>
  <c r="AD1402" i="1"/>
  <c r="AE1402" i="1"/>
  <c r="AF1402" i="1"/>
  <c r="AG1402" i="1"/>
  <c r="AH1402" i="1"/>
  <c r="AC1403" i="1"/>
  <c r="AD1403" i="1"/>
  <c r="AE1403" i="1"/>
  <c r="AF1403" i="1"/>
  <c r="AA1403" i="1"/>
  <c r="AG1403" i="1"/>
  <c r="AB1403" i="1"/>
  <c r="AH1403" i="1" s="1"/>
  <c r="AC1404" i="1"/>
  <c r="AD1404" i="1"/>
  <c r="AE1404" i="1"/>
  <c r="AF1404" i="1"/>
  <c r="AG1404" i="1"/>
  <c r="AH1404" i="1"/>
  <c r="AC1405" i="1"/>
  <c r="AD1405" i="1"/>
  <c r="AE1405" i="1"/>
  <c r="AF1405" i="1"/>
  <c r="AA1405" i="1"/>
  <c r="AG1405" i="1" s="1"/>
  <c r="AB1405" i="1"/>
  <c r="AH1405" i="1"/>
  <c r="AC1406" i="1"/>
  <c r="AD1406" i="1"/>
  <c r="AE1406" i="1"/>
  <c r="AF1406" i="1"/>
  <c r="AG1406" i="1"/>
  <c r="AH1406" i="1"/>
  <c r="AC1407" i="1"/>
  <c r="AD1407" i="1"/>
  <c r="AE1407" i="1"/>
  <c r="AF1407" i="1"/>
  <c r="AG1407" i="1"/>
  <c r="AH1407" i="1"/>
  <c r="AC1408" i="1"/>
  <c r="AD1408" i="1"/>
  <c r="AE1408" i="1"/>
  <c r="AF1408" i="1"/>
  <c r="AG1408" i="1"/>
  <c r="AH1408" i="1"/>
  <c r="AC1411" i="1"/>
  <c r="AD1411" i="1"/>
  <c r="AE1411" i="1"/>
  <c r="AF1411" i="1"/>
  <c r="AA1411" i="1"/>
  <c r="AG1411" i="1"/>
  <c r="AB1411" i="1"/>
  <c r="AH1411" i="1" s="1"/>
  <c r="AC1412" i="1"/>
  <c r="AD1412" i="1"/>
  <c r="AE1412" i="1"/>
  <c r="AF1412" i="1"/>
  <c r="AG1412" i="1"/>
  <c r="AH1412" i="1"/>
  <c r="AC1413" i="1"/>
  <c r="AD1413" i="1"/>
  <c r="AE1413" i="1"/>
  <c r="AF1413" i="1"/>
  <c r="AA1413" i="1"/>
  <c r="AG1413" i="1" s="1"/>
  <c r="AB1413" i="1"/>
  <c r="AH1413" i="1"/>
  <c r="AC1414" i="1"/>
  <c r="AD1414" i="1"/>
  <c r="AE1414" i="1"/>
  <c r="AF1414" i="1"/>
  <c r="AG1414" i="1"/>
  <c r="AH1414" i="1"/>
  <c r="AC1415" i="1"/>
  <c r="AD1415" i="1"/>
  <c r="AE1415" i="1"/>
  <c r="AF1415" i="1"/>
  <c r="AA1415" i="1"/>
  <c r="AG1415" i="1"/>
  <c r="AB1415" i="1"/>
  <c r="AH1415" i="1" s="1"/>
  <c r="AC1416" i="1"/>
  <c r="AD1416" i="1"/>
  <c r="AE1416" i="1"/>
  <c r="AF1416" i="1"/>
  <c r="AG1416" i="1"/>
  <c r="AH1416" i="1"/>
  <c r="AC1417" i="1"/>
  <c r="AD1417" i="1"/>
  <c r="AE1417" i="1"/>
  <c r="AF1417" i="1"/>
  <c r="AA1417" i="1"/>
  <c r="AG1417" i="1" s="1"/>
  <c r="AB1417" i="1"/>
  <c r="AH1417" i="1"/>
  <c r="AC1421" i="1"/>
  <c r="AD1421" i="1"/>
  <c r="AE1421" i="1"/>
  <c r="AF1421" i="1"/>
  <c r="AA1421" i="1"/>
  <c r="AG1421" i="1" s="1"/>
  <c r="AB1421" i="1"/>
  <c r="AH1421" i="1"/>
  <c r="AC1422" i="1"/>
  <c r="AD1422" i="1"/>
  <c r="AE1422" i="1"/>
  <c r="AF1422" i="1"/>
  <c r="AG1422" i="1"/>
  <c r="AH1422" i="1"/>
  <c r="AC1423" i="1"/>
  <c r="AD1423" i="1"/>
  <c r="AE1423" i="1"/>
  <c r="AF1423" i="1"/>
  <c r="AG1423" i="1"/>
  <c r="AH1423" i="1"/>
  <c r="AC1424" i="1"/>
  <c r="AD1424" i="1"/>
  <c r="AE1424" i="1"/>
  <c r="AF1424" i="1"/>
  <c r="AA1424" i="1"/>
  <c r="AG1424" i="1" s="1"/>
  <c r="AB1424" i="1"/>
  <c r="AH1424" i="1"/>
  <c r="AC1425" i="1"/>
  <c r="AD1425" i="1"/>
  <c r="AE1425" i="1"/>
  <c r="AF1425" i="1"/>
  <c r="AG1425" i="1"/>
  <c r="AH1425" i="1"/>
  <c r="AC1426" i="1"/>
  <c r="AD1426" i="1"/>
  <c r="AE1426" i="1"/>
  <c r="AF1426" i="1"/>
  <c r="AA1426" i="1"/>
  <c r="AG1426" i="1"/>
  <c r="AB1426" i="1"/>
  <c r="AH1426" i="1" s="1"/>
  <c r="AC1431" i="1"/>
  <c r="AD1431" i="1"/>
  <c r="AE1431" i="1"/>
  <c r="AF1431" i="1"/>
  <c r="AA1431" i="1"/>
  <c r="AG1431" i="1"/>
  <c r="AB1431" i="1"/>
  <c r="AH1431" i="1" s="1"/>
  <c r="AC1432" i="1"/>
  <c r="AD1432" i="1"/>
  <c r="AE1432" i="1"/>
  <c r="AF1432" i="1"/>
  <c r="AG1432" i="1"/>
  <c r="AH1432" i="1"/>
  <c r="AC1433" i="1"/>
  <c r="AD1433" i="1"/>
  <c r="AE1433" i="1"/>
  <c r="AF1433" i="1"/>
  <c r="AA1433" i="1"/>
  <c r="AG1433" i="1" s="1"/>
  <c r="AB1433" i="1"/>
  <c r="AH1433" i="1"/>
  <c r="AC1434" i="1"/>
  <c r="AD1434" i="1"/>
  <c r="AE1434" i="1"/>
  <c r="AF1434" i="1"/>
  <c r="AG1434" i="1"/>
  <c r="AH1434" i="1"/>
  <c r="AC1435" i="1"/>
  <c r="AD1435" i="1"/>
  <c r="AE1435" i="1"/>
  <c r="AF1435" i="1"/>
  <c r="AA1435" i="1"/>
  <c r="AG1435" i="1"/>
  <c r="AB1435" i="1"/>
  <c r="AH1435" i="1" s="1"/>
  <c r="AC1439" i="1"/>
  <c r="AD1439" i="1"/>
  <c r="AE1439" i="1"/>
  <c r="AF1439" i="1"/>
  <c r="AA1439" i="1"/>
  <c r="AG1439" i="1"/>
  <c r="AB1439" i="1"/>
  <c r="AH1439" i="1" s="1"/>
  <c r="AC1440" i="1"/>
  <c r="AD1440" i="1"/>
  <c r="AE1440" i="1"/>
  <c r="AF1440" i="1"/>
  <c r="AG1440" i="1"/>
  <c r="AH1440" i="1"/>
  <c r="AC1441" i="1"/>
  <c r="AD1441" i="1"/>
  <c r="AE1441" i="1"/>
  <c r="AF1441" i="1"/>
  <c r="AA1441" i="1"/>
  <c r="AG1441" i="1" s="1"/>
  <c r="AB1441" i="1"/>
  <c r="AH1441" i="1"/>
  <c r="AC1442" i="1"/>
  <c r="AD1442" i="1"/>
  <c r="AE1442" i="1"/>
  <c r="AF1442" i="1"/>
  <c r="AG1442" i="1"/>
  <c r="AH1442" i="1"/>
  <c r="AC1450" i="1"/>
  <c r="AD1450" i="1"/>
  <c r="AE1450" i="1"/>
  <c r="AF1450" i="1"/>
  <c r="AA1450" i="1"/>
  <c r="AG1450" i="1"/>
  <c r="AB1450" i="1"/>
  <c r="AH1450" i="1" s="1"/>
  <c r="AC1451" i="1"/>
  <c r="AD1451" i="1"/>
  <c r="AE1451" i="1"/>
  <c r="AF1451" i="1"/>
  <c r="AG1451" i="1"/>
  <c r="AH1451" i="1"/>
  <c r="AC1452" i="1"/>
  <c r="AD1452" i="1"/>
  <c r="AE1452" i="1"/>
  <c r="AF1452" i="1"/>
  <c r="AA1452" i="1"/>
  <c r="AG1452" i="1"/>
  <c r="AB1452" i="1"/>
  <c r="AH1452" i="1"/>
  <c r="AC1453" i="1"/>
  <c r="AD1453" i="1"/>
  <c r="AE1453" i="1"/>
  <c r="AF1453" i="1"/>
  <c r="AG1453" i="1"/>
  <c r="AH1453" i="1"/>
  <c r="AC1454" i="1"/>
  <c r="AD1454" i="1"/>
  <c r="AE1454" i="1"/>
  <c r="AF1454" i="1"/>
  <c r="AA1454" i="1"/>
  <c r="AG1454" i="1"/>
  <c r="AB1454" i="1"/>
  <c r="AH1454" i="1"/>
  <c r="AC1455" i="1"/>
  <c r="AD1455" i="1"/>
  <c r="AE1455" i="1"/>
  <c r="AF1455" i="1"/>
  <c r="AG1455" i="1"/>
  <c r="AH1455" i="1"/>
  <c r="AC1456" i="1"/>
  <c r="AD1456" i="1"/>
  <c r="AE1456" i="1"/>
  <c r="AF1456" i="1"/>
  <c r="AG1456" i="1"/>
  <c r="AH1456" i="1"/>
  <c r="AC1457" i="1"/>
  <c r="AD1457" i="1"/>
  <c r="AE1457" i="1"/>
  <c r="AF1457" i="1"/>
  <c r="AA1457" i="1"/>
  <c r="AG1457" i="1"/>
  <c r="AB1457" i="1"/>
  <c r="AH1457" i="1" s="1"/>
  <c r="AC1458" i="1"/>
  <c r="AD1458" i="1"/>
  <c r="AE1458" i="1"/>
  <c r="AF1458" i="1"/>
  <c r="AG1458" i="1"/>
  <c r="AH1458" i="1"/>
  <c r="AC1459" i="1"/>
  <c r="AD1459" i="1"/>
  <c r="AE1459" i="1"/>
  <c r="AF1459" i="1"/>
  <c r="AA1459" i="1"/>
  <c r="AG1459" i="1" s="1"/>
  <c r="AB1459" i="1"/>
  <c r="AH1459" i="1"/>
  <c r="AC1460" i="1"/>
  <c r="AD1460" i="1"/>
  <c r="AE1460" i="1"/>
  <c r="AF1460" i="1"/>
  <c r="AG1460" i="1"/>
  <c r="AH1460" i="1"/>
  <c r="AC1461" i="1"/>
  <c r="AD1461" i="1"/>
  <c r="AE1461" i="1"/>
  <c r="AF1461" i="1"/>
  <c r="AA1461" i="1"/>
  <c r="AG1461" i="1"/>
  <c r="AB1461" i="1"/>
  <c r="AH1461" i="1" s="1"/>
  <c r="AC1462" i="1"/>
  <c r="AD1462" i="1"/>
  <c r="AE1462" i="1"/>
  <c r="AF1462" i="1"/>
  <c r="AG1462" i="1"/>
  <c r="AH1462" i="1"/>
  <c r="AC443" i="1"/>
  <c r="AD443" i="1"/>
  <c r="AE443" i="1"/>
  <c r="AF443" i="1"/>
  <c r="AA443" i="1"/>
  <c r="AG443" i="1" s="1"/>
  <c r="AB443" i="1"/>
  <c r="AH443" i="1"/>
  <c r="AC444" i="1"/>
  <c r="AD444" i="1"/>
  <c r="AE444" i="1"/>
  <c r="AF444" i="1"/>
  <c r="AG444" i="1"/>
  <c r="AH444" i="1"/>
  <c r="AC1463" i="1"/>
  <c r="AD1463" i="1"/>
  <c r="AE1463" i="1"/>
  <c r="AF1463" i="1"/>
  <c r="AG1463" i="1"/>
  <c r="AH1463" i="1"/>
  <c r="AC1464" i="1"/>
  <c r="AD1464" i="1"/>
  <c r="AE1464" i="1"/>
  <c r="AF1464" i="1"/>
  <c r="AA1464" i="1"/>
  <c r="AG1464" i="1" s="1"/>
  <c r="AB1464" i="1"/>
  <c r="AH1464" i="1"/>
  <c r="AC1465" i="1"/>
  <c r="AD1465" i="1"/>
  <c r="AE1465" i="1"/>
  <c r="AF1465" i="1"/>
  <c r="AG1465" i="1"/>
  <c r="AH1465" i="1"/>
  <c r="AC1466" i="1"/>
  <c r="AD1466" i="1"/>
  <c r="AE1466" i="1"/>
  <c r="AF1466" i="1"/>
  <c r="AA1466" i="1"/>
  <c r="AG1466" i="1"/>
  <c r="AB1466" i="1"/>
  <c r="AH1466" i="1" s="1"/>
  <c r="AC1467" i="1"/>
  <c r="AD1467" i="1"/>
  <c r="AE1467" i="1"/>
  <c r="AF1467" i="1"/>
  <c r="AG1467" i="1"/>
  <c r="AH1467" i="1"/>
  <c r="AC1468" i="1"/>
  <c r="AD1468" i="1"/>
  <c r="AE1468" i="1"/>
  <c r="AF1468" i="1"/>
  <c r="AA1468" i="1"/>
  <c r="AG1468" i="1" s="1"/>
  <c r="AB1468" i="1"/>
  <c r="AH1468" i="1"/>
  <c r="AC1469" i="1"/>
  <c r="AD1469" i="1"/>
  <c r="AE1469" i="1"/>
  <c r="AF1469" i="1"/>
  <c r="AG1469" i="1"/>
  <c r="AH1469" i="1"/>
  <c r="AC1470" i="1"/>
  <c r="AD1470" i="1"/>
  <c r="AE1470" i="1"/>
  <c r="AF1470" i="1"/>
  <c r="AA1470" i="1"/>
  <c r="AG1470" i="1"/>
  <c r="AB1470" i="1"/>
  <c r="AH1470" i="1" s="1"/>
  <c r="AC1471" i="1"/>
  <c r="AD1471" i="1"/>
  <c r="AE1471" i="1"/>
  <c r="AF1471" i="1"/>
  <c r="AG1471" i="1"/>
  <c r="AH1471" i="1"/>
  <c r="AC1472" i="1"/>
  <c r="AD1472" i="1"/>
  <c r="AE1472" i="1"/>
  <c r="AF1472" i="1"/>
  <c r="AA1472" i="1"/>
  <c r="AG1472" i="1" s="1"/>
  <c r="AB1472" i="1"/>
  <c r="AH1472" i="1"/>
  <c r="AC1473" i="1"/>
  <c r="AD1473" i="1"/>
  <c r="AE1473" i="1"/>
  <c r="AF1473" i="1"/>
  <c r="AG1473" i="1"/>
  <c r="AH1473" i="1"/>
  <c r="AC1474" i="1"/>
  <c r="AD1474" i="1"/>
  <c r="AE1474" i="1"/>
  <c r="AF1474" i="1"/>
  <c r="AG1474" i="1"/>
  <c r="AH1474" i="1"/>
  <c r="AC1475" i="1"/>
  <c r="AD1475" i="1"/>
  <c r="AE1475" i="1"/>
  <c r="AF1475" i="1"/>
  <c r="AA1475" i="1"/>
  <c r="AG1475" i="1"/>
  <c r="AB1475" i="1"/>
  <c r="AH1475" i="1"/>
  <c r="AC1476" i="1"/>
  <c r="AD1476" i="1"/>
  <c r="AE1476" i="1"/>
  <c r="AF1476" i="1"/>
  <c r="AG1476" i="1"/>
  <c r="AH1476" i="1"/>
  <c r="AC1477" i="1"/>
  <c r="AD1477" i="1"/>
  <c r="AE1477" i="1"/>
  <c r="AF1477" i="1"/>
  <c r="AA1477" i="1"/>
  <c r="AG1477" i="1"/>
  <c r="AB1477" i="1"/>
  <c r="AH1477" i="1" s="1"/>
  <c r="AC1478" i="1"/>
  <c r="AD1478" i="1"/>
  <c r="AE1478" i="1"/>
  <c r="AF1478" i="1"/>
  <c r="AG1478" i="1"/>
  <c r="AH1478" i="1"/>
  <c r="AC1479" i="1"/>
  <c r="AD1479" i="1"/>
  <c r="AE1479" i="1"/>
  <c r="AF1479" i="1"/>
  <c r="AA1479" i="1"/>
  <c r="AG1479" i="1"/>
  <c r="AB1479" i="1"/>
  <c r="AH1479" i="1"/>
  <c r="AC1483" i="1"/>
  <c r="AD1483" i="1"/>
  <c r="AE1483" i="1"/>
  <c r="AF1483" i="1"/>
  <c r="AA1483" i="1"/>
  <c r="AG1483" i="1" s="1"/>
  <c r="AB1483" i="1"/>
  <c r="AH1483" i="1"/>
  <c r="AC1484" i="1"/>
  <c r="AD1484" i="1"/>
  <c r="AE1484" i="1"/>
  <c r="AF1484" i="1"/>
  <c r="AG1484" i="1"/>
  <c r="AH1484" i="1"/>
  <c r="AC1485" i="1"/>
  <c r="AD1485" i="1"/>
  <c r="AE1485" i="1"/>
  <c r="AF1485" i="1"/>
  <c r="AA1485" i="1"/>
  <c r="AG1485" i="1"/>
  <c r="AB1485" i="1"/>
  <c r="AH1485" i="1"/>
  <c r="AC1486" i="1"/>
  <c r="AD1486" i="1"/>
  <c r="AE1486" i="1"/>
  <c r="AF1486" i="1"/>
  <c r="AG1486" i="1"/>
  <c r="AH1486" i="1"/>
  <c r="AC1487" i="1"/>
  <c r="AD1487" i="1"/>
  <c r="AE1487" i="1"/>
  <c r="AF1487" i="1"/>
  <c r="AA1487" i="1"/>
  <c r="AG1487" i="1"/>
  <c r="AB1487" i="1"/>
  <c r="AH1487" i="1"/>
  <c r="AC1488" i="1"/>
  <c r="AD1488" i="1"/>
  <c r="AE1488" i="1"/>
  <c r="AF1488" i="1"/>
  <c r="AG1488" i="1"/>
  <c r="AH1488" i="1"/>
  <c r="AC1489" i="1"/>
  <c r="AD1489" i="1"/>
  <c r="AE1489" i="1"/>
  <c r="AF1489" i="1"/>
  <c r="AA1489" i="1"/>
  <c r="AG1489" i="1"/>
  <c r="AB1489" i="1"/>
  <c r="AH1489" i="1"/>
  <c r="AC1490" i="1"/>
  <c r="AD1490" i="1"/>
  <c r="AE1490" i="1"/>
  <c r="AF1490" i="1"/>
  <c r="AG1490" i="1"/>
  <c r="AH1490" i="1"/>
  <c r="AC1491" i="1"/>
  <c r="AD1491" i="1"/>
  <c r="AE1491" i="1"/>
  <c r="AF1491" i="1"/>
  <c r="AG1491" i="1"/>
  <c r="AH1491" i="1"/>
  <c r="AC1492" i="1"/>
  <c r="AD1492" i="1"/>
  <c r="AE1492" i="1"/>
  <c r="AF1492" i="1"/>
  <c r="AA1492" i="1"/>
  <c r="AG1492" i="1"/>
  <c r="AB1492" i="1"/>
  <c r="AH1492" i="1"/>
  <c r="AC1493" i="1"/>
  <c r="AD1493" i="1"/>
  <c r="AE1493" i="1"/>
  <c r="AF1493" i="1"/>
  <c r="AG1493" i="1"/>
  <c r="AH1493" i="1"/>
  <c r="AC1494" i="1"/>
  <c r="AD1494" i="1"/>
  <c r="AE1494" i="1"/>
  <c r="AF1494" i="1"/>
  <c r="AA1494" i="1"/>
  <c r="AG1494" i="1"/>
  <c r="AB1494" i="1"/>
  <c r="AH1494" i="1"/>
  <c r="AC1495" i="1"/>
  <c r="AD1495" i="1"/>
  <c r="AE1495" i="1"/>
  <c r="AF1495" i="1"/>
  <c r="AG1495" i="1"/>
  <c r="AH1495" i="1"/>
  <c r="AC1496" i="1"/>
  <c r="AD1496" i="1"/>
  <c r="AE1496" i="1"/>
  <c r="AF1496" i="1"/>
  <c r="AA1496" i="1"/>
  <c r="AG1496" i="1"/>
  <c r="AB1496" i="1"/>
  <c r="AH1496" i="1"/>
  <c r="AC1497" i="1"/>
  <c r="AD1497" i="1"/>
  <c r="AE1497" i="1"/>
  <c r="AF1497" i="1"/>
  <c r="AG1497" i="1"/>
  <c r="AH1497" i="1"/>
  <c r="AC1498" i="1"/>
  <c r="AD1498" i="1"/>
  <c r="AE1498" i="1"/>
  <c r="AF1498" i="1"/>
  <c r="AA1498" i="1"/>
  <c r="AG1498" i="1"/>
  <c r="AB1498" i="1"/>
  <c r="AH1498" i="1"/>
  <c r="AC1499" i="1"/>
  <c r="AD1499" i="1"/>
  <c r="AE1499" i="1"/>
  <c r="AF1499" i="1"/>
  <c r="AG1499" i="1"/>
  <c r="AH1499" i="1"/>
  <c r="AC1500" i="1"/>
  <c r="AD1500" i="1"/>
  <c r="AE1500" i="1"/>
  <c r="AF1500" i="1"/>
  <c r="AA1500" i="1"/>
  <c r="AG1500" i="1"/>
  <c r="AB1500" i="1"/>
  <c r="AH1500" i="1"/>
  <c r="AC1501" i="1"/>
  <c r="AD1501" i="1"/>
  <c r="AE1501" i="1"/>
  <c r="AF1501" i="1"/>
  <c r="AG1501" i="1"/>
  <c r="AH1501" i="1"/>
  <c r="AC1502" i="1"/>
  <c r="AD1502" i="1"/>
  <c r="AE1502" i="1"/>
  <c r="AF1502" i="1"/>
  <c r="AA1502" i="1"/>
  <c r="AG1502" i="1"/>
  <c r="AB1502" i="1"/>
  <c r="AH1502" i="1"/>
  <c r="AC1503" i="1"/>
  <c r="AD1503" i="1"/>
  <c r="AE1503" i="1"/>
  <c r="AF1503" i="1"/>
  <c r="AG1503" i="1"/>
  <c r="AH1503" i="1"/>
  <c r="AC1504" i="1"/>
  <c r="AD1504" i="1"/>
  <c r="AE1504" i="1"/>
  <c r="AF1504" i="1"/>
  <c r="AA1504" i="1"/>
  <c r="AG1504" i="1"/>
  <c r="AB1504" i="1"/>
  <c r="AH1504" i="1"/>
  <c r="AC1505" i="1"/>
  <c r="AD1505" i="1"/>
  <c r="AE1505" i="1"/>
  <c r="AF1505" i="1"/>
  <c r="AG1505" i="1"/>
  <c r="AH1505" i="1"/>
  <c r="AC1506" i="1"/>
  <c r="AD1506" i="1"/>
  <c r="AE1506" i="1"/>
  <c r="AF1506" i="1"/>
  <c r="AA1506" i="1"/>
  <c r="AG1506" i="1"/>
  <c r="AB1506" i="1"/>
  <c r="AH1506" i="1"/>
  <c r="AC1507" i="1"/>
  <c r="AD1507" i="1"/>
  <c r="AE1507" i="1"/>
  <c r="AF1507" i="1"/>
  <c r="AG1507" i="1"/>
  <c r="AH1507" i="1"/>
  <c r="AC1508" i="1"/>
  <c r="AD1508" i="1"/>
  <c r="AE1508" i="1"/>
  <c r="AF1508" i="1"/>
  <c r="AG1508" i="1"/>
  <c r="AH1508" i="1"/>
  <c r="AC1509" i="1"/>
  <c r="AD1509" i="1"/>
  <c r="AE1509" i="1"/>
  <c r="AF1509" i="1"/>
  <c r="AA1509" i="1"/>
  <c r="AG1509" i="1"/>
  <c r="AB1509" i="1"/>
  <c r="AH1509" i="1"/>
  <c r="AC1510" i="1"/>
  <c r="AD1510" i="1"/>
  <c r="AE1510" i="1"/>
  <c r="AF1510" i="1"/>
  <c r="AG1510" i="1"/>
  <c r="AH1510" i="1"/>
  <c r="AC1511" i="1"/>
  <c r="AD1511" i="1"/>
  <c r="AE1511" i="1"/>
  <c r="AF1511" i="1"/>
  <c r="AG1511" i="1"/>
  <c r="AH1511" i="1"/>
  <c r="AC1512" i="1"/>
  <c r="AD1512" i="1"/>
  <c r="AE1512" i="1"/>
  <c r="AF1512" i="1"/>
  <c r="AA1512" i="1"/>
  <c r="AG1512" i="1"/>
  <c r="AB1512" i="1"/>
  <c r="AH1512" i="1"/>
  <c r="AC1513" i="1"/>
  <c r="AD1513" i="1"/>
  <c r="AE1513" i="1"/>
  <c r="AF1513" i="1"/>
  <c r="AA1513" i="1"/>
  <c r="AG1513" i="1"/>
  <c r="AB1513" i="1"/>
  <c r="AH1513" i="1"/>
  <c r="AC1519" i="1"/>
  <c r="AD1519" i="1"/>
  <c r="AE1519" i="1"/>
  <c r="AF1519" i="1"/>
  <c r="AA1519" i="1"/>
  <c r="AG1519" i="1"/>
  <c r="AB1519" i="1"/>
  <c r="AH1519" i="1"/>
  <c r="AC1520" i="1"/>
  <c r="AD1520" i="1"/>
  <c r="AE1520" i="1"/>
  <c r="AF1520" i="1"/>
  <c r="AG1520" i="1"/>
  <c r="AH1520" i="1"/>
  <c r="AC1524" i="1"/>
  <c r="AD1524" i="1"/>
  <c r="AE1524" i="1"/>
  <c r="AF1524" i="1"/>
  <c r="AG1524" i="1"/>
  <c r="AH1524" i="1"/>
  <c r="AC1527" i="1"/>
  <c r="AD1527" i="1"/>
  <c r="AE1527" i="1"/>
  <c r="AF1527" i="1"/>
  <c r="AA1527" i="1"/>
  <c r="AG1527" i="1"/>
  <c r="AB1527" i="1"/>
  <c r="AH1527" i="1"/>
  <c r="AC1528" i="1"/>
  <c r="AD1528" i="1"/>
  <c r="AE1528" i="1"/>
  <c r="AF1528" i="1"/>
  <c r="AG1528" i="1"/>
  <c r="AH1528" i="1"/>
  <c r="AC1529" i="1"/>
  <c r="AD1529" i="1"/>
  <c r="AE1529" i="1"/>
  <c r="AF1529" i="1"/>
  <c r="AA1529" i="1"/>
  <c r="AG1529" i="1"/>
  <c r="AB1529" i="1"/>
  <c r="AH1529" i="1"/>
  <c r="AC1530" i="1"/>
  <c r="AD1530" i="1"/>
  <c r="AE1530" i="1"/>
  <c r="AF1530" i="1"/>
  <c r="AG1530" i="1"/>
  <c r="AH1530" i="1"/>
  <c r="AC1531" i="1"/>
  <c r="AD1531" i="1"/>
  <c r="AE1531" i="1"/>
  <c r="AF1531" i="1"/>
  <c r="AA1531" i="1"/>
  <c r="AG1531" i="1"/>
  <c r="AB1531" i="1"/>
  <c r="AH1531" i="1"/>
  <c r="AC1532" i="1"/>
  <c r="AD1532" i="1"/>
  <c r="AE1532" i="1"/>
  <c r="AF1532" i="1"/>
  <c r="AG1532" i="1"/>
  <c r="AH1532" i="1"/>
  <c r="AC1533" i="1"/>
  <c r="AD1533" i="1"/>
  <c r="AE1533" i="1"/>
  <c r="AF1533" i="1"/>
  <c r="AA1533" i="1"/>
  <c r="AG1533" i="1"/>
  <c r="AB1533" i="1"/>
  <c r="AH1533" i="1"/>
  <c r="AC1534" i="1"/>
  <c r="AD1534" i="1"/>
  <c r="AE1534" i="1"/>
  <c r="AF1534" i="1"/>
  <c r="AG1534" i="1"/>
  <c r="AH1534" i="1"/>
  <c r="AC1535" i="1"/>
  <c r="AD1535" i="1"/>
  <c r="AE1535" i="1"/>
  <c r="AF1535" i="1"/>
  <c r="AG1535" i="1"/>
  <c r="AH1535" i="1"/>
  <c r="AC1536" i="1"/>
  <c r="AD1536" i="1"/>
  <c r="AE1536" i="1"/>
  <c r="AF1536" i="1"/>
  <c r="AA1536" i="1"/>
  <c r="AG1536" i="1"/>
  <c r="AB1536" i="1"/>
  <c r="AH1536" i="1"/>
  <c r="AC1537" i="1"/>
  <c r="AD1537" i="1"/>
  <c r="AE1537" i="1"/>
  <c r="AF1537" i="1"/>
  <c r="AG1537" i="1"/>
  <c r="AH1537" i="1"/>
  <c r="AC1538" i="1"/>
  <c r="AD1538" i="1"/>
  <c r="AE1538" i="1"/>
  <c r="AF1538" i="1"/>
  <c r="AG1538" i="1"/>
  <c r="AH1538" i="1"/>
  <c r="AC1539" i="1"/>
  <c r="AD1539" i="1"/>
  <c r="AE1539" i="1"/>
  <c r="AF1539" i="1"/>
  <c r="AA1539" i="1"/>
  <c r="AG1539" i="1"/>
  <c r="AB1539" i="1"/>
  <c r="AH1539" i="1"/>
  <c r="AC1540" i="1"/>
  <c r="AD1540" i="1"/>
  <c r="AE1540" i="1"/>
  <c r="AF1540" i="1"/>
  <c r="AG1540" i="1"/>
  <c r="AH1540" i="1"/>
  <c r="AC1541" i="1"/>
  <c r="AD1541" i="1"/>
  <c r="AE1541" i="1"/>
  <c r="AF1541" i="1"/>
  <c r="AA1541" i="1"/>
  <c r="AG1541" i="1"/>
  <c r="AB1541" i="1"/>
  <c r="AH1541" i="1"/>
  <c r="AC1542" i="1"/>
  <c r="AD1542" i="1"/>
  <c r="AE1542" i="1"/>
  <c r="AF1542" i="1"/>
  <c r="AG1542" i="1"/>
  <c r="AH1542" i="1"/>
  <c r="AC1543" i="1"/>
  <c r="AD1543" i="1"/>
  <c r="AE1543" i="1"/>
  <c r="AF1543" i="1"/>
  <c r="AA1543" i="1"/>
  <c r="AG1543" i="1"/>
  <c r="AB1543" i="1"/>
  <c r="AH1543" i="1"/>
  <c r="AC1544" i="1"/>
  <c r="AD1544" i="1"/>
  <c r="AE1544" i="1"/>
  <c r="AF1544" i="1"/>
  <c r="AG1544" i="1"/>
  <c r="AH1544" i="1"/>
  <c r="AC1545" i="1"/>
  <c r="AD1545" i="1"/>
  <c r="AE1545" i="1"/>
  <c r="AF1545" i="1"/>
  <c r="AA1545" i="1"/>
  <c r="AG1545" i="1"/>
  <c r="AB1545" i="1"/>
  <c r="AH1545" i="1"/>
  <c r="AC1546" i="1"/>
  <c r="AD1546" i="1"/>
  <c r="AE1546" i="1"/>
  <c r="AF1546" i="1"/>
  <c r="AG1546" i="1"/>
  <c r="AH1546" i="1"/>
  <c r="AC1550" i="1"/>
  <c r="AD1550" i="1"/>
  <c r="AE1550" i="1"/>
  <c r="AF1550" i="1"/>
  <c r="AG1550" i="1"/>
  <c r="AH1550" i="1"/>
  <c r="AC1551" i="1"/>
  <c r="AD1551" i="1"/>
  <c r="AE1551" i="1"/>
  <c r="AF1551" i="1"/>
  <c r="AA1551" i="1"/>
  <c r="AG1551" i="1"/>
  <c r="AB1551" i="1"/>
  <c r="AH1551" i="1"/>
  <c r="AC1552" i="1"/>
  <c r="AD1552" i="1"/>
  <c r="AE1552" i="1"/>
  <c r="AF1552" i="1"/>
  <c r="AG1552" i="1"/>
  <c r="AH1552" i="1"/>
  <c r="AC1553" i="1"/>
  <c r="AD1553" i="1"/>
  <c r="AE1553" i="1"/>
  <c r="AF1553" i="1"/>
  <c r="AA1553" i="1"/>
  <c r="AG1553" i="1"/>
  <c r="AB1553" i="1"/>
  <c r="AH1553" i="1"/>
  <c r="AC1554" i="1"/>
  <c r="AD1554" i="1"/>
  <c r="AE1554" i="1"/>
  <c r="AF1554" i="1"/>
  <c r="AG1554" i="1"/>
  <c r="AH1554" i="1"/>
  <c r="AC1555" i="1"/>
  <c r="AD1555" i="1"/>
  <c r="AE1555" i="1"/>
  <c r="AF1555" i="1"/>
  <c r="AA1555" i="1"/>
  <c r="AG1555" i="1"/>
  <c r="AB1555" i="1"/>
  <c r="AH1555" i="1"/>
  <c r="AC1556" i="1"/>
  <c r="AD1556" i="1"/>
  <c r="AE1556" i="1"/>
  <c r="AF1556" i="1"/>
  <c r="AG1556" i="1"/>
  <c r="AH1556" i="1"/>
  <c r="AC1557" i="1"/>
  <c r="AD1557" i="1"/>
  <c r="AE1557" i="1"/>
  <c r="AF1557" i="1"/>
  <c r="AA1557" i="1"/>
  <c r="AG1557" i="1"/>
  <c r="AB1557" i="1"/>
  <c r="AH1557" i="1"/>
  <c r="AC1558" i="1"/>
  <c r="AD1558" i="1"/>
  <c r="AE1558" i="1"/>
  <c r="AF1558" i="1"/>
  <c r="AG1558" i="1"/>
  <c r="AH1558" i="1"/>
  <c r="AC962" i="1"/>
  <c r="AD962" i="1"/>
  <c r="AE962" i="1"/>
  <c r="AF962" i="1"/>
  <c r="AA962" i="1"/>
  <c r="AG962" i="1"/>
  <c r="AB962" i="1"/>
  <c r="AH962" i="1"/>
  <c r="AC963" i="1"/>
  <c r="AD963" i="1"/>
  <c r="AE963" i="1"/>
  <c r="AF963" i="1"/>
  <c r="AG963" i="1"/>
  <c r="AH963" i="1"/>
  <c r="AC1559" i="1"/>
  <c r="AD1559" i="1"/>
  <c r="AE1559" i="1"/>
  <c r="AF1559" i="1"/>
  <c r="AA1559" i="1"/>
  <c r="AG1559" i="1"/>
  <c r="AB1559" i="1"/>
  <c r="AH1559" i="1"/>
  <c r="AC1560" i="1"/>
  <c r="AD1560" i="1"/>
  <c r="AE1560" i="1"/>
  <c r="AF1560" i="1"/>
  <c r="AG1560" i="1"/>
  <c r="AH1560" i="1"/>
  <c r="AC1561" i="1"/>
  <c r="AD1561" i="1"/>
  <c r="AE1561" i="1"/>
  <c r="AF1561" i="1"/>
  <c r="AA1561" i="1"/>
  <c r="AG1561" i="1"/>
  <c r="AB1561" i="1"/>
  <c r="AH1561" i="1"/>
  <c r="AC1562" i="1"/>
  <c r="AD1562" i="1"/>
  <c r="AE1562" i="1"/>
  <c r="AF1562" i="1"/>
  <c r="AG1562" i="1"/>
  <c r="AH1562" i="1"/>
  <c r="AC1563" i="1"/>
  <c r="AD1563" i="1"/>
  <c r="AE1563" i="1"/>
  <c r="AF1563" i="1"/>
  <c r="AA1563" i="1"/>
  <c r="AG1563" i="1"/>
  <c r="AB1563" i="1"/>
  <c r="AH1563" i="1"/>
  <c r="AC1564" i="1"/>
  <c r="AD1564" i="1"/>
  <c r="AE1564" i="1"/>
  <c r="AF1564" i="1"/>
  <c r="AG1564" i="1"/>
  <c r="AH1564" i="1"/>
  <c r="AC1565" i="1"/>
  <c r="AD1565" i="1"/>
  <c r="AE1565" i="1"/>
  <c r="AF1565" i="1"/>
  <c r="AA1565" i="1"/>
  <c r="AG1565" i="1"/>
  <c r="AB1565" i="1"/>
  <c r="AH1565" i="1"/>
  <c r="AC1566" i="1"/>
  <c r="AD1566" i="1"/>
  <c r="AE1566" i="1"/>
  <c r="AF1566" i="1"/>
  <c r="AA1566" i="1"/>
  <c r="AG1566" i="1"/>
  <c r="AB1566" i="1"/>
  <c r="AH1566" i="1"/>
  <c r="AC1567" i="1"/>
  <c r="AD1567" i="1"/>
  <c r="AE1567" i="1"/>
  <c r="AF1567" i="1"/>
  <c r="AG1567" i="1"/>
  <c r="AH1567" i="1"/>
  <c r="AC1568" i="1"/>
  <c r="AD1568" i="1"/>
  <c r="AE1568" i="1"/>
  <c r="AF1568" i="1"/>
  <c r="AA1568" i="1"/>
  <c r="AG1568" i="1"/>
  <c r="AB1568" i="1"/>
  <c r="AH1568" i="1"/>
  <c r="AC1569" i="1"/>
  <c r="AD1569" i="1"/>
  <c r="AE1569" i="1"/>
  <c r="AF1569" i="1"/>
  <c r="AG1569" i="1"/>
  <c r="AH1569" i="1"/>
  <c r="AC1570" i="1"/>
  <c r="AD1570" i="1"/>
  <c r="AE1570" i="1"/>
  <c r="AF1570" i="1"/>
  <c r="AG1570" i="1"/>
  <c r="AH1570" i="1"/>
  <c r="AC1571" i="1"/>
  <c r="AD1571" i="1"/>
  <c r="AE1571" i="1"/>
  <c r="AF1571" i="1"/>
  <c r="AA1571" i="1"/>
  <c r="AG1571" i="1"/>
  <c r="AB1571" i="1"/>
  <c r="AH1571" i="1"/>
  <c r="AC1572" i="1"/>
  <c r="AD1572" i="1"/>
  <c r="AE1572" i="1"/>
  <c r="AF1572" i="1"/>
  <c r="AG1572" i="1"/>
  <c r="AH1572" i="1"/>
  <c r="AC1576" i="1"/>
  <c r="AD1576" i="1"/>
  <c r="AE1576" i="1"/>
  <c r="AF1576" i="1"/>
  <c r="AG1576" i="1"/>
  <c r="AH1576" i="1"/>
  <c r="AC1577" i="1"/>
  <c r="AD1577" i="1"/>
  <c r="AE1577" i="1"/>
  <c r="AF1577" i="1"/>
  <c r="AA1577" i="1"/>
  <c r="AG1577" i="1"/>
  <c r="AB1577" i="1"/>
  <c r="AH1577" i="1"/>
  <c r="AC248" i="1"/>
  <c r="AD248" i="1"/>
  <c r="AE248" i="1"/>
  <c r="AF248" i="1"/>
  <c r="AG248" i="1"/>
  <c r="AH248" i="1"/>
  <c r="AC1581" i="1"/>
  <c r="AD1581" i="1"/>
  <c r="AE1581" i="1"/>
  <c r="AF1581" i="1"/>
  <c r="AA1581" i="1"/>
  <c r="AG1581" i="1"/>
  <c r="AB1581" i="1"/>
  <c r="AH1581" i="1"/>
  <c r="AC1582" i="1"/>
  <c r="AD1582" i="1"/>
  <c r="AE1582" i="1"/>
  <c r="AF1582" i="1"/>
  <c r="AG1582" i="1"/>
  <c r="AH1582" i="1"/>
  <c r="AC1583" i="1"/>
  <c r="AD1583" i="1"/>
  <c r="AE1583" i="1"/>
  <c r="AF1583" i="1"/>
  <c r="AA1583" i="1"/>
  <c r="AG1583" i="1"/>
  <c r="AB1583" i="1"/>
  <c r="AH1583" i="1" s="1"/>
  <c r="AC1584" i="1"/>
  <c r="AD1584" i="1"/>
  <c r="AE1584" i="1"/>
  <c r="AF1584" i="1"/>
  <c r="AA1584" i="1"/>
  <c r="AG1584" i="1"/>
  <c r="AB1584" i="1"/>
  <c r="AH1584" i="1" s="1"/>
  <c r="AC1585" i="1"/>
  <c r="AD1585" i="1"/>
  <c r="AE1585" i="1"/>
  <c r="AF1585" i="1"/>
  <c r="AG1585" i="1"/>
  <c r="AH1585" i="1"/>
  <c r="AC1593" i="1"/>
  <c r="AD1593" i="1"/>
  <c r="AE1593" i="1"/>
  <c r="AF1593" i="1"/>
  <c r="AA1593" i="1"/>
  <c r="AG1593" i="1"/>
  <c r="AB1593" i="1"/>
  <c r="AH1593" i="1"/>
  <c r="AC1594" i="1"/>
  <c r="AD1594" i="1"/>
  <c r="AE1594" i="1"/>
  <c r="AF1594" i="1"/>
  <c r="AA1594" i="1"/>
  <c r="AG1594" i="1"/>
  <c r="AB1594" i="1"/>
  <c r="AH1594" i="1"/>
  <c r="AC1595" i="1"/>
  <c r="AD1595" i="1"/>
  <c r="AE1595" i="1"/>
  <c r="AF1595" i="1"/>
  <c r="AG1595" i="1"/>
  <c r="AH1595" i="1"/>
  <c r="AC1596" i="1"/>
  <c r="AD1596" i="1"/>
  <c r="AE1596" i="1"/>
  <c r="AF1596" i="1"/>
  <c r="AA1596" i="1"/>
  <c r="AG1596" i="1"/>
  <c r="AB1596" i="1"/>
  <c r="AH1596" i="1"/>
  <c r="AC1597" i="1"/>
  <c r="AD1597" i="1"/>
  <c r="AE1597" i="1"/>
  <c r="AF1597" i="1"/>
  <c r="AG1597" i="1"/>
  <c r="AH1597" i="1"/>
  <c r="AC1598" i="1"/>
  <c r="AD1598" i="1"/>
  <c r="AE1598" i="1"/>
  <c r="AF1598" i="1"/>
  <c r="AA1598" i="1"/>
  <c r="AG1598" i="1"/>
  <c r="AB1598" i="1"/>
  <c r="AH1598" i="1"/>
  <c r="AC1599" i="1"/>
  <c r="AD1599" i="1"/>
  <c r="AE1599" i="1"/>
  <c r="AF1599" i="1"/>
  <c r="AG1599" i="1"/>
  <c r="AH1599" i="1"/>
  <c r="AC1603" i="1"/>
  <c r="AD1603" i="1"/>
  <c r="AE1603" i="1"/>
  <c r="AF1603" i="1"/>
  <c r="AG1603" i="1"/>
  <c r="AH1603" i="1"/>
  <c r="AC1608" i="1"/>
  <c r="AD1608" i="1"/>
  <c r="AE1608" i="1"/>
  <c r="AF1608" i="1"/>
  <c r="AG1608" i="1"/>
  <c r="AH1608" i="1"/>
  <c r="AC1053" i="1"/>
  <c r="AD1053" i="1"/>
  <c r="AE1053" i="1"/>
  <c r="AF1053" i="1"/>
  <c r="AG1053" i="1"/>
  <c r="AH1053" i="1"/>
  <c r="AC1609" i="1"/>
  <c r="AD1609" i="1"/>
  <c r="AE1609" i="1"/>
  <c r="AF1609" i="1"/>
  <c r="AA1609" i="1"/>
  <c r="AG1609" i="1"/>
  <c r="AB1609" i="1"/>
  <c r="AH1609" i="1"/>
  <c r="AC1613" i="1"/>
  <c r="AD1613" i="1"/>
  <c r="AE1613" i="1"/>
  <c r="AF1613" i="1"/>
  <c r="AA1613" i="1"/>
  <c r="AG1613" i="1"/>
  <c r="AB1613" i="1"/>
  <c r="AH1613" i="1"/>
  <c r="AC1621" i="1"/>
  <c r="AD1621" i="1"/>
  <c r="AE1621" i="1"/>
  <c r="AF1621" i="1"/>
  <c r="AG1621" i="1"/>
  <c r="AH1621" i="1"/>
  <c r="AC1622" i="1"/>
  <c r="AD1622" i="1"/>
  <c r="AE1622" i="1"/>
  <c r="AF1622" i="1"/>
  <c r="AA1622" i="1"/>
  <c r="AG1622" i="1"/>
  <c r="AB1622" i="1"/>
  <c r="AH1622" i="1"/>
  <c r="AC1623" i="1"/>
  <c r="AD1623" i="1"/>
  <c r="AE1623" i="1"/>
  <c r="AF1623" i="1"/>
  <c r="AG1623" i="1"/>
  <c r="AH1623" i="1"/>
  <c r="AC1624" i="1"/>
  <c r="AD1624" i="1"/>
  <c r="AE1624" i="1"/>
  <c r="AF1624" i="1"/>
  <c r="AA1624" i="1"/>
  <c r="AG1624" i="1"/>
  <c r="AB1624" i="1"/>
  <c r="AH1624" i="1"/>
  <c r="AC1628" i="1"/>
  <c r="AD1628" i="1"/>
  <c r="AE1628" i="1"/>
  <c r="AF1628" i="1"/>
  <c r="AA1628" i="1"/>
  <c r="AG1628" i="1"/>
  <c r="AB1628" i="1"/>
  <c r="AH1628" i="1"/>
  <c r="AC1629" i="1"/>
  <c r="AD1629" i="1"/>
  <c r="AE1629" i="1"/>
  <c r="AF1629" i="1"/>
  <c r="AG1629" i="1"/>
  <c r="AH1629" i="1"/>
  <c r="AC216" i="1"/>
  <c r="AD216" i="1"/>
  <c r="AE216" i="1"/>
  <c r="AF216" i="1"/>
  <c r="AA216" i="1"/>
  <c r="AG216" i="1"/>
  <c r="AB216" i="1"/>
  <c r="AH216" i="1"/>
  <c r="AC217" i="1"/>
  <c r="AD217" i="1"/>
  <c r="AE217" i="1"/>
  <c r="AF217" i="1"/>
  <c r="AG217" i="1"/>
  <c r="AH217" i="1"/>
  <c r="AC1630" i="1"/>
  <c r="AD1630" i="1"/>
  <c r="AE1630" i="1"/>
  <c r="AF1630" i="1"/>
  <c r="AA1630" i="1"/>
  <c r="AG1630" i="1" s="1"/>
  <c r="AB1630" i="1"/>
  <c r="AH1630" i="1"/>
  <c r="AC1631" i="1"/>
  <c r="AD1631" i="1"/>
  <c r="AE1631" i="1"/>
  <c r="AF1631" i="1"/>
  <c r="AG1631" i="1"/>
  <c r="AH1631" i="1"/>
  <c r="AC1632" i="1"/>
  <c r="AD1632" i="1"/>
  <c r="AE1632" i="1"/>
  <c r="AF1632" i="1"/>
  <c r="AG1632" i="1"/>
  <c r="AH1632" i="1"/>
  <c r="AC1633" i="1"/>
  <c r="AD1633" i="1"/>
  <c r="AE1633" i="1"/>
  <c r="AF1633" i="1"/>
  <c r="AA1633" i="1"/>
  <c r="AG1633" i="1" s="1"/>
  <c r="AB1633" i="1"/>
  <c r="AH1633" i="1"/>
  <c r="AC1634" i="1"/>
  <c r="AD1634" i="1"/>
  <c r="AE1634" i="1"/>
  <c r="AF1634" i="1"/>
  <c r="AG1634" i="1"/>
  <c r="AH1634" i="1"/>
  <c r="AC1635" i="1"/>
  <c r="AD1635" i="1"/>
  <c r="AE1635" i="1"/>
  <c r="AF1635" i="1"/>
  <c r="AG1635" i="1"/>
  <c r="AH1635" i="1"/>
  <c r="AC1636" i="1"/>
  <c r="AD1636" i="1"/>
  <c r="AE1636" i="1"/>
  <c r="AF1636" i="1"/>
  <c r="AA1636" i="1"/>
  <c r="AG1636" i="1" s="1"/>
  <c r="AB1636" i="1"/>
  <c r="AH1636" i="1"/>
  <c r="AC1637" i="1"/>
  <c r="AD1637" i="1"/>
  <c r="AE1637" i="1"/>
  <c r="AF1637" i="1"/>
  <c r="AG1637" i="1"/>
  <c r="AH1637" i="1"/>
  <c r="AC1638" i="1"/>
  <c r="AD1638" i="1"/>
  <c r="AE1638" i="1"/>
  <c r="AF1638" i="1"/>
  <c r="AA1638" i="1"/>
  <c r="AG1638" i="1"/>
  <c r="AB1638" i="1"/>
  <c r="AH1638" i="1" s="1"/>
  <c r="AC1639" i="1"/>
  <c r="AD1639" i="1"/>
  <c r="AE1639" i="1"/>
  <c r="AF1639" i="1"/>
  <c r="AG1639" i="1"/>
  <c r="AH1639" i="1"/>
  <c r="AC1640" i="1"/>
  <c r="AD1640" i="1"/>
  <c r="AE1640" i="1"/>
  <c r="AF1640" i="1"/>
  <c r="AA1640" i="1"/>
  <c r="AG1640" i="1" s="1"/>
  <c r="AB1640" i="1"/>
  <c r="AH1640" i="1"/>
  <c r="AC1641" i="1"/>
  <c r="AD1641" i="1"/>
  <c r="AE1641" i="1"/>
  <c r="AF1641" i="1"/>
  <c r="AG1641" i="1"/>
  <c r="AH1641" i="1"/>
  <c r="AC1642" i="1"/>
  <c r="AD1642" i="1"/>
  <c r="AE1642" i="1"/>
  <c r="AF1642" i="1"/>
  <c r="AA1642" i="1"/>
  <c r="AG1642" i="1"/>
  <c r="AB1642" i="1"/>
  <c r="AH1642" i="1"/>
  <c r="AC1643" i="1"/>
  <c r="AD1643" i="1"/>
  <c r="AE1643" i="1"/>
  <c r="AF1643" i="1"/>
  <c r="AG1643" i="1"/>
  <c r="AH1643" i="1"/>
  <c r="AC1644" i="1"/>
  <c r="AD1644" i="1"/>
  <c r="AE1644" i="1"/>
  <c r="AF1644" i="1"/>
  <c r="AA1644" i="1"/>
  <c r="AG1644" i="1"/>
  <c r="AB1644" i="1"/>
  <c r="AH1644" i="1"/>
  <c r="AC1645" i="1"/>
  <c r="AD1645" i="1"/>
  <c r="AE1645" i="1"/>
  <c r="AF1645" i="1"/>
  <c r="AG1645" i="1"/>
  <c r="AH1645" i="1"/>
  <c r="AC1649" i="1"/>
  <c r="AD1649" i="1"/>
  <c r="AE1649" i="1"/>
  <c r="AF1649" i="1"/>
  <c r="AG1649" i="1"/>
  <c r="AH1649" i="1"/>
  <c r="AC1650" i="1"/>
  <c r="AD1650" i="1"/>
  <c r="AE1650" i="1"/>
  <c r="AF1650" i="1"/>
  <c r="AA1650" i="1"/>
  <c r="AG1650" i="1"/>
  <c r="AB1650" i="1"/>
  <c r="AH1650" i="1"/>
  <c r="AC1651" i="1"/>
  <c r="AD1651" i="1"/>
  <c r="AE1651" i="1"/>
  <c r="AF1651" i="1"/>
  <c r="AA1651" i="1"/>
  <c r="AG1651" i="1"/>
  <c r="AB1651" i="1"/>
  <c r="AH1651" i="1"/>
  <c r="AC1655" i="1"/>
  <c r="AD1655" i="1"/>
  <c r="AE1655" i="1"/>
  <c r="AF1655" i="1"/>
  <c r="AA1655" i="1"/>
  <c r="AG1655" i="1"/>
  <c r="AB1655" i="1"/>
  <c r="AH1655" i="1"/>
  <c r="AC1656" i="1"/>
  <c r="AD1656" i="1"/>
  <c r="AE1656" i="1"/>
  <c r="AF1656" i="1"/>
  <c r="AG1656" i="1"/>
  <c r="AH1656" i="1"/>
  <c r="AC1657" i="1"/>
  <c r="AD1657" i="1"/>
  <c r="AE1657" i="1"/>
  <c r="AF1657" i="1"/>
  <c r="AA1657" i="1"/>
  <c r="AG1657" i="1"/>
  <c r="AB1657" i="1"/>
  <c r="AH1657" i="1"/>
  <c r="AC1658" i="1"/>
  <c r="AD1658" i="1"/>
  <c r="AE1658" i="1"/>
  <c r="AF1658" i="1"/>
  <c r="AG1658" i="1"/>
  <c r="AH1658" i="1"/>
  <c r="AC1659" i="1"/>
  <c r="AD1659" i="1"/>
  <c r="AE1659" i="1"/>
  <c r="AF1659" i="1"/>
  <c r="AA1659" i="1"/>
  <c r="AG1659" i="1"/>
  <c r="AB1659" i="1"/>
  <c r="AH1659" i="1"/>
  <c r="AC1660" i="1"/>
  <c r="AD1660" i="1"/>
  <c r="AE1660" i="1"/>
  <c r="AF1660" i="1"/>
  <c r="AG1660" i="1"/>
  <c r="AH1660" i="1"/>
  <c r="AC1661" i="1"/>
  <c r="AD1661" i="1"/>
  <c r="AE1661" i="1"/>
  <c r="AF1661" i="1"/>
  <c r="AG1661" i="1"/>
  <c r="AH1661" i="1"/>
  <c r="AC1662" i="1"/>
  <c r="AD1662" i="1"/>
  <c r="AE1662" i="1"/>
  <c r="AF1662" i="1"/>
  <c r="AA1662" i="1"/>
  <c r="AG1662" i="1"/>
  <c r="AB1662" i="1"/>
  <c r="AH1662" i="1"/>
  <c r="AC1663" i="1"/>
  <c r="AD1663" i="1"/>
  <c r="AE1663" i="1"/>
  <c r="AF1663" i="1"/>
  <c r="AG1663" i="1"/>
  <c r="AH1663" i="1"/>
  <c r="AC1664" i="1"/>
  <c r="AD1664" i="1"/>
  <c r="AE1664" i="1"/>
  <c r="AF1664" i="1"/>
  <c r="AA1664" i="1"/>
  <c r="AG1664" i="1"/>
  <c r="AB1664" i="1"/>
  <c r="AH1664" i="1"/>
  <c r="AC1665" i="1"/>
  <c r="AD1665" i="1"/>
  <c r="AE1665" i="1"/>
  <c r="AF1665" i="1"/>
  <c r="AG1665" i="1"/>
  <c r="AH1665" i="1"/>
  <c r="AC1517" i="1"/>
  <c r="AD1517" i="1"/>
  <c r="AE1517" i="1"/>
  <c r="AF1517" i="1"/>
  <c r="AA1517" i="1"/>
  <c r="AG1517" i="1"/>
  <c r="AB1517" i="1"/>
  <c r="AH1517" i="1"/>
  <c r="AC1518" i="1"/>
  <c r="AD1518" i="1"/>
  <c r="AE1518" i="1"/>
  <c r="AF1518" i="1"/>
  <c r="AG1518" i="1"/>
  <c r="AH1518" i="1"/>
  <c r="AC1666" i="1"/>
  <c r="AD1666" i="1"/>
  <c r="AE1666" i="1"/>
  <c r="AF1666" i="1"/>
  <c r="AG1666" i="1"/>
  <c r="AH1666" i="1"/>
  <c r="AC1667" i="1"/>
  <c r="AD1667" i="1"/>
  <c r="AE1667" i="1"/>
  <c r="AF1667" i="1"/>
  <c r="AA1667" i="1"/>
  <c r="AG1667" i="1"/>
  <c r="AB1667" i="1"/>
  <c r="AH1667" i="1"/>
  <c r="AC1668" i="1"/>
  <c r="AD1668" i="1"/>
  <c r="AE1668" i="1"/>
  <c r="AF1668" i="1"/>
  <c r="AG1668" i="1"/>
  <c r="AH1668" i="1"/>
  <c r="AC1669" i="1"/>
  <c r="AD1669" i="1"/>
  <c r="AE1669" i="1"/>
  <c r="AF1669" i="1"/>
  <c r="AA1669" i="1"/>
  <c r="AG1669" i="1"/>
  <c r="AB1669" i="1"/>
  <c r="AH1669" i="1"/>
  <c r="AC1670" i="1"/>
  <c r="AD1670" i="1"/>
  <c r="AE1670" i="1"/>
  <c r="AF1670" i="1"/>
  <c r="AG1670" i="1"/>
  <c r="AH1670" i="1"/>
  <c r="AC1671" i="1"/>
  <c r="AD1671" i="1"/>
  <c r="AE1671" i="1"/>
  <c r="AF1671" i="1"/>
  <c r="AA1671" i="1"/>
  <c r="AG1671" i="1"/>
  <c r="AB1671" i="1"/>
  <c r="AH1671" i="1"/>
  <c r="AC1672" i="1"/>
  <c r="AD1672" i="1"/>
  <c r="AE1672" i="1"/>
  <c r="AF1672" i="1"/>
  <c r="AG1672" i="1"/>
  <c r="AH1672" i="1"/>
  <c r="AC1673" i="1"/>
  <c r="AD1673" i="1"/>
  <c r="AE1673" i="1"/>
  <c r="AF1673" i="1"/>
  <c r="AA1673" i="1"/>
  <c r="AG1673" i="1"/>
  <c r="AB1673" i="1"/>
  <c r="AH1673" i="1"/>
  <c r="AC1674" i="1"/>
  <c r="AD1674" i="1"/>
  <c r="AE1674" i="1"/>
  <c r="AF1674" i="1"/>
  <c r="AG1674" i="1"/>
  <c r="AH1674" i="1"/>
  <c r="AC1675" i="1"/>
  <c r="AD1675" i="1"/>
  <c r="AE1675" i="1"/>
  <c r="AF1675" i="1"/>
  <c r="AA1675" i="1"/>
  <c r="AG1675" i="1"/>
  <c r="AB1675" i="1"/>
  <c r="AH1675" i="1"/>
  <c r="AC1676" i="1"/>
  <c r="AD1676" i="1"/>
  <c r="AE1676" i="1"/>
  <c r="AF1676" i="1"/>
  <c r="AG1676" i="1"/>
  <c r="AH1676" i="1"/>
  <c r="AC1677" i="1"/>
  <c r="AD1677" i="1"/>
  <c r="AE1677" i="1"/>
  <c r="AF1677" i="1"/>
  <c r="AA1677" i="1"/>
  <c r="AG1677" i="1"/>
  <c r="AB1677" i="1"/>
  <c r="AH1677" i="1"/>
  <c r="AC1678" i="1"/>
  <c r="AD1678" i="1"/>
  <c r="AE1678" i="1"/>
  <c r="AF1678" i="1"/>
  <c r="AG1678" i="1"/>
  <c r="AH1678" i="1"/>
  <c r="AC1679" i="1"/>
  <c r="AD1679" i="1"/>
  <c r="AE1679" i="1"/>
  <c r="AF1679" i="1"/>
  <c r="AG1679" i="1"/>
  <c r="AH1679" i="1"/>
  <c r="AC1686" i="1"/>
  <c r="AD1686" i="1"/>
  <c r="AE1686" i="1"/>
  <c r="AF1686" i="1"/>
  <c r="AA1686" i="1"/>
  <c r="AG1686" i="1"/>
  <c r="AB1686" i="1"/>
  <c r="AH1686" i="1"/>
  <c r="AC1687" i="1"/>
  <c r="AD1687" i="1"/>
  <c r="AE1687" i="1"/>
  <c r="AF1687" i="1"/>
  <c r="AG1687" i="1"/>
  <c r="AH1687" i="1"/>
  <c r="AC1688" i="1"/>
  <c r="AD1688" i="1"/>
  <c r="AE1688" i="1"/>
  <c r="AF1688" i="1"/>
  <c r="AA1688" i="1"/>
  <c r="AG1688" i="1"/>
  <c r="AB1688" i="1"/>
  <c r="AH1688" i="1"/>
  <c r="AC1689" i="1"/>
  <c r="AD1689" i="1"/>
  <c r="AE1689" i="1"/>
  <c r="AF1689" i="1"/>
  <c r="AG1689" i="1"/>
  <c r="AH1689" i="1"/>
  <c r="AC1690" i="1"/>
  <c r="AD1690" i="1"/>
  <c r="AE1690" i="1"/>
  <c r="AF1690" i="1"/>
  <c r="AA1690" i="1"/>
  <c r="AG1690" i="1"/>
  <c r="AB1690" i="1"/>
  <c r="AH1690" i="1"/>
  <c r="AC1691" i="1"/>
  <c r="AD1691" i="1"/>
  <c r="AE1691" i="1"/>
  <c r="AF1691" i="1"/>
  <c r="AA1691" i="1"/>
  <c r="AG1691" i="1"/>
  <c r="AB1691" i="1"/>
  <c r="AH1691" i="1"/>
  <c r="AC1692" i="1"/>
  <c r="AD1692" i="1"/>
  <c r="AE1692" i="1"/>
  <c r="AF1692" i="1"/>
  <c r="AG1692" i="1"/>
  <c r="AH1692" i="1"/>
  <c r="AC1693" i="1"/>
  <c r="AD1693" i="1"/>
  <c r="AE1693" i="1"/>
  <c r="AF1693" i="1"/>
  <c r="AA1693" i="1"/>
  <c r="AG1693" i="1"/>
  <c r="AB1693" i="1"/>
  <c r="AH1693" i="1"/>
  <c r="AC1694" i="1"/>
  <c r="AD1694" i="1"/>
  <c r="AE1694" i="1"/>
  <c r="AF1694" i="1"/>
  <c r="AG1694" i="1"/>
  <c r="AH1694" i="1"/>
  <c r="AC1695" i="1"/>
  <c r="AD1695" i="1"/>
  <c r="AE1695" i="1"/>
  <c r="AF1695" i="1"/>
  <c r="AG1695" i="1"/>
  <c r="AH1695" i="1"/>
  <c r="AC1696" i="1"/>
  <c r="AD1696" i="1"/>
  <c r="AE1696" i="1"/>
  <c r="AF1696" i="1"/>
  <c r="AA1696" i="1"/>
  <c r="AG1696" i="1"/>
  <c r="AB1696" i="1"/>
  <c r="AH1696" i="1"/>
  <c r="AC1697" i="1"/>
  <c r="AD1697" i="1"/>
  <c r="AE1697" i="1"/>
  <c r="AF1697" i="1"/>
  <c r="AG1697" i="1"/>
  <c r="AH1697" i="1"/>
  <c r="AC1698" i="1"/>
  <c r="AD1698" i="1"/>
  <c r="AE1698" i="1"/>
  <c r="AF1698" i="1"/>
  <c r="AA1698" i="1"/>
  <c r="AG1698" i="1"/>
  <c r="AB1698" i="1"/>
  <c r="AH1698" i="1"/>
  <c r="AC1699" i="1"/>
  <c r="AD1699" i="1"/>
  <c r="AE1699" i="1"/>
  <c r="AF1699" i="1"/>
  <c r="AG1699" i="1"/>
  <c r="AH1699" i="1"/>
  <c r="AC1700" i="1"/>
  <c r="AD1700" i="1"/>
  <c r="AE1700" i="1"/>
  <c r="AF1700" i="1"/>
  <c r="AA1700" i="1"/>
  <c r="AG1700" i="1"/>
  <c r="AB1700" i="1"/>
  <c r="AH1700" i="1"/>
  <c r="AC1701" i="1"/>
  <c r="AD1701" i="1"/>
  <c r="AE1701" i="1"/>
  <c r="AF1701" i="1"/>
  <c r="AG1701" i="1"/>
  <c r="AH1701" i="1"/>
  <c r="AC1702" i="1"/>
  <c r="AD1702" i="1"/>
  <c r="AE1702" i="1"/>
  <c r="AF1702" i="1"/>
  <c r="AA1702" i="1"/>
  <c r="AG1702" i="1"/>
  <c r="AB1702" i="1"/>
  <c r="AH1702" i="1"/>
  <c r="AC1703" i="1"/>
  <c r="AD1703" i="1"/>
  <c r="AE1703" i="1"/>
  <c r="AF1703" i="1"/>
  <c r="AG1703" i="1"/>
  <c r="AH1703" i="1"/>
  <c r="AC1704" i="1"/>
  <c r="AD1704" i="1"/>
  <c r="AE1704" i="1"/>
  <c r="AF1704" i="1"/>
  <c r="AA1704" i="1"/>
  <c r="AG1704" i="1"/>
  <c r="AB1704" i="1"/>
  <c r="AH1704" i="1"/>
  <c r="AC1705" i="1"/>
  <c r="AD1705" i="1"/>
  <c r="AE1705" i="1"/>
  <c r="AF1705" i="1"/>
  <c r="AG1705" i="1"/>
  <c r="AH1705" i="1"/>
  <c r="AC1706" i="1"/>
  <c r="AD1706" i="1"/>
  <c r="AE1706" i="1"/>
  <c r="AF1706" i="1"/>
  <c r="AA1706" i="1"/>
  <c r="AG1706" i="1"/>
  <c r="AB1706" i="1"/>
  <c r="AH1706" i="1"/>
  <c r="AC1707" i="1"/>
  <c r="AD1707" i="1"/>
  <c r="AE1707" i="1"/>
  <c r="AF1707" i="1"/>
  <c r="AG1707" i="1"/>
  <c r="AH1707" i="1"/>
  <c r="AC1708" i="1"/>
  <c r="AD1708" i="1"/>
  <c r="AE1708" i="1"/>
  <c r="AF1708" i="1"/>
  <c r="AA1708" i="1"/>
  <c r="AG1708" i="1"/>
  <c r="AB1708" i="1"/>
  <c r="AH1708" i="1"/>
  <c r="AC1709" i="1"/>
  <c r="AD1709" i="1"/>
  <c r="AE1709" i="1"/>
  <c r="AF1709" i="1"/>
  <c r="AG1709" i="1"/>
  <c r="AH1709" i="1"/>
  <c r="AC1710" i="1"/>
  <c r="AD1710" i="1"/>
  <c r="AE1710" i="1"/>
  <c r="AF1710" i="1"/>
  <c r="AA1710" i="1"/>
  <c r="AG1710" i="1"/>
  <c r="AB1710" i="1"/>
  <c r="AH1710" i="1"/>
  <c r="AC1711" i="1"/>
  <c r="AD1711" i="1"/>
  <c r="AE1711" i="1"/>
  <c r="AF1711" i="1"/>
  <c r="AG1711" i="1"/>
  <c r="AH1711" i="1"/>
  <c r="AC1712" i="1"/>
  <c r="AD1712" i="1"/>
  <c r="AE1712" i="1"/>
  <c r="AF1712" i="1"/>
  <c r="AA1712" i="1"/>
  <c r="AG1712" i="1"/>
  <c r="AB1712" i="1"/>
  <c r="AH1712" i="1"/>
  <c r="AC1713" i="1"/>
  <c r="AD1713" i="1"/>
  <c r="AE1713" i="1"/>
  <c r="AF1713" i="1"/>
  <c r="AG1713" i="1"/>
  <c r="AH1713" i="1"/>
  <c r="AC1714" i="1"/>
  <c r="AD1714" i="1"/>
  <c r="AE1714" i="1"/>
  <c r="AF1714" i="1"/>
  <c r="AG1714" i="1"/>
  <c r="AH1714" i="1"/>
  <c r="AC1715" i="1"/>
  <c r="AD1715" i="1"/>
  <c r="AE1715" i="1"/>
  <c r="AF1715" i="1"/>
  <c r="AA1715" i="1"/>
  <c r="AG1715" i="1"/>
  <c r="AB1715" i="1"/>
  <c r="AH1715" i="1"/>
  <c r="AC1716" i="1"/>
  <c r="AD1716" i="1"/>
  <c r="AE1716" i="1"/>
  <c r="AF1716" i="1"/>
  <c r="AG1716" i="1"/>
  <c r="AH1716" i="1"/>
  <c r="AC1717" i="1"/>
  <c r="AD1717" i="1"/>
  <c r="AE1717" i="1"/>
  <c r="AF1717" i="1"/>
  <c r="AG1717" i="1"/>
  <c r="AH1717" i="1"/>
  <c r="AC1718" i="1"/>
  <c r="AD1718" i="1"/>
  <c r="AE1718" i="1"/>
  <c r="AF1718" i="1"/>
  <c r="AG1718" i="1"/>
  <c r="AH1718" i="1"/>
  <c r="AC1719" i="1"/>
  <c r="AD1719" i="1"/>
  <c r="AE1719" i="1"/>
  <c r="AF1719" i="1"/>
  <c r="AA1719" i="1"/>
  <c r="AG1719" i="1"/>
  <c r="AB1719" i="1"/>
  <c r="AH1719" i="1" s="1"/>
  <c r="AC1720" i="1"/>
  <c r="AD1720" i="1"/>
  <c r="AE1720" i="1"/>
  <c r="AF1720" i="1"/>
  <c r="AG1720" i="1"/>
  <c r="AH1720" i="1"/>
  <c r="AC1721" i="1"/>
  <c r="AD1721" i="1"/>
  <c r="AE1721" i="1"/>
  <c r="AF1721" i="1"/>
  <c r="AA1721" i="1"/>
  <c r="AG1721" i="1" s="1"/>
  <c r="AB1721" i="1"/>
  <c r="AH1721" i="1"/>
  <c r="AC1722" i="1"/>
  <c r="AD1722" i="1"/>
  <c r="AE1722" i="1"/>
  <c r="AF1722" i="1"/>
  <c r="AA1722" i="1"/>
  <c r="AG1722" i="1" s="1"/>
  <c r="AB1722" i="1"/>
  <c r="AH1722" i="1"/>
  <c r="AC1726" i="1"/>
  <c r="AD1726" i="1"/>
  <c r="AE1726" i="1"/>
  <c r="AF1726" i="1"/>
  <c r="AA1726" i="1"/>
  <c r="AG1726" i="1" s="1"/>
  <c r="AB1726" i="1"/>
  <c r="AH1726" i="1"/>
  <c r="AC1727" i="1"/>
  <c r="AD1727" i="1"/>
  <c r="AE1727" i="1"/>
  <c r="AF1727" i="1"/>
  <c r="AG1727" i="1"/>
  <c r="AH1727" i="1"/>
  <c r="AC1728" i="1"/>
  <c r="AD1728" i="1"/>
  <c r="AE1728" i="1"/>
  <c r="AF1728" i="1"/>
  <c r="AA1728" i="1"/>
  <c r="AG1728" i="1"/>
  <c r="AB1728" i="1"/>
  <c r="AH1728" i="1" s="1"/>
  <c r="AC1729" i="1"/>
  <c r="AD1729" i="1"/>
  <c r="AE1729" i="1"/>
  <c r="AF1729" i="1"/>
  <c r="AG1729" i="1"/>
  <c r="AH1729" i="1"/>
  <c r="AC1730" i="1"/>
  <c r="AD1730" i="1"/>
  <c r="AE1730" i="1"/>
  <c r="AF1730" i="1"/>
  <c r="AA1730" i="1"/>
  <c r="AG1730" i="1" s="1"/>
  <c r="AB1730" i="1"/>
  <c r="AH1730" i="1"/>
  <c r="AC1731" i="1"/>
  <c r="AD1731" i="1"/>
  <c r="AE1731" i="1"/>
  <c r="AF1731" i="1"/>
  <c r="AG1731" i="1"/>
  <c r="AH1731" i="1"/>
  <c r="AC1732" i="1"/>
  <c r="AD1732" i="1"/>
  <c r="AE1732" i="1"/>
  <c r="AF1732" i="1"/>
  <c r="AA1732" i="1"/>
  <c r="AG1732" i="1"/>
  <c r="AB1732" i="1"/>
  <c r="AH1732" i="1" s="1"/>
  <c r="AC1733" i="1"/>
  <c r="AD1733" i="1"/>
  <c r="AE1733" i="1"/>
  <c r="AF1733" i="1"/>
  <c r="AG1733" i="1"/>
  <c r="AH1733" i="1"/>
  <c r="AC1734" i="1"/>
  <c r="AD1734" i="1"/>
  <c r="AE1734" i="1"/>
  <c r="AF1734" i="1"/>
  <c r="AA1734" i="1"/>
  <c r="AG1734" i="1" s="1"/>
  <c r="AB1734" i="1"/>
  <c r="AH1734" i="1"/>
  <c r="AC1735" i="1"/>
  <c r="AD1735" i="1"/>
  <c r="AE1735" i="1"/>
  <c r="AF1735" i="1"/>
  <c r="AG1735" i="1"/>
  <c r="AH1735" i="1"/>
  <c r="AC1736" i="1"/>
  <c r="AD1736" i="1"/>
  <c r="AE1736" i="1"/>
  <c r="AF1736" i="1"/>
  <c r="AA1736" i="1"/>
  <c r="AG1736" i="1"/>
  <c r="AB1736" i="1"/>
  <c r="AH1736" i="1" s="1"/>
  <c r="AC1737" i="1"/>
  <c r="AD1737" i="1"/>
  <c r="AE1737" i="1"/>
  <c r="AF1737" i="1"/>
  <c r="AG1737" i="1"/>
  <c r="AH1737" i="1"/>
  <c r="AC1738" i="1"/>
  <c r="AD1738" i="1"/>
  <c r="AE1738" i="1"/>
  <c r="AF1738" i="1"/>
  <c r="AA1738" i="1"/>
  <c r="AG1738" i="1" s="1"/>
  <c r="AB1738" i="1"/>
  <c r="AH1738" i="1"/>
  <c r="AC1739" i="1"/>
  <c r="AD1739" i="1"/>
  <c r="AE1739" i="1"/>
  <c r="AF1739" i="1"/>
  <c r="AG1739" i="1"/>
  <c r="AH1739" i="1"/>
  <c r="AC1740" i="1"/>
  <c r="AD1740" i="1"/>
  <c r="AE1740" i="1"/>
  <c r="AF1740" i="1"/>
  <c r="AA1740" i="1"/>
  <c r="AG1740" i="1"/>
  <c r="AB1740" i="1"/>
  <c r="AH1740" i="1" s="1"/>
  <c r="AC1741" i="1"/>
  <c r="AD1741" i="1"/>
  <c r="AE1741" i="1"/>
  <c r="AF1741" i="1"/>
  <c r="AG1741" i="1"/>
  <c r="AH1741" i="1"/>
  <c r="AC1742" i="1"/>
  <c r="AD1742" i="1"/>
  <c r="AE1742" i="1"/>
  <c r="AF1742" i="1"/>
  <c r="AG1742" i="1"/>
  <c r="AH1742" i="1"/>
  <c r="AC1743" i="1"/>
  <c r="AD1743" i="1"/>
  <c r="AE1743" i="1"/>
  <c r="AF1743" i="1"/>
  <c r="AG1743" i="1"/>
  <c r="AH1743" i="1"/>
  <c r="AC1750" i="1"/>
  <c r="AD1750" i="1"/>
  <c r="AE1750" i="1"/>
  <c r="AF1750" i="1"/>
  <c r="AG1750" i="1"/>
  <c r="AH1750" i="1"/>
  <c r="AC1751" i="1"/>
  <c r="AD1751" i="1"/>
  <c r="AE1751" i="1"/>
  <c r="AF1751" i="1"/>
  <c r="AA1751" i="1"/>
  <c r="AG1751" i="1"/>
  <c r="AB1751" i="1"/>
  <c r="AH1751" i="1" s="1"/>
  <c r="AC1752" i="1"/>
  <c r="AD1752" i="1"/>
  <c r="AE1752" i="1"/>
  <c r="AF1752" i="1"/>
  <c r="AG1752" i="1"/>
  <c r="AH1752" i="1"/>
  <c r="AC1753" i="1"/>
  <c r="AD1753" i="1"/>
  <c r="AE1753" i="1"/>
  <c r="AF1753" i="1"/>
  <c r="AA1753" i="1"/>
  <c r="AG1753" i="1" s="1"/>
  <c r="AB1753" i="1"/>
  <c r="AH1753" i="1"/>
  <c r="AC1754" i="1"/>
  <c r="AD1754" i="1"/>
  <c r="AE1754" i="1"/>
  <c r="AF1754" i="1"/>
  <c r="AG1754" i="1"/>
  <c r="AH1754" i="1"/>
  <c r="AC1755" i="1"/>
  <c r="AD1755" i="1"/>
  <c r="AE1755" i="1"/>
  <c r="AF1755" i="1"/>
  <c r="AA1755" i="1"/>
  <c r="AG1755" i="1"/>
  <c r="AB1755" i="1"/>
  <c r="AH1755" i="1" s="1"/>
  <c r="AC1756" i="1"/>
  <c r="AD1756" i="1"/>
  <c r="AE1756" i="1"/>
  <c r="AF1756" i="1"/>
  <c r="AG1756" i="1"/>
  <c r="AH1756" i="1"/>
  <c r="AC1757" i="1"/>
  <c r="AD1757" i="1"/>
  <c r="AE1757" i="1"/>
  <c r="AF1757" i="1"/>
  <c r="AA1757" i="1"/>
  <c r="AG1757" i="1" s="1"/>
  <c r="AB1757" i="1"/>
  <c r="AH1757" i="1"/>
  <c r="AC1758" i="1"/>
  <c r="AD1758" i="1"/>
  <c r="AE1758" i="1"/>
  <c r="AF1758" i="1"/>
  <c r="AG1758" i="1"/>
  <c r="AH1758" i="1"/>
  <c r="AC1759" i="1"/>
  <c r="AD1759" i="1"/>
  <c r="AE1759" i="1"/>
  <c r="AF1759" i="1"/>
  <c r="AA1759" i="1"/>
  <c r="AG1759" i="1"/>
  <c r="AB1759" i="1"/>
  <c r="AH1759" i="1" s="1"/>
  <c r="AC1763" i="1"/>
  <c r="AD1763" i="1"/>
  <c r="AE1763" i="1"/>
  <c r="AF1763" i="1"/>
  <c r="AA1763" i="1"/>
  <c r="AG1763" i="1"/>
  <c r="AB1763" i="1"/>
  <c r="AH1763" i="1" s="1"/>
  <c r="AC1764" i="1"/>
  <c r="AD1764" i="1"/>
  <c r="AE1764" i="1"/>
  <c r="AF1764" i="1"/>
  <c r="AG1764" i="1"/>
  <c r="AH1764" i="1"/>
  <c r="AC1765" i="1"/>
  <c r="AD1765" i="1"/>
  <c r="AE1765" i="1"/>
  <c r="AF1765" i="1"/>
  <c r="AG1765" i="1"/>
  <c r="AH1765" i="1"/>
  <c r="AC1766" i="1"/>
  <c r="AD1766" i="1"/>
  <c r="AE1766" i="1"/>
  <c r="AF1766" i="1"/>
  <c r="AA1766" i="1"/>
  <c r="AG1766" i="1"/>
  <c r="AB1766" i="1"/>
  <c r="AH1766" i="1" s="1"/>
  <c r="AC1767" i="1"/>
  <c r="AD1767" i="1"/>
  <c r="AE1767" i="1"/>
  <c r="AF1767" i="1"/>
  <c r="AG1767" i="1"/>
  <c r="AH1767" i="1"/>
  <c r="AC1771" i="1"/>
  <c r="AD1771" i="1"/>
  <c r="AE1771" i="1"/>
  <c r="AF1771" i="1"/>
  <c r="AA1771" i="1"/>
  <c r="AG1771" i="1" s="1"/>
  <c r="AB1771" i="1"/>
  <c r="AH1771" i="1"/>
  <c r="AC1772" i="1"/>
  <c r="AD1772" i="1"/>
  <c r="AE1772" i="1"/>
  <c r="AF1772" i="1"/>
  <c r="AG1772" i="1"/>
  <c r="AH1772" i="1"/>
  <c r="AC1773" i="1"/>
  <c r="AD1773" i="1"/>
  <c r="AE1773" i="1"/>
  <c r="AF1773" i="1"/>
  <c r="AA1773" i="1"/>
  <c r="AG1773" i="1"/>
  <c r="AB1773" i="1"/>
  <c r="AH1773" i="1" s="1"/>
  <c r="AC1774" i="1"/>
  <c r="AD1774" i="1"/>
  <c r="AE1774" i="1"/>
  <c r="AF1774" i="1"/>
  <c r="AG1774" i="1"/>
  <c r="AH1774" i="1"/>
  <c r="AC1775" i="1"/>
  <c r="AD1775" i="1"/>
  <c r="AE1775" i="1"/>
  <c r="AF1775" i="1"/>
  <c r="AA1775" i="1"/>
  <c r="AG1775" i="1" s="1"/>
  <c r="AB1775" i="1"/>
  <c r="AH1775" i="1"/>
  <c r="AC1779" i="1"/>
  <c r="AD1779" i="1"/>
  <c r="AE1779" i="1"/>
  <c r="AF1779" i="1"/>
  <c r="AA1779" i="1"/>
  <c r="AG1779" i="1" s="1"/>
  <c r="AB1779" i="1"/>
  <c r="AH1779" i="1"/>
  <c r="AC1780" i="1"/>
  <c r="AD1780" i="1"/>
  <c r="AE1780" i="1"/>
  <c r="AF1780" i="1"/>
  <c r="AG1780" i="1"/>
  <c r="AH1780" i="1"/>
  <c r="AC1781" i="1"/>
  <c r="AD1781" i="1"/>
  <c r="AE1781" i="1"/>
  <c r="AF1781" i="1"/>
  <c r="AA1781" i="1"/>
  <c r="AG1781" i="1"/>
  <c r="AB1781" i="1"/>
  <c r="AH1781" i="1" s="1"/>
  <c r="AC1782" i="1"/>
  <c r="AD1782" i="1"/>
  <c r="AE1782" i="1"/>
  <c r="AF1782" i="1"/>
  <c r="AG1782" i="1"/>
  <c r="AH1782" i="1"/>
  <c r="AC1783" i="1"/>
  <c r="AD1783" i="1"/>
  <c r="AE1783" i="1"/>
  <c r="AF1783" i="1"/>
  <c r="AA1783" i="1"/>
  <c r="AG1783" i="1" s="1"/>
  <c r="AB1783" i="1"/>
  <c r="AH1783" i="1"/>
  <c r="AC1784" i="1"/>
  <c r="AD1784" i="1"/>
  <c r="AE1784" i="1"/>
  <c r="AF1784" i="1"/>
  <c r="AG1784" i="1"/>
  <c r="AH1784" i="1"/>
  <c r="AC1785" i="1"/>
  <c r="AD1785" i="1"/>
  <c r="AE1785" i="1"/>
  <c r="AF1785" i="1"/>
  <c r="AA1785" i="1"/>
  <c r="AG1785" i="1"/>
  <c r="AB1785" i="1"/>
  <c r="AH1785" i="1" s="1"/>
  <c r="AC1786" i="1"/>
  <c r="AD1786" i="1"/>
  <c r="AE1786" i="1"/>
  <c r="AF1786" i="1"/>
  <c r="AG1786" i="1"/>
  <c r="AH1786" i="1"/>
  <c r="AC1787" i="1"/>
  <c r="AD1787" i="1"/>
  <c r="AE1787" i="1"/>
  <c r="AF1787" i="1"/>
  <c r="AA1787" i="1"/>
  <c r="AG1787" i="1" s="1"/>
  <c r="AB1787" i="1"/>
  <c r="AH1787" i="1"/>
  <c r="AC1791" i="1"/>
  <c r="AD1791" i="1"/>
  <c r="AE1791" i="1"/>
  <c r="AF1791" i="1"/>
  <c r="AA1791" i="1"/>
  <c r="AG1791" i="1" s="1"/>
  <c r="AB1791" i="1"/>
  <c r="AH1791" i="1"/>
  <c r="AC1792" i="1"/>
  <c r="AD1792" i="1"/>
  <c r="AE1792" i="1"/>
  <c r="AF1792" i="1"/>
  <c r="AG1792" i="1"/>
  <c r="AH1792" i="1"/>
  <c r="AC1793" i="1"/>
  <c r="AD1793" i="1"/>
  <c r="AE1793" i="1"/>
  <c r="AF1793" i="1"/>
  <c r="AA1793" i="1"/>
  <c r="AG1793" i="1"/>
  <c r="AB1793" i="1"/>
  <c r="AH1793" i="1" s="1"/>
  <c r="AC1794" i="1"/>
  <c r="AD1794" i="1"/>
  <c r="AE1794" i="1"/>
  <c r="AF1794" i="1"/>
  <c r="AG1794" i="1"/>
  <c r="AH1794" i="1"/>
  <c r="AC1795" i="1"/>
  <c r="AD1795" i="1"/>
  <c r="AE1795" i="1"/>
  <c r="AF1795" i="1"/>
  <c r="AA1795" i="1"/>
  <c r="AG1795" i="1" s="1"/>
  <c r="AB1795" i="1"/>
  <c r="AH1795" i="1"/>
  <c r="AC1796" i="1"/>
  <c r="AD1796" i="1"/>
  <c r="AE1796" i="1"/>
  <c r="AF1796" i="1"/>
  <c r="AG1796" i="1"/>
  <c r="AH1796" i="1"/>
  <c r="AC1797" i="1"/>
  <c r="AD1797" i="1"/>
  <c r="AE1797" i="1"/>
  <c r="AF1797" i="1"/>
  <c r="AG1797" i="1"/>
  <c r="AH1797" i="1"/>
  <c r="AC1798" i="1"/>
  <c r="AD1798" i="1"/>
  <c r="AE1798" i="1"/>
  <c r="AF1798" i="1"/>
  <c r="AA1798" i="1"/>
  <c r="AG1798" i="1" s="1"/>
  <c r="AB1798" i="1"/>
  <c r="AH1798" i="1"/>
  <c r="AC1799" i="1"/>
  <c r="AD1799" i="1"/>
  <c r="AE1799" i="1"/>
  <c r="AF1799" i="1"/>
  <c r="AG1799" i="1"/>
  <c r="AH1799" i="1"/>
  <c r="AC1800" i="1"/>
  <c r="AD1800" i="1"/>
  <c r="AE1800" i="1"/>
  <c r="AF1800" i="1"/>
  <c r="AA1800" i="1"/>
  <c r="AG1800" i="1"/>
  <c r="AB1800" i="1"/>
  <c r="AH1800" i="1" s="1"/>
  <c r="AC1801" i="1"/>
  <c r="AD1801" i="1"/>
  <c r="AE1801" i="1"/>
  <c r="AF1801" i="1"/>
  <c r="AG1801" i="1"/>
  <c r="AH1801" i="1"/>
  <c r="AC1802" i="1"/>
  <c r="AD1802" i="1"/>
  <c r="AE1802" i="1"/>
  <c r="AF1802" i="1"/>
  <c r="AA1802" i="1"/>
  <c r="AG1802" i="1" s="1"/>
  <c r="AB1802" i="1"/>
  <c r="AH1802" i="1"/>
  <c r="AC1803" i="1"/>
  <c r="AD1803" i="1"/>
  <c r="AE1803" i="1"/>
  <c r="AF1803" i="1"/>
  <c r="AA1803" i="1"/>
  <c r="AG1803" i="1" s="1"/>
  <c r="AB1803" i="1"/>
  <c r="AH1803" i="1"/>
  <c r="AC1804" i="1"/>
  <c r="AD1804" i="1"/>
  <c r="AE1804" i="1"/>
  <c r="AF1804" i="1"/>
  <c r="AG1804" i="1"/>
  <c r="AH1804" i="1"/>
  <c r="AC1805" i="1"/>
  <c r="AD1805" i="1"/>
  <c r="AE1805" i="1"/>
  <c r="AF1805" i="1"/>
  <c r="AA1805" i="1"/>
  <c r="AG1805" i="1"/>
  <c r="AB1805" i="1"/>
  <c r="AH1805" i="1" s="1"/>
  <c r="AC1806" i="1"/>
  <c r="AD1806" i="1"/>
  <c r="AE1806" i="1"/>
  <c r="AF1806" i="1"/>
  <c r="AG1806" i="1"/>
  <c r="AH1806" i="1"/>
  <c r="AC1807" i="1"/>
  <c r="AD1807" i="1"/>
  <c r="AE1807" i="1"/>
  <c r="AF1807" i="1"/>
  <c r="AA1807" i="1"/>
  <c r="AG1807" i="1" s="1"/>
  <c r="AB1807" i="1"/>
  <c r="AH1807" i="1"/>
  <c r="AC1808" i="1"/>
  <c r="AD1808" i="1"/>
  <c r="AE1808" i="1"/>
  <c r="AF1808" i="1"/>
  <c r="AG1808" i="1"/>
  <c r="AH1808" i="1"/>
  <c r="AC1809" i="1"/>
  <c r="AD1809" i="1"/>
  <c r="AE1809" i="1"/>
  <c r="AF1809" i="1"/>
  <c r="AG1809" i="1"/>
  <c r="AH1809" i="1"/>
  <c r="AC1810" i="1"/>
  <c r="AD1810" i="1"/>
  <c r="AE1810" i="1"/>
  <c r="AF1810" i="1"/>
  <c r="AA1810" i="1"/>
  <c r="AG1810" i="1" s="1"/>
  <c r="AB1810" i="1"/>
  <c r="AH1810" i="1"/>
  <c r="AC1811" i="1"/>
  <c r="AD1811" i="1"/>
  <c r="AE1811" i="1"/>
  <c r="AF1811" i="1"/>
  <c r="AG1811" i="1"/>
  <c r="AH1811" i="1"/>
  <c r="AC1812" i="1"/>
  <c r="AD1812" i="1"/>
  <c r="AE1812" i="1"/>
  <c r="AF1812" i="1"/>
  <c r="AA1812" i="1"/>
  <c r="AG1812" i="1"/>
  <c r="AB1812" i="1"/>
  <c r="AH1812" i="1" s="1"/>
  <c r="AC1813" i="1"/>
  <c r="AD1813" i="1"/>
  <c r="AE1813" i="1"/>
  <c r="AF1813" i="1"/>
  <c r="AG1813" i="1"/>
  <c r="AH1813" i="1"/>
  <c r="AC1814" i="1"/>
  <c r="AD1814" i="1"/>
  <c r="AE1814" i="1"/>
  <c r="AF1814" i="1"/>
  <c r="AA1814" i="1"/>
  <c r="AG1814" i="1" s="1"/>
  <c r="AB1814" i="1"/>
  <c r="AH1814" i="1"/>
  <c r="AC1815" i="1"/>
  <c r="AD1815" i="1"/>
  <c r="AE1815" i="1"/>
  <c r="AF1815" i="1"/>
  <c r="AG1815" i="1"/>
  <c r="AH1815" i="1"/>
  <c r="AC1816" i="1"/>
  <c r="AD1816" i="1"/>
  <c r="AE1816" i="1"/>
  <c r="AF1816" i="1"/>
  <c r="AA1816" i="1"/>
  <c r="AG1816" i="1"/>
  <c r="AB1816" i="1"/>
  <c r="AH1816" i="1" s="1"/>
  <c r="AC1817" i="1"/>
  <c r="AD1817" i="1"/>
  <c r="AE1817" i="1"/>
  <c r="AF1817" i="1"/>
  <c r="AG1817" i="1"/>
  <c r="AH1817" i="1"/>
  <c r="AC1818" i="1"/>
  <c r="AD1818" i="1"/>
  <c r="AE1818" i="1"/>
  <c r="AF1818" i="1"/>
  <c r="AA1818" i="1"/>
  <c r="AG1818" i="1" s="1"/>
  <c r="AB1818" i="1"/>
  <c r="AH1818" i="1"/>
  <c r="AC1819" i="1"/>
  <c r="AD1819" i="1"/>
  <c r="AE1819" i="1"/>
  <c r="AF1819" i="1"/>
  <c r="AA1819" i="1"/>
  <c r="AG1819" i="1" s="1"/>
  <c r="AB1819" i="1"/>
  <c r="AH1819" i="1"/>
  <c r="AC1820" i="1"/>
  <c r="AD1820" i="1"/>
  <c r="AE1820" i="1"/>
  <c r="AF1820" i="1"/>
  <c r="AA1820" i="1"/>
  <c r="AG1820" i="1" s="1"/>
  <c r="AB1820" i="1"/>
  <c r="AH1820" i="1"/>
  <c r="AC1821" i="1"/>
  <c r="AD1821" i="1"/>
  <c r="AE1821" i="1"/>
  <c r="AF1821" i="1"/>
  <c r="AA1821" i="1"/>
  <c r="AG1821" i="1" s="1"/>
  <c r="AB1821" i="1"/>
  <c r="AH1821" i="1"/>
  <c r="AC1822" i="1"/>
  <c r="AD1822" i="1"/>
  <c r="AE1822" i="1"/>
  <c r="AF1822" i="1"/>
  <c r="AG1822" i="1"/>
  <c r="AH1822" i="1"/>
  <c r="AC1823" i="1"/>
  <c r="AD1823" i="1"/>
  <c r="AE1823" i="1"/>
  <c r="AF1823" i="1"/>
  <c r="AA1823" i="1"/>
  <c r="AG1823" i="1"/>
  <c r="AB1823" i="1"/>
  <c r="AH1823" i="1" s="1"/>
  <c r="AC1824" i="1"/>
  <c r="AD1824" i="1"/>
  <c r="AE1824" i="1"/>
  <c r="AF1824" i="1"/>
  <c r="AG1824" i="1"/>
  <c r="AH1824" i="1"/>
  <c r="AC1825" i="1"/>
  <c r="AD1825" i="1"/>
  <c r="AE1825" i="1"/>
  <c r="AF1825" i="1"/>
  <c r="AA1825" i="1"/>
  <c r="AG1825" i="1" s="1"/>
  <c r="AB1825" i="1"/>
  <c r="AH1825" i="1"/>
  <c r="AC1826" i="1"/>
  <c r="AD1826" i="1"/>
  <c r="AE1826" i="1"/>
  <c r="AF1826" i="1"/>
  <c r="AG1826" i="1"/>
  <c r="AH1826" i="1"/>
  <c r="AC1827" i="1"/>
  <c r="AD1827" i="1"/>
  <c r="AE1827" i="1"/>
  <c r="AF1827" i="1"/>
  <c r="AA1827" i="1"/>
  <c r="AG1827" i="1"/>
  <c r="AB1827" i="1"/>
  <c r="AH1827" i="1"/>
  <c r="AC1828" i="1"/>
  <c r="AD1828" i="1"/>
  <c r="AE1828" i="1"/>
  <c r="AF1828" i="1"/>
  <c r="AG1828" i="1"/>
  <c r="AH1828" i="1"/>
  <c r="AC1829" i="1"/>
  <c r="AD1829" i="1"/>
  <c r="AE1829" i="1"/>
  <c r="AF1829" i="1"/>
  <c r="AA1829" i="1"/>
  <c r="AG1829" i="1"/>
  <c r="AB1829" i="1"/>
  <c r="AH1829" i="1"/>
  <c r="AC1830" i="1"/>
  <c r="AD1830" i="1"/>
  <c r="AE1830" i="1"/>
  <c r="AF1830" i="1"/>
  <c r="AG1830" i="1"/>
  <c r="AH1830" i="1"/>
  <c r="AC1831" i="1"/>
  <c r="AD1831" i="1"/>
  <c r="AE1831" i="1"/>
  <c r="AF1831" i="1"/>
  <c r="AA1831" i="1"/>
  <c r="AG1831" i="1"/>
  <c r="AB1831" i="1"/>
  <c r="AH1831" i="1"/>
  <c r="AC1832" i="1"/>
  <c r="AD1832" i="1"/>
  <c r="AE1832" i="1"/>
  <c r="AF1832" i="1"/>
  <c r="AG1832" i="1"/>
  <c r="AH1832" i="1"/>
  <c r="AC1833" i="1"/>
  <c r="AD1833" i="1"/>
  <c r="AE1833" i="1"/>
  <c r="AF1833" i="1"/>
  <c r="AA1833" i="1"/>
  <c r="AG1833" i="1"/>
  <c r="AB1833" i="1"/>
  <c r="AH1833" i="1"/>
  <c r="AC1834" i="1"/>
  <c r="AD1834" i="1"/>
  <c r="AE1834" i="1"/>
  <c r="AF1834" i="1"/>
  <c r="AG1834" i="1"/>
  <c r="AH1834" i="1"/>
  <c r="AC1838" i="1"/>
  <c r="AD1838" i="1"/>
  <c r="AE1838" i="1"/>
  <c r="AF1838" i="1"/>
  <c r="AG1838" i="1"/>
  <c r="AH1838" i="1"/>
  <c r="AC1839" i="1"/>
  <c r="AD1839" i="1"/>
  <c r="AE1839" i="1"/>
  <c r="AF1839" i="1"/>
  <c r="AG1839" i="1"/>
  <c r="AH1839" i="1"/>
  <c r="AC1840" i="1"/>
  <c r="AD1840" i="1"/>
  <c r="AE1840" i="1"/>
  <c r="AF1840" i="1"/>
  <c r="AG1840" i="1"/>
  <c r="AH1840" i="1"/>
  <c r="AC1841" i="1"/>
  <c r="AD1841" i="1"/>
  <c r="AE1841" i="1"/>
  <c r="AF1841" i="1"/>
  <c r="AG1841" i="1"/>
  <c r="AH1841" i="1"/>
  <c r="AC1842" i="1"/>
  <c r="AD1842" i="1"/>
  <c r="AE1842" i="1"/>
  <c r="AF1842" i="1"/>
  <c r="AA1842" i="1"/>
  <c r="AG1842" i="1"/>
  <c r="AB1842" i="1"/>
  <c r="AH1842" i="1" s="1"/>
  <c r="AC1846" i="1"/>
  <c r="AD1846" i="1"/>
  <c r="AE1846" i="1"/>
  <c r="AF1846" i="1"/>
  <c r="AA1846" i="1"/>
  <c r="AG1846" i="1"/>
  <c r="AB1846" i="1"/>
  <c r="AH1846" i="1" s="1"/>
  <c r="AC1847" i="1"/>
  <c r="AD1847" i="1"/>
  <c r="AE1847" i="1"/>
  <c r="AF1847" i="1"/>
  <c r="AG1847" i="1"/>
  <c r="AH1847" i="1"/>
  <c r="AC1848" i="1"/>
  <c r="AD1848" i="1"/>
  <c r="AE1848" i="1"/>
  <c r="AF1848" i="1"/>
  <c r="AA1848" i="1"/>
  <c r="AG1848" i="1" s="1"/>
  <c r="AB1848" i="1"/>
  <c r="AH1848" i="1"/>
  <c r="AC1849" i="1"/>
  <c r="AD1849" i="1"/>
  <c r="AE1849" i="1"/>
  <c r="AF1849" i="1"/>
  <c r="AG1849" i="1"/>
  <c r="AH1849" i="1"/>
  <c r="AC1850" i="1"/>
  <c r="AD1850" i="1"/>
  <c r="AE1850" i="1"/>
  <c r="AF1850" i="1"/>
  <c r="AA1850" i="1"/>
  <c r="AG1850" i="1"/>
  <c r="AB1850" i="1"/>
  <c r="AH1850" i="1" s="1"/>
  <c r="AC1851" i="1"/>
  <c r="AD1851" i="1"/>
  <c r="AE1851" i="1"/>
  <c r="AF1851" i="1"/>
  <c r="AG1851" i="1"/>
  <c r="AH1851" i="1"/>
  <c r="AC1852" i="1"/>
  <c r="AD1852" i="1"/>
  <c r="AE1852" i="1"/>
  <c r="AF1852" i="1"/>
  <c r="AA1852" i="1"/>
  <c r="AG1852" i="1" s="1"/>
  <c r="AB1852" i="1"/>
  <c r="AH1852" i="1"/>
  <c r="AC1853" i="1"/>
  <c r="AD1853" i="1"/>
  <c r="AE1853" i="1"/>
  <c r="AF1853" i="1"/>
  <c r="AG1853" i="1"/>
  <c r="AH1853" i="1"/>
  <c r="AC1854" i="1"/>
  <c r="AD1854" i="1"/>
  <c r="AE1854" i="1"/>
  <c r="AF1854" i="1"/>
  <c r="AA1854" i="1"/>
  <c r="AG1854" i="1"/>
  <c r="AB1854" i="1"/>
  <c r="AH1854" i="1" s="1"/>
  <c r="AC1855" i="1"/>
  <c r="AD1855" i="1"/>
  <c r="AE1855" i="1"/>
  <c r="AF1855" i="1"/>
  <c r="AA1855" i="1"/>
  <c r="AG1855" i="1"/>
  <c r="AB1855" i="1"/>
  <c r="AH1855" i="1" s="1"/>
  <c r="AC1856" i="1"/>
  <c r="AD1856" i="1"/>
  <c r="AE1856" i="1"/>
  <c r="AF1856" i="1"/>
  <c r="AA1856" i="1"/>
  <c r="AG1856" i="1"/>
  <c r="AB1856" i="1"/>
  <c r="AH1856" i="1" s="1"/>
  <c r="AC1857" i="1"/>
  <c r="AD1857" i="1"/>
  <c r="AE1857" i="1"/>
  <c r="AF1857" i="1"/>
  <c r="AG1857" i="1"/>
  <c r="AH1857" i="1"/>
  <c r="AC1858" i="1"/>
  <c r="AD1858" i="1"/>
  <c r="AE1858" i="1"/>
  <c r="AF1858" i="1"/>
  <c r="AA1858" i="1"/>
  <c r="AG1858" i="1" s="1"/>
  <c r="AB1858" i="1"/>
  <c r="AH1858" i="1"/>
  <c r="AC1859" i="1"/>
  <c r="AD1859" i="1"/>
  <c r="AE1859" i="1"/>
  <c r="AF1859" i="1"/>
  <c r="AA1859" i="1"/>
  <c r="AG1859" i="1" s="1"/>
  <c r="AB1859" i="1"/>
  <c r="AH1859" i="1"/>
  <c r="AC1860" i="1"/>
  <c r="AD1860" i="1"/>
  <c r="AE1860" i="1"/>
  <c r="AF1860" i="1"/>
  <c r="AA1860" i="1"/>
  <c r="AG1860" i="1" s="1"/>
  <c r="AB1860" i="1"/>
  <c r="AH1860" i="1"/>
  <c r="AC1861" i="1"/>
  <c r="AD1861" i="1"/>
  <c r="AE1861" i="1"/>
  <c r="AF1861" i="1"/>
  <c r="AA1861" i="1"/>
  <c r="AG1861" i="1" s="1"/>
  <c r="AB1861" i="1"/>
  <c r="AH1861" i="1"/>
  <c r="AC1866" i="1"/>
  <c r="AD1866" i="1"/>
  <c r="AE1866" i="1"/>
  <c r="AF1866" i="1"/>
  <c r="AG1866" i="1"/>
  <c r="AH1866" i="1"/>
  <c r="AC1867" i="1"/>
  <c r="AD1867" i="1"/>
  <c r="AE1867" i="1"/>
  <c r="AF1867" i="1"/>
  <c r="AA1867" i="1"/>
  <c r="AG1867" i="1"/>
  <c r="AB1867" i="1"/>
  <c r="AH1867" i="1" s="1"/>
  <c r="AC1871" i="1"/>
  <c r="AD1871" i="1"/>
  <c r="AE1871" i="1"/>
  <c r="AF1871" i="1"/>
  <c r="AA1871" i="1"/>
  <c r="AG1871" i="1"/>
  <c r="AB1871" i="1"/>
  <c r="AH1871" i="1" s="1"/>
  <c r="AC1872" i="1"/>
  <c r="AD1872" i="1"/>
  <c r="AE1872" i="1"/>
  <c r="AF1872" i="1"/>
  <c r="AA1872" i="1"/>
  <c r="AG1872" i="1"/>
  <c r="AB1872" i="1"/>
  <c r="AH1872" i="1" s="1"/>
  <c r="AC1873" i="1"/>
  <c r="AD1873" i="1"/>
  <c r="AE1873" i="1"/>
  <c r="AF1873" i="1"/>
  <c r="AA1873" i="1"/>
  <c r="AG1873" i="1"/>
  <c r="AB1873" i="1"/>
  <c r="AH1873" i="1" s="1"/>
  <c r="AC1874" i="1"/>
  <c r="AD1874" i="1"/>
  <c r="AE1874" i="1"/>
  <c r="AF1874" i="1"/>
  <c r="AA1874" i="1"/>
  <c r="AG1874" i="1"/>
  <c r="AB1874" i="1"/>
  <c r="AH1874" i="1" s="1"/>
  <c r="AC1875" i="1"/>
  <c r="AD1875" i="1"/>
  <c r="AE1875" i="1"/>
  <c r="AF1875" i="1"/>
  <c r="AA1875" i="1"/>
  <c r="AG1875" i="1"/>
  <c r="AB1875" i="1"/>
  <c r="AH1875" i="1" s="1"/>
  <c r="AC1876" i="1"/>
  <c r="AD1876" i="1"/>
  <c r="AE1876" i="1"/>
  <c r="AF1876" i="1"/>
  <c r="AA1876" i="1"/>
  <c r="AG1876" i="1"/>
  <c r="AB1876" i="1"/>
  <c r="AH1876" i="1" s="1"/>
  <c r="AC1877" i="1"/>
  <c r="AD1877" i="1"/>
  <c r="AE1877" i="1"/>
  <c r="AF1877" i="1"/>
  <c r="AA1877" i="1"/>
  <c r="AG1877" i="1"/>
  <c r="AB1877" i="1"/>
  <c r="AH1877" i="1" s="1"/>
  <c r="AC1878" i="1"/>
  <c r="AD1878" i="1"/>
  <c r="AE1878" i="1"/>
  <c r="AF1878" i="1"/>
  <c r="AA1878" i="1"/>
  <c r="AG1878" i="1"/>
  <c r="AB1878" i="1"/>
  <c r="AH1878" i="1" s="1"/>
  <c r="AC1879" i="1"/>
  <c r="AD1879" i="1"/>
  <c r="AE1879" i="1"/>
  <c r="AF1879" i="1"/>
  <c r="AG1879" i="1"/>
  <c r="AH1879" i="1"/>
  <c r="AC1880" i="1"/>
  <c r="AD1880" i="1"/>
  <c r="AE1880" i="1"/>
  <c r="AF1880" i="1"/>
  <c r="AA1880" i="1"/>
  <c r="AG1880" i="1" s="1"/>
  <c r="AB1880" i="1"/>
  <c r="AH1880" i="1"/>
  <c r="AC1881" i="1"/>
  <c r="AD1881" i="1"/>
  <c r="AE1881" i="1"/>
  <c r="AF1881" i="1"/>
  <c r="AA1881" i="1"/>
  <c r="AG1881" i="1" s="1"/>
  <c r="AB1881" i="1"/>
  <c r="AH1881" i="1"/>
  <c r="AC1882" i="1"/>
  <c r="AD1882" i="1"/>
  <c r="AE1882" i="1"/>
  <c r="AF1882" i="1"/>
  <c r="AA1882" i="1"/>
  <c r="AG1882" i="1" s="1"/>
  <c r="AB1882" i="1"/>
  <c r="AH1882" i="1"/>
  <c r="AC1883" i="1"/>
  <c r="AD1883" i="1"/>
  <c r="AE1883" i="1"/>
  <c r="AF1883" i="1"/>
  <c r="AA1883" i="1"/>
  <c r="AG1883" i="1" s="1"/>
  <c r="AB1883" i="1"/>
  <c r="AH1883" i="1"/>
  <c r="AC1884" i="1"/>
  <c r="AD1884" i="1"/>
  <c r="AE1884" i="1"/>
  <c r="AF1884" i="1"/>
  <c r="AA1884" i="1"/>
  <c r="AG1884" i="1" s="1"/>
  <c r="AB1884" i="1"/>
  <c r="AH1884" i="1"/>
  <c r="AC1885" i="1"/>
  <c r="AD1885" i="1"/>
  <c r="AE1885" i="1"/>
  <c r="AF1885" i="1"/>
  <c r="AA1885" i="1"/>
  <c r="AG1885" i="1" s="1"/>
  <c r="AB1885" i="1"/>
  <c r="AH1885" i="1"/>
  <c r="AC1886" i="1"/>
  <c r="AD1886" i="1"/>
  <c r="AE1886" i="1"/>
  <c r="AF1886" i="1"/>
  <c r="AA1886" i="1"/>
  <c r="AG1886" i="1" s="1"/>
  <c r="AB1886" i="1"/>
  <c r="AH1886" i="1"/>
  <c r="AC1891" i="1"/>
  <c r="AD1891" i="1"/>
  <c r="AE1891" i="1"/>
  <c r="AF1891" i="1"/>
  <c r="AA1891" i="1"/>
  <c r="AG1891" i="1" s="1"/>
  <c r="AB1891" i="1"/>
  <c r="AH1891" i="1"/>
  <c r="AC1892" i="1"/>
  <c r="AD1892" i="1"/>
  <c r="AE1892" i="1"/>
  <c r="AF1892" i="1"/>
  <c r="AA1892" i="1"/>
  <c r="AG1892" i="1" s="1"/>
  <c r="AB1892" i="1"/>
  <c r="AH1892" i="1"/>
  <c r="AC1896" i="1"/>
  <c r="AD1896" i="1"/>
  <c r="AE1896" i="1"/>
  <c r="AF1896" i="1"/>
  <c r="AA1896" i="1"/>
  <c r="AG1896" i="1" s="1"/>
  <c r="AB1896" i="1"/>
  <c r="AH1896" i="1"/>
  <c r="AC1897" i="1"/>
  <c r="AD1897" i="1"/>
  <c r="AE1897" i="1"/>
  <c r="AF1897" i="1"/>
  <c r="AA1897" i="1"/>
  <c r="AG1897" i="1" s="1"/>
  <c r="AB1897" i="1"/>
  <c r="AH1897" i="1"/>
  <c r="AC1898" i="1"/>
  <c r="AD1898" i="1"/>
  <c r="AE1898" i="1"/>
  <c r="AF1898" i="1"/>
  <c r="AG1898" i="1"/>
  <c r="AH1898" i="1"/>
  <c r="AC22" i="1"/>
  <c r="AD22" i="1"/>
  <c r="AE22" i="1"/>
  <c r="AF22" i="1"/>
  <c r="AA22" i="1"/>
  <c r="AG22" i="1"/>
  <c r="AB22" i="1"/>
  <c r="AH22" i="1" s="1"/>
  <c r="AC1899" i="1"/>
  <c r="AD1899" i="1"/>
  <c r="AE1899" i="1"/>
  <c r="AF1899" i="1"/>
  <c r="AA1899" i="1"/>
  <c r="AG1899" i="1"/>
  <c r="AB1899" i="1"/>
  <c r="AH1899" i="1" s="1"/>
  <c r="AC1900" i="1"/>
  <c r="AD1900" i="1"/>
  <c r="AE1900" i="1"/>
  <c r="AF1900" i="1"/>
  <c r="AA1900" i="1"/>
  <c r="AG1900" i="1" s="1"/>
  <c r="AB1900" i="1"/>
  <c r="AH1900" i="1"/>
  <c r="AC1901" i="1"/>
  <c r="AD1901" i="1"/>
  <c r="AE1901" i="1"/>
  <c r="AF1901" i="1"/>
  <c r="AA1901" i="1"/>
  <c r="AG1901" i="1" s="1"/>
  <c r="AB1901" i="1"/>
  <c r="AH1901" i="1"/>
  <c r="AC1902" i="1"/>
  <c r="AD1902" i="1"/>
  <c r="AE1902" i="1"/>
  <c r="AF1902" i="1"/>
  <c r="AA1902" i="1"/>
  <c r="AG1902" i="1" s="1"/>
  <c r="AB1902" i="1"/>
  <c r="AH1902" i="1"/>
  <c r="AC1903" i="1"/>
  <c r="AD1903" i="1"/>
  <c r="AE1903" i="1"/>
  <c r="AF1903" i="1"/>
  <c r="AA1903" i="1"/>
  <c r="AG1903" i="1" s="1"/>
  <c r="AB1903" i="1"/>
  <c r="AH1903" i="1"/>
  <c r="AC1904" i="1"/>
  <c r="AD1904" i="1"/>
  <c r="AE1904" i="1"/>
  <c r="AF1904" i="1"/>
  <c r="AA1904" i="1"/>
  <c r="AG1904" i="1" s="1"/>
  <c r="AB1904" i="1"/>
  <c r="AH1904" i="1"/>
  <c r="AC1907" i="1"/>
  <c r="AD1907" i="1"/>
  <c r="AE1907" i="1"/>
  <c r="AF1907" i="1"/>
  <c r="AA1907" i="1"/>
  <c r="AG1907" i="1" s="1"/>
  <c r="AB1907" i="1"/>
  <c r="AH1907" i="1"/>
  <c r="AC1908" i="1"/>
  <c r="AD1908" i="1"/>
  <c r="AE1908" i="1"/>
  <c r="AF1908" i="1"/>
  <c r="AA1908" i="1"/>
  <c r="AG1908" i="1" s="1"/>
  <c r="AB1908" i="1"/>
  <c r="AH1908" i="1"/>
  <c r="AC1909" i="1"/>
  <c r="AD1909" i="1"/>
  <c r="AE1909" i="1"/>
  <c r="AF1909" i="1"/>
  <c r="AA1909" i="1"/>
  <c r="AG1909" i="1" s="1"/>
  <c r="AB1909" i="1"/>
  <c r="AH1909" i="1"/>
  <c r="AC1913" i="1"/>
  <c r="AD1913" i="1"/>
  <c r="AE1913" i="1"/>
  <c r="AF1913" i="1"/>
  <c r="AA1913" i="1"/>
  <c r="AG1913" i="1" s="1"/>
  <c r="AB1913" i="1"/>
  <c r="AH1913" i="1"/>
  <c r="AC1914" i="1"/>
  <c r="AD1914" i="1"/>
  <c r="AE1914" i="1"/>
  <c r="AF1914" i="1"/>
  <c r="AA1914" i="1"/>
  <c r="AG1914" i="1" s="1"/>
  <c r="AB1914" i="1"/>
  <c r="AH1914" i="1"/>
  <c r="AC1915" i="1"/>
  <c r="AD1915" i="1"/>
  <c r="AE1915" i="1"/>
  <c r="AF1915" i="1"/>
  <c r="AA1915" i="1"/>
  <c r="AG1915" i="1" s="1"/>
  <c r="AB1915" i="1"/>
  <c r="AH1915" i="1"/>
  <c r="AC1916" i="1"/>
  <c r="AD1916" i="1"/>
  <c r="AE1916" i="1"/>
  <c r="AF1916" i="1"/>
  <c r="AA1916" i="1"/>
  <c r="AG1916" i="1" s="1"/>
  <c r="AB1916" i="1"/>
  <c r="AH1916" i="1"/>
  <c r="AC1917" i="1"/>
  <c r="AD1917" i="1"/>
  <c r="AE1917" i="1"/>
  <c r="AF1917" i="1"/>
  <c r="AG1917" i="1"/>
  <c r="AH1917" i="1"/>
  <c r="AC1918" i="1"/>
  <c r="AD1918" i="1"/>
  <c r="AE1918" i="1"/>
  <c r="AF1918" i="1"/>
  <c r="AA1918" i="1"/>
  <c r="AG1918" i="1"/>
  <c r="AB1918" i="1"/>
  <c r="AH1918" i="1" s="1"/>
  <c r="AC1919" i="1"/>
  <c r="AD1919" i="1"/>
  <c r="AE1919" i="1"/>
  <c r="AF1919" i="1"/>
  <c r="AA1919" i="1"/>
  <c r="AG1919" i="1"/>
  <c r="AB1919" i="1"/>
  <c r="AH1919" i="1" s="1"/>
  <c r="AC1920" i="1"/>
  <c r="AD1920" i="1"/>
  <c r="AE1920" i="1"/>
  <c r="AF1920" i="1"/>
  <c r="AA1920" i="1"/>
  <c r="AG1920" i="1"/>
  <c r="AB1920" i="1"/>
  <c r="AH1920" i="1" s="1"/>
  <c r="AC1921" i="1"/>
  <c r="AD1921" i="1"/>
  <c r="AE1921" i="1"/>
  <c r="AF1921" i="1"/>
  <c r="AA1921" i="1"/>
  <c r="AG1921" i="1"/>
  <c r="AB1921" i="1"/>
  <c r="AH1921" i="1" s="1"/>
  <c r="AC1922" i="1"/>
  <c r="AD1922" i="1"/>
  <c r="AE1922" i="1"/>
  <c r="AF1922" i="1"/>
  <c r="AA1922" i="1"/>
  <c r="AG1922" i="1"/>
  <c r="AB1922" i="1"/>
  <c r="AH1922" i="1" s="1"/>
  <c r="AC1923" i="1"/>
  <c r="AD1923" i="1"/>
  <c r="AE1923" i="1"/>
  <c r="AF1923" i="1"/>
  <c r="AG1923" i="1"/>
  <c r="AH1923" i="1"/>
  <c r="AC1924" i="1"/>
  <c r="AD1924" i="1"/>
  <c r="AE1924" i="1"/>
  <c r="AF1924" i="1"/>
  <c r="AA1924" i="1"/>
  <c r="AG1924" i="1" s="1"/>
  <c r="AB1924" i="1"/>
  <c r="AH1924" i="1"/>
  <c r="AC1925" i="1"/>
  <c r="AD1925" i="1"/>
  <c r="AE1925" i="1"/>
  <c r="AF1925" i="1"/>
  <c r="AA1925" i="1"/>
  <c r="AG1925" i="1" s="1"/>
  <c r="AB1925" i="1"/>
  <c r="AH1925" i="1"/>
  <c r="AC1926" i="1"/>
  <c r="AD1926" i="1"/>
  <c r="AE1926" i="1"/>
  <c r="AF1926" i="1"/>
  <c r="AA1926" i="1"/>
  <c r="AG1926" i="1" s="1"/>
  <c r="AB1926" i="1"/>
  <c r="AH1926" i="1"/>
  <c r="AC1927" i="1"/>
  <c r="AD1927" i="1"/>
  <c r="AE1927" i="1"/>
  <c r="AF1927" i="1"/>
  <c r="AA1927" i="1"/>
  <c r="AG1927" i="1" s="1"/>
  <c r="AB1927" i="1"/>
  <c r="AH1927" i="1"/>
  <c r="AC1928" i="1"/>
  <c r="AD1928" i="1"/>
  <c r="AE1928" i="1"/>
  <c r="AF1928" i="1"/>
  <c r="AA1928" i="1"/>
  <c r="AG1928" i="1" s="1"/>
  <c r="AB1928" i="1"/>
  <c r="AH1928" i="1"/>
  <c r="AC34" i="1"/>
  <c r="AD34" i="1"/>
  <c r="AE34" i="1"/>
  <c r="AF34" i="1"/>
  <c r="AA34" i="1"/>
  <c r="AG34" i="1" s="1"/>
  <c r="AB34" i="1"/>
  <c r="AH34" i="1"/>
  <c r="AC1929" i="1"/>
  <c r="AD1929" i="1"/>
  <c r="AE1929" i="1"/>
  <c r="AF1929" i="1"/>
  <c r="AA1929" i="1"/>
  <c r="AG1929" i="1" s="1"/>
  <c r="AB1929" i="1"/>
  <c r="AH1929" i="1"/>
  <c r="AC1930" i="1"/>
  <c r="AD1930" i="1"/>
  <c r="AE1930" i="1"/>
  <c r="AF1930" i="1"/>
  <c r="AA1930" i="1"/>
  <c r="AG1930" i="1" s="1"/>
  <c r="AB1930" i="1"/>
  <c r="AH1930" i="1"/>
  <c r="AC1931" i="1"/>
  <c r="AD1931" i="1"/>
  <c r="AE1931" i="1"/>
  <c r="AF1931" i="1"/>
  <c r="AA1931" i="1"/>
  <c r="AG1931" i="1" s="1"/>
  <c r="AB1931" i="1"/>
  <c r="AH1931" i="1"/>
  <c r="AC1932" i="1"/>
  <c r="AD1932" i="1"/>
  <c r="AE1932" i="1"/>
  <c r="AF1932" i="1"/>
  <c r="AA1932" i="1"/>
  <c r="AG1932" i="1" s="1"/>
  <c r="AB1932" i="1"/>
  <c r="AH1932" i="1"/>
  <c r="AC1933" i="1"/>
  <c r="AD1933" i="1"/>
  <c r="AE1933" i="1"/>
  <c r="AF1933" i="1"/>
  <c r="AA1933" i="1"/>
  <c r="AG1933" i="1" s="1"/>
  <c r="AB1933" i="1"/>
  <c r="AH1933" i="1"/>
  <c r="AC1934" i="1"/>
  <c r="AD1934" i="1"/>
  <c r="AE1934" i="1"/>
  <c r="AF1934" i="1"/>
  <c r="AA1934" i="1"/>
  <c r="AG1934" i="1" s="1"/>
  <c r="AB1934" i="1"/>
  <c r="AH1934" i="1"/>
  <c r="AC1935" i="1"/>
  <c r="AD1935" i="1"/>
  <c r="AE1935" i="1"/>
  <c r="AF1935" i="1"/>
  <c r="AG1935" i="1"/>
  <c r="AH1935" i="1"/>
  <c r="AC1936" i="1"/>
  <c r="AD1936" i="1"/>
  <c r="AE1936" i="1"/>
  <c r="AF1936" i="1"/>
  <c r="AA1936" i="1"/>
  <c r="AG1936" i="1"/>
  <c r="AB1936" i="1"/>
  <c r="AH1936" i="1" s="1"/>
  <c r="AC1939" i="1"/>
  <c r="AD1939" i="1"/>
  <c r="AE1939" i="1"/>
  <c r="AF1939" i="1"/>
  <c r="AA1939" i="1"/>
  <c r="AG1939" i="1"/>
  <c r="AB1939" i="1"/>
  <c r="AH1939" i="1" s="1"/>
  <c r="AC1940" i="1"/>
  <c r="AD1940" i="1"/>
  <c r="AE1940" i="1"/>
  <c r="AF1940" i="1"/>
  <c r="AA1940" i="1"/>
  <c r="AG1940" i="1"/>
  <c r="AB1940" i="1"/>
  <c r="AH1940" i="1" s="1"/>
  <c r="AC1941" i="1"/>
  <c r="AD1941" i="1"/>
  <c r="AE1941" i="1"/>
  <c r="AF1941" i="1"/>
  <c r="AG1941" i="1"/>
  <c r="AH1941" i="1"/>
  <c r="AC1942" i="1"/>
  <c r="AD1942" i="1"/>
  <c r="AE1942" i="1"/>
  <c r="AF1942" i="1"/>
  <c r="AA1942" i="1"/>
  <c r="AG1942" i="1" s="1"/>
  <c r="AB1942" i="1"/>
  <c r="AH1942" i="1"/>
  <c r="AC1943" i="1"/>
  <c r="AD1943" i="1"/>
  <c r="AE1943" i="1"/>
  <c r="AF1943" i="1"/>
  <c r="AA1943" i="1"/>
  <c r="AG1943" i="1" s="1"/>
  <c r="AB1943" i="1"/>
  <c r="AH1943" i="1"/>
  <c r="AC1944" i="1"/>
  <c r="AD1944" i="1"/>
  <c r="AE1944" i="1"/>
  <c r="AF1944" i="1"/>
  <c r="AA1944" i="1"/>
  <c r="AG1944" i="1" s="1"/>
  <c r="AB1944" i="1"/>
  <c r="AH1944" i="1"/>
  <c r="AC1945" i="1"/>
  <c r="AD1945" i="1"/>
  <c r="AE1945" i="1"/>
  <c r="AF1945" i="1"/>
  <c r="AA1945" i="1"/>
  <c r="AG1945" i="1" s="1"/>
  <c r="AB1945" i="1"/>
  <c r="AH1945" i="1"/>
  <c r="AC1946" i="1"/>
  <c r="AD1946" i="1"/>
  <c r="AE1946" i="1"/>
  <c r="AF1946" i="1"/>
  <c r="AA1946" i="1"/>
  <c r="AG1946" i="1" s="1"/>
  <c r="AB1946" i="1"/>
  <c r="AH1946" i="1"/>
  <c r="AC1947" i="1"/>
  <c r="AD1947" i="1"/>
  <c r="AE1947" i="1"/>
  <c r="AF1947" i="1"/>
  <c r="AA1947" i="1"/>
  <c r="AG1947" i="1" s="1"/>
  <c r="AB1947" i="1"/>
  <c r="AH1947" i="1"/>
  <c r="AC1948" i="1"/>
  <c r="AD1948" i="1"/>
  <c r="AE1948" i="1"/>
  <c r="AF1948" i="1"/>
  <c r="AA1948" i="1"/>
  <c r="AG1948" i="1" s="1"/>
  <c r="AB1948" i="1"/>
  <c r="AH1948" i="1"/>
  <c r="AC1949" i="1"/>
  <c r="AD1949" i="1"/>
  <c r="AE1949" i="1"/>
  <c r="AF1949" i="1"/>
  <c r="AA1949" i="1"/>
  <c r="AG1949" i="1" s="1"/>
  <c r="AB1949" i="1"/>
  <c r="AH1949" i="1"/>
  <c r="AC1953" i="1"/>
  <c r="AD1953" i="1"/>
  <c r="AE1953" i="1"/>
  <c r="AF1953" i="1"/>
  <c r="AA1953" i="1"/>
  <c r="AG1953" i="1" s="1"/>
  <c r="AB1953" i="1"/>
  <c r="AH1953" i="1"/>
  <c r="AC1954" i="1"/>
  <c r="AD1954" i="1"/>
  <c r="AE1954" i="1"/>
  <c r="AF1954" i="1"/>
  <c r="AA1954" i="1"/>
  <c r="AG1954" i="1" s="1"/>
  <c r="AB1954" i="1"/>
  <c r="AH1954" i="1"/>
  <c r="AC1958" i="1"/>
  <c r="AD1958" i="1"/>
  <c r="AE1958" i="1"/>
  <c r="AF1958" i="1"/>
  <c r="AA1958" i="1"/>
  <c r="AG1958" i="1" s="1"/>
  <c r="AB1958" i="1"/>
  <c r="AH1958" i="1"/>
  <c r="AC1959" i="1"/>
  <c r="AD1959" i="1"/>
  <c r="AE1959" i="1"/>
  <c r="AF1959" i="1"/>
  <c r="AA1959" i="1"/>
  <c r="AG1959" i="1" s="1"/>
  <c r="AB1959" i="1"/>
  <c r="AH1959" i="1"/>
  <c r="AC1960" i="1"/>
  <c r="AD1960" i="1"/>
  <c r="AE1960" i="1"/>
  <c r="AF1960" i="1"/>
  <c r="AA1960" i="1"/>
  <c r="AG1960" i="1" s="1"/>
  <c r="AB1960" i="1"/>
  <c r="AH1960" i="1"/>
  <c r="AC1961" i="1"/>
  <c r="AD1961" i="1"/>
  <c r="AE1961" i="1"/>
  <c r="AF1961" i="1"/>
  <c r="AA1961" i="1"/>
  <c r="AG1961" i="1" s="1"/>
  <c r="AB1961" i="1"/>
  <c r="AH1961" i="1"/>
  <c r="AC1965" i="1"/>
  <c r="AD1965" i="1"/>
  <c r="AE1965" i="1"/>
  <c r="AF1965" i="1"/>
  <c r="AA1965" i="1"/>
  <c r="AG1965" i="1" s="1"/>
  <c r="AB1965" i="1"/>
  <c r="AH1965" i="1"/>
  <c r="AC1966" i="1"/>
  <c r="AD1966" i="1"/>
  <c r="AE1966" i="1"/>
  <c r="AF1966" i="1"/>
  <c r="AA1966" i="1"/>
  <c r="AG1966" i="1" s="1"/>
  <c r="AB1966" i="1"/>
  <c r="AH1966" i="1"/>
  <c r="AC1967" i="1"/>
  <c r="AD1967" i="1"/>
  <c r="AE1967" i="1"/>
  <c r="AF1967" i="1"/>
  <c r="AA1967" i="1"/>
  <c r="AG1967" i="1" s="1"/>
  <c r="AB1967" i="1"/>
  <c r="AH1967" i="1"/>
  <c r="AC1971" i="1"/>
  <c r="AD1971" i="1"/>
  <c r="AE1971" i="1"/>
  <c r="AF1971" i="1"/>
  <c r="AA1971" i="1"/>
  <c r="AG1971" i="1" s="1"/>
  <c r="AB1971" i="1"/>
  <c r="AH1971" i="1"/>
  <c r="AC1972" i="1"/>
  <c r="AD1972" i="1"/>
  <c r="AE1972" i="1"/>
  <c r="AF1972" i="1"/>
  <c r="AA1972" i="1"/>
  <c r="AG1972" i="1" s="1"/>
  <c r="AB1972" i="1"/>
  <c r="AH1972" i="1"/>
  <c r="AC1973" i="1"/>
  <c r="AD1973" i="1"/>
  <c r="AE1973" i="1"/>
  <c r="AF1973" i="1"/>
  <c r="AA1973" i="1"/>
  <c r="AG1973" i="1" s="1"/>
  <c r="AB1973" i="1"/>
  <c r="AH1973" i="1"/>
  <c r="AC1974" i="1"/>
  <c r="AD1974" i="1"/>
  <c r="AE1974" i="1"/>
  <c r="AF1974" i="1"/>
  <c r="AA1974" i="1"/>
  <c r="AG1974" i="1" s="1"/>
  <c r="AB1974" i="1"/>
  <c r="AH1974" i="1"/>
  <c r="AC1978" i="1"/>
  <c r="AD1978" i="1"/>
  <c r="AE1978" i="1"/>
  <c r="AF1978" i="1"/>
  <c r="AA1978" i="1"/>
  <c r="AG1978" i="1" s="1"/>
  <c r="AB1978" i="1"/>
  <c r="AH1978" i="1"/>
  <c r="AC1979" i="1"/>
  <c r="AD1979" i="1"/>
  <c r="AE1979" i="1"/>
  <c r="AF1979" i="1"/>
  <c r="AA1979" i="1"/>
  <c r="AG1979" i="1" s="1"/>
  <c r="AB1979" i="1"/>
  <c r="AH1979" i="1"/>
  <c r="AC1980" i="1"/>
  <c r="AD1980" i="1"/>
  <c r="AE1980" i="1"/>
  <c r="AF1980" i="1"/>
  <c r="AA1980" i="1"/>
  <c r="AG1980" i="1" s="1"/>
  <c r="AB1980" i="1"/>
  <c r="AH1980" i="1"/>
  <c r="AC1981" i="1"/>
  <c r="AD1981" i="1"/>
  <c r="AE1981" i="1"/>
  <c r="AF1981" i="1"/>
  <c r="AA1981" i="1"/>
  <c r="AG1981" i="1" s="1"/>
  <c r="AB1981" i="1"/>
  <c r="AH1981" i="1"/>
  <c r="AC1982" i="1"/>
  <c r="AD1982" i="1"/>
  <c r="AE1982" i="1"/>
  <c r="AF1982" i="1"/>
  <c r="AA1982" i="1"/>
  <c r="AG1982" i="1" s="1"/>
  <c r="AB1982" i="1"/>
  <c r="AH1982" i="1"/>
  <c r="AC1983" i="1"/>
  <c r="AD1983" i="1"/>
  <c r="AE1983" i="1"/>
  <c r="AF1983" i="1"/>
  <c r="AA1983" i="1"/>
  <c r="AG1983" i="1" s="1"/>
  <c r="AB1983" i="1"/>
  <c r="AH1983" i="1"/>
  <c r="AC1987" i="1"/>
  <c r="AD1987" i="1"/>
  <c r="AE1987" i="1"/>
  <c r="AF1987" i="1"/>
  <c r="AA1987" i="1"/>
  <c r="AG1987" i="1" s="1"/>
  <c r="AB1987" i="1"/>
  <c r="AH1987" i="1"/>
  <c r="AC1988" i="1"/>
  <c r="AD1988" i="1"/>
  <c r="AE1988" i="1"/>
  <c r="AF1988" i="1"/>
  <c r="AA1988" i="1"/>
  <c r="AG1988" i="1" s="1"/>
  <c r="AB1988" i="1"/>
  <c r="AH1988" i="1"/>
  <c r="AC1989" i="1"/>
  <c r="AD1989" i="1"/>
  <c r="AE1989" i="1"/>
  <c r="AF1989" i="1"/>
  <c r="AA1989" i="1"/>
  <c r="AG1989" i="1" s="1"/>
  <c r="AB1989" i="1"/>
  <c r="AH1989" i="1"/>
  <c r="AC1990" i="1"/>
  <c r="AD1990" i="1"/>
  <c r="AE1990" i="1"/>
  <c r="AF1990" i="1"/>
  <c r="AA1990" i="1"/>
  <c r="AG1990" i="1" s="1"/>
  <c r="AB1990" i="1"/>
  <c r="AH1990" i="1"/>
  <c r="AC1991" i="1"/>
  <c r="AD1991" i="1"/>
  <c r="AE1991" i="1"/>
  <c r="AF1991" i="1"/>
  <c r="AA1991" i="1"/>
  <c r="AG1991" i="1" s="1"/>
  <c r="AB1991" i="1"/>
  <c r="AH1991" i="1"/>
  <c r="AC1995" i="1"/>
  <c r="AD1995" i="1"/>
  <c r="AE1995" i="1"/>
  <c r="AF1995" i="1"/>
  <c r="AA1995" i="1"/>
  <c r="AG1995" i="1" s="1"/>
  <c r="AB1995" i="1"/>
  <c r="AH1995" i="1"/>
  <c r="AC1996" i="1"/>
  <c r="AD1996" i="1"/>
  <c r="AE1996" i="1"/>
  <c r="AF1996" i="1"/>
  <c r="AA1996" i="1"/>
  <c r="AG1996" i="1" s="1"/>
  <c r="AB1996" i="1"/>
  <c r="AH1996" i="1"/>
  <c r="AC1997" i="1"/>
  <c r="AD1997" i="1"/>
  <c r="AE1997" i="1"/>
  <c r="AF1997" i="1"/>
  <c r="AA1997" i="1"/>
  <c r="AG1997" i="1" s="1"/>
  <c r="AB1997" i="1"/>
  <c r="AH1997" i="1"/>
  <c r="AC1998" i="1"/>
  <c r="AD1998" i="1"/>
  <c r="AE1998" i="1"/>
  <c r="AF1998" i="1"/>
  <c r="AA1998" i="1"/>
  <c r="AG1998" i="1" s="1"/>
  <c r="AB1998" i="1"/>
  <c r="AH1998" i="1"/>
  <c r="AC2002" i="1"/>
  <c r="AD2002" i="1"/>
  <c r="AE2002" i="1"/>
  <c r="AF2002" i="1"/>
  <c r="AA2002" i="1"/>
  <c r="AG2002" i="1" s="1"/>
  <c r="AB2002" i="1"/>
  <c r="AH2002" i="1"/>
  <c r="AC2003" i="1"/>
  <c r="AD2003" i="1"/>
  <c r="AE2003" i="1"/>
  <c r="AF2003" i="1"/>
  <c r="AA2003" i="1"/>
  <c r="AG2003" i="1" s="1"/>
  <c r="AB2003" i="1"/>
  <c r="AH2003" i="1"/>
  <c r="AC4" i="1"/>
  <c r="AD4" i="1"/>
  <c r="AE4" i="1"/>
  <c r="AF4" i="1"/>
  <c r="AA4" i="1"/>
  <c r="AG4" i="1" s="1"/>
  <c r="AB4" i="1"/>
  <c r="AH4" i="1"/>
  <c r="AF2" i="1"/>
  <c r="AE2" i="1"/>
  <c r="AH2" i="1"/>
  <c r="AG2" i="1"/>
  <c r="AC2" i="1"/>
  <c r="AD2" i="1"/>
  <c r="AR3" i="1"/>
  <c r="AZ3" i="1" s="1"/>
  <c r="AX3" i="1"/>
  <c r="AY3" i="1"/>
  <c r="BA3" i="1"/>
  <c r="BB3" i="1"/>
  <c r="AR7" i="1"/>
  <c r="AX7" i="1" s="1"/>
  <c r="AZ7" i="1"/>
  <c r="BA7" i="1"/>
  <c r="AX5" i="1"/>
  <c r="AY5" i="1"/>
  <c r="AZ5" i="1"/>
  <c r="BA5" i="1"/>
  <c r="BB5" i="1"/>
  <c r="AX4" i="1"/>
  <c r="AY4" i="1"/>
  <c r="AZ4" i="1"/>
  <c r="BA4" i="1"/>
  <c r="BB4" i="1"/>
  <c r="AX6" i="1"/>
  <c r="AY6" i="1"/>
  <c r="AZ6" i="1"/>
  <c r="BA6" i="1"/>
  <c r="BB6" i="1"/>
  <c r="AX8" i="1"/>
  <c r="AY8" i="1"/>
  <c r="AZ8" i="1"/>
  <c r="BA8" i="1"/>
  <c r="BB8" i="1"/>
  <c r="AR9" i="1"/>
  <c r="AZ9" i="1" s="1"/>
  <c r="AX9" i="1"/>
  <c r="AY9" i="1"/>
  <c r="BA9" i="1"/>
  <c r="BB9" i="1"/>
  <c r="AX10" i="1"/>
  <c r="AY10" i="1"/>
  <c r="AZ10" i="1"/>
  <c r="BA10" i="1"/>
  <c r="BB10" i="1"/>
  <c r="AR11" i="1"/>
  <c r="AX11" i="1"/>
  <c r="AY11" i="1"/>
  <c r="AZ11" i="1"/>
  <c r="BA11" i="1"/>
  <c r="BB11" i="1"/>
  <c r="AR12" i="1"/>
  <c r="AX13" i="1"/>
  <c r="AY13" i="1"/>
  <c r="AZ13" i="1"/>
  <c r="BA13" i="1"/>
  <c r="BB13" i="1"/>
  <c r="AX14" i="1"/>
  <c r="AY14" i="1"/>
  <c r="AZ14" i="1"/>
  <c r="BA14" i="1"/>
  <c r="BB14" i="1"/>
  <c r="AR15" i="1"/>
  <c r="AX16" i="1"/>
  <c r="AY16" i="1"/>
  <c r="AZ16" i="1"/>
  <c r="BA16" i="1"/>
  <c r="BB16" i="1"/>
  <c r="AR17" i="1"/>
  <c r="AZ17" i="1" s="1"/>
  <c r="AX17" i="1"/>
  <c r="AY17" i="1"/>
  <c r="BA17" i="1"/>
  <c r="BB17" i="1"/>
  <c r="AX18" i="1"/>
  <c r="AY18" i="1"/>
  <c r="AZ18" i="1"/>
  <c r="BA18" i="1"/>
  <c r="BB18" i="1"/>
  <c r="AR19" i="1"/>
  <c r="AX19" i="1"/>
  <c r="AY19" i="1"/>
  <c r="AZ19" i="1"/>
  <c r="BA19" i="1"/>
  <c r="BB19" i="1"/>
  <c r="AX20" i="1"/>
  <c r="AY20" i="1"/>
  <c r="AZ20" i="1"/>
  <c r="BA20" i="1"/>
  <c r="BB20" i="1"/>
  <c r="AR21" i="1"/>
  <c r="AX21" i="1" s="1"/>
  <c r="AZ21" i="1"/>
  <c r="BA21" i="1"/>
  <c r="AX23" i="1"/>
  <c r="AY23" i="1"/>
  <c r="AZ23" i="1"/>
  <c r="BA23" i="1"/>
  <c r="BB23" i="1"/>
  <c r="AR24" i="1"/>
  <c r="AX25" i="1"/>
  <c r="AY25" i="1"/>
  <c r="AZ25" i="1"/>
  <c r="BA25" i="1"/>
  <c r="BB25" i="1"/>
  <c r="AR26" i="1"/>
  <c r="AZ26" i="1" s="1"/>
  <c r="AX26" i="1"/>
  <c r="AY26" i="1"/>
  <c r="BA26" i="1"/>
  <c r="BB26" i="1"/>
  <c r="AR30" i="1"/>
  <c r="AX30" i="1" s="1"/>
  <c r="AZ30" i="1"/>
  <c r="BA30" i="1"/>
  <c r="AX27" i="1"/>
  <c r="AY27" i="1"/>
  <c r="AZ27" i="1"/>
  <c r="BA27" i="1"/>
  <c r="BB27" i="1"/>
  <c r="AX28" i="1"/>
  <c r="AY28" i="1"/>
  <c r="AZ28" i="1"/>
  <c r="BA28" i="1"/>
  <c r="BB28" i="1"/>
  <c r="AX29" i="1"/>
  <c r="AY29" i="1"/>
  <c r="AZ29" i="1"/>
  <c r="BA29" i="1"/>
  <c r="BB29" i="1"/>
  <c r="AR31" i="1"/>
  <c r="AX31" i="1"/>
  <c r="AY31" i="1"/>
  <c r="AZ31" i="1"/>
  <c r="BA31" i="1"/>
  <c r="BB31" i="1"/>
  <c r="AX32" i="1"/>
  <c r="AY32" i="1"/>
  <c r="AZ32" i="1"/>
  <c r="BA32" i="1"/>
  <c r="BB32" i="1"/>
  <c r="AR33" i="1"/>
  <c r="AX33" i="1" s="1"/>
  <c r="AZ33" i="1"/>
  <c r="BA33" i="1"/>
  <c r="AX35" i="1"/>
  <c r="AY35" i="1"/>
  <c r="AZ35" i="1"/>
  <c r="BA35" i="1"/>
  <c r="BB35" i="1"/>
  <c r="AR36" i="1"/>
  <c r="BA36" i="1" s="1"/>
  <c r="AX37" i="1"/>
  <c r="AY37" i="1"/>
  <c r="AZ37" i="1"/>
  <c r="BA37" i="1"/>
  <c r="BB37" i="1"/>
  <c r="AX38" i="1"/>
  <c r="AY38" i="1"/>
  <c r="AZ38" i="1"/>
  <c r="BA38" i="1"/>
  <c r="BB38" i="1"/>
  <c r="AR40" i="1"/>
  <c r="BA40" i="1" s="1"/>
  <c r="AR41" i="1"/>
  <c r="AX41" i="1"/>
  <c r="AY41" i="1"/>
  <c r="AZ41" i="1"/>
  <c r="BA41" i="1"/>
  <c r="BB41" i="1"/>
  <c r="AX39" i="1"/>
  <c r="AY39" i="1"/>
  <c r="AZ39" i="1"/>
  <c r="BA39" i="1"/>
  <c r="BB39" i="1"/>
  <c r="AX42" i="1"/>
  <c r="AY42" i="1"/>
  <c r="AZ42" i="1"/>
  <c r="BA42" i="1"/>
  <c r="BB42" i="1"/>
  <c r="AX43" i="1"/>
  <c r="AY43" i="1"/>
  <c r="AZ43" i="1"/>
  <c r="BA43" i="1"/>
  <c r="BB43" i="1"/>
  <c r="AR44" i="1"/>
  <c r="AX44" i="1"/>
  <c r="AY44" i="1"/>
  <c r="AZ44" i="1"/>
  <c r="BA44" i="1"/>
  <c r="BB44" i="1"/>
  <c r="AX45" i="1"/>
  <c r="AY45" i="1"/>
  <c r="AZ45" i="1"/>
  <c r="BA45" i="1"/>
  <c r="BB45" i="1"/>
  <c r="AR46" i="1"/>
  <c r="AX46" i="1" s="1"/>
  <c r="AY46" i="1"/>
  <c r="AZ46" i="1"/>
  <c r="BA46" i="1"/>
  <c r="BB46" i="1"/>
  <c r="AR47" i="1"/>
  <c r="AR48" i="1"/>
  <c r="AX48" i="1" s="1"/>
  <c r="AY48" i="1"/>
  <c r="AZ48" i="1"/>
  <c r="BA48" i="1"/>
  <c r="BB48" i="1"/>
  <c r="AX49" i="1"/>
  <c r="AY49" i="1"/>
  <c r="AZ49" i="1"/>
  <c r="BA49" i="1"/>
  <c r="BB49" i="1"/>
  <c r="AR50" i="1"/>
  <c r="AX50" i="1" s="1"/>
  <c r="AZ50" i="1"/>
  <c r="BA50" i="1"/>
  <c r="AR51" i="1"/>
  <c r="AZ51" i="1" s="1"/>
  <c r="AX51" i="1"/>
  <c r="AY51" i="1"/>
  <c r="BA51" i="1"/>
  <c r="BB51" i="1"/>
  <c r="AX52" i="1"/>
  <c r="AY52" i="1"/>
  <c r="AZ52" i="1"/>
  <c r="BA52" i="1"/>
  <c r="BB52" i="1"/>
  <c r="AR53" i="1"/>
  <c r="AX53" i="1" s="1"/>
  <c r="AY53" i="1"/>
  <c r="AZ53" i="1"/>
  <c r="BA53" i="1"/>
  <c r="BB53" i="1"/>
  <c r="AX54" i="1"/>
  <c r="AY54" i="1"/>
  <c r="AZ54" i="1"/>
  <c r="BA54" i="1"/>
  <c r="BB54" i="1"/>
  <c r="AR55" i="1"/>
  <c r="AX55" i="1" s="1"/>
  <c r="AZ55" i="1"/>
  <c r="BA55" i="1"/>
  <c r="AX56" i="1"/>
  <c r="AY56" i="1"/>
  <c r="AZ56" i="1"/>
  <c r="BA56" i="1"/>
  <c r="BB56" i="1"/>
  <c r="AR57" i="1"/>
  <c r="BA57" i="1"/>
  <c r="AX58" i="1"/>
  <c r="AY58" i="1"/>
  <c r="AZ58" i="1"/>
  <c r="BA58" i="1"/>
  <c r="BB58" i="1"/>
  <c r="AR59" i="1"/>
  <c r="AZ59" i="1" s="1"/>
  <c r="AX59" i="1"/>
  <c r="AY59" i="1"/>
  <c r="BA59" i="1"/>
  <c r="BB59" i="1"/>
  <c r="AX60" i="1"/>
  <c r="AY60" i="1"/>
  <c r="AZ60" i="1"/>
  <c r="BA60" i="1"/>
  <c r="BB60" i="1"/>
  <c r="AR61" i="1"/>
  <c r="AX61" i="1" s="1"/>
  <c r="AY61" i="1"/>
  <c r="AZ61" i="1"/>
  <c r="BA61" i="1"/>
  <c r="BB61" i="1"/>
  <c r="AX62" i="1"/>
  <c r="AY62" i="1"/>
  <c r="AZ62" i="1"/>
  <c r="BA62" i="1"/>
  <c r="BB62" i="1"/>
  <c r="AR63" i="1"/>
  <c r="AX63" i="1" s="1"/>
  <c r="AZ63" i="1"/>
  <c r="BA63" i="1"/>
  <c r="AX64" i="1"/>
  <c r="AY64" i="1"/>
  <c r="AZ64" i="1"/>
  <c r="BA64" i="1"/>
  <c r="BB64" i="1"/>
  <c r="AR65" i="1"/>
  <c r="BA65" i="1"/>
  <c r="AX66" i="1"/>
  <c r="AY66" i="1"/>
  <c r="AZ66" i="1"/>
  <c r="BA66" i="1"/>
  <c r="BB66" i="1"/>
  <c r="AR67" i="1"/>
  <c r="AX67" i="1"/>
  <c r="AY67" i="1"/>
  <c r="AZ67" i="1"/>
  <c r="BA67" i="1"/>
  <c r="BB67" i="1"/>
  <c r="AX68" i="1"/>
  <c r="AY68" i="1"/>
  <c r="AZ68" i="1"/>
  <c r="BA68" i="1"/>
  <c r="BB68" i="1"/>
  <c r="AR69" i="1"/>
  <c r="AX69" i="1" s="1"/>
  <c r="AY69" i="1"/>
  <c r="AZ69" i="1"/>
  <c r="BA69" i="1"/>
  <c r="BB69" i="1"/>
  <c r="AX70" i="1"/>
  <c r="AY70" i="1"/>
  <c r="AZ70" i="1"/>
  <c r="BA70" i="1"/>
  <c r="BB70" i="1"/>
  <c r="AR71" i="1"/>
  <c r="AX71" i="1" s="1"/>
  <c r="AZ71" i="1"/>
  <c r="BA71" i="1"/>
  <c r="AR72" i="1"/>
  <c r="AZ72" i="1" s="1"/>
  <c r="AX72" i="1"/>
  <c r="AY72" i="1"/>
  <c r="BA72" i="1"/>
  <c r="BB72" i="1"/>
  <c r="AR73" i="1"/>
  <c r="AX73" i="1" s="1"/>
  <c r="AZ73" i="1"/>
  <c r="BA73" i="1"/>
  <c r="AX74" i="1"/>
  <c r="AY74" i="1"/>
  <c r="AZ74" i="1"/>
  <c r="BA74" i="1"/>
  <c r="BB74" i="1"/>
  <c r="AR75" i="1"/>
  <c r="BA75" i="1"/>
  <c r="AX76" i="1"/>
  <c r="AY76" i="1"/>
  <c r="AZ76" i="1"/>
  <c r="BA76" i="1"/>
  <c r="BB76" i="1"/>
  <c r="AR77" i="1"/>
  <c r="AZ77" i="1" s="1"/>
  <c r="AX77" i="1"/>
  <c r="AY77" i="1"/>
  <c r="BA77" i="1"/>
  <c r="BB77" i="1"/>
  <c r="AR78" i="1"/>
  <c r="AX78" i="1" s="1"/>
  <c r="AZ78" i="1"/>
  <c r="BA78" i="1"/>
  <c r="AX79" i="1"/>
  <c r="AY79" i="1"/>
  <c r="AZ79" i="1"/>
  <c r="BA79" i="1"/>
  <c r="BB79" i="1"/>
  <c r="AR80" i="1"/>
  <c r="BA80" i="1" s="1"/>
  <c r="AX653" i="1"/>
  <c r="AY653" i="1"/>
  <c r="AZ653" i="1"/>
  <c r="BA653" i="1"/>
  <c r="BB653" i="1"/>
  <c r="AR654" i="1"/>
  <c r="AX654" i="1"/>
  <c r="AY654" i="1"/>
  <c r="AZ654" i="1"/>
  <c r="BA654" i="1"/>
  <c r="BB654" i="1"/>
  <c r="AX81" i="1"/>
  <c r="AY81" i="1"/>
  <c r="AZ81" i="1"/>
  <c r="BA81" i="1"/>
  <c r="BB81" i="1"/>
  <c r="AR82" i="1"/>
  <c r="AX82" i="1" s="1"/>
  <c r="AY82" i="1"/>
  <c r="AZ82" i="1"/>
  <c r="BA82" i="1"/>
  <c r="BB82" i="1"/>
  <c r="AX83" i="1"/>
  <c r="AY83" i="1"/>
  <c r="AZ83" i="1"/>
  <c r="BA83" i="1"/>
  <c r="BB83" i="1"/>
  <c r="AR84" i="1"/>
  <c r="AX84" i="1" s="1"/>
  <c r="AZ84" i="1"/>
  <c r="BA84" i="1"/>
  <c r="AX85" i="1"/>
  <c r="AY85" i="1"/>
  <c r="AZ85" i="1"/>
  <c r="BA85" i="1"/>
  <c r="BB85" i="1"/>
  <c r="AR86" i="1"/>
  <c r="BA86" i="1" s="1"/>
  <c r="AR87" i="1"/>
  <c r="AX87" i="1" s="1"/>
  <c r="AY87" i="1"/>
  <c r="AZ87" i="1"/>
  <c r="BA87" i="1"/>
  <c r="BB87" i="1"/>
  <c r="AX88" i="1"/>
  <c r="AY88" i="1"/>
  <c r="AZ88" i="1"/>
  <c r="BA88" i="1"/>
  <c r="BB88" i="1"/>
  <c r="AX89" i="1"/>
  <c r="AY89" i="1"/>
  <c r="AZ89" i="1"/>
  <c r="BA89" i="1"/>
  <c r="BB89" i="1"/>
  <c r="AR90" i="1"/>
  <c r="AX90" i="1" s="1"/>
  <c r="AY90" i="1"/>
  <c r="AZ90" i="1"/>
  <c r="BA90" i="1"/>
  <c r="BB90" i="1"/>
  <c r="AX91" i="1"/>
  <c r="AY91" i="1"/>
  <c r="AZ91" i="1"/>
  <c r="BA91" i="1"/>
  <c r="BB91" i="1"/>
  <c r="AR92" i="1"/>
  <c r="AX92" i="1" s="1"/>
  <c r="AZ92" i="1"/>
  <c r="BA92" i="1"/>
  <c r="AR96" i="1"/>
  <c r="AX96" i="1"/>
  <c r="AY96" i="1"/>
  <c r="AZ96" i="1"/>
  <c r="BA96" i="1"/>
  <c r="BB96" i="1"/>
  <c r="AX93" i="1"/>
  <c r="AY93" i="1"/>
  <c r="AZ93" i="1"/>
  <c r="BA93" i="1"/>
  <c r="BB93" i="1"/>
  <c r="AX94" i="1"/>
  <c r="AY94" i="1"/>
  <c r="AZ94" i="1"/>
  <c r="BA94" i="1"/>
  <c r="BB94" i="1"/>
  <c r="AX95" i="1"/>
  <c r="AY95" i="1"/>
  <c r="AZ95" i="1"/>
  <c r="BA95" i="1"/>
  <c r="BB95" i="1"/>
  <c r="AX97" i="1"/>
  <c r="AY97" i="1"/>
  <c r="AZ97" i="1"/>
  <c r="BA97" i="1"/>
  <c r="BB97" i="1"/>
  <c r="AR98" i="1"/>
  <c r="AX98" i="1" s="1"/>
  <c r="AZ98" i="1"/>
  <c r="BA98" i="1"/>
  <c r="AR102" i="1"/>
  <c r="AX102" i="1"/>
  <c r="AY102" i="1"/>
  <c r="AZ102" i="1"/>
  <c r="BA102" i="1"/>
  <c r="BB102" i="1"/>
  <c r="AX100" i="1"/>
  <c r="AY100" i="1"/>
  <c r="AZ100" i="1"/>
  <c r="BA100" i="1"/>
  <c r="BB100" i="1"/>
  <c r="AX99" i="1"/>
  <c r="AY99" i="1"/>
  <c r="AZ99" i="1"/>
  <c r="BA99" i="1"/>
  <c r="BB99" i="1"/>
  <c r="AX101" i="1"/>
  <c r="AY101" i="1"/>
  <c r="AZ101" i="1"/>
  <c r="BA101" i="1"/>
  <c r="BB101" i="1"/>
  <c r="AR103" i="1"/>
  <c r="BA103" i="1" s="1"/>
  <c r="AX104" i="1"/>
  <c r="AY104" i="1"/>
  <c r="AZ104" i="1"/>
  <c r="BA104" i="1"/>
  <c r="BB104" i="1"/>
  <c r="AR105" i="1"/>
  <c r="AX105" i="1"/>
  <c r="AY105" i="1"/>
  <c r="AZ105" i="1"/>
  <c r="BA105" i="1"/>
  <c r="BB105" i="1"/>
  <c r="AR106" i="1"/>
  <c r="AX106" i="1" s="1"/>
  <c r="AZ106" i="1"/>
  <c r="BA106" i="1"/>
  <c r="AX107" i="1"/>
  <c r="AY107" i="1"/>
  <c r="AZ107" i="1"/>
  <c r="BA107" i="1"/>
  <c r="BB107" i="1"/>
  <c r="AX108" i="1"/>
  <c r="AY108" i="1"/>
  <c r="AZ108" i="1"/>
  <c r="BA108" i="1"/>
  <c r="BB108" i="1"/>
  <c r="AR109" i="1"/>
  <c r="AX109" i="1" s="1"/>
  <c r="AZ109" i="1"/>
  <c r="BA109" i="1"/>
  <c r="AR110" i="1"/>
  <c r="AZ110" i="1" s="1"/>
  <c r="AX110" i="1"/>
  <c r="AY110" i="1"/>
  <c r="BA110" i="1"/>
  <c r="BB110" i="1"/>
  <c r="AX111" i="1"/>
  <c r="AY111" i="1"/>
  <c r="AZ111" i="1"/>
  <c r="BA111" i="1"/>
  <c r="BB111" i="1"/>
  <c r="AR112" i="1"/>
  <c r="AX112" i="1" s="1"/>
  <c r="AY112" i="1"/>
  <c r="AZ112" i="1"/>
  <c r="BA112" i="1"/>
  <c r="BB112" i="1"/>
  <c r="AX115" i="1"/>
  <c r="AY115" i="1"/>
  <c r="AZ115" i="1"/>
  <c r="BA115" i="1"/>
  <c r="BB115" i="1"/>
  <c r="AR116" i="1"/>
  <c r="AX116" i="1" s="1"/>
  <c r="AZ116" i="1"/>
  <c r="BA116" i="1"/>
  <c r="AX117" i="1"/>
  <c r="AY117" i="1"/>
  <c r="AZ117" i="1"/>
  <c r="BA117" i="1"/>
  <c r="BB117" i="1"/>
  <c r="AR118" i="1"/>
  <c r="BA118" i="1"/>
  <c r="AX119" i="1"/>
  <c r="AY119" i="1"/>
  <c r="AZ119" i="1"/>
  <c r="BA119" i="1"/>
  <c r="BB119" i="1"/>
  <c r="AR120" i="1"/>
  <c r="AX120" i="1"/>
  <c r="AY120" i="1"/>
  <c r="AZ120" i="1"/>
  <c r="BA120" i="1"/>
  <c r="BB120" i="1"/>
  <c r="AX121" i="1"/>
  <c r="AY121" i="1"/>
  <c r="AZ121" i="1"/>
  <c r="BA121" i="1"/>
  <c r="BB121" i="1"/>
  <c r="AR122" i="1"/>
  <c r="AX122" i="1" s="1"/>
  <c r="AY122" i="1"/>
  <c r="AZ122" i="1"/>
  <c r="BA122" i="1"/>
  <c r="BB122" i="1"/>
  <c r="AX123" i="1"/>
  <c r="AY123" i="1"/>
  <c r="AZ123" i="1"/>
  <c r="BA123" i="1"/>
  <c r="BB123" i="1"/>
  <c r="AR124" i="1"/>
  <c r="AX124" i="1" s="1"/>
  <c r="AZ124" i="1"/>
  <c r="BA124" i="1"/>
  <c r="AX125" i="1"/>
  <c r="AY125" i="1"/>
  <c r="AZ125" i="1"/>
  <c r="BA125" i="1"/>
  <c r="BB125" i="1"/>
  <c r="AR126" i="1"/>
  <c r="BA126" i="1"/>
  <c r="AR130" i="1"/>
  <c r="AX130" i="1" s="1"/>
  <c r="AY130" i="1"/>
  <c r="AZ130" i="1"/>
  <c r="BA130" i="1"/>
  <c r="BB130" i="1"/>
  <c r="AX128" i="1"/>
  <c r="AY128" i="1"/>
  <c r="AZ128" i="1"/>
  <c r="BA128" i="1"/>
  <c r="BB128" i="1"/>
  <c r="AX127" i="1"/>
  <c r="AY127" i="1"/>
  <c r="AZ127" i="1"/>
  <c r="BA127" i="1"/>
  <c r="BB127" i="1"/>
  <c r="AX129" i="1"/>
  <c r="AY129" i="1"/>
  <c r="AZ129" i="1"/>
  <c r="BA129" i="1"/>
  <c r="BB129" i="1"/>
  <c r="AX131" i="1"/>
  <c r="AY131" i="1"/>
  <c r="AZ131" i="1"/>
  <c r="BA131" i="1"/>
  <c r="BB131" i="1"/>
  <c r="AR132" i="1"/>
  <c r="BA132" i="1" s="1"/>
  <c r="AR136" i="1"/>
  <c r="AX136" i="1" s="1"/>
  <c r="AY136" i="1"/>
  <c r="AZ136" i="1"/>
  <c r="BA136" i="1"/>
  <c r="BB136" i="1"/>
  <c r="AX134" i="1"/>
  <c r="AY134" i="1"/>
  <c r="AZ134" i="1"/>
  <c r="BA134" i="1"/>
  <c r="BB134" i="1"/>
  <c r="AX133" i="1"/>
  <c r="AY133" i="1"/>
  <c r="AZ133" i="1"/>
  <c r="BA133" i="1"/>
  <c r="BB133" i="1"/>
  <c r="AX135" i="1"/>
  <c r="AY135" i="1"/>
  <c r="AZ135" i="1"/>
  <c r="BA135" i="1"/>
  <c r="BB135" i="1"/>
  <c r="AX137" i="1"/>
  <c r="AY137" i="1"/>
  <c r="AZ137" i="1"/>
  <c r="BA137" i="1"/>
  <c r="BB137" i="1"/>
  <c r="AR138" i="1"/>
  <c r="BA138" i="1" s="1"/>
  <c r="AR142" i="1"/>
  <c r="AX142" i="1" s="1"/>
  <c r="AY142" i="1"/>
  <c r="AZ142" i="1"/>
  <c r="BA142" i="1"/>
  <c r="BB142" i="1"/>
  <c r="AX140" i="1"/>
  <c r="AY140" i="1"/>
  <c r="AZ140" i="1"/>
  <c r="BA140" i="1"/>
  <c r="BB140" i="1"/>
  <c r="AX139" i="1"/>
  <c r="AY139" i="1"/>
  <c r="AZ139" i="1"/>
  <c r="BA139" i="1"/>
  <c r="BB139" i="1"/>
  <c r="AX141" i="1"/>
  <c r="AY141" i="1"/>
  <c r="AZ141" i="1"/>
  <c r="BA141" i="1"/>
  <c r="BB141" i="1"/>
  <c r="AX143" i="1"/>
  <c r="AY143" i="1"/>
  <c r="AZ143" i="1"/>
  <c r="BA143" i="1"/>
  <c r="BB143" i="1"/>
  <c r="AR144" i="1"/>
  <c r="AR148" i="1"/>
  <c r="AX148" i="1" s="1"/>
  <c r="AY148" i="1"/>
  <c r="AZ148" i="1"/>
  <c r="BA148" i="1"/>
  <c r="BB148" i="1"/>
  <c r="AX146" i="1"/>
  <c r="AY146" i="1"/>
  <c r="AZ146" i="1"/>
  <c r="BA146" i="1"/>
  <c r="BB146" i="1"/>
  <c r="AX145" i="1"/>
  <c r="AY145" i="1"/>
  <c r="AZ145" i="1"/>
  <c r="BA145" i="1"/>
  <c r="BB145" i="1"/>
  <c r="AX147" i="1"/>
  <c r="AY147" i="1"/>
  <c r="AZ147" i="1"/>
  <c r="BA147" i="1"/>
  <c r="BB147" i="1"/>
  <c r="AX1905" i="1"/>
  <c r="AY1905" i="1"/>
  <c r="AZ1905" i="1"/>
  <c r="BA1905" i="1"/>
  <c r="BB1905" i="1"/>
  <c r="AR1906" i="1"/>
  <c r="BA1906" i="1"/>
  <c r="AX149" i="1"/>
  <c r="AY149" i="1"/>
  <c r="AZ149" i="1"/>
  <c r="BA149" i="1"/>
  <c r="BB149" i="1"/>
  <c r="AR150" i="1"/>
  <c r="AZ150" i="1" s="1"/>
  <c r="AX150" i="1"/>
  <c r="AY150" i="1"/>
  <c r="BA150" i="1"/>
  <c r="BB150" i="1"/>
  <c r="AX151" i="1"/>
  <c r="AY151" i="1"/>
  <c r="AZ151" i="1"/>
  <c r="BA151" i="1"/>
  <c r="BB151" i="1"/>
  <c r="AR152" i="1"/>
  <c r="AX152" i="1" s="1"/>
  <c r="AY152" i="1"/>
  <c r="AZ152" i="1"/>
  <c r="BA152" i="1"/>
  <c r="BB152" i="1"/>
  <c r="AX153" i="1"/>
  <c r="AY153" i="1"/>
  <c r="AZ153" i="1"/>
  <c r="BA153" i="1"/>
  <c r="BB153" i="1"/>
  <c r="AR154" i="1"/>
  <c r="AX154" i="1" s="1"/>
  <c r="AZ154" i="1"/>
  <c r="BA154" i="1"/>
  <c r="AX155" i="1"/>
  <c r="AY155" i="1"/>
  <c r="AZ155" i="1"/>
  <c r="BA155" i="1"/>
  <c r="BB155" i="1"/>
  <c r="AR156" i="1"/>
  <c r="BA156" i="1" s="1"/>
  <c r="AX157" i="1"/>
  <c r="AY157" i="1"/>
  <c r="AZ157" i="1"/>
  <c r="BA157" i="1"/>
  <c r="BB157" i="1"/>
  <c r="AR158" i="1"/>
  <c r="AX158" i="1"/>
  <c r="AY158" i="1"/>
  <c r="AZ158" i="1"/>
  <c r="BA158" i="1"/>
  <c r="BB158" i="1"/>
  <c r="AR161" i="1"/>
  <c r="AX161" i="1" s="1"/>
  <c r="AZ161" i="1"/>
  <c r="BA161" i="1"/>
  <c r="BB161" i="1"/>
  <c r="AX162" i="1"/>
  <c r="AY162" i="1"/>
  <c r="AZ162" i="1"/>
  <c r="BA162" i="1"/>
  <c r="BB162" i="1"/>
  <c r="AR163" i="1"/>
  <c r="AX164" i="1"/>
  <c r="AY164" i="1"/>
  <c r="AZ164" i="1"/>
  <c r="BA164" i="1"/>
  <c r="BB164" i="1"/>
  <c r="AR165" i="1"/>
  <c r="AY165" i="1" s="1"/>
  <c r="AX165" i="1"/>
  <c r="BA165" i="1"/>
  <c r="BB165" i="1"/>
  <c r="AR166" i="1"/>
  <c r="AX166" i="1" s="1"/>
  <c r="AY166" i="1"/>
  <c r="AZ166" i="1"/>
  <c r="BA166" i="1"/>
  <c r="BB166" i="1"/>
  <c r="AX167" i="1"/>
  <c r="AY167" i="1"/>
  <c r="AZ167" i="1"/>
  <c r="BA167" i="1"/>
  <c r="BB167" i="1"/>
  <c r="AX168" i="1"/>
  <c r="AY168" i="1"/>
  <c r="AZ168" i="1"/>
  <c r="BA168" i="1"/>
  <c r="BB168" i="1"/>
  <c r="AR169" i="1"/>
  <c r="AX169" i="1" s="1"/>
  <c r="AY169" i="1"/>
  <c r="AZ169" i="1"/>
  <c r="BA169" i="1"/>
  <c r="BB169" i="1"/>
  <c r="AR435" i="1"/>
  <c r="AY435" i="1" s="1"/>
  <c r="AX435" i="1"/>
  <c r="BA435" i="1"/>
  <c r="BB435" i="1"/>
  <c r="AX170" i="1"/>
  <c r="AY170" i="1"/>
  <c r="AZ170" i="1"/>
  <c r="BA170" i="1"/>
  <c r="BB170" i="1"/>
  <c r="AR171" i="1"/>
  <c r="AZ171" i="1" s="1"/>
  <c r="AX171" i="1"/>
  <c r="AY171" i="1"/>
  <c r="BA171" i="1"/>
  <c r="BB171" i="1"/>
  <c r="AX172" i="1"/>
  <c r="AY172" i="1"/>
  <c r="AZ172" i="1"/>
  <c r="BA172" i="1"/>
  <c r="BB172" i="1"/>
  <c r="AR173" i="1"/>
  <c r="AX173" i="1"/>
  <c r="AY173" i="1"/>
  <c r="AZ173" i="1"/>
  <c r="BA173" i="1"/>
  <c r="BB173" i="1"/>
  <c r="AR174" i="1"/>
  <c r="AY174" i="1" s="1"/>
  <c r="AX174" i="1"/>
  <c r="BA174" i="1"/>
  <c r="BB174" i="1"/>
  <c r="AX175" i="1"/>
  <c r="AY175" i="1"/>
  <c r="AZ175" i="1"/>
  <c r="BA175" i="1"/>
  <c r="BB175" i="1"/>
  <c r="AR176" i="1"/>
  <c r="AZ176" i="1" s="1"/>
  <c r="AX176" i="1"/>
  <c r="AY176" i="1"/>
  <c r="BA176" i="1"/>
  <c r="BB176" i="1"/>
  <c r="AX177" i="1"/>
  <c r="AY177" i="1"/>
  <c r="AZ177" i="1"/>
  <c r="BA177" i="1"/>
  <c r="BB177" i="1"/>
  <c r="AR178" i="1"/>
  <c r="AX178" i="1"/>
  <c r="AY178" i="1"/>
  <c r="AZ178" i="1"/>
  <c r="BA178" i="1"/>
  <c r="BB178" i="1"/>
  <c r="AR179" i="1"/>
  <c r="AY179" i="1" s="1"/>
  <c r="AX179" i="1"/>
  <c r="BA179" i="1"/>
  <c r="BB179" i="1"/>
  <c r="AX180" i="1"/>
  <c r="AY180" i="1"/>
  <c r="AZ180" i="1"/>
  <c r="BA180" i="1"/>
  <c r="BB180" i="1"/>
  <c r="AX181" i="1"/>
  <c r="AY181" i="1"/>
  <c r="AZ181" i="1"/>
  <c r="BA181" i="1"/>
  <c r="BB181" i="1"/>
  <c r="AR182" i="1"/>
  <c r="AY182" i="1" s="1"/>
  <c r="AX182" i="1"/>
  <c r="BA182" i="1"/>
  <c r="BB182" i="1"/>
  <c r="AR183" i="1"/>
  <c r="AX183" i="1"/>
  <c r="AY183" i="1"/>
  <c r="AZ183" i="1"/>
  <c r="BA183" i="1"/>
  <c r="BB183" i="1"/>
  <c r="AX184" i="1"/>
  <c r="AY184" i="1"/>
  <c r="AZ184" i="1"/>
  <c r="BA184" i="1"/>
  <c r="BB184" i="1"/>
  <c r="AR185" i="1"/>
  <c r="BA185" i="1" s="1"/>
  <c r="AX186" i="1"/>
  <c r="AY186" i="1"/>
  <c r="AZ186" i="1"/>
  <c r="BA186" i="1"/>
  <c r="BB186" i="1"/>
  <c r="AR187" i="1"/>
  <c r="AY187" i="1" s="1"/>
  <c r="AX187" i="1"/>
  <c r="BA187" i="1"/>
  <c r="BB187" i="1"/>
  <c r="AX188" i="1"/>
  <c r="AY188" i="1"/>
  <c r="AZ188" i="1"/>
  <c r="BA188" i="1"/>
  <c r="BB188" i="1"/>
  <c r="AR189" i="1"/>
  <c r="AZ189" i="1" s="1"/>
  <c r="AX189" i="1"/>
  <c r="AY189" i="1"/>
  <c r="BA189" i="1"/>
  <c r="BB189" i="1"/>
  <c r="AX190" i="1"/>
  <c r="AY190" i="1"/>
  <c r="AZ190" i="1"/>
  <c r="BA190" i="1"/>
  <c r="BB190" i="1"/>
  <c r="AR191" i="1"/>
  <c r="AX191" i="1"/>
  <c r="AY191" i="1"/>
  <c r="AZ191" i="1"/>
  <c r="BA191" i="1"/>
  <c r="BB191" i="1"/>
  <c r="AX192" i="1"/>
  <c r="AY192" i="1"/>
  <c r="AZ192" i="1"/>
  <c r="BA192" i="1"/>
  <c r="BB192" i="1"/>
  <c r="AR193" i="1"/>
  <c r="BA193" i="1"/>
  <c r="AX194" i="1"/>
  <c r="AY194" i="1"/>
  <c r="AZ194" i="1"/>
  <c r="BA194" i="1"/>
  <c r="BB194" i="1"/>
  <c r="AR195" i="1"/>
  <c r="AY195" i="1" s="1"/>
  <c r="AX195" i="1"/>
  <c r="BA195" i="1"/>
  <c r="BB195" i="1"/>
  <c r="AR199" i="1"/>
  <c r="AX199" i="1"/>
  <c r="AY199" i="1"/>
  <c r="AZ199" i="1"/>
  <c r="BA199" i="1"/>
  <c r="BB199" i="1"/>
  <c r="AX197" i="1"/>
  <c r="AY197" i="1"/>
  <c r="AZ197" i="1"/>
  <c r="BA197" i="1"/>
  <c r="BB197" i="1"/>
  <c r="AX196" i="1"/>
  <c r="AY196" i="1"/>
  <c r="AZ196" i="1"/>
  <c r="BA196" i="1"/>
  <c r="BB196" i="1"/>
  <c r="AX198" i="1"/>
  <c r="AY198" i="1"/>
  <c r="AZ198" i="1"/>
  <c r="BA198" i="1"/>
  <c r="BB198" i="1"/>
  <c r="AX200" i="1"/>
  <c r="AY200" i="1"/>
  <c r="AZ200" i="1"/>
  <c r="BA200" i="1"/>
  <c r="BB200" i="1"/>
  <c r="AR201" i="1"/>
  <c r="AY201" i="1" s="1"/>
  <c r="AX201" i="1"/>
  <c r="BA201" i="1"/>
  <c r="BB201" i="1"/>
  <c r="AX202" i="1"/>
  <c r="AY202" i="1"/>
  <c r="AZ202" i="1"/>
  <c r="BA202" i="1"/>
  <c r="BB202" i="1"/>
  <c r="AR203" i="1"/>
  <c r="AZ203" i="1" s="1"/>
  <c r="AX203" i="1"/>
  <c r="AY203" i="1"/>
  <c r="BA203" i="1"/>
  <c r="BB203" i="1"/>
  <c r="AX204" i="1"/>
  <c r="AY204" i="1"/>
  <c r="AZ204" i="1"/>
  <c r="BA204" i="1"/>
  <c r="BB204" i="1"/>
  <c r="AR205" i="1"/>
  <c r="AX205" i="1"/>
  <c r="AY205" i="1"/>
  <c r="AZ205" i="1"/>
  <c r="BA205" i="1"/>
  <c r="BB205" i="1"/>
  <c r="AX206" i="1"/>
  <c r="AY206" i="1"/>
  <c r="AZ206" i="1"/>
  <c r="BA206" i="1"/>
  <c r="BB206" i="1"/>
  <c r="AR207" i="1"/>
  <c r="BA207" i="1" s="1"/>
  <c r="AX208" i="1"/>
  <c r="AY208" i="1"/>
  <c r="AZ208" i="1"/>
  <c r="BA208" i="1"/>
  <c r="BB208" i="1"/>
  <c r="AR209" i="1"/>
  <c r="AY209" i="1" s="1"/>
  <c r="AX209" i="1"/>
  <c r="BA209" i="1"/>
  <c r="BB209" i="1"/>
  <c r="AX210" i="1"/>
  <c r="AY210" i="1"/>
  <c r="AZ210" i="1"/>
  <c r="BA210" i="1"/>
  <c r="BB210" i="1"/>
  <c r="AR211" i="1"/>
  <c r="AZ211" i="1" s="1"/>
  <c r="AY211" i="1"/>
  <c r="BA211" i="1"/>
  <c r="BB211" i="1"/>
  <c r="AX212" i="1"/>
  <c r="AY212" i="1"/>
  <c r="AZ212" i="1"/>
  <c r="BA212" i="1"/>
  <c r="BB212" i="1"/>
  <c r="AR213" i="1"/>
  <c r="AX213" i="1"/>
  <c r="AY213" i="1"/>
  <c r="AZ213" i="1"/>
  <c r="BA213" i="1"/>
  <c r="BB213" i="1"/>
  <c r="AR214" i="1"/>
  <c r="AY214" i="1" s="1"/>
  <c r="AX214" i="1"/>
  <c r="AZ214" i="1"/>
  <c r="BA214" i="1"/>
  <c r="BB214" i="1"/>
  <c r="AX215" i="1"/>
  <c r="AY215" i="1"/>
  <c r="AZ215" i="1"/>
  <c r="BA215" i="1"/>
  <c r="BB215" i="1"/>
  <c r="AX218" i="1"/>
  <c r="AY218" i="1"/>
  <c r="AZ218" i="1"/>
  <c r="BA218" i="1"/>
  <c r="BB218" i="1"/>
  <c r="AR219" i="1"/>
  <c r="AY219" i="1" s="1"/>
  <c r="AX219" i="1"/>
  <c r="AZ219" i="1"/>
  <c r="BA219" i="1"/>
  <c r="BB219" i="1"/>
  <c r="AX220" i="1"/>
  <c r="AY220" i="1"/>
  <c r="AZ220" i="1"/>
  <c r="BA220" i="1"/>
  <c r="BB220" i="1"/>
  <c r="AR221" i="1"/>
  <c r="AZ221" i="1" s="1"/>
  <c r="AY221" i="1"/>
  <c r="BA221" i="1"/>
  <c r="BB221" i="1"/>
  <c r="AX222" i="1"/>
  <c r="AY222" i="1"/>
  <c r="AZ222" i="1"/>
  <c r="BA222" i="1"/>
  <c r="BB222" i="1"/>
  <c r="AR223" i="1"/>
  <c r="AX223" i="1"/>
  <c r="AY223" i="1"/>
  <c r="AZ223" i="1"/>
  <c r="BA223" i="1"/>
  <c r="BB223" i="1"/>
  <c r="AR224" i="1"/>
  <c r="AY224" i="1" s="1"/>
  <c r="AX224" i="1"/>
  <c r="AZ224" i="1"/>
  <c r="BA224" i="1"/>
  <c r="BB224" i="1"/>
  <c r="AX225" i="1"/>
  <c r="AY225" i="1"/>
  <c r="AZ225" i="1"/>
  <c r="BA225" i="1"/>
  <c r="BB225" i="1"/>
  <c r="AR226" i="1"/>
  <c r="AZ226" i="1" s="1"/>
  <c r="AY226" i="1"/>
  <c r="BA226" i="1"/>
  <c r="AX227" i="1"/>
  <c r="AY227" i="1"/>
  <c r="AZ227" i="1"/>
  <c r="BA227" i="1"/>
  <c r="BB227" i="1"/>
  <c r="AR228" i="1"/>
  <c r="AX228" i="1"/>
  <c r="AY228" i="1"/>
  <c r="AZ228" i="1"/>
  <c r="BA228" i="1"/>
  <c r="BB228" i="1"/>
  <c r="AX229" i="1"/>
  <c r="AY229" i="1"/>
  <c r="AZ229" i="1"/>
  <c r="BA229" i="1"/>
  <c r="BB229" i="1"/>
  <c r="AR230" i="1"/>
  <c r="BA230" i="1" s="1"/>
  <c r="AX231" i="1"/>
  <c r="AY231" i="1"/>
  <c r="AZ231" i="1"/>
  <c r="BA231" i="1"/>
  <c r="BB231" i="1"/>
  <c r="AR232" i="1"/>
  <c r="AY232" i="1" s="1"/>
  <c r="AX232" i="1"/>
  <c r="AZ232" i="1"/>
  <c r="BA232" i="1"/>
  <c r="BB232" i="1"/>
  <c r="AX233" i="1"/>
  <c r="AY233" i="1"/>
  <c r="AZ233" i="1"/>
  <c r="BA233" i="1"/>
  <c r="BB233" i="1"/>
  <c r="AR234" i="1"/>
  <c r="AZ234" i="1" s="1"/>
  <c r="AY234" i="1"/>
  <c r="BA234" i="1"/>
  <c r="AX235" i="1"/>
  <c r="AY235" i="1"/>
  <c r="AZ235" i="1"/>
  <c r="BA235" i="1"/>
  <c r="BB235" i="1"/>
  <c r="AR236" i="1"/>
  <c r="AX236" i="1"/>
  <c r="AY236" i="1"/>
  <c r="AZ236" i="1"/>
  <c r="BA236" i="1"/>
  <c r="BB236" i="1"/>
  <c r="AX237" i="1"/>
  <c r="AY237" i="1"/>
  <c r="AZ237" i="1"/>
  <c r="BA237" i="1"/>
  <c r="BB237" i="1"/>
  <c r="AR238" i="1"/>
  <c r="BA238" i="1" s="1"/>
  <c r="AX239" i="1"/>
  <c r="AY239" i="1"/>
  <c r="AZ239" i="1"/>
  <c r="BA239" i="1"/>
  <c r="BB239" i="1"/>
  <c r="AR240" i="1"/>
  <c r="AY240" i="1" s="1"/>
  <c r="AX240" i="1"/>
  <c r="BA240" i="1"/>
  <c r="BB240" i="1"/>
  <c r="AX241" i="1"/>
  <c r="AY241" i="1"/>
  <c r="AZ241" i="1"/>
  <c r="BA241" i="1"/>
  <c r="BB241" i="1"/>
  <c r="AR242" i="1"/>
  <c r="AZ242" i="1" s="1"/>
  <c r="AX242" i="1"/>
  <c r="AY242" i="1"/>
  <c r="BA242" i="1"/>
  <c r="BB242" i="1"/>
  <c r="AX243" i="1"/>
  <c r="AY243" i="1"/>
  <c r="AZ243" i="1"/>
  <c r="BA243" i="1"/>
  <c r="BB243" i="1"/>
  <c r="AR244" i="1"/>
  <c r="AX244" i="1"/>
  <c r="AY244" i="1"/>
  <c r="AZ244" i="1"/>
  <c r="BA244" i="1"/>
  <c r="BB244" i="1"/>
  <c r="AX249" i="1"/>
  <c r="AY249" i="1"/>
  <c r="AZ249" i="1"/>
  <c r="BA249" i="1"/>
  <c r="BB249" i="1"/>
  <c r="AX250" i="1"/>
  <c r="AY250" i="1"/>
  <c r="AZ250" i="1"/>
  <c r="BA250" i="1"/>
  <c r="BB250" i="1"/>
  <c r="AX251" i="1"/>
  <c r="AY251" i="1"/>
  <c r="AZ251" i="1"/>
  <c r="BA251" i="1"/>
  <c r="BB251" i="1"/>
  <c r="AR252" i="1"/>
  <c r="AZ252" i="1" s="1"/>
  <c r="AY252" i="1"/>
  <c r="BA252" i="1"/>
  <c r="BB252" i="1"/>
  <c r="AR256" i="1"/>
  <c r="BA256" i="1" s="1"/>
  <c r="AX254" i="1"/>
  <c r="AY254" i="1"/>
  <c r="AZ254" i="1"/>
  <c r="BA254" i="1"/>
  <c r="BB254" i="1"/>
  <c r="AX253" i="1"/>
  <c r="AY253" i="1"/>
  <c r="AZ253" i="1"/>
  <c r="BA253" i="1"/>
  <c r="BB253" i="1"/>
  <c r="AX255" i="1"/>
  <c r="AY255" i="1"/>
  <c r="AZ255" i="1"/>
  <c r="BA255" i="1"/>
  <c r="BB255" i="1"/>
  <c r="AX257" i="1"/>
  <c r="AY257" i="1"/>
  <c r="AZ257" i="1"/>
  <c r="BA257" i="1"/>
  <c r="BB257" i="1"/>
  <c r="AX258" i="1"/>
  <c r="AY258" i="1"/>
  <c r="AZ258" i="1"/>
  <c r="BA258" i="1"/>
  <c r="BB258" i="1"/>
  <c r="AR261" i="1"/>
  <c r="AY261" i="1" s="1"/>
  <c r="AX261" i="1"/>
  <c r="AZ261" i="1"/>
  <c r="BA261" i="1"/>
  <c r="BB261" i="1"/>
  <c r="AR260" i="1"/>
  <c r="AX260" i="1"/>
  <c r="AY260" i="1"/>
  <c r="AZ260" i="1"/>
  <c r="BA260" i="1"/>
  <c r="BB260" i="1"/>
  <c r="AX259" i="1"/>
  <c r="AY259" i="1"/>
  <c r="AZ259" i="1"/>
  <c r="BA259" i="1"/>
  <c r="BB259" i="1"/>
  <c r="AX262" i="1"/>
  <c r="AY262" i="1"/>
  <c r="AZ262" i="1"/>
  <c r="BA262" i="1"/>
  <c r="BB262" i="1"/>
  <c r="AX263" i="1"/>
  <c r="AY263" i="1"/>
  <c r="AZ263" i="1"/>
  <c r="BA263" i="1"/>
  <c r="BB263" i="1"/>
  <c r="AR264" i="1"/>
  <c r="AZ264" i="1" s="1"/>
  <c r="AY264" i="1"/>
  <c r="BA264" i="1"/>
  <c r="AX265" i="1"/>
  <c r="AY265" i="1"/>
  <c r="AZ265" i="1"/>
  <c r="BA265" i="1"/>
  <c r="BB265" i="1"/>
  <c r="AR266" i="1"/>
  <c r="AX266" i="1"/>
  <c r="AY266" i="1"/>
  <c r="AZ266" i="1"/>
  <c r="BA266" i="1"/>
  <c r="BB266" i="1"/>
  <c r="AX267" i="1"/>
  <c r="AY267" i="1"/>
  <c r="AZ267" i="1"/>
  <c r="BA267" i="1"/>
  <c r="BB267" i="1"/>
  <c r="AR268" i="1"/>
  <c r="BA268" i="1" s="1"/>
  <c r="AX269" i="1"/>
  <c r="AY269" i="1"/>
  <c r="AZ269" i="1"/>
  <c r="BA269" i="1"/>
  <c r="BB269" i="1"/>
  <c r="AR270" i="1"/>
  <c r="AY270" i="1" s="1"/>
  <c r="AX270" i="1"/>
  <c r="AZ270" i="1"/>
  <c r="BA270" i="1"/>
  <c r="BB270" i="1"/>
  <c r="AR271" i="1"/>
  <c r="AX271" i="1"/>
  <c r="AY271" i="1"/>
  <c r="AZ271" i="1"/>
  <c r="BA271" i="1"/>
  <c r="BB271" i="1"/>
  <c r="AX275" i="1"/>
  <c r="AY275" i="1"/>
  <c r="AZ275" i="1"/>
  <c r="BA275" i="1"/>
  <c r="BB275" i="1"/>
  <c r="AR276" i="1"/>
  <c r="AX277" i="1"/>
  <c r="AY277" i="1"/>
  <c r="AZ277" i="1"/>
  <c r="BA277" i="1"/>
  <c r="BB277" i="1"/>
  <c r="AR279" i="1"/>
  <c r="AY279" i="1" s="1"/>
  <c r="AX279" i="1"/>
  <c r="AZ279" i="1"/>
  <c r="BA279" i="1"/>
  <c r="BB279" i="1"/>
  <c r="AR278" i="1"/>
  <c r="AX278" i="1"/>
  <c r="AY278" i="1"/>
  <c r="AZ278" i="1"/>
  <c r="BA278" i="1"/>
  <c r="BB278" i="1"/>
  <c r="AR280" i="1"/>
  <c r="AY280" i="1" s="1"/>
  <c r="AX280" i="1"/>
  <c r="AZ280" i="1"/>
  <c r="BA280" i="1"/>
  <c r="BB280" i="1"/>
  <c r="AX281" i="1"/>
  <c r="AY281" i="1"/>
  <c r="AZ281" i="1"/>
  <c r="BA281" i="1"/>
  <c r="BB281" i="1"/>
  <c r="AR282" i="1"/>
  <c r="AZ282" i="1" s="1"/>
  <c r="AY282" i="1"/>
  <c r="BA282" i="1"/>
  <c r="BB282" i="1"/>
  <c r="AX283" i="1"/>
  <c r="AY283" i="1"/>
  <c r="AZ283" i="1"/>
  <c r="BA283" i="1"/>
  <c r="BB283" i="1"/>
  <c r="AR284" i="1"/>
  <c r="AX284" i="1"/>
  <c r="AY284" i="1"/>
  <c r="AZ284" i="1"/>
  <c r="BA284" i="1"/>
  <c r="BB284" i="1"/>
  <c r="AX285" i="1"/>
  <c r="AY285" i="1"/>
  <c r="AZ285" i="1"/>
  <c r="BA285" i="1"/>
  <c r="BB285" i="1"/>
  <c r="AX286" i="1"/>
  <c r="AY286" i="1"/>
  <c r="AZ286" i="1"/>
  <c r="BA286" i="1"/>
  <c r="BB286" i="1"/>
  <c r="AR287" i="1"/>
  <c r="AX287" i="1"/>
  <c r="AY287" i="1"/>
  <c r="AZ287" i="1"/>
  <c r="BA287" i="1"/>
  <c r="BB287" i="1"/>
  <c r="AX288" i="1"/>
  <c r="AY288" i="1"/>
  <c r="AZ288" i="1"/>
  <c r="BA288" i="1"/>
  <c r="BB288" i="1"/>
  <c r="AR289" i="1"/>
  <c r="AX290" i="1"/>
  <c r="AY290" i="1"/>
  <c r="AZ290" i="1"/>
  <c r="BA290" i="1"/>
  <c r="BB290" i="1"/>
  <c r="AR291" i="1"/>
  <c r="AY291" i="1" s="1"/>
  <c r="AX291" i="1"/>
  <c r="AZ291" i="1"/>
  <c r="BA291" i="1"/>
  <c r="BB291" i="1"/>
  <c r="AR292" i="1"/>
  <c r="AX292" i="1"/>
  <c r="AY292" i="1"/>
  <c r="AZ292" i="1"/>
  <c r="BA292" i="1"/>
  <c r="BB292" i="1"/>
  <c r="AX293" i="1"/>
  <c r="AY293" i="1"/>
  <c r="AZ293" i="1"/>
  <c r="BA293" i="1"/>
  <c r="BB293" i="1"/>
  <c r="AR294" i="1"/>
  <c r="BA294" i="1"/>
  <c r="AX295" i="1"/>
  <c r="AY295" i="1"/>
  <c r="AZ295" i="1"/>
  <c r="BA295" i="1"/>
  <c r="BB295" i="1"/>
  <c r="AR296" i="1"/>
  <c r="AY296" i="1" s="1"/>
  <c r="AX296" i="1"/>
  <c r="BA296" i="1"/>
  <c r="BB296" i="1"/>
  <c r="AX297" i="1"/>
  <c r="AY297" i="1"/>
  <c r="AZ297" i="1"/>
  <c r="BA297" i="1"/>
  <c r="BB297" i="1"/>
  <c r="AR298" i="1"/>
  <c r="AZ298" i="1" s="1"/>
  <c r="AX298" i="1"/>
  <c r="AY298" i="1"/>
  <c r="BA298" i="1"/>
  <c r="BB298" i="1"/>
  <c r="AX299" i="1"/>
  <c r="AY299" i="1"/>
  <c r="AZ299" i="1"/>
  <c r="BA299" i="1"/>
  <c r="BB299" i="1"/>
  <c r="AR300" i="1"/>
  <c r="AX300" i="1"/>
  <c r="AY300" i="1"/>
  <c r="AZ300" i="1"/>
  <c r="BA300" i="1"/>
  <c r="BB300" i="1"/>
  <c r="AR304" i="1"/>
  <c r="AY304" i="1" s="1"/>
  <c r="AX304" i="1"/>
  <c r="AZ304" i="1"/>
  <c r="BA304" i="1"/>
  <c r="BB304" i="1"/>
  <c r="AX301" i="1"/>
  <c r="AY301" i="1"/>
  <c r="AZ301" i="1"/>
  <c r="BA301" i="1"/>
  <c r="BB301" i="1"/>
  <c r="AX302" i="1"/>
  <c r="AY302" i="1"/>
  <c r="AZ302" i="1"/>
  <c r="BA302" i="1"/>
  <c r="BB302" i="1"/>
  <c r="AX303" i="1"/>
  <c r="AY303" i="1"/>
  <c r="AZ303" i="1"/>
  <c r="BA303" i="1"/>
  <c r="BB303" i="1"/>
  <c r="AR308" i="1"/>
  <c r="BA308" i="1"/>
  <c r="AX305" i="1"/>
  <c r="AY305" i="1"/>
  <c r="AZ305" i="1"/>
  <c r="BA305" i="1"/>
  <c r="BB305" i="1"/>
  <c r="AX306" i="1"/>
  <c r="AY306" i="1"/>
  <c r="AZ306" i="1"/>
  <c r="BA306" i="1"/>
  <c r="BB306" i="1"/>
  <c r="AX307" i="1"/>
  <c r="AY307" i="1"/>
  <c r="AZ307" i="1"/>
  <c r="BA307" i="1"/>
  <c r="BB307" i="1"/>
  <c r="AX309" i="1"/>
  <c r="AY309" i="1"/>
  <c r="AZ309" i="1"/>
  <c r="BA309" i="1"/>
  <c r="BB309" i="1"/>
  <c r="AR310" i="1"/>
  <c r="AZ310" i="1" s="1"/>
  <c r="AY310" i="1"/>
  <c r="BA310" i="1"/>
  <c r="BB310" i="1"/>
  <c r="AX311" i="1"/>
  <c r="AY311" i="1"/>
  <c r="AZ311" i="1"/>
  <c r="BA311" i="1"/>
  <c r="BB311" i="1"/>
  <c r="AR312" i="1"/>
  <c r="AX312" i="1"/>
  <c r="AY312" i="1"/>
  <c r="AZ312" i="1"/>
  <c r="BA312" i="1"/>
  <c r="BB312" i="1"/>
  <c r="AR313" i="1"/>
  <c r="AY313" i="1" s="1"/>
  <c r="AX313" i="1"/>
  <c r="AZ313" i="1"/>
  <c r="BA313" i="1"/>
  <c r="BB313" i="1"/>
  <c r="AX314" i="1"/>
  <c r="AY314" i="1"/>
  <c r="AZ314" i="1"/>
  <c r="BA314" i="1"/>
  <c r="BB314" i="1"/>
  <c r="AR315" i="1"/>
  <c r="AZ315" i="1" s="1"/>
  <c r="AY315" i="1"/>
  <c r="BA315" i="1"/>
  <c r="BB315" i="1"/>
  <c r="AX316" i="1"/>
  <c r="AY316" i="1"/>
  <c r="AZ316" i="1"/>
  <c r="BA316" i="1"/>
  <c r="BB316" i="1"/>
  <c r="AX317" i="1"/>
  <c r="AY317" i="1"/>
  <c r="AZ317" i="1"/>
  <c r="BA317" i="1"/>
  <c r="BB317" i="1"/>
  <c r="AR318" i="1"/>
  <c r="AZ318" i="1" s="1"/>
  <c r="AY318" i="1"/>
  <c r="BA318" i="1"/>
  <c r="AR322" i="1"/>
  <c r="BA322" i="1"/>
  <c r="AX319" i="1"/>
  <c r="AY319" i="1"/>
  <c r="AZ319" i="1"/>
  <c r="BA319" i="1"/>
  <c r="BB319" i="1"/>
  <c r="AX320" i="1"/>
  <c r="AY320" i="1"/>
  <c r="AZ320" i="1"/>
  <c r="BA320" i="1"/>
  <c r="BB320" i="1"/>
  <c r="AX321" i="1"/>
  <c r="AY321" i="1"/>
  <c r="AZ321" i="1"/>
  <c r="BA321" i="1"/>
  <c r="BB321" i="1"/>
  <c r="AX323" i="1"/>
  <c r="AY323" i="1"/>
  <c r="AZ323" i="1"/>
  <c r="BA323" i="1"/>
  <c r="BB323" i="1"/>
  <c r="AR324" i="1"/>
  <c r="AZ324" i="1" s="1"/>
  <c r="AY324" i="1"/>
  <c r="BA324" i="1"/>
  <c r="AX325" i="1"/>
  <c r="AY325" i="1"/>
  <c r="AZ325" i="1"/>
  <c r="BA325" i="1"/>
  <c r="BB325" i="1"/>
  <c r="AR326" i="1"/>
  <c r="AX326" i="1"/>
  <c r="AY326" i="1"/>
  <c r="AZ326" i="1"/>
  <c r="BA326" i="1"/>
  <c r="BB326" i="1"/>
  <c r="AX327" i="1"/>
  <c r="AY327" i="1"/>
  <c r="AZ327" i="1"/>
  <c r="BA327" i="1"/>
  <c r="BB327" i="1"/>
  <c r="AR328" i="1"/>
  <c r="AX329" i="1"/>
  <c r="AY329" i="1"/>
  <c r="AZ329" i="1"/>
  <c r="BA329" i="1"/>
  <c r="BB329" i="1"/>
  <c r="AR330" i="1"/>
  <c r="AY330" i="1" s="1"/>
  <c r="AX330" i="1"/>
  <c r="AZ330" i="1"/>
  <c r="BA330" i="1"/>
  <c r="BB330" i="1"/>
  <c r="AX331" i="1"/>
  <c r="AY331" i="1"/>
  <c r="AZ331" i="1"/>
  <c r="BA331" i="1"/>
  <c r="BB331" i="1"/>
  <c r="AR332" i="1"/>
  <c r="AZ332" i="1" s="1"/>
  <c r="AY332" i="1"/>
  <c r="BA332" i="1"/>
  <c r="BB332" i="1"/>
  <c r="AR333" i="1"/>
  <c r="BA333" i="1" s="1"/>
  <c r="AX334" i="1"/>
  <c r="AY334" i="1"/>
  <c r="AZ334" i="1"/>
  <c r="BA334" i="1"/>
  <c r="BB334" i="1"/>
  <c r="AR335" i="1"/>
  <c r="AY335" i="1" s="1"/>
  <c r="AX335" i="1"/>
  <c r="AZ335" i="1"/>
  <c r="BA335" i="1"/>
  <c r="BB335" i="1"/>
  <c r="AR336" i="1"/>
  <c r="AX336" i="1"/>
  <c r="AY336" i="1"/>
  <c r="AZ336" i="1"/>
  <c r="BA336" i="1"/>
  <c r="BB336" i="1"/>
  <c r="AX337" i="1"/>
  <c r="AY337" i="1"/>
  <c r="AZ337" i="1"/>
  <c r="BA337" i="1"/>
  <c r="BB337" i="1"/>
  <c r="AR338" i="1"/>
  <c r="AX339" i="1"/>
  <c r="AY339" i="1"/>
  <c r="AZ339" i="1"/>
  <c r="BA339" i="1"/>
  <c r="BB339" i="1"/>
  <c r="AX340" i="1"/>
  <c r="AY340" i="1"/>
  <c r="AZ340" i="1"/>
  <c r="BA340" i="1"/>
  <c r="BB340" i="1"/>
  <c r="AR341" i="1"/>
  <c r="AX342" i="1"/>
  <c r="AY342" i="1"/>
  <c r="AZ342" i="1"/>
  <c r="BA342" i="1"/>
  <c r="BB342" i="1"/>
  <c r="AR343" i="1"/>
  <c r="AY343" i="1" s="1"/>
  <c r="AX343" i="1"/>
  <c r="AZ343" i="1"/>
  <c r="BA343" i="1"/>
  <c r="BB343" i="1"/>
  <c r="AX344" i="1"/>
  <c r="AY344" i="1"/>
  <c r="AZ344" i="1"/>
  <c r="BA344" i="1"/>
  <c r="BB344" i="1"/>
  <c r="AR345" i="1"/>
  <c r="AZ345" i="1" s="1"/>
  <c r="AY345" i="1"/>
  <c r="BA345" i="1"/>
  <c r="AX346" i="1"/>
  <c r="AY346" i="1"/>
  <c r="AZ346" i="1"/>
  <c r="BA346" i="1"/>
  <c r="BB346" i="1"/>
  <c r="AR347" i="1"/>
  <c r="AX347" i="1"/>
  <c r="AY347" i="1"/>
  <c r="AZ347" i="1"/>
  <c r="BA347" i="1"/>
  <c r="BB347" i="1"/>
  <c r="AR348" i="1"/>
  <c r="AY348" i="1" s="1"/>
  <c r="AX348" i="1"/>
  <c r="AZ348" i="1"/>
  <c r="BA348" i="1"/>
  <c r="BB348" i="1"/>
  <c r="AX349" i="1"/>
  <c r="AY349" i="1"/>
  <c r="AZ349" i="1"/>
  <c r="BA349" i="1"/>
  <c r="BB349" i="1"/>
  <c r="AX350" i="1"/>
  <c r="AY350" i="1"/>
  <c r="AZ350" i="1"/>
  <c r="BA350" i="1"/>
  <c r="BB350" i="1"/>
  <c r="AR351" i="1"/>
  <c r="AY351" i="1" s="1"/>
  <c r="AX351" i="1"/>
  <c r="AZ351" i="1"/>
  <c r="BA351" i="1"/>
  <c r="BB351" i="1"/>
  <c r="AX352" i="1"/>
  <c r="AY352" i="1"/>
  <c r="AZ352" i="1"/>
  <c r="BA352" i="1"/>
  <c r="BB352" i="1"/>
  <c r="AR353" i="1"/>
  <c r="AZ353" i="1" s="1"/>
  <c r="AY353" i="1"/>
  <c r="BA353" i="1"/>
  <c r="AX354" i="1"/>
  <c r="AY354" i="1"/>
  <c r="AZ354" i="1"/>
  <c r="BA354" i="1"/>
  <c r="BB354" i="1"/>
  <c r="AR355" i="1"/>
  <c r="AX355" i="1"/>
  <c r="AY355" i="1"/>
  <c r="AZ355" i="1"/>
  <c r="BA355" i="1"/>
  <c r="BB355" i="1"/>
  <c r="AX356" i="1"/>
  <c r="AY356" i="1"/>
  <c r="AZ356" i="1"/>
  <c r="BA356" i="1"/>
  <c r="BB356" i="1"/>
  <c r="AR357" i="1"/>
  <c r="BA357" i="1"/>
  <c r="AX358" i="1"/>
  <c r="AY358" i="1"/>
  <c r="AZ358" i="1"/>
  <c r="BA358" i="1"/>
  <c r="BB358" i="1"/>
  <c r="AR359" i="1"/>
  <c r="AX359" i="1"/>
  <c r="AY359" i="1"/>
  <c r="AZ359" i="1"/>
  <c r="BA359" i="1"/>
  <c r="BB359" i="1"/>
  <c r="AR360" i="1"/>
  <c r="AX360" i="1" s="1"/>
  <c r="AZ360" i="1"/>
  <c r="BA360" i="1"/>
  <c r="AX361" i="1"/>
  <c r="AY361" i="1"/>
  <c r="AZ361" i="1"/>
  <c r="BA361" i="1"/>
  <c r="BB361" i="1"/>
  <c r="AR362" i="1"/>
  <c r="AX363" i="1"/>
  <c r="AY363" i="1"/>
  <c r="AZ363" i="1"/>
  <c r="BA363" i="1"/>
  <c r="BB363" i="1"/>
  <c r="AR364" i="1"/>
  <c r="AX364" i="1"/>
  <c r="AY364" i="1"/>
  <c r="AZ364" i="1"/>
  <c r="BA364" i="1"/>
  <c r="BB364" i="1"/>
  <c r="AX365" i="1"/>
  <c r="AY365" i="1"/>
  <c r="AZ365" i="1"/>
  <c r="BA365" i="1"/>
  <c r="BB365" i="1"/>
  <c r="AR366" i="1"/>
  <c r="AX366" i="1" s="1"/>
  <c r="AY366" i="1"/>
  <c r="AZ366" i="1"/>
  <c r="BA366" i="1"/>
  <c r="BB366" i="1"/>
  <c r="AX367" i="1"/>
  <c r="AY367" i="1"/>
  <c r="AZ367" i="1"/>
  <c r="BA367" i="1"/>
  <c r="BB367" i="1"/>
  <c r="AR368" i="1"/>
  <c r="AX368" i="1" s="1"/>
  <c r="AZ368" i="1"/>
  <c r="BA368" i="1"/>
  <c r="AR369" i="1"/>
  <c r="AZ369" i="1" s="1"/>
  <c r="AX369" i="1"/>
  <c r="AY369" i="1"/>
  <c r="BA369" i="1"/>
  <c r="BB369" i="1"/>
  <c r="AX370" i="1"/>
  <c r="AY370" i="1"/>
  <c r="AZ370" i="1"/>
  <c r="BA370" i="1"/>
  <c r="BB370" i="1"/>
  <c r="AX371" i="1"/>
  <c r="AY371" i="1"/>
  <c r="AZ371" i="1"/>
  <c r="BA371" i="1"/>
  <c r="BB371" i="1"/>
  <c r="AR372" i="1"/>
  <c r="AX372" i="1"/>
  <c r="AY372" i="1"/>
  <c r="AZ372" i="1"/>
  <c r="BA372" i="1"/>
  <c r="BB372" i="1"/>
  <c r="AX373" i="1"/>
  <c r="AY373" i="1"/>
  <c r="AZ373" i="1"/>
  <c r="BA373" i="1"/>
  <c r="BB373" i="1"/>
  <c r="AR374" i="1"/>
  <c r="AX374" i="1" s="1"/>
  <c r="AY374" i="1"/>
  <c r="AZ374" i="1"/>
  <c r="BA374" i="1"/>
  <c r="BB374" i="1"/>
  <c r="AR375" i="1"/>
  <c r="BA375" i="1"/>
  <c r="AX376" i="1"/>
  <c r="AY376" i="1"/>
  <c r="AZ376" i="1"/>
  <c r="BA376" i="1"/>
  <c r="BB376" i="1"/>
  <c r="AR377" i="1"/>
  <c r="AX377" i="1"/>
  <c r="AY377" i="1"/>
  <c r="AZ377" i="1"/>
  <c r="BA377" i="1"/>
  <c r="BB377" i="1"/>
  <c r="AX378" i="1"/>
  <c r="AY378" i="1"/>
  <c r="AZ378" i="1"/>
  <c r="BA378" i="1"/>
  <c r="BB378" i="1"/>
  <c r="AR379" i="1"/>
  <c r="AX379" i="1" s="1"/>
  <c r="AY379" i="1"/>
  <c r="AZ379" i="1"/>
  <c r="BA379" i="1"/>
  <c r="BB379" i="1"/>
  <c r="AX380" i="1"/>
  <c r="AY380" i="1"/>
  <c r="AZ380" i="1"/>
  <c r="BA380" i="1"/>
  <c r="BB380" i="1"/>
  <c r="AR381" i="1"/>
  <c r="AX381" i="1" s="1"/>
  <c r="AZ381" i="1"/>
  <c r="BA381" i="1"/>
  <c r="AR382" i="1"/>
  <c r="AZ382" i="1" s="1"/>
  <c r="AX382" i="1"/>
  <c r="AY382" i="1"/>
  <c r="BA382" i="1"/>
  <c r="BB382" i="1"/>
  <c r="AX383" i="1"/>
  <c r="AY383" i="1"/>
  <c r="AZ383" i="1"/>
  <c r="BA383" i="1"/>
  <c r="BB383" i="1"/>
  <c r="AX384" i="1"/>
  <c r="AY384" i="1"/>
  <c r="AZ384" i="1"/>
  <c r="BA384" i="1"/>
  <c r="BB384" i="1"/>
  <c r="AR385" i="1"/>
  <c r="AZ385" i="1" s="1"/>
  <c r="AX385" i="1"/>
  <c r="AY385" i="1"/>
  <c r="BA385" i="1"/>
  <c r="BB385" i="1"/>
  <c r="AR386" i="1"/>
  <c r="AX386" i="1" s="1"/>
  <c r="AZ386" i="1"/>
  <c r="BA386" i="1"/>
  <c r="AX387" i="1"/>
  <c r="AY387" i="1"/>
  <c r="AZ387" i="1"/>
  <c r="BA387" i="1"/>
  <c r="BB387" i="1"/>
  <c r="AX388" i="1"/>
  <c r="AY388" i="1"/>
  <c r="AZ388" i="1"/>
  <c r="BA388" i="1"/>
  <c r="BB388" i="1"/>
  <c r="AR389" i="1"/>
  <c r="AX389" i="1" s="1"/>
  <c r="AZ389" i="1"/>
  <c r="BA389" i="1"/>
  <c r="AR393" i="1"/>
  <c r="AZ393" i="1" s="1"/>
  <c r="AX393" i="1"/>
  <c r="AY393" i="1"/>
  <c r="BA393" i="1"/>
  <c r="BB393" i="1"/>
  <c r="AX391" i="1"/>
  <c r="AY391" i="1"/>
  <c r="AZ391" i="1"/>
  <c r="BA391" i="1"/>
  <c r="BB391" i="1"/>
  <c r="AX390" i="1"/>
  <c r="AY390" i="1"/>
  <c r="AZ390" i="1"/>
  <c r="BA390" i="1"/>
  <c r="BB390" i="1"/>
  <c r="AX392" i="1"/>
  <c r="AY392" i="1"/>
  <c r="AZ392" i="1"/>
  <c r="BA392" i="1"/>
  <c r="BB392" i="1"/>
  <c r="AX394" i="1"/>
  <c r="AY394" i="1"/>
  <c r="AZ394" i="1"/>
  <c r="BA394" i="1"/>
  <c r="BB394" i="1"/>
  <c r="AR395" i="1"/>
  <c r="AX395" i="1" s="1"/>
  <c r="AZ395" i="1"/>
  <c r="BA395" i="1"/>
  <c r="AR396" i="1"/>
  <c r="AX396" i="1"/>
  <c r="AY396" i="1"/>
  <c r="AZ396" i="1"/>
  <c r="BA396" i="1"/>
  <c r="BB396" i="1"/>
  <c r="AX397" i="1"/>
  <c r="AY397" i="1"/>
  <c r="AZ397" i="1"/>
  <c r="BA397" i="1"/>
  <c r="BB397" i="1"/>
  <c r="AX398" i="1"/>
  <c r="AY398" i="1"/>
  <c r="AZ398" i="1"/>
  <c r="BA398" i="1"/>
  <c r="BB398" i="1"/>
  <c r="AR399" i="1"/>
  <c r="AZ399" i="1" s="1"/>
  <c r="AX399" i="1"/>
  <c r="AY399" i="1"/>
  <c r="BA399" i="1"/>
  <c r="BB399" i="1"/>
  <c r="AX400" i="1"/>
  <c r="AY400" i="1"/>
  <c r="AZ400" i="1"/>
  <c r="BA400" i="1"/>
  <c r="BB400" i="1"/>
  <c r="AR401" i="1"/>
  <c r="AX401" i="1" s="1"/>
  <c r="AY401" i="1"/>
  <c r="AZ401" i="1"/>
  <c r="BA401" i="1"/>
  <c r="BB401" i="1"/>
  <c r="AX402" i="1"/>
  <c r="AY402" i="1"/>
  <c r="AZ402" i="1"/>
  <c r="BA402" i="1"/>
  <c r="BB402" i="1"/>
  <c r="AR403" i="1"/>
  <c r="AX403" i="1" s="1"/>
  <c r="AZ403" i="1"/>
  <c r="BA403" i="1"/>
  <c r="AX404" i="1"/>
  <c r="AY404" i="1"/>
  <c r="AZ404" i="1"/>
  <c r="BA404" i="1"/>
  <c r="BB404" i="1"/>
  <c r="AR405" i="1"/>
  <c r="BA405" i="1" s="1"/>
  <c r="AR406" i="1"/>
  <c r="AX406" i="1" s="1"/>
  <c r="AY406" i="1"/>
  <c r="AZ406" i="1"/>
  <c r="BA406" i="1"/>
  <c r="BB406" i="1"/>
  <c r="AX407" i="1"/>
  <c r="AY407" i="1"/>
  <c r="AZ407" i="1"/>
  <c r="BA407" i="1"/>
  <c r="BB407" i="1"/>
  <c r="AX1409" i="1"/>
  <c r="AY1409" i="1"/>
  <c r="AZ1409" i="1"/>
  <c r="BA1409" i="1"/>
  <c r="BB1409" i="1"/>
  <c r="AR1410" i="1"/>
  <c r="AX1410" i="1" s="1"/>
  <c r="AY1410" i="1"/>
  <c r="AZ1410" i="1"/>
  <c r="BA1410" i="1"/>
  <c r="BB1410" i="1"/>
  <c r="AX408" i="1"/>
  <c r="AY408" i="1"/>
  <c r="AZ408" i="1"/>
  <c r="BA408" i="1"/>
  <c r="BB408" i="1"/>
  <c r="AR409" i="1"/>
  <c r="AX409" i="1" s="1"/>
  <c r="AZ409" i="1"/>
  <c r="BA409" i="1"/>
  <c r="AX410" i="1"/>
  <c r="AY410" i="1"/>
  <c r="AZ410" i="1"/>
  <c r="BA410" i="1"/>
  <c r="BB410" i="1"/>
  <c r="AR411" i="1"/>
  <c r="AX412" i="1"/>
  <c r="AY412" i="1"/>
  <c r="AZ412" i="1"/>
  <c r="BA412" i="1"/>
  <c r="BB412" i="1"/>
  <c r="AR413" i="1"/>
  <c r="AZ413" i="1" s="1"/>
  <c r="AX413" i="1"/>
  <c r="AY413" i="1"/>
  <c r="BA413" i="1"/>
  <c r="BB413" i="1"/>
  <c r="AX414" i="1"/>
  <c r="AY414" i="1"/>
  <c r="AZ414" i="1"/>
  <c r="BA414" i="1"/>
  <c r="BB414" i="1"/>
  <c r="AR415" i="1"/>
  <c r="AX415" i="1" s="1"/>
  <c r="AY415" i="1"/>
  <c r="AZ415" i="1"/>
  <c r="BA415" i="1"/>
  <c r="BB415" i="1"/>
  <c r="AR416" i="1"/>
  <c r="BA416" i="1"/>
  <c r="AR417" i="1"/>
  <c r="AX417" i="1" s="1"/>
  <c r="AY417" i="1"/>
  <c r="AZ417" i="1"/>
  <c r="BA417" i="1"/>
  <c r="BB417" i="1"/>
  <c r="AX418" i="1"/>
  <c r="AY418" i="1"/>
  <c r="AZ418" i="1"/>
  <c r="BA418" i="1"/>
  <c r="BB418" i="1"/>
  <c r="AR419" i="1"/>
  <c r="AX419" i="1" s="1"/>
  <c r="AZ419" i="1"/>
  <c r="BA419" i="1"/>
  <c r="AX420" i="1"/>
  <c r="AY420" i="1"/>
  <c r="AZ420" i="1"/>
  <c r="BA420" i="1"/>
  <c r="BB420" i="1"/>
  <c r="AR421" i="1"/>
  <c r="BA421" i="1"/>
  <c r="AR422" i="1"/>
  <c r="AX422" i="1" s="1"/>
  <c r="AY422" i="1"/>
  <c r="AZ422" i="1"/>
  <c r="BA422" i="1"/>
  <c r="BB422" i="1"/>
  <c r="AR426" i="1"/>
  <c r="BA426" i="1" s="1"/>
  <c r="AX424" i="1"/>
  <c r="AY424" i="1"/>
  <c r="AZ424" i="1"/>
  <c r="BA424" i="1"/>
  <c r="BB424" i="1"/>
  <c r="AX423" i="1"/>
  <c r="AY423" i="1"/>
  <c r="AZ423" i="1"/>
  <c r="BA423" i="1"/>
  <c r="BB423" i="1"/>
  <c r="AX425" i="1"/>
  <c r="AY425" i="1"/>
  <c r="AZ425" i="1"/>
  <c r="BA425" i="1"/>
  <c r="BB425" i="1"/>
  <c r="AR427" i="1"/>
  <c r="AX427" i="1" s="1"/>
  <c r="AZ427" i="1"/>
  <c r="BA427" i="1"/>
  <c r="AX428" i="1"/>
  <c r="AY428" i="1"/>
  <c r="AZ428" i="1"/>
  <c r="BA428" i="1"/>
  <c r="BB428" i="1"/>
  <c r="AR429" i="1"/>
  <c r="BA429" i="1"/>
  <c r="AX159" i="1"/>
  <c r="AY159" i="1"/>
  <c r="AZ159" i="1"/>
  <c r="BA159" i="1"/>
  <c r="BB159" i="1"/>
  <c r="AR160" i="1"/>
  <c r="AZ160" i="1" s="1"/>
  <c r="AX160" i="1"/>
  <c r="AY160" i="1"/>
  <c r="BA160" i="1"/>
  <c r="BB160" i="1"/>
  <c r="AX430" i="1"/>
  <c r="AY430" i="1"/>
  <c r="AZ430" i="1"/>
  <c r="BA430" i="1"/>
  <c r="BB430" i="1"/>
  <c r="AR431" i="1"/>
  <c r="AX431" i="1" s="1"/>
  <c r="AY431" i="1"/>
  <c r="AZ431" i="1"/>
  <c r="BA431" i="1"/>
  <c r="BB431" i="1"/>
  <c r="AX432" i="1"/>
  <c r="AY432" i="1"/>
  <c r="AZ432" i="1"/>
  <c r="BA432" i="1"/>
  <c r="BB432" i="1"/>
  <c r="AR433" i="1"/>
  <c r="AX433" i="1" s="1"/>
  <c r="AZ433" i="1"/>
  <c r="BA433" i="1"/>
  <c r="AR434" i="1"/>
  <c r="AX434" i="1"/>
  <c r="AY434" i="1"/>
  <c r="AZ434" i="1"/>
  <c r="BA434" i="1"/>
  <c r="BB434" i="1"/>
  <c r="AR436" i="1"/>
  <c r="AX436" i="1" s="1"/>
  <c r="AZ436" i="1"/>
  <c r="BA436" i="1"/>
  <c r="AX437" i="1"/>
  <c r="AY437" i="1"/>
  <c r="AZ437" i="1"/>
  <c r="BA437" i="1"/>
  <c r="BB437" i="1"/>
  <c r="AR438" i="1"/>
  <c r="BA438" i="1"/>
  <c r="AR439" i="1"/>
  <c r="AX439" i="1" s="1"/>
  <c r="AY439" i="1"/>
  <c r="AZ439" i="1"/>
  <c r="BA439" i="1"/>
  <c r="BB439" i="1"/>
  <c r="AX440" i="1"/>
  <c r="AY440" i="1"/>
  <c r="AZ440" i="1"/>
  <c r="BA440" i="1"/>
  <c r="BB440" i="1"/>
  <c r="AX441" i="1"/>
  <c r="AY441" i="1"/>
  <c r="AZ441" i="1"/>
  <c r="BA441" i="1"/>
  <c r="BB441" i="1"/>
  <c r="AR442" i="1"/>
  <c r="AX442" i="1" s="1"/>
  <c r="AY442" i="1"/>
  <c r="AZ442" i="1"/>
  <c r="BA442" i="1"/>
  <c r="BB442" i="1"/>
  <c r="AX445" i="1"/>
  <c r="AY445" i="1"/>
  <c r="AZ445" i="1"/>
  <c r="BA445" i="1"/>
  <c r="BB445" i="1"/>
  <c r="AR446" i="1"/>
  <c r="AX446" i="1" s="1"/>
  <c r="AZ446" i="1"/>
  <c r="BA446" i="1"/>
  <c r="AR450" i="1"/>
  <c r="AX450" i="1"/>
  <c r="AY450" i="1"/>
  <c r="AZ450" i="1"/>
  <c r="BA450" i="1"/>
  <c r="BB450" i="1"/>
  <c r="AX447" i="1"/>
  <c r="AY447" i="1"/>
  <c r="AZ447" i="1"/>
  <c r="BA447" i="1"/>
  <c r="BB447" i="1"/>
  <c r="AX448" i="1"/>
  <c r="AY448" i="1"/>
  <c r="AZ448" i="1"/>
  <c r="BA448" i="1"/>
  <c r="BB448" i="1"/>
  <c r="AX449" i="1"/>
  <c r="AY449" i="1"/>
  <c r="AZ449" i="1"/>
  <c r="BA449" i="1"/>
  <c r="BB449" i="1"/>
  <c r="AX451" i="1"/>
  <c r="AY451" i="1"/>
  <c r="AZ451" i="1"/>
  <c r="BA451" i="1"/>
  <c r="BB451" i="1"/>
  <c r="AR452" i="1"/>
  <c r="AX452" i="1" s="1"/>
  <c r="AZ452" i="1"/>
  <c r="BA452" i="1"/>
  <c r="BB452" i="1"/>
  <c r="AR453" i="1"/>
  <c r="AX453" i="1"/>
  <c r="AY453" i="1"/>
  <c r="AZ453" i="1"/>
  <c r="BA453" i="1"/>
  <c r="BB453" i="1"/>
  <c r="AX454" i="1"/>
  <c r="AY454" i="1"/>
  <c r="AZ454" i="1"/>
  <c r="BA454" i="1"/>
  <c r="BB454" i="1"/>
  <c r="AR455" i="1"/>
  <c r="AZ455" i="1" s="1"/>
  <c r="AY455" i="1"/>
  <c r="BA455" i="1"/>
  <c r="BB455" i="1"/>
  <c r="AR456" i="1"/>
  <c r="BA456" i="1" s="1"/>
  <c r="AX457" i="1"/>
  <c r="AY457" i="1"/>
  <c r="AZ457" i="1"/>
  <c r="BA457" i="1"/>
  <c r="BB457" i="1"/>
  <c r="AR458" i="1"/>
  <c r="AY458" i="1" s="1"/>
  <c r="AX458" i="1"/>
  <c r="AZ458" i="1"/>
  <c r="BA458" i="1"/>
  <c r="BB458" i="1"/>
  <c r="AR459" i="1"/>
  <c r="AX459" i="1"/>
  <c r="AY459" i="1"/>
  <c r="AZ459" i="1"/>
  <c r="BA459" i="1"/>
  <c r="BB459" i="1"/>
  <c r="AX460" i="1"/>
  <c r="AY460" i="1"/>
  <c r="AZ460" i="1"/>
  <c r="BA460" i="1"/>
  <c r="BB460" i="1"/>
  <c r="AR461" i="1"/>
  <c r="AX462" i="1"/>
  <c r="AY462" i="1"/>
  <c r="AZ462" i="1"/>
  <c r="BA462" i="1"/>
  <c r="BB462" i="1"/>
  <c r="AR463" i="1"/>
  <c r="AY463" i="1" s="1"/>
  <c r="AX463" i="1"/>
  <c r="AZ463" i="1"/>
  <c r="BA463" i="1"/>
  <c r="BB463" i="1"/>
  <c r="AX464" i="1"/>
  <c r="AY464" i="1"/>
  <c r="AZ464" i="1"/>
  <c r="BA464" i="1"/>
  <c r="BB464" i="1"/>
  <c r="AX465" i="1"/>
  <c r="AY465" i="1"/>
  <c r="AZ465" i="1"/>
  <c r="BA465" i="1"/>
  <c r="BB465" i="1"/>
  <c r="AR466" i="1"/>
  <c r="AY466" i="1" s="1"/>
  <c r="AX466" i="1"/>
  <c r="BA466" i="1"/>
  <c r="BB466" i="1"/>
  <c r="AX467" i="1"/>
  <c r="AY467" i="1"/>
  <c r="AZ467" i="1"/>
  <c r="BA467" i="1"/>
  <c r="BB467" i="1"/>
  <c r="AR468" i="1"/>
  <c r="AZ468" i="1" s="1"/>
  <c r="AY468" i="1"/>
  <c r="BA468" i="1"/>
  <c r="BB468" i="1"/>
  <c r="AR469" i="1"/>
  <c r="BA469" i="1"/>
  <c r="AR470" i="1"/>
  <c r="AZ470" i="1" s="1"/>
  <c r="AY470" i="1"/>
  <c r="BA470" i="1"/>
  <c r="BB470" i="1"/>
  <c r="AR471" i="1"/>
  <c r="BA471" i="1" s="1"/>
  <c r="AX472" i="1"/>
  <c r="AY472" i="1"/>
  <c r="AZ472" i="1"/>
  <c r="BA472" i="1"/>
  <c r="BB472" i="1"/>
  <c r="AX473" i="1"/>
  <c r="AY473" i="1"/>
  <c r="AZ473" i="1"/>
  <c r="BA473" i="1"/>
  <c r="BB473" i="1"/>
  <c r="AR474" i="1"/>
  <c r="BA474" i="1" s="1"/>
  <c r="AX475" i="1"/>
  <c r="AY475" i="1"/>
  <c r="AZ475" i="1"/>
  <c r="BA475" i="1"/>
  <c r="BB475" i="1"/>
  <c r="AX476" i="1"/>
  <c r="AY476" i="1"/>
  <c r="AZ476" i="1"/>
  <c r="BA476" i="1"/>
  <c r="BB476" i="1"/>
  <c r="AR477" i="1"/>
  <c r="BA477" i="1" s="1"/>
  <c r="AX478" i="1"/>
  <c r="AY478" i="1"/>
  <c r="AZ478" i="1"/>
  <c r="BA478" i="1"/>
  <c r="BB478" i="1"/>
  <c r="AR479" i="1"/>
  <c r="AY479" i="1" s="1"/>
  <c r="AX479" i="1"/>
  <c r="AZ479" i="1"/>
  <c r="BA479" i="1"/>
  <c r="BB479" i="1"/>
  <c r="AR480" i="1"/>
  <c r="AX480" i="1"/>
  <c r="AY480" i="1"/>
  <c r="AZ480" i="1"/>
  <c r="BA480" i="1"/>
  <c r="BB480" i="1"/>
  <c r="AX481" i="1"/>
  <c r="AY481" i="1"/>
  <c r="AZ481" i="1"/>
  <c r="BA481" i="1"/>
  <c r="BB481" i="1"/>
  <c r="AR482" i="1"/>
  <c r="AR486" i="1"/>
  <c r="AZ486" i="1" s="1"/>
  <c r="AY486" i="1"/>
  <c r="BA486" i="1"/>
  <c r="AX484" i="1"/>
  <c r="AY484" i="1"/>
  <c r="AZ484" i="1"/>
  <c r="BA484" i="1"/>
  <c r="BB484" i="1"/>
  <c r="AX483" i="1"/>
  <c r="AY483" i="1"/>
  <c r="AZ483" i="1"/>
  <c r="BA483" i="1"/>
  <c r="BB483" i="1"/>
  <c r="AX485" i="1"/>
  <c r="AY485" i="1"/>
  <c r="AZ485" i="1"/>
  <c r="BA485" i="1"/>
  <c r="BB485" i="1"/>
  <c r="AR487" i="1"/>
  <c r="AY487" i="1" s="1"/>
  <c r="AX487" i="1"/>
  <c r="AZ487" i="1"/>
  <c r="BA487" i="1"/>
  <c r="BB487" i="1"/>
  <c r="AX488" i="1"/>
  <c r="AY488" i="1"/>
  <c r="AZ488" i="1"/>
  <c r="BA488" i="1"/>
  <c r="BB488" i="1"/>
  <c r="AR489" i="1"/>
  <c r="AZ489" i="1" s="1"/>
  <c r="AY489" i="1"/>
  <c r="BA489" i="1"/>
  <c r="AX490" i="1"/>
  <c r="AY490" i="1"/>
  <c r="AZ490" i="1"/>
  <c r="BA490" i="1"/>
  <c r="BB490" i="1"/>
  <c r="AR491" i="1"/>
  <c r="AX491" i="1"/>
  <c r="AY491" i="1"/>
  <c r="AZ491" i="1"/>
  <c r="BA491" i="1"/>
  <c r="BB491" i="1"/>
  <c r="AX492" i="1"/>
  <c r="AY492" i="1"/>
  <c r="AZ492" i="1"/>
  <c r="BA492" i="1"/>
  <c r="BB492" i="1"/>
  <c r="AR493" i="1"/>
  <c r="BA493" i="1" s="1"/>
  <c r="AX494" i="1"/>
  <c r="AY494" i="1"/>
  <c r="AZ494" i="1"/>
  <c r="BA494" i="1"/>
  <c r="BB494" i="1"/>
  <c r="AR495" i="1"/>
  <c r="AY495" i="1" s="1"/>
  <c r="AX495" i="1"/>
  <c r="AZ495" i="1"/>
  <c r="BA495" i="1"/>
  <c r="BB495" i="1"/>
  <c r="AX496" i="1"/>
  <c r="AY496" i="1"/>
  <c r="AZ496" i="1"/>
  <c r="BA496" i="1"/>
  <c r="BB496" i="1"/>
  <c r="AR497" i="1"/>
  <c r="AZ497" i="1" s="1"/>
  <c r="AY497" i="1"/>
  <c r="BA497" i="1"/>
  <c r="AR498" i="1"/>
  <c r="AY498" i="1" s="1"/>
  <c r="AX499" i="1"/>
  <c r="AY499" i="1"/>
  <c r="AZ499" i="1"/>
  <c r="BA499" i="1"/>
  <c r="BB499" i="1"/>
  <c r="AX504" i="1"/>
  <c r="AY504" i="1"/>
  <c r="AZ504" i="1"/>
  <c r="BA504" i="1"/>
  <c r="BB504" i="1"/>
  <c r="AR505" i="1"/>
  <c r="AX505" i="1" s="1"/>
  <c r="AY505" i="1"/>
  <c r="AZ505" i="1"/>
  <c r="BA505" i="1"/>
  <c r="BB505" i="1"/>
  <c r="AX506" i="1"/>
  <c r="AY506" i="1"/>
  <c r="AZ506" i="1"/>
  <c r="BA506" i="1"/>
  <c r="BB506" i="1"/>
  <c r="AR507" i="1"/>
  <c r="BA507" i="1" s="1"/>
  <c r="AX508" i="1"/>
  <c r="AY508" i="1"/>
  <c r="AZ508" i="1"/>
  <c r="BA508" i="1"/>
  <c r="BB508" i="1"/>
  <c r="AR509" i="1"/>
  <c r="AX509" i="1"/>
  <c r="AY509" i="1"/>
  <c r="AZ509" i="1"/>
  <c r="BA509" i="1"/>
  <c r="BB509" i="1"/>
  <c r="AX510" i="1"/>
  <c r="AY510" i="1"/>
  <c r="AZ510" i="1"/>
  <c r="BA510" i="1"/>
  <c r="BB510" i="1"/>
  <c r="AR511" i="1"/>
  <c r="AX511" i="1" s="1"/>
  <c r="AY511" i="1"/>
  <c r="AZ511" i="1"/>
  <c r="BA511" i="1"/>
  <c r="BB511" i="1"/>
  <c r="AX512" i="1"/>
  <c r="AY512" i="1"/>
  <c r="AZ512" i="1"/>
  <c r="BA512" i="1"/>
  <c r="BB512" i="1"/>
  <c r="AR513" i="1"/>
  <c r="AX513" i="1" s="1"/>
  <c r="AZ513" i="1"/>
  <c r="BA513" i="1"/>
  <c r="AX515" i="1"/>
  <c r="AY515" i="1"/>
  <c r="AZ515" i="1"/>
  <c r="BA515" i="1"/>
  <c r="BB515" i="1"/>
  <c r="AR516" i="1"/>
  <c r="BA516" i="1" s="1"/>
  <c r="AX517" i="1"/>
  <c r="AY517" i="1"/>
  <c r="AZ517" i="1"/>
  <c r="BA517" i="1"/>
  <c r="BB517" i="1"/>
  <c r="AR518" i="1"/>
  <c r="AX518" i="1"/>
  <c r="AY518" i="1"/>
  <c r="AZ518" i="1"/>
  <c r="BA518" i="1"/>
  <c r="BB518" i="1"/>
  <c r="AR519" i="1"/>
  <c r="AX519" i="1" s="1"/>
  <c r="AZ519" i="1"/>
  <c r="BA519" i="1"/>
  <c r="AX520" i="1"/>
  <c r="AY520" i="1"/>
  <c r="AZ520" i="1"/>
  <c r="BA520" i="1"/>
  <c r="BB520" i="1"/>
  <c r="AX521" i="1"/>
  <c r="AY521" i="1"/>
  <c r="AZ521" i="1"/>
  <c r="BA521" i="1"/>
  <c r="BB521" i="1"/>
  <c r="AR522" i="1"/>
  <c r="AX522" i="1" s="1"/>
  <c r="AZ522" i="1"/>
  <c r="BA522" i="1"/>
  <c r="AX523" i="1"/>
  <c r="AY523" i="1"/>
  <c r="AZ523" i="1"/>
  <c r="BA523" i="1"/>
  <c r="BB523" i="1"/>
  <c r="AR524" i="1"/>
  <c r="BA524" i="1"/>
  <c r="AX525" i="1"/>
  <c r="AY525" i="1"/>
  <c r="AZ525" i="1"/>
  <c r="BA525" i="1"/>
  <c r="BB525" i="1"/>
  <c r="AR526" i="1"/>
  <c r="AX526" i="1"/>
  <c r="AY526" i="1"/>
  <c r="AZ526" i="1"/>
  <c r="BA526" i="1"/>
  <c r="BB526" i="1"/>
  <c r="AX527" i="1"/>
  <c r="AY527" i="1"/>
  <c r="AZ527" i="1"/>
  <c r="BA527" i="1"/>
  <c r="BB527" i="1"/>
  <c r="AR528" i="1"/>
  <c r="AX528" i="1" s="1"/>
  <c r="AY528" i="1"/>
  <c r="AZ528" i="1"/>
  <c r="BA528" i="1"/>
  <c r="BB528" i="1"/>
  <c r="AX529" i="1"/>
  <c r="AY529" i="1"/>
  <c r="AZ529" i="1"/>
  <c r="BA529" i="1"/>
  <c r="BB529" i="1"/>
  <c r="AR530" i="1"/>
  <c r="AX530" i="1" s="1"/>
  <c r="AZ530" i="1"/>
  <c r="BA530" i="1"/>
  <c r="AR531" i="1"/>
  <c r="AZ531" i="1" s="1"/>
  <c r="AX531" i="1"/>
  <c r="AY531" i="1"/>
  <c r="BA531" i="1"/>
  <c r="BB531" i="1"/>
  <c r="AX532" i="1"/>
  <c r="AY532" i="1"/>
  <c r="AZ532" i="1"/>
  <c r="BA532" i="1"/>
  <c r="BB532" i="1"/>
  <c r="AX533" i="1"/>
  <c r="AY533" i="1"/>
  <c r="AZ533" i="1"/>
  <c r="BA533" i="1"/>
  <c r="BB533" i="1"/>
  <c r="AR534" i="1"/>
  <c r="AZ534" i="1" s="1"/>
  <c r="AX534" i="1"/>
  <c r="AY534" i="1"/>
  <c r="BA534" i="1"/>
  <c r="BB534" i="1"/>
  <c r="AR535" i="1"/>
  <c r="AX535" i="1" s="1"/>
  <c r="AZ535" i="1"/>
  <c r="BA535" i="1"/>
  <c r="AX536" i="1"/>
  <c r="AY536" i="1"/>
  <c r="AZ536" i="1"/>
  <c r="BA536" i="1"/>
  <c r="BB536" i="1"/>
  <c r="AR537" i="1"/>
  <c r="BA537" i="1" s="1"/>
  <c r="AR538" i="1"/>
  <c r="AX538" i="1" s="1"/>
  <c r="AY538" i="1"/>
  <c r="AZ538" i="1"/>
  <c r="BA538" i="1"/>
  <c r="BB538" i="1"/>
  <c r="AX539" i="1"/>
  <c r="AY539" i="1"/>
  <c r="AZ539" i="1"/>
  <c r="BA539" i="1"/>
  <c r="BB539" i="1"/>
  <c r="AR540" i="1"/>
  <c r="AX540" i="1" s="1"/>
  <c r="AZ540" i="1"/>
  <c r="BA540" i="1"/>
  <c r="AX541" i="1"/>
  <c r="AY541" i="1"/>
  <c r="AZ541" i="1"/>
  <c r="BA541" i="1"/>
  <c r="BB541" i="1"/>
  <c r="AR542" i="1"/>
  <c r="BA542" i="1" s="1"/>
  <c r="AR543" i="1"/>
  <c r="AZ543" i="1" s="1"/>
  <c r="AY543" i="1"/>
  <c r="BA543" i="1"/>
  <c r="BB543" i="1"/>
  <c r="AX544" i="1"/>
  <c r="AY544" i="1"/>
  <c r="AZ544" i="1"/>
  <c r="BA544" i="1"/>
  <c r="BB544" i="1"/>
  <c r="AR545" i="1"/>
  <c r="AX545" i="1"/>
  <c r="AY545" i="1"/>
  <c r="AZ545" i="1"/>
  <c r="BA545" i="1"/>
  <c r="BB545" i="1"/>
  <c r="AX546" i="1"/>
  <c r="AY546" i="1"/>
  <c r="AZ546" i="1"/>
  <c r="BA546" i="1"/>
  <c r="BB546" i="1"/>
  <c r="AR547" i="1"/>
  <c r="AX548" i="1"/>
  <c r="AY548" i="1"/>
  <c r="AZ548" i="1"/>
  <c r="BA548" i="1"/>
  <c r="BB548" i="1"/>
  <c r="AR549" i="1"/>
  <c r="AY549" i="1" s="1"/>
  <c r="AX549" i="1"/>
  <c r="BA549" i="1"/>
  <c r="BB549" i="1"/>
  <c r="AX550" i="1"/>
  <c r="AY550" i="1"/>
  <c r="AZ550" i="1"/>
  <c r="BA550" i="1"/>
  <c r="BB550" i="1"/>
  <c r="AX551" i="1"/>
  <c r="AY551" i="1"/>
  <c r="AZ551" i="1"/>
  <c r="BA551" i="1"/>
  <c r="BB551" i="1"/>
  <c r="AX552" i="1"/>
  <c r="AY552" i="1"/>
  <c r="AZ552" i="1"/>
  <c r="BA552" i="1"/>
  <c r="BB552" i="1"/>
  <c r="AR553" i="1"/>
  <c r="BA553" i="1" s="1"/>
  <c r="AX554" i="1"/>
  <c r="AY554" i="1"/>
  <c r="AZ554" i="1"/>
  <c r="BA554" i="1"/>
  <c r="BB554" i="1"/>
  <c r="AR555" i="1"/>
  <c r="AY555" i="1" s="1"/>
  <c r="AX555" i="1"/>
  <c r="BA555" i="1"/>
  <c r="BB555" i="1"/>
  <c r="AX556" i="1"/>
  <c r="AY556" i="1"/>
  <c r="AZ556" i="1"/>
  <c r="BA556" i="1"/>
  <c r="BB556" i="1"/>
  <c r="AR557" i="1"/>
  <c r="AZ557" i="1" s="1"/>
  <c r="AX557" i="1"/>
  <c r="AY557" i="1"/>
  <c r="BA557" i="1"/>
  <c r="BB557" i="1"/>
  <c r="AR561" i="1"/>
  <c r="BA561" i="1"/>
  <c r="AX558" i="1"/>
  <c r="AY558" i="1"/>
  <c r="AZ558" i="1"/>
  <c r="BA558" i="1"/>
  <c r="BB558" i="1"/>
  <c r="AX559" i="1"/>
  <c r="AY559" i="1"/>
  <c r="AZ559" i="1"/>
  <c r="BA559" i="1"/>
  <c r="BB559" i="1"/>
  <c r="AX560" i="1"/>
  <c r="AY560" i="1"/>
  <c r="AZ560" i="1"/>
  <c r="BA560" i="1"/>
  <c r="BB560" i="1"/>
  <c r="AX562" i="1"/>
  <c r="AY562" i="1"/>
  <c r="AZ562" i="1"/>
  <c r="BA562" i="1"/>
  <c r="BB562" i="1"/>
  <c r="AR563" i="1"/>
  <c r="AZ563" i="1" s="1"/>
  <c r="AX563" i="1"/>
  <c r="AY563" i="1"/>
  <c r="BA563" i="1"/>
  <c r="BB563" i="1"/>
  <c r="AR564" i="1"/>
  <c r="BA564" i="1" s="1"/>
  <c r="AX565" i="1"/>
  <c r="AY565" i="1"/>
  <c r="AZ565" i="1"/>
  <c r="BA565" i="1"/>
  <c r="BB565" i="1"/>
  <c r="AR569" i="1"/>
  <c r="AY569" i="1" s="1"/>
  <c r="AX569" i="1"/>
  <c r="BA569" i="1"/>
  <c r="BB569" i="1"/>
  <c r="AX566" i="1"/>
  <c r="AY566" i="1"/>
  <c r="AZ566" i="1"/>
  <c r="BA566" i="1"/>
  <c r="BB566" i="1"/>
  <c r="AX567" i="1"/>
  <c r="AY567" i="1"/>
  <c r="AZ567" i="1"/>
  <c r="BA567" i="1"/>
  <c r="BB567" i="1"/>
  <c r="AX568" i="1"/>
  <c r="AY568" i="1"/>
  <c r="AZ568" i="1"/>
  <c r="BA568" i="1"/>
  <c r="BB568" i="1"/>
  <c r="AX570" i="1"/>
  <c r="AY570" i="1"/>
  <c r="AZ570" i="1"/>
  <c r="BA570" i="1"/>
  <c r="BB570" i="1"/>
  <c r="AR571" i="1"/>
  <c r="AX571" i="1"/>
  <c r="AY571" i="1"/>
  <c r="AZ571" i="1"/>
  <c r="BA571" i="1"/>
  <c r="BB571" i="1"/>
  <c r="AR575" i="1"/>
  <c r="AY575" i="1" s="1"/>
  <c r="AX575" i="1"/>
  <c r="BA575" i="1"/>
  <c r="BB575" i="1"/>
  <c r="AX572" i="1"/>
  <c r="AY572" i="1"/>
  <c r="AZ572" i="1"/>
  <c r="BA572" i="1"/>
  <c r="BB572" i="1"/>
  <c r="AX573" i="1"/>
  <c r="AY573" i="1"/>
  <c r="AZ573" i="1"/>
  <c r="BA573" i="1"/>
  <c r="BB573" i="1"/>
  <c r="AX574" i="1"/>
  <c r="AY574" i="1"/>
  <c r="AZ574" i="1"/>
  <c r="BA574" i="1"/>
  <c r="BB574" i="1"/>
  <c r="AR576" i="1"/>
  <c r="BA576" i="1" s="1"/>
  <c r="AX577" i="1"/>
  <c r="AY577" i="1"/>
  <c r="AZ577" i="1"/>
  <c r="BA577" i="1"/>
  <c r="BB577" i="1"/>
  <c r="AR578" i="1"/>
  <c r="AY578" i="1" s="1"/>
  <c r="AX578" i="1"/>
  <c r="BA578" i="1"/>
  <c r="BB578" i="1"/>
  <c r="AX579" i="1"/>
  <c r="AY579" i="1"/>
  <c r="AZ579" i="1"/>
  <c r="BA579" i="1"/>
  <c r="BB579" i="1"/>
  <c r="AR580" i="1"/>
  <c r="AZ580" i="1" s="1"/>
  <c r="AX580" i="1"/>
  <c r="AY580" i="1"/>
  <c r="BA580" i="1"/>
  <c r="BB580" i="1"/>
  <c r="AR581" i="1"/>
  <c r="BA581" i="1"/>
  <c r="AX582" i="1"/>
  <c r="AY582" i="1"/>
  <c r="AZ582" i="1"/>
  <c r="BA582" i="1"/>
  <c r="BB582" i="1"/>
  <c r="AR583" i="1"/>
  <c r="AY583" i="1" s="1"/>
  <c r="AX583" i="1"/>
  <c r="BA583" i="1"/>
  <c r="BB583" i="1"/>
  <c r="AR584" i="1"/>
  <c r="AX584" i="1"/>
  <c r="AY584" i="1"/>
  <c r="AZ584" i="1"/>
  <c r="BA584" i="1"/>
  <c r="BB584" i="1"/>
  <c r="AX585" i="1"/>
  <c r="AY585" i="1"/>
  <c r="AZ585" i="1"/>
  <c r="BA585" i="1"/>
  <c r="BB585" i="1"/>
  <c r="AX1525" i="1"/>
  <c r="AY1525" i="1"/>
  <c r="AZ1525" i="1"/>
  <c r="BA1525" i="1"/>
  <c r="BB1525" i="1"/>
  <c r="AR1526" i="1"/>
  <c r="AX1526" i="1"/>
  <c r="AY1526" i="1"/>
  <c r="AZ1526" i="1"/>
  <c r="BA1526" i="1"/>
  <c r="BB1526" i="1"/>
  <c r="AX586" i="1"/>
  <c r="AY586" i="1"/>
  <c r="AZ586" i="1"/>
  <c r="BA586" i="1"/>
  <c r="BB586" i="1"/>
  <c r="AR587" i="1"/>
  <c r="BA587" i="1" s="1"/>
  <c r="AX588" i="1"/>
  <c r="AY588" i="1"/>
  <c r="AZ588" i="1"/>
  <c r="BA588" i="1"/>
  <c r="BB588" i="1"/>
  <c r="AR589" i="1"/>
  <c r="AY589" i="1" s="1"/>
  <c r="AX589" i="1"/>
  <c r="BA589" i="1"/>
  <c r="BB589" i="1"/>
  <c r="AR590" i="1"/>
  <c r="AX590" i="1"/>
  <c r="AY590" i="1"/>
  <c r="AZ590" i="1"/>
  <c r="BA590" i="1"/>
  <c r="BB590" i="1"/>
  <c r="AR591" i="1"/>
  <c r="AY591" i="1" s="1"/>
  <c r="AX591" i="1"/>
  <c r="BA591" i="1"/>
  <c r="BB591" i="1"/>
  <c r="AX592" i="1"/>
  <c r="AY592" i="1"/>
  <c r="AZ592" i="1"/>
  <c r="BA592" i="1"/>
  <c r="BB592" i="1"/>
  <c r="AR593" i="1"/>
  <c r="AZ593" i="1" s="1"/>
  <c r="AX593" i="1"/>
  <c r="AY593" i="1"/>
  <c r="BA593" i="1"/>
  <c r="BB593" i="1"/>
  <c r="AX594" i="1"/>
  <c r="AY594" i="1"/>
  <c r="AZ594" i="1"/>
  <c r="BA594" i="1"/>
  <c r="BB594" i="1"/>
  <c r="AR595" i="1"/>
  <c r="AX595" i="1"/>
  <c r="AY595" i="1"/>
  <c r="AZ595" i="1"/>
  <c r="BA595" i="1"/>
  <c r="BB595" i="1"/>
  <c r="AX596" i="1"/>
  <c r="AY596" i="1"/>
  <c r="AZ596" i="1"/>
  <c r="BA596" i="1"/>
  <c r="BB596" i="1"/>
  <c r="AR597" i="1"/>
  <c r="AX598" i="1"/>
  <c r="AY598" i="1"/>
  <c r="AZ598" i="1"/>
  <c r="BA598" i="1"/>
  <c r="BB598" i="1"/>
  <c r="AR599" i="1"/>
  <c r="AY599" i="1" s="1"/>
  <c r="AX599" i="1"/>
  <c r="BA599" i="1"/>
  <c r="BB599" i="1"/>
  <c r="AX602" i="1"/>
  <c r="AY602" i="1"/>
  <c r="AZ602" i="1"/>
  <c r="BA602" i="1"/>
  <c r="BB602" i="1"/>
  <c r="AR603" i="1"/>
  <c r="AZ603" i="1" s="1"/>
  <c r="AY603" i="1"/>
  <c r="BA603" i="1"/>
  <c r="BB603" i="1"/>
  <c r="AR604" i="1"/>
  <c r="AR605" i="1"/>
  <c r="AZ605" i="1" s="1"/>
  <c r="AY605" i="1"/>
  <c r="BA605" i="1"/>
  <c r="BB605" i="1"/>
  <c r="AR609" i="1"/>
  <c r="BA609" i="1" s="1"/>
  <c r="AX606" i="1"/>
  <c r="AY606" i="1"/>
  <c r="AZ606" i="1"/>
  <c r="BA606" i="1"/>
  <c r="BB606" i="1"/>
  <c r="AX607" i="1"/>
  <c r="AY607" i="1"/>
  <c r="AZ607" i="1"/>
  <c r="BA607" i="1"/>
  <c r="BB607" i="1"/>
  <c r="AX608" i="1"/>
  <c r="AY608" i="1"/>
  <c r="AZ608" i="1"/>
  <c r="BA608" i="1"/>
  <c r="BB608" i="1"/>
  <c r="AX610" i="1"/>
  <c r="AY610" i="1"/>
  <c r="AZ610" i="1"/>
  <c r="BA610" i="1"/>
  <c r="BB610" i="1"/>
  <c r="AR611" i="1"/>
  <c r="AZ611" i="1" s="1"/>
  <c r="AY611" i="1"/>
  <c r="BA611" i="1"/>
  <c r="BB611" i="1"/>
  <c r="AX612" i="1"/>
  <c r="AY612" i="1"/>
  <c r="AZ612" i="1"/>
  <c r="BA612" i="1"/>
  <c r="BB612" i="1"/>
  <c r="AR613" i="1"/>
  <c r="AX613" i="1"/>
  <c r="AY613" i="1"/>
  <c r="AZ613" i="1"/>
  <c r="BA613" i="1"/>
  <c r="BB613" i="1"/>
  <c r="AX614" i="1"/>
  <c r="AY614" i="1"/>
  <c r="AZ614" i="1"/>
  <c r="BA614" i="1"/>
  <c r="BB614" i="1"/>
  <c r="AR615" i="1"/>
  <c r="AX616" i="1"/>
  <c r="AY616" i="1"/>
  <c r="AZ616" i="1"/>
  <c r="BA616" i="1"/>
  <c r="BB616" i="1"/>
  <c r="AR617" i="1"/>
  <c r="AY617" i="1" s="1"/>
  <c r="AX617" i="1"/>
  <c r="AZ617" i="1"/>
  <c r="BA617" i="1"/>
  <c r="BB617" i="1"/>
  <c r="AR621" i="1"/>
  <c r="AX621" i="1"/>
  <c r="AY621" i="1"/>
  <c r="AZ621" i="1"/>
  <c r="BA621" i="1"/>
  <c r="BB621" i="1"/>
  <c r="AX618" i="1"/>
  <c r="AY618" i="1"/>
  <c r="AZ618" i="1"/>
  <c r="BA618" i="1"/>
  <c r="BB618" i="1"/>
  <c r="AX619" i="1"/>
  <c r="AY619" i="1"/>
  <c r="AZ619" i="1"/>
  <c r="BA619" i="1"/>
  <c r="BB619" i="1"/>
  <c r="AX620" i="1"/>
  <c r="AY620" i="1"/>
  <c r="AZ620" i="1"/>
  <c r="BA620" i="1"/>
  <c r="BB620" i="1"/>
  <c r="AX622" i="1"/>
  <c r="AY622" i="1"/>
  <c r="AZ622" i="1"/>
  <c r="BA622" i="1"/>
  <c r="BB622" i="1"/>
  <c r="AR623" i="1"/>
  <c r="AY623" i="1" s="1"/>
  <c r="AX623" i="1"/>
  <c r="AZ623" i="1"/>
  <c r="BA623" i="1"/>
  <c r="BB623" i="1"/>
  <c r="AX624" i="1"/>
  <c r="AY624" i="1"/>
  <c r="AZ624" i="1"/>
  <c r="BA624" i="1"/>
  <c r="BB624" i="1"/>
  <c r="AR625" i="1"/>
  <c r="AZ625" i="1" s="1"/>
  <c r="AY625" i="1"/>
  <c r="BA625" i="1"/>
  <c r="AX626" i="1"/>
  <c r="AY626" i="1"/>
  <c r="AZ626" i="1"/>
  <c r="BA626" i="1"/>
  <c r="BB626" i="1"/>
  <c r="AR627" i="1"/>
  <c r="AX627" i="1"/>
  <c r="AY627" i="1"/>
  <c r="AZ627" i="1"/>
  <c r="BA627" i="1"/>
  <c r="BB627" i="1"/>
  <c r="AX628" i="1"/>
  <c r="AY628" i="1"/>
  <c r="AZ628" i="1"/>
  <c r="BA628" i="1"/>
  <c r="BB628" i="1"/>
  <c r="AR629" i="1"/>
  <c r="BA629" i="1"/>
  <c r="AX630" i="1"/>
  <c r="AY630" i="1"/>
  <c r="AZ630" i="1"/>
  <c r="BA630" i="1"/>
  <c r="BB630" i="1"/>
  <c r="AR631" i="1"/>
  <c r="AY631" i="1" s="1"/>
  <c r="AX631" i="1"/>
  <c r="AZ631" i="1"/>
  <c r="BA631" i="1"/>
  <c r="BB631" i="1"/>
  <c r="AX632" i="1"/>
  <c r="AY632" i="1"/>
  <c r="AZ632" i="1"/>
  <c r="BA632" i="1"/>
  <c r="BB632" i="1"/>
  <c r="AR633" i="1"/>
  <c r="AZ633" i="1" s="1"/>
  <c r="AY633" i="1"/>
  <c r="BA633" i="1"/>
  <c r="AX634" i="1"/>
  <c r="AY634" i="1"/>
  <c r="AZ634" i="1"/>
  <c r="BA634" i="1"/>
  <c r="BB634" i="1"/>
  <c r="AR635" i="1"/>
  <c r="AX635" i="1"/>
  <c r="AY635" i="1"/>
  <c r="AZ635" i="1"/>
  <c r="BA635" i="1"/>
  <c r="BB635" i="1"/>
  <c r="AX636" i="1"/>
  <c r="AY636" i="1"/>
  <c r="AZ636" i="1"/>
  <c r="BA636" i="1"/>
  <c r="BB636" i="1"/>
  <c r="AR637" i="1"/>
  <c r="BA637" i="1"/>
  <c r="AX638" i="1"/>
  <c r="AY638" i="1"/>
  <c r="AZ638" i="1"/>
  <c r="BA638" i="1"/>
  <c r="BB638" i="1"/>
  <c r="AX639" i="1"/>
  <c r="AY639" i="1"/>
  <c r="AZ639" i="1"/>
  <c r="BA639" i="1"/>
  <c r="BB639" i="1"/>
  <c r="AX640" i="1"/>
  <c r="AY640" i="1"/>
  <c r="AZ640" i="1"/>
  <c r="BA640" i="1"/>
  <c r="BB640" i="1"/>
  <c r="AR642" i="1"/>
  <c r="AX642" i="1"/>
  <c r="AY642" i="1"/>
  <c r="AZ642" i="1"/>
  <c r="BA642" i="1"/>
  <c r="BB642" i="1"/>
  <c r="AR643" i="1"/>
  <c r="AY643" i="1" s="1"/>
  <c r="AX643" i="1"/>
  <c r="AZ643" i="1"/>
  <c r="BA643" i="1"/>
  <c r="BB643" i="1"/>
  <c r="AX641" i="1"/>
  <c r="AY641" i="1"/>
  <c r="AZ641" i="1"/>
  <c r="BA641" i="1"/>
  <c r="BB641" i="1"/>
  <c r="AX644" i="1"/>
  <c r="AY644" i="1"/>
  <c r="AZ644" i="1"/>
  <c r="BA644" i="1"/>
  <c r="BB644" i="1"/>
  <c r="AX645" i="1"/>
  <c r="AY645" i="1"/>
  <c r="AZ645" i="1"/>
  <c r="BA645" i="1"/>
  <c r="BB645" i="1"/>
  <c r="AR646" i="1"/>
  <c r="BA646" i="1" s="1"/>
  <c r="AX647" i="1"/>
  <c r="AY647" i="1"/>
  <c r="AZ647" i="1"/>
  <c r="BA647" i="1"/>
  <c r="BB647" i="1"/>
  <c r="AR648" i="1"/>
  <c r="AY648" i="1" s="1"/>
  <c r="AX648" i="1"/>
  <c r="AZ648" i="1"/>
  <c r="BA648" i="1"/>
  <c r="BB648" i="1"/>
  <c r="AX649" i="1"/>
  <c r="AY649" i="1"/>
  <c r="AZ649" i="1"/>
  <c r="BA649" i="1"/>
  <c r="BB649" i="1"/>
  <c r="AR650" i="1"/>
  <c r="AZ650" i="1" s="1"/>
  <c r="AY650" i="1"/>
  <c r="BA650" i="1"/>
  <c r="BB650" i="1"/>
  <c r="AX651" i="1"/>
  <c r="AY651" i="1"/>
  <c r="AZ651" i="1"/>
  <c r="BA651" i="1"/>
  <c r="BB651" i="1"/>
  <c r="AR652" i="1"/>
  <c r="AX652" i="1"/>
  <c r="AY652" i="1"/>
  <c r="AZ652" i="1"/>
  <c r="BA652" i="1"/>
  <c r="BB652" i="1"/>
  <c r="AR655" i="1"/>
  <c r="AY655" i="1" s="1"/>
  <c r="AX655" i="1"/>
  <c r="BA655" i="1"/>
  <c r="BB655" i="1"/>
  <c r="AX656" i="1"/>
  <c r="AY656" i="1"/>
  <c r="AZ656" i="1"/>
  <c r="BA656" i="1"/>
  <c r="BB656" i="1"/>
  <c r="AR657" i="1"/>
  <c r="AZ657" i="1" s="1"/>
  <c r="AX657" i="1"/>
  <c r="AY657" i="1"/>
  <c r="BA657" i="1"/>
  <c r="BB657" i="1"/>
  <c r="AX658" i="1"/>
  <c r="AY658" i="1"/>
  <c r="AZ658" i="1"/>
  <c r="BA658" i="1"/>
  <c r="BB658" i="1"/>
  <c r="AR659" i="1"/>
  <c r="AX659" i="1"/>
  <c r="AY659" i="1"/>
  <c r="AZ659" i="1"/>
  <c r="BA659" i="1"/>
  <c r="BB659" i="1"/>
  <c r="AX660" i="1"/>
  <c r="AY660" i="1"/>
  <c r="AZ660" i="1"/>
  <c r="BA660" i="1"/>
  <c r="BB660" i="1"/>
  <c r="AR661" i="1"/>
  <c r="AX662" i="1"/>
  <c r="AY662" i="1"/>
  <c r="AZ662" i="1"/>
  <c r="BA662" i="1"/>
  <c r="BB662" i="1"/>
  <c r="AR663" i="1"/>
  <c r="AY663" i="1" s="1"/>
  <c r="AX663" i="1"/>
  <c r="AZ663" i="1"/>
  <c r="BA663" i="1"/>
  <c r="BB663" i="1"/>
  <c r="AX664" i="1"/>
  <c r="AY664" i="1"/>
  <c r="AZ664" i="1"/>
  <c r="BA664" i="1"/>
  <c r="BB664" i="1"/>
  <c r="AR665" i="1"/>
  <c r="AZ665" i="1" s="1"/>
  <c r="AY665" i="1"/>
  <c r="BA665" i="1"/>
  <c r="BB665" i="1"/>
  <c r="AR666" i="1"/>
  <c r="BA666" i="1" s="1"/>
  <c r="AR667" i="1"/>
  <c r="AZ667" i="1" s="1"/>
  <c r="AY667" i="1"/>
  <c r="BA667" i="1"/>
  <c r="AX668" i="1"/>
  <c r="AY668" i="1"/>
  <c r="AZ668" i="1"/>
  <c r="BA668" i="1"/>
  <c r="BB668" i="1"/>
  <c r="AR669" i="1"/>
  <c r="AX669" i="1"/>
  <c r="AY669" i="1"/>
  <c r="AZ669" i="1"/>
  <c r="BA669" i="1"/>
  <c r="BB669" i="1"/>
  <c r="AX670" i="1"/>
  <c r="AY670" i="1"/>
  <c r="AZ670" i="1"/>
  <c r="BA670" i="1"/>
  <c r="BB670" i="1"/>
  <c r="AR671" i="1"/>
  <c r="BA671" i="1" s="1"/>
  <c r="AX672" i="1"/>
  <c r="AY672" i="1"/>
  <c r="AZ672" i="1"/>
  <c r="BA672" i="1"/>
  <c r="BB672" i="1"/>
  <c r="AR673" i="1"/>
  <c r="AY673" i="1" s="1"/>
  <c r="AX673" i="1"/>
  <c r="AZ673" i="1"/>
  <c r="BA673" i="1"/>
  <c r="BB673" i="1"/>
  <c r="AX674" i="1"/>
  <c r="AY674" i="1"/>
  <c r="AZ674" i="1"/>
  <c r="BA674" i="1"/>
  <c r="BB674" i="1"/>
  <c r="AR675" i="1"/>
  <c r="AZ675" i="1" s="1"/>
  <c r="AY675" i="1"/>
  <c r="BA675" i="1"/>
  <c r="AR676" i="1"/>
  <c r="BA676" i="1" s="1"/>
  <c r="AX677" i="1"/>
  <c r="AY677" i="1"/>
  <c r="AZ677" i="1"/>
  <c r="BA677" i="1"/>
  <c r="BB677" i="1"/>
  <c r="AR681" i="1"/>
  <c r="AY681" i="1" s="1"/>
  <c r="AX681" i="1"/>
  <c r="AZ681" i="1"/>
  <c r="BA681" i="1"/>
  <c r="BB681" i="1"/>
  <c r="AX678" i="1"/>
  <c r="AY678" i="1"/>
  <c r="AZ678" i="1"/>
  <c r="BA678" i="1"/>
  <c r="BB678" i="1"/>
  <c r="AX679" i="1"/>
  <c r="AY679" i="1"/>
  <c r="AZ679" i="1"/>
  <c r="BA679" i="1"/>
  <c r="BB679" i="1"/>
  <c r="AX680" i="1"/>
  <c r="AY680" i="1"/>
  <c r="AZ680" i="1"/>
  <c r="BA680" i="1"/>
  <c r="BB680" i="1"/>
  <c r="AR682" i="1"/>
  <c r="BA682" i="1" s="1"/>
  <c r="AX683" i="1"/>
  <c r="AY683" i="1"/>
  <c r="AZ683" i="1"/>
  <c r="BA683" i="1"/>
  <c r="BB683" i="1"/>
  <c r="AR684" i="1"/>
  <c r="AY684" i="1" s="1"/>
  <c r="AX684" i="1"/>
  <c r="AZ684" i="1"/>
  <c r="BA684" i="1"/>
  <c r="BB684" i="1"/>
  <c r="AX685" i="1"/>
  <c r="AY685" i="1"/>
  <c r="AZ685" i="1"/>
  <c r="BA685" i="1"/>
  <c r="BB685" i="1"/>
  <c r="AR686" i="1"/>
  <c r="AZ686" i="1" s="1"/>
  <c r="AY686" i="1"/>
  <c r="BA686" i="1"/>
  <c r="AX687" i="1"/>
  <c r="AY687" i="1"/>
  <c r="AZ687" i="1"/>
  <c r="BA687" i="1"/>
  <c r="BB687" i="1"/>
  <c r="AR688" i="1"/>
  <c r="AX688" i="1"/>
  <c r="AY688" i="1"/>
  <c r="AZ688" i="1"/>
  <c r="BA688" i="1"/>
  <c r="BB688" i="1"/>
  <c r="AX689" i="1"/>
  <c r="AY689" i="1"/>
  <c r="AZ689" i="1"/>
  <c r="BA689" i="1"/>
  <c r="BB689" i="1"/>
  <c r="AR690" i="1"/>
  <c r="BA690" i="1" s="1"/>
  <c r="AX691" i="1"/>
  <c r="AY691" i="1"/>
  <c r="AZ691" i="1"/>
  <c r="BA691" i="1"/>
  <c r="BB691" i="1"/>
  <c r="AR692" i="1"/>
  <c r="AY692" i="1" s="1"/>
  <c r="AX692" i="1"/>
  <c r="AZ692" i="1"/>
  <c r="BA692" i="1"/>
  <c r="BB692" i="1"/>
  <c r="AX693" i="1"/>
  <c r="AY693" i="1"/>
  <c r="AZ693" i="1"/>
  <c r="BA693" i="1"/>
  <c r="BB693" i="1"/>
  <c r="AR694" i="1"/>
  <c r="AZ694" i="1" s="1"/>
  <c r="AY694" i="1"/>
  <c r="BA694" i="1"/>
  <c r="BB694" i="1"/>
  <c r="AX695" i="1"/>
  <c r="AY695" i="1"/>
  <c r="AZ695" i="1"/>
  <c r="BA695" i="1"/>
  <c r="BB695" i="1"/>
  <c r="AR696" i="1"/>
  <c r="AX696" i="1"/>
  <c r="AY696" i="1"/>
  <c r="AZ696" i="1"/>
  <c r="BA696" i="1"/>
  <c r="BB696" i="1"/>
  <c r="AX697" i="1"/>
  <c r="AY697" i="1"/>
  <c r="AZ697" i="1"/>
  <c r="BA697" i="1"/>
  <c r="BB697" i="1"/>
  <c r="AR698" i="1"/>
  <c r="BA698" i="1" s="1"/>
  <c r="AX699" i="1"/>
  <c r="AY699" i="1"/>
  <c r="AZ699" i="1"/>
  <c r="BA699" i="1"/>
  <c r="BB699" i="1"/>
  <c r="AR700" i="1"/>
  <c r="AY700" i="1" s="1"/>
  <c r="AX700" i="1"/>
  <c r="AZ700" i="1"/>
  <c r="BA700" i="1"/>
  <c r="BB700" i="1"/>
  <c r="AR701" i="1"/>
  <c r="AX701" i="1"/>
  <c r="AY701" i="1"/>
  <c r="AZ701" i="1"/>
  <c r="BA701" i="1"/>
  <c r="BB701" i="1"/>
  <c r="AX702" i="1"/>
  <c r="AY702" i="1"/>
  <c r="AZ702" i="1"/>
  <c r="BA702" i="1"/>
  <c r="BB702" i="1"/>
  <c r="AR703" i="1"/>
  <c r="BA703" i="1" s="1"/>
  <c r="AX704" i="1"/>
  <c r="AY704" i="1"/>
  <c r="AZ704" i="1"/>
  <c r="BA704" i="1"/>
  <c r="BB704" i="1"/>
  <c r="AX705" i="1"/>
  <c r="AY705" i="1"/>
  <c r="AZ705" i="1"/>
  <c r="BA705" i="1"/>
  <c r="BB705" i="1"/>
  <c r="AR706" i="1"/>
  <c r="BA706" i="1" s="1"/>
  <c r="AX707" i="1"/>
  <c r="AY707" i="1"/>
  <c r="AZ707" i="1"/>
  <c r="BA707" i="1"/>
  <c r="BB707" i="1"/>
  <c r="AR708" i="1"/>
  <c r="AY708" i="1" s="1"/>
  <c r="AX708" i="1"/>
  <c r="AZ708" i="1"/>
  <c r="BA708" i="1"/>
  <c r="BB708" i="1"/>
  <c r="AX709" i="1"/>
  <c r="AY709" i="1"/>
  <c r="AZ709" i="1"/>
  <c r="BA709" i="1"/>
  <c r="BB709" i="1"/>
  <c r="AR710" i="1"/>
  <c r="AZ710" i="1" s="1"/>
  <c r="AY710" i="1"/>
  <c r="BA710" i="1"/>
  <c r="AX711" i="1"/>
  <c r="AY711" i="1"/>
  <c r="AZ711" i="1"/>
  <c r="BA711" i="1"/>
  <c r="BB711" i="1"/>
  <c r="AR712" i="1"/>
  <c r="AX712" i="1"/>
  <c r="AY712" i="1"/>
  <c r="AZ712" i="1"/>
  <c r="BA712" i="1"/>
  <c r="BB712" i="1"/>
  <c r="AX713" i="1"/>
  <c r="AY713" i="1"/>
  <c r="AZ713" i="1"/>
  <c r="BA713" i="1"/>
  <c r="BB713" i="1"/>
  <c r="AR714" i="1"/>
  <c r="BA714" i="1" s="1"/>
  <c r="AX715" i="1"/>
  <c r="AY715" i="1"/>
  <c r="AZ715" i="1"/>
  <c r="BA715" i="1"/>
  <c r="BB715" i="1"/>
  <c r="AR716" i="1"/>
  <c r="AY716" i="1" s="1"/>
  <c r="AX716" i="1"/>
  <c r="AZ716" i="1"/>
  <c r="BA716" i="1"/>
  <c r="BB716" i="1"/>
  <c r="AX717" i="1"/>
  <c r="AY717" i="1"/>
  <c r="AZ717" i="1"/>
  <c r="BA717" i="1"/>
  <c r="BB717" i="1"/>
  <c r="AR718" i="1"/>
  <c r="AZ718" i="1" s="1"/>
  <c r="AY718" i="1"/>
  <c r="BA718" i="1"/>
  <c r="AX719" i="1"/>
  <c r="AY719" i="1"/>
  <c r="AZ719" i="1"/>
  <c r="BA719" i="1"/>
  <c r="BB719" i="1"/>
  <c r="AR720" i="1"/>
  <c r="AX720" i="1"/>
  <c r="AY720" i="1"/>
  <c r="AZ720" i="1"/>
  <c r="BA720" i="1"/>
  <c r="BB720" i="1"/>
  <c r="AX721" i="1"/>
  <c r="AY721" i="1"/>
  <c r="AZ721" i="1"/>
  <c r="BA721" i="1"/>
  <c r="BB721" i="1"/>
  <c r="AR722" i="1"/>
  <c r="BA722" i="1" s="1"/>
  <c r="AX723" i="1"/>
  <c r="AY723" i="1"/>
  <c r="AZ723" i="1"/>
  <c r="BA723" i="1"/>
  <c r="BB723" i="1"/>
  <c r="AR724" i="1"/>
  <c r="AY724" i="1" s="1"/>
  <c r="AX724" i="1"/>
  <c r="AZ724" i="1"/>
  <c r="BA724" i="1"/>
  <c r="BB724" i="1"/>
  <c r="AX725" i="1"/>
  <c r="AY725" i="1"/>
  <c r="AZ725" i="1"/>
  <c r="BA725" i="1"/>
  <c r="BB725" i="1"/>
  <c r="AR726" i="1"/>
  <c r="AZ726" i="1" s="1"/>
  <c r="AY726" i="1"/>
  <c r="BA726" i="1"/>
  <c r="BB726" i="1"/>
  <c r="AR727" i="1"/>
  <c r="BA727" i="1" s="1"/>
  <c r="AX728" i="1"/>
  <c r="AY728" i="1"/>
  <c r="AZ728" i="1"/>
  <c r="BA728" i="1"/>
  <c r="BB728" i="1"/>
  <c r="AR729" i="1"/>
  <c r="AY729" i="1" s="1"/>
  <c r="AX729" i="1"/>
  <c r="AZ729" i="1"/>
  <c r="BA729" i="1"/>
  <c r="BB729" i="1"/>
  <c r="AX730" i="1"/>
  <c r="AY730" i="1"/>
  <c r="AZ730" i="1"/>
  <c r="BA730" i="1"/>
  <c r="BB730" i="1"/>
  <c r="AR731" i="1"/>
  <c r="AZ731" i="1" s="1"/>
  <c r="AY731" i="1"/>
  <c r="BA731" i="1"/>
  <c r="BB731" i="1"/>
  <c r="AX113" i="1"/>
  <c r="AY113" i="1"/>
  <c r="AZ113" i="1"/>
  <c r="BA113" i="1"/>
  <c r="BB113" i="1"/>
  <c r="AR114" i="1"/>
  <c r="AX114" i="1"/>
  <c r="AY114" i="1"/>
  <c r="AZ114" i="1"/>
  <c r="BA114" i="1"/>
  <c r="BB114" i="1"/>
  <c r="AX732" i="1"/>
  <c r="AY732" i="1"/>
  <c r="AZ732" i="1"/>
  <c r="BA732" i="1"/>
  <c r="BB732" i="1"/>
  <c r="AR733" i="1"/>
  <c r="BA733" i="1"/>
  <c r="AX734" i="1"/>
  <c r="AY734" i="1"/>
  <c r="AZ734" i="1"/>
  <c r="BA734" i="1"/>
  <c r="BB734" i="1"/>
  <c r="AR735" i="1"/>
  <c r="AY735" i="1" s="1"/>
  <c r="AX735" i="1"/>
  <c r="AZ735" i="1"/>
  <c r="BA735" i="1"/>
  <c r="BB735" i="1"/>
  <c r="AX736" i="1"/>
  <c r="AY736" i="1"/>
  <c r="AZ736" i="1"/>
  <c r="BA736" i="1"/>
  <c r="BB736" i="1"/>
  <c r="AR737" i="1"/>
  <c r="AZ737" i="1" s="1"/>
  <c r="AY737" i="1"/>
  <c r="BA737" i="1"/>
  <c r="AR738" i="1"/>
  <c r="BA738" i="1"/>
  <c r="AX739" i="1"/>
  <c r="AY739" i="1"/>
  <c r="AZ739" i="1"/>
  <c r="BA739" i="1"/>
  <c r="BB739" i="1"/>
  <c r="AR740" i="1"/>
  <c r="AY740" i="1" s="1"/>
  <c r="AX740" i="1"/>
  <c r="AZ740" i="1"/>
  <c r="BA740" i="1"/>
  <c r="BB740" i="1"/>
  <c r="AX741" i="1"/>
  <c r="AY741" i="1"/>
  <c r="AZ741" i="1"/>
  <c r="BA741" i="1"/>
  <c r="BB741" i="1"/>
  <c r="AR742" i="1"/>
  <c r="AZ742" i="1" s="1"/>
  <c r="AY742" i="1"/>
  <c r="BA742" i="1"/>
  <c r="AX743" i="1"/>
  <c r="AY743" i="1"/>
  <c r="AZ743" i="1"/>
  <c r="BA743" i="1"/>
  <c r="BB743" i="1"/>
  <c r="AR744" i="1"/>
  <c r="AX744" i="1"/>
  <c r="AY744" i="1"/>
  <c r="AZ744" i="1"/>
  <c r="BA744" i="1"/>
  <c r="BB744" i="1"/>
  <c r="AR745" i="1"/>
  <c r="AY745" i="1" s="1"/>
  <c r="AX745" i="1"/>
  <c r="AZ745" i="1"/>
  <c r="BA745" i="1"/>
  <c r="BB745" i="1"/>
  <c r="AX746" i="1"/>
  <c r="AY746" i="1"/>
  <c r="AZ746" i="1"/>
  <c r="BA746" i="1"/>
  <c r="BB746" i="1"/>
  <c r="AR747" i="1"/>
  <c r="AZ747" i="1" s="1"/>
  <c r="AY747" i="1"/>
  <c r="BA747" i="1"/>
  <c r="AX748" i="1"/>
  <c r="AY748" i="1"/>
  <c r="AZ748" i="1"/>
  <c r="BA748" i="1"/>
  <c r="BB748" i="1"/>
  <c r="AR749" i="1"/>
  <c r="AX749" i="1"/>
  <c r="AY749" i="1"/>
  <c r="AZ749" i="1"/>
  <c r="BA749" i="1"/>
  <c r="BB749" i="1"/>
  <c r="AX750" i="1"/>
  <c r="AY750" i="1"/>
  <c r="AZ750" i="1"/>
  <c r="BA750" i="1"/>
  <c r="BB750" i="1"/>
  <c r="AR751" i="1"/>
  <c r="BA751" i="1"/>
  <c r="AX752" i="1"/>
  <c r="AY752" i="1"/>
  <c r="AZ752" i="1"/>
  <c r="BA752" i="1"/>
  <c r="BB752" i="1"/>
  <c r="AR753" i="1"/>
  <c r="AY753" i="1" s="1"/>
  <c r="AX753" i="1"/>
  <c r="AZ753" i="1"/>
  <c r="BA753" i="1"/>
  <c r="BB753" i="1"/>
  <c r="AX754" i="1"/>
  <c r="AY754" i="1"/>
  <c r="AZ754" i="1"/>
  <c r="BA754" i="1"/>
  <c r="BB754" i="1"/>
  <c r="AR755" i="1"/>
  <c r="AZ755" i="1" s="1"/>
  <c r="AY755" i="1"/>
  <c r="BA755" i="1"/>
  <c r="AX756" i="1"/>
  <c r="AY756" i="1"/>
  <c r="AZ756" i="1"/>
  <c r="BA756" i="1"/>
  <c r="BB756" i="1"/>
  <c r="AR757" i="1"/>
  <c r="AX757" i="1"/>
  <c r="AY757" i="1"/>
  <c r="AZ757" i="1"/>
  <c r="BA757" i="1"/>
  <c r="BB757" i="1"/>
  <c r="AR758" i="1"/>
  <c r="AY758" i="1" s="1"/>
  <c r="AX758" i="1"/>
  <c r="AZ758" i="1"/>
  <c r="BA758" i="1"/>
  <c r="BB758" i="1"/>
  <c r="AX759" i="1"/>
  <c r="AY759" i="1"/>
  <c r="AZ759" i="1"/>
  <c r="BA759" i="1"/>
  <c r="BB759" i="1"/>
  <c r="AR760" i="1"/>
  <c r="AZ760" i="1" s="1"/>
  <c r="AY760" i="1"/>
  <c r="BA760" i="1"/>
  <c r="AR761" i="1"/>
  <c r="BA761" i="1"/>
  <c r="AX762" i="1"/>
  <c r="AY762" i="1"/>
  <c r="AZ762" i="1"/>
  <c r="BA762" i="1"/>
  <c r="BB762" i="1"/>
  <c r="AX763" i="1"/>
  <c r="AY763" i="1"/>
  <c r="AZ763" i="1"/>
  <c r="BA763" i="1"/>
  <c r="BB763" i="1"/>
  <c r="AR764" i="1"/>
  <c r="BA764" i="1"/>
  <c r="AR765" i="1"/>
  <c r="AZ765" i="1" s="1"/>
  <c r="AY765" i="1"/>
  <c r="BA765" i="1"/>
  <c r="AX766" i="1"/>
  <c r="AY766" i="1"/>
  <c r="AZ766" i="1"/>
  <c r="BA766" i="1"/>
  <c r="BB766" i="1"/>
  <c r="AR767" i="1"/>
  <c r="AX767" i="1"/>
  <c r="AY767" i="1"/>
  <c r="AZ767" i="1"/>
  <c r="BA767" i="1"/>
  <c r="BB767" i="1"/>
  <c r="AX1352" i="1"/>
  <c r="AY1352" i="1"/>
  <c r="AZ1352" i="1"/>
  <c r="BA1352" i="1"/>
  <c r="BB1352" i="1"/>
  <c r="AR1353" i="1"/>
  <c r="AR1354" i="1"/>
  <c r="AZ1354" i="1" s="1"/>
  <c r="AY1354" i="1"/>
  <c r="BA1354" i="1"/>
  <c r="AX1355" i="1"/>
  <c r="AY1355" i="1"/>
  <c r="AZ1355" i="1"/>
  <c r="BA1355" i="1"/>
  <c r="BB1355" i="1"/>
  <c r="AX768" i="1"/>
  <c r="AY768" i="1"/>
  <c r="AZ768" i="1"/>
  <c r="BA768" i="1"/>
  <c r="BB768" i="1"/>
  <c r="AR770" i="1"/>
  <c r="AX770" i="1" s="1"/>
  <c r="AY770" i="1"/>
  <c r="AZ770" i="1"/>
  <c r="BA770" i="1"/>
  <c r="AX769" i="1"/>
  <c r="AY769" i="1"/>
  <c r="AZ769" i="1"/>
  <c r="BA769" i="1"/>
  <c r="BB769" i="1"/>
  <c r="AR771" i="1"/>
  <c r="AX771" i="1" s="1"/>
  <c r="AZ771" i="1"/>
  <c r="BA771" i="1"/>
  <c r="AX772" i="1"/>
  <c r="AY772" i="1"/>
  <c r="AZ772" i="1"/>
  <c r="BA772" i="1"/>
  <c r="BB772" i="1"/>
  <c r="AR773" i="1"/>
  <c r="AX774" i="1"/>
  <c r="AY774" i="1"/>
  <c r="AZ774" i="1"/>
  <c r="BA774" i="1"/>
  <c r="BB774" i="1"/>
  <c r="AR775" i="1"/>
  <c r="AX775" i="1"/>
  <c r="AY775" i="1"/>
  <c r="AZ775" i="1"/>
  <c r="BA775" i="1"/>
  <c r="BB775" i="1"/>
  <c r="AX776" i="1"/>
  <c r="AY776" i="1"/>
  <c r="AZ776" i="1"/>
  <c r="BA776" i="1"/>
  <c r="BB776" i="1"/>
  <c r="AR777" i="1"/>
  <c r="AX777" i="1" s="1"/>
  <c r="AY777" i="1"/>
  <c r="AZ777" i="1"/>
  <c r="BA777" i="1"/>
  <c r="AX778" i="1"/>
  <c r="AY778" i="1"/>
  <c r="AZ778" i="1"/>
  <c r="BA778" i="1"/>
  <c r="BB778" i="1"/>
  <c r="AR779" i="1"/>
  <c r="AX779" i="1" s="1"/>
  <c r="AZ779" i="1"/>
  <c r="BA779" i="1"/>
  <c r="AR780" i="1"/>
  <c r="AX780" i="1"/>
  <c r="AY780" i="1"/>
  <c r="AZ780" i="1"/>
  <c r="BA780" i="1"/>
  <c r="BB780" i="1"/>
  <c r="AX781" i="1"/>
  <c r="AY781" i="1"/>
  <c r="AZ781" i="1"/>
  <c r="BA781" i="1"/>
  <c r="BB781" i="1"/>
  <c r="AX782" i="1"/>
  <c r="AY782" i="1"/>
  <c r="AZ782" i="1"/>
  <c r="BA782" i="1"/>
  <c r="BB782" i="1"/>
  <c r="AR783" i="1"/>
  <c r="AX783" i="1"/>
  <c r="AY783" i="1"/>
  <c r="AZ783" i="1"/>
  <c r="BA783" i="1"/>
  <c r="BB783" i="1"/>
  <c r="AR784" i="1"/>
  <c r="AX784" i="1" s="1"/>
  <c r="AZ784" i="1"/>
  <c r="BA784" i="1"/>
  <c r="AR785" i="1"/>
  <c r="AZ785" i="1" s="1"/>
  <c r="AX785" i="1"/>
  <c r="AY785" i="1"/>
  <c r="BA785" i="1"/>
  <c r="BB785" i="1"/>
  <c r="AX786" i="1"/>
  <c r="AY786" i="1"/>
  <c r="AZ786" i="1"/>
  <c r="BA786" i="1"/>
  <c r="BB786" i="1"/>
  <c r="AX787" i="1"/>
  <c r="AY787" i="1"/>
  <c r="AZ787" i="1"/>
  <c r="BA787" i="1"/>
  <c r="BB787" i="1"/>
  <c r="AR788" i="1"/>
  <c r="AX788" i="1"/>
  <c r="AY788" i="1"/>
  <c r="AZ788" i="1"/>
  <c r="BA788" i="1"/>
  <c r="BB788" i="1"/>
  <c r="AX789" i="1"/>
  <c r="AY789" i="1"/>
  <c r="AZ789" i="1"/>
  <c r="BA789" i="1"/>
  <c r="BB789" i="1"/>
  <c r="AR790" i="1"/>
  <c r="AX790" i="1" s="1"/>
  <c r="AY790" i="1"/>
  <c r="AZ790" i="1"/>
  <c r="BA790" i="1"/>
  <c r="BB790" i="1"/>
  <c r="AX791" i="1"/>
  <c r="AY791" i="1"/>
  <c r="AZ791" i="1"/>
  <c r="BA791" i="1"/>
  <c r="BB791" i="1"/>
  <c r="AR792" i="1"/>
  <c r="AX792" i="1" s="1"/>
  <c r="AZ792" i="1"/>
  <c r="BA792" i="1"/>
  <c r="AX793" i="1"/>
  <c r="AY793" i="1"/>
  <c r="AZ793" i="1"/>
  <c r="BA793" i="1"/>
  <c r="BB793" i="1"/>
  <c r="AR794" i="1"/>
  <c r="BA794" i="1"/>
  <c r="AR798" i="1"/>
  <c r="AX798" i="1" s="1"/>
  <c r="AY798" i="1"/>
  <c r="AZ798" i="1"/>
  <c r="BA798" i="1"/>
  <c r="BB798" i="1"/>
  <c r="AX796" i="1"/>
  <c r="AY796" i="1"/>
  <c r="AZ796" i="1"/>
  <c r="BA796" i="1"/>
  <c r="BB796" i="1"/>
  <c r="AX795" i="1"/>
  <c r="AY795" i="1"/>
  <c r="AZ795" i="1"/>
  <c r="BA795" i="1"/>
  <c r="BB795" i="1"/>
  <c r="AX797" i="1"/>
  <c r="AY797" i="1"/>
  <c r="AZ797" i="1"/>
  <c r="BA797" i="1"/>
  <c r="BB797" i="1"/>
  <c r="AX799" i="1"/>
  <c r="AY799" i="1"/>
  <c r="AZ799" i="1"/>
  <c r="BA799" i="1"/>
  <c r="BB799" i="1"/>
  <c r="AR800" i="1"/>
  <c r="BA800" i="1"/>
  <c r="AR804" i="1"/>
  <c r="AX804" i="1" s="1"/>
  <c r="AY804" i="1"/>
  <c r="AZ804" i="1"/>
  <c r="BA804" i="1"/>
  <c r="BB804" i="1"/>
  <c r="AX802" i="1"/>
  <c r="AY802" i="1"/>
  <c r="AZ802" i="1"/>
  <c r="BA802" i="1"/>
  <c r="BB802" i="1"/>
  <c r="AX801" i="1"/>
  <c r="AY801" i="1"/>
  <c r="AZ801" i="1"/>
  <c r="BA801" i="1"/>
  <c r="BB801" i="1"/>
  <c r="AX803" i="1"/>
  <c r="AY803" i="1"/>
  <c r="AZ803" i="1"/>
  <c r="BA803" i="1"/>
  <c r="BB803" i="1"/>
  <c r="AX805" i="1"/>
  <c r="AY805" i="1"/>
  <c r="AZ805" i="1"/>
  <c r="BA805" i="1"/>
  <c r="BB805" i="1"/>
  <c r="AR806" i="1"/>
  <c r="BA806" i="1"/>
  <c r="AX807" i="1"/>
  <c r="AY807" i="1"/>
  <c r="AZ807" i="1"/>
  <c r="BA807" i="1"/>
  <c r="BB807" i="1"/>
  <c r="AR808" i="1"/>
  <c r="AX808" i="1"/>
  <c r="AY808" i="1"/>
  <c r="AZ808" i="1"/>
  <c r="BA808" i="1"/>
  <c r="BB808" i="1"/>
  <c r="AX809" i="1"/>
  <c r="AY809" i="1"/>
  <c r="AZ809" i="1"/>
  <c r="BA809" i="1"/>
  <c r="BB809" i="1"/>
  <c r="AR810" i="1"/>
  <c r="AX810" i="1" s="1"/>
  <c r="AY810" i="1"/>
  <c r="AZ810" i="1"/>
  <c r="BA810" i="1"/>
  <c r="BB810" i="1"/>
  <c r="AR811" i="1"/>
  <c r="AR812" i="1"/>
  <c r="AX812" i="1" s="1"/>
  <c r="AY812" i="1"/>
  <c r="AZ812" i="1"/>
  <c r="BA812" i="1"/>
  <c r="BB812" i="1"/>
  <c r="AX813" i="1"/>
  <c r="AY813" i="1"/>
  <c r="AZ813" i="1"/>
  <c r="BA813" i="1"/>
  <c r="BB813" i="1"/>
  <c r="AR814" i="1"/>
  <c r="AX814" i="1" s="1"/>
  <c r="AZ814" i="1"/>
  <c r="BA814" i="1"/>
  <c r="AR815" i="1"/>
  <c r="AZ815" i="1" s="1"/>
  <c r="AX815" i="1"/>
  <c r="AY815" i="1"/>
  <c r="BA815" i="1"/>
  <c r="BB815" i="1"/>
  <c r="AX816" i="1"/>
  <c r="AY816" i="1"/>
  <c r="AZ816" i="1"/>
  <c r="BA816" i="1"/>
  <c r="BB816" i="1"/>
  <c r="AR817" i="1"/>
  <c r="AX817" i="1"/>
  <c r="AY817" i="1"/>
  <c r="AZ817" i="1"/>
  <c r="BA817" i="1"/>
  <c r="BB817" i="1"/>
  <c r="AX818" i="1"/>
  <c r="AY818" i="1"/>
  <c r="AZ818" i="1"/>
  <c r="BA818" i="1"/>
  <c r="BB818" i="1"/>
  <c r="AR819" i="1"/>
  <c r="AX819" i="1" s="1"/>
  <c r="AZ819" i="1"/>
  <c r="BA819" i="1"/>
  <c r="AX820" i="1"/>
  <c r="AY820" i="1"/>
  <c r="AZ820" i="1"/>
  <c r="BA820" i="1"/>
  <c r="BB820" i="1"/>
  <c r="AR821" i="1"/>
  <c r="AR822" i="1"/>
  <c r="AX822" i="1" s="1"/>
  <c r="AY822" i="1"/>
  <c r="AZ822" i="1"/>
  <c r="BA822" i="1"/>
  <c r="BB822" i="1"/>
  <c r="AR823" i="1"/>
  <c r="BA823" i="1"/>
  <c r="AX824" i="1"/>
  <c r="AY824" i="1"/>
  <c r="AZ824" i="1"/>
  <c r="BA824" i="1"/>
  <c r="BB824" i="1"/>
  <c r="AX825" i="1"/>
  <c r="AY825" i="1"/>
  <c r="AZ825" i="1"/>
  <c r="BA825" i="1"/>
  <c r="BB825" i="1"/>
  <c r="AR826" i="1"/>
  <c r="BA826" i="1"/>
  <c r="AX827" i="1"/>
  <c r="AY827" i="1"/>
  <c r="AZ827" i="1"/>
  <c r="BA827" i="1"/>
  <c r="BB827" i="1"/>
  <c r="AR828" i="1"/>
  <c r="AZ828" i="1" s="1"/>
  <c r="AX828" i="1"/>
  <c r="AY828" i="1"/>
  <c r="BA828" i="1"/>
  <c r="BB828" i="1"/>
  <c r="AX829" i="1"/>
  <c r="AY829" i="1"/>
  <c r="AZ829" i="1"/>
  <c r="BA829" i="1"/>
  <c r="BB829" i="1"/>
  <c r="AR830" i="1"/>
  <c r="AX830" i="1"/>
  <c r="AY830" i="1"/>
  <c r="AZ830" i="1"/>
  <c r="BA830" i="1"/>
  <c r="BB830" i="1"/>
  <c r="AX831" i="1"/>
  <c r="AY831" i="1"/>
  <c r="AZ831" i="1"/>
  <c r="BA831" i="1"/>
  <c r="BB831" i="1"/>
  <c r="AR832" i="1"/>
  <c r="AX832" i="1" s="1"/>
  <c r="AZ832" i="1"/>
  <c r="BA832" i="1"/>
  <c r="AX833" i="1"/>
  <c r="AY833" i="1"/>
  <c r="AZ833" i="1"/>
  <c r="BA833" i="1"/>
  <c r="BB833" i="1"/>
  <c r="AR834" i="1"/>
  <c r="BA834" i="1"/>
  <c r="AR835" i="1"/>
  <c r="AX835" i="1" s="1"/>
  <c r="AY835" i="1"/>
  <c r="AZ835" i="1"/>
  <c r="BA835" i="1"/>
  <c r="BB835" i="1"/>
  <c r="AX836" i="1"/>
  <c r="AY836" i="1"/>
  <c r="AZ836" i="1"/>
  <c r="BA836" i="1"/>
  <c r="BB836" i="1"/>
  <c r="AX837" i="1"/>
  <c r="AY837" i="1"/>
  <c r="AZ837" i="1"/>
  <c r="BA837" i="1"/>
  <c r="BB837" i="1"/>
  <c r="AR838" i="1"/>
  <c r="AX838" i="1" s="1"/>
  <c r="AY838" i="1"/>
  <c r="AZ838" i="1"/>
  <c r="BA838" i="1"/>
  <c r="BB838" i="1"/>
  <c r="AX839" i="1"/>
  <c r="AY839" i="1"/>
  <c r="AZ839" i="1"/>
  <c r="BA839" i="1"/>
  <c r="BB839" i="1"/>
  <c r="AR840" i="1"/>
  <c r="AX840" i="1" s="1"/>
  <c r="AZ840" i="1"/>
  <c r="BA840" i="1"/>
  <c r="AX841" i="1"/>
  <c r="AY841" i="1"/>
  <c r="AZ841" i="1"/>
  <c r="BA841" i="1"/>
  <c r="BB841" i="1"/>
  <c r="AR842" i="1"/>
  <c r="BA842" i="1"/>
  <c r="AR846" i="1"/>
  <c r="AX846" i="1" s="1"/>
  <c r="AY846" i="1"/>
  <c r="AZ846" i="1"/>
  <c r="BA846" i="1"/>
  <c r="BB846" i="1"/>
  <c r="AX844" i="1"/>
  <c r="AY844" i="1"/>
  <c r="AZ844" i="1"/>
  <c r="BA844" i="1"/>
  <c r="BB844" i="1"/>
  <c r="AX843" i="1"/>
  <c r="AY843" i="1"/>
  <c r="AZ843" i="1"/>
  <c r="BA843" i="1"/>
  <c r="BB843" i="1"/>
  <c r="AX845" i="1"/>
  <c r="AY845" i="1"/>
  <c r="AZ845" i="1"/>
  <c r="BA845" i="1"/>
  <c r="BB845" i="1"/>
  <c r="AR850" i="1"/>
  <c r="AX850" i="1"/>
  <c r="AY850" i="1"/>
  <c r="AZ850" i="1"/>
  <c r="BA850" i="1"/>
  <c r="BB850" i="1"/>
  <c r="AX848" i="1"/>
  <c r="AY848" i="1"/>
  <c r="AZ848" i="1"/>
  <c r="BA848" i="1"/>
  <c r="BB848" i="1"/>
  <c r="AX847" i="1"/>
  <c r="AY847" i="1"/>
  <c r="AZ847" i="1"/>
  <c r="BA847" i="1"/>
  <c r="BB847" i="1"/>
  <c r="AX849" i="1"/>
  <c r="AY849" i="1"/>
  <c r="AZ849" i="1"/>
  <c r="BA849" i="1"/>
  <c r="BB849" i="1"/>
  <c r="AX600" i="1"/>
  <c r="AY600" i="1"/>
  <c r="AZ600" i="1"/>
  <c r="BA600" i="1"/>
  <c r="BB600" i="1"/>
  <c r="AR601" i="1"/>
  <c r="AX601" i="1" s="1"/>
  <c r="AZ601" i="1"/>
  <c r="BA601" i="1"/>
  <c r="AX851" i="1"/>
  <c r="AY851" i="1"/>
  <c r="AZ851" i="1"/>
  <c r="BA851" i="1"/>
  <c r="BB851" i="1"/>
  <c r="AR852" i="1"/>
  <c r="BA852" i="1"/>
  <c r="AR853" i="1"/>
  <c r="AX853" i="1" s="1"/>
  <c r="AY853" i="1"/>
  <c r="AZ853" i="1"/>
  <c r="BA853" i="1"/>
  <c r="BB853" i="1"/>
  <c r="AX854" i="1"/>
  <c r="AY854" i="1"/>
  <c r="AZ854" i="1"/>
  <c r="BA854" i="1"/>
  <c r="BB854" i="1"/>
  <c r="AX855" i="1"/>
  <c r="AY855" i="1"/>
  <c r="AZ855" i="1"/>
  <c r="BA855" i="1"/>
  <c r="BB855" i="1"/>
  <c r="AR856" i="1"/>
  <c r="AX856" i="1" s="1"/>
  <c r="AY856" i="1"/>
  <c r="AZ856" i="1"/>
  <c r="BA856" i="1"/>
  <c r="BB856" i="1"/>
  <c r="AR857" i="1"/>
  <c r="AX858" i="1"/>
  <c r="AY858" i="1"/>
  <c r="AZ858" i="1"/>
  <c r="BA858" i="1"/>
  <c r="BB858" i="1"/>
  <c r="AR859" i="1"/>
  <c r="AZ859" i="1" s="1"/>
  <c r="AX859" i="1"/>
  <c r="AY859" i="1"/>
  <c r="BA859" i="1"/>
  <c r="BB859" i="1"/>
  <c r="AX860" i="1"/>
  <c r="AY860" i="1"/>
  <c r="AZ860" i="1"/>
  <c r="BA860" i="1"/>
  <c r="BB860" i="1"/>
  <c r="AR861" i="1"/>
  <c r="AX861" i="1" s="1"/>
  <c r="AY861" i="1"/>
  <c r="AZ861" i="1"/>
  <c r="BA861" i="1"/>
  <c r="BB861" i="1"/>
  <c r="AX862" i="1"/>
  <c r="AY862" i="1"/>
  <c r="AZ862" i="1"/>
  <c r="BA862" i="1"/>
  <c r="BB862" i="1"/>
  <c r="AR863" i="1"/>
  <c r="AX863" i="1" s="1"/>
  <c r="AZ863" i="1"/>
  <c r="BA863" i="1"/>
  <c r="AX864" i="1"/>
  <c r="AY864" i="1"/>
  <c r="AZ864" i="1"/>
  <c r="BA864" i="1"/>
  <c r="BB864" i="1"/>
  <c r="AR865" i="1"/>
  <c r="BA865" i="1"/>
  <c r="AX866" i="1"/>
  <c r="AY866" i="1"/>
  <c r="AZ866" i="1"/>
  <c r="BA866" i="1"/>
  <c r="BB866" i="1"/>
  <c r="AR867" i="1"/>
  <c r="AZ867" i="1" s="1"/>
  <c r="AX867" i="1"/>
  <c r="AY867" i="1"/>
  <c r="BA867" i="1"/>
  <c r="BB867" i="1"/>
  <c r="AR868" i="1"/>
  <c r="AX868" i="1" s="1"/>
  <c r="AZ868" i="1"/>
  <c r="BA868" i="1"/>
  <c r="AX869" i="1"/>
  <c r="AY869" i="1"/>
  <c r="AZ869" i="1"/>
  <c r="BA869" i="1"/>
  <c r="BB869" i="1"/>
  <c r="AR870" i="1"/>
  <c r="BA870" i="1"/>
  <c r="AX871" i="1"/>
  <c r="AY871" i="1"/>
  <c r="AZ871" i="1"/>
  <c r="BA871" i="1"/>
  <c r="BB871" i="1"/>
  <c r="AR872" i="1"/>
  <c r="AZ872" i="1" s="1"/>
  <c r="AX872" i="1"/>
  <c r="AY872" i="1"/>
  <c r="BA872" i="1"/>
  <c r="BB872" i="1"/>
  <c r="AX873" i="1"/>
  <c r="AY873" i="1"/>
  <c r="AZ873" i="1"/>
  <c r="BA873" i="1"/>
  <c r="BB873" i="1"/>
  <c r="AR874" i="1"/>
  <c r="AX874" i="1" s="1"/>
  <c r="AY874" i="1"/>
  <c r="AZ874" i="1"/>
  <c r="BA874" i="1"/>
  <c r="BB874" i="1"/>
  <c r="AX875" i="1"/>
  <c r="AY875" i="1"/>
  <c r="AZ875" i="1"/>
  <c r="BA875" i="1"/>
  <c r="BB875" i="1"/>
  <c r="AR876" i="1"/>
  <c r="AX876" i="1" s="1"/>
  <c r="AZ876" i="1"/>
  <c r="BA876" i="1"/>
  <c r="BB876" i="1"/>
  <c r="AX877" i="1"/>
  <c r="AY877" i="1"/>
  <c r="AZ877" i="1"/>
  <c r="BA877" i="1"/>
  <c r="BB877" i="1"/>
  <c r="AR878" i="1"/>
  <c r="BA878" i="1"/>
  <c r="AX879" i="1"/>
  <c r="AY879" i="1"/>
  <c r="AZ879" i="1"/>
  <c r="BA879" i="1"/>
  <c r="BB879" i="1"/>
  <c r="AR880" i="1"/>
  <c r="AY880" i="1" s="1"/>
  <c r="AX880" i="1"/>
  <c r="AZ880" i="1"/>
  <c r="BA880" i="1"/>
  <c r="BB880" i="1"/>
  <c r="AR881" i="1"/>
  <c r="AX881" i="1"/>
  <c r="AY881" i="1"/>
  <c r="AZ881" i="1"/>
  <c r="BA881" i="1"/>
  <c r="BB881" i="1"/>
  <c r="AX882" i="1"/>
  <c r="AY882" i="1"/>
  <c r="AZ882" i="1"/>
  <c r="BA882" i="1"/>
  <c r="BB882" i="1"/>
  <c r="AR883" i="1"/>
  <c r="BA883" i="1"/>
  <c r="AR884" i="1"/>
  <c r="AZ884" i="1" s="1"/>
  <c r="AY884" i="1"/>
  <c r="BA884" i="1"/>
  <c r="BB884" i="1"/>
  <c r="AX885" i="1"/>
  <c r="AY885" i="1"/>
  <c r="AZ885" i="1"/>
  <c r="BA885" i="1"/>
  <c r="BB885" i="1"/>
  <c r="AR886" i="1"/>
  <c r="AX886" i="1"/>
  <c r="AY886" i="1"/>
  <c r="AZ886" i="1"/>
  <c r="BA886" i="1"/>
  <c r="BB886" i="1"/>
  <c r="AR887" i="1"/>
  <c r="AY887" i="1" s="1"/>
  <c r="AX887" i="1"/>
  <c r="AZ887" i="1"/>
  <c r="BA887" i="1"/>
  <c r="BB887" i="1"/>
  <c r="AX888" i="1"/>
  <c r="AY888" i="1"/>
  <c r="AZ888" i="1"/>
  <c r="BA888" i="1"/>
  <c r="BB888" i="1"/>
  <c r="AR889" i="1"/>
  <c r="AZ889" i="1" s="1"/>
  <c r="AY889" i="1"/>
  <c r="BA889" i="1"/>
  <c r="BB889" i="1"/>
  <c r="AR893" i="1"/>
  <c r="BA893" i="1"/>
  <c r="AX890" i="1"/>
  <c r="AY890" i="1"/>
  <c r="AZ890" i="1"/>
  <c r="BA890" i="1"/>
  <c r="BB890" i="1"/>
  <c r="AX891" i="1"/>
  <c r="AY891" i="1"/>
  <c r="AZ891" i="1"/>
  <c r="BA891" i="1"/>
  <c r="BB891" i="1"/>
  <c r="AX892" i="1"/>
  <c r="AY892" i="1"/>
  <c r="AZ892" i="1"/>
  <c r="BA892" i="1"/>
  <c r="BB892" i="1"/>
  <c r="AR894" i="1"/>
  <c r="AX894" i="1"/>
  <c r="AY894" i="1"/>
  <c r="AZ894" i="1"/>
  <c r="BA894" i="1"/>
  <c r="BB894" i="1"/>
  <c r="AX895" i="1"/>
  <c r="AY895" i="1"/>
  <c r="AZ895" i="1"/>
  <c r="BA895" i="1"/>
  <c r="BB895" i="1"/>
  <c r="AX896" i="1"/>
  <c r="AY896" i="1"/>
  <c r="AZ896" i="1"/>
  <c r="BA896" i="1"/>
  <c r="BB896" i="1"/>
  <c r="AR897" i="1"/>
  <c r="AX897" i="1"/>
  <c r="AY897" i="1"/>
  <c r="AZ897" i="1"/>
  <c r="BA897" i="1"/>
  <c r="BB897" i="1"/>
  <c r="AX898" i="1"/>
  <c r="AY898" i="1"/>
  <c r="AZ898" i="1"/>
  <c r="BA898" i="1"/>
  <c r="BB898" i="1"/>
  <c r="AR899" i="1"/>
  <c r="BA899" i="1"/>
  <c r="AX900" i="1"/>
  <c r="AY900" i="1"/>
  <c r="AZ900" i="1"/>
  <c r="BA900" i="1"/>
  <c r="BB900" i="1"/>
  <c r="AR901" i="1"/>
  <c r="AY901" i="1" s="1"/>
  <c r="AX901" i="1"/>
  <c r="AZ901" i="1"/>
  <c r="BA901" i="1"/>
  <c r="BB901" i="1"/>
  <c r="AX902" i="1"/>
  <c r="AY902" i="1"/>
  <c r="AZ902" i="1"/>
  <c r="BA902" i="1"/>
  <c r="BB902" i="1"/>
  <c r="AR903" i="1"/>
  <c r="AZ903" i="1" s="1"/>
  <c r="AY903" i="1"/>
  <c r="BA903" i="1"/>
  <c r="AX904" i="1"/>
  <c r="AY904" i="1"/>
  <c r="AZ904" i="1"/>
  <c r="BA904" i="1"/>
  <c r="BB904" i="1"/>
  <c r="AR905" i="1"/>
  <c r="AX905" i="1"/>
  <c r="AY905" i="1"/>
  <c r="AZ905" i="1"/>
  <c r="BA905" i="1"/>
  <c r="BB905" i="1"/>
  <c r="AX1937" i="1"/>
  <c r="AY1937" i="1"/>
  <c r="AZ1937" i="1"/>
  <c r="BA1937" i="1"/>
  <c r="BB1937" i="1"/>
  <c r="AR1938" i="1"/>
  <c r="BA1938" i="1"/>
  <c r="AX906" i="1"/>
  <c r="AY906" i="1"/>
  <c r="AZ906" i="1"/>
  <c r="BA906" i="1"/>
  <c r="BB906" i="1"/>
  <c r="AR907" i="1"/>
  <c r="AY907" i="1" s="1"/>
  <c r="AX907" i="1"/>
  <c r="AZ907" i="1"/>
  <c r="BA907" i="1"/>
  <c r="BB907" i="1"/>
  <c r="AX908" i="1"/>
  <c r="AY908" i="1"/>
  <c r="AZ908" i="1"/>
  <c r="BA908" i="1"/>
  <c r="BB908" i="1"/>
  <c r="AR909" i="1"/>
  <c r="AZ909" i="1" s="1"/>
  <c r="AY909" i="1"/>
  <c r="BA909" i="1"/>
  <c r="AX910" i="1"/>
  <c r="AY910" i="1"/>
  <c r="AZ910" i="1"/>
  <c r="BA910" i="1"/>
  <c r="BB910" i="1"/>
  <c r="AR911" i="1"/>
  <c r="AX911" i="1"/>
  <c r="AY911" i="1"/>
  <c r="AZ911" i="1"/>
  <c r="BA911" i="1"/>
  <c r="BB911" i="1"/>
  <c r="AX912" i="1"/>
  <c r="AY912" i="1"/>
  <c r="AZ912" i="1"/>
  <c r="BA912" i="1"/>
  <c r="BB912" i="1"/>
  <c r="AR913" i="1"/>
  <c r="BA913" i="1"/>
  <c r="AX914" i="1"/>
  <c r="AY914" i="1"/>
  <c r="AZ914" i="1"/>
  <c r="BA914" i="1"/>
  <c r="BB914" i="1"/>
  <c r="AX915" i="1"/>
  <c r="AY915" i="1"/>
  <c r="AZ915" i="1"/>
  <c r="BA915" i="1"/>
  <c r="BB915" i="1"/>
  <c r="AR916" i="1"/>
  <c r="BA916" i="1"/>
  <c r="AX917" i="1"/>
  <c r="AY917" i="1"/>
  <c r="AZ917" i="1"/>
  <c r="BA917" i="1"/>
  <c r="BB917" i="1"/>
  <c r="AR918" i="1"/>
  <c r="AY918" i="1" s="1"/>
  <c r="AX918" i="1"/>
  <c r="AZ918" i="1"/>
  <c r="BA918" i="1"/>
  <c r="BB918" i="1"/>
  <c r="AX919" i="1"/>
  <c r="AY919" i="1"/>
  <c r="AZ919" i="1"/>
  <c r="BA919" i="1"/>
  <c r="BB919" i="1"/>
  <c r="AR920" i="1"/>
  <c r="AZ920" i="1" s="1"/>
  <c r="AY920" i="1"/>
  <c r="BA920" i="1"/>
  <c r="AX921" i="1"/>
  <c r="AY921" i="1"/>
  <c r="AZ921" i="1"/>
  <c r="BA921" i="1"/>
  <c r="BB921" i="1"/>
  <c r="AX922" i="1"/>
  <c r="AY922" i="1"/>
  <c r="AZ922" i="1"/>
  <c r="BA922" i="1"/>
  <c r="BB922" i="1"/>
  <c r="AR923" i="1"/>
  <c r="AZ923" i="1" s="1"/>
  <c r="AY923" i="1"/>
  <c r="BA923" i="1"/>
  <c r="AR514" i="1"/>
  <c r="BA514" i="1"/>
  <c r="AX924" i="1"/>
  <c r="AY924" i="1"/>
  <c r="AZ924" i="1"/>
  <c r="BA924" i="1"/>
  <c r="BB924" i="1"/>
  <c r="AX925" i="1"/>
  <c r="AY925" i="1"/>
  <c r="AZ925" i="1"/>
  <c r="BA925" i="1"/>
  <c r="BB925" i="1"/>
  <c r="AR926" i="1"/>
  <c r="BA926" i="1"/>
  <c r="AX927" i="1"/>
  <c r="AY927" i="1"/>
  <c r="AZ927" i="1"/>
  <c r="BA927" i="1"/>
  <c r="BB927" i="1"/>
  <c r="AR928" i="1"/>
  <c r="AY928" i="1" s="1"/>
  <c r="AX928" i="1"/>
  <c r="AZ928" i="1"/>
  <c r="BA928" i="1"/>
  <c r="BB928" i="1"/>
  <c r="AX929" i="1"/>
  <c r="AY929" i="1"/>
  <c r="AZ929" i="1"/>
  <c r="BA929" i="1"/>
  <c r="BB929" i="1"/>
  <c r="AR930" i="1"/>
  <c r="AZ930" i="1" s="1"/>
  <c r="AY930" i="1"/>
  <c r="BA930" i="1"/>
  <c r="AX931" i="1"/>
  <c r="AY931" i="1"/>
  <c r="AZ931" i="1"/>
  <c r="BA931" i="1"/>
  <c r="BB931" i="1"/>
  <c r="AR932" i="1"/>
  <c r="AX932" i="1"/>
  <c r="AY932" i="1"/>
  <c r="AZ932" i="1"/>
  <c r="BA932" i="1"/>
  <c r="BB932" i="1"/>
  <c r="AX933" i="1"/>
  <c r="AY933" i="1"/>
  <c r="AZ933" i="1"/>
  <c r="BA933" i="1"/>
  <c r="BB933" i="1"/>
  <c r="AR934" i="1"/>
  <c r="BA934" i="1" s="1"/>
  <c r="AR938" i="1"/>
  <c r="AZ938" i="1" s="1"/>
  <c r="AY938" i="1"/>
  <c r="BA938" i="1"/>
  <c r="AX936" i="1"/>
  <c r="AY936" i="1"/>
  <c r="AZ936" i="1"/>
  <c r="BA936" i="1"/>
  <c r="BB936" i="1"/>
  <c r="AX935" i="1"/>
  <c r="AY935" i="1"/>
  <c r="AZ935" i="1"/>
  <c r="BA935" i="1"/>
  <c r="BB935" i="1"/>
  <c r="AX937" i="1"/>
  <c r="AY937" i="1"/>
  <c r="AZ937" i="1"/>
  <c r="BA937" i="1"/>
  <c r="BB937" i="1"/>
  <c r="AX939" i="1"/>
  <c r="AY939" i="1"/>
  <c r="AZ939" i="1"/>
  <c r="BA939" i="1"/>
  <c r="BB939" i="1"/>
  <c r="AR940" i="1"/>
  <c r="BA940" i="1"/>
  <c r="AX941" i="1"/>
  <c r="AY941" i="1"/>
  <c r="AZ941" i="1"/>
  <c r="BA941" i="1"/>
  <c r="BB941" i="1"/>
  <c r="AX942" i="1"/>
  <c r="AY942" i="1"/>
  <c r="AZ942" i="1"/>
  <c r="BA942" i="1"/>
  <c r="BB942" i="1"/>
  <c r="AR943" i="1"/>
  <c r="BA943" i="1"/>
  <c r="AR947" i="1"/>
  <c r="AZ947" i="1" s="1"/>
  <c r="AY947" i="1"/>
  <c r="BA947" i="1"/>
  <c r="AX945" i="1"/>
  <c r="AY945" i="1"/>
  <c r="AZ945" i="1"/>
  <c r="BA945" i="1"/>
  <c r="BB945" i="1"/>
  <c r="AX944" i="1"/>
  <c r="AY944" i="1"/>
  <c r="AZ944" i="1"/>
  <c r="BA944" i="1"/>
  <c r="BB944" i="1"/>
  <c r="AX946" i="1"/>
  <c r="AY946" i="1"/>
  <c r="AZ946" i="1"/>
  <c r="BA946" i="1"/>
  <c r="BB946" i="1"/>
  <c r="AR948" i="1"/>
  <c r="AY948" i="1" s="1"/>
  <c r="AX948" i="1"/>
  <c r="AZ948" i="1"/>
  <c r="BA948" i="1"/>
  <c r="BB948" i="1"/>
  <c r="AX949" i="1"/>
  <c r="AY949" i="1"/>
  <c r="AZ949" i="1"/>
  <c r="BA949" i="1"/>
  <c r="BB949" i="1"/>
  <c r="AR950" i="1"/>
  <c r="AZ950" i="1" s="1"/>
  <c r="AY950" i="1"/>
  <c r="BA950" i="1"/>
  <c r="AX951" i="1"/>
  <c r="AY951" i="1"/>
  <c r="AZ951" i="1"/>
  <c r="BA951" i="1"/>
  <c r="BB951" i="1"/>
  <c r="AR955" i="1"/>
  <c r="AX955" i="1"/>
  <c r="AY955" i="1"/>
  <c r="AZ955" i="1"/>
  <c r="BA955" i="1"/>
  <c r="BB955" i="1"/>
  <c r="AX953" i="1"/>
  <c r="AY953" i="1"/>
  <c r="AZ953" i="1"/>
  <c r="BA953" i="1"/>
  <c r="BB953" i="1"/>
  <c r="AX952" i="1"/>
  <c r="AY952" i="1"/>
  <c r="AZ952" i="1"/>
  <c r="BA952" i="1"/>
  <c r="BB952" i="1"/>
  <c r="AX954" i="1"/>
  <c r="AY954" i="1"/>
  <c r="AZ954" i="1"/>
  <c r="BA954" i="1"/>
  <c r="BB954" i="1"/>
  <c r="AR956" i="1"/>
  <c r="AZ956" i="1" s="1"/>
  <c r="AY956" i="1"/>
  <c r="BA956" i="1"/>
  <c r="BB956" i="1"/>
  <c r="AX957" i="1"/>
  <c r="AY957" i="1"/>
  <c r="AZ957" i="1"/>
  <c r="BA957" i="1"/>
  <c r="BB957" i="1"/>
  <c r="AR958" i="1"/>
  <c r="AX958" i="1"/>
  <c r="AY958" i="1"/>
  <c r="AZ958" i="1"/>
  <c r="BA958" i="1"/>
  <c r="BB958" i="1"/>
  <c r="AR959" i="1"/>
  <c r="AY959" i="1" s="1"/>
  <c r="AX959" i="1"/>
  <c r="AZ959" i="1"/>
  <c r="BA959" i="1"/>
  <c r="BB959" i="1"/>
  <c r="AX960" i="1"/>
  <c r="AY960" i="1"/>
  <c r="AZ960" i="1"/>
  <c r="BA960" i="1"/>
  <c r="BB960" i="1"/>
  <c r="AR961" i="1"/>
  <c r="AZ961" i="1" s="1"/>
  <c r="AX961" i="1"/>
  <c r="BB961" i="1"/>
  <c r="AX964" i="1"/>
  <c r="AY964" i="1"/>
  <c r="AZ964" i="1"/>
  <c r="BA964" i="1"/>
  <c r="BB964" i="1"/>
  <c r="AR965" i="1"/>
  <c r="AX965" i="1"/>
  <c r="AY965" i="1"/>
  <c r="AZ965" i="1"/>
  <c r="BA965" i="1"/>
  <c r="BB965" i="1"/>
  <c r="AX966" i="1"/>
  <c r="AY966" i="1"/>
  <c r="AZ966" i="1"/>
  <c r="BA966" i="1"/>
  <c r="BB966" i="1"/>
  <c r="AR967" i="1"/>
  <c r="BB967" i="1" s="1"/>
  <c r="AX968" i="1"/>
  <c r="AY968" i="1"/>
  <c r="AZ968" i="1"/>
  <c r="BA968" i="1"/>
  <c r="BB968" i="1"/>
  <c r="AR969" i="1"/>
  <c r="AZ969" i="1" s="1"/>
  <c r="AX969" i="1"/>
  <c r="AY969" i="1"/>
  <c r="BA969" i="1"/>
  <c r="BB969" i="1"/>
  <c r="AR970" i="1"/>
  <c r="BA970" i="1" s="1"/>
  <c r="AX971" i="1"/>
  <c r="AY971" i="1"/>
  <c r="AZ971" i="1"/>
  <c r="BA971" i="1"/>
  <c r="BB971" i="1"/>
  <c r="AR972" i="1"/>
  <c r="AY972" i="1" s="1"/>
  <c r="AX972" i="1"/>
  <c r="BA972" i="1"/>
  <c r="BB972" i="1"/>
  <c r="AR973" i="1"/>
  <c r="AX973" i="1"/>
  <c r="AY973" i="1"/>
  <c r="AZ973" i="1"/>
  <c r="BA973" i="1"/>
  <c r="BB973" i="1"/>
  <c r="AX974" i="1"/>
  <c r="AY974" i="1"/>
  <c r="AZ974" i="1"/>
  <c r="BA974" i="1"/>
  <c r="BB974" i="1"/>
  <c r="AX975" i="1"/>
  <c r="AY975" i="1"/>
  <c r="AZ975" i="1"/>
  <c r="BA975" i="1"/>
  <c r="BB975" i="1"/>
  <c r="AR976" i="1"/>
  <c r="AX976" i="1"/>
  <c r="AY976" i="1"/>
  <c r="AZ976" i="1"/>
  <c r="BA976" i="1"/>
  <c r="BB976" i="1"/>
  <c r="AX977" i="1"/>
  <c r="AY977" i="1"/>
  <c r="AZ977" i="1"/>
  <c r="BA977" i="1"/>
  <c r="BB977" i="1"/>
  <c r="AR978" i="1"/>
  <c r="AX979" i="1"/>
  <c r="AY979" i="1"/>
  <c r="AZ979" i="1"/>
  <c r="BA979" i="1"/>
  <c r="BB979" i="1"/>
  <c r="AR980" i="1"/>
  <c r="AY980" i="1" s="1"/>
  <c r="AX980" i="1"/>
  <c r="BA980" i="1"/>
  <c r="BB980" i="1"/>
  <c r="AR982" i="1"/>
  <c r="AX982" i="1"/>
  <c r="AY982" i="1"/>
  <c r="AZ982" i="1"/>
  <c r="BA982" i="1"/>
  <c r="BB982" i="1"/>
  <c r="AX983" i="1"/>
  <c r="AY983" i="1"/>
  <c r="AZ983" i="1"/>
  <c r="BA983" i="1"/>
  <c r="BB983" i="1"/>
  <c r="AR984" i="1"/>
  <c r="BA984" i="1" s="1"/>
  <c r="AX985" i="1"/>
  <c r="AY985" i="1"/>
  <c r="AZ985" i="1"/>
  <c r="BA985" i="1"/>
  <c r="BB985" i="1"/>
  <c r="AR986" i="1"/>
  <c r="AY986" i="1" s="1"/>
  <c r="AX986" i="1"/>
  <c r="BA986" i="1"/>
  <c r="BB986" i="1"/>
  <c r="AX987" i="1"/>
  <c r="AY987" i="1"/>
  <c r="AZ987" i="1"/>
  <c r="BA987" i="1"/>
  <c r="BB987" i="1"/>
  <c r="AR988" i="1"/>
  <c r="AZ988" i="1" s="1"/>
  <c r="AX988" i="1"/>
  <c r="AY988" i="1"/>
  <c r="BA988" i="1"/>
  <c r="BB988" i="1"/>
  <c r="AX989" i="1"/>
  <c r="AY989" i="1"/>
  <c r="AZ989" i="1"/>
  <c r="BA989" i="1"/>
  <c r="BB989" i="1"/>
  <c r="AR990" i="1"/>
  <c r="AX990" i="1"/>
  <c r="AY990" i="1"/>
  <c r="AZ990" i="1"/>
  <c r="BA990" i="1"/>
  <c r="BB990" i="1"/>
  <c r="AX991" i="1"/>
  <c r="AY991" i="1"/>
  <c r="AZ991" i="1"/>
  <c r="BA991" i="1"/>
  <c r="BB991" i="1"/>
  <c r="AR992" i="1"/>
  <c r="BA992" i="1"/>
  <c r="AR993" i="1"/>
  <c r="AZ993" i="1" s="1"/>
  <c r="AX993" i="1"/>
  <c r="AY993" i="1"/>
  <c r="BA993" i="1"/>
  <c r="BB993" i="1"/>
  <c r="AR994" i="1"/>
  <c r="BA994" i="1" s="1"/>
  <c r="AX995" i="1"/>
  <c r="AY995" i="1"/>
  <c r="AZ995" i="1"/>
  <c r="BA995" i="1"/>
  <c r="BB995" i="1"/>
  <c r="AX996" i="1"/>
  <c r="AY996" i="1"/>
  <c r="AZ996" i="1"/>
  <c r="BA996" i="1"/>
  <c r="BB996" i="1"/>
  <c r="AR997" i="1"/>
  <c r="BA997" i="1" s="1"/>
  <c r="AX998" i="1"/>
  <c r="AY998" i="1"/>
  <c r="AZ998" i="1"/>
  <c r="BA998" i="1"/>
  <c r="BB998" i="1"/>
  <c r="AR999" i="1"/>
  <c r="AY999" i="1" s="1"/>
  <c r="AX999" i="1"/>
  <c r="BA999" i="1"/>
  <c r="BB999" i="1"/>
  <c r="AX1000" i="1"/>
  <c r="AY1000" i="1"/>
  <c r="AZ1000" i="1"/>
  <c r="BA1000" i="1"/>
  <c r="BB1000" i="1"/>
  <c r="AR1001" i="1"/>
  <c r="AZ1001" i="1" s="1"/>
  <c r="AX1001" i="1"/>
  <c r="AY1001" i="1"/>
  <c r="BA1001" i="1"/>
  <c r="BB1001" i="1"/>
  <c r="AX1002" i="1"/>
  <c r="AY1002" i="1"/>
  <c r="AZ1002" i="1"/>
  <c r="BA1002" i="1"/>
  <c r="BB1002" i="1"/>
  <c r="AR1003" i="1"/>
  <c r="AX1003" i="1"/>
  <c r="AY1003" i="1"/>
  <c r="AZ1003" i="1"/>
  <c r="BA1003" i="1"/>
  <c r="BB1003" i="1"/>
  <c r="AX1004" i="1"/>
  <c r="AY1004" i="1"/>
  <c r="AZ1004" i="1"/>
  <c r="BA1004" i="1"/>
  <c r="BB1004" i="1"/>
  <c r="AR1005" i="1"/>
  <c r="BA1005" i="1"/>
  <c r="AX1006" i="1"/>
  <c r="AY1006" i="1"/>
  <c r="AZ1006" i="1"/>
  <c r="BA1006" i="1"/>
  <c r="BB1006" i="1"/>
  <c r="AR1007" i="1"/>
  <c r="AY1007" i="1" s="1"/>
  <c r="AX1007" i="1"/>
  <c r="BA1007" i="1"/>
  <c r="BB1007" i="1"/>
  <c r="AX1008" i="1"/>
  <c r="AY1008" i="1"/>
  <c r="AZ1008" i="1"/>
  <c r="BA1008" i="1"/>
  <c r="BB1008" i="1"/>
  <c r="AR1009" i="1"/>
  <c r="AZ1009" i="1" s="1"/>
  <c r="AX1009" i="1"/>
  <c r="AY1009" i="1"/>
  <c r="BA1009" i="1"/>
  <c r="BB1009" i="1"/>
  <c r="AX1010" i="1"/>
  <c r="AY1010" i="1"/>
  <c r="AZ1010" i="1"/>
  <c r="BA1010" i="1"/>
  <c r="BB1010" i="1"/>
  <c r="AR1011" i="1"/>
  <c r="AX1011" i="1"/>
  <c r="AY1011" i="1"/>
  <c r="AZ1011" i="1"/>
  <c r="BA1011" i="1"/>
  <c r="BB1011" i="1"/>
  <c r="AX1012" i="1"/>
  <c r="AY1012" i="1"/>
  <c r="AZ1012" i="1"/>
  <c r="BA1012" i="1"/>
  <c r="BB1012" i="1"/>
  <c r="AR1013" i="1"/>
  <c r="AX1014" i="1"/>
  <c r="AY1014" i="1"/>
  <c r="AZ1014" i="1"/>
  <c r="BA1014" i="1"/>
  <c r="BB1014" i="1"/>
  <c r="AX1015" i="1"/>
  <c r="AY1015" i="1"/>
  <c r="AZ1015" i="1"/>
  <c r="BA1015" i="1"/>
  <c r="BB1015" i="1"/>
  <c r="AR1016" i="1"/>
  <c r="AX1017" i="1"/>
  <c r="AY1017" i="1"/>
  <c r="AZ1017" i="1"/>
  <c r="BA1017" i="1"/>
  <c r="BB1017" i="1"/>
  <c r="AR1018" i="1"/>
  <c r="AY1018" i="1" s="1"/>
  <c r="AX1018" i="1"/>
  <c r="BA1018" i="1"/>
  <c r="BB1018" i="1"/>
  <c r="AX1019" i="1"/>
  <c r="AY1019" i="1"/>
  <c r="AZ1019" i="1"/>
  <c r="BA1019" i="1"/>
  <c r="BB1019" i="1"/>
  <c r="AR1020" i="1"/>
  <c r="AZ1020" i="1" s="1"/>
  <c r="AX1020" i="1"/>
  <c r="AY1020" i="1"/>
  <c r="BA1020" i="1"/>
  <c r="BB1020" i="1"/>
  <c r="AX1021" i="1"/>
  <c r="AY1021" i="1"/>
  <c r="AZ1021" i="1"/>
  <c r="BA1021" i="1"/>
  <c r="BB1021" i="1"/>
  <c r="AR1022" i="1"/>
  <c r="AX1022" i="1"/>
  <c r="AY1022" i="1"/>
  <c r="AZ1022" i="1"/>
  <c r="BA1022" i="1"/>
  <c r="BB1022" i="1"/>
  <c r="AX1023" i="1"/>
  <c r="AY1023" i="1"/>
  <c r="AZ1023" i="1"/>
  <c r="BA1023" i="1"/>
  <c r="BB1023" i="1"/>
  <c r="AR1024" i="1"/>
  <c r="BA1024" i="1"/>
  <c r="AX1025" i="1"/>
  <c r="AY1025" i="1"/>
  <c r="AZ1025" i="1"/>
  <c r="BA1025" i="1"/>
  <c r="BB1025" i="1"/>
  <c r="AX1026" i="1"/>
  <c r="AY1026" i="1"/>
  <c r="AZ1026" i="1"/>
  <c r="BA1026" i="1"/>
  <c r="BB1026" i="1"/>
  <c r="AR1027" i="1"/>
  <c r="BA1027" i="1"/>
  <c r="AR1028" i="1"/>
  <c r="AZ1028" i="1" s="1"/>
  <c r="AY1028" i="1"/>
  <c r="BA1028" i="1"/>
  <c r="BB1028" i="1"/>
  <c r="AX1029" i="1"/>
  <c r="AY1029" i="1"/>
  <c r="AZ1029" i="1"/>
  <c r="BA1029" i="1"/>
  <c r="BB1029" i="1"/>
  <c r="AR1030" i="1"/>
  <c r="AX1030" i="1"/>
  <c r="AY1030" i="1"/>
  <c r="AZ1030" i="1"/>
  <c r="BA1030" i="1"/>
  <c r="BB1030" i="1"/>
  <c r="AX1031" i="1"/>
  <c r="AY1031" i="1"/>
  <c r="AZ1031" i="1"/>
  <c r="BA1031" i="1"/>
  <c r="BB1031" i="1"/>
  <c r="AR1032" i="1"/>
  <c r="BA1032" i="1"/>
  <c r="AX1033" i="1"/>
  <c r="AY1033" i="1"/>
  <c r="AZ1033" i="1"/>
  <c r="BA1033" i="1"/>
  <c r="BB1033" i="1"/>
  <c r="AR1034" i="1"/>
  <c r="AY1034" i="1" s="1"/>
  <c r="AX1034" i="1"/>
  <c r="AZ1034" i="1"/>
  <c r="BA1034" i="1"/>
  <c r="BB1034" i="1"/>
  <c r="AX1035" i="1"/>
  <c r="AY1035" i="1"/>
  <c r="AZ1035" i="1"/>
  <c r="BA1035" i="1"/>
  <c r="BB1035" i="1"/>
  <c r="AR1036" i="1"/>
  <c r="AZ1036" i="1" s="1"/>
  <c r="AY1036" i="1"/>
  <c r="BA1036" i="1"/>
  <c r="BB1036" i="1"/>
  <c r="AX1037" i="1"/>
  <c r="AY1037" i="1"/>
  <c r="AZ1037" i="1"/>
  <c r="BA1037" i="1"/>
  <c r="BB1037" i="1"/>
  <c r="AR1038" i="1"/>
  <c r="AX1038" i="1"/>
  <c r="AY1038" i="1"/>
  <c r="AZ1038" i="1"/>
  <c r="BA1038" i="1"/>
  <c r="BB1038" i="1"/>
  <c r="AX1039" i="1"/>
  <c r="AY1039" i="1"/>
  <c r="AZ1039" i="1"/>
  <c r="BA1039" i="1"/>
  <c r="BB1039" i="1"/>
  <c r="AR1040" i="1"/>
  <c r="AR1041" i="1"/>
  <c r="AZ1041" i="1" s="1"/>
  <c r="AY1041" i="1"/>
  <c r="BA1041" i="1"/>
  <c r="BB1041" i="1"/>
  <c r="AX1042" i="1"/>
  <c r="AY1042" i="1"/>
  <c r="AZ1042" i="1"/>
  <c r="BA1042" i="1"/>
  <c r="BB1042" i="1"/>
  <c r="AX1043" i="1"/>
  <c r="AY1043" i="1"/>
  <c r="AZ1043" i="1"/>
  <c r="BA1043" i="1"/>
  <c r="BB1043" i="1"/>
  <c r="AR1044" i="1"/>
  <c r="AZ1044" i="1" s="1"/>
  <c r="AY1044" i="1"/>
  <c r="BA1044" i="1"/>
  <c r="BB1044" i="1"/>
  <c r="AR1048" i="1"/>
  <c r="AX1045" i="1"/>
  <c r="AY1045" i="1"/>
  <c r="AZ1045" i="1"/>
  <c r="BA1045" i="1"/>
  <c r="BB1045" i="1"/>
  <c r="AX1046" i="1"/>
  <c r="AY1046" i="1"/>
  <c r="AZ1046" i="1"/>
  <c r="BA1046" i="1"/>
  <c r="BB1046" i="1"/>
  <c r="AX1047" i="1"/>
  <c r="AY1047" i="1"/>
  <c r="AZ1047" i="1"/>
  <c r="BA1047" i="1"/>
  <c r="BB1047" i="1"/>
  <c r="AX1049" i="1"/>
  <c r="AY1049" i="1"/>
  <c r="AZ1049" i="1"/>
  <c r="BA1049" i="1"/>
  <c r="BB1049" i="1"/>
  <c r="AR1050" i="1"/>
  <c r="AZ1050" i="1" s="1"/>
  <c r="AY1050" i="1"/>
  <c r="BA1050" i="1"/>
  <c r="BB1050" i="1"/>
  <c r="AX1051" i="1"/>
  <c r="AY1051" i="1"/>
  <c r="AZ1051" i="1"/>
  <c r="BA1051" i="1"/>
  <c r="BB1051" i="1"/>
  <c r="AR1052" i="1"/>
  <c r="AX1052" i="1"/>
  <c r="AY1052" i="1"/>
  <c r="AZ1052" i="1"/>
  <c r="BA1052" i="1"/>
  <c r="BB1052" i="1"/>
  <c r="AX1054" i="1"/>
  <c r="AY1054" i="1"/>
  <c r="AZ1054" i="1"/>
  <c r="BA1054" i="1"/>
  <c r="BB1054" i="1"/>
  <c r="AR1055" i="1"/>
  <c r="BA1055" i="1" s="1"/>
  <c r="AX1056" i="1"/>
  <c r="AY1056" i="1"/>
  <c r="AZ1056" i="1"/>
  <c r="BA1056" i="1"/>
  <c r="BB1056" i="1"/>
  <c r="AR1057" i="1"/>
  <c r="AY1057" i="1" s="1"/>
  <c r="AX1057" i="1"/>
  <c r="AZ1057" i="1"/>
  <c r="BA1057" i="1"/>
  <c r="BB1057" i="1"/>
  <c r="AX1058" i="1"/>
  <c r="AY1058" i="1"/>
  <c r="AZ1058" i="1"/>
  <c r="BA1058" i="1"/>
  <c r="BB1058" i="1"/>
  <c r="AR1059" i="1"/>
  <c r="AZ1059" i="1" s="1"/>
  <c r="AY1059" i="1"/>
  <c r="BA1059" i="1"/>
  <c r="AX1060" i="1"/>
  <c r="AY1060" i="1"/>
  <c r="AZ1060" i="1"/>
  <c r="BA1060" i="1"/>
  <c r="BB1060" i="1"/>
  <c r="AR1061" i="1"/>
  <c r="AX1061" i="1"/>
  <c r="AY1061" i="1"/>
  <c r="AZ1061" i="1"/>
  <c r="BA1061" i="1"/>
  <c r="BB1061" i="1"/>
  <c r="AX1062" i="1"/>
  <c r="AY1062" i="1"/>
  <c r="AZ1062" i="1"/>
  <c r="BA1062" i="1"/>
  <c r="BB1062" i="1"/>
  <c r="AX1063" i="1"/>
  <c r="AY1063" i="1"/>
  <c r="AZ1063" i="1"/>
  <c r="BA1063" i="1"/>
  <c r="BB1063" i="1"/>
  <c r="AR1064" i="1"/>
  <c r="AX1064" i="1"/>
  <c r="AY1064" i="1"/>
  <c r="AZ1064" i="1"/>
  <c r="BA1064" i="1"/>
  <c r="BB1064" i="1"/>
  <c r="AR1065" i="1"/>
  <c r="AY1065" i="1" s="1"/>
  <c r="AX1065" i="1"/>
  <c r="BA1065" i="1"/>
  <c r="BB1065" i="1"/>
  <c r="AR1066" i="1"/>
  <c r="AX1066" i="1"/>
  <c r="AY1066" i="1"/>
  <c r="AZ1066" i="1"/>
  <c r="BA1066" i="1"/>
  <c r="BB1066" i="1"/>
  <c r="AX1067" i="1"/>
  <c r="AY1067" i="1"/>
  <c r="AZ1067" i="1"/>
  <c r="BA1067" i="1"/>
  <c r="BB1067" i="1"/>
  <c r="AR1068" i="1"/>
  <c r="AR1069" i="1"/>
  <c r="AZ1069" i="1" s="1"/>
  <c r="AY1069" i="1"/>
  <c r="BA1069" i="1"/>
  <c r="BB1069" i="1"/>
  <c r="AX1070" i="1"/>
  <c r="AY1070" i="1"/>
  <c r="AZ1070" i="1"/>
  <c r="BA1070" i="1"/>
  <c r="BB1070" i="1"/>
  <c r="AR1071" i="1"/>
  <c r="AX1071" i="1"/>
  <c r="AY1071" i="1"/>
  <c r="AZ1071" i="1"/>
  <c r="BA1071" i="1"/>
  <c r="BB1071" i="1"/>
  <c r="AR1072" i="1"/>
  <c r="AY1072" i="1" s="1"/>
  <c r="AX1072" i="1"/>
  <c r="AZ1072" i="1"/>
  <c r="BA1072" i="1"/>
  <c r="BB1072" i="1"/>
  <c r="AX1073" i="1"/>
  <c r="AY1073" i="1"/>
  <c r="AZ1073" i="1"/>
  <c r="BA1073" i="1"/>
  <c r="BB1073" i="1"/>
  <c r="AX1074" i="1"/>
  <c r="AY1074" i="1"/>
  <c r="AZ1074" i="1"/>
  <c r="BA1074" i="1"/>
  <c r="BB1074" i="1"/>
  <c r="AR1075" i="1"/>
  <c r="AY1075" i="1" s="1"/>
  <c r="AX1075" i="1"/>
  <c r="BA1075" i="1"/>
  <c r="BB1075" i="1"/>
  <c r="AX1076" i="1"/>
  <c r="AY1076" i="1"/>
  <c r="AZ1076" i="1"/>
  <c r="BA1076" i="1"/>
  <c r="BB1076" i="1"/>
  <c r="AR1077" i="1"/>
  <c r="AZ1077" i="1" s="1"/>
  <c r="AX1077" i="1"/>
  <c r="AY1077" i="1"/>
  <c r="BA1077" i="1"/>
  <c r="BB1077" i="1"/>
  <c r="AX1078" i="1"/>
  <c r="AY1078" i="1"/>
  <c r="AZ1078" i="1"/>
  <c r="BA1078" i="1"/>
  <c r="BB1078" i="1"/>
  <c r="AR1079" i="1"/>
  <c r="AX1079" i="1"/>
  <c r="AY1079" i="1"/>
  <c r="AZ1079" i="1"/>
  <c r="BA1079" i="1"/>
  <c r="BB1079" i="1"/>
  <c r="AX1080" i="1"/>
  <c r="AY1080" i="1"/>
  <c r="AZ1080" i="1"/>
  <c r="BA1080" i="1"/>
  <c r="BB1080" i="1"/>
  <c r="AR1081" i="1"/>
  <c r="BA1081" i="1" s="1"/>
  <c r="AR1085" i="1"/>
  <c r="AZ1085" i="1" s="1"/>
  <c r="AY1085" i="1"/>
  <c r="BA1085" i="1"/>
  <c r="BB1085" i="1"/>
  <c r="AX1082" i="1"/>
  <c r="AY1082" i="1"/>
  <c r="AZ1082" i="1"/>
  <c r="BA1082" i="1"/>
  <c r="BB1082" i="1"/>
  <c r="AX1083" i="1"/>
  <c r="AY1083" i="1"/>
  <c r="AZ1083" i="1"/>
  <c r="BA1083" i="1"/>
  <c r="BB1083" i="1"/>
  <c r="AX1084" i="1"/>
  <c r="AY1084" i="1"/>
  <c r="AZ1084" i="1"/>
  <c r="BA1084" i="1"/>
  <c r="BB1084" i="1"/>
  <c r="AX1086" i="1"/>
  <c r="AY1086" i="1"/>
  <c r="AZ1086" i="1"/>
  <c r="BA1086" i="1"/>
  <c r="BB1086" i="1"/>
  <c r="AR1087" i="1"/>
  <c r="AX1088" i="1"/>
  <c r="AY1088" i="1"/>
  <c r="AZ1088" i="1"/>
  <c r="BA1088" i="1"/>
  <c r="BB1088" i="1"/>
  <c r="AR1089" i="1"/>
  <c r="AY1089" i="1" s="1"/>
  <c r="AX1089" i="1"/>
  <c r="AZ1089" i="1"/>
  <c r="BA1089" i="1"/>
  <c r="BB1089" i="1"/>
  <c r="AX1090" i="1"/>
  <c r="AY1090" i="1"/>
  <c r="AZ1090" i="1"/>
  <c r="BA1090" i="1"/>
  <c r="BB1090" i="1"/>
  <c r="AR1091" i="1"/>
  <c r="AZ1091" i="1" s="1"/>
  <c r="AY1091" i="1"/>
  <c r="BA1091" i="1"/>
  <c r="BB1091" i="1"/>
  <c r="AX1092" i="1"/>
  <c r="AY1092" i="1"/>
  <c r="AZ1092" i="1"/>
  <c r="BA1092" i="1"/>
  <c r="BB1092" i="1"/>
  <c r="AR1093" i="1"/>
  <c r="AX1093" i="1"/>
  <c r="AY1093" i="1"/>
  <c r="AZ1093" i="1"/>
  <c r="BA1093" i="1"/>
  <c r="BB1093" i="1"/>
  <c r="AR1097" i="1"/>
  <c r="AY1097" i="1" s="1"/>
  <c r="AX1097" i="1"/>
  <c r="AZ1097" i="1"/>
  <c r="BA1097" i="1"/>
  <c r="BB1097" i="1"/>
  <c r="AX1095" i="1"/>
  <c r="AY1095" i="1"/>
  <c r="AZ1095" i="1"/>
  <c r="BA1095" i="1"/>
  <c r="BB1095" i="1"/>
  <c r="AX1094" i="1"/>
  <c r="AY1094" i="1"/>
  <c r="AZ1094" i="1"/>
  <c r="BA1094" i="1"/>
  <c r="BB1094" i="1"/>
  <c r="AX1096" i="1"/>
  <c r="AY1096" i="1"/>
  <c r="AZ1096" i="1"/>
  <c r="BA1096" i="1"/>
  <c r="BB1096" i="1"/>
  <c r="AX1098" i="1"/>
  <c r="AY1098" i="1"/>
  <c r="AZ1098" i="1"/>
  <c r="BA1098" i="1"/>
  <c r="BB1098" i="1"/>
  <c r="AR1099" i="1"/>
  <c r="AX1099" i="1"/>
  <c r="AY1099" i="1"/>
  <c r="AZ1099" i="1"/>
  <c r="BA1099" i="1"/>
  <c r="BB1099" i="1"/>
  <c r="AX1100" i="1"/>
  <c r="AY1100" i="1"/>
  <c r="AZ1100" i="1"/>
  <c r="BA1100" i="1"/>
  <c r="BB1100" i="1"/>
  <c r="AR1101" i="1"/>
  <c r="AX1102" i="1"/>
  <c r="AY1102" i="1"/>
  <c r="AZ1102" i="1"/>
  <c r="BA1102" i="1"/>
  <c r="BB1102" i="1"/>
  <c r="AR1103" i="1"/>
  <c r="AY1103" i="1" s="1"/>
  <c r="AX1103" i="1"/>
  <c r="AZ1103" i="1"/>
  <c r="BA1103" i="1"/>
  <c r="BB1103" i="1"/>
  <c r="AX1104" i="1"/>
  <c r="AY1104" i="1"/>
  <c r="AZ1104" i="1"/>
  <c r="BA1104" i="1"/>
  <c r="BB1104" i="1"/>
  <c r="AR1105" i="1"/>
  <c r="AZ1105" i="1" s="1"/>
  <c r="AY1105" i="1"/>
  <c r="BA1105" i="1"/>
  <c r="BB1105" i="1"/>
  <c r="AX1106" i="1"/>
  <c r="AY1106" i="1"/>
  <c r="AZ1106" i="1"/>
  <c r="BA1106" i="1"/>
  <c r="BB1106" i="1"/>
  <c r="AR1107" i="1"/>
  <c r="AX1107" i="1"/>
  <c r="AY1107" i="1"/>
  <c r="AZ1107" i="1"/>
  <c r="BA1107" i="1"/>
  <c r="BB1107" i="1"/>
  <c r="AX1108" i="1"/>
  <c r="AY1108" i="1"/>
  <c r="AZ1108" i="1"/>
  <c r="BA1108" i="1"/>
  <c r="BB1108" i="1"/>
  <c r="AR1109" i="1"/>
  <c r="BA1109" i="1"/>
  <c r="AX1110" i="1"/>
  <c r="AY1110" i="1"/>
  <c r="AZ1110" i="1"/>
  <c r="BA1110" i="1"/>
  <c r="BB1110" i="1"/>
  <c r="AR1111" i="1"/>
  <c r="AY1111" i="1" s="1"/>
  <c r="AX1111" i="1"/>
  <c r="AZ1111" i="1"/>
  <c r="BA1111" i="1"/>
  <c r="BB1111" i="1"/>
  <c r="AR1112" i="1"/>
  <c r="AX1112" i="1"/>
  <c r="AY1112" i="1"/>
  <c r="AZ1112" i="1"/>
  <c r="BA1112" i="1"/>
  <c r="BB1112" i="1"/>
  <c r="AX1113" i="1"/>
  <c r="AY1113" i="1"/>
  <c r="AZ1113" i="1"/>
  <c r="BA1113" i="1"/>
  <c r="BB1113" i="1"/>
  <c r="AX1114" i="1"/>
  <c r="AY1114" i="1"/>
  <c r="AZ1114" i="1"/>
  <c r="BA1114" i="1"/>
  <c r="BB1114" i="1"/>
  <c r="AR1115" i="1"/>
  <c r="AX1115" i="1"/>
  <c r="AY1115" i="1"/>
  <c r="AZ1115" i="1"/>
  <c r="BA1115" i="1"/>
  <c r="BB1115" i="1"/>
  <c r="AR1116" i="1"/>
  <c r="AY1116" i="1" s="1"/>
  <c r="AX1116" i="1"/>
  <c r="AZ1116" i="1"/>
  <c r="BA1116" i="1"/>
  <c r="BB1116" i="1"/>
  <c r="AX1117" i="1"/>
  <c r="AY1117" i="1"/>
  <c r="AZ1117" i="1"/>
  <c r="BA1117" i="1"/>
  <c r="BB1117" i="1"/>
  <c r="AR1118" i="1"/>
  <c r="AZ1118" i="1" s="1"/>
  <c r="AY1118" i="1"/>
  <c r="BA1118" i="1"/>
  <c r="BB1118" i="1"/>
  <c r="AX1119" i="1"/>
  <c r="AY1119" i="1"/>
  <c r="AZ1119" i="1"/>
  <c r="BA1119" i="1"/>
  <c r="BB1119" i="1"/>
  <c r="AR1120" i="1"/>
  <c r="AX1120" i="1"/>
  <c r="AY1120" i="1"/>
  <c r="AZ1120" i="1"/>
  <c r="BA1120" i="1"/>
  <c r="BB1120" i="1"/>
  <c r="AX1121" i="1"/>
  <c r="AY1121" i="1"/>
  <c r="AZ1121" i="1"/>
  <c r="BA1121" i="1"/>
  <c r="BB1121" i="1"/>
  <c r="AR1122" i="1"/>
  <c r="BA1122" i="1"/>
  <c r="AR1126" i="1"/>
  <c r="AZ1126" i="1" s="1"/>
  <c r="AY1126" i="1"/>
  <c r="BA1126" i="1"/>
  <c r="BB1126" i="1"/>
  <c r="AX1123" i="1"/>
  <c r="AY1123" i="1"/>
  <c r="AZ1123" i="1"/>
  <c r="BA1123" i="1"/>
  <c r="BB1123" i="1"/>
  <c r="AX1124" i="1"/>
  <c r="AY1124" i="1"/>
  <c r="AZ1124" i="1"/>
  <c r="BA1124" i="1"/>
  <c r="BB1124" i="1"/>
  <c r="AX1125" i="1"/>
  <c r="AY1125" i="1"/>
  <c r="AZ1125" i="1"/>
  <c r="BA1125" i="1"/>
  <c r="BB1125" i="1"/>
  <c r="AR1127" i="1"/>
  <c r="AY1127" i="1" s="1"/>
  <c r="AX1127" i="1"/>
  <c r="AZ1127" i="1"/>
  <c r="BA1127" i="1"/>
  <c r="BB1127" i="1"/>
  <c r="AR1128" i="1"/>
  <c r="AX1128" i="1"/>
  <c r="AY1128" i="1"/>
  <c r="AZ1128" i="1"/>
  <c r="BA1128" i="1"/>
  <c r="BB1128" i="1"/>
  <c r="AX1129" i="1"/>
  <c r="AY1129" i="1"/>
  <c r="AZ1129" i="1"/>
  <c r="BA1129" i="1"/>
  <c r="BB1129" i="1"/>
  <c r="AR1130" i="1"/>
  <c r="BA1130" i="1" s="1"/>
  <c r="AX1131" i="1"/>
  <c r="AY1131" i="1"/>
  <c r="AZ1131" i="1"/>
  <c r="BA1131" i="1"/>
  <c r="BB1131" i="1"/>
  <c r="AR1132" i="1"/>
  <c r="AY1132" i="1" s="1"/>
  <c r="AX1132" i="1"/>
  <c r="AZ1132" i="1"/>
  <c r="BA1132" i="1"/>
  <c r="BB1132" i="1"/>
  <c r="AR1133" i="1"/>
  <c r="AX1133" i="1"/>
  <c r="AY1133" i="1"/>
  <c r="AZ1133" i="1"/>
  <c r="BA1133" i="1"/>
  <c r="BB1133" i="1"/>
  <c r="AR1137" i="1"/>
  <c r="AY1137" i="1" s="1"/>
  <c r="AX1137" i="1"/>
  <c r="AZ1137" i="1"/>
  <c r="BA1137" i="1"/>
  <c r="BB1137" i="1"/>
  <c r="AX1135" i="1"/>
  <c r="AY1135" i="1"/>
  <c r="AZ1135" i="1"/>
  <c r="BA1135" i="1"/>
  <c r="BB1135" i="1"/>
  <c r="AX1134" i="1"/>
  <c r="AY1134" i="1"/>
  <c r="AZ1134" i="1"/>
  <c r="BA1134" i="1"/>
  <c r="BB1134" i="1"/>
  <c r="AX1136" i="1"/>
  <c r="AY1136" i="1"/>
  <c r="AZ1136" i="1"/>
  <c r="BA1136" i="1"/>
  <c r="BB1136" i="1"/>
  <c r="AR1138" i="1"/>
  <c r="AX1139" i="1"/>
  <c r="AY1139" i="1"/>
  <c r="AZ1139" i="1"/>
  <c r="BA1139" i="1"/>
  <c r="BB1139" i="1"/>
  <c r="AR1140" i="1"/>
  <c r="AY1140" i="1" s="1"/>
  <c r="AX1140" i="1"/>
  <c r="BA1140" i="1"/>
  <c r="BB1140" i="1"/>
  <c r="AX1141" i="1"/>
  <c r="AY1141" i="1"/>
  <c r="AZ1141" i="1"/>
  <c r="BA1141" i="1"/>
  <c r="BB1141" i="1"/>
  <c r="AR1142" i="1"/>
  <c r="AZ1142" i="1" s="1"/>
  <c r="AX1142" i="1"/>
  <c r="AY1142" i="1"/>
  <c r="BA1142" i="1"/>
  <c r="BB1142" i="1"/>
  <c r="AX1143" i="1"/>
  <c r="AY1143" i="1"/>
  <c r="AZ1143" i="1"/>
  <c r="BA1143" i="1"/>
  <c r="BB1143" i="1"/>
  <c r="AR1144" i="1"/>
  <c r="AX1144" i="1"/>
  <c r="AY1144" i="1"/>
  <c r="AZ1144" i="1"/>
  <c r="BA1144" i="1"/>
  <c r="BB1144" i="1"/>
  <c r="AR1145" i="1"/>
  <c r="AY1145" i="1" s="1"/>
  <c r="AX1145" i="1"/>
  <c r="BA1145" i="1"/>
  <c r="BB1145" i="1"/>
  <c r="AX1146" i="1"/>
  <c r="AY1146" i="1"/>
  <c r="AZ1146" i="1"/>
  <c r="BA1146" i="1"/>
  <c r="BB1146" i="1"/>
  <c r="AR1147" i="1"/>
  <c r="AZ1147" i="1" s="1"/>
  <c r="AX1147" i="1"/>
  <c r="AY1147" i="1"/>
  <c r="BA1147" i="1"/>
  <c r="BB1147" i="1"/>
  <c r="AX1148" i="1"/>
  <c r="AY1148" i="1"/>
  <c r="AZ1148" i="1"/>
  <c r="BA1148" i="1"/>
  <c r="BB1148" i="1"/>
  <c r="AR1149" i="1"/>
  <c r="AX1149" i="1"/>
  <c r="AY1149" i="1"/>
  <c r="AZ1149" i="1"/>
  <c r="BA1149" i="1"/>
  <c r="BB1149" i="1"/>
  <c r="AX1150" i="1"/>
  <c r="AY1150" i="1"/>
  <c r="AZ1150" i="1"/>
  <c r="BA1150" i="1"/>
  <c r="BB1150" i="1"/>
  <c r="AR1151" i="1"/>
  <c r="BA1151" i="1" s="1"/>
  <c r="AR1152" i="1"/>
  <c r="AZ1152" i="1" s="1"/>
  <c r="AX1152" i="1"/>
  <c r="AY1152" i="1"/>
  <c r="BA1152" i="1"/>
  <c r="BB1152" i="1"/>
  <c r="AX1153" i="1"/>
  <c r="AY1153" i="1"/>
  <c r="AZ1153" i="1"/>
  <c r="BA1153" i="1"/>
  <c r="BB1153" i="1"/>
  <c r="AR1154" i="1"/>
  <c r="AX1154" i="1"/>
  <c r="AY1154" i="1"/>
  <c r="AZ1154" i="1"/>
  <c r="BA1154" i="1"/>
  <c r="BB1154" i="1"/>
  <c r="AX1155" i="1"/>
  <c r="AY1155" i="1"/>
  <c r="AZ1155" i="1"/>
  <c r="BA1155" i="1"/>
  <c r="BB1155" i="1"/>
  <c r="AR1156" i="1"/>
  <c r="BA1156" i="1"/>
  <c r="AX1157" i="1"/>
  <c r="AY1157" i="1"/>
  <c r="AZ1157" i="1"/>
  <c r="BA1157" i="1"/>
  <c r="BB1157" i="1"/>
  <c r="AR1158" i="1"/>
  <c r="AY1158" i="1" s="1"/>
  <c r="AX1158" i="1"/>
  <c r="AZ1158" i="1"/>
  <c r="BA1158" i="1"/>
  <c r="BB1158" i="1"/>
  <c r="AX1159" i="1"/>
  <c r="AY1159" i="1"/>
  <c r="AZ1159" i="1"/>
  <c r="BA1159" i="1"/>
  <c r="BB1159" i="1"/>
  <c r="AR1160" i="1"/>
  <c r="AZ1160" i="1" s="1"/>
  <c r="AY1160" i="1"/>
  <c r="BA1160" i="1"/>
  <c r="BB1160" i="1"/>
  <c r="AX1161" i="1"/>
  <c r="AY1161" i="1"/>
  <c r="AZ1161" i="1"/>
  <c r="BA1161" i="1"/>
  <c r="BB1161" i="1"/>
  <c r="AR1162" i="1"/>
  <c r="AX1162" i="1"/>
  <c r="AY1162" i="1"/>
  <c r="AZ1162" i="1"/>
  <c r="BA1162" i="1"/>
  <c r="BB1162" i="1"/>
  <c r="AX1163" i="1"/>
  <c r="AY1163" i="1"/>
  <c r="AZ1163" i="1"/>
  <c r="BA1163" i="1"/>
  <c r="BB1163" i="1"/>
  <c r="AR1164" i="1"/>
  <c r="BA1164" i="1" s="1"/>
  <c r="AR1165" i="1"/>
  <c r="AZ1165" i="1" s="1"/>
  <c r="AY1165" i="1"/>
  <c r="BA1165" i="1"/>
  <c r="AX1166" i="1"/>
  <c r="AY1166" i="1"/>
  <c r="AZ1166" i="1"/>
  <c r="BA1166" i="1"/>
  <c r="BB1166" i="1"/>
  <c r="AR1167" i="1"/>
  <c r="AX1167" i="1"/>
  <c r="AY1167" i="1"/>
  <c r="AZ1167" i="1"/>
  <c r="BA1167" i="1"/>
  <c r="BB1167" i="1"/>
  <c r="AX1168" i="1"/>
  <c r="AY1168" i="1"/>
  <c r="AZ1168" i="1"/>
  <c r="BA1168" i="1"/>
  <c r="BB1168" i="1"/>
  <c r="AR1169" i="1"/>
  <c r="BA1169" i="1"/>
  <c r="AX1170" i="1"/>
  <c r="AY1170" i="1"/>
  <c r="AZ1170" i="1"/>
  <c r="BA1170" i="1"/>
  <c r="BB1170" i="1"/>
  <c r="AR1171" i="1"/>
  <c r="AY1171" i="1" s="1"/>
  <c r="AX1171" i="1"/>
  <c r="AZ1171" i="1"/>
  <c r="BA1171" i="1"/>
  <c r="BB1171" i="1"/>
  <c r="AR1172" i="1"/>
  <c r="AX1172" i="1"/>
  <c r="AY1172" i="1"/>
  <c r="AZ1172" i="1"/>
  <c r="BA1172" i="1"/>
  <c r="BB1172" i="1"/>
  <c r="AX1173" i="1"/>
  <c r="AY1173" i="1"/>
  <c r="AZ1173" i="1"/>
  <c r="BA1173" i="1"/>
  <c r="BB1173" i="1"/>
  <c r="AR1174" i="1"/>
  <c r="BA1174" i="1" s="1"/>
  <c r="AR1175" i="1"/>
  <c r="AZ1175" i="1" s="1"/>
  <c r="AY1175" i="1"/>
  <c r="BA1175" i="1"/>
  <c r="BB1175" i="1"/>
  <c r="AX1176" i="1"/>
  <c r="AY1176" i="1"/>
  <c r="AZ1176" i="1"/>
  <c r="BA1176" i="1"/>
  <c r="BB1176" i="1"/>
  <c r="AR1177" i="1"/>
  <c r="AX1177" i="1"/>
  <c r="AY1177" i="1"/>
  <c r="AZ1177" i="1"/>
  <c r="BA1177" i="1"/>
  <c r="BB1177" i="1"/>
  <c r="AX1178" i="1"/>
  <c r="AY1178" i="1"/>
  <c r="AZ1178" i="1"/>
  <c r="BA1178" i="1"/>
  <c r="BB1178" i="1"/>
  <c r="AR1179" i="1"/>
  <c r="AX1180" i="1"/>
  <c r="AY1180" i="1"/>
  <c r="AZ1180" i="1"/>
  <c r="BA1180" i="1"/>
  <c r="BB1180" i="1"/>
  <c r="AR1181" i="1"/>
  <c r="AY1181" i="1" s="1"/>
  <c r="AX1181" i="1"/>
  <c r="AZ1181" i="1"/>
  <c r="BA1181" i="1"/>
  <c r="BB1181" i="1"/>
  <c r="AX1182" i="1"/>
  <c r="AY1182" i="1"/>
  <c r="AZ1182" i="1"/>
  <c r="BA1182" i="1"/>
  <c r="BB1182" i="1"/>
  <c r="AR1183" i="1"/>
  <c r="AZ1183" i="1" s="1"/>
  <c r="AY1183" i="1"/>
  <c r="BA1183" i="1"/>
  <c r="BB1183" i="1"/>
  <c r="AX1184" i="1"/>
  <c r="AY1184" i="1"/>
  <c r="AZ1184" i="1"/>
  <c r="BA1184" i="1"/>
  <c r="BB1184" i="1"/>
  <c r="AR1185" i="1"/>
  <c r="AX1185" i="1"/>
  <c r="AY1185" i="1"/>
  <c r="AZ1185" i="1"/>
  <c r="BA1185" i="1"/>
  <c r="BB1185" i="1"/>
  <c r="AX1186" i="1"/>
  <c r="AY1186" i="1"/>
  <c r="AZ1186" i="1"/>
  <c r="BA1186" i="1"/>
  <c r="BB1186" i="1"/>
  <c r="AR1187" i="1"/>
  <c r="BA1187" i="1"/>
  <c r="AX1188" i="1"/>
  <c r="AY1188" i="1"/>
  <c r="AZ1188" i="1"/>
  <c r="BA1188" i="1"/>
  <c r="BB1188" i="1"/>
  <c r="AR1189" i="1"/>
  <c r="AY1189" i="1" s="1"/>
  <c r="AX1189" i="1"/>
  <c r="AZ1189" i="1"/>
  <c r="BA1189" i="1"/>
  <c r="BB1189" i="1"/>
  <c r="AR1193" i="1"/>
  <c r="AX1193" i="1"/>
  <c r="AY1193" i="1"/>
  <c r="AZ1193" i="1"/>
  <c r="BA1193" i="1"/>
  <c r="BB1193" i="1"/>
  <c r="AX1191" i="1"/>
  <c r="AY1191" i="1"/>
  <c r="AZ1191" i="1"/>
  <c r="BA1191" i="1"/>
  <c r="BB1191" i="1"/>
  <c r="AX1190" i="1"/>
  <c r="AY1190" i="1"/>
  <c r="AZ1190" i="1"/>
  <c r="BA1190" i="1"/>
  <c r="BB1190" i="1"/>
  <c r="AX1192" i="1"/>
  <c r="AY1192" i="1"/>
  <c r="AZ1192" i="1"/>
  <c r="BA1192" i="1"/>
  <c r="BB1192" i="1"/>
  <c r="AX1194" i="1"/>
  <c r="AY1194" i="1"/>
  <c r="AZ1194" i="1"/>
  <c r="BA1194" i="1"/>
  <c r="BB1194" i="1"/>
  <c r="AX1195" i="1"/>
  <c r="AY1195" i="1"/>
  <c r="AZ1195" i="1"/>
  <c r="BA1195" i="1"/>
  <c r="BB1195" i="1"/>
  <c r="AR1196" i="1"/>
  <c r="AX1197" i="1"/>
  <c r="AY1197" i="1"/>
  <c r="AZ1197" i="1"/>
  <c r="BA1197" i="1"/>
  <c r="BB1197" i="1"/>
  <c r="AR1198" i="1"/>
  <c r="AY1198" i="1" s="1"/>
  <c r="AX1198" i="1"/>
  <c r="AZ1198" i="1"/>
  <c r="BA1198" i="1"/>
  <c r="BB1198" i="1"/>
  <c r="AX1199" i="1"/>
  <c r="AY1199" i="1"/>
  <c r="AZ1199" i="1"/>
  <c r="BA1199" i="1"/>
  <c r="BB1199" i="1"/>
  <c r="AR1200" i="1"/>
  <c r="AZ1200" i="1" s="1"/>
  <c r="AY1200" i="1"/>
  <c r="BA1200" i="1"/>
  <c r="AX1201" i="1"/>
  <c r="AY1201" i="1"/>
  <c r="AZ1201" i="1"/>
  <c r="BA1201" i="1"/>
  <c r="BB1201" i="1"/>
  <c r="AR1202" i="1"/>
  <c r="AX1202" i="1"/>
  <c r="AY1202" i="1"/>
  <c r="AZ1202" i="1"/>
  <c r="BA1202" i="1"/>
  <c r="BB1202" i="1"/>
  <c r="AX1203" i="1"/>
  <c r="AY1203" i="1"/>
  <c r="AZ1203" i="1"/>
  <c r="BA1203" i="1"/>
  <c r="BB1203" i="1"/>
  <c r="AR1204" i="1"/>
  <c r="AR1205" i="1"/>
  <c r="AZ1205" i="1" s="1"/>
  <c r="AY1205" i="1"/>
  <c r="BA1205" i="1"/>
  <c r="AX1206" i="1"/>
  <c r="AY1206" i="1"/>
  <c r="AZ1206" i="1"/>
  <c r="BA1206" i="1"/>
  <c r="BB1206" i="1"/>
  <c r="AR1207" i="1"/>
  <c r="AX1207" i="1"/>
  <c r="AY1207" i="1"/>
  <c r="AZ1207" i="1"/>
  <c r="BA1207" i="1"/>
  <c r="BB1207" i="1"/>
  <c r="AX1208" i="1"/>
  <c r="AY1208" i="1"/>
  <c r="AZ1208" i="1"/>
  <c r="BA1208" i="1"/>
  <c r="BB1208" i="1"/>
  <c r="AR1209" i="1"/>
  <c r="BA1209" i="1"/>
  <c r="AX1210" i="1"/>
  <c r="AY1210" i="1"/>
  <c r="AZ1210" i="1"/>
  <c r="BA1210" i="1"/>
  <c r="BB1210" i="1"/>
  <c r="AR1211" i="1"/>
  <c r="AY1211" i="1" s="1"/>
  <c r="AX1211" i="1"/>
  <c r="AZ1211" i="1"/>
  <c r="BA1211" i="1"/>
  <c r="BB1211" i="1"/>
  <c r="AR1215" i="1"/>
  <c r="AX1215" i="1"/>
  <c r="AY1215" i="1"/>
  <c r="AZ1215" i="1"/>
  <c r="BA1215" i="1"/>
  <c r="BB1215" i="1"/>
  <c r="AX1212" i="1"/>
  <c r="AY1212" i="1"/>
  <c r="AZ1212" i="1"/>
  <c r="BA1212" i="1"/>
  <c r="BB1212" i="1"/>
  <c r="AX1213" i="1"/>
  <c r="AY1213" i="1"/>
  <c r="AZ1213" i="1"/>
  <c r="BA1213" i="1"/>
  <c r="BB1213" i="1"/>
  <c r="AX1214" i="1"/>
  <c r="AY1214" i="1"/>
  <c r="AZ1214" i="1"/>
  <c r="BA1214" i="1"/>
  <c r="BB1214" i="1"/>
  <c r="AR1216" i="1"/>
  <c r="AZ1216" i="1" s="1"/>
  <c r="AY1216" i="1"/>
  <c r="BA1216" i="1"/>
  <c r="AX1217" i="1"/>
  <c r="AY1217" i="1"/>
  <c r="AZ1217" i="1"/>
  <c r="BA1217" i="1"/>
  <c r="BB1217" i="1"/>
  <c r="AR1218" i="1"/>
  <c r="AX1218" i="1"/>
  <c r="AY1218" i="1"/>
  <c r="AZ1218" i="1"/>
  <c r="BA1218" i="1"/>
  <c r="BB1218" i="1"/>
  <c r="AX1219" i="1"/>
  <c r="AY1219" i="1"/>
  <c r="AZ1219" i="1"/>
  <c r="BA1219" i="1"/>
  <c r="BB1219" i="1"/>
  <c r="AR1220" i="1"/>
  <c r="BA1220" i="1"/>
  <c r="AX1221" i="1"/>
  <c r="AY1221" i="1"/>
  <c r="AZ1221" i="1"/>
  <c r="BA1221" i="1"/>
  <c r="BB1221" i="1"/>
  <c r="AR1222" i="1"/>
  <c r="AY1222" i="1" s="1"/>
  <c r="AX1222" i="1"/>
  <c r="AZ1222" i="1"/>
  <c r="BA1222" i="1"/>
  <c r="BB1222" i="1"/>
  <c r="AX1223" i="1"/>
  <c r="AY1223" i="1"/>
  <c r="AZ1223" i="1"/>
  <c r="BA1223" i="1"/>
  <c r="BB1223" i="1"/>
  <c r="AR1224" i="1"/>
  <c r="AZ1224" i="1" s="1"/>
  <c r="AY1224" i="1"/>
  <c r="BA1224" i="1"/>
  <c r="AR1225" i="1"/>
  <c r="BA1225" i="1"/>
  <c r="AX1226" i="1"/>
  <c r="AY1226" i="1"/>
  <c r="AZ1226" i="1"/>
  <c r="BA1226" i="1"/>
  <c r="BB1226" i="1"/>
  <c r="AR1227" i="1"/>
  <c r="AY1227" i="1" s="1"/>
  <c r="AX1227" i="1"/>
  <c r="AZ1227" i="1"/>
  <c r="BA1227" i="1"/>
  <c r="BB1227" i="1"/>
  <c r="AX1228" i="1"/>
  <c r="AY1228" i="1"/>
  <c r="AZ1228" i="1"/>
  <c r="BA1228" i="1"/>
  <c r="BB1228" i="1"/>
  <c r="AX1229" i="1"/>
  <c r="AY1229" i="1"/>
  <c r="AZ1229" i="1"/>
  <c r="BA1229" i="1"/>
  <c r="BB1229" i="1"/>
  <c r="AR1230" i="1"/>
  <c r="AY1230" i="1" s="1"/>
  <c r="AX1230" i="1"/>
  <c r="AZ1230" i="1"/>
  <c r="BA1230" i="1"/>
  <c r="BB1230" i="1"/>
  <c r="AX1231" i="1"/>
  <c r="AY1231" i="1"/>
  <c r="AZ1231" i="1"/>
  <c r="BA1231" i="1"/>
  <c r="BB1231" i="1"/>
  <c r="AR1232" i="1"/>
  <c r="AZ1232" i="1" s="1"/>
  <c r="AY1232" i="1"/>
  <c r="BA1232" i="1"/>
  <c r="AR1233" i="1"/>
  <c r="AX1234" i="1"/>
  <c r="AY1234" i="1"/>
  <c r="AZ1234" i="1"/>
  <c r="BA1234" i="1"/>
  <c r="BB1234" i="1"/>
  <c r="AR1235" i="1"/>
  <c r="AY1235" i="1" s="1"/>
  <c r="AX1235" i="1"/>
  <c r="AZ1235" i="1"/>
  <c r="BA1235" i="1"/>
  <c r="BB1235" i="1"/>
  <c r="AX1236" i="1"/>
  <c r="AY1236" i="1"/>
  <c r="AZ1236" i="1"/>
  <c r="BA1236" i="1"/>
  <c r="BB1236" i="1"/>
  <c r="AR1237" i="1"/>
  <c r="AZ1237" i="1" s="1"/>
  <c r="AY1237" i="1"/>
  <c r="BA1237" i="1"/>
  <c r="AX1238" i="1"/>
  <c r="AY1238" i="1"/>
  <c r="AZ1238" i="1"/>
  <c r="BA1238" i="1"/>
  <c r="BB1238" i="1"/>
  <c r="AR1239" i="1"/>
  <c r="AX1239" i="1"/>
  <c r="AY1239" i="1"/>
  <c r="AZ1239" i="1"/>
  <c r="BA1239" i="1"/>
  <c r="BB1239" i="1"/>
  <c r="AR1240" i="1"/>
  <c r="AY1240" i="1" s="1"/>
  <c r="AX1240" i="1"/>
  <c r="AZ1240" i="1"/>
  <c r="BA1240" i="1"/>
  <c r="BB1240" i="1"/>
  <c r="AX1241" i="1"/>
  <c r="AY1241" i="1"/>
  <c r="AZ1241" i="1"/>
  <c r="BA1241" i="1"/>
  <c r="BB1241" i="1"/>
  <c r="AR1242" i="1"/>
  <c r="AZ1242" i="1" s="1"/>
  <c r="AY1242" i="1"/>
  <c r="BA1242" i="1"/>
  <c r="AR1246" i="1"/>
  <c r="AX1244" i="1"/>
  <c r="AY1244" i="1"/>
  <c r="AZ1244" i="1"/>
  <c r="BA1244" i="1"/>
  <c r="BB1244" i="1"/>
  <c r="AX1243" i="1"/>
  <c r="AY1243" i="1"/>
  <c r="AZ1243" i="1"/>
  <c r="BA1243" i="1"/>
  <c r="BB1243" i="1"/>
  <c r="AX1245" i="1"/>
  <c r="AY1245" i="1"/>
  <c r="AZ1245" i="1"/>
  <c r="BA1245" i="1"/>
  <c r="BB1245" i="1"/>
  <c r="AX1247" i="1"/>
  <c r="AY1247" i="1"/>
  <c r="AZ1247" i="1"/>
  <c r="BA1247" i="1"/>
  <c r="BB1247" i="1"/>
  <c r="AR1248" i="1"/>
  <c r="AZ1248" i="1" s="1"/>
  <c r="AY1248" i="1"/>
  <c r="BA1248" i="1"/>
  <c r="AX1249" i="1"/>
  <c r="AY1249" i="1"/>
  <c r="AZ1249" i="1"/>
  <c r="BA1249" i="1"/>
  <c r="BB1249" i="1"/>
  <c r="AR1250" i="1"/>
  <c r="AX1250" i="1"/>
  <c r="AY1250" i="1"/>
  <c r="AZ1250" i="1"/>
  <c r="BA1250" i="1"/>
  <c r="BB1250" i="1"/>
  <c r="AR1251" i="1"/>
  <c r="AY1251" i="1" s="1"/>
  <c r="AX1251" i="1"/>
  <c r="AZ1251" i="1"/>
  <c r="BA1251" i="1"/>
  <c r="BB1251" i="1"/>
  <c r="AX1252" i="1"/>
  <c r="AY1252" i="1"/>
  <c r="AZ1252" i="1"/>
  <c r="BA1252" i="1"/>
  <c r="BB1252" i="1"/>
  <c r="AX1253" i="1"/>
  <c r="AY1253" i="1"/>
  <c r="AZ1253" i="1"/>
  <c r="BA1253" i="1"/>
  <c r="BB1253" i="1"/>
  <c r="AR1254" i="1"/>
  <c r="AY1254" i="1" s="1"/>
  <c r="AX1254" i="1"/>
  <c r="AZ1254" i="1"/>
  <c r="BA1254" i="1"/>
  <c r="BB1254" i="1"/>
  <c r="AR1255" i="1"/>
  <c r="AX1255" i="1"/>
  <c r="AY1255" i="1"/>
  <c r="AZ1255" i="1"/>
  <c r="BA1255" i="1"/>
  <c r="BB1255" i="1"/>
  <c r="AR1259" i="1"/>
  <c r="AY1259" i="1" s="1"/>
  <c r="AX1259" i="1"/>
  <c r="AZ1259" i="1"/>
  <c r="BA1259" i="1"/>
  <c r="BB1259" i="1"/>
  <c r="AX1256" i="1"/>
  <c r="AY1256" i="1"/>
  <c r="AZ1256" i="1"/>
  <c r="BA1256" i="1"/>
  <c r="BB1256" i="1"/>
  <c r="AX1257" i="1"/>
  <c r="AY1257" i="1"/>
  <c r="AZ1257" i="1"/>
  <c r="BA1257" i="1"/>
  <c r="BB1257" i="1"/>
  <c r="AX1258" i="1"/>
  <c r="AY1258" i="1"/>
  <c r="AZ1258" i="1"/>
  <c r="BA1258" i="1"/>
  <c r="BB1258" i="1"/>
  <c r="AX1260" i="1"/>
  <c r="AY1260" i="1"/>
  <c r="AZ1260" i="1"/>
  <c r="BA1260" i="1"/>
  <c r="BB1260" i="1"/>
  <c r="AR1261" i="1"/>
  <c r="AX1261" i="1"/>
  <c r="AY1261" i="1"/>
  <c r="AZ1261" i="1"/>
  <c r="BA1261" i="1"/>
  <c r="BB1261" i="1"/>
  <c r="AX1262" i="1"/>
  <c r="AY1262" i="1"/>
  <c r="AZ1262" i="1"/>
  <c r="BA1262" i="1"/>
  <c r="BB1262" i="1"/>
  <c r="AR1263" i="1"/>
  <c r="BA1263" i="1" s="1"/>
  <c r="AR1267" i="1"/>
  <c r="AZ1267" i="1" s="1"/>
  <c r="AY1267" i="1"/>
  <c r="BA1267" i="1"/>
  <c r="AX1265" i="1"/>
  <c r="AY1265" i="1"/>
  <c r="AZ1265" i="1"/>
  <c r="BA1265" i="1"/>
  <c r="BB1265" i="1"/>
  <c r="AX1264" i="1"/>
  <c r="AY1264" i="1"/>
  <c r="AZ1264" i="1"/>
  <c r="BA1264" i="1"/>
  <c r="BB1264" i="1"/>
  <c r="AX1266" i="1"/>
  <c r="AY1266" i="1"/>
  <c r="AZ1266" i="1"/>
  <c r="BA1266" i="1"/>
  <c r="BB1266" i="1"/>
  <c r="AR1268" i="1"/>
  <c r="AY1268" i="1" s="1"/>
  <c r="AX1268" i="1"/>
  <c r="AZ1268" i="1"/>
  <c r="BA1268" i="1"/>
  <c r="BB1268" i="1"/>
  <c r="AX1269" i="1"/>
  <c r="AY1269" i="1"/>
  <c r="AZ1269" i="1"/>
  <c r="BA1269" i="1"/>
  <c r="BB1269" i="1"/>
  <c r="AR1270" i="1"/>
  <c r="AZ1270" i="1" s="1"/>
  <c r="AY1270" i="1"/>
  <c r="BA1270" i="1"/>
  <c r="AR1271" i="1"/>
  <c r="BA1271" i="1"/>
  <c r="AX1272" i="1"/>
  <c r="AY1272" i="1"/>
  <c r="AZ1272" i="1"/>
  <c r="BA1272" i="1"/>
  <c r="BB1272" i="1"/>
  <c r="AR1273" i="1"/>
  <c r="AY1273" i="1" s="1"/>
  <c r="AX1273" i="1"/>
  <c r="AZ1273" i="1"/>
  <c r="BA1273" i="1"/>
  <c r="BB1273" i="1"/>
  <c r="AR1277" i="1"/>
  <c r="AX1277" i="1"/>
  <c r="AY1277" i="1"/>
  <c r="AZ1277" i="1"/>
  <c r="BA1277" i="1"/>
  <c r="BB1277" i="1"/>
  <c r="AX1274" i="1"/>
  <c r="AY1274" i="1"/>
  <c r="AZ1274" i="1"/>
  <c r="BA1274" i="1"/>
  <c r="BB1274" i="1"/>
  <c r="AX1275" i="1"/>
  <c r="AY1275" i="1"/>
  <c r="AZ1275" i="1"/>
  <c r="BA1275" i="1"/>
  <c r="BB1275" i="1"/>
  <c r="AX1276" i="1"/>
  <c r="AY1276" i="1"/>
  <c r="AZ1276" i="1"/>
  <c r="BA1276" i="1"/>
  <c r="BB1276" i="1"/>
  <c r="AX1278" i="1"/>
  <c r="AY1278" i="1"/>
  <c r="AZ1278" i="1"/>
  <c r="BA1278" i="1"/>
  <c r="BB1278" i="1"/>
  <c r="AX1279" i="1"/>
  <c r="AY1279" i="1"/>
  <c r="AZ1279" i="1"/>
  <c r="BA1279" i="1"/>
  <c r="BB1279" i="1"/>
  <c r="AR1281" i="1"/>
  <c r="BA1281" i="1" s="1"/>
  <c r="AR1282" i="1"/>
  <c r="AZ1282" i="1" s="1"/>
  <c r="AY1282" i="1"/>
  <c r="BA1282" i="1"/>
  <c r="AX1280" i="1"/>
  <c r="AY1280" i="1"/>
  <c r="AZ1280" i="1"/>
  <c r="BA1280" i="1"/>
  <c r="BB1280" i="1"/>
  <c r="AX1283" i="1"/>
  <c r="AY1283" i="1"/>
  <c r="AZ1283" i="1"/>
  <c r="BA1283" i="1"/>
  <c r="BB1283" i="1"/>
  <c r="AX1284" i="1"/>
  <c r="AY1284" i="1"/>
  <c r="AZ1284" i="1"/>
  <c r="BA1284" i="1"/>
  <c r="BB1284" i="1"/>
  <c r="AR1285" i="1"/>
  <c r="AY1285" i="1" s="1"/>
  <c r="AX1285" i="1"/>
  <c r="AZ1285" i="1"/>
  <c r="BA1285" i="1"/>
  <c r="BB1285" i="1"/>
  <c r="AR1286" i="1"/>
  <c r="AX1286" i="1"/>
  <c r="AY1286" i="1"/>
  <c r="AZ1286" i="1"/>
  <c r="BA1286" i="1"/>
  <c r="BB1286" i="1"/>
  <c r="AX1287" i="1"/>
  <c r="AY1287" i="1"/>
  <c r="AZ1287" i="1"/>
  <c r="BA1287" i="1"/>
  <c r="BB1287" i="1"/>
  <c r="AR1288" i="1"/>
  <c r="BA1288" i="1" s="1"/>
  <c r="AX1289" i="1"/>
  <c r="AY1289" i="1"/>
  <c r="AZ1289" i="1"/>
  <c r="BA1289" i="1"/>
  <c r="BB1289" i="1"/>
  <c r="AR1290" i="1"/>
  <c r="AY1290" i="1" s="1"/>
  <c r="AX1290" i="1"/>
  <c r="AZ1290" i="1"/>
  <c r="BA1290" i="1"/>
  <c r="BB1290" i="1"/>
  <c r="AX1291" i="1"/>
  <c r="AY1291" i="1"/>
  <c r="AZ1291" i="1"/>
  <c r="BA1291" i="1"/>
  <c r="BB1291" i="1"/>
  <c r="AR1292" i="1"/>
  <c r="AZ1292" i="1" s="1"/>
  <c r="AY1292" i="1"/>
  <c r="BA1292" i="1"/>
  <c r="AR1296" i="1"/>
  <c r="BA1296" i="1" s="1"/>
  <c r="AX1294" i="1"/>
  <c r="AY1294" i="1"/>
  <c r="AZ1294" i="1"/>
  <c r="BA1294" i="1"/>
  <c r="BB1294" i="1"/>
  <c r="AX1293" i="1"/>
  <c r="AY1293" i="1"/>
  <c r="AZ1293" i="1"/>
  <c r="BA1293" i="1"/>
  <c r="BB1293" i="1"/>
  <c r="AX1295" i="1"/>
  <c r="AY1295" i="1"/>
  <c r="AZ1295" i="1"/>
  <c r="BA1295" i="1"/>
  <c r="BB1295" i="1"/>
  <c r="AX1297" i="1"/>
  <c r="AY1297" i="1"/>
  <c r="AZ1297" i="1"/>
  <c r="BA1297" i="1"/>
  <c r="BB1297" i="1"/>
  <c r="AR1298" i="1"/>
  <c r="AZ1298" i="1" s="1"/>
  <c r="AY1298" i="1"/>
  <c r="BA1298" i="1"/>
  <c r="AX1299" i="1"/>
  <c r="AY1299" i="1"/>
  <c r="AZ1299" i="1"/>
  <c r="BA1299" i="1"/>
  <c r="BB1299" i="1"/>
  <c r="AX1300" i="1"/>
  <c r="AY1300" i="1"/>
  <c r="AZ1300" i="1"/>
  <c r="BA1300" i="1"/>
  <c r="BB1300" i="1"/>
  <c r="AR1301" i="1"/>
  <c r="AZ1301" i="1" s="1"/>
  <c r="AY1301" i="1"/>
  <c r="BA1301" i="1"/>
  <c r="AX1302" i="1"/>
  <c r="AY1302" i="1"/>
  <c r="AZ1302" i="1"/>
  <c r="BA1302" i="1"/>
  <c r="BB1302" i="1"/>
  <c r="AR1303" i="1"/>
  <c r="AX1303" i="1"/>
  <c r="AY1303" i="1"/>
  <c r="AZ1303" i="1"/>
  <c r="BA1303" i="1"/>
  <c r="BB1303" i="1"/>
  <c r="AX1304" i="1"/>
  <c r="AY1304" i="1"/>
  <c r="AZ1304" i="1"/>
  <c r="BA1304" i="1"/>
  <c r="BB1304" i="1"/>
  <c r="AX1305" i="1"/>
  <c r="AY1305" i="1"/>
  <c r="AZ1305" i="1"/>
  <c r="BA1305" i="1"/>
  <c r="BB1305" i="1"/>
  <c r="AR1306" i="1"/>
  <c r="AX1306" i="1"/>
  <c r="AY1306" i="1"/>
  <c r="AZ1306" i="1"/>
  <c r="BA1306" i="1"/>
  <c r="BB1306" i="1"/>
  <c r="AX1307" i="1"/>
  <c r="AY1307" i="1"/>
  <c r="AZ1307" i="1"/>
  <c r="BA1307" i="1"/>
  <c r="BB1307" i="1"/>
  <c r="AR1308" i="1"/>
  <c r="AX1309" i="1"/>
  <c r="AY1309" i="1"/>
  <c r="AZ1309" i="1"/>
  <c r="BA1309" i="1"/>
  <c r="BB1309" i="1"/>
  <c r="AR1310" i="1"/>
  <c r="AY1310" i="1" s="1"/>
  <c r="AX1310" i="1"/>
  <c r="AZ1310" i="1"/>
  <c r="BA1310" i="1"/>
  <c r="BB1310" i="1"/>
  <c r="AX1311" i="1"/>
  <c r="AY1311" i="1"/>
  <c r="AZ1311" i="1"/>
  <c r="BA1311" i="1"/>
  <c r="BB1311" i="1"/>
  <c r="AR1312" i="1"/>
  <c r="AZ1312" i="1" s="1"/>
  <c r="AY1312" i="1"/>
  <c r="BA1312" i="1"/>
  <c r="AX1313" i="1"/>
  <c r="AY1313" i="1"/>
  <c r="AZ1313" i="1"/>
  <c r="BA1313" i="1"/>
  <c r="BB1313" i="1"/>
  <c r="AR1314" i="1"/>
  <c r="AX1314" i="1"/>
  <c r="AY1314" i="1"/>
  <c r="AZ1314" i="1"/>
  <c r="BA1314" i="1"/>
  <c r="BB1314" i="1"/>
  <c r="AX1315" i="1"/>
  <c r="AY1315" i="1"/>
  <c r="AZ1315" i="1"/>
  <c r="BA1315" i="1"/>
  <c r="BB1315" i="1"/>
  <c r="AR1316" i="1"/>
  <c r="AR1320" i="1"/>
  <c r="AZ1320" i="1" s="1"/>
  <c r="AY1320" i="1"/>
  <c r="BA1320" i="1"/>
  <c r="AX1317" i="1"/>
  <c r="AY1317" i="1"/>
  <c r="AZ1317" i="1"/>
  <c r="BA1317" i="1"/>
  <c r="BB1317" i="1"/>
  <c r="AX1318" i="1"/>
  <c r="AY1318" i="1"/>
  <c r="AZ1318" i="1"/>
  <c r="BA1318" i="1"/>
  <c r="BB1318" i="1"/>
  <c r="AX1319" i="1"/>
  <c r="AY1319" i="1"/>
  <c r="AZ1319" i="1"/>
  <c r="BA1319" i="1"/>
  <c r="BB1319" i="1"/>
  <c r="AX1321" i="1"/>
  <c r="AY1321" i="1"/>
  <c r="AZ1321" i="1"/>
  <c r="BA1321" i="1"/>
  <c r="BB1321" i="1"/>
  <c r="AR1322" i="1"/>
  <c r="BA1322" i="1"/>
  <c r="AX1323" i="1"/>
  <c r="AY1323" i="1"/>
  <c r="AZ1323" i="1"/>
  <c r="BA1323" i="1"/>
  <c r="BB1323" i="1"/>
  <c r="AR1324" i="1"/>
  <c r="AY1324" i="1" s="1"/>
  <c r="AX1324" i="1"/>
  <c r="AZ1324" i="1"/>
  <c r="BA1324" i="1"/>
  <c r="BB1324" i="1"/>
  <c r="AR1325" i="1"/>
  <c r="AX1325" i="1"/>
  <c r="AY1325" i="1"/>
  <c r="AZ1325" i="1"/>
  <c r="BA1325" i="1"/>
  <c r="BB1325" i="1"/>
  <c r="AX1326" i="1"/>
  <c r="AY1326" i="1"/>
  <c r="AZ1326" i="1"/>
  <c r="BA1326" i="1"/>
  <c r="BB1326" i="1"/>
  <c r="AR1327" i="1"/>
  <c r="AR1328" i="1"/>
  <c r="AZ1328" i="1" s="1"/>
  <c r="AY1328" i="1"/>
  <c r="BA1328" i="1"/>
  <c r="AX1329" i="1"/>
  <c r="AY1329" i="1"/>
  <c r="AZ1329" i="1"/>
  <c r="BA1329" i="1"/>
  <c r="BB1329" i="1"/>
  <c r="AR1330" i="1"/>
  <c r="AX1330" i="1"/>
  <c r="AY1330" i="1"/>
  <c r="AZ1330" i="1"/>
  <c r="BA1330" i="1"/>
  <c r="BB1330" i="1"/>
  <c r="AX1331" i="1"/>
  <c r="AY1331" i="1"/>
  <c r="AZ1331" i="1"/>
  <c r="BA1331" i="1"/>
  <c r="BB1331" i="1"/>
  <c r="AR1332" i="1"/>
  <c r="BA1332" i="1"/>
  <c r="AR1333" i="1"/>
  <c r="AZ1333" i="1" s="1"/>
  <c r="AY1333" i="1"/>
  <c r="BA1333" i="1"/>
  <c r="AR1337" i="1"/>
  <c r="BA1337" i="1" s="1"/>
  <c r="AX1335" i="1"/>
  <c r="AY1335" i="1"/>
  <c r="AZ1335" i="1"/>
  <c r="BA1335" i="1"/>
  <c r="BB1335" i="1"/>
  <c r="AX1334" i="1"/>
  <c r="AY1334" i="1"/>
  <c r="AZ1334" i="1"/>
  <c r="BA1334" i="1"/>
  <c r="BB1334" i="1"/>
  <c r="AX1336" i="1"/>
  <c r="AY1336" i="1"/>
  <c r="AZ1336" i="1"/>
  <c r="BA1336" i="1"/>
  <c r="BB1336" i="1"/>
  <c r="AX1338" i="1"/>
  <c r="AY1338" i="1"/>
  <c r="AZ1338" i="1"/>
  <c r="BA1338" i="1"/>
  <c r="BB1338" i="1"/>
  <c r="AR1339" i="1"/>
  <c r="AZ1339" i="1" s="1"/>
  <c r="AY1339" i="1"/>
  <c r="BA1339" i="1"/>
  <c r="AX1340" i="1"/>
  <c r="AY1340" i="1"/>
  <c r="AZ1340" i="1"/>
  <c r="BA1340" i="1"/>
  <c r="BB1340" i="1"/>
  <c r="AR1341" i="1"/>
  <c r="AX1341" i="1"/>
  <c r="AY1341" i="1"/>
  <c r="AZ1341" i="1"/>
  <c r="BA1341" i="1"/>
  <c r="BB1341" i="1"/>
  <c r="AX1342" i="1"/>
  <c r="AY1342" i="1"/>
  <c r="AZ1342" i="1"/>
  <c r="BA1342" i="1"/>
  <c r="BB1342" i="1"/>
  <c r="AR1343" i="1"/>
  <c r="BA1343" i="1"/>
  <c r="AX1344" i="1"/>
  <c r="AY1344" i="1"/>
  <c r="AZ1344" i="1"/>
  <c r="BA1344" i="1"/>
  <c r="BB1344" i="1"/>
  <c r="AR1345" i="1"/>
  <c r="AY1345" i="1" s="1"/>
  <c r="AX1345" i="1"/>
  <c r="AZ1345" i="1"/>
  <c r="BA1345" i="1"/>
  <c r="BB1345" i="1"/>
  <c r="AX1347" i="1"/>
  <c r="AY1347" i="1"/>
  <c r="AZ1347" i="1"/>
  <c r="BA1347" i="1"/>
  <c r="BB1347" i="1"/>
  <c r="AX1346" i="1"/>
  <c r="AY1346" i="1"/>
  <c r="AZ1346" i="1"/>
  <c r="BA1346" i="1"/>
  <c r="BB1346" i="1"/>
  <c r="AR1349" i="1"/>
  <c r="AY1349" i="1" s="1"/>
  <c r="AX1349" i="1"/>
  <c r="AZ1349" i="1"/>
  <c r="BA1349" i="1"/>
  <c r="BB1349" i="1"/>
  <c r="AR1350" i="1"/>
  <c r="AX1350" i="1"/>
  <c r="AY1350" i="1"/>
  <c r="AZ1350" i="1"/>
  <c r="BA1350" i="1"/>
  <c r="BB1350" i="1"/>
  <c r="AX1348" i="1"/>
  <c r="AY1348" i="1"/>
  <c r="AZ1348" i="1"/>
  <c r="BA1348" i="1"/>
  <c r="BB1348" i="1"/>
  <c r="AX1351" i="1"/>
  <c r="AY1351" i="1"/>
  <c r="AZ1351" i="1"/>
  <c r="BA1351" i="1"/>
  <c r="BB1351" i="1"/>
  <c r="AR1359" i="1"/>
  <c r="AX1359" i="1"/>
  <c r="AY1359" i="1"/>
  <c r="AZ1359" i="1"/>
  <c r="BA1359" i="1"/>
  <c r="BB1359" i="1"/>
  <c r="AX1356" i="1"/>
  <c r="AY1356" i="1"/>
  <c r="AZ1356" i="1"/>
  <c r="BA1356" i="1"/>
  <c r="BB1356" i="1"/>
  <c r="AX1357" i="1"/>
  <c r="AY1357" i="1"/>
  <c r="AZ1357" i="1"/>
  <c r="BA1357" i="1"/>
  <c r="BB1357" i="1"/>
  <c r="AX1358" i="1"/>
  <c r="AY1358" i="1"/>
  <c r="AZ1358" i="1"/>
  <c r="BA1358" i="1"/>
  <c r="BB1358" i="1"/>
  <c r="AX1360" i="1"/>
  <c r="AY1360" i="1"/>
  <c r="AZ1360" i="1"/>
  <c r="BA1360" i="1"/>
  <c r="BB1360" i="1"/>
  <c r="AR1361" i="1"/>
  <c r="AY1361" i="1" s="1"/>
  <c r="AX1361" i="1"/>
  <c r="AZ1361" i="1"/>
  <c r="BA1361" i="1"/>
  <c r="BB1361" i="1"/>
  <c r="AX1362" i="1"/>
  <c r="AY1362" i="1"/>
  <c r="AZ1362" i="1"/>
  <c r="BA1362" i="1"/>
  <c r="BB1362" i="1"/>
  <c r="AR1363" i="1"/>
  <c r="AZ1363" i="1" s="1"/>
  <c r="AY1363" i="1"/>
  <c r="BA1363" i="1"/>
  <c r="BB1363" i="1"/>
  <c r="AR1364" i="1"/>
  <c r="BA1364" i="1" s="1"/>
  <c r="AX1365" i="1"/>
  <c r="AY1365" i="1"/>
  <c r="AZ1365" i="1"/>
  <c r="BA1365" i="1"/>
  <c r="BB1365" i="1"/>
  <c r="AR1366" i="1"/>
  <c r="AY1366" i="1" s="1"/>
  <c r="AX1366" i="1"/>
  <c r="AZ1366" i="1"/>
  <c r="BA1366" i="1"/>
  <c r="BB1366" i="1"/>
  <c r="AR1367" i="1"/>
  <c r="AX1367" i="1"/>
  <c r="AY1367" i="1"/>
  <c r="AZ1367" i="1"/>
  <c r="BA1367" i="1"/>
  <c r="BB1367" i="1"/>
  <c r="AX1368" i="1"/>
  <c r="AY1368" i="1"/>
  <c r="AZ1368" i="1"/>
  <c r="BA1368" i="1"/>
  <c r="BB1368" i="1"/>
  <c r="AR1369" i="1"/>
  <c r="BA1369" i="1"/>
  <c r="AR1373" i="1"/>
  <c r="AZ1373" i="1" s="1"/>
  <c r="AY1373" i="1"/>
  <c r="BA1373" i="1"/>
  <c r="AX1370" i="1"/>
  <c r="AY1370" i="1"/>
  <c r="AZ1370" i="1"/>
  <c r="BA1370" i="1"/>
  <c r="BB1370" i="1"/>
  <c r="AX1371" i="1"/>
  <c r="AY1371" i="1"/>
  <c r="AZ1371" i="1"/>
  <c r="BA1371" i="1"/>
  <c r="BB1371" i="1"/>
  <c r="AX1372" i="1"/>
  <c r="AY1372" i="1"/>
  <c r="AZ1372" i="1"/>
  <c r="BA1372" i="1"/>
  <c r="BB1372" i="1"/>
  <c r="AX1374" i="1"/>
  <c r="AY1374" i="1"/>
  <c r="AZ1374" i="1"/>
  <c r="BA1374" i="1"/>
  <c r="BB1374" i="1"/>
  <c r="AR1375" i="1"/>
  <c r="BA1375" i="1" s="1"/>
  <c r="AR1376" i="1"/>
  <c r="AZ1376" i="1" s="1"/>
  <c r="AY1376" i="1"/>
  <c r="BA1376" i="1"/>
  <c r="AR503" i="1"/>
  <c r="BA503" i="1"/>
  <c r="AX501" i="1"/>
  <c r="AY501" i="1"/>
  <c r="AZ501" i="1"/>
  <c r="BA501" i="1"/>
  <c r="BB501" i="1"/>
  <c r="AX500" i="1"/>
  <c r="AY500" i="1"/>
  <c r="AZ500" i="1"/>
  <c r="BA500" i="1"/>
  <c r="BB500" i="1"/>
  <c r="AX502" i="1"/>
  <c r="AY502" i="1"/>
  <c r="AZ502" i="1"/>
  <c r="BA502" i="1"/>
  <c r="BB502" i="1"/>
  <c r="AX1377" i="1"/>
  <c r="AY1377" i="1"/>
  <c r="AZ1377" i="1"/>
  <c r="BA1377" i="1"/>
  <c r="BB1377" i="1"/>
  <c r="AR1378" i="1"/>
  <c r="AZ1378" i="1" s="1"/>
  <c r="AY1378" i="1"/>
  <c r="BA1378" i="1"/>
  <c r="AR1382" i="1"/>
  <c r="AX1379" i="1"/>
  <c r="AY1379" i="1"/>
  <c r="AZ1379" i="1"/>
  <c r="BA1379" i="1"/>
  <c r="BB1379" i="1"/>
  <c r="AX1380" i="1"/>
  <c r="AY1380" i="1"/>
  <c r="AZ1380" i="1"/>
  <c r="BA1380" i="1"/>
  <c r="BB1380" i="1"/>
  <c r="AX1381" i="1"/>
  <c r="AY1381" i="1"/>
  <c r="AZ1381" i="1"/>
  <c r="BA1381" i="1"/>
  <c r="BB1381" i="1"/>
  <c r="AX1383" i="1"/>
  <c r="AY1383" i="1"/>
  <c r="AZ1383" i="1"/>
  <c r="BA1383" i="1"/>
  <c r="BB1383" i="1"/>
  <c r="AR1384" i="1"/>
  <c r="AZ1384" i="1" s="1"/>
  <c r="AY1384" i="1"/>
  <c r="BA1384" i="1"/>
  <c r="AX1385" i="1"/>
  <c r="AY1385" i="1"/>
  <c r="AZ1385" i="1"/>
  <c r="BA1385" i="1"/>
  <c r="BB1385" i="1"/>
  <c r="AR1386" i="1"/>
  <c r="AX1386" i="1"/>
  <c r="AY1386" i="1"/>
  <c r="AZ1386" i="1"/>
  <c r="BA1386" i="1"/>
  <c r="BB1386" i="1"/>
  <c r="AR1387" i="1"/>
  <c r="AY1387" i="1" s="1"/>
  <c r="AX1387" i="1"/>
  <c r="AZ1387" i="1"/>
  <c r="BA1387" i="1"/>
  <c r="BB1387" i="1"/>
  <c r="AX1388" i="1"/>
  <c r="AY1388" i="1"/>
  <c r="AZ1388" i="1"/>
  <c r="BA1388" i="1"/>
  <c r="BB1388" i="1"/>
  <c r="AR1389" i="1"/>
  <c r="AZ1389" i="1" s="1"/>
  <c r="AY1389" i="1"/>
  <c r="BA1389" i="1"/>
  <c r="AX1390" i="1"/>
  <c r="AY1390" i="1"/>
  <c r="AZ1390" i="1"/>
  <c r="BA1390" i="1"/>
  <c r="BB1390" i="1"/>
  <c r="AR1391" i="1"/>
  <c r="AX1391" i="1"/>
  <c r="AY1391" i="1"/>
  <c r="AZ1391" i="1"/>
  <c r="BA1391" i="1"/>
  <c r="BB1391" i="1"/>
  <c r="AX1392" i="1"/>
  <c r="AY1392" i="1"/>
  <c r="AZ1392" i="1"/>
  <c r="BA1392" i="1"/>
  <c r="BB1392" i="1"/>
  <c r="AX1393" i="1"/>
  <c r="AY1393" i="1"/>
  <c r="AZ1393" i="1"/>
  <c r="BA1393" i="1"/>
  <c r="BB1393" i="1"/>
  <c r="AR1395" i="1"/>
  <c r="AX1395" i="1"/>
  <c r="AY1395" i="1"/>
  <c r="AZ1395" i="1"/>
  <c r="BA1395" i="1"/>
  <c r="BB1395" i="1"/>
  <c r="AR1396" i="1"/>
  <c r="AY1396" i="1" s="1"/>
  <c r="AX1396" i="1"/>
  <c r="AZ1396" i="1"/>
  <c r="BA1396" i="1"/>
  <c r="BB1396" i="1"/>
  <c r="AX1394" i="1"/>
  <c r="AY1394" i="1"/>
  <c r="AZ1394" i="1"/>
  <c r="BA1394" i="1"/>
  <c r="BB1394" i="1"/>
  <c r="AX1397" i="1"/>
  <c r="AY1397" i="1"/>
  <c r="AZ1397" i="1"/>
  <c r="BA1397" i="1"/>
  <c r="BB1397" i="1"/>
  <c r="AX981" i="1"/>
  <c r="AY981" i="1"/>
  <c r="AZ981" i="1"/>
  <c r="BA981" i="1"/>
  <c r="BB981" i="1"/>
  <c r="AX1398" i="1"/>
  <c r="AY1398" i="1"/>
  <c r="AZ1398" i="1"/>
  <c r="BA1398" i="1"/>
  <c r="BB1398" i="1"/>
  <c r="AR1399" i="1"/>
  <c r="AX1399" i="1"/>
  <c r="AY1399" i="1"/>
  <c r="AZ1399" i="1"/>
  <c r="BA1399" i="1"/>
  <c r="BB1399" i="1"/>
  <c r="AX1400" i="1"/>
  <c r="AY1400" i="1"/>
  <c r="AZ1400" i="1"/>
  <c r="BA1400" i="1"/>
  <c r="BB1400" i="1"/>
  <c r="AR1401" i="1"/>
  <c r="AR1402" i="1"/>
  <c r="AZ1402" i="1" s="1"/>
  <c r="AY1402" i="1"/>
  <c r="BA1402" i="1"/>
  <c r="AX1403" i="1"/>
  <c r="AY1403" i="1"/>
  <c r="AZ1403" i="1"/>
  <c r="BA1403" i="1"/>
  <c r="BB1403" i="1"/>
  <c r="AR1404" i="1"/>
  <c r="AX1404" i="1"/>
  <c r="AY1404" i="1"/>
  <c r="AZ1404" i="1"/>
  <c r="BA1404" i="1"/>
  <c r="BB1404" i="1"/>
  <c r="AX1405" i="1"/>
  <c r="AY1405" i="1"/>
  <c r="AZ1405" i="1"/>
  <c r="BA1405" i="1"/>
  <c r="BB1405" i="1"/>
  <c r="AR1406" i="1"/>
  <c r="BA1406" i="1"/>
  <c r="AR1407" i="1"/>
  <c r="AZ1407" i="1" s="1"/>
  <c r="AY1407" i="1"/>
  <c r="BA1407" i="1"/>
  <c r="BB1407" i="1"/>
  <c r="AR1408" i="1"/>
  <c r="BA1408" i="1"/>
  <c r="AX1411" i="1"/>
  <c r="AY1411" i="1"/>
  <c r="AZ1411" i="1"/>
  <c r="BA1411" i="1"/>
  <c r="BB1411" i="1"/>
  <c r="AR1412" i="1"/>
  <c r="AY1412" i="1" s="1"/>
  <c r="AX1412" i="1"/>
  <c r="AZ1412" i="1"/>
  <c r="BA1412" i="1"/>
  <c r="BB1412" i="1"/>
  <c r="AX1413" i="1"/>
  <c r="AY1413" i="1"/>
  <c r="AZ1413" i="1"/>
  <c r="BA1413" i="1"/>
  <c r="BB1413" i="1"/>
  <c r="AR1414" i="1"/>
  <c r="AZ1414" i="1" s="1"/>
  <c r="AY1414" i="1"/>
  <c r="BA1414" i="1"/>
  <c r="BB1414" i="1"/>
  <c r="AX1415" i="1"/>
  <c r="AY1415" i="1"/>
  <c r="AZ1415" i="1"/>
  <c r="BA1415" i="1"/>
  <c r="BB1415" i="1"/>
  <c r="AR1416" i="1"/>
  <c r="AX1416" i="1"/>
  <c r="AY1416" i="1"/>
  <c r="AZ1416" i="1"/>
  <c r="BA1416" i="1"/>
  <c r="BB1416" i="1"/>
  <c r="AX1417" i="1"/>
  <c r="AY1417" i="1"/>
  <c r="AZ1417" i="1"/>
  <c r="BA1417" i="1"/>
  <c r="BB1417" i="1"/>
  <c r="AR1418" i="1"/>
  <c r="AR1419" i="1"/>
  <c r="AZ1419" i="1" s="1"/>
  <c r="AY1419" i="1"/>
  <c r="BA1419" i="1"/>
  <c r="AX1420" i="1"/>
  <c r="AY1420" i="1"/>
  <c r="AZ1420" i="1"/>
  <c r="BA1420" i="1"/>
  <c r="BB1420" i="1"/>
  <c r="AX1421" i="1"/>
  <c r="AY1421" i="1"/>
  <c r="AZ1421" i="1"/>
  <c r="BA1421" i="1"/>
  <c r="BB1421" i="1"/>
  <c r="AR1422" i="1"/>
  <c r="AZ1422" i="1" s="1"/>
  <c r="AY1422" i="1"/>
  <c r="BA1422" i="1"/>
  <c r="AR1423" i="1"/>
  <c r="BA1423" i="1" s="1"/>
  <c r="AX1424" i="1"/>
  <c r="AY1424" i="1"/>
  <c r="AZ1424" i="1"/>
  <c r="BA1424" i="1"/>
  <c r="BB1424" i="1"/>
  <c r="AR1425" i="1"/>
  <c r="AY1425" i="1" s="1"/>
  <c r="AX1425" i="1"/>
  <c r="AZ1425" i="1"/>
  <c r="BA1425" i="1"/>
  <c r="BB1425" i="1"/>
  <c r="AX1426" i="1"/>
  <c r="AY1426" i="1"/>
  <c r="AZ1426" i="1"/>
  <c r="BA1426" i="1"/>
  <c r="BB1426" i="1"/>
  <c r="AR1427" i="1"/>
  <c r="AZ1427" i="1" s="1"/>
  <c r="AY1427" i="1"/>
  <c r="BA1427" i="1"/>
  <c r="AR1428" i="1"/>
  <c r="BA1428" i="1" s="1"/>
  <c r="AR1429" i="1"/>
  <c r="AZ1429" i="1" s="1"/>
  <c r="AY1429" i="1"/>
  <c r="BA1429" i="1"/>
  <c r="AX1430" i="1"/>
  <c r="AY1430" i="1"/>
  <c r="AZ1430" i="1"/>
  <c r="BA1430" i="1"/>
  <c r="BB1430" i="1"/>
  <c r="AX1431" i="1"/>
  <c r="AY1431" i="1"/>
  <c r="AZ1431" i="1"/>
  <c r="BA1431" i="1"/>
  <c r="BB1431" i="1"/>
  <c r="AR1432" i="1"/>
  <c r="AZ1432" i="1" s="1"/>
  <c r="AY1432" i="1"/>
  <c r="BA1432" i="1"/>
  <c r="AX1433" i="1"/>
  <c r="AY1433" i="1"/>
  <c r="AZ1433" i="1"/>
  <c r="BA1433" i="1"/>
  <c r="BB1433" i="1"/>
  <c r="AR1434" i="1"/>
  <c r="AX1434" i="1"/>
  <c r="AY1434" i="1"/>
  <c r="AZ1434" i="1"/>
  <c r="BA1434" i="1"/>
  <c r="BB1434" i="1"/>
  <c r="AX1435" i="1"/>
  <c r="AY1435" i="1"/>
  <c r="AZ1435" i="1"/>
  <c r="BA1435" i="1"/>
  <c r="BB1435" i="1"/>
  <c r="AR1436" i="1"/>
  <c r="AR1437" i="1"/>
  <c r="AZ1437" i="1" s="1"/>
  <c r="AY1437" i="1"/>
  <c r="BA1437" i="1"/>
  <c r="AX1438" i="1"/>
  <c r="AY1438" i="1"/>
  <c r="AZ1438" i="1"/>
  <c r="BA1438" i="1"/>
  <c r="BB1438" i="1"/>
  <c r="AX1439" i="1"/>
  <c r="AY1439" i="1"/>
  <c r="AZ1439" i="1"/>
  <c r="BA1439" i="1"/>
  <c r="BB1439" i="1"/>
  <c r="AR1440" i="1"/>
  <c r="AZ1440" i="1" s="1"/>
  <c r="AY1440" i="1"/>
  <c r="BA1440" i="1"/>
  <c r="AX1441" i="1"/>
  <c r="AY1441" i="1"/>
  <c r="AZ1441" i="1"/>
  <c r="BA1441" i="1"/>
  <c r="BB1441" i="1"/>
  <c r="AR1442" i="1"/>
  <c r="AX1442" i="1"/>
  <c r="AY1442" i="1"/>
  <c r="AZ1442" i="1"/>
  <c r="BA1442" i="1"/>
  <c r="BB1442" i="1"/>
  <c r="AX1444" i="1"/>
  <c r="AY1444" i="1"/>
  <c r="AZ1444" i="1"/>
  <c r="BA1444" i="1"/>
  <c r="BB1444" i="1"/>
  <c r="AX1445" i="1"/>
  <c r="AY1445" i="1"/>
  <c r="AZ1445" i="1"/>
  <c r="BA1445" i="1"/>
  <c r="BB1445" i="1"/>
  <c r="AX1443" i="1"/>
  <c r="AY1443" i="1"/>
  <c r="AZ1443" i="1"/>
  <c r="BA1443" i="1"/>
  <c r="BB1443" i="1"/>
  <c r="AR1447" i="1"/>
  <c r="AZ1447" i="1" s="1"/>
  <c r="AY1447" i="1"/>
  <c r="BA1447" i="1"/>
  <c r="AR1448" i="1"/>
  <c r="BA1448" i="1"/>
  <c r="AX1446" i="1"/>
  <c r="AY1446" i="1"/>
  <c r="AZ1446" i="1"/>
  <c r="BA1446" i="1"/>
  <c r="BB1446" i="1"/>
  <c r="AX1449" i="1"/>
  <c r="AY1449" i="1"/>
  <c r="AZ1449" i="1"/>
  <c r="BA1449" i="1"/>
  <c r="BB1449" i="1"/>
  <c r="AX1450" i="1"/>
  <c r="AY1450" i="1"/>
  <c r="AZ1450" i="1"/>
  <c r="BA1450" i="1"/>
  <c r="BB1450" i="1"/>
  <c r="AR1451" i="1"/>
  <c r="AX1451" i="1"/>
  <c r="AY1451" i="1"/>
  <c r="AZ1451" i="1"/>
  <c r="BA1451" i="1"/>
  <c r="BB1451" i="1"/>
  <c r="AX1452" i="1"/>
  <c r="AY1452" i="1"/>
  <c r="AZ1452" i="1"/>
  <c r="BA1452" i="1"/>
  <c r="BB1452" i="1"/>
  <c r="AR1453" i="1"/>
  <c r="BA1453" i="1"/>
  <c r="AX1454" i="1"/>
  <c r="AY1454" i="1"/>
  <c r="AZ1454" i="1"/>
  <c r="BA1454" i="1"/>
  <c r="BB1454" i="1"/>
  <c r="AR1455" i="1"/>
  <c r="AY1455" i="1" s="1"/>
  <c r="AX1455" i="1"/>
  <c r="AZ1455" i="1"/>
  <c r="BA1455" i="1"/>
  <c r="BB1455" i="1"/>
  <c r="AR1456" i="1"/>
  <c r="AX1456" i="1"/>
  <c r="AY1456" i="1"/>
  <c r="AZ1456" i="1"/>
  <c r="BA1456" i="1"/>
  <c r="BB1456" i="1"/>
  <c r="AX1457" i="1"/>
  <c r="AY1457" i="1"/>
  <c r="AZ1457" i="1"/>
  <c r="BA1457" i="1"/>
  <c r="BB1457" i="1"/>
  <c r="AR1458" i="1"/>
  <c r="BA1458" i="1" s="1"/>
  <c r="AX1459" i="1"/>
  <c r="AY1459" i="1"/>
  <c r="AZ1459" i="1"/>
  <c r="BA1459" i="1"/>
  <c r="BB1459" i="1"/>
  <c r="AR1460" i="1"/>
  <c r="AY1460" i="1" s="1"/>
  <c r="AX1460" i="1"/>
  <c r="AZ1460" i="1"/>
  <c r="BA1460" i="1"/>
  <c r="BB1460" i="1"/>
  <c r="AX1461" i="1"/>
  <c r="AY1461" i="1"/>
  <c r="AZ1461" i="1"/>
  <c r="BA1461" i="1"/>
  <c r="BB1461" i="1"/>
  <c r="AR1462" i="1"/>
  <c r="AZ1462" i="1" s="1"/>
  <c r="AY1462" i="1"/>
  <c r="BA1462" i="1"/>
  <c r="AX443" i="1"/>
  <c r="AY443" i="1"/>
  <c r="AZ443" i="1"/>
  <c r="BA443" i="1"/>
  <c r="BB443" i="1"/>
  <c r="AR444" i="1"/>
  <c r="AX444" i="1"/>
  <c r="AY444" i="1"/>
  <c r="AZ444" i="1"/>
  <c r="BA444" i="1"/>
  <c r="BB444" i="1"/>
  <c r="AR1463" i="1"/>
  <c r="AY1463" i="1" s="1"/>
  <c r="AX1463" i="1"/>
  <c r="AZ1463" i="1"/>
  <c r="BA1463" i="1"/>
  <c r="BB1463" i="1"/>
  <c r="AX1464" i="1"/>
  <c r="AY1464" i="1"/>
  <c r="AZ1464" i="1"/>
  <c r="BA1464" i="1"/>
  <c r="BB1464" i="1"/>
  <c r="AR1465" i="1"/>
  <c r="AZ1465" i="1" s="1"/>
  <c r="AY1465" i="1"/>
  <c r="BA1465" i="1"/>
  <c r="AX1466" i="1"/>
  <c r="AY1466" i="1"/>
  <c r="AZ1466" i="1"/>
  <c r="BA1466" i="1"/>
  <c r="BB1466" i="1"/>
  <c r="AR1467" i="1"/>
  <c r="AX1467" i="1"/>
  <c r="AY1467" i="1"/>
  <c r="AZ1467" i="1"/>
  <c r="BA1467" i="1"/>
  <c r="BB1467" i="1"/>
  <c r="AX1468" i="1"/>
  <c r="AY1468" i="1"/>
  <c r="AZ1468" i="1"/>
  <c r="BA1468" i="1"/>
  <c r="BB1468" i="1"/>
  <c r="AR1469" i="1"/>
  <c r="BA1469" i="1" s="1"/>
  <c r="AX1470" i="1"/>
  <c r="AY1470" i="1"/>
  <c r="AZ1470" i="1"/>
  <c r="BA1470" i="1"/>
  <c r="BB1470" i="1"/>
  <c r="AR1471" i="1"/>
  <c r="AY1471" i="1" s="1"/>
  <c r="AX1471" i="1"/>
  <c r="AZ1471" i="1"/>
  <c r="BA1471" i="1"/>
  <c r="BB1471" i="1"/>
  <c r="AX1472" i="1"/>
  <c r="AY1472" i="1"/>
  <c r="AZ1472" i="1"/>
  <c r="BA1472" i="1"/>
  <c r="BB1472" i="1"/>
  <c r="AR1473" i="1"/>
  <c r="AZ1473" i="1" s="1"/>
  <c r="AY1473" i="1"/>
  <c r="BA1473" i="1"/>
  <c r="AR1474" i="1"/>
  <c r="BA1474" i="1" s="1"/>
  <c r="AX1475" i="1"/>
  <c r="AY1475" i="1"/>
  <c r="AZ1475" i="1"/>
  <c r="BA1475" i="1"/>
  <c r="BB1475" i="1"/>
  <c r="AR1476" i="1"/>
  <c r="AY1476" i="1" s="1"/>
  <c r="AX1476" i="1"/>
  <c r="AZ1476" i="1"/>
  <c r="BA1476" i="1"/>
  <c r="BB1476" i="1"/>
  <c r="AX1477" i="1"/>
  <c r="AY1477" i="1"/>
  <c r="AZ1477" i="1"/>
  <c r="BA1477" i="1"/>
  <c r="BB1477" i="1"/>
  <c r="AR1478" i="1"/>
  <c r="AZ1478" i="1" s="1"/>
  <c r="AY1478" i="1"/>
  <c r="BA1478" i="1"/>
  <c r="AX1479" i="1"/>
  <c r="AY1479" i="1"/>
  <c r="AZ1479" i="1"/>
  <c r="BA1479" i="1"/>
  <c r="BB1479" i="1"/>
  <c r="AR1480" i="1"/>
  <c r="AX1480" i="1"/>
  <c r="AY1480" i="1"/>
  <c r="AZ1480" i="1"/>
  <c r="BA1480" i="1"/>
  <c r="BB1480" i="1"/>
  <c r="AR1481" i="1"/>
  <c r="AY1481" i="1" s="1"/>
  <c r="AX1481" i="1"/>
  <c r="AZ1481" i="1"/>
  <c r="BA1481" i="1"/>
  <c r="BB1481" i="1"/>
  <c r="AX1482" i="1"/>
  <c r="AY1482" i="1"/>
  <c r="AZ1482" i="1"/>
  <c r="BA1482" i="1"/>
  <c r="BB1482" i="1"/>
  <c r="AX1483" i="1"/>
  <c r="AY1483" i="1"/>
  <c r="AZ1483" i="1"/>
  <c r="BA1483" i="1"/>
  <c r="BB1483" i="1"/>
  <c r="AR1484" i="1"/>
  <c r="AY1484" i="1" s="1"/>
  <c r="AX1484" i="1"/>
  <c r="AZ1484" i="1"/>
  <c r="BA1484" i="1"/>
  <c r="BB1484" i="1"/>
  <c r="AX1485" i="1"/>
  <c r="AY1485" i="1"/>
  <c r="AZ1485" i="1"/>
  <c r="BA1485" i="1"/>
  <c r="BB1485" i="1"/>
  <c r="AR1486" i="1"/>
  <c r="AZ1486" i="1" s="1"/>
  <c r="AY1486" i="1"/>
  <c r="BA1486" i="1"/>
  <c r="AX1487" i="1"/>
  <c r="AY1487" i="1"/>
  <c r="AZ1487" i="1"/>
  <c r="BA1487" i="1"/>
  <c r="BB1487" i="1"/>
  <c r="AR1488" i="1"/>
  <c r="AX1488" i="1"/>
  <c r="AY1488" i="1"/>
  <c r="AZ1488" i="1"/>
  <c r="BA1488" i="1"/>
  <c r="BB1488" i="1"/>
  <c r="AX1489" i="1"/>
  <c r="AY1489" i="1"/>
  <c r="AZ1489" i="1"/>
  <c r="BA1489" i="1"/>
  <c r="BB1489" i="1"/>
  <c r="AR1490" i="1"/>
  <c r="BA1490" i="1"/>
  <c r="AR1491" i="1"/>
  <c r="AZ1491" i="1" s="1"/>
  <c r="AY1491" i="1"/>
  <c r="BA1491" i="1"/>
  <c r="AX1492" i="1"/>
  <c r="AY1492" i="1"/>
  <c r="AZ1492" i="1"/>
  <c r="BA1492" i="1"/>
  <c r="BB1492" i="1"/>
  <c r="AR1493" i="1"/>
  <c r="AX1493" i="1"/>
  <c r="AY1493" i="1"/>
  <c r="AZ1493" i="1"/>
  <c r="BA1493" i="1"/>
  <c r="BB1493" i="1"/>
  <c r="AX1494" i="1"/>
  <c r="AY1494" i="1"/>
  <c r="AZ1494" i="1"/>
  <c r="BA1494" i="1"/>
  <c r="BB1494" i="1"/>
  <c r="AR1495" i="1"/>
  <c r="BA1495" i="1" s="1"/>
  <c r="AX1496" i="1"/>
  <c r="AY1496" i="1"/>
  <c r="AZ1496" i="1"/>
  <c r="BA1496" i="1"/>
  <c r="BB1496" i="1"/>
  <c r="AR1497" i="1"/>
  <c r="AY1497" i="1" s="1"/>
  <c r="AX1497" i="1"/>
  <c r="AZ1497" i="1"/>
  <c r="BA1497" i="1"/>
  <c r="BB1497" i="1"/>
  <c r="AX1498" i="1"/>
  <c r="AY1498" i="1"/>
  <c r="AZ1498" i="1"/>
  <c r="BA1498" i="1"/>
  <c r="BB1498" i="1"/>
  <c r="AR1499" i="1"/>
  <c r="AZ1499" i="1" s="1"/>
  <c r="AY1499" i="1"/>
  <c r="BA1499" i="1"/>
  <c r="AX1500" i="1"/>
  <c r="AY1500" i="1"/>
  <c r="AZ1500" i="1"/>
  <c r="BA1500" i="1"/>
  <c r="BB1500" i="1"/>
  <c r="AR1501" i="1"/>
  <c r="AX1501" i="1"/>
  <c r="AY1501" i="1"/>
  <c r="AZ1501" i="1"/>
  <c r="BA1501" i="1"/>
  <c r="BB1501" i="1"/>
  <c r="AX1502" i="1"/>
  <c r="AY1502" i="1"/>
  <c r="AZ1502" i="1"/>
  <c r="BA1502" i="1"/>
  <c r="BB1502" i="1"/>
  <c r="AR1503" i="1"/>
  <c r="BA1503" i="1" s="1"/>
  <c r="AX1504" i="1"/>
  <c r="AY1504" i="1"/>
  <c r="AZ1504" i="1"/>
  <c r="BA1504" i="1"/>
  <c r="BB1504" i="1"/>
  <c r="AR1505" i="1"/>
  <c r="AY1505" i="1" s="1"/>
  <c r="AX1505" i="1"/>
  <c r="AZ1505" i="1"/>
  <c r="BA1505" i="1"/>
  <c r="BB1505" i="1"/>
  <c r="AX1506" i="1"/>
  <c r="AY1506" i="1"/>
  <c r="AZ1506" i="1"/>
  <c r="BA1506" i="1"/>
  <c r="BB1506" i="1"/>
  <c r="AR1507" i="1"/>
  <c r="AZ1507" i="1" s="1"/>
  <c r="AY1507" i="1"/>
  <c r="BA1507" i="1"/>
  <c r="AR1508" i="1"/>
  <c r="BA1508" i="1" s="1"/>
  <c r="AX1509" i="1"/>
  <c r="AY1509" i="1"/>
  <c r="AZ1509" i="1"/>
  <c r="BA1509" i="1"/>
  <c r="BB1509" i="1"/>
  <c r="AR1510" i="1"/>
  <c r="AY1510" i="1" s="1"/>
  <c r="AX1510" i="1"/>
  <c r="AZ1510" i="1"/>
  <c r="BA1510" i="1"/>
  <c r="BB1510" i="1"/>
  <c r="AR1511" i="1"/>
  <c r="AX1511" i="1"/>
  <c r="AY1511" i="1"/>
  <c r="AZ1511" i="1"/>
  <c r="BA1511" i="1"/>
  <c r="BB1511" i="1"/>
  <c r="AX1512" i="1"/>
  <c r="AY1512" i="1"/>
  <c r="AZ1512" i="1"/>
  <c r="BA1512" i="1"/>
  <c r="BB1512" i="1"/>
  <c r="AX1513" i="1"/>
  <c r="AY1513" i="1"/>
  <c r="AZ1513" i="1"/>
  <c r="BA1513" i="1"/>
  <c r="BB1513" i="1"/>
  <c r="AR1514" i="1"/>
  <c r="AX1514" i="1"/>
  <c r="AY1514" i="1"/>
  <c r="AZ1514" i="1"/>
  <c r="BA1514" i="1"/>
  <c r="BB1514" i="1"/>
  <c r="AR1515" i="1"/>
  <c r="AY1515" i="1" s="1"/>
  <c r="AX1515" i="1"/>
  <c r="AZ1515" i="1"/>
  <c r="BA1515" i="1"/>
  <c r="BB1515" i="1"/>
  <c r="AX1516" i="1"/>
  <c r="AY1516" i="1"/>
  <c r="AZ1516" i="1"/>
  <c r="BA1516" i="1"/>
  <c r="BB1516" i="1"/>
  <c r="AX1519" i="1"/>
  <c r="AY1519" i="1"/>
  <c r="AZ1519" i="1"/>
  <c r="BA1519" i="1"/>
  <c r="BB1519" i="1"/>
  <c r="AR1520" i="1"/>
  <c r="AY1520" i="1" s="1"/>
  <c r="AX1520" i="1"/>
  <c r="AZ1520" i="1"/>
  <c r="BA1520" i="1"/>
  <c r="BB1520" i="1"/>
  <c r="AR1524" i="1"/>
  <c r="AX1524" i="1"/>
  <c r="AY1524" i="1"/>
  <c r="AZ1524" i="1"/>
  <c r="BA1524" i="1"/>
  <c r="BB1524" i="1"/>
  <c r="AX1521" i="1"/>
  <c r="AY1521" i="1"/>
  <c r="AZ1521" i="1"/>
  <c r="BA1521" i="1"/>
  <c r="BB1521" i="1"/>
  <c r="AX1522" i="1"/>
  <c r="AY1522" i="1"/>
  <c r="AZ1522" i="1"/>
  <c r="BA1522" i="1"/>
  <c r="BB1522" i="1"/>
  <c r="AX1523" i="1"/>
  <c r="AY1523" i="1"/>
  <c r="AZ1523" i="1"/>
  <c r="BA1523" i="1"/>
  <c r="BB1523" i="1"/>
  <c r="AX1527" i="1"/>
  <c r="AY1527" i="1"/>
  <c r="AZ1527" i="1"/>
  <c r="BA1527" i="1"/>
  <c r="BB1527" i="1"/>
  <c r="AR1528" i="1"/>
  <c r="AY1528" i="1" s="1"/>
  <c r="AX1528" i="1"/>
  <c r="AZ1528" i="1"/>
  <c r="BA1528" i="1"/>
  <c r="BB1528" i="1"/>
  <c r="AX1529" i="1"/>
  <c r="AY1529" i="1"/>
  <c r="AZ1529" i="1"/>
  <c r="BA1529" i="1"/>
  <c r="BB1529" i="1"/>
  <c r="AR1530" i="1"/>
  <c r="AZ1530" i="1" s="1"/>
  <c r="AY1530" i="1"/>
  <c r="BA1530" i="1"/>
  <c r="BB1530" i="1"/>
  <c r="AX1531" i="1"/>
  <c r="AY1531" i="1"/>
  <c r="AZ1531" i="1"/>
  <c r="BA1531" i="1"/>
  <c r="BB1531" i="1"/>
  <c r="AR1532" i="1"/>
  <c r="AX1532" i="1"/>
  <c r="AY1532" i="1"/>
  <c r="AZ1532" i="1"/>
  <c r="BA1532" i="1"/>
  <c r="BB1532" i="1"/>
  <c r="AX1533" i="1"/>
  <c r="AY1533" i="1"/>
  <c r="AZ1533" i="1"/>
  <c r="BA1533" i="1"/>
  <c r="BB1533" i="1"/>
  <c r="AR1534" i="1"/>
  <c r="AR1535" i="1"/>
  <c r="AZ1535" i="1" s="1"/>
  <c r="AY1535" i="1"/>
  <c r="BA1535" i="1"/>
  <c r="BB1535" i="1"/>
  <c r="AX1536" i="1"/>
  <c r="AY1536" i="1"/>
  <c r="AZ1536" i="1"/>
  <c r="BA1536" i="1"/>
  <c r="BB1536" i="1"/>
  <c r="AR1537" i="1"/>
  <c r="AX1537" i="1"/>
  <c r="AY1537" i="1"/>
  <c r="AZ1537" i="1"/>
  <c r="BA1537" i="1"/>
  <c r="BB1537" i="1"/>
  <c r="AR1538" i="1"/>
  <c r="AY1538" i="1" s="1"/>
  <c r="AX1538" i="1"/>
  <c r="AZ1538" i="1"/>
  <c r="BA1538" i="1"/>
  <c r="BB1538" i="1"/>
  <c r="AX1539" i="1"/>
  <c r="AY1539" i="1"/>
  <c r="AZ1539" i="1"/>
  <c r="BA1539" i="1"/>
  <c r="BB1539" i="1"/>
  <c r="AR1540" i="1"/>
  <c r="AZ1540" i="1" s="1"/>
  <c r="AY1540" i="1"/>
  <c r="BA1540" i="1"/>
  <c r="BB1540" i="1"/>
  <c r="AX1541" i="1"/>
  <c r="AY1541" i="1"/>
  <c r="AZ1541" i="1"/>
  <c r="BA1541" i="1"/>
  <c r="BB1541" i="1"/>
  <c r="AR1542" i="1"/>
  <c r="AX1542" i="1"/>
  <c r="AY1542" i="1"/>
  <c r="AZ1542" i="1"/>
  <c r="BA1542" i="1"/>
  <c r="BB1542" i="1"/>
  <c r="AX1543" i="1"/>
  <c r="AY1543" i="1"/>
  <c r="AZ1543" i="1"/>
  <c r="BA1543" i="1"/>
  <c r="BB1543" i="1"/>
  <c r="AR1544" i="1"/>
  <c r="BA1544" i="1"/>
  <c r="AX1545" i="1"/>
  <c r="AY1545" i="1"/>
  <c r="AZ1545" i="1"/>
  <c r="BA1545" i="1"/>
  <c r="BB1545" i="1"/>
  <c r="AR1546" i="1"/>
  <c r="AY1546" i="1" s="1"/>
  <c r="AX1546" i="1"/>
  <c r="AZ1546" i="1"/>
  <c r="BA1546" i="1"/>
  <c r="BB1546" i="1"/>
  <c r="AR1550" i="1"/>
  <c r="AX1550" i="1"/>
  <c r="AY1550" i="1"/>
  <c r="AZ1550" i="1"/>
  <c r="BA1550" i="1"/>
  <c r="BB1550" i="1"/>
  <c r="AX1547" i="1"/>
  <c r="AY1547" i="1"/>
  <c r="AZ1547" i="1"/>
  <c r="BA1547" i="1"/>
  <c r="BB1547" i="1"/>
  <c r="AX1548" i="1"/>
  <c r="AY1548" i="1"/>
  <c r="AZ1548" i="1"/>
  <c r="BA1548" i="1"/>
  <c r="BB1548" i="1"/>
  <c r="AX1549" i="1"/>
  <c r="AY1549" i="1"/>
  <c r="AZ1549" i="1"/>
  <c r="BA1549" i="1"/>
  <c r="BB1549" i="1"/>
  <c r="AX1551" i="1"/>
  <c r="AY1551" i="1"/>
  <c r="AZ1551" i="1"/>
  <c r="BA1551" i="1"/>
  <c r="BB1551" i="1"/>
  <c r="AR1552" i="1"/>
  <c r="AY1552" i="1" s="1"/>
  <c r="AX1552" i="1"/>
  <c r="AZ1552" i="1"/>
  <c r="BA1552" i="1"/>
  <c r="BB1552" i="1"/>
  <c r="AX1553" i="1"/>
  <c r="AY1553" i="1"/>
  <c r="AZ1553" i="1"/>
  <c r="BA1553" i="1"/>
  <c r="BB1553" i="1"/>
  <c r="AR1554" i="1"/>
  <c r="AZ1554" i="1" s="1"/>
  <c r="AY1554" i="1"/>
  <c r="BA1554" i="1"/>
  <c r="AX1555" i="1"/>
  <c r="AY1555" i="1"/>
  <c r="AZ1555" i="1"/>
  <c r="BA1555" i="1"/>
  <c r="BB1555" i="1"/>
  <c r="AR1556" i="1"/>
  <c r="AX1556" i="1"/>
  <c r="AY1556" i="1"/>
  <c r="AZ1556" i="1"/>
  <c r="BA1556" i="1"/>
  <c r="BB1556" i="1"/>
  <c r="AX1557" i="1"/>
  <c r="AY1557" i="1"/>
  <c r="AZ1557" i="1"/>
  <c r="BA1557" i="1"/>
  <c r="BB1557" i="1"/>
  <c r="AR1558" i="1"/>
  <c r="BA1558" i="1" s="1"/>
  <c r="AX962" i="1"/>
  <c r="AY962" i="1"/>
  <c r="AZ962" i="1"/>
  <c r="BA962" i="1"/>
  <c r="BB962" i="1"/>
  <c r="AR963" i="1"/>
  <c r="AY963" i="1" s="1"/>
  <c r="AX963" i="1"/>
  <c r="AZ963" i="1"/>
  <c r="BA963" i="1"/>
  <c r="BB963" i="1"/>
  <c r="AX1559" i="1"/>
  <c r="AY1559" i="1"/>
  <c r="AZ1559" i="1"/>
  <c r="BA1559" i="1"/>
  <c r="BB1559" i="1"/>
  <c r="AR1560" i="1"/>
  <c r="AZ1560" i="1" s="1"/>
  <c r="AY1560" i="1"/>
  <c r="BA1560" i="1"/>
  <c r="BB1560" i="1"/>
  <c r="AX1561" i="1"/>
  <c r="AY1561" i="1"/>
  <c r="AZ1561" i="1"/>
  <c r="BA1561" i="1"/>
  <c r="BB1561" i="1"/>
  <c r="AR1562" i="1"/>
  <c r="AX1562" i="1"/>
  <c r="AY1562" i="1"/>
  <c r="AZ1562" i="1"/>
  <c r="BA1562" i="1"/>
  <c r="BB1562" i="1"/>
  <c r="AX1563" i="1"/>
  <c r="AY1563" i="1"/>
  <c r="AZ1563" i="1"/>
  <c r="BA1563" i="1"/>
  <c r="BB1563" i="1"/>
  <c r="AR1564" i="1"/>
  <c r="BA1564" i="1"/>
  <c r="AX1565" i="1"/>
  <c r="AY1565" i="1"/>
  <c r="AZ1565" i="1"/>
  <c r="BA1565" i="1"/>
  <c r="BB1565" i="1"/>
  <c r="AX1566" i="1"/>
  <c r="AY1566" i="1"/>
  <c r="AZ1566" i="1"/>
  <c r="BA1566" i="1"/>
  <c r="BB1566" i="1"/>
  <c r="AR1567" i="1"/>
  <c r="BA1567" i="1"/>
  <c r="AX1568" i="1"/>
  <c r="AY1568" i="1"/>
  <c r="AZ1568" i="1"/>
  <c r="BA1568" i="1"/>
  <c r="BB1568" i="1"/>
  <c r="AR1569" i="1"/>
  <c r="AY1569" i="1" s="1"/>
  <c r="AX1569" i="1"/>
  <c r="AZ1569" i="1"/>
  <c r="BA1569" i="1"/>
  <c r="BB1569" i="1"/>
  <c r="AR1570" i="1"/>
  <c r="AX1570" i="1"/>
  <c r="AY1570" i="1"/>
  <c r="AZ1570" i="1"/>
  <c r="BA1570" i="1"/>
  <c r="BB1570" i="1"/>
  <c r="AX1571" i="1"/>
  <c r="AY1571" i="1"/>
  <c r="AZ1571" i="1"/>
  <c r="BA1571" i="1"/>
  <c r="BB1571" i="1"/>
  <c r="AR1572" i="1"/>
  <c r="BA1572" i="1" s="1"/>
  <c r="AR1576" i="1"/>
  <c r="AZ1576" i="1" s="1"/>
  <c r="AY1576" i="1"/>
  <c r="BA1576" i="1"/>
  <c r="AX1573" i="1"/>
  <c r="AY1573" i="1"/>
  <c r="AZ1573" i="1"/>
  <c r="BA1573" i="1"/>
  <c r="BB1573" i="1"/>
  <c r="AX1574" i="1"/>
  <c r="AY1574" i="1"/>
  <c r="AZ1574" i="1"/>
  <c r="BA1574" i="1"/>
  <c r="BB1574" i="1"/>
  <c r="AX1575" i="1"/>
  <c r="AY1575" i="1"/>
  <c r="AZ1575" i="1"/>
  <c r="BA1575" i="1"/>
  <c r="BB1575" i="1"/>
  <c r="AX1577" i="1"/>
  <c r="AY1577" i="1"/>
  <c r="AZ1577" i="1"/>
  <c r="BA1577" i="1"/>
  <c r="BB1577" i="1"/>
  <c r="AR1578" i="1"/>
  <c r="BA1578" i="1"/>
  <c r="AR1579" i="1"/>
  <c r="AZ1579" i="1" s="1"/>
  <c r="AY1579" i="1"/>
  <c r="BA1579" i="1"/>
  <c r="AX1580" i="1"/>
  <c r="AY1580" i="1"/>
  <c r="AZ1580" i="1"/>
  <c r="BA1580" i="1"/>
  <c r="BB1580" i="1"/>
  <c r="AR248" i="1"/>
  <c r="AX248" i="1"/>
  <c r="AY248" i="1"/>
  <c r="AZ248" i="1"/>
  <c r="BA248" i="1"/>
  <c r="BB248" i="1"/>
  <c r="AX246" i="1"/>
  <c r="AY246" i="1"/>
  <c r="AZ246" i="1"/>
  <c r="BA246" i="1"/>
  <c r="BB246" i="1"/>
  <c r="AX245" i="1"/>
  <c r="AY245" i="1"/>
  <c r="AZ245" i="1"/>
  <c r="BA245" i="1"/>
  <c r="BB245" i="1"/>
  <c r="AX247" i="1"/>
  <c r="AY247" i="1"/>
  <c r="AZ247" i="1"/>
  <c r="BA247" i="1"/>
  <c r="BB247" i="1"/>
  <c r="AX1581" i="1"/>
  <c r="AY1581" i="1"/>
  <c r="AZ1581" i="1"/>
  <c r="BA1581" i="1"/>
  <c r="BB1581" i="1"/>
  <c r="AR1582" i="1"/>
  <c r="AY1582" i="1" s="1"/>
  <c r="AX1582" i="1"/>
  <c r="AZ1582" i="1"/>
  <c r="BA1582" i="1"/>
  <c r="BB1582" i="1"/>
  <c r="AX1583" i="1"/>
  <c r="AY1583" i="1"/>
  <c r="AZ1583" i="1"/>
  <c r="BA1583" i="1"/>
  <c r="BB1583" i="1"/>
  <c r="AX1584" i="1"/>
  <c r="AY1584" i="1"/>
  <c r="AZ1584" i="1"/>
  <c r="BA1584" i="1"/>
  <c r="BB1584" i="1"/>
  <c r="AR1585" i="1"/>
  <c r="AY1585" i="1" s="1"/>
  <c r="AX1585" i="1"/>
  <c r="AZ1585" i="1"/>
  <c r="BA1585" i="1"/>
  <c r="BB1585" i="1"/>
  <c r="AX1587" i="1"/>
  <c r="AY1587" i="1"/>
  <c r="AZ1587" i="1"/>
  <c r="BA1587" i="1"/>
  <c r="BB1587" i="1"/>
  <c r="AX1586" i="1"/>
  <c r="AY1586" i="1"/>
  <c r="AZ1586" i="1"/>
  <c r="BA1586" i="1"/>
  <c r="BB1586" i="1"/>
  <c r="AR1589" i="1"/>
  <c r="AY1589" i="1" s="1"/>
  <c r="AX1589" i="1"/>
  <c r="AZ1589" i="1"/>
  <c r="BA1589" i="1"/>
  <c r="BB1589" i="1"/>
  <c r="AR1590" i="1"/>
  <c r="AX1590" i="1"/>
  <c r="AY1590" i="1"/>
  <c r="AZ1590" i="1"/>
  <c r="BA1590" i="1"/>
  <c r="BB1590" i="1"/>
  <c r="AR1591" i="1"/>
  <c r="AY1591" i="1" s="1"/>
  <c r="AX1591" i="1"/>
  <c r="BA1591" i="1"/>
  <c r="BB1591" i="1"/>
  <c r="AX1588" i="1"/>
  <c r="AY1588" i="1"/>
  <c r="AZ1588" i="1"/>
  <c r="BA1588" i="1"/>
  <c r="BB1588" i="1"/>
  <c r="AX1592" i="1"/>
  <c r="AY1592" i="1"/>
  <c r="AZ1592" i="1"/>
  <c r="BA1592" i="1"/>
  <c r="BB1592" i="1"/>
  <c r="AX1593" i="1"/>
  <c r="AY1593" i="1"/>
  <c r="AZ1593" i="1"/>
  <c r="BA1593" i="1"/>
  <c r="BB1593" i="1"/>
  <c r="AX1594" i="1"/>
  <c r="AY1594" i="1"/>
  <c r="AZ1594" i="1"/>
  <c r="BA1594" i="1"/>
  <c r="BB1594" i="1"/>
  <c r="AR1595" i="1"/>
  <c r="AX1595" i="1"/>
  <c r="AY1595" i="1"/>
  <c r="AZ1595" i="1"/>
  <c r="BA1595" i="1"/>
  <c r="BB1595" i="1"/>
  <c r="AX1596" i="1"/>
  <c r="AY1596" i="1"/>
  <c r="AZ1596" i="1"/>
  <c r="BA1596" i="1"/>
  <c r="BB1596" i="1"/>
  <c r="AR1597" i="1"/>
  <c r="AY1597" i="1"/>
  <c r="BA1597" i="1"/>
  <c r="AX1598" i="1"/>
  <c r="AY1598" i="1"/>
  <c r="AZ1598" i="1"/>
  <c r="BA1598" i="1"/>
  <c r="BB1598" i="1"/>
  <c r="AR1599" i="1"/>
  <c r="AY1599" i="1" s="1"/>
  <c r="AZ1599" i="1"/>
  <c r="BB1599" i="1"/>
  <c r="AR1603" i="1"/>
  <c r="AX1603" i="1"/>
  <c r="AY1603" i="1"/>
  <c r="AZ1603" i="1"/>
  <c r="BA1603" i="1"/>
  <c r="BB1603" i="1"/>
  <c r="AX1601" i="1"/>
  <c r="AY1601" i="1"/>
  <c r="AZ1601" i="1"/>
  <c r="BA1601" i="1"/>
  <c r="BB1601" i="1"/>
  <c r="AX1600" i="1"/>
  <c r="AY1600" i="1"/>
  <c r="AZ1600" i="1"/>
  <c r="BA1600" i="1"/>
  <c r="BB1600" i="1"/>
  <c r="AX1602" i="1"/>
  <c r="AY1602" i="1"/>
  <c r="AZ1602" i="1"/>
  <c r="BA1602" i="1"/>
  <c r="BB1602" i="1"/>
  <c r="AR1608" i="1"/>
  <c r="AZ1608" i="1" s="1"/>
  <c r="BB1608" i="1"/>
  <c r="AX1604" i="1"/>
  <c r="AY1604" i="1"/>
  <c r="AZ1604" i="1"/>
  <c r="BA1604" i="1"/>
  <c r="BB1604" i="1"/>
  <c r="AX1606" i="1"/>
  <c r="AY1606" i="1"/>
  <c r="AZ1606" i="1"/>
  <c r="BA1606" i="1"/>
  <c r="BB1606" i="1"/>
  <c r="AX1605" i="1"/>
  <c r="AY1605" i="1"/>
  <c r="AZ1605" i="1"/>
  <c r="BA1605" i="1"/>
  <c r="BB1605" i="1"/>
  <c r="AX1607" i="1"/>
  <c r="AY1607" i="1"/>
  <c r="AZ1607" i="1"/>
  <c r="BA1607" i="1"/>
  <c r="BB1607" i="1"/>
  <c r="AR1053" i="1"/>
  <c r="AY1053" i="1"/>
  <c r="BA1053" i="1"/>
  <c r="AX1609" i="1"/>
  <c r="AY1609" i="1"/>
  <c r="AZ1609" i="1"/>
  <c r="BA1609" i="1"/>
  <c r="BB1609" i="1"/>
  <c r="AR1610" i="1"/>
  <c r="AY1610" i="1" s="1"/>
  <c r="AZ1610" i="1"/>
  <c r="BB1610" i="1"/>
  <c r="AR1611" i="1"/>
  <c r="AX1611" i="1"/>
  <c r="AY1611" i="1"/>
  <c r="AZ1611" i="1"/>
  <c r="BA1611" i="1"/>
  <c r="BB1611" i="1"/>
  <c r="AX1612" i="1"/>
  <c r="AY1612" i="1"/>
  <c r="AZ1612" i="1"/>
  <c r="BA1612" i="1"/>
  <c r="BB1612" i="1"/>
  <c r="AX1613" i="1"/>
  <c r="AY1613" i="1"/>
  <c r="AZ1613" i="1"/>
  <c r="BA1613" i="1"/>
  <c r="BB1613" i="1"/>
  <c r="AR1614" i="1"/>
  <c r="AX1614" i="1"/>
  <c r="AY1614" i="1"/>
  <c r="AZ1614" i="1"/>
  <c r="BA1614" i="1"/>
  <c r="BB1614" i="1"/>
  <c r="AR1615" i="1"/>
  <c r="AY1615" i="1" s="1"/>
  <c r="AX1615" i="1"/>
  <c r="BA1615" i="1"/>
  <c r="BB1615" i="1"/>
  <c r="AX1616" i="1"/>
  <c r="AY1616" i="1"/>
  <c r="AZ1616" i="1"/>
  <c r="BA1616" i="1"/>
  <c r="BB1616" i="1"/>
  <c r="AR1621" i="1"/>
  <c r="AZ1621" i="1" s="1"/>
  <c r="AX1621" i="1"/>
  <c r="AY1621" i="1"/>
  <c r="BA1621" i="1"/>
  <c r="BB1621" i="1"/>
  <c r="AX1617" i="1"/>
  <c r="AY1617" i="1"/>
  <c r="AZ1617" i="1"/>
  <c r="BA1617" i="1"/>
  <c r="BB1617" i="1"/>
  <c r="AX1618" i="1"/>
  <c r="AY1618" i="1"/>
  <c r="AZ1618" i="1"/>
  <c r="BA1618" i="1"/>
  <c r="BB1618" i="1"/>
  <c r="AX1619" i="1"/>
  <c r="AY1619" i="1"/>
  <c r="AZ1619" i="1"/>
  <c r="BA1619" i="1"/>
  <c r="BB1619" i="1"/>
  <c r="AX1620" i="1"/>
  <c r="AY1620" i="1"/>
  <c r="AZ1620" i="1"/>
  <c r="BA1620" i="1"/>
  <c r="BB1620" i="1"/>
  <c r="AX1622" i="1"/>
  <c r="AY1622" i="1"/>
  <c r="AZ1622" i="1"/>
  <c r="BA1622" i="1"/>
  <c r="BB1622" i="1"/>
  <c r="AR1623" i="1"/>
  <c r="AX1623" i="1"/>
  <c r="AY1623" i="1"/>
  <c r="AZ1623" i="1"/>
  <c r="BA1623" i="1"/>
  <c r="BB1623" i="1"/>
  <c r="AX1624" i="1"/>
  <c r="AY1624" i="1"/>
  <c r="AZ1624" i="1"/>
  <c r="BA1624" i="1"/>
  <c r="BB1624" i="1"/>
  <c r="AR1625" i="1"/>
  <c r="AY1625" i="1" s="1"/>
  <c r="AR1626" i="1"/>
  <c r="AZ1626" i="1" s="1"/>
  <c r="BB1626" i="1"/>
  <c r="AX1627" i="1"/>
  <c r="AY1627" i="1"/>
  <c r="AZ1627" i="1"/>
  <c r="BA1627" i="1"/>
  <c r="BB1627" i="1"/>
  <c r="AX1628" i="1"/>
  <c r="AY1628" i="1"/>
  <c r="AZ1628" i="1"/>
  <c r="BA1628" i="1"/>
  <c r="BB1628" i="1"/>
  <c r="AR1629" i="1"/>
  <c r="AZ1629" i="1" s="1"/>
  <c r="AX1629" i="1"/>
  <c r="AY1629" i="1"/>
  <c r="BA1629" i="1"/>
  <c r="BB1629" i="1"/>
  <c r="AX216" i="1"/>
  <c r="AY216" i="1"/>
  <c r="AZ216" i="1"/>
  <c r="BA216" i="1"/>
  <c r="BB216" i="1"/>
  <c r="AR217" i="1"/>
  <c r="AX217" i="1"/>
  <c r="AY217" i="1"/>
  <c r="AZ217" i="1"/>
  <c r="BA217" i="1"/>
  <c r="BB217" i="1"/>
  <c r="AX1630" i="1"/>
  <c r="AY1630" i="1"/>
  <c r="AZ1630" i="1"/>
  <c r="BA1630" i="1"/>
  <c r="BB1630" i="1"/>
  <c r="AR1631" i="1"/>
  <c r="AY1631" i="1" s="1"/>
  <c r="AR1632" i="1"/>
  <c r="AZ1632" i="1" s="1"/>
  <c r="BB1632" i="1"/>
  <c r="AX1633" i="1"/>
  <c r="AY1633" i="1"/>
  <c r="AZ1633" i="1"/>
  <c r="BA1633" i="1"/>
  <c r="BB1633" i="1"/>
  <c r="AR1634" i="1"/>
  <c r="AX1634" i="1"/>
  <c r="AY1634" i="1"/>
  <c r="AZ1634" i="1"/>
  <c r="BA1634" i="1"/>
  <c r="BB1634" i="1"/>
  <c r="AR1635" i="1"/>
  <c r="AY1635" i="1" s="1"/>
  <c r="BB1635" i="1"/>
  <c r="AX1636" i="1"/>
  <c r="AY1636" i="1"/>
  <c r="AZ1636" i="1"/>
  <c r="BA1636" i="1"/>
  <c r="BB1636" i="1"/>
  <c r="AR1637" i="1"/>
  <c r="AZ1637" i="1" s="1"/>
  <c r="AY1637" i="1"/>
  <c r="BB1637" i="1"/>
  <c r="AX1638" i="1"/>
  <c r="AY1638" i="1"/>
  <c r="AZ1638" i="1"/>
  <c r="BA1638" i="1"/>
  <c r="BB1638" i="1"/>
  <c r="AR1639" i="1"/>
  <c r="AX1639" i="1"/>
  <c r="AY1639" i="1"/>
  <c r="AZ1639" i="1"/>
  <c r="BA1639" i="1"/>
  <c r="BB1639" i="1"/>
  <c r="AX1640" i="1"/>
  <c r="AY1640" i="1"/>
  <c r="AZ1640" i="1"/>
  <c r="BA1640" i="1"/>
  <c r="BB1640" i="1"/>
  <c r="AR1641" i="1"/>
  <c r="AY1641" i="1"/>
  <c r="AZ1641" i="1"/>
  <c r="BA1641" i="1"/>
  <c r="AX1642" i="1"/>
  <c r="AY1642" i="1"/>
  <c r="AZ1642" i="1"/>
  <c r="BA1642" i="1"/>
  <c r="BB1642" i="1"/>
  <c r="AR1643" i="1"/>
  <c r="AY1643" i="1" s="1"/>
  <c r="BB1643" i="1"/>
  <c r="AX1644" i="1"/>
  <c r="AY1644" i="1"/>
  <c r="AZ1644" i="1"/>
  <c r="BA1644" i="1"/>
  <c r="BB1644" i="1"/>
  <c r="AR1645" i="1"/>
  <c r="AX1645" i="1" s="1"/>
  <c r="AY1645" i="1"/>
  <c r="BA1645" i="1"/>
  <c r="AR1649" i="1"/>
  <c r="AZ1649" i="1" s="1"/>
  <c r="BA1649" i="1"/>
  <c r="AX1647" i="1"/>
  <c r="AY1647" i="1"/>
  <c r="AZ1647" i="1"/>
  <c r="BA1647" i="1"/>
  <c r="BB1647" i="1"/>
  <c r="AX1646" i="1"/>
  <c r="AY1646" i="1"/>
  <c r="AZ1646" i="1"/>
  <c r="BA1646" i="1"/>
  <c r="BB1646" i="1"/>
  <c r="AX1648" i="1"/>
  <c r="AY1648" i="1"/>
  <c r="AZ1648" i="1"/>
  <c r="BA1648" i="1"/>
  <c r="BB1648" i="1"/>
  <c r="AX1650" i="1"/>
  <c r="AY1650" i="1"/>
  <c r="AZ1650" i="1"/>
  <c r="BA1650" i="1"/>
  <c r="BB1650" i="1"/>
  <c r="AX1651" i="1"/>
  <c r="AY1651" i="1"/>
  <c r="AZ1651" i="1"/>
  <c r="BA1651" i="1"/>
  <c r="BB1651" i="1"/>
  <c r="AR1652" i="1"/>
  <c r="AX1652" i="1"/>
  <c r="AY1652" i="1"/>
  <c r="AZ1652" i="1"/>
  <c r="BA1652" i="1"/>
  <c r="BB1652" i="1"/>
  <c r="AR1653" i="1"/>
  <c r="AY1653" i="1" s="1"/>
  <c r="AX1653" i="1"/>
  <c r="AZ1653" i="1"/>
  <c r="BA1653" i="1"/>
  <c r="BB1653" i="1"/>
  <c r="AX1654" i="1"/>
  <c r="AY1654" i="1"/>
  <c r="AZ1654" i="1"/>
  <c r="BA1654" i="1"/>
  <c r="BB1654" i="1"/>
  <c r="AX1655" i="1"/>
  <c r="AY1655" i="1"/>
  <c r="AZ1655" i="1"/>
  <c r="BA1655" i="1"/>
  <c r="BB1655" i="1"/>
  <c r="AR1656" i="1"/>
  <c r="AY1656" i="1" s="1"/>
  <c r="AX1656" i="1"/>
  <c r="AZ1656" i="1"/>
  <c r="BA1656" i="1"/>
  <c r="BB1656" i="1"/>
  <c r="AX1657" i="1"/>
  <c r="AY1657" i="1"/>
  <c r="AZ1657" i="1"/>
  <c r="BA1657" i="1"/>
  <c r="BB1657" i="1"/>
  <c r="AR1658" i="1"/>
  <c r="AZ1658" i="1" s="1"/>
  <c r="BA1658" i="1"/>
  <c r="AX1659" i="1"/>
  <c r="AY1659" i="1"/>
  <c r="AZ1659" i="1"/>
  <c r="BA1659" i="1"/>
  <c r="BB1659" i="1"/>
  <c r="AR1660" i="1"/>
  <c r="AY1660" i="1" s="1"/>
  <c r="AX1660" i="1"/>
  <c r="AZ1660" i="1"/>
  <c r="BA1660" i="1"/>
  <c r="BB1660" i="1"/>
  <c r="AR1661" i="1"/>
  <c r="AY1661" i="1" s="1"/>
  <c r="AX1661" i="1"/>
  <c r="AZ1661" i="1"/>
  <c r="BA1661" i="1"/>
  <c r="BB1661" i="1"/>
  <c r="AX1662" i="1"/>
  <c r="AY1662" i="1"/>
  <c r="AZ1662" i="1"/>
  <c r="BA1662" i="1"/>
  <c r="BB1662" i="1"/>
  <c r="AR1663" i="1"/>
  <c r="AZ1663" i="1" s="1"/>
  <c r="BA1663" i="1"/>
  <c r="AX1664" i="1"/>
  <c r="AY1664" i="1"/>
  <c r="AZ1664" i="1"/>
  <c r="BA1664" i="1"/>
  <c r="BB1664" i="1"/>
  <c r="AR1665" i="1"/>
  <c r="AY1665" i="1" s="1"/>
  <c r="AX1665" i="1"/>
  <c r="AZ1665" i="1"/>
  <c r="BA1665" i="1"/>
  <c r="BB1665" i="1"/>
  <c r="AX1517" i="1"/>
  <c r="AY1517" i="1"/>
  <c r="AZ1517" i="1"/>
  <c r="BA1517" i="1"/>
  <c r="BB1517" i="1"/>
  <c r="AR1518" i="1"/>
  <c r="AX1518" i="1" s="1"/>
  <c r="AY1518" i="1"/>
  <c r="BA1518" i="1"/>
  <c r="AR1666" i="1"/>
  <c r="AZ1666" i="1" s="1"/>
  <c r="BA1666" i="1"/>
  <c r="AX1667" i="1"/>
  <c r="AY1667" i="1"/>
  <c r="AZ1667" i="1"/>
  <c r="BA1667" i="1"/>
  <c r="BB1667" i="1"/>
  <c r="AR1668" i="1"/>
  <c r="AY1668" i="1" s="1"/>
  <c r="AX1668" i="1"/>
  <c r="AZ1668" i="1"/>
  <c r="BA1668" i="1"/>
  <c r="BB1668" i="1"/>
  <c r="AX1669" i="1"/>
  <c r="AY1669" i="1"/>
  <c r="AZ1669" i="1"/>
  <c r="BA1669" i="1"/>
  <c r="BB1669" i="1"/>
  <c r="AR1670" i="1"/>
  <c r="AX1670" i="1" s="1"/>
  <c r="AY1670" i="1"/>
  <c r="BA1670" i="1"/>
  <c r="AX1671" i="1"/>
  <c r="AY1671" i="1"/>
  <c r="AZ1671" i="1"/>
  <c r="BA1671" i="1"/>
  <c r="BB1671" i="1"/>
  <c r="AR1672" i="1"/>
  <c r="AY1672" i="1" s="1"/>
  <c r="AX1672" i="1"/>
  <c r="AZ1672" i="1"/>
  <c r="BA1672" i="1"/>
  <c r="BB1672" i="1"/>
  <c r="AX1673" i="1"/>
  <c r="AY1673" i="1"/>
  <c r="AZ1673" i="1"/>
  <c r="BA1673" i="1"/>
  <c r="BB1673" i="1"/>
  <c r="AR1674" i="1"/>
  <c r="AZ1674" i="1" s="1"/>
  <c r="BA1674" i="1"/>
  <c r="AX1675" i="1"/>
  <c r="AY1675" i="1"/>
  <c r="AZ1675" i="1"/>
  <c r="BA1675" i="1"/>
  <c r="BB1675" i="1"/>
  <c r="AR1676" i="1"/>
  <c r="AY1676" i="1" s="1"/>
  <c r="AX1676" i="1"/>
  <c r="AZ1676" i="1"/>
  <c r="BA1676" i="1"/>
  <c r="BB1676" i="1"/>
  <c r="AX1677" i="1"/>
  <c r="AY1677" i="1"/>
  <c r="AZ1677" i="1"/>
  <c r="BA1677" i="1"/>
  <c r="BB1677" i="1"/>
  <c r="AR1678" i="1"/>
  <c r="AX1678" i="1" s="1"/>
  <c r="AY1678" i="1"/>
  <c r="BA1678" i="1"/>
  <c r="AR1679" i="1"/>
  <c r="AZ1679" i="1" s="1"/>
  <c r="BA1679" i="1"/>
  <c r="AX1681" i="1"/>
  <c r="AY1681" i="1"/>
  <c r="AZ1681" i="1"/>
  <c r="BA1681" i="1"/>
  <c r="BB1681" i="1"/>
  <c r="AX1680" i="1"/>
  <c r="AY1680" i="1"/>
  <c r="AZ1680" i="1"/>
  <c r="BA1680" i="1"/>
  <c r="BB1680" i="1"/>
  <c r="AR1683" i="1"/>
  <c r="AZ1683" i="1" s="1"/>
  <c r="BA1683" i="1"/>
  <c r="AR1684" i="1"/>
  <c r="AX1684" i="1" s="1"/>
  <c r="AY1684" i="1"/>
  <c r="BA1684" i="1"/>
  <c r="AX1682" i="1"/>
  <c r="AY1682" i="1"/>
  <c r="AZ1682" i="1"/>
  <c r="BA1682" i="1"/>
  <c r="BB1682" i="1"/>
  <c r="AX1685" i="1"/>
  <c r="AY1685" i="1"/>
  <c r="AZ1685" i="1"/>
  <c r="BA1685" i="1"/>
  <c r="BB1685" i="1"/>
  <c r="AX1686" i="1"/>
  <c r="AY1686" i="1"/>
  <c r="AZ1686" i="1"/>
  <c r="BA1686" i="1"/>
  <c r="BB1686" i="1"/>
  <c r="AR1687" i="1"/>
  <c r="AY1687" i="1" s="1"/>
  <c r="AX1687" i="1"/>
  <c r="AZ1687" i="1"/>
  <c r="BA1687" i="1"/>
  <c r="BB1687" i="1"/>
  <c r="AX1688" i="1"/>
  <c r="AY1688" i="1"/>
  <c r="AZ1688" i="1"/>
  <c r="BA1688" i="1"/>
  <c r="BB1688" i="1"/>
  <c r="AR1689" i="1"/>
  <c r="AX1689" i="1" s="1"/>
  <c r="AY1689" i="1"/>
  <c r="BA1689" i="1"/>
  <c r="AX1690" i="1"/>
  <c r="AY1690" i="1"/>
  <c r="AZ1690" i="1"/>
  <c r="BA1690" i="1"/>
  <c r="BB1690" i="1"/>
  <c r="AX1691" i="1"/>
  <c r="AY1691" i="1"/>
  <c r="AZ1691" i="1"/>
  <c r="BA1691" i="1"/>
  <c r="BB1691" i="1"/>
  <c r="AR1692" i="1"/>
  <c r="AX1692" i="1" s="1"/>
  <c r="AY1692" i="1"/>
  <c r="BA1692" i="1"/>
  <c r="AX1693" i="1"/>
  <c r="AY1693" i="1"/>
  <c r="AZ1693" i="1"/>
  <c r="BA1693" i="1"/>
  <c r="BB1693" i="1"/>
  <c r="AR1694" i="1"/>
  <c r="AX1694" i="1"/>
  <c r="AY1694" i="1"/>
  <c r="AZ1694" i="1"/>
  <c r="BA1694" i="1"/>
  <c r="BB1694" i="1"/>
  <c r="AR1695" i="1"/>
  <c r="AY1695" i="1" s="1"/>
  <c r="AX1695" i="1"/>
  <c r="AZ1695" i="1"/>
  <c r="BA1695" i="1"/>
  <c r="BB1695" i="1"/>
  <c r="AX1696" i="1"/>
  <c r="AY1696" i="1"/>
  <c r="AZ1696" i="1"/>
  <c r="BA1696" i="1"/>
  <c r="BB1696" i="1"/>
  <c r="AR1697" i="1"/>
  <c r="AX1697" i="1" s="1"/>
  <c r="AY1697" i="1"/>
  <c r="BA1697" i="1"/>
  <c r="AX1698" i="1"/>
  <c r="AY1698" i="1"/>
  <c r="AZ1698" i="1"/>
  <c r="BA1698" i="1"/>
  <c r="BB1698" i="1"/>
  <c r="AR1699" i="1"/>
  <c r="AX1699" i="1"/>
  <c r="AY1699" i="1"/>
  <c r="AZ1699" i="1"/>
  <c r="BA1699" i="1"/>
  <c r="BB1699" i="1"/>
  <c r="AX1700" i="1"/>
  <c r="AY1700" i="1"/>
  <c r="AZ1700" i="1"/>
  <c r="BA1700" i="1"/>
  <c r="BB1700" i="1"/>
  <c r="AR1701" i="1"/>
  <c r="AZ1701" i="1" s="1"/>
  <c r="BA1701" i="1"/>
  <c r="AX1702" i="1"/>
  <c r="AY1702" i="1"/>
  <c r="AZ1702" i="1"/>
  <c r="BA1702" i="1"/>
  <c r="BB1702" i="1"/>
  <c r="AR1703" i="1"/>
  <c r="AY1703" i="1" s="1"/>
  <c r="AX1703" i="1"/>
  <c r="AZ1703" i="1"/>
  <c r="BA1703" i="1"/>
  <c r="BB1703" i="1"/>
  <c r="AX1704" i="1"/>
  <c r="AY1704" i="1"/>
  <c r="AZ1704" i="1"/>
  <c r="BA1704" i="1"/>
  <c r="BB1704" i="1"/>
  <c r="AR1705" i="1"/>
  <c r="AX1705" i="1" s="1"/>
  <c r="AY1705" i="1"/>
  <c r="BA1705" i="1"/>
  <c r="AX1706" i="1"/>
  <c r="AY1706" i="1"/>
  <c r="AZ1706" i="1"/>
  <c r="BA1706" i="1"/>
  <c r="BB1706" i="1"/>
  <c r="AR1707" i="1"/>
  <c r="AX1707" i="1"/>
  <c r="AY1707" i="1"/>
  <c r="AZ1707" i="1"/>
  <c r="BA1707" i="1"/>
  <c r="BB1707" i="1"/>
  <c r="AX1708" i="1"/>
  <c r="AY1708" i="1"/>
  <c r="AZ1708" i="1"/>
  <c r="BA1708" i="1"/>
  <c r="BB1708" i="1"/>
  <c r="AR1709" i="1"/>
  <c r="AZ1709" i="1" s="1"/>
  <c r="BA1709" i="1"/>
  <c r="AX1710" i="1"/>
  <c r="AY1710" i="1"/>
  <c r="AZ1710" i="1"/>
  <c r="BA1710" i="1"/>
  <c r="BB1710" i="1"/>
  <c r="AR1711" i="1"/>
  <c r="AY1711" i="1" s="1"/>
  <c r="AX1711" i="1"/>
  <c r="AZ1711" i="1"/>
  <c r="BA1711" i="1"/>
  <c r="BB1711" i="1"/>
  <c r="AX1712" i="1"/>
  <c r="AY1712" i="1"/>
  <c r="AZ1712" i="1"/>
  <c r="BA1712" i="1"/>
  <c r="BB1712" i="1"/>
  <c r="AR1713" i="1"/>
  <c r="AX1713" i="1" s="1"/>
  <c r="AY1713" i="1"/>
  <c r="BA1713" i="1"/>
  <c r="AR1714" i="1"/>
  <c r="AZ1714" i="1" s="1"/>
  <c r="BA1714" i="1"/>
  <c r="AX1715" i="1"/>
  <c r="AY1715" i="1"/>
  <c r="AZ1715" i="1"/>
  <c r="BA1715" i="1"/>
  <c r="BB1715" i="1"/>
  <c r="AR1716" i="1"/>
  <c r="AY1716" i="1" s="1"/>
  <c r="AX1716" i="1"/>
  <c r="AZ1716" i="1"/>
  <c r="BA1716" i="1"/>
  <c r="BB1716" i="1"/>
  <c r="AR1717" i="1"/>
  <c r="AX1717" i="1"/>
  <c r="AY1717" i="1"/>
  <c r="AZ1717" i="1"/>
  <c r="BA1717" i="1"/>
  <c r="BB1717" i="1"/>
  <c r="AR1718" i="1"/>
  <c r="AY1718" i="1" s="1"/>
  <c r="AX1718" i="1"/>
  <c r="AZ1718" i="1"/>
  <c r="BA1718" i="1"/>
  <c r="BB1718" i="1"/>
  <c r="AX1719" i="1"/>
  <c r="AY1719" i="1"/>
  <c r="AZ1719" i="1"/>
  <c r="BA1719" i="1"/>
  <c r="BB1719" i="1"/>
  <c r="AR1720" i="1"/>
  <c r="AX1720" i="1" s="1"/>
  <c r="AY1720" i="1"/>
  <c r="BA1720" i="1"/>
  <c r="AX1721" i="1"/>
  <c r="AY1721" i="1"/>
  <c r="AZ1721" i="1"/>
  <c r="BA1721" i="1"/>
  <c r="BB1721" i="1"/>
  <c r="AX1722" i="1"/>
  <c r="AY1722" i="1"/>
  <c r="AZ1722" i="1"/>
  <c r="BA1722" i="1"/>
  <c r="BB1722" i="1"/>
  <c r="AR1723" i="1"/>
  <c r="AX1723" i="1" s="1"/>
  <c r="AY1723" i="1"/>
  <c r="BA1723" i="1"/>
  <c r="AR1724" i="1"/>
  <c r="AZ1724" i="1" s="1"/>
  <c r="BA1724" i="1"/>
  <c r="AX1725" i="1"/>
  <c r="AY1725" i="1"/>
  <c r="AZ1725" i="1"/>
  <c r="BA1725" i="1"/>
  <c r="BB1725" i="1"/>
  <c r="AX1726" i="1"/>
  <c r="AY1726" i="1"/>
  <c r="AZ1726" i="1"/>
  <c r="BA1726" i="1"/>
  <c r="BB1726" i="1"/>
  <c r="AR1727" i="1"/>
  <c r="AZ1727" i="1" s="1"/>
  <c r="BA1727" i="1"/>
  <c r="AX1728" i="1"/>
  <c r="AY1728" i="1"/>
  <c r="AZ1728" i="1"/>
  <c r="BA1728" i="1"/>
  <c r="BB1728" i="1"/>
  <c r="AR1729" i="1"/>
  <c r="AY1729" i="1" s="1"/>
  <c r="AX1729" i="1"/>
  <c r="AZ1729" i="1"/>
  <c r="BA1729" i="1"/>
  <c r="BB1729" i="1"/>
  <c r="AX1730" i="1"/>
  <c r="AY1730" i="1"/>
  <c r="AZ1730" i="1"/>
  <c r="BA1730" i="1"/>
  <c r="BB1730" i="1"/>
  <c r="AR1731" i="1"/>
  <c r="AX1731" i="1" s="1"/>
  <c r="AY1731" i="1"/>
  <c r="BA1731" i="1"/>
  <c r="AX1732" i="1"/>
  <c r="AY1732" i="1"/>
  <c r="AZ1732" i="1"/>
  <c r="BA1732" i="1"/>
  <c r="BB1732" i="1"/>
  <c r="AR1733" i="1"/>
  <c r="AX1733" i="1"/>
  <c r="AY1733" i="1"/>
  <c r="AZ1733" i="1"/>
  <c r="BA1733" i="1"/>
  <c r="BB1733" i="1"/>
  <c r="AX1734" i="1"/>
  <c r="AY1734" i="1"/>
  <c r="AZ1734" i="1"/>
  <c r="BA1734" i="1"/>
  <c r="BB1734" i="1"/>
  <c r="AR1735" i="1"/>
  <c r="AZ1735" i="1" s="1"/>
  <c r="BA1735" i="1"/>
  <c r="AX1736" i="1"/>
  <c r="AY1736" i="1"/>
  <c r="AZ1736" i="1"/>
  <c r="BA1736" i="1"/>
  <c r="BB1736" i="1"/>
  <c r="AR1737" i="1"/>
  <c r="AY1737" i="1" s="1"/>
  <c r="AX1737" i="1"/>
  <c r="AZ1737" i="1"/>
  <c r="BA1737" i="1"/>
  <c r="BB1737" i="1"/>
  <c r="AX1738" i="1"/>
  <c r="AY1738" i="1"/>
  <c r="AZ1738" i="1"/>
  <c r="BA1738" i="1"/>
  <c r="BB1738" i="1"/>
  <c r="AR1739" i="1"/>
  <c r="AX1739" i="1" s="1"/>
  <c r="AY1739" i="1"/>
  <c r="BA1739" i="1"/>
  <c r="AX1740" i="1"/>
  <c r="AY1740" i="1"/>
  <c r="AZ1740" i="1"/>
  <c r="BA1740" i="1"/>
  <c r="BB1740" i="1"/>
  <c r="AR1741" i="1"/>
  <c r="AY1741" i="1" s="1"/>
  <c r="AX1741" i="1"/>
  <c r="AZ1741" i="1"/>
  <c r="BA1741" i="1"/>
  <c r="BB1741" i="1"/>
  <c r="AR1742" i="1"/>
  <c r="AX1742" i="1"/>
  <c r="AY1742" i="1"/>
  <c r="AZ1742" i="1"/>
  <c r="BA1742" i="1"/>
  <c r="BB1742" i="1"/>
  <c r="AR1743" i="1"/>
  <c r="AY1743" i="1" s="1"/>
  <c r="AX1743" i="1"/>
  <c r="AZ1743" i="1"/>
  <c r="BA1743" i="1"/>
  <c r="BB1743" i="1"/>
  <c r="AX1744" i="1"/>
  <c r="AY1744" i="1"/>
  <c r="AZ1744" i="1"/>
  <c r="BA1744" i="1"/>
  <c r="BB1744" i="1"/>
  <c r="AX1745" i="1"/>
  <c r="AY1745" i="1"/>
  <c r="AZ1745" i="1"/>
  <c r="BA1745" i="1"/>
  <c r="BB1745" i="1"/>
  <c r="AX1746" i="1"/>
  <c r="AY1746" i="1"/>
  <c r="AZ1746" i="1"/>
  <c r="BA1746" i="1"/>
  <c r="BB1746" i="1"/>
  <c r="AR1750" i="1"/>
  <c r="AX1750" i="1" s="1"/>
  <c r="AY1750" i="1"/>
  <c r="BA1750" i="1"/>
  <c r="AX1747" i="1"/>
  <c r="AY1747" i="1"/>
  <c r="AZ1747" i="1"/>
  <c r="BA1747" i="1"/>
  <c r="BB1747" i="1"/>
  <c r="AX1748" i="1"/>
  <c r="AY1748" i="1"/>
  <c r="AZ1748" i="1"/>
  <c r="BA1748" i="1"/>
  <c r="BB1748" i="1"/>
  <c r="AX1749" i="1"/>
  <c r="AY1749" i="1"/>
  <c r="AZ1749" i="1"/>
  <c r="BA1749" i="1"/>
  <c r="BB1749" i="1"/>
  <c r="AX1751" i="1"/>
  <c r="AY1751" i="1"/>
  <c r="AZ1751" i="1"/>
  <c r="BA1751" i="1"/>
  <c r="BB1751" i="1"/>
  <c r="AR1752" i="1"/>
  <c r="AZ1752" i="1" s="1"/>
  <c r="BA1752" i="1"/>
  <c r="AX1753" i="1"/>
  <c r="AY1753" i="1"/>
  <c r="AZ1753" i="1"/>
  <c r="BA1753" i="1"/>
  <c r="BB1753" i="1"/>
  <c r="AR1754" i="1"/>
  <c r="AX1754" i="1"/>
  <c r="AY1754" i="1"/>
  <c r="AZ1754" i="1"/>
  <c r="BA1754" i="1"/>
  <c r="BB1754" i="1"/>
  <c r="AX1755" i="1"/>
  <c r="AY1755" i="1"/>
  <c r="AZ1755" i="1"/>
  <c r="BA1755" i="1"/>
  <c r="BB1755" i="1"/>
  <c r="AR1756" i="1"/>
  <c r="AX1756" i="1" s="1"/>
  <c r="AY1756" i="1"/>
  <c r="BA1756" i="1"/>
  <c r="AX1757" i="1"/>
  <c r="AY1757" i="1"/>
  <c r="AZ1757" i="1"/>
  <c r="BA1757" i="1"/>
  <c r="BB1757" i="1"/>
  <c r="AR1758" i="1"/>
  <c r="AY1758" i="1" s="1"/>
  <c r="AX1758" i="1"/>
  <c r="AZ1758" i="1"/>
  <c r="BA1758" i="1"/>
  <c r="BB1758" i="1"/>
  <c r="AX1759" i="1"/>
  <c r="AY1759" i="1"/>
  <c r="AZ1759" i="1"/>
  <c r="BA1759" i="1"/>
  <c r="BB1759" i="1"/>
  <c r="AR1760" i="1"/>
  <c r="AZ1760" i="1" s="1"/>
  <c r="BA1760" i="1"/>
  <c r="AR1761" i="1"/>
  <c r="AX1761" i="1" s="1"/>
  <c r="AY1761" i="1"/>
  <c r="BA1761" i="1"/>
  <c r="AX1762" i="1"/>
  <c r="AY1762" i="1"/>
  <c r="AZ1762" i="1"/>
  <c r="BA1762" i="1"/>
  <c r="BB1762" i="1"/>
  <c r="AX1763" i="1"/>
  <c r="AY1763" i="1"/>
  <c r="AZ1763" i="1"/>
  <c r="BA1763" i="1"/>
  <c r="BB1763" i="1"/>
  <c r="AR1764" i="1"/>
  <c r="AX1764" i="1" s="1"/>
  <c r="AY1764" i="1"/>
  <c r="BA1764" i="1"/>
  <c r="AR1765" i="1"/>
  <c r="AZ1765" i="1" s="1"/>
  <c r="BA1765" i="1"/>
  <c r="AX1766" i="1"/>
  <c r="AY1766" i="1"/>
  <c r="AZ1766" i="1"/>
  <c r="BA1766" i="1"/>
  <c r="BB1766" i="1"/>
  <c r="AR1767" i="1"/>
  <c r="AX1767" i="1"/>
  <c r="AY1767" i="1"/>
  <c r="AZ1767" i="1"/>
  <c r="BA1767" i="1"/>
  <c r="BB1767" i="1"/>
  <c r="AX1768" i="1"/>
  <c r="AY1768" i="1"/>
  <c r="AZ1768" i="1"/>
  <c r="BA1768" i="1"/>
  <c r="BB1768" i="1"/>
  <c r="AX1769" i="1"/>
  <c r="AY1769" i="1"/>
  <c r="AZ1769" i="1"/>
  <c r="BA1769" i="1"/>
  <c r="BB1769" i="1"/>
  <c r="AX1770" i="1"/>
  <c r="AY1770" i="1"/>
  <c r="AZ1770" i="1"/>
  <c r="BA1770" i="1"/>
  <c r="BB1770" i="1"/>
  <c r="AX1771" i="1"/>
  <c r="AY1771" i="1"/>
  <c r="AZ1771" i="1"/>
  <c r="BA1771" i="1"/>
  <c r="BB1771" i="1"/>
  <c r="AR1772" i="1"/>
  <c r="AY1772" i="1" s="1"/>
  <c r="AX1772" i="1"/>
  <c r="AZ1772" i="1"/>
  <c r="BA1772" i="1"/>
  <c r="BB1772" i="1"/>
  <c r="AX1773" i="1"/>
  <c r="AY1773" i="1"/>
  <c r="AZ1773" i="1"/>
  <c r="BA1773" i="1"/>
  <c r="BB1773" i="1"/>
  <c r="AR1774" i="1"/>
  <c r="AZ1774" i="1" s="1"/>
  <c r="BA1774" i="1"/>
  <c r="AX1775" i="1"/>
  <c r="AY1775" i="1"/>
  <c r="AZ1775" i="1"/>
  <c r="BA1775" i="1"/>
  <c r="BB1775" i="1"/>
  <c r="AR1776" i="1"/>
  <c r="AX1776" i="1"/>
  <c r="AY1776" i="1"/>
  <c r="AZ1776" i="1"/>
  <c r="BA1776" i="1"/>
  <c r="BB1776" i="1"/>
  <c r="AR1777" i="1"/>
  <c r="AY1777" i="1" s="1"/>
  <c r="AX1777" i="1"/>
  <c r="AZ1777" i="1"/>
  <c r="BA1777" i="1"/>
  <c r="BB1777" i="1"/>
  <c r="AX1778" i="1"/>
  <c r="AY1778" i="1"/>
  <c r="AZ1778" i="1"/>
  <c r="BA1778" i="1"/>
  <c r="BB1778" i="1"/>
  <c r="AX1779" i="1"/>
  <c r="AY1779" i="1"/>
  <c r="AZ1779" i="1"/>
  <c r="BA1779" i="1"/>
  <c r="BB1779" i="1"/>
  <c r="AR1780" i="1"/>
  <c r="AY1780" i="1" s="1"/>
  <c r="AX1780" i="1"/>
  <c r="AZ1780" i="1"/>
  <c r="BA1780" i="1"/>
  <c r="BB1780" i="1"/>
  <c r="AX1781" i="1"/>
  <c r="AY1781" i="1"/>
  <c r="AZ1781" i="1"/>
  <c r="BA1781" i="1"/>
  <c r="BB1781" i="1"/>
  <c r="AR1782" i="1"/>
  <c r="AZ1782" i="1" s="1"/>
  <c r="BA1782" i="1"/>
  <c r="AX1783" i="1"/>
  <c r="AY1783" i="1"/>
  <c r="AZ1783" i="1"/>
  <c r="BA1783" i="1"/>
  <c r="BB1783" i="1"/>
  <c r="AR1784" i="1"/>
  <c r="AX1784" i="1"/>
  <c r="AY1784" i="1"/>
  <c r="AZ1784" i="1"/>
  <c r="BA1784" i="1"/>
  <c r="BB1784" i="1"/>
  <c r="AX1785" i="1"/>
  <c r="AY1785" i="1"/>
  <c r="AZ1785" i="1"/>
  <c r="BA1785" i="1"/>
  <c r="BB1785" i="1"/>
  <c r="AR1786" i="1"/>
  <c r="AX1786" i="1" s="1"/>
  <c r="AY1786" i="1"/>
  <c r="BA1786" i="1"/>
  <c r="AX1787" i="1"/>
  <c r="AY1787" i="1"/>
  <c r="AZ1787" i="1"/>
  <c r="BA1787" i="1"/>
  <c r="BB1787" i="1"/>
  <c r="AR1788" i="1"/>
  <c r="AY1788" i="1" s="1"/>
  <c r="AX1788" i="1"/>
  <c r="AZ1788" i="1"/>
  <c r="BA1788" i="1"/>
  <c r="BB1788" i="1"/>
  <c r="AR1789" i="1"/>
  <c r="AX1789" i="1"/>
  <c r="AY1789" i="1"/>
  <c r="AZ1789" i="1"/>
  <c r="BA1789" i="1"/>
  <c r="BB1789" i="1"/>
  <c r="AX1790" i="1"/>
  <c r="AY1790" i="1"/>
  <c r="AZ1790" i="1"/>
  <c r="BA1790" i="1"/>
  <c r="BB1790" i="1"/>
  <c r="AX1791" i="1"/>
  <c r="AY1791" i="1"/>
  <c r="AZ1791" i="1"/>
  <c r="BA1791" i="1"/>
  <c r="BB1791" i="1"/>
  <c r="AR1792" i="1"/>
  <c r="AX1792" i="1"/>
  <c r="AY1792" i="1"/>
  <c r="AZ1792" i="1"/>
  <c r="BA1792" i="1"/>
  <c r="BB1792" i="1"/>
  <c r="AX1793" i="1"/>
  <c r="AY1793" i="1"/>
  <c r="AZ1793" i="1"/>
  <c r="BA1793" i="1"/>
  <c r="BB1793" i="1"/>
  <c r="AR1794" i="1"/>
  <c r="AX1794" i="1" s="1"/>
  <c r="AY1794" i="1"/>
  <c r="BA1794" i="1"/>
  <c r="AX1795" i="1"/>
  <c r="AY1795" i="1"/>
  <c r="AZ1795" i="1"/>
  <c r="BA1795" i="1"/>
  <c r="BB1795" i="1"/>
  <c r="AR1796" i="1"/>
  <c r="AY1796" i="1" s="1"/>
  <c r="AX1796" i="1"/>
  <c r="AZ1796" i="1"/>
  <c r="BA1796" i="1"/>
  <c r="BB1796" i="1"/>
  <c r="AR1797" i="1"/>
  <c r="AX1797" i="1"/>
  <c r="AY1797" i="1"/>
  <c r="AZ1797" i="1"/>
  <c r="BA1797" i="1"/>
  <c r="BB1797" i="1"/>
  <c r="AX1798" i="1"/>
  <c r="AY1798" i="1"/>
  <c r="AZ1798" i="1"/>
  <c r="BA1798" i="1"/>
  <c r="BB1798" i="1"/>
  <c r="AR1799" i="1"/>
  <c r="AX1799" i="1" s="1"/>
  <c r="AY1799" i="1"/>
  <c r="BA1799" i="1"/>
  <c r="AX1800" i="1"/>
  <c r="AY1800" i="1"/>
  <c r="AZ1800" i="1"/>
  <c r="BA1800" i="1"/>
  <c r="BB1800" i="1"/>
  <c r="AR1801" i="1"/>
  <c r="AY1801" i="1" s="1"/>
  <c r="AX1801" i="1"/>
  <c r="AZ1801" i="1"/>
  <c r="BA1801" i="1"/>
  <c r="BB1801" i="1"/>
  <c r="AX1802" i="1"/>
  <c r="AY1802" i="1"/>
  <c r="AZ1802" i="1"/>
  <c r="BA1802" i="1"/>
  <c r="BB1802" i="1"/>
  <c r="AX1803" i="1"/>
  <c r="AY1803" i="1"/>
  <c r="AZ1803" i="1"/>
  <c r="BA1803" i="1"/>
  <c r="BB1803" i="1"/>
  <c r="AR1804" i="1"/>
  <c r="AY1804" i="1" s="1"/>
  <c r="AX1804" i="1"/>
  <c r="AZ1804" i="1"/>
  <c r="BA1804" i="1"/>
  <c r="BB1804" i="1"/>
  <c r="AX1805" i="1"/>
  <c r="AY1805" i="1"/>
  <c r="AZ1805" i="1"/>
  <c r="BA1805" i="1"/>
  <c r="BB1805" i="1"/>
  <c r="AR1806" i="1"/>
  <c r="AZ1806" i="1" s="1"/>
  <c r="BA1806" i="1"/>
  <c r="AX1807" i="1"/>
  <c r="AY1807" i="1"/>
  <c r="AZ1807" i="1"/>
  <c r="BA1807" i="1"/>
  <c r="BB1807" i="1"/>
  <c r="AR1808" i="1"/>
  <c r="AX1808" i="1"/>
  <c r="AY1808" i="1"/>
  <c r="AZ1808" i="1"/>
  <c r="BA1808" i="1"/>
  <c r="BB1808" i="1"/>
  <c r="AR1809" i="1"/>
  <c r="AY1809" i="1" s="1"/>
  <c r="AX1809" i="1"/>
  <c r="AZ1809" i="1"/>
  <c r="BA1809" i="1"/>
  <c r="BB1809" i="1"/>
  <c r="AX1810" i="1"/>
  <c r="AY1810" i="1"/>
  <c r="AZ1810" i="1"/>
  <c r="BA1810" i="1"/>
  <c r="BB1810" i="1"/>
  <c r="AR1811" i="1"/>
  <c r="AZ1811" i="1" s="1"/>
  <c r="BA1811" i="1"/>
  <c r="AX1812" i="1"/>
  <c r="AY1812" i="1"/>
  <c r="AZ1812" i="1"/>
  <c r="BA1812" i="1"/>
  <c r="BB1812" i="1"/>
  <c r="AR1813" i="1"/>
  <c r="AX1813" i="1"/>
  <c r="AY1813" i="1"/>
  <c r="AZ1813" i="1"/>
  <c r="BA1813" i="1"/>
  <c r="BB1813" i="1"/>
  <c r="AX1814" i="1"/>
  <c r="AY1814" i="1"/>
  <c r="AZ1814" i="1"/>
  <c r="BA1814" i="1"/>
  <c r="BB1814" i="1"/>
  <c r="AR1815" i="1"/>
  <c r="AX1815" i="1" s="1"/>
  <c r="AY1815" i="1"/>
  <c r="BA1815" i="1"/>
  <c r="AX1816" i="1"/>
  <c r="AY1816" i="1"/>
  <c r="AZ1816" i="1"/>
  <c r="BA1816" i="1"/>
  <c r="BB1816" i="1"/>
  <c r="AR1817" i="1"/>
  <c r="AY1817" i="1" s="1"/>
  <c r="AX1817" i="1"/>
  <c r="AZ1817" i="1"/>
  <c r="BA1817" i="1"/>
  <c r="BB1817" i="1"/>
  <c r="AX1818" i="1"/>
  <c r="AY1818" i="1"/>
  <c r="AZ1818" i="1"/>
  <c r="BA1818" i="1"/>
  <c r="BB1818" i="1"/>
  <c r="AX1819" i="1"/>
  <c r="AY1819" i="1"/>
  <c r="AZ1819" i="1"/>
  <c r="BA1819" i="1"/>
  <c r="BB1819" i="1"/>
  <c r="AX1820" i="1"/>
  <c r="AY1820" i="1"/>
  <c r="AZ1820" i="1"/>
  <c r="BA1820" i="1"/>
  <c r="BB1820" i="1"/>
  <c r="AX1821" i="1"/>
  <c r="AY1821" i="1"/>
  <c r="AZ1821" i="1"/>
  <c r="BA1821" i="1"/>
  <c r="BB1821" i="1"/>
  <c r="AR1822" i="1"/>
  <c r="AX1822" i="1"/>
  <c r="AY1822" i="1"/>
  <c r="AZ1822" i="1"/>
  <c r="BA1822" i="1"/>
  <c r="BB1822" i="1"/>
  <c r="AX1823" i="1"/>
  <c r="AY1823" i="1"/>
  <c r="AZ1823" i="1"/>
  <c r="BA1823" i="1"/>
  <c r="BB1823" i="1"/>
  <c r="AR1824" i="1"/>
  <c r="AX1824" i="1" s="1"/>
  <c r="AY1824" i="1"/>
  <c r="BA1824" i="1"/>
  <c r="AX1825" i="1"/>
  <c r="AY1825" i="1"/>
  <c r="AZ1825" i="1"/>
  <c r="BA1825" i="1"/>
  <c r="BB1825" i="1"/>
  <c r="AR1826" i="1"/>
  <c r="AY1826" i="1" s="1"/>
  <c r="AX1826" i="1"/>
  <c r="AZ1826" i="1"/>
  <c r="BA1826" i="1"/>
  <c r="BB1826" i="1"/>
  <c r="AX1827" i="1"/>
  <c r="AY1827" i="1"/>
  <c r="AZ1827" i="1"/>
  <c r="BA1827" i="1"/>
  <c r="BB1827" i="1"/>
  <c r="AR1828" i="1"/>
  <c r="AZ1828" i="1" s="1"/>
  <c r="BA1828" i="1"/>
  <c r="AX1829" i="1"/>
  <c r="AY1829" i="1"/>
  <c r="AZ1829" i="1"/>
  <c r="BA1829" i="1"/>
  <c r="BB1829" i="1"/>
  <c r="AR1830" i="1"/>
  <c r="AX1830" i="1"/>
  <c r="AY1830" i="1"/>
  <c r="AZ1830" i="1"/>
  <c r="BA1830" i="1"/>
  <c r="BB1830" i="1"/>
  <c r="AX1831" i="1"/>
  <c r="AY1831" i="1"/>
  <c r="AZ1831" i="1"/>
  <c r="BA1831" i="1"/>
  <c r="BB1831" i="1"/>
  <c r="AR1832" i="1"/>
  <c r="AX1832" i="1" s="1"/>
  <c r="AY1832" i="1"/>
  <c r="BA1832" i="1"/>
  <c r="AX1833" i="1"/>
  <c r="AY1833" i="1"/>
  <c r="AZ1833" i="1"/>
  <c r="BA1833" i="1"/>
  <c r="BB1833" i="1"/>
  <c r="AR1834" i="1"/>
  <c r="AY1834" i="1" s="1"/>
  <c r="AX1834" i="1"/>
  <c r="AZ1834" i="1"/>
  <c r="BA1834" i="1"/>
  <c r="BB1834" i="1"/>
  <c r="AR1838" i="1"/>
  <c r="AX1838" i="1"/>
  <c r="AY1838" i="1"/>
  <c r="AZ1838" i="1"/>
  <c r="BA1838" i="1"/>
  <c r="BB1838" i="1"/>
  <c r="AX1836" i="1"/>
  <c r="AY1836" i="1"/>
  <c r="AZ1836" i="1"/>
  <c r="BA1836" i="1"/>
  <c r="BB1836" i="1"/>
  <c r="AX1835" i="1"/>
  <c r="AY1835" i="1"/>
  <c r="AZ1835" i="1"/>
  <c r="BA1835" i="1"/>
  <c r="BB1835" i="1"/>
  <c r="AX1837" i="1"/>
  <c r="AY1837" i="1"/>
  <c r="AZ1837" i="1"/>
  <c r="BA1837" i="1"/>
  <c r="BB1837" i="1"/>
  <c r="AR1839" i="1"/>
  <c r="AZ1839" i="1" s="1"/>
  <c r="BA1839" i="1"/>
  <c r="AR1840" i="1"/>
  <c r="AX1840" i="1" s="1"/>
  <c r="AY1840" i="1"/>
  <c r="BA1840" i="1"/>
  <c r="AR1841" i="1"/>
  <c r="AZ1841" i="1" s="1"/>
  <c r="BA1841" i="1"/>
  <c r="AX1842" i="1"/>
  <c r="AY1842" i="1"/>
  <c r="AZ1842" i="1"/>
  <c r="BA1842" i="1"/>
  <c r="BB1842" i="1"/>
  <c r="AR1843" i="1"/>
  <c r="AX1843" i="1"/>
  <c r="AY1843" i="1"/>
  <c r="AZ1843" i="1"/>
  <c r="BA1843" i="1"/>
  <c r="BB1843" i="1"/>
  <c r="AR1844" i="1"/>
  <c r="AY1844" i="1" s="1"/>
  <c r="AX1844" i="1"/>
  <c r="AZ1844" i="1"/>
  <c r="BA1844" i="1"/>
  <c r="BB1844" i="1"/>
  <c r="AX1845" i="1"/>
  <c r="AY1845" i="1"/>
  <c r="AZ1845" i="1"/>
  <c r="BA1845" i="1"/>
  <c r="BB1845" i="1"/>
  <c r="AX1846" i="1"/>
  <c r="AY1846" i="1"/>
  <c r="AZ1846" i="1"/>
  <c r="BA1846" i="1"/>
  <c r="BB1846" i="1"/>
  <c r="AR1847" i="1"/>
  <c r="AY1847" i="1" s="1"/>
  <c r="AX1847" i="1"/>
  <c r="AZ1847" i="1"/>
  <c r="BA1847" i="1"/>
  <c r="BB1847" i="1"/>
  <c r="AX1848" i="1"/>
  <c r="AY1848" i="1"/>
  <c r="AZ1848" i="1"/>
  <c r="BA1848" i="1"/>
  <c r="BB1848" i="1"/>
  <c r="AR1849" i="1"/>
  <c r="AZ1849" i="1" s="1"/>
  <c r="BA1849" i="1"/>
  <c r="AX1850" i="1"/>
  <c r="AY1850" i="1"/>
  <c r="AZ1850" i="1"/>
  <c r="BA1850" i="1"/>
  <c r="BB1850" i="1"/>
  <c r="AR1851" i="1"/>
  <c r="AX1851" i="1"/>
  <c r="AY1851" i="1"/>
  <c r="AZ1851" i="1"/>
  <c r="BA1851" i="1"/>
  <c r="BB1851" i="1"/>
  <c r="AX1852" i="1"/>
  <c r="AY1852" i="1"/>
  <c r="AZ1852" i="1"/>
  <c r="BA1852" i="1"/>
  <c r="BB1852" i="1"/>
  <c r="AR1853" i="1"/>
  <c r="AX1853" i="1" s="1"/>
  <c r="AY1853" i="1"/>
  <c r="BA1853" i="1"/>
  <c r="AX1854" i="1"/>
  <c r="AY1854" i="1"/>
  <c r="AZ1854" i="1"/>
  <c r="BA1854" i="1"/>
  <c r="BB1854" i="1"/>
  <c r="AX1855" i="1"/>
  <c r="AY1855" i="1"/>
  <c r="AZ1855" i="1"/>
  <c r="BA1855" i="1"/>
  <c r="BB1855" i="1"/>
  <c r="AX1856" i="1"/>
  <c r="AY1856" i="1"/>
  <c r="AZ1856" i="1"/>
  <c r="BA1856" i="1"/>
  <c r="BB1856" i="1"/>
  <c r="AR1857" i="1"/>
  <c r="AX1857" i="1"/>
  <c r="AY1857" i="1"/>
  <c r="AZ1857" i="1"/>
  <c r="BA1857" i="1"/>
  <c r="BB1857" i="1"/>
  <c r="AX1858" i="1"/>
  <c r="AY1858" i="1"/>
  <c r="AZ1858" i="1"/>
  <c r="BA1858" i="1"/>
  <c r="BB1858" i="1"/>
  <c r="AX1859" i="1"/>
  <c r="AY1859" i="1"/>
  <c r="AZ1859" i="1"/>
  <c r="BA1859" i="1"/>
  <c r="BB1859" i="1"/>
  <c r="AX1860" i="1"/>
  <c r="AY1860" i="1"/>
  <c r="AZ1860" i="1"/>
  <c r="BA1860" i="1"/>
  <c r="BB1860" i="1"/>
  <c r="AX1861" i="1"/>
  <c r="AY1861" i="1"/>
  <c r="AZ1861" i="1"/>
  <c r="BA1861" i="1"/>
  <c r="BB1861" i="1"/>
  <c r="AR1866" i="1"/>
  <c r="AY1866" i="1" s="1"/>
  <c r="AX1866" i="1"/>
  <c r="AZ1866" i="1"/>
  <c r="BA1866" i="1"/>
  <c r="BB1866" i="1"/>
  <c r="AX1863" i="1"/>
  <c r="AY1863" i="1"/>
  <c r="AZ1863" i="1"/>
  <c r="BA1863" i="1"/>
  <c r="BB1863" i="1"/>
  <c r="AX1864" i="1"/>
  <c r="AY1864" i="1"/>
  <c r="AZ1864" i="1"/>
  <c r="BA1864" i="1"/>
  <c r="BB1864" i="1"/>
  <c r="AX1862" i="1"/>
  <c r="AY1862" i="1"/>
  <c r="AZ1862" i="1"/>
  <c r="BA1862" i="1"/>
  <c r="BB1862" i="1"/>
  <c r="AX1865" i="1"/>
  <c r="AY1865" i="1"/>
  <c r="AZ1865" i="1"/>
  <c r="BA1865" i="1"/>
  <c r="BB1865" i="1"/>
  <c r="AX1867" i="1"/>
  <c r="AY1867" i="1"/>
  <c r="AZ1867" i="1"/>
  <c r="BA1867" i="1"/>
  <c r="BB1867" i="1"/>
  <c r="AX1869" i="1"/>
  <c r="AY1869" i="1"/>
  <c r="AZ1869" i="1"/>
  <c r="BA1869" i="1"/>
  <c r="BB1869" i="1"/>
  <c r="AX1868" i="1"/>
  <c r="AY1868" i="1"/>
  <c r="AZ1868" i="1"/>
  <c r="BA1868" i="1"/>
  <c r="BB1868" i="1"/>
  <c r="AX1870" i="1"/>
  <c r="AY1870" i="1"/>
  <c r="AZ1870" i="1"/>
  <c r="BA1870" i="1"/>
  <c r="BB1870" i="1"/>
  <c r="AX1871" i="1"/>
  <c r="AY1871" i="1"/>
  <c r="AZ1871" i="1"/>
  <c r="BA1871" i="1"/>
  <c r="BB1871" i="1"/>
  <c r="AX1872" i="1"/>
  <c r="AY1872" i="1"/>
  <c r="AZ1872" i="1"/>
  <c r="BA1872" i="1"/>
  <c r="BB1872" i="1"/>
  <c r="AX1873" i="1"/>
  <c r="AY1873" i="1"/>
  <c r="AZ1873" i="1"/>
  <c r="BA1873" i="1"/>
  <c r="BB1873" i="1"/>
  <c r="AX1874" i="1"/>
  <c r="AY1874" i="1"/>
  <c r="AZ1874" i="1"/>
  <c r="BA1874" i="1"/>
  <c r="BB1874" i="1"/>
  <c r="AX1875" i="1"/>
  <c r="AY1875" i="1"/>
  <c r="AZ1875" i="1"/>
  <c r="BA1875" i="1"/>
  <c r="BB1875" i="1"/>
  <c r="AX1876" i="1"/>
  <c r="AY1876" i="1"/>
  <c r="AZ1876" i="1"/>
  <c r="BA1876" i="1"/>
  <c r="BB1876" i="1"/>
  <c r="AX1877" i="1"/>
  <c r="AY1877" i="1"/>
  <c r="AZ1877" i="1"/>
  <c r="BA1877" i="1"/>
  <c r="BB1877" i="1"/>
  <c r="AX1878" i="1"/>
  <c r="AY1878" i="1"/>
  <c r="AZ1878" i="1"/>
  <c r="BA1878" i="1"/>
  <c r="BB1878" i="1"/>
  <c r="AR1879" i="1"/>
  <c r="AX1879" i="1"/>
  <c r="AY1879" i="1"/>
  <c r="AZ1879" i="1"/>
  <c r="BA1879" i="1"/>
  <c r="BB1879" i="1"/>
  <c r="AX1880" i="1"/>
  <c r="AY1880" i="1"/>
  <c r="AZ1880" i="1"/>
  <c r="BA1880" i="1"/>
  <c r="BB1880" i="1"/>
  <c r="AX1881" i="1"/>
  <c r="AY1881" i="1"/>
  <c r="AZ1881" i="1"/>
  <c r="BA1881" i="1"/>
  <c r="BB1881" i="1"/>
  <c r="AX1882" i="1"/>
  <c r="AY1882" i="1"/>
  <c r="AZ1882" i="1"/>
  <c r="BA1882" i="1"/>
  <c r="BB1882" i="1"/>
  <c r="AX1883" i="1"/>
  <c r="AY1883" i="1"/>
  <c r="AZ1883" i="1"/>
  <c r="BA1883" i="1"/>
  <c r="BB1883" i="1"/>
  <c r="AX1884" i="1"/>
  <c r="AY1884" i="1"/>
  <c r="AZ1884" i="1"/>
  <c r="BA1884" i="1"/>
  <c r="BB1884" i="1"/>
  <c r="AX1885" i="1"/>
  <c r="AY1885" i="1"/>
  <c r="AZ1885" i="1"/>
  <c r="BA1885" i="1"/>
  <c r="BB1885" i="1"/>
  <c r="AX1886" i="1"/>
  <c r="AY1886" i="1"/>
  <c r="AZ1886" i="1"/>
  <c r="BA1886" i="1"/>
  <c r="BB1886" i="1"/>
  <c r="AX1888" i="1"/>
  <c r="AY1888" i="1"/>
  <c r="AZ1888" i="1"/>
  <c r="BA1888" i="1"/>
  <c r="BB1888" i="1"/>
  <c r="AX1887" i="1"/>
  <c r="AY1887" i="1"/>
  <c r="AZ1887" i="1"/>
  <c r="BA1887" i="1"/>
  <c r="BB1887" i="1"/>
  <c r="AX1889" i="1"/>
  <c r="AY1889" i="1"/>
  <c r="AZ1889" i="1"/>
  <c r="BA1889" i="1"/>
  <c r="BB1889" i="1"/>
  <c r="AX1890" i="1"/>
  <c r="AY1890" i="1"/>
  <c r="AZ1890" i="1"/>
  <c r="BA1890" i="1"/>
  <c r="BB1890" i="1"/>
  <c r="AX1891" i="1"/>
  <c r="AY1891" i="1"/>
  <c r="AZ1891" i="1"/>
  <c r="BA1891" i="1"/>
  <c r="BB1891" i="1"/>
  <c r="AX1892" i="1"/>
  <c r="AY1892" i="1"/>
  <c r="AZ1892" i="1"/>
  <c r="BA1892" i="1"/>
  <c r="BB1892" i="1"/>
  <c r="AX1893" i="1"/>
  <c r="AY1893" i="1"/>
  <c r="AZ1893" i="1"/>
  <c r="BA1893" i="1"/>
  <c r="BB1893" i="1"/>
  <c r="AX1894" i="1"/>
  <c r="AY1894" i="1"/>
  <c r="AZ1894" i="1"/>
  <c r="BA1894" i="1"/>
  <c r="BB1894" i="1"/>
  <c r="AX1895" i="1"/>
  <c r="AY1895" i="1"/>
  <c r="AZ1895" i="1"/>
  <c r="BA1895" i="1"/>
  <c r="BB1895" i="1"/>
  <c r="AX1896" i="1"/>
  <c r="AY1896" i="1"/>
  <c r="AZ1896" i="1"/>
  <c r="BA1896" i="1"/>
  <c r="BB1896" i="1"/>
  <c r="AX1897" i="1"/>
  <c r="AY1897" i="1"/>
  <c r="AZ1897" i="1"/>
  <c r="BA1897" i="1"/>
  <c r="BB1897" i="1"/>
  <c r="AR1898" i="1"/>
  <c r="AX1898" i="1"/>
  <c r="AY1898" i="1"/>
  <c r="AZ1898" i="1"/>
  <c r="BA1898" i="1"/>
  <c r="BB1898" i="1"/>
  <c r="AX22" i="1"/>
  <c r="AY22" i="1"/>
  <c r="AZ22" i="1"/>
  <c r="BA22" i="1"/>
  <c r="BB22" i="1"/>
  <c r="AX1899" i="1"/>
  <c r="AY1899" i="1"/>
  <c r="AZ1899" i="1"/>
  <c r="BA1899" i="1"/>
  <c r="BB1899" i="1"/>
  <c r="AX1900" i="1"/>
  <c r="AY1900" i="1"/>
  <c r="AZ1900" i="1"/>
  <c r="BA1900" i="1"/>
  <c r="BB1900" i="1"/>
  <c r="AX1901" i="1"/>
  <c r="AY1901" i="1"/>
  <c r="AZ1901" i="1"/>
  <c r="BA1901" i="1"/>
  <c r="BB1901" i="1"/>
  <c r="AX1902" i="1"/>
  <c r="AY1902" i="1"/>
  <c r="AZ1902" i="1"/>
  <c r="BA1902" i="1"/>
  <c r="BB1902" i="1"/>
  <c r="AX1903" i="1"/>
  <c r="AY1903" i="1"/>
  <c r="AZ1903" i="1"/>
  <c r="BA1903" i="1"/>
  <c r="BB1903" i="1"/>
  <c r="AX1904" i="1"/>
  <c r="AY1904" i="1"/>
  <c r="AZ1904" i="1"/>
  <c r="BA1904" i="1"/>
  <c r="BB1904" i="1"/>
  <c r="AX1907" i="1"/>
  <c r="AY1907" i="1"/>
  <c r="AZ1907" i="1"/>
  <c r="BA1907" i="1"/>
  <c r="BB1907" i="1"/>
  <c r="AX1908" i="1"/>
  <c r="AY1908" i="1"/>
  <c r="AZ1908" i="1"/>
  <c r="BA1908" i="1"/>
  <c r="BB1908" i="1"/>
  <c r="AX1909" i="1"/>
  <c r="AY1909" i="1"/>
  <c r="AZ1909" i="1"/>
  <c r="BA1909" i="1"/>
  <c r="BB1909" i="1"/>
  <c r="AX1911" i="1"/>
  <c r="AY1911" i="1"/>
  <c r="AZ1911" i="1"/>
  <c r="BA1911" i="1"/>
  <c r="BB1911" i="1"/>
  <c r="AX1910" i="1"/>
  <c r="AY1910" i="1"/>
  <c r="AZ1910" i="1"/>
  <c r="BA1910" i="1"/>
  <c r="BB1910" i="1"/>
  <c r="AX1912" i="1"/>
  <c r="AY1912" i="1"/>
  <c r="AZ1912" i="1"/>
  <c r="BA1912" i="1"/>
  <c r="BB1912" i="1"/>
  <c r="AX273" i="1"/>
  <c r="AY273" i="1"/>
  <c r="AZ273" i="1"/>
  <c r="BA273" i="1"/>
  <c r="BB273" i="1"/>
  <c r="AX272" i="1"/>
  <c r="AY272" i="1"/>
  <c r="AZ272" i="1"/>
  <c r="BA272" i="1"/>
  <c r="BB272" i="1"/>
  <c r="AX274" i="1"/>
  <c r="AY274" i="1"/>
  <c r="AZ274" i="1"/>
  <c r="BA274" i="1"/>
  <c r="BB274" i="1"/>
  <c r="AX1913" i="1"/>
  <c r="AY1913" i="1"/>
  <c r="AZ1913" i="1"/>
  <c r="BA1913" i="1"/>
  <c r="BB1913" i="1"/>
  <c r="AX1914" i="1"/>
  <c r="AY1914" i="1"/>
  <c r="AZ1914" i="1"/>
  <c r="BA1914" i="1"/>
  <c r="BB1914" i="1"/>
  <c r="AX1915" i="1"/>
  <c r="AY1915" i="1"/>
  <c r="AZ1915" i="1"/>
  <c r="BA1915" i="1"/>
  <c r="BB1915" i="1"/>
  <c r="AX1916" i="1"/>
  <c r="AY1916" i="1"/>
  <c r="AZ1916" i="1"/>
  <c r="BA1916" i="1"/>
  <c r="BB1916" i="1"/>
  <c r="AR1917" i="1"/>
  <c r="AY1917" i="1" s="1"/>
  <c r="AX1917" i="1"/>
  <c r="AZ1917" i="1"/>
  <c r="BA1917" i="1"/>
  <c r="BB1917" i="1"/>
  <c r="AX1918" i="1"/>
  <c r="AY1918" i="1"/>
  <c r="AZ1918" i="1"/>
  <c r="BA1918" i="1"/>
  <c r="BB1918" i="1"/>
  <c r="AX1919" i="1"/>
  <c r="AY1919" i="1"/>
  <c r="AZ1919" i="1"/>
  <c r="BA1919" i="1"/>
  <c r="BB1919" i="1"/>
  <c r="AX1920" i="1"/>
  <c r="AY1920" i="1"/>
  <c r="AZ1920" i="1"/>
  <c r="BA1920" i="1"/>
  <c r="BB1920" i="1"/>
  <c r="AX1921" i="1"/>
  <c r="AY1921" i="1"/>
  <c r="AZ1921" i="1"/>
  <c r="BA1921" i="1"/>
  <c r="BB1921" i="1"/>
  <c r="AX1922" i="1"/>
  <c r="AY1922" i="1"/>
  <c r="AZ1922" i="1"/>
  <c r="BA1922" i="1"/>
  <c r="BB1922" i="1"/>
  <c r="AR1923" i="1"/>
  <c r="AZ1923" i="1" s="1"/>
  <c r="BA1923" i="1"/>
  <c r="AX1924" i="1"/>
  <c r="AY1924" i="1"/>
  <c r="AZ1924" i="1"/>
  <c r="BA1924" i="1"/>
  <c r="BB1924" i="1"/>
  <c r="AX1925" i="1"/>
  <c r="AY1925" i="1"/>
  <c r="AZ1925" i="1"/>
  <c r="BA1925" i="1"/>
  <c r="BB1925" i="1"/>
  <c r="AX1926" i="1"/>
  <c r="AY1926" i="1"/>
  <c r="AZ1926" i="1"/>
  <c r="BA1926" i="1"/>
  <c r="BB1926" i="1"/>
  <c r="AX1927" i="1"/>
  <c r="AY1927" i="1"/>
  <c r="AZ1927" i="1"/>
  <c r="BA1927" i="1"/>
  <c r="BB1927" i="1"/>
  <c r="AX1928" i="1"/>
  <c r="AY1928" i="1"/>
  <c r="AZ1928" i="1"/>
  <c r="BA1928" i="1"/>
  <c r="BB1928" i="1"/>
  <c r="AX34" i="1"/>
  <c r="AY34" i="1"/>
  <c r="AZ34" i="1"/>
  <c r="BA34" i="1"/>
  <c r="BB34" i="1"/>
  <c r="AX1929" i="1"/>
  <c r="AY1929" i="1"/>
  <c r="AZ1929" i="1"/>
  <c r="BA1929" i="1"/>
  <c r="BB1929" i="1"/>
  <c r="AX1930" i="1"/>
  <c r="AY1930" i="1"/>
  <c r="AZ1930" i="1"/>
  <c r="BA1930" i="1"/>
  <c r="BB1930" i="1"/>
  <c r="AX1931" i="1"/>
  <c r="AY1931" i="1"/>
  <c r="AZ1931" i="1"/>
  <c r="BA1931" i="1"/>
  <c r="BB1931" i="1"/>
  <c r="AX1932" i="1"/>
  <c r="AY1932" i="1"/>
  <c r="AZ1932" i="1"/>
  <c r="BA1932" i="1"/>
  <c r="BB1932" i="1"/>
  <c r="AX1933" i="1"/>
  <c r="AY1933" i="1"/>
  <c r="AZ1933" i="1"/>
  <c r="BA1933" i="1"/>
  <c r="BB1933" i="1"/>
  <c r="AX1934" i="1"/>
  <c r="AY1934" i="1"/>
  <c r="AZ1934" i="1"/>
  <c r="BA1934" i="1"/>
  <c r="BB1934" i="1"/>
  <c r="AR1935" i="1"/>
  <c r="AX1935" i="1" s="1"/>
  <c r="AY1935" i="1"/>
  <c r="BA1935" i="1"/>
  <c r="AX1936" i="1"/>
  <c r="AY1936" i="1"/>
  <c r="AZ1936" i="1"/>
  <c r="BA1936" i="1"/>
  <c r="BB1936" i="1"/>
  <c r="AX1939" i="1"/>
  <c r="AY1939" i="1"/>
  <c r="AZ1939" i="1"/>
  <c r="BA1939" i="1"/>
  <c r="BB1939" i="1"/>
  <c r="AX1940" i="1"/>
  <c r="AY1940" i="1"/>
  <c r="AZ1940" i="1"/>
  <c r="BA1940" i="1"/>
  <c r="BB1940" i="1"/>
  <c r="AR1941" i="1"/>
  <c r="AX1941" i="1"/>
  <c r="AY1941" i="1"/>
  <c r="AZ1941" i="1"/>
  <c r="BA1941" i="1"/>
  <c r="BB1941" i="1"/>
  <c r="AX1942" i="1"/>
  <c r="AY1942" i="1"/>
  <c r="AZ1942" i="1"/>
  <c r="BA1942" i="1"/>
  <c r="BB1942" i="1"/>
  <c r="AX1943" i="1"/>
  <c r="AY1943" i="1"/>
  <c r="AZ1943" i="1"/>
  <c r="BA1943" i="1"/>
  <c r="BB1943" i="1"/>
  <c r="AX1944" i="1"/>
  <c r="AY1944" i="1"/>
  <c r="AZ1944" i="1"/>
  <c r="BA1944" i="1"/>
  <c r="BB1944" i="1"/>
  <c r="AX1945" i="1"/>
  <c r="AY1945" i="1"/>
  <c r="AZ1945" i="1"/>
  <c r="BA1945" i="1"/>
  <c r="BB1945" i="1"/>
  <c r="AX1946" i="1"/>
  <c r="AY1946" i="1"/>
  <c r="AZ1946" i="1"/>
  <c r="BA1946" i="1"/>
  <c r="BB1946" i="1"/>
  <c r="AX1947" i="1"/>
  <c r="AY1947" i="1"/>
  <c r="AZ1947" i="1"/>
  <c r="BA1947" i="1"/>
  <c r="BB1947" i="1"/>
  <c r="AX1948" i="1"/>
  <c r="AY1948" i="1"/>
  <c r="AZ1948" i="1"/>
  <c r="BA1948" i="1"/>
  <c r="BB1948" i="1"/>
  <c r="AX1949" i="1"/>
  <c r="AY1949" i="1"/>
  <c r="AZ1949" i="1"/>
  <c r="BA1949" i="1"/>
  <c r="BB1949" i="1"/>
  <c r="AX1951" i="1"/>
  <c r="AY1951" i="1"/>
  <c r="AZ1951" i="1"/>
  <c r="BA1951" i="1"/>
  <c r="BB1951" i="1"/>
  <c r="AX1950" i="1"/>
  <c r="AY1950" i="1"/>
  <c r="AZ1950" i="1"/>
  <c r="BA1950" i="1"/>
  <c r="BB1950" i="1"/>
  <c r="AX1952" i="1"/>
  <c r="AY1952" i="1"/>
  <c r="AZ1952" i="1"/>
  <c r="BA1952" i="1"/>
  <c r="BB1952" i="1"/>
  <c r="AX1953" i="1"/>
  <c r="AY1953" i="1"/>
  <c r="AZ1953" i="1"/>
  <c r="BA1953" i="1"/>
  <c r="BB1953" i="1"/>
  <c r="AX1954" i="1"/>
  <c r="AY1954" i="1"/>
  <c r="AZ1954" i="1"/>
  <c r="BA1954" i="1"/>
  <c r="BB1954" i="1"/>
  <c r="AX1956" i="1"/>
  <c r="AY1956" i="1"/>
  <c r="AZ1956" i="1"/>
  <c r="BA1956" i="1"/>
  <c r="BB1956" i="1"/>
  <c r="AX1955" i="1"/>
  <c r="AY1955" i="1"/>
  <c r="AZ1955" i="1"/>
  <c r="BA1955" i="1"/>
  <c r="BB1955" i="1"/>
  <c r="AX1957" i="1"/>
  <c r="AY1957" i="1"/>
  <c r="AZ1957" i="1"/>
  <c r="BA1957" i="1"/>
  <c r="BB1957" i="1"/>
  <c r="AX1958" i="1"/>
  <c r="AY1958" i="1"/>
  <c r="AZ1958" i="1"/>
  <c r="BA1958" i="1"/>
  <c r="BB1958" i="1"/>
  <c r="AX1959" i="1"/>
  <c r="AY1959" i="1"/>
  <c r="AZ1959" i="1"/>
  <c r="BA1959" i="1"/>
  <c r="BB1959" i="1"/>
  <c r="AX1960" i="1"/>
  <c r="AY1960" i="1"/>
  <c r="AZ1960" i="1"/>
  <c r="BA1960" i="1"/>
  <c r="BB1960" i="1"/>
  <c r="AX1961" i="1"/>
  <c r="AY1961" i="1"/>
  <c r="AZ1961" i="1"/>
  <c r="BA1961" i="1"/>
  <c r="BB1961" i="1"/>
  <c r="AR1962" i="1"/>
  <c r="AY1962" i="1" s="1"/>
  <c r="AX1962" i="1"/>
  <c r="AZ1962" i="1"/>
  <c r="BA1962" i="1"/>
  <c r="BB1962" i="1"/>
  <c r="AR1963" i="1"/>
  <c r="AX1963" i="1"/>
  <c r="AY1963" i="1"/>
  <c r="AZ1963" i="1"/>
  <c r="BA1963" i="1"/>
  <c r="BB1963" i="1"/>
  <c r="AX1964" i="1"/>
  <c r="AY1964" i="1"/>
  <c r="AZ1964" i="1"/>
  <c r="BA1964" i="1"/>
  <c r="BB1964" i="1"/>
  <c r="AX1965" i="1"/>
  <c r="AY1965" i="1"/>
  <c r="AZ1965" i="1"/>
  <c r="BA1965" i="1"/>
  <c r="BB1965" i="1"/>
  <c r="AX1966" i="1"/>
  <c r="AY1966" i="1"/>
  <c r="AZ1966" i="1"/>
  <c r="BA1966" i="1"/>
  <c r="BB1966" i="1"/>
  <c r="AX1967" i="1"/>
  <c r="AY1967" i="1"/>
  <c r="AZ1967" i="1"/>
  <c r="BA1967" i="1"/>
  <c r="BB1967" i="1"/>
  <c r="AX1969" i="1"/>
  <c r="AY1969" i="1"/>
  <c r="AZ1969" i="1"/>
  <c r="BA1969" i="1"/>
  <c r="BB1969" i="1"/>
  <c r="AX1968" i="1"/>
  <c r="AY1968" i="1"/>
  <c r="AZ1968" i="1"/>
  <c r="BA1968" i="1"/>
  <c r="BB1968" i="1"/>
  <c r="AX1970" i="1"/>
  <c r="AY1970" i="1"/>
  <c r="AZ1970" i="1"/>
  <c r="BA1970" i="1"/>
  <c r="BB1970" i="1"/>
  <c r="AX1971" i="1"/>
  <c r="AY1971" i="1"/>
  <c r="AZ1971" i="1"/>
  <c r="BA1971" i="1"/>
  <c r="BB1971" i="1"/>
  <c r="AX1972" i="1"/>
  <c r="AY1972" i="1"/>
  <c r="AZ1972" i="1"/>
  <c r="BA1972" i="1"/>
  <c r="BB1972" i="1"/>
  <c r="AX1973" i="1"/>
  <c r="AY1973" i="1"/>
  <c r="AZ1973" i="1"/>
  <c r="BA1973" i="1"/>
  <c r="BB1973" i="1"/>
  <c r="AX1974" i="1"/>
  <c r="AY1974" i="1"/>
  <c r="AZ1974" i="1"/>
  <c r="BA1974" i="1"/>
  <c r="BB1974" i="1"/>
  <c r="AX1976" i="1"/>
  <c r="AY1976" i="1"/>
  <c r="AZ1976" i="1"/>
  <c r="BA1976" i="1"/>
  <c r="BB1976" i="1"/>
  <c r="AX1975" i="1"/>
  <c r="AY1975" i="1"/>
  <c r="AZ1975" i="1"/>
  <c r="BA1975" i="1"/>
  <c r="BB1975" i="1"/>
  <c r="AX1977" i="1"/>
  <c r="AY1977" i="1"/>
  <c r="AZ1977" i="1"/>
  <c r="BA1977" i="1"/>
  <c r="BB1977" i="1"/>
  <c r="AX1978" i="1"/>
  <c r="AY1978" i="1"/>
  <c r="AZ1978" i="1"/>
  <c r="BA1978" i="1"/>
  <c r="BB1978" i="1"/>
  <c r="AX1979" i="1"/>
  <c r="AY1979" i="1"/>
  <c r="AZ1979" i="1"/>
  <c r="BA1979" i="1"/>
  <c r="BB1979" i="1"/>
  <c r="AX1980" i="1"/>
  <c r="AY1980" i="1"/>
  <c r="AZ1980" i="1"/>
  <c r="BA1980" i="1"/>
  <c r="BB1980" i="1"/>
  <c r="AX1981" i="1"/>
  <c r="AY1981" i="1"/>
  <c r="AZ1981" i="1"/>
  <c r="BA1981" i="1"/>
  <c r="BB1981" i="1"/>
  <c r="AX1982" i="1"/>
  <c r="AY1982" i="1"/>
  <c r="AZ1982" i="1"/>
  <c r="BA1982" i="1"/>
  <c r="BB1982" i="1"/>
  <c r="AX1983" i="1"/>
  <c r="AY1983" i="1"/>
  <c r="AZ1983" i="1"/>
  <c r="BA1983" i="1"/>
  <c r="BB1983" i="1"/>
  <c r="AX1985" i="1"/>
  <c r="AY1985" i="1"/>
  <c r="AZ1985" i="1"/>
  <c r="BA1985" i="1"/>
  <c r="BB1985" i="1"/>
  <c r="AX1984" i="1"/>
  <c r="AY1984" i="1"/>
  <c r="AZ1984" i="1"/>
  <c r="BA1984" i="1"/>
  <c r="BB1984" i="1"/>
  <c r="AX1986" i="1"/>
  <c r="AY1986" i="1"/>
  <c r="AZ1986" i="1"/>
  <c r="BA1986" i="1"/>
  <c r="BB1986" i="1"/>
  <c r="AX1987" i="1"/>
  <c r="AY1987" i="1"/>
  <c r="AZ1987" i="1"/>
  <c r="BA1987" i="1"/>
  <c r="BB1987" i="1"/>
  <c r="AX1988" i="1"/>
  <c r="AY1988" i="1"/>
  <c r="AZ1988" i="1"/>
  <c r="BA1988" i="1"/>
  <c r="BB1988" i="1"/>
  <c r="AX1989" i="1"/>
  <c r="AY1989" i="1"/>
  <c r="AZ1989" i="1"/>
  <c r="BA1989" i="1"/>
  <c r="BB1989" i="1"/>
  <c r="AX1990" i="1"/>
  <c r="AY1990" i="1"/>
  <c r="AZ1990" i="1"/>
  <c r="BA1990" i="1"/>
  <c r="BB1990" i="1"/>
  <c r="AX1991" i="1"/>
  <c r="AY1991" i="1"/>
  <c r="AZ1991" i="1"/>
  <c r="BA1991" i="1"/>
  <c r="BB1991" i="1"/>
  <c r="AX1992" i="1"/>
  <c r="AY1992" i="1"/>
  <c r="AZ1992" i="1"/>
  <c r="BA1992" i="1"/>
  <c r="BB1992" i="1"/>
  <c r="AX1993" i="1"/>
  <c r="AY1993" i="1"/>
  <c r="AZ1993" i="1"/>
  <c r="BA1993" i="1"/>
  <c r="BB1993" i="1"/>
  <c r="AX1994" i="1"/>
  <c r="AY1994" i="1"/>
  <c r="AZ1994" i="1"/>
  <c r="BA1994" i="1"/>
  <c r="BB1994" i="1"/>
  <c r="AX1995" i="1"/>
  <c r="AY1995" i="1"/>
  <c r="AZ1995" i="1"/>
  <c r="BA1995" i="1"/>
  <c r="BB1995" i="1"/>
  <c r="AX1996" i="1"/>
  <c r="AY1996" i="1"/>
  <c r="AZ1996" i="1"/>
  <c r="BA1996" i="1"/>
  <c r="BB1996" i="1"/>
  <c r="AX1997" i="1"/>
  <c r="AY1997" i="1"/>
  <c r="AZ1997" i="1"/>
  <c r="BA1997" i="1"/>
  <c r="BB1997" i="1"/>
  <c r="AX1998" i="1"/>
  <c r="AY1998" i="1"/>
  <c r="AZ1998" i="1"/>
  <c r="BA1998" i="1"/>
  <c r="BB1998" i="1"/>
  <c r="AX1999" i="1"/>
  <c r="AY1999" i="1"/>
  <c r="AZ1999" i="1"/>
  <c r="BA1999" i="1"/>
  <c r="BB1999" i="1"/>
  <c r="AX2000" i="1"/>
  <c r="AY2000" i="1"/>
  <c r="AZ2000" i="1"/>
  <c r="BA2000" i="1"/>
  <c r="BB2000" i="1"/>
  <c r="AX2001" i="1"/>
  <c r="AY2001" i="1"/>
  <c r="AZ2001" i="1"/>
  <c r="BA2001" i="1"/>
  <c r="BB2001" i="1"/>
  <c r="AX2002" i="1"/>
  <c r="AY2002" i="1"/>
  <c r="AZ2002" i="1"/>
  <c r="BA2002" i="1"/>
  <c r="BB2002" i="1"/>
  <c r="AX2003" i="1"/>
  <c r="AY2003" i="1"/>
  <c r="AZ2003" i="1"/>
  <c r="BA2003" i="1"/>
  <c r="BB2003" i="1"/>
  <c r="AR2" i="1"/>
  <c r="BA2" i="1" s="1"/>
  <c r="BB2" i="1"/>
  <c r="AZ2" i="1"/>
  <c r="AY2" i="1"/>
  <c r="AX2" i="1"/>
  <c r="BF374" i="1"/>
  <c r="BF1727" i="1"/>
  <c r="AI1727" i="1" s="1"/>
  <c r="BF452" i="1"/>
  <c r="BF1152" i="1"/>
  <c r="BF130" i="1"/>
  <c r="BF375" i="1"/>
  <c r="BF377" i="1"/>
  <c r="BF1576" i="1"/>
  <c r="BF187" i="1"/>
  <c r="BF453" i="1"/>
  <c r="BF242" i="1"/>
  <c r="BF1401" i="1"/>
  <c r="BF698" i="1"/>
  <c r="BF189" i="1"/>
  <c r="BF1729" i="1"/>
  <c r="BF1661" i="1"/>
  <c r="BF1402" i="1"/>
  <c r="BF928" i="1"/>
  <c r="BF1731" i="1"/>
  <c r="BF819" i="1"/>
  <c r="BF1205" i="1"/>
  <c r="BF1799" i="1"/>
  <c r="AI1799" i="1" s="1"/>
  <c r="BF1857" i="1"/>
  <c r="BF1801" i="1"/>
  <c r="BF1663" i="1"/>
  <c r="BF455" i="1"/>
  <c r="BF930" i="1"/>
  <c r="BF1665" i="1"/>
  <c r="BF1465" i="1"/>
  <c r="BF1866" i="1"/>
  <c r="BF700" i="1"/>
  <c r="BF244" i="1"/>
  <c r="BF248" i="1"/>
  <c r="BF1582" i="1"/>
  <c r="AI1582" i="1" s="1"/>
  <c r="BF637" i="1"/>
  <c r="BF932" i="1"/>
  <c r="BF934" i="1"/>
  <c r="BF379" i="1"/>
  <c r="BF1207" i="1"/>
  <c r="BF191" i="1"/>
  <c r="BF132" i="1"/>
  <c r="BF872" i="1"/>
  <c r="AI872" i="1" s="1"/>
  <c r="BF701" i="1"/>
  <c r="BF2" i="1"/>
  <c r="BF136" i="1"/>
  <c r="BF456" i="1"/>
  <c r="AI456" i="1" s="1"/>
  <c r="BF193" i="1"/>
  <c r="BF1030" i="1"/>
  <c r="BF1089" i="1"/>
  <c r="BF1091" i="1"/>
  <c r="BF1518" i="1"/>
  <c r="BF751" i="1"/>
  <c r="BF1209" i="1"/>
  <c r="BF1666" i="1"/>
  <c r="BF1211" i="1"/>
  <c r="BF874" i="1"/>
  <c r="BF982" i="1"/>
  <c r="BF821" i="1"/>
  <c r="BF1263" i="1"/>
  <c r="BF581" i="1"/>
  <c r="BF1520" i="1"/>
  <c r="BF1032" i="1"/>
  <c r="BF1668" i="1"/>
  <c r="BF522" i="1"/>
  <c r="BF1670" i="1"/>
  <c r="BF1093" i="1"/>
  <c r="BF876" i="1"/>
  <c r="BF1097" i="1"/>
  <c r="BF1404" i="1"/>
  <c r="BF1154" i="1"/>
  <c r="BF1585" i="1"/>
  <c r="BF1099" i="1"/>
  <c r="BF138" i="1"/>
  <c r="BF1034" i="1"/>
  <c r="BF3" i="1"/>
  <c r="BF69" i="1"/>
  <c r="BF1672" i="1"/>
  <c r="BF1804" i="1"/>
  <c r="BF1524" i="1"/>
  <c r="BF1733" i="1"/>
  <c r="BF71" i="1"/>
  <c r="BF1467" i="1"/>
  <c r="AI1467" i="1" s="1"/>
  <c r="BF7" i="1"/>
  <c r="BF524" i="1"/>
  <c r="BF1526" i="1"/>
  <c r="BF822" i="1"/>
  <c r="BF1156" i="1"/>
  <c r="BF310" i="1"/>
  <c r="BF753" i="1"/>
  <c r="BF878" i="1"/>
  <c r="BF1267" i="1"/>
  <c r="BF1215" i="1"/>
  <c r="BF9" i="1"/>
  <c r="BF1158" i="1"/>
  <c r="BF1101" i="1"/>
  <c r="BF587" i="1"/>
  <c r="BF880" i="1"/>
  <c r="BF389" i="1"/>
  <c r="BF393" i="1"/>
  <c r="BF312" i="1"/>
  <c r="BF526" i="1"/>
  <c r="BF646" i="1"/>
  <c r="AI646" i="1" s="1"/>
  <c r="BF755" i="1"/>
  <c r="BF72" i="1"/>
  <c r="BF823" i="1"/>
  <c r="BF1036" i="1"/>
  <c r="AI1036" i="1" s="1"/>
  <c r="BF1216" i="1"/>
  <c r="BF1330" i="1"/>
  <c r="BF1806" i="1"/>
  <c r="BF648" i="1"/>
  <c r="BF1038" i="1"/>
  <c r="BF528" i="1"/>
  <c r="BF1808" i="1"/>
  <c r="BF1406" i="1"/>
  <c r="AI1406" i="1" s="1"/>
  <c r="BF1103" i="1"/>
  <c r="BF757" i="1"/>
  <c r="BF1105" i="1"/>
  <c r="BF399" i="1"/>
  <c r="AI399" i="1" s="1"/>
  <c r="BF73" i="1"/>
  <c r="BF1674" i="1"/>
  <c r="BF938" i="1"/>
  <c r="BF703" i="1"/>
  <c r="BF1735" i="1"/>
  <c r="BF881" i="1"/>
  <c r="BF401" i="1"/>
  <c r="BF1528" i="1"/>
  <c r="BF1676" i="1"/>
  <c r="BF313" i="1"/>
  <c r="BF1678" i="1"/>
  <c r="BF315" i="1"/>
  <c r="AI315" i="1" s="1"/>
  <c r="BF1809" i="1"/>
  <c r="BF1107" i="1"/>
  <c r="BF650" i="1"/>
  <c r="BF1811" i="1"/>
  <c r="BF589" i="1"/>
  <c r="BF1160" i="1"/>
  <c r="BF1595" i="1"/>
  <c r="BF940" i="1"/>
  <c r="BF1218" i="1"/>
  <c r="BF15" i="1"/>
  <c r="BF1407" i="1"/>
  <c r="BF1220" i="1"/>
  <c r="AI1220" i="1" s="1"/>
  <c r="BF1222" i="1"/>
  <c r="BF17" i="1"/>
  <c r="BF75" i="1"/>
  <c r="BF1469" i="1"/>
  <c r="BF1224" i="1"/>
  <c r="BF142" i="1"/>
  <c r="BF195" i="1"/>
  <c r="BF1268" i="1"/>
  <c r="AI1268" i="1" s="1"/>
  <c r="BF461" i="1"/>
  <c r="BF1225" i="1"/>
  <c r="BF530" i="1"/>
  <c r="BF531" i="1"/>
  <c r="AI531" i="1" s="1"/>
  <c r="BF403" i="1"/>
  <c r="BF80" i="1"/>
  <c r="BF1044" i="1"/>
  <c r="BF1162" i="1"/>
  <c r="BF1408" i="1"/>
  <c r="BF886" i="1"/>
  <c r="BF19" i="1"/>
  <c r="BF758" i="1"/>
  <c r="BF252" i="1"/>
  <c r="BF256" i="1"/>
  <c r="BF463" i="1"/>
  <c r="BF199" i="1"/>
  <c r="BF887" i="1"/>
  <c r="BF1471" i="1"/>
  <c r="BF1530" i="1"/>
  <c r="BF1048" i="1"/>
  <c r="BF1879" i="1"/>
  <c r="BF1473" i="1"/>
  <c r="BF1164" i="1"/>
  <c r="BF984" i="1"/>
  <c r="BF1532" i="1"/>
  <c r="BF201" i="1"/>
  <c r="BF1165" i="1"/>
  <c r="BF1227" i="1"/>
  <c r="BF1270" i="1"/>
  <c r="BF1332" i="1"/>
  <c r="BF652" i="1"/>
  <c r="BF1167" i="1"/>
  <c r="BF1737" i="1"/>
  <c r="BF1333" i="1"/>
  <c r="BF1410" i="1"/>
  <c r="BF1230" i="1"/>
  <c r="BF1739" i="1"/>
  <c r="BF534" i="1"/>
  <c r="BF654" i="1"/>
  <c r="BF655" i="1"/>
  <c r="AI655" i="1" s="1"/>
  <c r="BF657" i="1"/>
  <c r="BF1109" i="1"/>
  <c r="BF1679" i="1"/>
  <c r="BF1412" i="1"/>
  <c r="BF409" i="1"/>
  <c r="BF1813" i="1"/>
  <c r="BF1534" i="1"/>
  <c r="BF764" i="1"/>
  <c r="BF765" i="1"/>
  <c r="BF1050" i="1"/>
  <c r="BF1337" i="1"/>
  <c r="BF535" i="1"/>
  <c r="BF1597" i="1"/>
  <c r="BF144" i="1"/>
  <c r="BF986" i="1"/>
  <c r="BF264" i="1"/>
  <c r="AI264" i="1" s="1"/>
  <c r="BF1535" i="1"/>
  <c r="BF318" i="1"/>
  <c r="BF466" i="1"/>
  <c r="BF266" i="1"/>
  <c r="BF1232" i="1"/>
  <c r="BF706" i="1"/>
  <c r="BF1271" i="1"/>
  <c r="BF322" i="1"/>
  <c r="BF148" i="1"/>
  <c r="BF826" i="1"/>
  <c r="BF889" i="1"/>
  <c r="BF468" i="1"/>
  <c r="BF659" i="1"/>
  <c r="BF1339" i="1"/>
  <c r="BF203" i="1"/>
  <c r="BF1273" i="1"/>
  <c r="BF469" i="1"/>
  <c r="BF1474" i="1"/>
  <c r="BF268" i="1"/>
  <c r="BF1169" i="1"/>
  <c r="BF1815" i="1"/>
  <c r="BF411" i="1"/>
  <c r="BF1476" i="1"/>
  <c r="BF1341" i="1"/>
  <c r="BF767" i="1"/>
  <c r="BF21" i="1"/>
  <c r="BF205" i="1"/>
  <c r="BF413" i="1"/>
  <c r="AI413" i="1" s="1"/>
  <c r="BF270" i="1"/>
  <c r="BF828" i="1"/>
  <c r="BF415" i="1"/>
  <c r="BF708" i="1"/>
  <c r="BF1898" i="1"/>
  <c r="BF1343" i="1"/>
  <c r="BF1345" i="1"/>
  <c r="BF893" i="1"/>
  <c r="AI893" i="1" s="1"/>
  <c r="BF82" i="1"/>
  <c r="BF1537" i="1"/>
  <c r="BF1817" i="1"/>
  <c r="BF1414" i="1"/>
  <c r="BF271" i="1"/>
  <c r="BF84" i="1"/>
  <c r="BF324" i="1"/>
  <c r="BF710" i="1"/>
  <c r="AI710" i="1" s="1"/>
  <c r="BF1538" i="1"/>
  <c r="BF712" i="1"/>
  <c r="BF1416" i="1"/>
  <c r="BF474" i="1"/>
  <c r="BF714" i="1"/>
  <c r="BF1599" i="1"/>
  <c r="BF943" i="1"/>
  <c r="BF24" i="1"/>
  <c r="AI24" i="1" s="1"/>
  <c r="BF1115" i="1"/>
  <c r="BF326" i="1"/>
  <c r="BF477" i="1"/>
  <c r="BF830" i="1"/>
  <c r="BF90" i="1"/>
  <c r="BF593" i="1"/>
  <c r="BF1603" i="1"/>
  <c r="BF26" i="1"/>
  <c r="BF716" i="1"/>
  <c r="BF30" i="1"/>
  <c r="BF947" i="1"/>
  <c r="BF718" i="1"/>
  <c r="BF1277" i="1"/>
  <c r="BF1906" i="1"/>
  <c r="BF328" i="1"/>
  <c r="BF770" i="1"/>
  <c r="BF988" i="1"/>
  <c r="BF1174" i="1"/>
  <c r="BF990" i="1"/>
  <c r="BF948" i="1"/>
  <c r="BF950" i="1"/>
  <c r="BF1741" i="1"/>
  <c r="BF207" i="1"/>
  <c r="BF661" i="1"/>
  <c r="BF537" i="1"/>
  <c r="BF1687" i="1"/>
  <c r="BF92" i="1"/>
  <c r="BF1233" i="1"/>
  <c r="BF1175" i="1"/>
  <c r="BF992" i="1"/>
  <c r="BF1116" i="1"/>
  <c r="BF832" i="1"/>
  <c r="BF416" i="1"/>
  <c r="BF417" i="1"/>
  <c r="BF1540" i="1"/>
  <c r="BF894" i="1"/>
  <c r="BF419" i="1"/>
  <c r="BF1052" i="1"/>
  <c r="BF479" i="1"/>
  <c r="BF1742" i="1"/>
  <c r="AI1742" i="1" s="1"/>
  <c r="BF480" i="1"/>
  <c r="BF1235" i="1"/>
  <c r="BF276" i="1"/>
  <c r="BF1917" i="1"/>
  <c r="AI1917" i="1" s="1"/>
  <c r="BF538" i="1"/>
  <c r="BF209" i="1"/>
  <c r="BF834" i="1"/>
  <c r="BF997" i="1"/>
  <c r="BF1689" i="1"/>
  <c r="BF482" i="1"/>
  <c r="BF1743" i="1"/>
  <c r="BF31" i="1"/>
  <c r="BF211" i="1"/>
  <c r="BF1237" i="1"/>
  <c r="BF1239" i="1"/>
  <c r="BF720" i="1"/>
  <c r="BF1608" i="1"/>
  <c r="BF96" i="1"/>
  <c r="BF771" i="1"/>
  <c r="BF773" i="1"/>
  <c r="AI773" i="1" s="1"/>
  <c r="BF1053" i="1"/>
  <c r="BF1542" i="1"/>
  <c r="BF1544" i="1"/>
  <c r="BF1055" i="1"/>
  <c r="BF722" i="1"/>
  <c r="BF999" i="1"/>
  <c r="BF1285" i="1"/>
  <c r="BF1750" i="1"/>
  <c r="BF1692" i="1"/>
  <c r="BF835" i="1"/>
  <c r="BF330" i="1"/>
  <c r="BF150" i="1"/>
  <c r="AI150" i="1" s="1"/>
  <c r="BF1822" i="1"/>
  <c r="BF1422" i="1"/>
  <c r="BF1118" i="1"/>
  <c r="BF1546" i="1"/>
  <c r="BF595" i="1"/>
  <c r="BF1120" i="1"/>
  <c r="BF152" i="1"/>
  <c r="BF1478" i="1"/>
  <c r="BF1694" i="1"/>
  <c r="BF1001" i="1"/>
  <c r="BF1286" i="1"/>
  <c r="BF1240" i="1"/>
  <c r="BF1288" i="1"/>
  <c r="BF98" i="1"/>
  <c r="BF663" i="1"/>
  <c r="BF486" i="1"/>
  <c r="AI486" i="1" s="1"/>
  <c r="BF1695" i="1"/>
  <c r="BF33" i="1"/>
  <c r="BF213" i="1"/>
  <c r="BF1923" i="1"/>
  <c r="AI1923" i="1" s="1"/>
  <c r="BF335" i="1"/>
  <c r="BF1824" i="1"/>
  <c r="BF1484" i="1"/>
  <c r="BF540" i="1"/>
  <c r="BF1486" i="1"/>
  <c r="BF102" i="1"/>
  <c r="BF597" i="1"/>
  <c r="BF1359" i="1"/>
  <c r="BF336" i="1"/>
  <c r="BF1290" i="1"/>
  <c r="BF665" i="1"/>
  <c r="BF1826" i="1"/>
  <c r="BF1057" i="1"/>
  <c r="BF1697" i="1"/>
  <c r="BF838" i="1"/>
  <c r="BF542" i="1"/>
  <c r="AI542" i="1" s="1"/>
  <c r="BF543" i="1"/>
  <c r="BF1059" i="1"/>
  <c r="BF840" i="1"/>
  <c r="BF1122" i="1"/>
  <c r="BF1488" i="1"/>
  <c r="BF666" i="1"/>
  <c r="BF1423" i="1"/>
  <c r="BF421" i="1"/>
  <c r="BF338" i="1"/>
  <c r="BF422" i="1"/>
  <c r="BF103" i="1"/>
  <c r="BF545" i="1"/>
  <c r="BF1425" i="1"/>
  <c r="BF1003" i="1"/>
  <c r="BF1126" i="1"/>
  <c r="BF955" i="1"/>
  <c r="AI955" i="1" s="1"/>
  <c r="BF1005" i="1"/>
  <c r="BF1242" i="1"/>
  <c r="BF1007" i="1"/>
  <c r="BF775" i="1"/>
  <c r="BF667" i="1"/>
  <c r="BF341" i="1"/>
  <c r="BF777" i="1"/>
  <c r="BF1061" i="1"/>
  <c r="BF1621" i="1"/>
  <c r="BF1828" i="1"/>
  <c r="AI1828" i="1" s="1"/>
  <c r="BF783" i="1"/>
  <c r="BF897" i="1"/>
  <c r="BF1550" i="1"/>
  <c r="BF1361" i="1"/>
  <c r="BF109" i="1"/>
  <c r="BF36" i="1"/>
  <c r="BF1752" i="1"/>
  <c r="BF842" i="1"/>
  <c r="BF110" i="1"/>
  <c r="BF1009" i="1"/>
  <c r="BF426" i="1"/>
  <c r="BF899" i="1"/>
  <c r="BF1292" i="1"/>
  <c r="BF1127" i="1"/>
  <c r="BF669" i="1"/>
  <c r="BF671" i="1"/>
  <c r="BF1432" i="1"/>
  <c r="BF1699" i="1"/>
  <c r="BF487" i="1"/>
  <c r="BF427" i="1"/>
  <c r="BF489" i="1"/>
  <c r="BF599" i="1"/>
  <c r="BF1363" i="1"/>
  <c r="BF901" i="1"/>
  <c r="BF724" i="1"/>
  <c r="BF846" i="1"/>
  <c r="BF956" i="1"/>
  <c r="BF547" i="1"/>
  <c r="BF282" i="1"/>
  <c r="BF1490" i="1"/>
  <c r="AI1490" i="1" s="1"/>
  <c r="BF1128" i="1"/>
  <c r="BF673" i="1"/>
  <c r="BF1364" i="1"/>
  <c r="BF1623" i="1"/>
  <c r="BF1754" i="1"/>
  <c r="BF850" i="1"/>
  <c r="BF726" i="1"/>
  <c r="BF1296" i="1"/>
  <c r="BF601" i="1"/>
  <c r="BF1246" i="1"/>
  <c r="BF1552" i="1"/>
  <c r="BF727" i="1"/>
  <c r="BF603" i="1"/>
  <c r="BF729" i="1"/>
  <c r="BF1935" i="1"/>
  <c r="BF1491" i="1"/>
  <c r="BF1756" i="1"/>
  <c r="BF1248" i="1"/>
  <c r="BF491" i="1"/>
  <c r="BF493" i="1"/>
  <c r="BF154" i="1"/>
  <c r="BF1177" i="1"/>
  <c r="BF214" i="1"/>
  <c r="BF731" i="1"/>
  <c r="BF1493" i="1"/>
  <c r="BF1495" i="1"/>
  <c r="BF156" i="1"/>
  <c r="BF284" i="1"/>
  <c r="BF1179" i="1"/>
  <c r="BF549" i="1"/>
  <c r="BF903" i="1"/>
  <c r="BF905" i="1"/>
  <c r="AI905" i="1" s="1"/>
  <c r="BF1701" i="1"/>
  <c r="BF1434" i="1"/>
  <c r="AI1434" i="1" s="1"/>
  <c r="BF604" i="1"/>
  <c r="BF681" i="1"/>
  <c r="BF44" i="1"/>
  <c r="BF1938" i="1"/>
  <c r="BF112" i="1"/>
  <c r="BF287" i="1"/>
  <c r="BF1130" i="1"/>
  <c r="BF158" i="1"/>
  <c r="BF1181" i="1"/>
  <c r="BF1011" i="1"/>
  <c r="BF1013" i="1"/>
  <c r="BF1369" i="1"/>
  <c r="BF429" i="1"/>
  <c r="BF788" i="1"/>
  <c r="BF1554" i="1"/>
  <c r="BF907" i="1"/>
  <c r="BF1629" i="1"/>
  <c r="BF160" i="1"/>
  <c r="BF1941" i="1"/>
  <c r="BF114" i="1"/>
  <c r="BF1758" i="1"/>
  <c r="BF1373" i="1"/>
  <c r="BF958" i="1"/>
  <c r="BF217" i="1"/>
  <c r="AI217" i="1" s="1"/>
  <c r="BF733" i="1"/>
  <c r="BF46" i="1"/>
  <c r="BF1703" i="1"/>
  <c r="BF1830" i="1"/>
  <c r="AI1830" i="1" s="1"/>
  <c r="BF1631" i="1"/>
  <c r="BF343" i="1"/>
  <c r="BF959" i="1"/>
  <c r="BF1556" i="1"/>
  <c r="AI1556" i="1" s="1"/>
  <c r="BF856" i="1"/>
  <c r="BF161" i="1"/>
  <c r="BF1375" i="1"/>
  <c r="BF1132" i="1"/>
  <c r="BF163" i="1"/>
  <c r="BF857" i="1"/>
  <c r="BF1376" i="1"/>
  <c r="BF605" i="1"/>
  <c r="BF1632" i="1"/>
  <c r="BF1705" i="1"/>
  <c r="BF431" i="1"/>
  <c r="BF289" i="1"/>
  <c r="BF1133" i="1"/>
  <c r="BF609" i="1"/>
  <c r="BF1764" i="1"/>
  <c r="BF682" i="1"/>
  <c r="BF1440" i="1"/>
  <c r="BF219" i="1"/>
  <c r="BF47" i="1"/>
  <c r="BF961" i="1"/>
  <c r="BF433" i="1"/>
  <c r="BF291" i="1"/>
  <c r="AI291" i="1" s="1"/>
  <c r="BF221" i="1"/>
  <c r="BF1832" i="1"/>
  <c r="BF495" i="1"/>
  <c r="BF1064" i="1"/>
  <c r="BF223" i="1"/>
  <c r="BF165" i="1"/>
  <c r="BF859" i="1"/>
  <c r="BF1183" i="1"/>
  <c r="BF1634" i="1"/>
  <c r="BF1558" i="1"/>
  <c r="BF684" i="1"/>
  <c r="BF1765" i="1"/>
  <c r="AI1765" i="1" s="1"/>
  <c r="BF1137" i="1"/>
  <c r="BF1254" i="1"/>
  <c r="BF963" i="1"/>
  <c r="BF1834" i="1"/>
  <c r="AI1834" i="1" s="1"/>
  <c r="BF1497" i="1"/>
  <c r="BF1138" i="1"/>
  <c r="BF1560" i="1"/>
  <c r="BF1298" i="1"/>
  <c r="AI1298" i="1" s="1"/>
  <c r="BF965" i="1"/>
  <c r="BF1635" i="1"/>
  <c r="BF611" i="1"/>
  <c r="BF1065" i="1"/>
  <c r="BF613" i="1"/>
  <c r="BF1301" i="1"/>
  <c r="BF1140" i="1"/>
  <c r="BF790" i="1"/>
  <c r="BF1562" i="1"/>
  <c r="BF224" i="1"/>
  <c r="BF503" i="1"/>
  <c r="BF1378" i="1"/>
  <c r="BF1707" i="1"/>
  <c r="BF909" i="1"/>
  <c r="BF553" i="1"/>
  <c r="BF1838" i="1"/>
  <c r="BF166" i="1"/>
  <c r="BF1499" i="1"/>
  <c r="BF1442" i="1"/>
  <c r="BF1303" i="1"/>
  <c r="AI1303" i="1" s="1"/>
  <c r="BF792" i="1"/>
  <c r="BF1767" i="1"/>
  <c r="BF226" i="1"/>
  <c r="BF555" i="1"/>
  <c r="BF794" i="1"/>
  <c r="BF1255" i="1"/>
  <c r="AI1255" i="1" s="1"/>
  <c r="BF911" i="1"/>
  <c r="BF1637" i="1"/>
  <c r="BF1839" i="1"/>
  <c r="BF1066" i="1"/>
  <c r="AI1066" i="1" s="1"/>
  <c r="BF615" i="1"/>
  <c r="BF686" i="1"/>
  <c r="BF116" i="1"/>
  <c r="BF345" i="1"/>
  <c r="BF1185" i="1"/>
  <c r="BF1711" i="1"/>
  <c r="BF434" i="1"/>
  <c r="BF688" i="1"/>
  <c r="BF1382" i="1"/>
  <c r="BF1709" i="1"/>
  <c r="AI1709" i="1" s="1"/>
  <c r="BF1187" i="1"/>
  <c r="BF1068" i="1"/>
  <c r="AI1068" i="1" s="1"/>
  <c r="BF798" i="1"/>
  <c r="BF228" i="1"/>
  <c r="BF505" i="1"/>
  <c r="BF1384" i="1"/>
  <c r="BF1069" i="1"/>
  <c r="BF913" i="1"/>
  <c r="AI913" i="1" s="1"/>
  <c r="BF169" i="1"/>
  <c r="BF435" i="1"/>
  <c r="BF1189" i="1"/>
  <c r="BF171" i="1"/>
  <c r="BF967" i="1"/>
  <c r="BF230" i="1"/>
  <c r="BF436" i="1"/>
  <c r="BF1501" i="1"/>
  <c r="BF861" i="1"/>
  <c r="BF438" i="1"/>
  <c r="BF1071" i="1"/>
  <c r="BF232" i="1"/>
  <c r="AI232" i="1" s="1"/>
  <c r="BF1564" i="1"/>
  <c r="BF1193" i="1"/>
  <c r="BF1072" i="1"/>
  <c r="BF1639" i="1"/>
  <c r="BF557" i="1"/>
  <c r="BF690" i="1"/>
  <c r="BF1713" i="1"/>
  <c r="BF1772" i="1"/>
  <c r="AI1772" i="1" s="1"/>
  <c r="BF561" i="1"/>
  <c r="BF863" i="1"/>
  <c r="BF1386" i="1"/>
  <c r="BF173" i="1"/>
  <c r="BF292" i="1"/>
  <c r="BF1196" i="1"/>
  <c r="BF1451" i="1"/>
  <c r="BF439" i="1"/>
  <c r="BF174" i="1"/>
  <c r="BF916" i="1"/>
  <c r="BF48" i="1"/>
  <c r="BF176" i="1"/>
  <c r="AI176" i="1" s="1"/>
  <c r="BF617" i="1"/>
  <c r="BF918" i="1"/>
  <c r="AI918" i="1" s="1"/>
  <c r="BF1840" i="1"/>
  <c r="BF507" i="1"/>
  <c r="BF1016" i="1"/>
  <c r="BF800" i="1"/>
  <c r="AI800" i="1" s="1"/>
  <c r="BF1142" i="1"/>
  <c r="BF1641" i="1"/>
  <c r="BF509" i="1"/>
  <c r="BF865" i="1"/>
  <c r="BF1306" i="1"/>
  <c r="BF1259" i="1"/>
  <c r="BF351" i="1"/>
  <c r="BF294" i="1"/>
  <c r="BF296" i="1"/>
  <c r="BF1018" i="1"/>
  <c r="AI1018" i="1" s="1"/>
  <c r="BF1144" i="1"/>
  <c r="BF804" i="1"/>
  <c r="BF511" i="1"/>
  <c r="BF1774" i="1"/>
  <c r="BF1308" i="1"/>
  <c r="BF1503" i="1"/>
  <c r="BF806" i="1"/>
  <c r="BF50" i="1"/>
  <c r="BF735" i="1"/>
  <c r="BF1453" i="1"/>
  <c r="BF1714" i="1"/>
  <c r="BF442" i="1"/>
  <c r="AI442" i="1" s="1"/>
  <c r="BF737" i="1"/>
  <c r="BF298" i="1"/>
  <c r="BF353" i="1"/>
  <c r="BF1075" i="1"/>
  <c r="AI1075" i="1" s="1"/>
  <c r="BF969" i="1"/>
  <c r="BF1567" i="1"/>
  <c r="BF118" i="1"/>
  <c r="BF808" i="1"/>
  <c r="AI808" i="1" s="1"/>
  <c r="BF513" i="1"/>
  <c r="BF810" i="1"/>
  <c r="BF1455" i="1"/>
  <c r="BF355" i="1"/>
  <c r="BF1387" i="1"/>
  <c r="BF1198" i="1"/>
  <c r="BF51" i="1"/>
  <c r="BF1643" i="1"/>
  <c r="AI1643" i="1" s="1"/>
  <c r="BF53" i="1"/>
  <c r="BF1716" i="1"/>
  <c r="BF1780" i="1"/>
  <c r="BF1782" i="1"/>
  <c r="BF1645" i="1"/>
  <c r="BF970" i="1"/>
  <c r="BF1310" i="1"/>
  <c r="BF1312" i="1"/>
  <c r="BF1784" i="1"/>
  <c r="BF569" i="1"/>
  <c r="BF1456" i="1"/>
  <c r="BF1020" i="1"/>
  <c r="BF1458" i="1"/>
  <c r="BF1505" i="1"/>
  <c r="BF972" i="1"/>
  <c r="BF738" i="1"/>
  <c r="AI738" i="1" s="1"/>
  <c r="BF1314" i="1"/>
  <c r="BF1841" i="1"/>
  <c r="BF55" i="1"/>
  <c r="BF1786" i="1"/>
  <c r="BF1507" i="1"/>
  <c r="BF1200" i="1"/>
  <c r="BF571" i="1"/>
  <c r="BF1316" i="1"/>
  <c r="AI1316" i="1" s="1"/>
  <c r="BF1022" i="1"/>
  <c r="BF57" i="1"/>
  <c r="BF575" i="1"/>
  <c r="BF867" i="1"/>
  <c r="BF357" i="1"/>
  <c r="BF1320" i="1"/>
  <c r="BF621" i="1"/>
  <c r="BF1145" i="1"/>
  <c r="AI1145" i="1" s="1"/>
  <c r="BF920" i="1"/>
  <c r="BF59" i="1"/>
  <c r="BF1077" i="1"/>
  <c r="BF1460" i="1"/>
  <c r="AI1460" i="1" s="1"/>
  <c r="BF973" i="1"/>
  <c r="BF623" i="1"/>
  <c r="BF1389" i="1"/>
  <c r="BF1649" i="1"/>
  <c r="AI1649" i="1" s="1"/>
  <c r="BF1847" i="1"/>
  <c r="BF1147" i="1"/>
  <c r="BF740" i="1"/>
  <c r="BF811" i="1"/>
  <c r="AI811" i="1" s="1"/>
  <c r="BF182" i="1"/>
  <c r="BF1024" i="1"/>
  <c r="BF1261" i="1"/>
  <c r="BF1079" i="1"/>
  <c r="BF742" i="1"/>
  <c r="BF1462" i="1"/>
  <c r="AI1462" i="1" s="1"/>
  <c r="BF1322" i="1"/>
  <c r="BF1717" i="1"/>
  <c r="BF1718" i="1"/>
  <c r="BF812" i="1"/>
  <c r="BF1324" i="1"/>
  <c r="BF625" i="1"/>
  <c r="BF923" i="1"/>
  <c r="BF300" i="1"/>
  <c r="BF814" i="1"/>
  <c r="BF976" i="1"/>
  <c r="BF1325" i="1"/>
  <c r="BF1327" i="1"/>
  <c r="BF514" i="1"/>
  <c r="BF122" i="1"/>
  <c r="BF61" i="1"/>
  <c r="BF627" i="1"/>
  <c r="BF1569" i="1"/>
  <c r="BF1391" i="1"/>
  <c r="BF744" i="1"/>
  <c r="BF1570" i="1"/>
  <c r="BF629" i="1"/>
  <c r="BF576" i="1"/>
  <c r="AI576" i="1" s="1"/>
  <c r="BF815" i="1"/>
  <c r="BF1792" i="1"/>
  <c r="BF868" i="1"/>
  <c r="BF63" i="1"/>
  <c r="BF234" i="1"/>
  <c r="BF745" i="1"/>
  <c r="BF1202" i="1"/>
  <c r="BF236" i="1"/>
  <c r="BF444" i="1"/>
  <c r="BF362" i="1"/>
  <c r="AI362" i="1" s="1"/>
  <c r="BF238" i="1"/>
  <c r="BF364" i="1"/>
  <c r="BF1149" i="1"/>
  <c r="BF1328" i="1"/>
  <c r="BF124" i="1"/>
  <c r="BF631" i="1"/>
  <c r="BF304" i="1"/>
  <c r="BF65" i="1"/>
  <c r="BF126" i="1"/>
  <c r="BF1508" i="1"/>
  <c r="AI1508" i="1" s="1"/>
  <c r="BF747" i="1"/>
  <c r="BF978" i="1"/>
  <c r="BF1849" i="1"/>
  <c r="BF870" i="1"/>
  <c r="BF1851" i="1"/>
  <c r="BF692" i="1"/>
  <c r="BF1720" i="1"/>
  <c r="BF694" i="1"/>
  <c r="AI694" i="1" s="1"/>
  <c r="BF980" i="1"/>
  <c r="BF1510" i="1"/>
  <c r="BF516" i="1"/>
  <c r="BF240" i="1"/>
  <c r="AI240" i="1" s="1"/>
  <c r="BF1511" i="1"/>
  <c r="BF67" i="1"/>
  <c r="BF1081" i="1"/>
  <c r="BF1151" i="1"/>
  <c r="AI1151" i="1" s="1"/>
  <c r="BF633" i="1"/>
  <c r="BF366" i="1"/>
  <c r="BF1794" i="1"/>
  <c r="BF446" i="1"/>
  <c r="BF578" i="1"/>
  <c r="BF1463" i="1"/>
  <c r="BF696" i="1"/>
  <c r="BF1027" i="1"/>
  <c r="BF1853" i="1"/>
  <c r="BF1028" i="1"/>
  <c r="BF817" i="1"/>
  <c r="BF1656" i="1"/>
  <c r="BF1085" i="1"/>
  <c r="BF183" i="1"/>
  <c r="BF120" i="1"/>
  <c r="BF372" i="1"/>
  <c r="AI372" i="1" s="1"/>
  <c r="BF1204" i="1"/>
  <c r="BF308" i="1"/>
  <c r="BF926" i="1"/>
  <c r="BF1796" i="1"/>
  <c r="AI1796" i="1" s="1"/>
  <c r="BF580" i="1"/>
  <c r="BF1658" i="1"/>
  <c r="BF1572" i="1"/>
  <c r="BF450" i="1"/>
  <c r="AI450" i="1" s="1"/>
  <c r="BF1087" i="1"/>
  <c r="BF1797" i="1"/>
  <c r="BF749" i="1"/>
  <c r="BF1399" i="1"/>
  <c r="AI1399" i="1" s="1"/>
  <c r="BF185" i="1"/>
  <c r="BF1660" i="1"/>
  <c r="BF635" i="1"/>
  <c r="CE1513" i="1"/>
  <c r="CE5" i="1"/>
  <c r="CE4" i="1"/>
  <c r="CE6" i="1"/>
  <c r="CE14" i="1"/>
  <c r="CE16" i="1"/>
  <c r="CE18" i="1"/>
  <c r="CE20" i="1"/>
  <c r="CE23" i="1"/>
  <c r="CE27" i="1"/>
  <c r="CE28" i="1"/>
  <c r="CE29" i="1"/>
  <c r="CE1922" i="1"/>
  <c r="CE35" i="1"/>
  <c r="CE45" i="1"/>
  <c r="CE1131" i="1"/>
  <c r="CE49" i="1"/>
  <c r="CE52" i="1"/>
  <c r="CE54" i="1"/>
  <c r="CE56" i="1"/>
  <c r="CE58" i="1"/>
  <c r="CE177" i="1"/>
  <c r="CE302" i="1"/>
  <c r="CE301" i="1"/>
  <c r="CE303" i="1"/>
  <c r="CE64" i="1"/>
  <c r="CE66" i="1"/>
  <c r="CE68" i="1"/>
  <c r="CE1863" i="1"/>
  <c r="CE1864" i="1"/>
  <c r="CE1862" i="1"/>
  <c r="CE1865" i="1"/>
  <c r="CE1033" i="1"/>
  <c r="CE70" i="1"/>
  <c r="CE74" i="1"/>
  <c r="CE653" i="1"/>
  <c r="CE81" i="1"/>
  <c r="CE83" i="1"/>
  <c r="CE89" i="1"/>
  <c r="CE91" i="1"/>
  <c r="CE1744" i="1"/>
  <c r="CE1745" i="1"/>
  <c r="CE1746" i="1"/>
  <c r="CE895" i="1"/>
  <c r="CE97" i="1"/>
  <c r="CE108" i="1"/>
  <c r="CE674" i="1"/>
  <c r="CE111" i="1"/>
  <c r="CE115" i="1"/>
  <c r="CE1444" i="1"/>
  <c r="CE1443" i="1"/>
  <c r="CE1445" i="1"/>
  <c r="CE1446" i="1"/>
  <c r="CE119" i="1"/>
  <c r="CE121" i="1"/>
  <c r="CE123" i="1"/>
  <c r="CE125" i="1"/>
  <c r="CE127" i="1"/>
  <c r="CE128" i="1"/>
  <c r="CE129" i="1"/>
  <c r="CE131" i="1"/>
  <c r="CE133" i="1"/>
  <c r="CE134" i="1"/>
  <c r="CE135" i="1"/>
  <c r="CE137" i="1"/>
  <c r="CE1586" i="1"/>
  <c r="CE1587" i="1"/>
  <c r="CE1588" i="1"/>
  <c r="CE139" i="1"/>
  <c r="CE140" i="1"/>
  <c r="CE141" i="1"/>
  <c r="CE143" i="1"/>
  <c r="CE145" i="1"/>
  <c r="CE146" i="1"/>
  <c r="CE147" i="1"/>
  <c r="CE1905" i="1"/>
  <c r="CE149" i="1"/>
  <c r="CE151" i="1"/>
  <c r="CE153" i="1"/>
  <c r="CE155" i="1"/>
  <c r="CE43" i="1"/>
  <c r="CE157" i="1"/>
  <c r="CE162" i="1"/>
  <c r="CE167" i="1"/>
  <c r="CE168" i="1"/>
  <c r="CE170" i="1"/>
  <c r="CE172" i="1"/>
  <c r="CE175" i="1"/>
  <c r="CE181" i="1"/>
  <c r="CE184" i="1"/>
  <c r="CE186" i="1"/>
  <c r="CE188" i="1"/>
  <c r="CE190" i="1"/>
  <c r="CE192" i="1"/>
  <c r="CE394" i="1"/>
  <c r="CE194" i="1"/>
  <c r="CE200" i="1"/>
  <c r="CE202" i="1"/>
  <c r="CE1168" i="1"/>
  <c r="CE204" i="1"/>
  <c r="CE206" i="1"/>
  <c r="CE208" i="1"/>
  <c r="CE210" i="1"/>
  <c r="CE212" i="1"/>
  <c r="CE215" i="1"/>
  <c r="CE218" i="1"/>
  <c r="CE220" i="1"/>
  <c r="CE222" i="1"/>
  <c r="CE225" i="1"/>
  <c r="CE229" i="1"/>
  <c r="CE231" i="1"/>
  <c r="CE233" i="1"/>
  <c r="CE235" i="1"/>
  <c r="CE237" i="1"/>
  <c r="CE239" i="1"/>
  <c r="CE241" i="1"/>
  <c r="CE927" i="1"/>
  <c r="CE243" i="1"/>
  <c r="CE249" i="1"/>
  <c r="CE250" i="1"/>
  <c r="CE251" i="1"/>
  <c r="CE254" i="1"/>
  <c r="CE253" i="1"/>
  <c r="CE255" i="1"/>
  <c r="CE1334" i="1"/>
  <c r="CE1335" i="1"/>
  <c r="CE1336" i="1"/>
  <c r="CE263" i="1"/>
  <c r="CE265" i="1"/>
  <c r="CE267" i="1"/>
  <c r="CE269" i="1"/>
  <c r="CE1413" i="1"/>
  <c r="CE275" i="1"/>
  <c r="CE488" i="1"/>
  <c r="CE283" i="1"/>
  <c r="CE288" i="1"/>
  <c r="CE912" i="1"/>
  <c r="CE295" i="1"/>
  <c r="CE297" i="1"/>
  <c r="CE299" i="1"/>
  <c r="CE380" i="1"/>
  <c r="CE309" i="1"/>
  <c r="CE311" i="1"/>
  <c r="CE314" i="1"/>
  <c r="CE759" i="1"/>
  <c r="CE404" i="1"/>
  <c r="CE316" i="1"/>
  <c r="CE320" i="1"/>
  <c r="CE319" i="1"/>
  <c r="CE321" i="1"/>
  <c r="CE323" i="1"/>
  <c r="CE709" i="1"/>
  <c r="CE325" i="1"/>
  <c r="CE327" i="1"/>
  <c r="CE329" i="1"/>
  <c r="CE340" i="1"/>
  <c r="CE1827" i="1"/>
  <c r="CE342" i="1"/>
  <c r="CE496" i="1"/>
  <c r="CE344" i="1"/>
  <c r="CE350" i="1"/>
  <c r="CE352" i="1"/>
  <c r="CE354" i="1"/>
  <c r="CE356" i="1"/>
  <c r="CE363" i="1"/>
  <c r="CE365" i="1"/>
  <c r="CE371" i="1"/>
  <c r="CE517" i="1"/>
  <c r="CE1577" i="1"/>
  <c r="CE257" i="1"/>
  <c r="CE258" i="1"/>
  <c r="CE259" i="1"/>
  <c r="CE1163" i="1"/>
  <c r="CE464" i="1"/>
  <c r="CE465" i="1"/>
  <c r="CE467" i="1"/>
  <c r="CE1897" i="1"/>
  <c r="CE475" i="1"/>
  <c r="CE476" i="1"/>
  <c r="CE25" i="1"/>
  <c r="CE717" i="1"/>
  <c r="CE478" i="1"/>
  <c r="CE481" i="1"/>
  <c r="CE484" i="1"/>
  <c r="CE483" i="1"/>
  <c r="CE485" i="1"/>
  <c r="CE32" i="1"/>
  <c r="CE1479" i="1"/>
  <c r="CE1426" i="1"/>
  <c r="CE490" i="1"/>
  <c r="CE492" i="1"/>
  <c r="CE494" i="1"/>
  <c r="CE1186" i="1"/>
  <c r="CE504" i="1"/>
  <c r="CE510" i="1"/>
  <c r="CE117" i="1"/>
  <c r="CE512" i="1"/>
  <c r="CE1842" i="1"/>
  <c r="CE1078" i="1"/>
  <c r="CE515" i="1"/>
  <c r="CE1659" i="1"/>
  <c r="CE376" i="1"/>
  <c r="CE378" i="1"/>
  <c r="CE388" i="1"/>
  <c r="CE398" i="1"/>
  <c r="CE400" i="1"/>
  <c r="CE1409" i="1"/>
  <c r="CE408" i="1"/>
  <c r="CE1596" i="1"/>
  <c r="CE412" i="1"/>
  <c r="CE414" i="1"/>
  <c r="CE418" i="1"/>
  <c r="CE93" i="1"/>
  <c r="CE94" i="1"/>
  <c r="CE95" i="1"/>
  <c r="CE420" i="1"/>
  <c r="CE277" i="1"/>
  <c r="CE424" i="1"/>
  <c r="CE423" i="1"/>
  <c r="CE425" i="1"/>
  <c r="CE428" i="1"/>
  <c r="CE1249" i="1"/>
  <c r="CE432" i="1"/>
  <c r="CE437" i="1"/>
  <c r="CE440" i="1"/>
  <c r="CE293" i="1"/>
  <c r="CE441" i="1"/>
  <c r="CE358" i="1"/>
  <c r="CE445" i="1"/>
  <c r="CE367" i="1"/>
  <c r="CE448" i="1"/>
  <c r="CE447" i="1"/>
  <c r="CE449" i="1"/>
  <c r="CE871" i="1"/>
  <c r="CE521" i="1"/>
  <c r="CE523" i="1"/>
  <c r="CE525" i="1"/>
  <c r="CE529" i="1"/>
  <c r="CE536" i="1"/>
  <c r="CE1691" i="1"/>
  <c r="CE539" i="1"/>
  <c r="CE541" i="1"/>
  <c r="CE544" i="1"/>
  <c r="CE778" i="1"/>
  <c r="CE1362" i="1"/>
  <c r="CE546" i="1"/>
  <c r="CE548" i="1"/>
  <c r="CE550" i="1"/>
  <c r="CE551" i="1"/>
  <c r="CE552" i="1"/>
  <c r="CE556" i="1"/>
  <c r="CE566" i="1"/>
  <c r="CE567" i="1"/>
  <c r="CE568" i="1"/>
  <c r="CE570" i="1"/>
  <c r="CE573" i="1"/>
  <c r="CE572" i="1"/>
  <c r="CE574" i="1"/>
  <c r="CE577" i="1"/>
  <c r="CE579" i="1"/>
  <c r="CE1657" i="1"/>
  <c r="CE873" i="1"/>
  <c r="CE1525" i="1"/>
  <c r="CE586" i="1"/>
  <c r="CE1609" i="1"/>
  <c r="CE594" i="1"/>
  <c r="CE596" i="1"/>
  <c r="CE1613" i="1"/>
  <c r="CE598" i="1"/>
  <c r="CE602" i="1"/>
  <c r="CE607" i="1"/>
  <c r="CE606" i="1"/>
  <c r="CE608" i="1"/>
  <c r="CE610" i="1"/>
  <c r="CE612" i="1"/>
  <c r="CE614" i="1"/>
  <c r="CE1710" i="1"/>
  <c r="CE1768" i="1"/>
  <c r="CE1769" i="1"/>
  <c r="CE1770" i="1"/>
  <c r="CE616" i="1"/>
  <c r="CE622" i="1"/>
  <c r="CE624" i="1"/>
  <c r="CE626" i="1"/>
  <c r="CE628" i="1"/>
  <c r="CE630" i="1"/>
  <c r="CE1393" i="1"/>
  <c r="CE1392" i="1"/>
  <c r="CE1394" i="1"/>
  <c r="CE632" i="1"/>
  <c r="CE636" i="1"/>
  <c r="CE638" i="1"/>
  <c r="CE645" i="1"/>
  <c r="CE647" i="1"/>
  <c r="CE649" i="1"/>
  <c r="CE1878" i="1"/>
  <c r="CE651" i="1"/>
  <c r="CE658" i="1"/>
  <c r="CE660" i="1"/>
  <c r="CE662" i="1"/>
  <c r="CE664" i="1"/>
  <c r="CE668" i="1"/>
  <c r="CE670" i="1"/>
  <c r="CE672" i="1"/>
  <c r="CE1757" i="1"/>
  <c r="CE678" i="1"/>
  <c r="CE679" i="1"/>
  <c r="CE680" i="1"/>
  <c r="CE851" i="1"/>
  <c r="CE683" i="1"/>
  <c r="CE685" i="1"/>
  <c r="CE687" i="1"/>
  <c r="CE689" i="1"/>
  <c r="CE691" i="1"/>
  <c r="CE693" i="1"/>
  <c r="CE695" i="1"/>
  <c r="CE697" i="1"/>
  <c r="CE699" i="1"/>
  <c r="CE705" i="1"/>
  <c r="CE707" i="1"/>
  <c r="CE711" i="1"/>
  <c r="CE713" i="1"/>
  <c r="CE715" i="1"/>
  <c r="CE833" i="1"/>
  <c r="CE721" i="1"/>
  <c r="CE337" i="1"/>
  <c r="CE723" i="1"/>
  <c r="CE725" i="1"/>
  <c r="CE730" i="1"/>
  <c r="CE113" i="1"/>
  <c r="CE732" i="1"/>
  <c r="CE855" i="1"/>
  <c r="CE1961" i="1"/>
  <c r="CE508" i="1"/>
  <c r="CE734" i="1"/>
  <c r="CE736" i="1"/>
  <c r="CE739" i="1"/>
  <c r="CE741" i="1"/>
  <c r="CE743" i="1"/>
  <c r="CE746" i="1"/>
  <c r="CE748" i="1"/>
  <c r="CE634" i="1"/>
  <c r="CE1574" i="1"/>
  <c r="CE1573" i="1"/>
  <c r="CE1575" i="1"/>
  <c r="CE1854" i="1"/>
  <c r="CE1855" i="1"/>
  <c r="CE1859" i="1"/>
  <c r="CE1860" i="1"/>
  <c r="CE1867" i="1"/>
  <c r="CE1868" i="1"/>
  <c r="CE1869" i="1"/>
  <c r="CE1870" i="1"/>
  <c r="CE1871" i="1"/>
  <c r="CE1872" i="1"/>
  <c r="CE1098" i="1"/>
  <c r="CE1873" i="1"/>
  <c r="CE1874" i="1"/>
  <c r="CE1875" i="1"/>
  <c r="CE1876" i="1"/>
  <c r="CE390" i="1"/>
  <c r="CE391" i="1"/>
  <c r="CE392" i="1"/>
  <c r="CE1877" i="1"/>
  <c r="CE702" i="1"/>
  <c r="CE704" i="1"/>
  <c r="CE588" i="1"/>
  <c r="CE402" i="1"/>
  <c r="CE532" i="1"/>
  <c r="CE1880" i="1"/>
  <c r="CE1881" i="1"/>
  <c r="CE656" i="1"/>
  <c r="CE1882" i="1"/>
  <c r="CE1108" i="1"/>
  <c r="CE1883" i="1"/>
  <c r="CE1884" i="1"/>
  <c r="CE1885" i="1"/>
  <c r="CE317" i="1"/>
  <c r="CE1886" i="1"/>
  <c r="CE1887" i="1"/>
  <c r="CE1889" i="1"/>
  <c r="CE1888" i="1"/>
  <c r="CE1890" i="1"/>
  <c r="CE1891" i="1"/>
  <c r="CE1892" i="1"/>
  <c r="CE1893" i="1"/>
  <c r="CE1894" i="1"/>
  <c r="CE1895" i="1"/>
  <c r="CE1896" i="1"/>
  <c r="CE22" i="1"/>
  <c r="CE1899" i="1"/>
  <c r="CE1900" i="1"/>
  <c r="CE1901" i="1"/>
  <c r="CE1902" i="1"/>
  <c r="CE1903" i="1"/>
  <c r="CE1904" i="1"/>
  <c r="CE1114" i="1"/>
  <c r="CE829" i="1"/>
  <c r="CE1274" i="1"/>
  <c r="CE1275" i="1"/>
  <c r="CE1276" i="1"/>
  <c r="CE1907" i="1"/>
  <c r="CE1908" i="1"/>
  <c r="CE1909" i="1"/>
  <c r="CE1911" i="1"/>
  <c r="CE1910" i="1"/>
  <c r="CE1912" i="1"/>
  <c r="CE272" i="1"/>
  <c r="CE273" i="1"/>
  <c r="CE274" i="1"/>
  <c r="CE1913" i="1"/>
  <c r="CE1915" i="1"/>
  <c r="CE1918" i="1"/>
  <c r="CE1919" i="1"/>
  <c r="CE769" i="1"/>
  <c r="CE1920" i="1"/>
  <c r="CE1921" i="1"/>
  <c r="CE1119" i="1"/>
  <c r="CE1287" i="1"/>
  <c r="CE99" i="1"/>
  <c r="CE100" i="1"/>
  <c r="CE101" i="1"/>
  <c r="CE1925" i="1"/>
  <c r="CE1926" i="1"/>
  <c r="CE1927" i="1"/>
  <c r="CE1928" i="1"/>
  <c r="CE339" i="1"/>
  <c r="CE34" i="1"/>
  <c r="CE104" i="1"/>
  <c r="CE1929" i="1"/>
  <c r="CE1930" i="1"/>
  <c r="CE1360" i="1"/>
  <c r="CE1931" i="1"/>
  <c r="CE1932" i="1"/>
  <c r="CE1933" i="1"/>
  <c r="CE1936" i="1"/>
  <c r="CE286" i="1"/>
  <c r="CE1939" i="1"/>
  <c r="CE787" i="1"/>
  <c r="CE159" i="1"/>
  <c r="CE1942" i="1"/>
  <c r="CE1943" i="1"/>
  <c r="CE1944" i="1"/>
  <c r="CE1945" i="1"/>
  <c r="CE1946" i="1"/>
  <c r="CE1559" i="1"/>
  <c r="CE1948" i="1"/>
  <c r="CE1302" i="1"/>
  <c r="CE1949" i="1"/>
  <c r="CE1766" i="1"/>
  <c r="CE554" i="1"/>
  <c r="CE1950" i="1"/>
  <c r="CE1951" i="1"/>
  <c r="CE1952" i="1"/>
  <c r="CE1953" i="1"/>
  <c r="CE1954" i="1"/>
  <c r="CE1067" i="1"/>
  <c r="CE227" i="1"/>
  <c r="CE1958" i="1"/>
  <c r="CE1304" i="1"/>
  <c r="CE1959" i="1"/>
  <c r="CE1960" i="1"/>
  <c r="CE1966" i="1"/>
  <c r="CE558" i="1"/>
  <c r="CE559" i="1"/>
  <c r="CE560" i="1"/>
  <c r="CE1967" i="1"/>
  <c r="CE1971" i="1"/>
  <c r="CE1973" i="1"/>
  <c r="CE1256" i="1"/>
  <c r="CE1257" i="1"/>
  <c r="CE1258" i="1"/>
  <c r="CE1974" i="1"/>
  <c r="CE1975" i="1"/>
  <c r="CE1976" i="1"/>
  <c r="CE1977" i="1"/>
  <c r="CE1978" i="1"/>
  <c r="CE1979" i="1"/>
  <c r="CE1980" i="1"/>
  <c r="CE807" i="1"/>
  <c r="CE1506" i="1"/>
  <c r="CE1982" i="1"/>
  <c r="CE1983" i="1"/>
  <c r="CE1148" i="1"/>
  <c r="CE1987" i="1"/>
  <c r="CE1988" i="1"/>
  <c r="CE924" i="1"/>
  <c r="CE1989" i="1"/>
  <c r="CE1990" i="1"/>
  <c r="CE1991" i="1"/>
  <c r="CE1993" i="1"/>
  <c r="CE1992" i="1"/>
  <c r="CE1994" i="1"/>
  <c r="CE1995" i="1"/>
  <c r="CE1996" i="1"/>
  <c r="CE1997" i="1"/>
  <c r="CE1998" i="1"/>
  <c r="CE2000" i="1"/>
  <c r="CE1999" i="1"/>
  <c r="CE2001" i="1"/>
  <c r="CE2002" i="1"/>
  <c r="CE306" i="1"/>
  <c r="CE305" i="1"/>
  <c r="CE307" i="1"/>
  <c r="CE2003" i="1"/>
  <c r="CE750" i="1"/>
  <c r="CE752" i="1"/>
  <c r="CE754" i="1"/>
  <c r="CE756" i="1"/>
  <c r="CE763" i="1"/>
  <c r="CE766" i="1"/>
  <c r="CE768" i="1"/>
  <c r="CE772" i="1"/>
  <c r="CE774" i="1"/>
  <c r="CE776" i="1"/>
  <c r="CE789" i="1"/>
  <c r="CE791" i="1"/>
  <c r="CE795" i="1"/>
  <c r="CE796" i="1"/>
  <c r="CE797" i="1"/>
  <c r="CE1383" i="1"/>
  <c r="CE799" i="1"/>
  <c r="CE801" i="1"/>
  <c r="CE802" i="1"/>
  <c r="CE803" i="1"/>
  <c r="CE805" i="1"/>
  <c r="CE809" i="1"/>
  <c r="CE562" i="1"/>
  <c r="CE813" i="1"/>
  <c r="CE60" i="1"/>
  <c r="CE816" i="1"/>
  <c r="CE1858" i="1"/>
  <c r="CE1861" i="1"/>
  <c r="CE1914" i="1"/>
  <c r="CE1924" i="1"/>
  <c r="CE285" i="1"/>
  <c r="CE1947" i="1"/>
  <c r="CE1955" i="1"/>
  <c r="CE1956" i="1"/>
  <c r="CE1957" i="1"/>
  <c r="CE1965" i="1"/>
  <c r="CE1968" i="1"/>
  <c r="CE1969" i="1"/>
  <c r="CE1970" i="1"/>
  <c r="CE1972" i="1"/>
  <c r="CE1981" i="1"/>
  <c r="CE1984" i="1"/>
  <c r="CE1985" i="1"/>
  <c r="CE1986" i="1"/>
  <c r="CE62" i="1"/>
  <c r="CE818" i="1"/>
  <c r="CE820" i="1"/>
  <c r="CE640" i="1"/>
  <c r="CE639" i="1"/>
  <c r="CE641" i="1"/>
  <c r="CE527" i="1"/>
  <c r="CE825" i="1"/>
  <c r="CE827" i="1"/>
  <c r="CE831" i="1"/>
  <c r="CE1278" i="1"/>
  <c r="CE1279" i="1"/>
  <c r="CE1280" i="1"/>
  <c r="CE836" i="1"/>
  <c r="CE837" i="1"/>
  <c r="CE839" i="1"/>
  <c r="CE841" i="1"/>
  <c r="CE844" i="1"/>
  <c r="CE843" i="1"/>
  <c r="CE845" i="1"/>
  <c r="CE847" i="1"/>
  <c r="CE848" i="1"/>
  <c r="CE849" i="1"/>
  <c r="CE600" i="1"/>
  <c r="CE728" i="1"/>
  <c r="CE290" i="1"/>
  <c r="CE858" i="1"/>
  <c r="CE860" i="1"/>
  <c r="CE862" i="1"/>
  <c r="CE864" i="1"/>
  <c r="CE1502" i="1"/>
  <c r="CE866" i="1"/>
  <c r="CE869" i="1"/>
  <c r="CE875" i="1"/>
  <c r="CE877" i="1"/>
  <c r="CE879" i="1"/>
  <c r="CE1037" i="1"/>
  <c r="CE888" i="1"/>
  <c r="CE1680" i="1"/>
  <c r="CE1681" i="1"/>
  <c r="CE1682" i="1"/>
  <c r="CE891" i="1"/>
  <c r="CE890" i="1"/>
  <c r="CE892" i="1"/>
  <c r="CE896" i="1"/>
  <c r="CE898" i="1"/>
  <c r="CE900" i="1"/>
  <c r="CE904" i="1"/>
  <c r="CE1937" i="1"/>
  <c r="CE906" i="1"/>
  <c r="CE1555" i="1"/>
  <c r="CE908" i="1"/>
  <c r="CE910" i="1"/>
  <c r="CE1771" i="1"/>
  <c r="CE914" i="1"/>
  <c r="CE915" i="1"/>
  <c r="CE917" i="1"/>
  <c r="CE919" i="1"/>
  <c r="CE921" i="1"/>
  <c r="CE974" i="1"/>
  <c r="CE922" i="1"/>
  <c r="CE925" i="1"/>
  <c r="CE929" i="1"/>
  <c r="CE931" i="1"/>
  <c r="CE933" i="1"/>
  <c r="CE935" i="1"/>
  <c r="CE936" i="1"/>
  <c r="CE937" i="1"/>
  <c r="CE939" i="1"/>
  <c r="CE941" i="1"/>
  <c r="CE942" i="1"/>
  <c r="CE1352" i="1"/>
  <c r="CE949" i="1"/>
  <c r="CE951" i="1"/>
  <c r="CE952" i="1"/>
  <c r="CE953" i="1"/>
  <c r="CE954" i="1"/>
  <c r="CE1129" i="1"/>
  <c r="CE957" i="1"/>
  <c r="CE960" i="1"/>
  <c r="CE164" i="1"/>
  <c r="CE964" i="1"/>
  <c r="CE1706" i="1"/>
  <c r="CE966" i="1"/>
  <c r="CE968" i="1"/>
  <c r="CE971" i="1"/>
  <c r="CE975" i="1"/>
  <c r="CE977" i="1"/>
  <c r="CE979" i="1"/>
  <c r="CE1856" i="1"/>
  <c r="CE983" i="1"/>
  <c r="CE1738" i="1"/>
  <c r="CE985" i="1"/>
  <c r="CE987" i="1"/>
  <c r="CE989" i="1"/>
  <c r="CE991" i="1"/>
  <c r="CE996" i="1"/>
  <c r="CE998" i="1"/>
  <c r="CE1000" i="1"/>
  <c r="CE1002" i="1"/>
  <c r="CE1006" i="1"/>
  <c r="CE1008" i="1"/>
  <c r="CE902" i="1"/>
  <c r="CE1010" i="1"/>
  <c r="CE1012" i="1"/>
  <c r="CE1014" i="1"/>
  <c r="CE1015" i="1"/>
  <c r="CE1017" i="1"/>
  <c r="CE1019" i="1"/>
  <c r="CE1021" i="1"/>
  <c r="CE1023" i="1"/>
  <c r="CE1025" i="1"/>
  <c r="CE1026" i="1"/>
  <c r="CE1029" i="1"/>
  <c r="CE1262" i="1"/>
  <c r="CE1031" i="1"/>
  <c r="CE1035" i="1"/>
  <c r="CE1527" i="1"/>
  <c r="CE1043" i="1"/>
  <c r="CE1045" i="1"/>
  <c r="CE1046" i="1"/>
  <c r="CE1047" i="1"/>
  <c r="CE1049" i="1"/>
  <c r="CE1051" i="1"/>
  <c r="CE1054" i="1"/>
  <c r="CE1056" i="1"/>
  <c r="CE1058" i="1"/>
  <c r="CE1060" i="1"/>
  <c r="CE1062" i="1"/>
  <c r="CE1063" i="1"/>
  <c r="CE1070" i="1"/>
  <c r="CE1194" i="1"/>
  <c r="CE1073" i="1"/>
  <c r="CE1074" i="1"/>
  <c r="CE1076" i="1"/>
  <c r="CE1080" i="1"/>
  <c r="CE1082" i="1"/>
  <c r="CE1083" i="1"/>
  <c r="CE1084" i="1"/>
  <c r="CE1086" i="1"/>
  <c r="CE373" i="1"/>
  <c r="CE1088" i="1"/>
  <c r="CE1090" i="1"/>
  <c r="CE1092" i="1"/>
  <c r="CE1094" i="1"/>
  <c r="CE1095" i="1"/>
  <c r="CE1096" i="1"/>
  <c r="CE1100" i="1"/>
  <c r="CE1102" i="1"/>
  <c r="CE1104" i="1"/>
  <c r="CE1106" i="1"/>
  <c r="CE882" i="1"/>
  <c r="CE1340" i="1"/>
  <c r="CE1346" i="1"/>
  <c r="CE1347" i="1"/>
  <c r="CE1348" i="1"/>
  <c r="CE1117" i="1"/>
  <c r="CE1121" i="1"/>
  <c r="CE1123" i="1"/>
  <c r="CE1124" i="1"/>
  <c r="CE1125" i="1"/>
  <c r="CE38" i="1"/>
  <c r="CE37" i="1"/>
  <c r="CE39" i="1"/>
  <c r="CE1135" i="1"/>
  <c r="CE1134" i="1"/>
  <c r="CE1136" i="1"/>
  <c r="CE1139" i="1"/>
  <c r="CE1441" i="1"/>
  <c r="CE1141" i="1"/>
  <c r="CE1143" i="1"/>
  <c r="CE1454" i="1"/>
  <c r="CE1146" i="1"/>
  <c r="CE1568" i="1"/>
  <c r="CE1150" i="1"/>
  <c r="CE1583" i="1"/>
  <c r="CE1153" i="1"/>
  <c r="CE1155" i="1"/>
  <c r="CE1157" i="1"/>
  <c r="CE1159" i="1"/>
  <c r="CE1161" i="1"/>
  <c r="CE1166" i="1"/>
  <c r="CE473" i="1"/>
  <c r="CE1176" i="1"/>
  <c r="CE1916" i="1"/>
  <c r="CE719" i="1"/>
  <c r="CE1365" i="1"/>
  <c r="CE1178" i="1"/>
  <c r="CE1940" i="1"/>
  <c r="CE1182" i="1"/>
  <c r="CE1184" i="1"/>
  <c r="CE1190" i="1"/>
  <c r="CE1191" i="1"/>
  <c r="CE1192" i="1"/>
  <c r="CE1195" i="1"/>
  <c r="CE1197" i="1"/>
  <c r="CE1715" i="1"/>
  <c r="CE1199" i="1"/>
  <c r="CE619" i="1"/>
  <c r="CE618" i="1"/>
  <c r="CE620" i="1"/>
  <c r="CE1201" i="1"/>
  <c r="CE1206" i="1"/>
  <c r="CE1208" i="1"/>
  <c r="CE1210" i="1"/>
  <c r="CE1329" i="1"/>
  <c r="CE1217" i="1"/>
  <c r="CE1219" i="1"/>
  <c r="CE1221" i="1"/>
  <c r="CE1223" i="1"/>
  <c r="CE1226" i="1"/>
  <c r="CE1228" i="1"/>
  <c r="CE1229" i="1"/>
  <c r="CE1231" i="1"/>
  <c r="CE1238" i="1"/>
  <c r="CE331" i="1"/>
  <c r="CE1241" i="1"/>
  <c r="CE1243" i="1"/>
  <c r="CE1244" i="1"/>
  <c r="CE1245" i="1"/>
  <c r="CE1247" i="1"/>
  <c r="CE1253" i="1"/>
  <c r="CE346" i="1"/>
  <c r="CE1260" i="1"/>
  <c r="CE1203" i="1"/>
  <c r="CE454" i="1"/>
  <c r="CE384" i="1"/>
  <c r="CE1264" i="1"/>
  <c r="CE1265" i="1"/>
  <c r="CE1266" i="1"/>
  <c r="CE1269" i="1"/>
  <c r="CE824" i="1"/>
  <c r="CE1272" i="1"/>
  <c r="CE1236" i="1"/>
  <c r="CE1284" i="1"/>
  <c r="CE1289" i="1"/>
  <c r="CE1291" i="1"/>
  <c r="CE1293" i="1"/>
  <c r="CE1294" i="1"/>
  <c r="CE1295" i="1"/>
  <c r="CE1297" i="1"/>
  <c r="CE1299" i="1"/>
  <c r="CE1300" i="1"/>
  <c r="CE506" i="1"/>
  <c r="CE1305" i="1"/>
  <c r="CE1307" i="1"/>
  <c r="CE1309" i="1"/>
  <c r="CE1311" i="1"/>
  <c r="CE1313" i="1"/>
  <c r="CE1315" i="1"/>
  <c r="CE1318" i="1"/>
  <c r="CE1317" i="1"/>
  <c r="CE1319" i="1"/>
  <c r="CE1321" i="1"/>
  <c r="CE1323" i="1"/>
  <c r="CE1403" i="1"/>
  <c r="CE1212" i="1"/>
  <c r="CE1213" i="1"/>
  <c r="CE1214" i="1"/>
  <c r="CE1331" i="1"/>
  <c r="CE1338" i="1"/>
  <c r="CE1342" i="1"/>
  <c r="CE1344" i="1"/>
  <c r="CE1170" i="1"/>
  <c r="CE1356" i="1"/>
  <c r="CE1357" i="1"/>
  <c r="CE1358" i="1"/>
  <c r="CE1004" i="1"/>
  <c r="CE782" i="1"/>
  <c r="CE1370" i="1"/>
  <c r="CE1371" i="1"/>
  <c r="CE1372" i="1"/>
  <c r="CE1374" i="1"/>
  <c r="CE500" i="1"/>
  <c r="CE501" i="1"/>
  <c r="CE502" i="1"/>
  <c r="CE1377" i="1"/>
  <c r="CE793" i="1"/>
  <c r="CE1379" i="1"/>
  <c r="CE1380" i="1"/>
  <c r="CE1381" i="1"/>
  <c r="CE1385" i="1"/>
  <c r="CE1640" i="1"/>
  <c r="CE1388" i="1"/>
  <c r="CE1390" i="1"/>
  <c r="CE981" i="1"/>
  <c r="CE1398" i="1"/>
  <c r="CE1400" i="1"/>
  <c r="CE1405" i="1"/>
  <c r="CE76" i="1"/>
  <c r="CE1411" i="1"/>
  <c r="CE85" i="1"/>
  <c r="CE1415" i="1"/>
  <c r="CE1600" i="1"/>
  <c r="CE1601" i="1"/>
  <c r="CE1602" i="1"/>
  <c r="CE944" i="1"/>
  <c r="CE945" i="1"/>
  <c r="CE946" i="1"/>
  <c r="CE1234" i="1"/>
  <c r="CE1421" i="1"/>
  <c r="CE1424" i="1"/>
  <c r="CE1431" i="1"/>
  <c r="CE1433" i="1"/>
  <c r="CE1624" i="1"/>
  <c r="CE1439" i="1"/>
  <c r="CE1561" i="1"/>
  <c r="CE1450" i="1"/>
  <c r="CE1452" i="1"/>
  <c r="CE1644" i="1"/>
  <c r="CE1457" i="1"/>
  <c r="CE1459" i="1"/>
  <c r="CE1461" i="1"/>
  <c r="CE443" i="1"/>
  <c r="CE1464" i="1"/>
  <c r="CE1468" i="1"/>
  <c r="CE197" i="1"/>
  <c r="CE196" i="1"/>
  <c r="CE198" i="1"/>
  <c r="CE1470" i="1"/>
  <c r="CE1475" i="1"/>
  <c r="CE1477" i="1"/>
  <c r="CE1483" i="1"/>
  <c r="CE1485" i="1"/>
  <c r="CE1487" i="1"/>
  <c r="CE1489" i="1"/>
  <c r="CE1492" i="1"/>
  <c r="CE1494" i="1"/>
  <c r="CE1630" i="1"/>
  <c r="CE1496" i="1"/>
  <c r="CE1498" i="1"/>
  <c r="CE1500" i="1"/>
  <c r="CE1188" i="1"/>
  <c r="CE1775" i="1"/>
  <c r="CE1504" i="1"/>
  <c r="CE1787" i="1"/>
  <c r="CE1509" i="1"/>
  <c r="CE1512" i="1"/>
  <c r="CE1519" i="1"/>
  <c r="CE1522" i="1"/>
  <c r="CE1521" i="1"/>
  <c r="CE1523" i="1"/>
  <c r="CE1039" i="1"/>
  <c r="CE457" i="1"/>
  <c r="CE1529" i="1"/>
  <c r="CE1531" i="1"/>
  <c r="CE1533" i="1"/>
  <c r="CE1110" i="1"/>
  <c r="CE1536" i="1"/>
  <c r="CE1539" i="1"/>
  <c r="CE1541" i="1"/>
  <c r="CE1543" i="1"/>
  <c r="CE1545" i="1"/>
  <c r="CE1547" i="1"/>
  <c r="CE1548" i="1"/>
  <c r="CE1549" i="1"/>
  <c r="CE1551" i="1"/>
  <c r="CE1553" i="1"/>
  <c r="CE430" i="1"/>
  <c r="CE1557" i="1"/>
  <c r="CE962" i="1"/>
  <c r="CE1563" i="1"/>
  <c r="CE1565" i="1"/>
  <c r="CE1566" i="1"/>
  <c r="CE1779" i="1"/>
  <c r="CE1571" i="1"/>
  <c r="CE1700" i="1"/>
  <c r="CE245" i="1"/>
  <c r="CE246" i="1"/>
  <c r="CE247" i="1"/>
  <c r="CE1581" i="1"/>
  <c r="CE1584" i="1"/>
  <c r="CE1466" i="1"/>
  <c r="CE582" i="1"/>
  <c r="CE1593" i="1"/>
  <c r="CE1594" i="1"/>
  <c r="CE462" i="1"/>
  <c r="CE1472" i="1"/>
  <c r="CE410" i="1"/>
  <c r="CE1598" i="1"/>
  <c r="CE1606" i="1"/>
  <c r="CE1605" i="1"/>
  <c r="CE1604" i="1"/>
  <c r="CE1607" i="1"/>
  <c r="CE1617" i="1"/>
  <c r="CE1619" i="1"/>
  <c r="CE1618" i="1"/>
  <c r="CE1620" i="1"/>
  <c r="CE1622" i="1"/>
  <c r="CE1628" i="1"/>
  <c r="CE216" i="1"/>
  <c r="CE1633" i="1"/>
  <c r="CE1636" i="1"/>
  <c r="CE1638" i="1"/>
  <c r="CE1642" i="1"/>
  <c r="CE1646" i="1"/>
  <c r="CE1647" i="1"/>
  <c r="CE1648" i="1"/>
  <c r="CE1650" i="1"/>
  <c r="CE1651" i="1"/>
  <c r="CE1655" i="1"/>
  <c r="CE1662" i="1"/>
  <c r="CE1664" i="1"/>
  <c r="CE1517" i="1"/>
  <c r="CE1667" i="1"/>
  <c r="CE1669" i="1"/>
  <c r="CE1671" i="1"/>
  <c r="CE1673" i="1"/>
  <c r="CE1675" i="1"/>
  <c r="CE1677" i="1"/>
  <c r="CE533" i="1"/>
  <c r="CE1417" i="1"/>
  <c r="CE1686" i="1"/>
  <c r="CE1688" i="1"/>
  <c r="CE1690" i="1"/>
  <c r="CE1693" i="1"/>
  <c r="CE1696" i="1"/>
  <c r="CE1698" i="1"/>
  <c r="CE1753" i="1"/>
  <c r="CE1702" i="1"/>
  <c r="CE1704" i="1"/>
  <c r="CE1708" i="1"/>
  <c r="CE1712" i="1"/>
  <c r="CE1719" i="1"/>
  <c r="CE1721" i="1"/>
  <c r="CE1722" i="1"/>
  <c r="CE1726" i="1"/>
  <c r="CE1728" i="1"/>
  <c r="CE1730" i="1"/>
  <c r="CE1732" i="1"/>
  <c r="CE8" i="1"/>
  <c r="CE1734" i="1"/>
  <c r="CE1736" i="1"/>
  <c r="CE1740" i="1"/>
  <c r="CE1748" i="1"/>
  <c r="CE1747" i="1"/>
  <c r="CE1749" i="1"/>
  <c r="CE1751" i="1"/>
  <c r="CE1934" i="1"/>
  <c r="CE1755" i="1"/>
  <c r="CE1180" i="1"/>
  <c r="CE1435" i="1"/>
  <c r="CE1763" i="1"/>
  <c r="CE1773" i="1"/>
  <c r="CE1781" i="1"/>
  <c r="CE1783" i="1"/>
  <c r="CE1785" i="1"/>
  <c r="CE1791" i="1"/>
  <c r="CE1793" i="1"/>
  <c r="CE1795" i="1"/>
  <c r="CE1798" i="1"/>
  <c r="CE1800" i="1"/>
  <c r="CE1802" i="1"/>
  <c r="CE1803" i="1"/>
  <c r="CE1805" i="1"/>
  <c r="CE10" i="1"/>
  <c r="CE1807" i="1"/>
  <c r="CE1810" i="1"/>
  <c r="CE1812" i="1"/>
  <c r="CE1814" i="1"/>
  <c r="CE1816" i="1"/>
  <c r="CE1818" i="1"/>
  <c r="CE1819" i="1"/>
  <c r="CE1820" i="1"/>
  <c r="CE1821" i="1"/>
  <c r="CE1823" i="1"/>
  <c r="CE1825" i="1"/>
  <c r="CE1829" i="1"/>
  <c r="CE1759" i="1"/>
  <c r="CE1831" i="1"/>
  <c r="CE1833" i="1"/>
  <c r="CE1835" i="1"/>
  <c r="CE1836" i="1"/>
  <c r="CE1837" i="1"/>
  <c r="CE1846" i="1"/>
  <c r="CE1326" i="1"/>
  <c r="CE1848" i="1"/>
  <c r="CE1850" i="1"/>
  <c r="CE1852" i="1"/>
  <c r="CE635" i="1"/>
  <c r="CE374" i="1"/>
  <c r="CE1727" i="1"/>
  <c r="CE452" i="1"/>
  <c r="CE1152" i="1"/>
  <c r="CE130" i="1"/>
  <c r="CE375" i="1"/>
  <c r="CE377" i="1"/>
  <c r="CE520" i="1"/>
  <c r="CE1576" i="1"/>
  <c r="CE187" i="1"/>
  <c r="CE453" i="1"/>
  <c r="CE242" i="1"/>
  <c r="CE1401" i="1"/>
  <c r="CE698" i="1"/>
  <c r="CE189" i="1"/>
  <c r="CE1729" i="1"/>
  <c r="CE1661" i="1"/>
  <c r="CE1402" i="1"/>
  <c r="CE928" i="1"/>
  <c r="CE1731" i="1"/>
  <c r="CE819" i="1"/>
  <c r="CE1205" i="1"/>
  <c r="CE1799" i="1"/>
  <c r="CE1857" i="1"/>
  <c r="CE1801" i="1"/>
  <c r="CE1663" i="1"/>
  <c r="CE455" i="1"/>
  <c r="CE1580" i="1"/>
  <c r="CE930" i="1"/>
  <c r="CE1665" i="1"/>
  <c r="CE1465" i="1"/>
  <c r="CE1866" i="1"/>
  <c r="CE700" i="1"/>
  <c r="CE244" i="1"/>
  <c r="CE248" i="1"/>
  <c r="CE1582" i="1"/>
  <c r="CE637" i="1"/>
  <c r="CE932" i="1"/>
  <c r="CE934" i="1"/>
  <c r="CE379" i="1"/>
  <c r="CE1207" i="1"/>
  <c r="CE191" i="1"/>
  <c r="CE132" i="1"/>
  <c r="CE872" i="1"/>
  <c r="CE701" i="1"/>
  <c r="CE2" i="1"/>
  <c r="CE136" i="1"/>
  <c r="CE383" i="1"/>
  <c r="CE456" i="1"/>
  <c r="CE193" i="1"/>
  <c r="CE1030" i="1"/>
  <c r="CE1089" i="1"/>
  <c r="CE1516" i="1"/>
  <c r="CE1091" i="1"/>
  <c r="CE1518" i="1"/>
  <c r="CE751" i="1"/>
  <c r="CE1209" i="1"/>
  <c r="CE1666" i="1"/>
  <c r="CE1211" i="1"/>
  <c r="CE874" i="1"/>
  <c r="CE982" i="1"/>
  <c r="CE821" i="1"/>
  <c r="CE1263" i="1"/>
  <c r="CE581" i="1"/>
  <c r="CE1520" i="1"/>
  <c r="CE1032" i="1"/>
  <c r="CE1668" i="1"/>
  <c r="CE387" i="1"/>
  <c r="CE522" i="1"/>
  <c r="CE1670" i="1"/>
  <c r="CE1093" i="1"/>
  <c r="CE876" i="1"/>
  <c r="CE1097" i="1"/>
  <c r="CE1404" i="1"/>
  <c r="CE1154" i="1"/>
  <c r="CE1585" i="1"/>
  <c r="CE1099" i="1"/>
  <c r="CE138" i="1"/>
  <c r="CE1034" i="1"/>
  <c r="CE3" i="1"/>
  <c r="CE69" i="1"/>
  <c r="CE1672" i="1"/>
  <c r="CE1804" i="1"/>
  <c r="CE1524" i="1"/>
  <c r="CE1733" i="1"/>
  <c r="CE71" i="1"/>
  <c r="CE1467" i="1"/>
  <c r="CE7" i="1"/>
  <c r="CE585" i="1"/>
  <c r="CE524" i="1"/>
  <c r="CE644" i="1"/>
  <c r="CE1526" i="1"/>
  <c r="CE822" i="1"/>
  <c r="CE1592" i="1"/>
  <c r="CE1156" i="1"/>
  <c r="CE310" i="1"/>
  <c r="CE753" i="1"/>
  <c r="CE878" i="1"/>
  <c r="CE1267" i="1"/>
  <c r="CE1215" i="1"/>
  <c r="CE9" i="1"/>
  <c r="CE1158" i="1"/>
  <c r="CE1101" i="1"/>
  <c r="CE587" i="1"/>
  <c r="CE880" i="1"/>
  <c r="CE389" i="1"/>
  <c r="CE393" i="1"/>
  <c r="CE312" i="1"/>
  <c r="CE526" i="1"/>
  <c r="CE646" i="1"/>
  <c r="CE755" i="1"/>
  <c r="CE72" i="1"/>
  <c r="CE823" i="1"/>
  <c r="CE397" i="1"/>
  <c r="CE1036" i="1"/>
  <c r="CE1216" i="1"/>
  <c r="CE1330" i="1"/>
  <c r="CE1806" i="1"/>
  <c r="CE648" i="1"/>
  <c r="CE1038" i="1"/>
  <c r="CE13" i="1"/>
  <c r="CE528" i="1"/>
  <c r="CE1808" i="1"/>
  <c r="CE1406" i="1"/>
  <c r="CE1103" i="1"/>
  <c r="CE757" i="1"/>
  <c r="CE1105" i="1"/>
  <c r="CE399" i="1"/>
  <c r="CE73" i="1"/>
  <c r="CE1674" i="1"/>
  <c r="CE938" i="1"/>
  <c r="CE703" i="1"/>
  <c r="CE1042" i="1"/>
  <c r="CE1735" i="1"/>
  <c r="CE881" i="1"/>
  <c r="CE401" i="1"/>
  <c r="CE1528" i="1"/>
  <c r="CE1676" i="1"/>
  <c r="CE313" i="1"/>
  <c r="CE1678" i="1"/>
  <c r="CE315" i="1"/>
  <c r="CE1809" i="1"/>
  <c r="CE1107" i="1"/>
  <c r="CE650" i="1"/>
  <c r="CE1811" i="1"/>
  <c r="CE589" i="1"/>
  <c r="CE1160" i="1"/>
  <c r="CE1595" i="1"/>
  <c r="CE940" i="1"/>
  <c r="CE1218" i="1"/>
  <c r="CE15" i="1"/>
  <c r="CE1407" i="1"/>
  <c r="CE1220" i="1"/>
  <c r="CE1222" i="1"/>
  <c r="CE17" i="1"/>
  <c r="CE885" i="1"/>
  <c r="CE75" i="1"/>
  <c r="CE460" i="1"/>
  <c r="CE1469" i="1"/>
  <c r="CE1224" i="1"/>
  <c r="CE142" i="1"/>
  <c r="CE195" i="1"/>
  <c r="CE1268" i="1"/>
  <c r="CE461" i="1"/>
  <c r="CE1225" i="1"/>
  <c r="CE530" i="1"/>
  <c r="CE531" i="1"/>
  <c r="CE79" i="1"/>
  <c r="CE403" i="1"/>
  <c r="CE80" i="1"/>
  <c r="CE1044" i="1"/>
  <c r="CE1162" i="1"/>
  <c r="CE1408" i="1"/>
  <c r="CE886" i="1"/>
  <c r="CE19" i="1"/>
  <c r="CE758" i="1"/>
  <c r="CE252" i="1"/>
  <c r="CE762" i="1"/>
  <c r="CE407" i="1"/>
  <c r="CE256" i="1"/>
  <c r="CE463" i="1"/>
  <c r="CE199" i="1"/>
  <c r="CE887" i="1"/>
  <c r="CE1471" i="1"/>
  <c r="CE262" i="1"/>
  <c r="CE1530" i="1"/>
  <c r="CE1048" i="1"/>
  <c r="CE1879" i="1"/>
  <c r="CE1473" i="1"/>
  <c r="CE1164" i="1"/>
  <c r="CE984" i="1"/>
  <c r="CE1532" i="1"/>
  <c r="CE592" i="1"/>
  <c r="CE201" i="1"/>
  <c r="CE1165" i="1"/>
  <c r="CE1227" i="1"/>
  <c r="CE1270" i="1"/>
  <c r="CE1332" i="1"/>
  <c r="CE652" i="1"/>
  <c r="CE1167" i="1"/>
  <c r="CE1737" i="1"/>
  <c r="CE1333" i="1"/>
  <c r="CE1410" i="1"/>
  <c r="CE1230" i="1"/>
  <c r="CE1739" i="1"/>
  <c r="CE534" i="1"/>
  <c r="CE654" i="1"/>
  <c r="CE655" i="1"/>
  <c r="CE657" i="1"/>
  <c r="CE1109" i="1"/>
  <c r="CE1679" i="1"/>
  <c r="CE1412" i="1"/>
  <c r="CE409" i="1"/>
  <c r="CE1813" i="1"/>
  <c r="CE1534" i="1"/>
  <c r="CE764" i="1"/>
  <c r="CE765" i="1"/>
  <c r="CE1050" i="1"/>
  <c r="CE1337" i="1"/>
  <c r="CE535" i="1"/>
  <c r="CE1597" i="1"/>
  <c r="CE144" i="1"/>
  <c r="CE986" i="1"/>
  <c r="CE264" i="1"/>
  <c r="CE1535" i="1"/>
  <c r="CE318" i="1"/>
  <c r="CE466" i="1"/>
  <c r="CE266" i="1"/>
  <c r="CE1232" i="1"/>
  <c r="CE706" i="1"/>
  <c r="CE1271" i="1"/>
  <c r="CE322" i="1"/>
  <c r="CE148" i="1"/>
  <c r="CE826" i="1"/>
  <c r="CE889" i="1"/>
  <c r="CE468" i="1"/>
  <c r="CE659" i="1"/>
  <c r="CE1339" i="1"/>
  <c r="CE203" i="1"/>
  <c r="CE1273" i="1"/>
  <c r="CE469" i="1"/>
  <c r="CE1474" i="1"/>
  <c r="CE472" i="1"/>
  <c r="CE268" i="1"/>
  <c r="CE1169" i="1"/>
  <c r="CE1685" i="1"/>
  <c r="CE1815" i="1"/>
  <c r="CE411" i="1"/>
  <c r="CE1476" i="1"/>
  <c r="CE1113" i="1"/>
  <c r="CE1341" i="1"/>
  <c r="CE767" i="1"/>
  <c r="CE21" i="1"/>
  <c r="CE205" i="1"/>
  <c r="CE413" i="1"/>
  <c r="CE270" i="1"/>
  <c r="CE828" i="1"/>
  <c r="CE415" i="1"/>
  <c r="CE708" i="1"/>
  <c r="CE1898" i="1"/>
  <c r="CE1343" i="1"/>
  <c r="CE1345" i="1"/>
  <c r="CE893" i="1"/>
  <c r="CE82" i="1"/>
  <c r="CE1537" i="1"/>
  <c r="CE1817" i="1"/>
  <c r="CE1414" i="1"/>
  <c r="CE271" i="1"/>
  <c r="CE84" i="1"/>
  <c r="CE324" i="1"/>
  <c r="CE88" i="1"/>
  <c r="CE710" i="1"/>
  <c r="CE1538" i="1"/>
  <c r="CE712" i="1"/>
  <c r="CE1416" i="1"/>
  <c r="CE474" i="1"/>
  <c r="CE714" i="1"/>
  <c r="CE1599" i="1"/>
  <c r="CE943" i="1"/>
  <c r="CE24" i="1"/>
  <c r="CE1115" i="1"/>
  <c r="CE326" i="1"/>
  <c r="CE1351" i="1"/>
  <c r="CE477" i="1"/>
  <c r="CE1173" i="1"/>
  <c r="CE830" i="1"/>
  <c r="CE90" i="1"/>
  <c r="CE593" i="1"/>
  <c r="CE1355" i="1"/>
  <c r="CE1603" i="1"/>
  <c r="CE26" i="1"/>
  <c r="CE716" i="1"/>
  <c r="CE30" i="1"/>
  <c r="CE947" i="1"/>
  <c r="CE718" i="1"/>
  <c r="CE1277" i="1"/>
  <c r="CE1906" i="1"/>
  <c r="CE328" i="1"/>
  <c r="CE770" i="1"/>
  <c r="CE988" i="1"/>
  <c r="CE1174" i="1"/>
  <c r="CE990" i="1"/>
  <c r="CE948" i="1"/>
  <c r="CE950" i="1"/>
  <c r="CE1420" i="1"/>
  <c r="CE1741" i="1"/>
  <c r="CE207" i="1"/>
  <c r="CE661" i="1"/>
  <c r="CE537" i="1"/>
  <c r="CE1687" i="1"/>
  <c r="CE92" i="1"/>
  <c r="CE1233" i="1"/>
  <c r="CE1175" i="1"/>
  <c r="CE992" i="1"/>
  <c r="CE1116" i="1"/>
  <c r="CE832" i="1"/>
  <c r="CE416" i="1"/>
  <c r="CE417" i="1"/>
  <c r="CE1540" i="1"/>
  <c r="CE894" i="1"/>
  <c r="CE419" i="1"/>
  <c r="CE1052" i="1"/>
  <c r="CE479" i="1"/>
  <c r="CE995" i="1"/>
  <c r="CE1742" i="1"/>
  <c r="CE480" i="1"/>
  <c r="CE1235" i="1"/>
  <c r="CE276" i="1"/>
  <c r="CE1917" i="1"/>
  <c r="CE538" i="1"/>
  <c r="CE1283" i="1"/>
  <c r="CE209" i="1"/>
  <c r="CE834" i="1"/>
  <c r="CE997" i="1"/>
  <c r="CE1689" i="1"/>
  <c r="CE482" i="1"/>
  <c r="CE1743" i="1"/>
  <c r="CE31" i="1"/>
  <c r="CE211" i="1"/>
  <c r="CE1237" i="1"/>
  <c r="CE1239" i="1"/>
  <c r="CE720" i="1"/>
  <c r="CE1608" i="1"/>
  <c r="CE96" i="1"/>
  <c r="CE771" i="1"/>
  <c r="CE773" i="1"/>
  <c r="CE1053" i="1"/>
  <c r="CE1542" i="1"/>
  <c r="CE1544" i="1"/>
  <c r="CE1055" i="1"/>
  <c r="CE722" i="1"/>
  <c r="CE999" i="1"/>
  <c r="CE1285" i="1"/>
  <c r="CE1750" i="1"/>
  <c r="CE1692" i="1"/>
  <c r="CE835" i="1"/>
  <c r="CE1612" i="1"/>
  <c r="CE330" i="1"/>
  <c r="CE150" i="1"/>
  <c r="CE1822" i="1"/>
  <c r="CE1422" i="1"/>
  <c r="CE1118" i="1"/>
  <c r="CE1546" i="1"/>
  <c r="CE595" i="1"/>
  <c r="CE1120" i="1"/>
  <c r="CE152" i="1"/>
  <c r="CE1478" i="1"/>
  <c r="CE1694" i="1"/>
  <c r="CE1001" i="1"/>
  <c r="CE1286" i="1"/>
  <c r="CE1240" i="1"/>
  <c r="CE1288" i="1"/>
  <c r="CE98" i="1"/>
  <c r="CE281" i="1"/>
  <c r="CE663" i="1"/>
  <c r="CE486" i="1"/>
  <c r="CE1695" i="1"/>
  <c r="CE33" i="1"/>
  <c r="CE213" i="1"/>
  <c r="CE1482" i="1"/>
  <c r="CE334" i="1"/>
  <c r="CE1923" i="1"/>
  <c r="CE335" i="1"/>
  <c r="CE1824" i="1"/>
  <c r="CE1484" i="1"/>
  <c r="CE540" i="1"/>
  <c r="CE1486" i="1"/>
  <c r="CE102" i="1"/>
  <c r="CE597" i="1"/>
  <c r="CE1359" i="1"/>
  <c r="CE336" i="1"/>
  <c r="CE1290" i="1"/>
  <c r="CE665" i="1"/>
  <c r="CE1826" i="1"/>
  <c r="CE1057" i="1"/>
  <c r="CE1697" i="1"/>
  <c r="CE838" i="1"/>
  <c r="CE542" i="1"/>
  <c r="CE543" i="1"/>
  <c r="CE1059" i="1"/>
  <c r="CE840" i="1"/>
  <c r="CE1122" i="1"/>
  <c r="CE1488" i="1"/>
  <c r="CE666" i="1"/>
  <c r="CE1423" i="1"/>
  <c r="CE421" i="1"/>
  <c r="CE338" i="1"/>
  <c r="CE422" i="1"/>
  <c r="CE103" i="1"/>
  <c r="CE545" i="1"/>
  <c r="CE1425" i="1"/>
  <c r="CE1003" i="1"/>
  <c r="CE1126" i="1"/>
  <c r="CE955" i="1"/>
  <c r="CE1005" i="1"/>
  <c r="CE1242" i="1"/>
  <c r="CE1007" i="1"/>
  <c r="CE775" i="1"/>
  <c r="CE107" i="1"/>
  <c r="CE1616" i="1"/>
  <c r="CE667" i="1"/>
  <c r="CE341" i="1"/>
  <c r="CE777" i="1"/>
  <c r="CE1061" i="1"/>
  <c r="CE1621" i="1"/>
  <c r="CE781" i="1"/>
  <c r="CE1828" i="1"/>
  <c r="CE783" i="1"/>
  <c r="CE897" i="1"/>
  <c r="CE1550" i="1"/>
  <c r="CE1361" i="1"/>
  <c r="CE109" i="1"/>
  <c r="CE36" i="1"/>
  <c r="CE1752" i="1"/>
  <c r="CE842" i="1"/>
  <c r="CE110" i="1"/>
  <c r="CE1009" i="1"/>
  <c r="CE426" i="1"/>
  <c r="CE899" i="1"/>
  <c r="CE1292" i="1"/>
  <c r="CE1127" i="1"/>
  <c r="CE669" i="1"/>
  <c r="CE1430" i="1"/>
  <c r="CE671" i="1"/>
  <c r="CE1432" i="1"/>
  <c r="CE1699" i="1"/>
  <c r="CE487" i="1"/>
  <c r="CE427" i="1"/>
  <c r="CE489" i="1"/>
  <c r="CE599" i="1"/>
  <c r="CE1363" i="1"/>
  <c r="CE901" i="1"/>
  <c r="CE724" i="1"/>
  <c r="CE846" i="1"/>
  <c r="CE956" i="1"/>
  <c r="CE547" i="1"/>
  <c r="CE282" i="1"/>
  <c r="CE1490" i="1"/>
  <c r="CE1128" i="1"/>
  <c r="CE673" i="1"/>
  <c r="CE1364" i="1"/>
  <c r="CE1623" i="1"/>
  <c r="CE1754" i="1"/>
  <c r="CE850" i="1"/>
  <c r="CE726" i="1"/>
  <c r="CE1296" i="1"/>
  <c r="CE601" i="1"/>
  <c r="CE1246" i="1"/>
  <c r="CE1552" i="1"/>
  <c r="CE727" i="1"/>
  <c r="CE603" i="1"/>
  <c r="CE729" i="1"/>
  <c r="CE1935" i="1"/>
  <c r="CE1491" i="1"/>
  <c r="CE1756" i="1"/>
  <c r="CE1248" i="1"/>
  <c r="CE786" i="1"/>
  <c r="CE491" i="1"/>
  <c r="CE493" i="1"/>
  <c r="CE154" i="1"/>
  <c r="CE1177" i="1"/>
  <c r="CE42" i="1"/>
  <c r="CE214" i="1"/>
  <c r="CE731" i="1"/>
  <c r="CE1493" i="1"/>
  <c r="CE1495" i="1"/>
  <c r="CE1368" i="1"/>
  <c r="CE156" i="1"/>
  <c r="CE284" i="1"/>
  <c r="CE1179" i="1"/>
  <c r="CE549" i="1"/>
  <c r="CE903" i="1"/>
  <c r="CE905" i="1"/>
  <c r="CE677" i="1"/>
  <c r="CE1701" i="1"/>
  <c r="CE1434" i="1"/>
  <c r="CE604" i="1"/>
  <c r="CE681" i="1"/>
  <c r="CE44" i="1"/>
  <c r="CE1938" i="1"/>
  <c r="CE112" i="1"/>
  <c r="CE1627" i="1"/>
  <c r="CE287" i="1"/>
  <c r="CE1130" i="1"/>
  <c r="CE158" i="1"/>
  <c r="CE1181" i="1"/>
  <c r="CE1011" i="1"/>
  <c r="CE1013" i="1"/>
  <c r="CE1369" i="1"/>
  <c r="CE429" i="1"/>
  <c r="CE1252" i="1"/>
  <c r="CE788" i="1"/>
  <c r="CE1554" i="1"/>
  <c r="CE907" i="1"/>
  <c r="CE1629" i="1"/>
  <c r="CE160" i="1"/>
  <c r="CE1941" i="1"/>
  <c r="CE114" i="1"/>
  <c r="CE1758" i="1"/>
  <c r="CE1373" i="1"/>
  <c r="CE958" i="1"/>
  <c r="CE217" i="1"/>
  <c r="CE733" i="1"/>
  <c r="CE46" i="1"/>
  <c r="CE1703" i="1"/>
  <c r="CE1830" i="1"/>
  <c r="CE1631" i="1"/>
  <c r="CE1438" i="1"/>
  <c r="CE343" i="1"/>
  <c r="CE959" i="1"/>
  <c r="CE854" i="1"/>
  <c r="CE1556" i="1"/>
  <c r="CE856" i="1"/>
  <c r="CE161" i="1"/>
  <c r="CE1375" i="1"/>
  <c r="CE1132" i="1"/>
  <c r="CE163" i="1"/>
  <c r="CE857" i="1"/>
  <c r="CE1376" i="1"/>
  <c r="CE605" i="1"/>
  <c r="CE1762" i="1"/>
  <c r="CE1632" i="1"/>
  <c r="CE1705" i="1"/>
  <c r="CE431" i="1"/>
  <c r="CE289" i="1"/>
  <c r="CE1133" i="1"/>
  <c r="CE609" i="1"/>
  <c r="CE1764" i="1"/>
  <c r="CE682" i="1"/>
  <c r="CE1440" i="1"/>
  <c r="CE219" i="1"/>
  <c r="CE47" i="1"/>
  <c r="CE961" i="1"/>
  <c r="CE433" i="1"/>
  <c r="CE291" i="1"/>
  <c r="CE221" i="1"/>
  <c r="CE1832" i="1"/>
  <c r="CE495" i="1"/>
  <c r="CE1064" i="1"/>
  <c r="CE223" i="1"/>
  <c r="CE165" i="1"/>
  <c r="CE859" i="1"/>
  <c r="CE1183" i="1"/>
  <c r="CE1634" i="1"/>
  <c r="CE1558" i="1"/>
  <c r="CE684" i="1"/>
  <c r="CE1765" i="1"/>
  <c r="CE499" i="1"/>
  <c r="CE1137" i="1"/>
  <c r="CE1254" i="1"/>
  <c r="CE963" i="1"/>
  <c r="CE1834" i="1"/>
  <c r="CE1497" i="1"/>
  <c r="CE1138" i="1"/>
  <c r="CE1560" i="1"/>
  <c r="CE1298" i="1"/>
  <c r="CE965" i="1"/>
  <c r="CE1635" i="1"/>
  <c r="CE611" i="1"/>
  <c r="CE1065" i="1"/>
  <c r="CE613" i="1"/>
  <c r="CE1301" i="1"/>
  <c r="CE1140" i="1"/>
  <c r="CE790" i="1"/>
  <c r="CE1562" i="1"/>
  <c r="CE224" i="1"/>
  <c r="CE503" i="1"/>
  <c r="CE1378" i="1"/>
  <c r="CE1707" i="1"/>
  <c r="CE909" i="1"/>
  <c r="CE553" i="1"/>
  <c r="CE1838" i="1"/>
  <c r="CE166" i="1"/>
  <c r="CE1499" i="1"/>
  <c r="CE1442" i="1"/>
  <c r="CE1303" i="1"/>
  <c r="CE792" i="1"/>
  <c r="CE1767" i="1"/>
  <c r="CE226" i="1"/>
  <c r="CE555" i="1"/>
  <c r="CE794" i="1"/>
  <c r="CE1255" i="1"/>
  <c r="CE911" i="1"/>
  <c r="CE1637" i="1"/>
  <c r="CE1839" i="1"/>
  <c r="CE1066" i="1"/>
  <c r="CE615" i="1"/>
  <c r="CE686" i="1"/>
  <c r="CE116" i="1"/>
  <c r="CE345" i="1"/>
  <c r="CE1185" i="1"/>
  <c r="CE1711" i="1"/>
  <c r="CE434" i="1"/>
  <c r="CE688" i="1"/>
  <c r="CE1382" i="1"/>
  <c r="CE1709" i="1"/>
  <c r="CE1187" i="1"/>
  <c r="CE1068" i="1"/>
  <c r="CE798" i="1"/>
  <c r="CE228" i="1"/>
  <c r="CE505" i="1"/>
  <c r="CE1384" i="1"/>
  <c r="CE1069" i="1"/>
  <c r="CE913" i="1"/>
  <c r="CE169" i="1"/>
  <c r="CE1449" i="1"/>
  <c r="CE435" i="1"/>
  <c r="CE1189" i="1"/>
  <c r="CE171" i="1"/>
  <c r="CE967" i="1"/>
  <c r="CE349" i="1"/>
  <c r="CE230" i="1"/>
  <c r="CE436" i="1"/>
  <c r="CE1501" i="1"/>
  <c r="CE861" i="1"/>
  <c r="CE438" i="1"/>
  <c r="CE1964" i="1"/>
  <c r="CE1071" i="1"/>
  <c r="CE232" i="1"/>
  <c r="CE1564" i="1"/>
  <c r="CE1193" i="1"/>
  <c r="CE1072" i="1"/>
  <c r="CE1639" i="1"/>
  <c r="CE557" i="1"/>
  <c r="CE690" i="1"/>
  <c r="CE1713" i="1"/>
  <c r="CE1772" i="1"/>
  <c r="CE561" i="1"/>
  <c r="CE863" i="1"/>
  <c r="CE1386" i="1"/>
  <c r="CE173" i="1"/>
  <c r="CE292" i="1"/>
  <c r="CE1196" i="1"/>
  <c r="CE1451" i="1"/>
  <c r="CE439" i="1"/>
  <c r="CE174" i="1"/>
  <c r="CE916" i="1"/>
  <c r="CE48" i="1"/>
  <c r="CE176" i="1"/>
  <c r="CE617" i="1"/>
  <c r="CE918" i="1"/>
  <c r="CE1840" i="1"/>
  <c r="CE507" i="1"/>
  <c r="CE1016" i="1"/>
  <c r="CE800" i="1"/>
  <c r="CE1142" i="1"/>
  <c r="CE1641" i="1"/>
  <c r="CE509" i="1"/>
  <c r="CE865" i="1"/>
  <c r="CE1306" i="1"/>
  <c r="CE1259" i="1"/>
  <c r="CE351" i="1"/>
  <c r="CE294" i="1"/>
  <c r="CE296" i="1"/>
  <c r="CE1018" i="1"/>
  <c r="CE1144" i="1"/>
  <c r="CE804" i="1"/>
  <c r="CE511" i="1"/>
  <c r="CE1774" i="1"/>
  <c r="CE1308" i="1"/>
  <c r="CE1503" i="1"/>
  <c r="CE1778" i="1"/>
  <c r="CE806" i="1"/>
  <c r="CE50" i="1"/>
  <c r="CE735" i="1"/>
  <c r="CE1453" i="1"/>
  <c r="CE1714" i="1"/>
  <c r="CE442" i="1"/>
  <c r="CE737" i="1"/>
  <c r="CE298" i="1"/>
  <c r="CE353" i="1"/>
  <c r="CE1075" i="1"/>
  <c r="CE969" i="1"/>
  <c r="CE1567" i="1"/>
  <c r="CE118" i="1"/>
  <c r="CE808" i="1"/>
  <c r="CE513" i="1"/>
  <c r="CE810" i="1"/>
  <c r="CE1455" i="1"/>
  <c r="CE565" i="1"/>
  <c r="CE355" i="1"/>
  <c r="CE1387" i="1"/>
  <c r="CE1198" i="1"/>
  <c r="CE51" i="1"/>
  <c r="CE1643" i="1"/>
  <c r="CE53" i="1"/>
  <c r="CE1716" i="1"/>
  <c r="CE1780" i="1"/>
  <c r="CE1782" i="1"/>
  <c r="CE1645" i="1"/>
  <c r="CE970" i="1"/>
  <c r="CE1310" i="1"/>
  <c r="CE1312" i="1"/>
  <c r="CE1784" i="1"/>
  <c r="CE569" i="1"/>
  <c r="CE1456" i="1"/>
  <c r="CE1020" i="1"/>
  <c r="CE1458" i="1"/>
  <c r="CE1505" i="1"/>
  <c r="CE972" i="1"/>
  <c r="CE738" i="1"/>
  <c r="CE1314" i="1"/>
  <c r="CE1841" i="1"/>
  <c r="CE55" i="1"/>
  <c r="CE1786" i="1"/>
  <c r="CE1507" i="1"/>
  <c r="CE1200" i="1"/>
  <c r="CE571" i="1"/>
  <c r="CE1316" i="1"/>
  <c r="CE1022" i="1"/>
  <c r="CE57" i="1"/>
  <c r="CE575" i="1"/>
  <c r="CE867" i="1"/>
  <c r="CE357" i="1"/>
  <c r="CE1320" i="1"/>
  <c r="CE621" i="1"/>
  <c r="CE1145" i="1"/>
  <c r="CE920" i="1"/>
  <c r="CE59" i="1"/>
  <c r="CE1077" i="1"/>
  <c r="CE1845" i="1"/>
  <c r="CE1460" i="1"/>
  <c r="CE973" i="1"/>
  <c r="CE361" i="1"/>
  <c r="CE623" i="1"/>
  <c r="CE1389" i="1"/>
  <c r="CE180" i="1"/>
  <c r="CE1649" i="1"/>
  <c r="CE1847" i="1"/>
  <c r="CE1147" i="1"/>
  <c r="CE740" i="1"/>
  <c r="CE811" i="1"/>
  <c r="CE182" i="1"/>
  <c r="CE1024" i="1"/>
  <c r="CE1261" i="1"/>
  <c r="CE1079" i="1"/>
  <c r="CE742" i="1"/>
  <c r="CE1462" i="1"/>
  <c r="CE1322" i="1"/>
  <c r="CE1717" i="1"/>
  <c r="CE1718" i="1"/>
  <c r="CE812" i="1"/>
  <c r="CE1324" i="1"/>
  <c r="CE625" i="1"/>
  <c r="CE923" i="1"/>
  <c r="CE300" i="1"/>
  <c r="CE814" i="1"/>
  <c r="CE976" i="1"/>
  <c r="CE1790" i="1"/>
  <c r="CE1325" i="1"/>
  <c r="CE1327" i="1"/>
  <c r="CE514" i="1"/>
  <c r="CE122" i="1"/>
  <c r="CE61" i="1"/>
  <c r="CE627" i="1"/>
  <c r="CE1569" i="1"/>
  <c r="CE1391" i="1"/>
  <c r="CE744" i="1"/>
  <c r="CE1570" i="1"/>
  <c r="CE629" i="1"/>
  <c r="CE576" i="1"/>
  <c r="CE815" i="1"/>
  <c r="CE1792" i="1"/>
  <c r="CE868" i="1"/>
  <c r="CE63" i="1"/>
  <c r="CE234" i="1"/>
  <c r="CE745" i="1"/>
  <c r="CE1202" i="1"/>
  <c r="CE236" i="1"/>
  <c r="CE444" i="1"/>
  <c r="CE362" i="1"/>
  <c r="CE238" i="1"/>
  <c r="CE364" i="1"/>
  <c r="CE1149" i="1"/>
  <c r="CE1328" i="1"/>
  <c r="CE124" i="1"/>
  <c r="CE631" i="1"/>
  <c r="CE304" i="1"/>
  <c r="CE1397" i="1"/>
  <c r="CE65" i="1"/>
  <c r="CE126" i="1"/>
  <c r="CE1508" i="1"/>
  <c r="CE747" i="1"/>
  <c r="CE978" i="1"/>
  <c r="CE1849" i="1"/>
  <c r="CE870" i="1"/>
  <c r="CE1851" i="1"/>
  <c r="CE692" i="1"/>
  <c r="CE1720" i="1"/>
  <c r="CE694" i="1"/>
  <c r="CE980" i="1"/>
  <c r="CE1510" i="1"/>
  <c r="CE516" i="1"/>
  <c r="CE240" i="1"/>
  <c r="CE1511" i="1"/>
  <c r="CE67" i="1"/>
  <c r="CE1081" i="1"/>
  <c r="CE1151" i="1"/>
  <c r="CE633" i="1"/>
  <c r="CE366" i="1"/>
  <c r="CE1794" i="1"/>
  <c r="CE446" i="1"/>
  <c r="CE370" i="1"/>
  <c r="CE578" i="1"/>
  <c r="CE1463" i="1"/>
  <c r="CE1654" i="1"/>
  <c r="CE696" i="1"/>
  <c r="CE1027" i="1"/>
  <c r="CE1853" i="1"/>
  <c r="CE1028" i="1"/>
  <c r="CE817" i="1"/>
  <c r="CE1656" i="1"/>
  <c r="CE1085" i="1"/>
  <c r="CE183" i="1"/>
  <c r="CE120" i="1"/>
  <c r="CE1725" i="1"/>
  <c r="CE372" i="1"/>
  <c r="CE1204" i="1"/>
  <c r="CE308" i="1"/>
  <c r="CE926" i="1"/>
  <c r="CE1796" i="1"/>
  <c r="CE580" i="1"/>
  <c r="CE1658" i="1"/>
  <c r="CE1572" i="1"/>
  <c r="CE450" i="1"/>
  <c r="CE1087" i="1"/>
  <c r="CE1797" i="1"/>
  <c r="CE749" i="1"/>
  <c r="CE1399" i="1"/>
  <c r="CE185" i="1"/>
  <c r="CE1660" i="1"/>
  <c r="CE519" i="1"/>
  <c r="CE518" i="1"/>
  <c r="CE1578" i="1"/>
  <c r="CE1579" i="1"/>
  <c r="CE382" i="1"/>
  <c r="CE381" i="1"/>
  <c r="CE1514" i="1"/>
  <c r="CE1515" i="1"/>
  <c r="CE386" i="1"/>
  <c r="CE385" i="1"/>
  <c r="CE583" i="1"/>
  <c r="CE584" i="1"/>
  <c r="CE642" i="1"/>
  <c r="CE643" i="1"/>
  <c r="CE1589" i="1"/>
  <c r="CE1590" i="1"/>
  <c r="CE1591" i="1"/>
  <c r="CE396" i="1"/>
  <c r="CE395" i="1"/>
  <c r="CE11" i="1"/>
  <c r="CE12" i="1"/>
  <c r="CE1040" i="1"/>
  <c r="CE1041" i="1"/>
  <c r="CE884" i="1"/>
  <c r="CE883" i="1"/>
  <c r="CE458" i="1"/>
  <c r="CE459" i="1"/>
  <c r="CE77" i="1"/>
  <c r="CE78" i="1"/>
  <c r="CE761" i="1"/>
  <c r="CE760" i="1"/>
  <c r="CE405" i="1"/>
  <c r="CE406" i="1"/>
  <c r="CE260" i="1"/>
  <c r="CE261" i="1"/>
  <c r="CE591" i="1"/>
  <c r="CE590" i="1"/>
  <c r="CE471" i="1"/>
  <c r="CE470" i="1"/>
  <c r="CE1683" i="1"/>
  <c r="CE1684" i="1"/>
  <c r="CE1111" i="1"/>
  <c r="CE1112" i="1"/>
  <c r="CE86" i="1"/>
  <c r="CE87" i="1"/>
  <c r="CE1350" i="1"/>
  <c r="CE1349" i="1"/>
  <c r="CE1171" i="1"/>
  <c r="CE1172" i="1"/>
  <c r="CE1353" i="1"/>
  <c r="CE1354" i="1"/>
  <c r="CE1418" i="1"/>
  <c r="CE1419" i="1"/>
  <c r="CE993" i="1"/>
  <c r="CE994" i="1"/>
  <c r="CE1282" i="1"/>
  <c r="CE1281" i="1"/>
  <c r="CE1610" i="1"/>
  <c r="CE1611" i="1"/>
  <c r="CE280" i="1"/>
  <c r="CE279" i="1"/>
  <c r="CE278" i="1"/>
  <c r="CE1480" i="1"/>
  <c r="CE1481" i="1"/>
  <c r="CE332" i="1"/>
  <c r="CE333" i="1"/>
  <c r="CE105" i="1"/>
  <c r="CE106" i="1"/>
  <c r="CE1615" i="1"/>
  <c r="CE1614" i="1"/>
  <c r="CE780" i="1"/>
  <c r="CE779" i="1"/>
  <c r="CE1428" i="1"/>
  <c r="CE1429" i="1"/>
  <c r="CE1427" i="1"/>
  <c r="CE784" i="1"/>
  <c r="CE785" i="1"/>
  <c r="CE40" i="1"/>
  <c r="CE41" i="1"/>
  <c r="CE1367" i="1"/>
  <c r="CE1366" i="1"/>
  <c r="CE676" i="1"/>
  <c r="CE675" i="1"/>
  <c r="CE1626" i="1"/>
  <c r="CE1625" i="1"/>
  <c r="CE1250" i="1"/>
  <c r="CE1251" i="1"/>
  <c r="CE1437" i="1"/>
  <c r="CE1436" i="1"/>
  <c r="CE853" i="1"/>
  <c r="CE852" i="1"/>
  <c r="CE1761" i="1"/>
  <c r="CE1760" i="1"/>
  <c r="CE498" i="1"/>
  <c r="CE497" i="1"/>
  <c r="CE1448" i="1"/>
  <c r="CE1447" i="1"/>
  <c r="CE347" i="1"/>
  <c r="CE348" i="1"/>
  <c r="CE1963" i="1"/>
  <c r="CE1962" i="1"/>
  <c r="CE1777" i="1"/>
  <c r="CE1776" i="1"/>
  <c r="CE563" i="1"/>
  <c r="CE564" i="1"/>
  <c r="CE1844" i="1"/>
  <c r="CE1843" i="1"/>
  <c r="CE360" i="1"/>
  <c r="CE359" i="1"/>
  <c r="CE178" i="1"/>
  <c r="CE179" i="1"/>
  <c r="CE1788" i="1"/>
  <c r="CE1789" i="1"/>
  <c r="CE1395" i="1"/>
  <c r="CE1396" i="1"/>
  <c r="CE369" i="1"/>
  <c r="CE368" i="1"/>
  <c r="CE1652" i="1"/>
  <c r="CE1653" i="1"/>
  <c r="CE1724" i="1"/>
  <c r="CE1723" i="1"/>
  <c r="CE451" i="1"/>
  <c r="U374" i="1"/>
  <c r="U1727" i="1"/>
  <c r="U452" i="1"/>
  <c r="U1152" i="1"/>
  <c r="U130" i="1"/>
  <c r="U375" i="1"/>
  <c r="U377" i="1"/>
  <c r="U520" i="1"/>
  <c r="U1576" i="1"/>
  <c r="U187" i="1"/>
  <c r="U453" i="1"/>
  <c r="U242" i="1"/>
  <c r="U1401" i="1"/>
  <c r="U698" i="1"/>
  <c r="U189" i="1"/>
  <c r="U1729" i="1"/>
  <c r="U1661" i="1"/>
  <c r="U1402" i="1"/>
  <c r="U928" i="1"/>
  <c r="U1731" i="1"/>
  <c r="U819" i="1"/>
  <c r="U1205" i="1"/>
  <c r="U1799" i="1"/>
  <c r="U1857" i="1"/>
  <c r="U1801" i="1"/>
  <c r="U1663" i="1"/>
  <c r="U455" i="1"/>
  <c r="U1580" i="1"/>
  <c r="U930" i="1"/>
  <c r="U1665" i="1"/>
  <c r="U1465" i="1"/>
  <c r="U1866" i="1"/>
  <c r="U700" i="1"/>
  <c r="U244" i="1"/>
  <c r="U248" i="1"/>
  <c r="U1582" i="1"/>
  <c r="U637" i="1"/>
  <c r="U932" i="1"/>
  <c r="U934" i="1"/>
  <c r="U379" i="1"/>
  <c r="U1207" i="1"/>
  <c r="U191" i="1"/>
  <c r="U132" i="1"/>
  <c r="U872" i="1"/>
  <c r="U701" i="1"/>
  <c r="U2" i="1"/>
  <c r="U136" i="1"/>
  <c r="U383" i="1"/>
  <c r="U456" i="1"/>
  <c r="U193" i="1"/>
  <c r="U1030" i="1"/>
  <c r="U1089" i="1"/>
  <c r="U1516" i="1"/>
  <c r="U1091" i="1"/>
  <c r="U1518" i="1"/>
  <c r="U751" i="1"/>
  <c r="U1209" i="1"/>
  <c r="U1666" i="1"/>
  <c r="U1211" i="1"/>
  <c r="U874" i="1"/>
  <c r="U982" i="1"/>
  <c r="U821" i="1"/>
  <c r="U1263" i="1"/>
  <c r="U581" i="1"/>
  <c r="U1520" i="1"/>
  <c r="U1032" i="1"/>
  <c r="U1668" i="1"/>
  <c r="U387" i="1"/>
  <c r="U522" i="1"/>
  <c r="U1670" i="1"/>
  <c r="U1093" i="1"/>
  <c r="U876" i="1"/>
  <c r="U1097" i="1"/>
  <c r="U1404" i="1"/>
  <c r="U1154" i="1"/>
  <c r="U1585" i="1"/>
  <c r="U1099" i="1"/>
  <c r="U138" i="1"/>
  <c r="U1034" i="1"/>
  <c r="U3" i="1"/>
  <c r="U69" i="1"/>
  <c r="U1672" i="1"/>
  <c r="U1804" i="1"/>
  <c r="U1524" i="1"/>
  <c r="U1733" i="1"/>
  <c r="U71" i="1"/>
  <c r="U1467" i="1"/>
  <c r="U7" i="1"/>
  <c r="U585" i="1"/>
  <c r="U524" i="1"/>
  <c r="U644" i="1"/>
  <c r="U1526" i="1"/>
  <c r="U822" i="1"/>
  <c r="U1592" i="1"/>
  <c r="U1156" i="1"/>
  <c r="U310" i="1"/>
  <c r="U753" i="1"/>
  <c r="U878" i="1"/>
  <c r="U1267" i="1"/>
  <c r="U1215" i="1"/>
  <c r="U9" i="1"/>
  <c r="U1158" i="1"/>
  <c r="U1101" i="1"/>
  <c r="U587" i="1"/>
  <c r="U880" i="1"/>
  <c r="U389" i="1"/>
  <c r="U393" i="1"/>
  <c r="U312" i="1"/>
  <c r="U526" i="1"/>
  <c r="U646" i="1"/>
  <c r="U755" i="1"/>
  <c r="U72" i="1"/>
  <c r="U823" i="1"/>
  <c r="U397" i="1"/>
  <c r="U1036" i="1"/>
  <c r="U1216" i="1"/>
  <c r="U1330" i="1"/>
  <c r="U1806" i="1"/>
  <c r="U648" i="1"/>
  <c r="U1038" i="1"/>
  <c r="U13" i="1"/>
  <c r="U528" i="1"/>
  <c r="U1808" i="1"/>
  <c r="U1406" i="1"/>
  <c r="U1103" i="1"/>
  <c r="U757" i="1"/>
  <c r="U1105" i="1"/>
  <c r="U399" i="1"/>
  <c r="U73" i="1"/>
  <c r="U1674" i="1"/>
  <c r="U938" i="1"/>
  <c r="U703" i="1"/>
  <c r="U1042" i="1"/>
  <c r="U1735" i="1"/>
  <c r="U881" i="1"/>
  <c r="U401" i="1"/>
  <c r="U1528" i="1"/>
  <c r="U1676" i="1"/>
  <c r="U313" i="1"/>
  <c r="U1678" i="1"/>
  <c r="U315" i="1"/>
  <c r="U1809" i="1"/>
  <c r="U1107" i="1"/>
  <c r="U650" i="1"/>
  <c r="U1811" i="1"/>
  <c r="U589" i="1"/>
  <c r="U1160" i="1"/>
  <c r="U1595" i="1"/>
  <c r="U940" i="1"/>
  <c r="U1218" i="1"/>
  <c r="U15" i="1"/>
  <c r="U1407" i="1"/>
  <c r="U1220" i="1"/>
  <c r="U1222" i="1"/>
  <c r="U17" i="1"/>
  <c r="U885" i="1"/>
  <c r="U75" i="1"/>
  <c r="U460" i="1"/>
  <c r="U1469" i="1"/>
  <c r="U1224" i="1"/>
  <c r="U142" i="1"/>
  <c r="U195" i="1"/>
  <c r="U1268" i="1"/>
  <c r="U461" i="1"/>
  <c r="U1225" i="1"/>
  <c r="U530" i="1"/>
  <c r="U531" i="1"/>
  <c r="U79" i="1"/>
  <c r="U403" i="1"/>
  <c r="U80" i="1"/>
  <c r="U1044" i="1"/>
  <c r="U1162" i="1"/>
  <c r="U1408" i="1"/>
  <c r="U886" i="1"/>
  <c r="U19" i="1"/>
  <c r="U758" i="1"/>
  <c r="U252" i="1"/>
  <c r="U762" i="1"/>
  <c r="U407" i="1"/>
  <c r="U256" i="1"/>
  <c r="U463" i="1"/>
  <c r="U199" i="1"/>
  <c r="U887" i="1"/>
  <c r="U1471" i="1"/>
  <c r="U262" i="1"/>
  <c r="U1530" i="1"/>
  <c r="U1048" i="1"/>
  <c r="U1879" i="1"/>
  <c r="U1473" i="1"/>
  <c r="U1164" i="1"/>
  <c r="U984" i="1"/>
  <c r="U1532" i="1"/>
  <c r="U592" i="1"/>
  <c r="U201" i="1"/>
  <c r="U1165" i="1"/>
  <c r="U1227" i="1"/>
  <c r="U1270" i="1"/>
  <c r="U1332" i="1"/>
  <c r="U652" i="1"/>
  <c r="U1167" i="1"/>
  <c r="U1737" i="1"/>
  <c r="U1333" i="1"/>
  <c r="U1410" i="1"/>
  <c r="U1230" i="1"/>
  <c r="U1739" i="1"/>
  <c r="U534" i="1"/>
  <c r="U654" i="1"/>
  <c r="U655" i="1"/>
  <c r="U657" i="1"/>
  <c r="U1109" i="1"/>
  <c r="U1679" i="1"/>
  <c r="U1412" i="1"/>
  <c r="U409" i="1"/>
  <c r="U1813" i="1"/>
  <c r="U1534" i="1"/>
  <c r="U764" i="1"/>
  <c r="U765" i="1"/>
  <c r="U1050" i="1"/>
  <c r="U1337" i="1"/>
  <c r="U535" i="1"/>
  <c r="U1597" i="1"/>
  <c r="U144" i="1"/>
  <c r="U986" i="1"/>
  <c r="U264" i="1"/>
  <c r="U1535" i="1"/>
  <c r="U318" i="1"/>
  <c r="U466" i="1"/>
  <c r="U266" i="1"/>
  <c r="U1232" i="1"/>
  <c r="U706" i="1"/>
  <c r="U1271" i="1"/>
  <c r="U322" i="1"/>
  <c r="U148" i="1"/>
  <c r="U826" i="1"/>
  <c r="U889" i="1"/>
  <c r="U468" i="1"/>
  <c r="U659" i="1"/>
  <c r="U1339" i="1"/>
  <c r="U203" i="1"/>
  <c r="U1273" i="1"/>
  <c r="U469" i="1"/>
  <c r="U1474" i="1"/>
  <c r="U472" i="1"/>
  <c r="U268" i="1"/>
  <c r="U1169" i="1"/>
  <c r="U1685" i="1"/>
  <c r="U1815" i="1"/>
  <c r="U411" i="1"/>
  <c r="U1476" i="1"/>
  <c r="U1113" i="1"/>
  <c r="U1341" i="1"/>
  <c r="U767" i="1"/>
  <c r="U21" i="1"/>
  <c r="U205" i="1"/>
  <c r="U413" i="1"/>
  <c r="U270" i="1"/>
  <c r="U828" i="1"/>
  <c r="U415" i="1"/>
  <c r="U708" i="1"/>
  <c r="U1898" i="1"/>
  <c r="U1343" i="1"/>
  <c r="U1345" i="1"/>
  <c r="U893" i="1"/>
  <c r="U82" i="1"/>
  <c r="U1537" i="1"/>
  <c r="U1817" i="1"/>
  <c r="U1414" i="1"/>
  <c r="U271" i="1"/>
  <c r="U84" i="1"/>
  <c r="U324" i="1"/>
  <c r="U88" i="1"/>
  <c r="U710" i="1"/>
  <c r="U1538" i="1"/>
  <c r="U712" i="1"/>
  <c r="U1416" i="1"/>
  <c r="U474" i="1"/>
  <c r="U714" i="1"/>
  <c r="U1599" i="1"/>
  <c r="U943" i="1"/>
  <c r="U24" i="1"/>
  <c r="U1115" i="1"/>
  <c r="U326" i="1"/>
  <c r="U1351" i="1"/>
  <c r="U477" i="1"/>
  <c r="U1173" i="1"/>
  <c r="U830" i="1"/>
  <c r="U90" i="1"/>
  <c r="U593" i="1"/>
  <c r="U1355" i="1"/>
  <c r="U1603" i="1"/>
  <c r="U26" i="1"/>
  <c r="U716" i="1"/>
  <c r="U30" i="1"/>
  <c r="U947" i="1"/>
  <c r="U718" i="1"/>
  <c r="U1277" i="1"/>
  <c r="U1906" i="1"/>
  <c r="U328" i="1"/>
  <c r="U770" i="1"/>
  <c r="U988" i="1"/>
  <c r="U1174" i="1"/>
  <c r="U990" i="1"/>
  <c r="U948" i="1"/>
  <c r="U950" i="1"/>
  <c r="U1420" i="1"/>
  <c r="U1741" i="1"/>
  <c r="U207" i="1"/>
  <c r="U661" i="1"/>
  <c r="U537" i="1"/>
  <c r="U1687" i="1"/>
  <c r="U92" i="1"/>
  <c r="U1233" i="1"/>
  <c r="U1175" i="1"/>
  <c r="U992" i="1"/>
  <c r="U1116" i="1"/>
  <c r="U832" i="1"/>
  <c r="U416" i="1"/>
  <c r="U417" i="1"/>
  <c r="U1540" i="1"/>
  <c r="U894" i="1"/>
  <c r="U419" i="1"/>
  <c r="U1052" i="1"/>
  <c r="U479" i="1"/>
  <c r="U995" i="1"/>
  <c r="U1742" i="1"/>
  <c r="U480" i="1"/>
  <c r="U1235" i="1"/>
  <c r="U276" i="1"/>
  <c r="U1917" i="1"/>
  <c r="U538" i="1"/>
  <c r="U1283" i="1"/>
  <c r="U209" i="1"/>
  <c r="U834" i="1"/>
  <c r="U997" i="1"/>
  <c r="U1689" i="1"/>
  <c r="U482" i="1"/>
  <c r="U1743" i="1"/>
  <c r="U31" i="1"/>
  <c r="U211" i="1"/>
  <c r="U1237" i="1"/>
  <c r="U1239" i="1"/>
  <c r="U720" i="1"/>
  <c r="U1608" i="1"/>
  <c r="U96" i="1"/>
  <c r="U771" i="1"/>
  <c r="U773" i="1"/>
  <c r="U1053" i="1"/>
  <c r="U1542" i="1"/>
  <c r="U1544" i="1"/>
  <c r="U1055" i="1"/>
  <c r="U722" i="1"/>
  <c r="U999" i="1"/>
  <c r="U1285" i="1"/>
  <c r="U1750" i="1"/>
  <c r="U1692" i="1"/>
  <c r="U835" i="1"/>
  <c r="U1612" i="1"/>
  <c r="U330" i="1"/>
  <c r="U150" i="1"/>
  <c r="U1822" i="1"/>
  <c r="U1422" i="1"/>
  <c r="U1118" i="1"/>
  <c r="U1546" i="1"/>
  <c r="U595" i="1"/>
  <c r="U1120" i="1"/>
  <c r="U152" i="1"/>
  <c r="U1478" i="1"/>
  <c r="U1694" i="1"/>
  <c r="U1001" i="1"/>
  <c r="U1286" i="1"/>
  <c r="U1240" i="1"/>
  <c r="U1288" i="1"/>
  <c r="U98" i="1"/>
  <c r="U281" i="1"/>
  <c r="U663" i="1"/>
  <c r="U486" i="1"/>
  <c r="U1695" i="1"/>
  <c r="U33" i="1"/>
  <c r="U213" i="1"/>
  <c r="U1482" i="1"/>
  <c r="U334" i="1"/>
  <c r="U1923" i="1"/>
  <c r="U335" i="1"/>
  <c r="U1824" i="1"/>
  <c r="U1484" i="1"/>
  <c r="U540" i="1"/>
  <c r="U1486" i="1"/>
  <c r="U102" i="1"/>
  <c r="U597" i="1"/>
  <c r="U1359" i="1"/>
  <c r="U336" i="1"/>
  <c r="U1290" i="1"/>
  <c r="U665" i="1"/>
  <c r="U1826" i="1"/>
  <c r="U1057" i="1"/>
  <c r="U1697" i="1"/>
  <c r="U838" i="1"/>
  <c r="U542" i="1"/>
  <c r="U543" i="1"/>
  <c r="U1059" i="1"/>
  <c r="U840" i="1"/>
  <c r="U1122" i="1"/>
  <c r="U1488" i="1"/>
  <c r="U666" i="1"/>
  <c r="U1423" i="1"/>
  <c r="U421" i="1"/>
  <c r="U338" i="1"/>
  <c r="U422" i="1"/>
  <c r="U103" i="1"/>
  <c r="U545" i="1"/>
  <c r="U1425" i="1"/>
  <c r="U1003" i="1"/>
  <c r="U1126" i="1"/>
  <c r="U955" i="1"/>
  <c r="U1005" i="1"/>
  <c r="U1242" i="1"/>
  <c r="U1007" i="1"/>
  <c r="U775" i="1"/>
  <c r="U107" i="1"/>
  <c r="U1616" i="1"/>
  <c r="U667" i="1"/>
  <c r="U341" i="1"/>
  <c r="U777" i="1"/>
  <c r="U1061" i="1"/>
  <c r="U1621" i="1"/>
  <c r="U781" i="1"/>
  <c r="U1828" i="1"/>
  <c r="U783" i="1"/>
  <c r="U897" i="1"/>
  <c r="U1550" i="1"/>
  <c r="U1361" i="1"/>
  <c r="U109" i="1"/>
  <c r="U36" i="1"/>
  <c r="U1752" i="1"/>
  <c r="U842" i="1"/>
  <c r="U110" i="1"/>
  <c r="U1009" i="1"/>
  <c r="U426" i="1"/>
  <c r="U899" i="1"/>
  <c r="U1292" i="1"/>
  <c r="U1127" i="1"/>
  <c r="U669" i="1"/>
  <c r="U1430" i="1"/>
  <c r="U671" i="1"/>
  <c r="U1432" i="1"/>
  <c r="U1699" i="1"/>
  <c r="U487" i="1"/>
  <c r="U427" i="1"/>
  <c r="U489" i="1"/>
  <c r="U599" i="1"/>
  <c r="U1363" i="1"/>
  <c r="U901" i="1"/>
  <c r="U724" i="1"/>
  <c r="U846" i="1"/>
  <c r="U956" i="1"/>
  <c r="U547" i="1"/>
  <c r="U282" i="1"/>
  <c r="U1490" i="1"/>
  <c r="U1128" i="1"/>
  <c r="U673" i="1"/>
  <c r="U1364" i="1"/>
  <c r="U1623" i="1"/>
  <c r="U1754" i="1"/>
  <c r="U850" i="1"/>
  <c r="U726" i="1"/>
  <c r="U1296" i="1"/>
  <c r="U601" i="1"/>
  <c r="U1246" i="1"/>
  <c r="U1552" i="1"/>
  <c r="U727" i="1"/>
  <c r="U603" i="1"/>
  <c r="U729" i="1"/>
  <c r="U1935" i="1"/>
  <c r="U1491" i="1"/>
  <c r="U1756" i="1"/>
  <c r="U1248" i="1"/>
  <c r="U786" i="1"/>
  <c r="U491" i="1"/>
  <c r="U493" i="1"/>
  <c r="U154" i="1"/>
  <c r="U1177" i="1"/>
  <c r="U42" i="1"/>
  <c r="U214" i="1"/>
  <c r="U731" i="1"/>
  <c r="U1493" i="1"/>
  <c r="U1495" i="1"/>
  <c r="U1368" i="1"/>
  <c r="U156" i="1"/>
  <c r="U284" i="1"/>
  <c r="U1179" i="1"/>
  <c r="U549" i="1"/>
  <c r="U903" i="1"/>
  <c r="U905" i="1"/>
  <c r="U677" i="1"/>
  <c r="U1701" i="1"/>
  <c r="U1434" i="1"/>
  <c r="U604" i="1"/>
  <c r="U681" i="1"/>
  <c r="U44" i="1"/>
  <c r="U1938" i="1"/>
  <c r="U112" i="1"/>
  <c r="U1627" i="1"/>
  <c r="U287" i="1"/>
  <c r="U1130" i="1"/>
  <c r="U158" i="1"/>
  <c r="U1181" i="1"/>
  <c r="U1011" i="1"/>
  <c r="U1013" i="1"/>
  <c r="U1369" i="1"/>
  <c r="U429" i="1"/>
  <c r="U1252" i="1"/>
  <c r="U788" i="1"/>
  <c r="U1554" i="1"/>
  <c r="U907" i="1"/>
  <c r="U1629" i="1"/>
  <c r="U160" i="1"/>
  <c r="U1941" i="1"/>
  <c r="U114" i="1"/>
  <c r="U1758" i="1"/>
  <c r="U1373" i="1"/>
  <c r="U958" i="1"/>
  <c r="U217" i="1"/>
  <c r="U733" i="1"/>
  <c r="U46" i="1"/>
  <c r="U1703" i="1"/>
  <c r="U1830" i="1"/>
  <c r="U1631" i="1"/>
  <c r="U1438" i="1"/>
  <c r="U343" i="1"/>
  <c r="U959" i="1"/>
  <c r="U854" i="1"/>
  <c r="U1556" i="1"/>
  <c r="U856" i="1"/>
  <c r="U161" i="1"/>
  <c r="U1375" i="1"/>
  <c r="U1132" i="1"/>
  <c r="U163" i="1"/>
  <c r="U857" i="1"/>
  <c r="U1376" i="1"/>
  <c r="U605" i="1"/>
  <c r="U1762" i="1"/>
  <c r="U1632" i="1"/>
  <c r="U1705" i="1"/>
  <c r="U431" i="1"/>
  <c r="U289" i="1"/>
  <c r="U1133" i="1"/>
  <c r="U609" i="1"/>
  <c r="U1764" i="1"/>
  <c r="U682" i="1"/>
  <c r="U1440" i="1"/>
  <c r="U219" i="1"/>
  <c r="U47" i="1"/>
  <c r="U961" i="1"/>
  <c r="U433" i="1"/>
  <c r="U291" i="1"/>
  <c r="U221" i="1"/>
  <c r="U1832" i="1"/>
  <c r="U495" i="1"/>
  <c r="U1064" i="1"/>
  <c r="U223" i="1"/>
  <c r="U165" i="1"/>
  <c r="U859" i="1"/>
  <c r="U1183" i="1"/>
  <c r="U1634" i="1"/>
  <c r="U1558" i="1"/>
  <c r="U684" i="1"/>
  <c r="U1765" i="1"/>
  <c r="U499" i="1"/>
  <c r="U1137" i="1"/>
  <c r="U1254" i="1"/>
  <c r="U963" i="1"/>
  <c r="U1834" i="1"/>
  <c r="U1497" i="1"/>
  <c r="U1138" i="1"/>
  <c r="U1560" i="1"/>
  <c r="U1298" i="1"/>
  <c r="U965" i="1"/>
  <c r="U1635" i="1"/>
  <c r="U611" i="1"/>
  <c r="U1065" i="1"/>
  <c r="U613" i="1"/>
  <c r="U1301" i="1"/>
  <c r="U1140" i="1"/>
  <c r="U790" i="1"/>
  <c r="U1562" i="1"/>
  <c r="U224" i="1"/>
  <c r="U503" i="1"/>
  <c r="U1378" i="1"/>
  <c r="U1707" i="1"/>
  <c r="U909" i="1"/>
  <c r="U553" i="1"/>
  <c r="U1838" i="1"/>
  <c r="U166" i="1"/>
  <c r="U1499" i="1"/>
  <c r="U1442" i="1"/>
  <c r="U1303" i="1"/>
  <c r="U792" i="1"/>
  <c r="U1767" i="1"/>
  <c r="U226" i="1"/>
  <c r="U555" i="1"/>
  <c r="U794" i="1"/>
  <c r="U1255" i="1"/>
  <c r="U911" i="1"/>
  <c r="U1637" i="1"/>
  <c r="U1839" i="1"/>
  <c r="U1066" i="1"/>
  <c r="U615" i="1"/>
  <c r="U686" i="1"/>
  <c r="U116" i="1"/>
  <c r="U345" i="1"/>
  <c r="U1185" i="1"/>
  <c r="U1711" i="1"/>
  <c r="U434" i="1"/>
  <c r="U688" i="1"/>
  <c r="U1382" i="1"/>
  <c r="U1709" i="1"/>
  <c r="U1187" i="1"/>
  <c r="U1068" i="1"/>
  <c r="U798" i="1"/>
  <c r="U228" i="1"/>
  <c r="U505" i="1"/>
  <c r="U1384" i="1"/>
  <c r="U1069" i="1"/>
  <c r="U913" i="1"/>
  <c r="U169" i="1"/>
  <c r="U1449" i="1"/>
  <c r="U435" i="1"/>
  <c r="U1189" i="1"/>
  <c r="U171" i="1"/>
  <c r="U967" i="1"/>
  <c r="U349" i="1"/>
  <c r="U230" i="1"/>
  <c r="U436" i="1"/>
  <c r="U1501" i="1"/>
  <c r="U861" i="1"/>
  <c r="U438" i="1"/>
  <c r="U1964" i="1"/>
  <c r="U1071" i="1"/>
  <c r="U232" i="1"/>
  <c r="U1564" i="1"/>
  <c r="U1193" i="1"/>
  <c r="U1072" i="1"/>
  <c r="U1639" i="1"/>
  <c r="U557" i="1"/>
  <c r="U690" i="1"/>
  <c r="U1713" i="1"/>
  <c r="U1772" i="1"/>
  <c r="U561" i="1"/>
  <c r="U863" i="1"/>
  <c r="U1386" i="1"/>
  <c r="U173" i="1"/>
  <c r="U292" i="1"/>
  <c r="U1196" i="1"/>
  <c r="U1451" i="1"/>
  <c r="U439" i="1"/>
  <c r="U174" i="1"/>
  <c r="U916" i="1"/>
  <c r="U48" i="1"/>
  <c r="U176" i="1"/>
  <c r="U617" i="1"/>
  <c r="U918" i="1"/>
  <c r="U1840" i="1"/>
  <c r="U507" i="1"/>
  <c r="U1016" i="1"/>
  <c r="U800" i="1"/>
  <c r="U1142" i="1"/>
  <c r="U1641" i="1"/>
  <c r="U509" i="1"/>
  <c r="U865" i="1"/>
  <c r="U1306" i="1"/>
  <c r="U1259" i="1"/>
  <c r="U351" i="1"/>
  <c r="U294" i="1"/>
  <c r="U296" i="1"/>
  <c r="U1018" i="1"/>
  <c r="U1144" i="1"/>
  <c r="U804" i="1"/>
  <c r="U511" i="1"/>
  <c r="U1774" i="1"/>
  <c r="U1308" i="1"/>
  <c r="U1503" i="1"/>
  <c r="U1778" i="1"/>
  <c r="U806" i="1"/>
  <c r="U50" i="1"/>
  <c r="U735" i="1"/>
  <c r="U1453" i="1"/>
  <c r="U1714" i="1"/>
  <c r="U442" i="1"/>
  <c r="U737" i="1"/>
  <c r="U298" i="1"/>
  <c r="U353" i="1"/>
  <c r="U1075" i="1"/>
  <c r="U969" i="1"/>
  <c r="U1567" i="1"/>
  <c r="U118" i="1"/>
  <c r="U808" i="1"/>
  <c r="U513" i="1"/>
  <c r="U810" i="1"/>
  <c r="U1455" i="1"/>
  <c r="U565" i="1"/>
  <c r="U355" i="1"/>
  <c r="U1387" i="1"/>
  <c r="U1198" i="1"/>
  <c r="U51" i="1"/>
  <c r="U1643" i="1"/>
  <c r="U53" i="1"/>
  <c r="U1716" i="1"/>
  <c r="U1780" i="1"/>
  <c r="U1782" i="1"/>
  <c r="U1645" i="1"/>
  <c r="U970" i="1"/>
  <c r="U1310" i="1"/>
  <c r="U1312" i="1"/>
  <c r="U1784" i="1"/>
  <c r="U569" i="1"/>
  <c r="U1456" i="1"/>
  <c r="U1020" i="1"/>
  <c r="U1458" i="1"/>
  <c r="U1505" i="1"/>
  <c r="U972" i="1"/>
  <c r="U738" i="1"/>
  <c r="U1314" i="1"/>
  <c r="U1841" i="1"/>
  <c r="U55" i="1"/>
  <c r="U1786" i="1"/>
  <c r="U1507" i="1"/>
  <c r="U1200" i="1"/>
  <c r="U571" i="1"/>
  <c r="U1316" i="1"/>
  <c r="U1022" i="1"/>
  <c r="U57" i="1"/>
  <c r="U575" i="1"/>
  <c r="U867" i="1"/>
  <c r="U357" i="1"/>
  <c r="U1320" i="1"/>
  <c r="U621" i="1"/>
  <c r="U1145" i="1"/>
  <c r="U920" i="1"/>
  <c r="U59" i="1"/>
  <c r="U1077" i="1"/>
  <c r="U1845" i="1"/>
  <c r="U1460" i="1"/>
  <c r="U973" i="1"/>
  <c r="U361" i="1"/>
  <c r="U623" i="1"/>
  <c r="U1389" i="1"/>
  <c r="U180" i="1"/>
  <c r="U1649" i="1"/>
  <c r="U1847" i="1"/>
  <c r="U1147" i="1"/>
  <c r="U740" i="1"/>
  <c r="U811" i="1"/>
  <c r="U182" i="1"/>
  <c r="U1024" i="1"/>
  <c r="U1261" i="1"/>
  <c r="U1079" i="1"/>
  <c r="U742" i="1"/>
  <c r="U1462" i="1"/>
  <c r="U1322" i="1"/>
  <c r="U1717" i="1"/>
  <c r="U1718" i="1"/>
  <c r="U812" i="1"/>
  <c r="U1324" i="1"/>
  <c r="U625" i="1"/>
  <c r="U923" i="1"/>
  <c r="U300" i="1"/>
  <c r="U814" i="1"/>
  <c r="U976" i="1"/>
  <c r="U1790" i="1"/>
  <c r="U1325" i="1"/>
  <c r="U1327" i="1"/>
  <c r="U514" i="1"/>
  <c r="U122" i="1"/>
  <c r="U61" i="1"/>
  <c r="U627" i="1"/>
  <c r="U1569" i="1"/>
  <c r="U1391" i="1"/>
  <c r="U744" i="1"/>
  <c r="U1570" i="1"/>
  <c r="U629" i="1"/>
  <c r="U576" i="1"/>
  <c r="U815" i="1"/>
  <c r="U1792" i="1"/>
  <c r="U868" i="1"/>
  <c r="U63" i="1"/>
  <c r="U234" i="1"/>
  <c r="U745" i="1"/>
  <c r="U1202" i="1"/>
  <c r="U236" i="1"/>
  <c r="U444" i="1"/>
  <c r="U362" i="1"/>
  <c r="U238" i="1"/>
  <c r="U364" i="1"/>
  <c r="U1149" i="1"/>
  <c r="U1328" i="1"/>
  <c r="U124" i="1"/>
  <c r="U631" i="1"/>
  <c r="U304" i="1"/>
  <c r="U1397" i="1"/>
  <c r="U65" i="1"/>
  <c r="U126" i="1"/>
  <c r="U1508" i="1"/>
  <c r="U747" i="1"/>
  <c r="U978" i="1"/>
  <c r="U1849" i="1"/>
  <c r="U870" i="1"/>
  <c r="U1851" i="1"/>
  <c r="U692" i="1"/>
  <c r="U1720" i="1"/>
  <c r="U694" i="1"/>
  <c r="U980" i="1"/>
  <c r="U1510" i="1"/>
  <c r="U516" i="1"/>
  <c r="U240" i="1"/>
  <c r="U1511" i="1"/>
  <c r="U67" i="1"/>
  <c r="U1081" i="1"/>
  <c r="U1151" i="1"/>
  <c r="U633" i="1"/>
  <c r="U366" i="1"/>
  <c r="U1794" i="1"/>
  <c r="U446" i="1"/>
  <c r="U370" i="1"/>
  <c r="U578" i="1"/>
  <c r="U1463" i="1"/>
  <c r="U1654" i="1"/>
  <c r="U696" i="1"/>
  <c r="U1027" i="1"/>
  <c r="U1853" i="1"/>
  <c r="U1028" i="1"/>
  <c r="U817" i="1"/>
  <c r="U1656" i="1"/>
  <c r="U1085" i="1"/>
  <c r="U183" i="1"/>
  <c r="U120" i="1"/>
  <c r="U1725" i="1"/>
  <c r="U372" i="1"/>
  <c r="U1204" i="1"/>
  <c r="U308" i="1"/>
  <c r="U926" i="1"/>
  <c r="U1796" i="1"/>
  <c r="U580" i="1"/>
  <c r="U1658" i="1"/>
  <c r="U1572" i="1"/>
  <c r="U450" i="1"/>
  <c r="U1087" i="1"/>
  <c r="U1797" i="1"/>
  <c r="U749" i="1"/>
  <c r="U1399" i="1"/>
  <c r="U185" i="1"/>
  <c r="U1660" i="1"/>
  <c r="O374" i="1"/>
  <c r="O1727" i="1"/>
  <c r="O452" i="1"/>
  <c r="O1152" i="1"/>
  <c r="O130" i="1"/>
  <c r="O375" i="1"/>
  <c r="O377" i="1"/>
  <c r="O520" i="1"/>
  <c r="O1576" i="1"/>
  <c r="O187" i="1"/>
  <c r="O453" i="1"/>
  <c r="O242" i="1"/>
  <c r="O1401" i="1"/>
  <c r="O698" i="1"/>
  <c r="O189" i="1"/>
  <c r="O1729" i="1"/>
  <c r="O1661" i="1"/>
  <c r="O1402" i="1"/>
  <c r="O928" i="1"/>
  <c r="O1731" i="1"/>
  <c r="O819" i="1"/>
  <c r="O1205" i="1"/>
  <c r="O1799" i="1"/>
  <c r="O1857" i="1"/>
  <c r="O1801" i="1"/>
  <c r="O1663" i="1"/>
  <c r="O455" i="1"/>
  <c r="O1580" i="1"/>
  <c r="O930" i="1"/>
  <c r="O1665" i="1"/>
  <c r="O1465" i="1"/>
  <c r="O1866" i="1"/>
  <c r="O700" i="1"/>
  <c r="O244" i="1"/>
  <c r="O248" i="1"/>
  <c r="O1582" i="1"/>
  <c r="O637" i="1"/>
  <c r="O932" i="1"/>
  <c r="O934" i="1"/>
  <c r="O379" i="1"/>
  <c r="O1207" i="1"/>
  <c r="O191" i="1"/>
  <c r="O132" i="1"/>
  <c r="O872" i="1"/>
  <c r="O701" i="1"/>
  <c r="O2" i="1"/>
  <c r="O136" i="1"/>
  <c r="O383" i="1"/>
  <c r="O456" i="1"/>
  <c r="O193" i="1"/>
  <c r="O1030" i="1"/>
  <c r="O1089" i="1"/>
  <c r="O1516" i="1"/>
  <c r="O1091" i="1"/>
  <c r="O1518" i="1"/>
  <c r="O751" i="1"/>
  <c r="O1209" i="1"/>
  <c r="O1666" i="1"/>
  <c r="O1211" i="1"/>
  <c r="O874" i="1"/>
  <c r="O982" i="1"/>
  <c r="O821" i="1"/>
  <c r="O1263" i="1"/>
  <c r="O581" i="1"/>
  <c r="O1520" i="1"/>
  <c r="O1032" i="1"/>
  <c r="O1668" i="1"/>
  <c r="O387" i="1"/>
  <c r="O522" i="1"/>
  <c r="O1670" i="1"/>
  <c r="O1093" i="1"/>
  <c r="O876" i="1"/>
  <c r="O1097" i="1"/>
  <c r="O1404" i="1"/>
  <c r="O1154" i="1"/>
  <c r="O1585" i="1"/>
  <c r="O1099" i="1"/>
  <c r="O138" i="1"/>
  <c r="O1034" i="1"/>
  <c r="O3" i="1"/>
  <c r="O69" i="1"/>
  <c r="O1672" i="1"/>
  <c r="O1804" i="1"/>
  <c r="O1524" i="1"/>
  <c r="O1733" i="1"/>
  <c r="O71" i="1"/>
  <c r="O1467" i="1"/>
  <c r="O7" i="1"/>
  <c r="O585" i="1"/>
  <c r="O524" i="1"/>
  <c r="O644" i="1"/>
  <c r="O1526" i="1"/>
  <c r="O822" i="1"/>
  <c r="O1592" i="1"/>
  <c r="O1156" i="1"/>
  <c r="O310" i="1"/>
  <c r="O753" i="1"/>
  <c r="O878" i="1"/>
  <c r="O1267" i="1"/>
  <c r="O1215" i="1"/>
  <c r="O9" i="1"/>
  <c r="O1158" i="1"/>
  <c r="O1101" i="1"/>
  <c r="O587" i="1"/>
  <c r="O880" i="1"/>
  <c r="O389" i="1"/>
  <c r="O393" i="1"/>
  <c r="O312" i="1"/>
  <c r="O526" i="1"/>
  <c r="O646" i="1"/>
  <c r="O755" i="1"/>
  <c r="O72" i="1"/>
  <c r="O823" i="1"/>
  <c r="O397" i="1"/>
  <c r="O1036" i="1"/>
  <c r="O1216" i="1"/>
  <c r="O1330" i="1"/>
  <c r="O1806" i="1"/>
  <c r="O648" i="1"/>
  <c r="O1038" i="1"/>
  <c r="O13" i="1"/>
  <c r="O528" i="1"/>
  <c r="O1808" i="1"/>
  <c r="O1406" i="1"/>
  <c r="O1103" i="1"/>
  <c r="O757" i="1"/>
  <c r="O1105" i="1"/>
  <c r="O399" i="1"/>
  <c r="O73" i="1"/>
  <c r="O1674" i="1"/>
  <c r="O938" i="1"/>
  <c r="O703" i="1"/>
  <c r="O1042" i="1"/>
  <c r="O1735" i="1"/>
  <c r="O881" i="1"/>
  <c r="O401" i="1"/>
  <c r="O1528" i="1"/>
  <c r="O1676" i="1"/>
  <c r="O313" i="1"/>
  <c r="O1678" i="1"/>
  <c r="O315" i="1"/>
  <c r="O1809" i="1"/>
  <c r="O1107" i="1"/>
  <c r="O650" i="1"/>
  <c r="O1811" i="1"/>
  <c r="O589" i="1"/>
  <c r="O1160" i="1"/>
  <c r="O1595" i="1"/>
  <c r="O940" i="1"/>
  <c r="O1218" i="1"/>
  <c r="O15" i="1"/>
  <c r="O1407" i="1"/>
  <c r="O1220" i="1"/>
  <c r="O1222" i="1"/>
  <c r="O17" i="1"/>
  <c r="O885" i="1"/>
  <c r="O75" i="1"/>
  <c r="O460" i="1"/>
  <c r="O1469" i="1"/>
  <c r="O1224" i="1"/>
  <c r="O142" i="1"/>
  <c r="O195" i="1"/>
  <c r="O1268" i="1"/>
  <c r="O461" i="1"/>
  <c r="O1225" i="1"/>
  <c r="O530" i="1"/>
  <c r="O531" i="1"/>
  <c r="O79" i="1"/>
  <c r="O403" i="1"/>
  <c r="O80" i="1"/>
  <c r="O1044" i="1"/>
  <c r="O1162" i="1"/>
  <c r="O1408" i="1"/>
  <c r="O886" i="1"/>
  <c r="O19" i="1"/>
  <c r="O758" i="1"/>
  <c r="O252" i="1"/>
  <c r="O762" i="1"/>
  <c r="O407" i="1"/>
  <c r="O256" i="1"/>
  <c r="O463" i="1"/>
  <c r="O199" i="1"/>
  <c r="O887" i="1"/>
  <c r="O1471" i="1"/>
  <c r="O262" i="1"/>
  <c r="O1530" i="1"/>
  <c r="O1048" i="1"/>
  <c r="O1879" i="1"/>
  <c r="O1473" i="1"/>
  <c r="O1164" i="1"/>
  <c r="O984" i="1"/>
  <c r="O1532" i="1"/>
  <c r="O592" i="1"/>
  <c r="O201" i="1"/>
  <c r="O1165" i="1"/>
  <c r="O1227" i="1"/>
  <c r="O1270" i="1"/>
  <c r="O1332" i="1"/>
  <c r="O652" i="1"/>
  <c r="O1167" i="1"/>
  <c r="O1737" i="1"/>
  <c r="O1333" i="1"/>
  <c r="O1410" i="1"/>
  <c r="O1230" i="1"/>
  <c r="O1739" i="1"/>
  <c r="O534" i="1"/>
  <c r="O654" i="1"/>
  <c r="O655" i="1"/>
  <c r="O657" i="1"/>
  <c r="O1109" i="1"/>
  <c r="O1679" i="1"/>
  <c r="O1412" i="1"/>
  <c r="O409" i="1"/>
  <c r="O1813" i="1"/>
  <c r="O1534" i="1"/>
  <c r="O764" i="1"/>
  <c r="O765" i="1"/>
  <c r="O1050" i="1"/>
  <c r="O1337" i="1"/>
  <c r="O535" i="1"/>
  <c r="O1597" i="1"/>
  <c r="O144" i="1"/>
  <c r="O986" i="1"/>
  <c r="O264" i="1"/>
  <c r="O1535" i="1"/>
  <c r="O318" i="1"/>
  <c r="O466" i="1"/>
  <c r="O266" i="1"/>
  <c r="O1232" i="1"/>
  <c r="O706" i="1"/>
  <c r="O1271" i="1"/>
  <c r="O322" i="1"/>
  <c r="O148" i="1"/>
  <c r="O826" i="1"/>
  <c r="O889" i="1"/>
  <c r="O468" i="1"/>
  <c r="O659" i="1"/>
  <c r="O1339" i="1"/>
  <c r="O203" i="1"/>
  <c r="O1273" i="1"/>
  <c r="O469" i="1"/>
  <c r="O1474" i="1"/>
  <c r="O472" i="1"/>
  <c r="O268" i="1"/>
  <c r="O1169" i="1"/>
  <c r="O1685" i="1"/>
  <c r="O1815" i="1"/>
  <c r="O411" i="1"/>
  <c r="O1476" i="1"/>
  <c r="O1113" i="1"/>
  <c r="O1341" i="1"/>
  <c r="O767" i="1"/>
  <c r="O21" i="1"/>
  <c r="O205" i="1"/>
  <c r="O413" i="1"/>
  <c r="O270" i="1"/>
  <c r="O828" i="1"/>
  <c r="O415" i="1"/>
  <c r="O708" i="1"/>
  <c r="O1898" i="1"/>
  <c r="O1343" i="1"/>
  <c r="O1345" i="1"/>
  <c r="O893" i="1"/>
  <c r="O82" i="1"/>
  <c r="O1537" i="1"/>
  <c r="O1817" i="1"/>
  <c r="O1414" i="1"/>
  <c r="O271" i="1"/>
  <c r="O84" i="1"/>
  <c r="O324" i="1"/>
  <c r="O88" i="1"/>
  <c r="O710" i="1"/>
  <c r="O1538" i="1"/>
  <c r="O712" i="1"/>
  <c r="O1416" i="1"/>
  <c r="O474" i="1"/>
  <c r="O714" i="1"/>
  <c r="O1599" i="1"/>
  <c r="O943" i="1"/>
  <c r="O24" i="1"/>
  <c r="O1115" i="1"/>
  <c r="O326" i="1"/>
  <c r="O1351" i="1"/>
  <c r="O477" i="1"/>
  <c r="O1173" i="1"/>
  <c r="O830" i="1"/>
  <c r="O90" i="1"/>
  <c r="O593" i="1"/>
  <c r="O1355" i="1"/>
  <c r="O1603" i="1"/>
  <c r="O26" i="1"/>
  <c r="O716" i="1"/>
  <c r="O30" i="1"/>
  <c r="O947" i="1"/>
  <c r="O718" i="1"/>
  <c r="O1277" i="1"/>
  <c r="O1906" i="1"/>
  <c r="O328" i="1"/>
  <c r="O770" i="1"/>
  <c r="O988" i="1"/>
  <c r="O1174" i="1"/>
  <c r="O990" i="1"/>
  <c r="O948" i="1"/>
  <c r="O950" i="1"/>
  <c r="O1420" i="1"/>
  <c r="O1741" i="1"/>
  <c r="O207" i="1"/>
  <c r="O661" i="1"/>
  <c r="O537" i="1"/>
  <c r="O1687" i="1"/>
  <c r="O92" i="1"/>
  <c r="O1233" i="1"/>
  <c r="O1175" i="1"/>
  <c r="O992" i="1"/>
  <c r="O1116" i="1"/>
  <c r="O832" i="1"/>
  <c r="O416" i="1"/>
  <c r="O417" i="1"/>
  <c r="O1540" i="1"/>
  <c r="O894" i="1"/>
  <c r="O419" i="1"/>
  <c r="O1052" i="1"/>
  <c r="O479" i="1"/>
  <c r="O995" i="1"/>
  <c r="O1742" i="1"/>
  <c r="O480" i="1"/>
  <c r="O1235" i="1"/>
  <c r="O276" i="1"/>
  <c r="O1917" i="1"/>
  <c r="O538" i="1"/>
  <c r="O1283" i="1"/>
  <c r="O209" i="1"/>
  <c r="O834" i="1"/>
  <c r="O997" i="1"/>
  <c r="O1689" i="1"/>
  <c r="O482" i="1"/>
  <c r="O1743" i="1"/>
  <c r="O31" i="1"/>
  <c r="O211" i="1"/>
  <c r="O1237" i="1"/>
  <c r="O1239" i="1"/>
  <c r="O720" i="1"/>
  <c r="O1608" i="1"/>
  <c r="O96" i="1"/>
  <c r="O771" i="1"/>
  <c r="O773" i="1"/>
  <c r="O1053" i="1"/>
  <c r="O1542" i="1"/>
  <c r="O1544" i="1"/>
  <c r="O1055" i="1"/>
  <c r="O722" i="1"/>
  <c r="O999" i="1"/>
  <c r="O1285" i="1"/>
  <c r="O1750" i="1"/>
  <c r="O1692" i="1"/>
  <c r="O835" i="1"/>
  <c r="O1612" i="1"/>
  <c r="O330" i="1"/>
  <c r="O150" i="1"/>
  <c r="O1822" i="1"/>
  <c r="O1422" i="1"/>
  <c r="O1118" i="1"/>
  <c r="O1546" i="1"/>
  <c r="O595" i="1"/>
  <c r="O1120" i="1"/>
  <c r="O152" i="1"/>
  <c r="O1478" i="1"/>
  <c r="O1694" i="1"/>
  <c r="O1001" i="1"/>
  <c r="O1286" i="1"/>
  <c r="O1240" i="1"/>
  <c r="O1288" i="1"/>
  <c r="O98" i="1"/>
  <c r="O281" i="1"/>
  <c r="O663" i="1"/>
  <c r="O486" i="1"/>
  <c r="O1695" i="1"/>
  <c r="O33" i="1"/>
  <c r="O213" i="1"/>
  <c r="O1482" i="1"/>
  <c r="O334" i="1"/>
  <c r="O1923" i="1"/>
  <c r="O335" i="1"/>
  <c r="O1824" i="1"/>
  <c r="O1484" i="1"/>
  <c r="O540" i="1"/>
  <c r="O1486" i="1"/>
  <c r="O102" i="1"/>
  <c r="O597" i="1"/>
  <c r="O1359" i="1"/>
  <c r="O336" i="1"/>
  <c r="O1290" i="1"/>
  <c r="O665" i="1"/>
  <c r="O1826" i="1"/>
  <c r="O1057" i="1"/>
  <c r="O1697" i="1"/>
  <c r="O838" i="1"/>
  <c r="O542" i="1"/>
  <c r="O543" i="1"/>
  <c r="O1059" i="1"/>
  <c r="O840" i="1"/>
  <c r="O1122" i="1"/>
  <c r="O1488" i="1"/>
  <c r="O666" i="1"/>
  <c r="O1423" i="1"/>
  <c r="O421" i="1"/>
  <c r="O338" i="1"/>
  <c r="O422" i="1"/>
  <c r="O103" i="1"/>
  <c r="O545" i="1"/>
  <c r="O1425" i="1"/>
  <c r="O1003" i="1"/>
  <c r="O1126" i="1"/>
  <c r="O955" i="1"/>
  <c r="O1005" i="1"/>
  <c r="O1242" i="1"/>
  <c r="O1007" i="1"/>
  <c r="O775" i="1"/>
  <c r="O107" i="1"/>
  <c r="O1616" i="1"/>
  <c r="O667" i="1"/>
  <c r="O341" i="1"/>
  <c r="O777" i="1"/>
  <c r="O1061" i="1"/>
  <c r="O1621" i="1"/>
  <c r="O781" i="1"/>
  <c r="O1828" i="1"/>
  <c r="O783" i="1"/>
  <c r="O897" i="1"/>
  <c r="O1550" i="1"/>
  <c r="O1361" i="1"/>
  <c r="O109" i="1"/>
  <c r="O36" i="1"/>
  <c r="O1752" i="1"/>
  <c r="O842" i="1"/>
  <c r="O110" i="1"/>
  <c r="O1009" i="1"/>
  <c r="O426" i="1"/>
  <c r="O899" i="1"/>
  <c r="O1292" i="1"/>
  <c r="O1127" i="1"/>
  <c r="O669" i="1"/>
  <c r="O1430" i="1"/>
  <c r="O671" i="1"/>
  <c r="O1432" i="1"/>
  <c r="O1699" i="1"/>
  <c r="O487" i="1"/>
  <c r="O427" i="1"/>
  <c r="O489" i="1"/>
  <c r="O599" i="1"/>
  <c r="O1363" i="1"/>
  <c r="O901" i="1"/>
  <c r="O724" i="1"/>
  <c r="O846" i="1"/>
  <c r="O956" i="1"/>
  <c r="O547" i="1"/>
  <c r="O282" i="1"/>
  <c r="O1490" i="1"/>
  <c r="O1128" i="1"/>
  <c r="O673" i="1"/>
  <c r="O1364" i="1"/>
  <c r="O1623" i="1"/>
  <c r="O1754" i="1"/>
  <c r="O850" i="1"/>
  <c r="O726" i="1"/>
  <c r="O1296" i="1"/>
  <c r="O601" i="1"/>
  <c r="O1246" i="1"/>
  <c r="O1552" i="1"/>
  <c r="O727" i="1"/>
  <c r="O603" i="1"/>
  <c r="O729" i="1"/>
  <c r="O1935" i="1"/>
  <c r="O1491" i="1"/>
  <c r="O1756" i="1"/>
  <c r="O1248" i="1"/>
  <c r="O786" i="1"/>
  <c r="O491" i="1"/>
  <c r="O493" i="1"/>
  <c r="O154" i="1"/>
  <c r="O1177" i="1"/>
  <c r="O42" i="1"/>
  <c r="O214" i="1"/>
  <c r="O731" i="1"/>
  <c r="O1493" i="1"/>
  <c r="O1495" i="1"/>
  <c r="O1368" i="1"/>
  <c r="O156" i="1"/>
  <c r="O284" i="1"/>
  <c r="O1179" i="1"/>
  <c r="O549" i="1"/>
  <c r="O903" i="1"/>
  <c r="O905" i="1"/>
  <c r="O677" i="1"/>
  <c r="O1701" i="1"/>
  <c r="O1434" i="1"/>
  <c r="O604" i="1"/>
  <c r="O681" i="1"/>
  <c r="O44" i="1"/>
  <c r="O1938" i="1"/>
  <c r="O112" i="1"/>
  <c r="O1627" i="1"/>
  <c r="O287" i="1"/>
  <c r="O1130" i="1"/>
  <c r="O158" i="1"/>
  <c r="O1181" i="1"/>
  <c r="O1011" i="1"/>
  <c r="O1013" i="1"/>
  <c r="O1369" i="1"/>
  <c r="O429" i="1"/>
  <c r="O1252" i="1"/>
  <c r="O788" i="1"/>
  <c r="O1554" i="1"/>
  <c r="O907" i="1"/>
  <c r="O1629" i="1"/>
  <c r="O160" i="1"/>
  <c r="O1941" i="1"/>
  <c r="O114" i="1"/>
  <c r="O1758" i="1"/>
  <c r="O1373" i="1"/>
  <c r="O958" i="1"/>
  <c r="O217" i="1"/>
  <c r="O733" i="1"/>
  <c r="O46" i="1"/>
  <c r="O1703" i="1"/>
  <c r="O1830" i="1"/>
  <c r="O1631" i="1"/>
  <c r="O1438" i="1"/>
  <c r="O343" i="1"/>
  <c r="O959" i="1"/>
  <c r="O854" i="1"/>
  <c r="O1556" i="1"/>
  <c r="O856" i="1"/>
  <c r="O161" i="1"/>
  <c r="O1375" i="1"/>
  <c r="O1132" i="1"/>
  <c r="O163" i="1"/>
  <c r="O857" i="1"/>
  <c r="O1376" i="1"/>
  <c r="O605" i="1"/>
  <c r="O1762" i="1"/>
  <c r="O1632" i="1"/>
  <c r="O1705" i="1"/>
  <c r="O431" i="1"/>
  <c r="O289" i="1"/>
  <c r="O1133" i="1"/>
  <c r="O609" i="1"/>
  <c r="O1764" i="1"/>
  <c r="O682" i="1"/>
  <c r="O1440" i="1"/>
  <c r="O219" i="1"/>
  <c r="O47" i="1"/>
  <c r="O961" i="1"/>
  <c r="O433" i="1"/>
  <c r="O291" i="1"/>
  <c r="O221" i="1"/>
  <c r="O1832" i="1"/>
  <c r="O495" i="1"/>
  <c r="O1064" i="1"/>
  <c r="O223" i="1"/>
  <c r="O165" i="1"/>
  <c r="O859" i="1"/>
  <c r="O1183" i="1"/>
  <c r="O1634" i="1"/>
  <c r="O1558" i="1"/>
  <c r="O684" i="1"/>
  <c r="O1765" i="1"/>
  <c r="O499" i="1"/>
  <c r="O1137" i="1"/>
  <c r="O1254" i="1"/>
  <c r="O963" i="1"/>
  <c r="O1834" i="1"/>
  <c r="O1497" i="1"/>
  <c r="O1138" i="1"/>
  <c r="O1560" i="1"/>
  <c r="O1298" i="1"/>
  <c r="O965" i="1"/>
  <c r="O1635" i="1"/>
  <c r="O611" i="1"/>
  <c r="O1065" i="1"/>
  <c r="O613" i="1"/>
  <c r="O1301" i="1"/>
  <c r="O1140" i="1"/>
  <c r="O790" i="1"/>
  <c r="O1562" i="1"/>
  <c r="O224" i="1"/>
  <c r="O503" i="1"/>
  <c r="O1378" i="1"/>
  <c r="O1707" i="1"/>
  <c r="O909" i="1"/>
  <c r="O553" i="1"/>
  <c r="O1838" i="1"/>
  <c r="O166" i="1"/>
  <c r="O1499" i="1"/>
  <c r="O1442" i="1"/>
  <c r="O1303" i="1"/>
  <c r="O792" i="1"/>
  <c r="O1767" i="1"/>
  <c r="O226" i="1"/>
  <c r="O555" i="1"/>
  <c r="O794" i="1"/>
  <c r="O1255" i="1"/>
  <c r="O911" i="1"/>
  <c r="O1637" i="1"/>
  <c r="O1839" i="1"/>
  <c r="O1066" i="1"/>
  <c r="O615" i="1"/>
  <c r="O686" i="1"/>
  <c r="O116" i="1"/>
  <c r="O345" i="1"/>
  <c r="O1185" i="1"/>
  <c r="O1711" i="1"/>
  <c r="O434" i="1"/>
  <c r="O688" i="1"/>
  <c r="O1382" i="1"/>
  <c r="O1709" i="1"/>
  <c r="O1187" i="1"/>
  <c r="O1068" i="1"/>
  <c r="O798" i="1"/>
  <c r="O228" i="1"/>
  <c r="O505" i="1"/>
  <c r="O1384" i="1"/>
  <c r="O1069" i="1"/>
  <c r="O913" i="1"/>
  <c r="O169" i="1"/>
  <c r="O1449" i="1"/>
  <c r="O435" i="1"/>
  <c r="O1189" i="1"/>
  <c r="O171" i="1"/>
  <c r="O967" i="1"/>
  <c r="O349" i="1"/>
  <c r="O230" i="1"/>
  <c r="O436" i="1"/>
  <c r="O1501" i="1"/>
  <c r="O861" i="1"/>
  <c r="O438" i="1"/>
  <c r="O1964" i="1"/>
  <c r="O1071" i="1"/>
  <c r="O232" i="1"/>
  <c r="O1564" i="1"/>
  <c r="O1193" i="1"/>
  <c r="O1072" i="1"/>
  <c r="O1639" i="1"/>
  <c r="O557" i="1"/>
  <c r="O690" i="1"/>
  <c r="O1713" i="1"/>
  <c r="O1772" i="1"/>
  <c r="O561" i="1"/>
  <c r="O863" i="1"/>
  <c r="O1386" i="1"/>
  <c r="O173" i="1"/>
  <c r="O292" i="1"/>
  <c r="O1196" i="1"/>
  <c r="O1451" i="1"/>
  <c r="O439" i="1"/>
  <c r="O174" i="1"/>
  <c r="O916" i="1"/>
  <c r="O48" i="1"/>
  <c r="O176" i="1"/>
  <c r="O617" i="1"/>
  <c r="O918" i="1"/>
  <c r="O1840" i="1"/>
  <c r="O507" i="1"/>
  <c r="O1016" i="1"/>
  <c r="O800" i="1"/>
  <c r="O1142" i="1"/>
  <c r="O1641" i="1"/>
  <c r="O509" i="1"/>
  <c r="O865" i="1"/>
  <c r="O1306" i="1"/>
  <c r="O1259" i="1"/>
  <c r="O351" i="1"/>
  <c r="O294" i="1"/>
  <c r="O296" i="1"/>
  <c r="O1018" i="1"/>
  <c r="O1144" i="1"/>
  <c r="O804" i="1"/>
  <c r="O511" i="1"/>
  <c r="O1774" i="1"/>
  <c r="O1308" i="1"/>
  <c r="O1503" i="1"/>
  <c r="O1778" i="1"/>
  <c r="O806" i="1"/>
  <c r="O50" i="1"/>
  <c r="O735" i="1"/>
  <c r="O1453" i="1"/>
  <c r="O1714" i="1"/>
  <c r="O442" i="1"/>
  <c r="O737" i="1"/>
  <c r="O298" i="1"/>
  <c r="O353" i="1"/>
  <c r="O1075" i="1"/>
  <c r="O969" i="1"/>
  <c r="O1567" i="1"/>
  <c r="O118" i="1"/>
  <c r="O808" i="1"/>
  <c r="O513" i="1"/>
  <c r="O810" i="1"/>
  <c r="O1455" i="1"/>
  <c r="O565" i="1"/>
  <c r="O355" i="1"/>
  <c r="O1387" i="1"/>
  <c r="O1198" i="1"/>
  <c r="O51" i="1"/>
  <c r="O1643" i="1"/>
  <c r="O53" i="1"/>
  <c r="O1716" i="1"/>
  <c r="O1780" i="1"/>
  <c r="O1782" i="1"/>
  <c r="O1645" i="1"/>
  <c r="O970" i="1"/>
  <c r="O1310" i="1"/>
  <c r="O1312" i="1"/>
  <c r="O1784" i="1"/>
  <c r="O569" i="1"/>
  <c r="O1456" i="1"/>
  <c r="O1020" i="1"/>
  <c r="O1458" i="1"/>
  <c r="O1505" i="1"/>
  <c r="O972" i="1"/>
  <c r="O738" i="1"/>
  <c r="O1314" i="1"/>
  <c r="O1841" i="1"/>
  <c r="O55" i="1"/>
  <c r="O1786" i="1"/>
  <c r="O1507" i="1"/>
  <c r="O1200" i="1"/>
  <c r="O571" i="1"/>
  <c r="O1316" i="1"/>
  <c r="O1022" i="1"/>
  <c r="O57" i="1"/>
  <c r="O575" i="1"/>
  <c r="O867" i="1"/>
  <c r="O357" i="1"/>
  <c r="O1320" i="1"/>
  <c r="O621" i="1"/>
  <c r="O1145" i="1"/>
  <c r="O920" i="1"/>
  <c r="O59" i="1"/>
  <c r="O1077" i="1"/>
  <c r="O1845" i="1"/>
  <c r="O1460" i="1"/>
  <c r="O973" i="1"/>
  <c r="O361" i="1"/>
  <c r="O623" i="1"/>
  <c r="O1389" i="1"/>
  <c r="O180" i="1"/>
  <c r="O1649" i="1"/>
  <c r="O1847" i="1"/>
  <c r="O1147" i="1"/>
  <c r="O740" i="1"/>
  <c r="O811" i="1"/>
  <c r="O182" i="1"/>
  <c r="O1024" i="1"/>
  <c r="O1261" i="1"/>
  <c r="O1079" i="1"/>
  <c r="O742" i="1"/>
  <c r="O1462" i="1"/>
  <c r="O1322" i="1"/>
  <c r="O1717" i="1"/>
  <c r="O1718" i="1"/>
  <c r="O812" i="1"/>
  <c r="O1324" i="1"/>
  <c r="O625" i="1"/>
  <c r="O923" i="1"/>
  <c r="O300" i="1"/>
  <c r="O814" i="1"/>
  <c r="O976" i="1"/>
  <c r="O1790" i="1"/>
  <c r="O1325" i="1"/>
  <c r="O1327" i="1"/>
  <c r="O514" i="1"/>
  <c r="O122" i="1"/>
  <c r="O61" i="1"/>
  <c r="O627" i="1"/>
  <c r="O1569" i="1"/>
  <c r="O1391" i="1"/>
  <c r="O744" i="1"/>
  <c r="O1570" i="1"/>
  <c r="O629" i="1"/>
  <c r="O576" i="1"/>
  <c r="O815" i="1"/>
  <c r="O1792" i="1"/>
  <c r="O868" i="1"/>
  <c r="O63" i="1"/>
  <c r="O234" i="1"/>
  <c r="O745" i="1"/>
  <c r="O1202" i="1"/>
  <c r="O236" i="1"/>
  <c r="O444" i="1"/>
  <c r="O362" i="1"/>
  <c r="O238" i="1"/>
  <c r="O364" i="1"/>
  <c r="O1149" i="1"/>
  <c r="O1328" i="1"/>
  <c r="O124" i="1"/>
  <c r="O631" i="1"/>
  <c r="O304" i="1"/>
  <c r="O1397" i="1"/>
  <c r="O65" i="1"/>
  <c r="O126" i="1"/>
  <c r="O1508" i="1"/>
  <c r="O747" i="1"/>
  <c r="O978" i="1"/>
  <c r="O1849" i="1"/>
  <c r="O870" i="1"/>
  <c r="O1851" i="1"/>
  <c r="O692" i="1"/>
  <c r="O1720" i="1"/>
  <c r="O694" i="1"/>
  <c r="O980" i="1"/>
  <c r="O1510" i="1"/>
  <c r="O516" i="1"/>
  <c r="O240" i="1"/>
  <c r="O1511" i="1"/>
  <c r="O67" i="1"/>
  <c r="O1081" i="1"/>
  <c r="O1151" i="1"/>
  <c r="O633" i="1"/>
  <c r="O366" i="1"/>
  <c r="O1794" i="1"/>
  <c r="O446" i="1"/>
  <c r="O370" i="1"/>
  <c r="O578" i="1"/>
  <c r="O1463" i="1"/>
  <c r="O1654" i="1"/>
  <c r="O696" i="1"/>
  <c r="O1027" i="1"/>
  <c r="O1853" i="1"/>
  <c r="O1028" i="1"/>
  <c r="O817" i="1"/>
  <c r="O1656" i="1"/>
  <c r="O1085" i="1"/>
  <c r="O183" i="1"/>
  <c r="O120" i="1"/>
  <c r="O1725" i="1"/>
  <c r="O372" i="1"/>
  <c r="O1204" i="1"/>
  <c r="O308" i="1"/>
  <c r="O926" i="1"/>
  <c r="O1796" i="1"/>
  <c r="O580" i="1"/>
  <c r="O1658" i="1"/>
  <c r="O1572" i="1"/>
  <c r="O450" i="1"/>
  <c r="O1087" i="1"/>
  <c r="O1797" i="1"/>
  <c r="O749" i="1"/>
  <c r="O1399" i="1"/>
  <c r="O185" i="1"/>
  <c r="O1660" i="1"/>
  <c r="CL635" i="1"/>
  <c r="CL374" i="1"/>
  <c r="CL1727" i="1"/>
  <c r="CL452" i="1"/>
  <c r="CL1152" i="1"/>
  <c r="CL130" i="1"/>
  <c r="CL375" i="1"/>
  <c r="CL377" i="1"/>
  <c r="CL520" i="1"/>
  <c r="CL1576" i="1"/>
  <c r="CL187" i="1"/>
  <c r="CL453" i="1"/>
  <c r="CL242" i="1"/>
  <c r="CL1401" i="1"/>
  <c r="CL698" i="1"/>
  <c r="CL189" i="1"/>
  <c r="CL1661" i="1"/>
  <c r="CL1402" i="1"/>
  <c r="CL928" i="1"/>
  <c r="CL1731" i="1"/>
  <c r="CL819" i="1"/>
  <c r="CL1205" i="1"/>
  <c r="CL1799" i="1"/>
  <c r="CL1857" i="1"/>
  <c r="CL1801" i="1"/>
  <c r="CL1663" i="1"/>
  <c r="CL1729" i="1"/>
  <c r="CL455" i="1"/>
  <c r="CL1580" i="1"/>
  <c r="CL930" i="1"/>
  <c r="CL1665" i="1"/>
  <c r="CL1465" i="1"/>
  <c r="CL1866" i="1"/>
  <c r="CL700" i="1"/>
  <c r="CL244" i="1"/>
  <c r="CL248" i="1"/>
  <c r="CL1582" i="1"/>
  <c r="CL637" i="1"/>
  <c r="CL932" i="1"/>
  <c r="CL934" i="1"/>
  <c r="CL379" i="1"/>
  <c r="CL1207" i="1"/>
  <c r="CL191" i="1"/>
  <c r="CL132" i="1"/>
  <c r="CL872" i="1"/>
  <c r="CL701" i="1"/>
  <c r="CL2" i="1"/>
  <c r="CL136" i="1"/>
  <c r="CL383" i="1"/>
  <c r="CL456" i="1"/>
  <c r="CL193" i="1"/>
  <c r="CL1030" i="1"/>
  <c r="CL1089" i="1"/>
  <c r="CL1516" i="1"/>
  <c r="CL1091" i="1"/>
  <c r="CL1518" i="1"/>
  <c r="CL751" i="1"/>
  <c r="CL1209" i="1"/>
  <c r="CL1666" i="1"/>
  <c r="CL1211" i="1"/>
  <c r="CL874" i="1"/>
  <c r="CL982" i="1"/>
  <c r="CL821" i="1"/>
  <c r="CL1263" i="1"/>
  <c r="CL581" i="1"/>
  <c r="CL1520" i="1"/>
  <c r="CL1032" i="1"/>
  <c r="CL1668" i="1"/>
  <c r="CL387" i="1"/>
  <c r="CL522" i="1"/>
  <c r="CL1670" i="1"/>
  <c r="CL1093" i="1"/>
  <c r="CL876" i="1"/>
  <c r="CL1097" i="1"/>
  <c r="CL1404" i="1"/>
  <c r="CL1154" i="1"/>
  <c r="CL1585" i="1"/>
  <c r="CL1099" i="1"/>
  <c r="CL138" i="1"/>
  <c r="CL1034" i="1"/>
  <c r="CL3" i="1"/>
  <c r="CL69" i="1"/>
  <c r="CL1672" i="1"/>
  <c r="CL1804" i="1"/>
  <c r="CL1524" i="1"/>
  <c r="CL1733" i="1"/>
  <c r="CL71" i="1"/>
  <c r="CL1467" i="1"/>
  <c r="CL7" i="1"/>
  <c r="CL585" i="1"/>
  <c r="CL524" i="1"/>
  <c r="CL644" i="1"/>
  <c r="CL1526" i="1"/>
  <c r="CL822" i="1"/>
  <c r="CL1592" i="1"/>
  <c r="CL1156" i="1"/>
  <c r="CL310" i="1"/>
  <c r="CL753" i="1"/>
  <c r="CL878" i="1"/>
  <c r="CL1267" i="1"/>
  <c r="CL1215" i="1"/>
  <c r="CL9" i="1"/>
  <c r="CL1158" i="1"/>
  <c r="CL1101" i="1"/>
  <c r="CL587" i="1"/>
  <c r="CL880" i="1"/>
  <c r="CL389" i="1"/>
  <c r="CL393" i="1"/>
  <c r="CL312" i="1"/>
  <c r="CL526" i="1"/>
  <c r="CL646" i="1"/>
  <c r="CL755" i="1"/>
  <c r="CL72" i="1"/>
  <c r="CL823" i="1"/>
  <c r="CL397" i="1"/>
  <c r="CL1036" i="1"/>
  <c r="CL1216" i="1"/>
  <c r="CL1330" i="1"/>
  <c r="CL1806" i="1"/>
  <c r="CL648" i="1"/>
  <c r="CL1038" i="1"/>
  <c r="CL13" i="1"/>
  <c r="CL528" i="1"/>
  <c r="CL1808" i="1"/>
  <c r="CL1406" i="1"/>
  <c r="CL1103" i="1"/>
  <c r="CL757" i="1"/>
  <c r="CL1105" i="1"/>
  <c r="CL399" i="1"/>
  <c r="CL73" i="1"/>
  <c r="CL1674" i="1"/>
  <c r="CL938" i="1"/>
  <c r="CL703" i="1"/>
  <c r="CL1042" i="1"/>
  <c r="CL1735" i="1"/>
  <c r="CL881" i="1"/>
  <c r="CL401" i="1"/>
  <c r="CL1528" i="1"/>
  <c r="CL1676" i="1"/>
  <c r="CL313" i="1"/>
  <c r="CL1678" i="1"/>
  <c r="CL315" i="1"/>
  <c r="CL1809" i="1"/>
  <c r="CL1107" i="1"/>
  <c r="CL650" i="1"/>
  <c r="CL1811" i="1"/>
  <c r="CL589" i="1"/>
  <c r="CL1160" i="1"/>
  <c r="CL1595" i="1"/>
  <c r="CL940" i="1"/>
  <c r="CL1218" i="1"/>
  <c r="CL15" i="1"/>
  <c r="CL1407" i="1"/>
  <c r="CL1220" i="1"/>
  <c r="CL1222" i="1"/>
  <c r="CL17" i="1"/>
  <c r="CL885" i="1"/>
  <c r="CL75" i="1"/>
  <c r="CL460" i="1"/>
  <c r="CL1469" i="1"/>
  <c r="CL1224" i="1"/>
  <c r="CL142" i="1"/>
  <c r="CL195" i="1"/>
  <c r="CL1268" i="1"/>
  <c r="CL461" i="1"/>
  <c r="CL1225" i="1"/>
  <c r="CL530" i="1"/>
  <c r="CL531" i="1"/>
  <c r="CL79" i="1"/>
  <c r="CL403" i="1"/>
  <c r="CL80" i="1"/>
  <c r="CL1044" i="1"/>
  <c r="CL1162" i="1"/>
  <c r="CL1408" i="1"/>
  <c r="CL886" i="1"/>
  <c r="CL19" i="1"/>
  <c r="CL758" i="1"/>
  <c r="CL252" i="1"/>
  <c r="CL762" i="1"/>
  <c r="CL407" i="1"/>
  <c r="CL256" i="1"/>
  <c r="CL463" i="1"/>
  <c r="CL199" i="1"/>
  <c r="CL887" i="1"/>
  <c r="CL1471" i="1"/>
  <c r="CL262" i="1"/>
  <c r="CL1530" i="1"/>
  <c r="CL1048" i="1"/>
  <c r="CL1879" i="1"/>
  <c r="CL1473" i="1"/>
  <c r="CL1164" i="1"/>
  <c r="CL984" i="1"/>
  <c r="CL1532" i="1"/>
  <c r="CL592" i="1"/>
  <c r="CL201" i="1"/>
  <c r="CL1165" i="1"/>
  <c r="CL1227" i="1"/>
  <c r="CL1270" i="1"/>
  <c r="CL1332" i="1"/>
  <c r="CL652" i="1"/>
  <c r="CL1167" i="1"/>
  <c r="CL1737" i="1"/>
  <c r="CL1333" i="1"/>
  <c r="CL1410" i="1"/>
  <c r="CL1230" i="1"/>
  <c r="CL1739" i="1"/>
  <c r="CL534" i="1"/>
  <c r="CL654" i="1"/>
  <c r="CL655" i="1"/>
  <c r="CL657" i="1"/>
  <c r="CL1109" i="1"/>
  <c r="CL1679" i="1"/>
  <c r="CL1412" i="1"/>
  <c r="CL409" i="1"/>
  <c r="CL1813" i="1"/>
  <c r="CL1534" i="1"/>
  <c r="CL764" i="1"/>
  <c r="CL765" i="1"/>
  <c r="CL1050" i="1"/>
  <c r="CL1337" i="1"/>
  <c r="CL535" i="1"/>
  <c r="CL1597" i="1"/>
  <c r="CL144" i="1"/>
  <c r="CL986" i="1"/>
  <c r="CL264" i="1"/>
  <c r="CL1535" i="1"/>
  <c r="CL318" i="1"/>
  <c r="CL466" i="1"/>
  <c r="CL266" i="1"/>
  <c r="CL1232" i="1"/>
  <c r="CL706" i="1"/>
  <c r="CL1271" i="1"/>
  <c r="CL322" i="1"/>
  <c r="CL148" i="1"/>
  <c r="CL826" i="1"/>
  <c r="CL889" i="1"/>
  <c r="CL468" i="1"/>
  <c r="CL659" i="1"/>
  <c r="CL1339" i="1"/>
  <c r="CL203" i="1"/>
  <c r="CL1273" i="1"/>
  <c r="CL469" i="1"/>
  <c r="CL1474" i="1"/>
  <c r="CL472" i="1"/>
  <c r="CL268" i="1"/>
  <c r="CL1169" i="1"/>
  <c r="CL1685" i="1"/>
  <c r="CL1815" i="1"/>
  <c r="CL411" i="1"/>
  <c r="CL1476" i="1"/>
  <c r="CL1113" i="1"/>
  <c r="CL1341" i="1"/>
  <c r="CL767" i="1"/>
  <c r="CL21" i="1"/>
  <c r="CL205" i="1"/>
  <c r="CL413" i="1"/>
  <c r="CL270" i="1"/>
  <c r="CL828" i="1"/>
  <c r="CL415" i="1"/>
  <c r="CL708" i="1"/>
  <c r="CL1898" i="1"/>
  <c r="CL1343" i="1"/>
  <c r="CL1345" i="1"/>
  <c r="CL893" i="1"/>
  <c r="CL82" i="1"/>
  <c r="CL1537" i="1"/>
  <c r="CL1817" i="1"/>
  <c r="CL1414" i="1"/>
  <c r="CL271" i="1"/>
  <c r="CL84" i="1"/>
  <c r="CL324" i="1"/>
  <c r="CL88" i="1"/>
  <c r="CL710" i="1"/>
  <c r="CL1538" i="1"/>
  <c r="CL712" i="1"/>
  <c r="CL1416" i="1"/>
  <c r="CL474" i="1"/>
  <c r="CL714" i="1"/>
  <c r="CL1599" i="1"/>
  <c r="CL943" i="1"/>
  <c r="CL24" i="1"/>
  <c r="CL1115" i="1"/>
  <c r="CL326" i="1"/>
  <c r="CL1351" i="1"/>
  <c r="CL477" i="1"/>
  <c r="CL1173" i="1"/>
  <c r="CL830" i="1"/>
  <c r="CL90" i="1"/>
  <c r="CL593" i="1"/>
  <c r="CL1355" i="1"/>
  <c r="CL1603" i="1"/>
  <c r="CL26" i="1"/>
  <c r="CL716" i="1"/>
  <c r="CL30" i="1"/>
  <c r="CL947" i="1"/>
  <c r="CL718" i="1"/>
  <c r="CL1277" i="1"/>
  <c r="CL1906" i="1"/>
  <c r="CL328" i="1"/>
  <c r="CL770" i="1"/>
  <c r="CL988" i="1"/>
  <c r="CL1174" i="1"/>
  <c r="CL990" i="1"/>
  <c r="CL948" i="1"/>
  <c r="CL950" i="1"/>
  <c r="CL1420" i="1"/>
  <c r="CL1741" i="1"/>
  <c r="CL207" i="1"/>
  <c r="CL661" i="1"/>
  <c r="CL537" i="1"/>
  <c r="CL1687" i="1"/>
  <c r="CL92" i="1"/>
  <c r="CL1233" i="1"/>
  <c r="CL1175" i="1"/>
  <c r="CL992" i="1"/>
  <c r="CL1116" i="1"/>
  <c r="CL832" i="1"/>
  <c r="CL416" i="1"/>
  <c r="CL417" i="1"/>
  <c r="CL1540" i="1"/>
  <c r="CL894" i="1"/>
  <c r="CL419" i="1"/>
  <c r="CL1052" i="1"/>
  <c r="CL479" i="1"/>
  <c r="CL995" i="1"/>
  <c r="CL1742" i="1"/>
  <c r="CL480" i="1"/>
  <c r="CL1235" i="1"/>
  <c r="CL276" i="1"/>
  <c r="CL1917" i="1"/>
  <c r="CL538" i="1"/>
  <c r="CL1283" i="1"/>
  <c r="CL209" i="1"/>
  <c r="CL834" i="1"/>
  <c r="CL997" i="1"/>
  <c r="CL1689" i="1"/>
  <c r="CL482" i="1"/>
  <c r="CL1743" i="1"/>
  <c r="CL31" i="1"/>
  <c r="CL211" i="1"/>
  <c r="CL1237" i="1"/>
  <c r="CL1239" i="1"/>
  <c r="CL720" i="1"/>
  <c r="CL1608" i="1"/>
  <c r="CL96" i="1"/>
  <c r="CL771" i="1"/>
  <c r="CL773" i="1"/>
  <c r="CL1053" i="1"/>
  <c r="CL1542" i="1"/>
  <c r="CL1544" i="1"/>
  <c r="CL1055" i="1"/>
  <c r="CL722" i="1"/>
  <c r="CL999" i="1"/>
  <c r="CL1285" i="1"/>
  <c r="CL1750" i="1"/>
  <c r="CL1692" i="1"/>
  <c r="CL835" i="1"/>
  <c r="CL1612" i="1"/>
  <c r="CL330" i="1"/>
  <c r="CL150" i="1"/>
  <c r="CL1822" i="1"/>
  <c r="CL1422" i="1"/>
  <c r="CL1118" i="1"/>
  <c r="CL1546" i="1"/>
  <c r="CL595" i="1"/>
  <c r="CL1120" i="1"/>
  <c r="CL152" i="1"/>
  <c r="CL1478" i="1"/>
  <c r="CL1694" i="1"/>
  <c r="CL1001" i="1"/>
  <c r="CL1286" i="1"/>
  <c r="CL1240" i="1"/>
  <c r="CL1288" i="1"/>
  <c r="CL98" i="1"/>
  <c r="CL281" i="1"/>
  <c r="CL663" i="1"/>
  <c r="CL486" i="1"/>
  <c r="CL1695" i="1"/>
  <c r="CL33" i="1"/>
  <c r="CL213" i="1"/>
  <c r="CL1482" i="1"/>
  <c r="CL334" i="1"/>
  <c r="CL1923" i="1"/>
  <c r="CL335" i="1"/>
  <c r="CL1824" i="1"/>
  <c r="CL1484" i="1"/>
  <c r="CL540" i="1"/>
  <c r="CL1486" i="1"/>
  <c r="CL102" i="1"/>
  <c r="CL597" i="1"/>
  <c r="CL1359" i="1"/>
  <c r="CL336" i="1"/>
  <c r="CL1290" i="1"/>
  <c r="CL665" i="1"/>
  <c r="CL1826" i="1"/>
  <c r="CL1057" i="1"/>
  <c r="CL1697" i="1"/>
  <c r="CL838" i="1"/>
  <c r="CL542" i="1"/>
  <c r="CL543" i="1"/>
  <c r="CL1059" i="1"/>
  <c r="CL840" i="1"/>
  <c r="CL1122" i="1"/>
  <c r="CL1488" i="1"/>
  <c r="CL666" i="1"/>
  <c r="CL1423" i="1"/>
  <c r="CL421" i="1"/>
  <c r="CL338" i="1"/>
  <c r="CL422" i="1"/>
  <c r="CL103" i="1"/>
  <c r="CL545" i="1"/>
  <c r="CL1425" i="1"/>
  <c r="CL1003" i="1"/>
  <c r="CL1126" i="1"/>
  <c r="CL955" i="1"/>
  <c r="CL1005" i="1"/>
  <c r="CL1242" i="1"/>
  <c r="CL1007" i="1"/>
  <c r="CL775" i="1"/>
  <c r="CL107" i="1"/>
  <c r="CL1616" i="1"/>
  <c r="CL667" i="1"/>
  <c r="CL341" i="1"/>
  <c r="CL777" i="1"/>
  <c r="CL1061" i="1"/>
  <c r="CL1621" i="1"/>
  <c r="CL781" i="1"/>
  <c r="CL1828" i="1"/>
  <c r="CL783" i="1"/>
  <c r="CL897" i="1"/>
  <c r="CL1550" i="1"/>
  <c r="CL1361" i="1"/>
  <c r="CL109" i="1"/>
  <c r="CL36" i="1"/>
  <c r="CL1752" i="1"/>
  <c r="CL842" i="1"/>
  <c r="CL110" i="1"/>
  <c r="CL1009" i="1"/>
  <c r="CL426" i="1"/>
  <c r="CL899" i="1"/>
  <c r="CL1292" i="1"/>
  <c r="CL1127" i="1"/>
  <c r="CL669" i="1"/>
  <c r="CL1430" i="1"/>
  <c r="CL671" i="1"/>
  <c r="CL1432" i="1"/>
  <c r="CL1699" i="1"/>
  <c r="CL487" i="1"/>
  <c r="CL427" i="1"/>
  <c r="CL489" i="1"/>
  <c r="CL599" i="1"/>
  <c r="CL1363" i="1"/>
  <c r="CL901" i="1"/>
  <c r="CL724" i="1"/>
  <c r="CL846" i="1"/>
  <c r="CL956" i="1"/>
  <c r="CL547" i="1"/>
  <c r="CL282" i="1"/>
  <c r="CL1490" i="1"/>
  <c r="CL1128" i="1"/>
  <c r="CL673" i="1"/>
  <c r="CL1364" i="1"/>
  <c r="CL1623" i="1"/>
  <c r="CL1754" i="1"/>
  <c r="CL850" i="1"/>
  <c r="CL726" i="1"/>
  <c r="CL1296" i="1"/>
  <c r="CL601" i="1"/>
  <c r="CL1246" i="1"/>
  <c r="CL1552" i="1"/>
  <c r="CL727" i="1"/>
  <c r="CL603" i="1"/>
  <c r="CL729" i="1"/>
  <c r="CL1935" i="1"/>
  <c r="CL1491" i="1"/>
  <c r="CL1756" i="1"/>
  <c r="CL1248" i="1"/>
  <c r="CL786" i="1"/>
  <c r="CL491" i="1"/>
  <c r="CL493" i="1"/>
  <c r="CL154" i="1"/>
  <c r="CL1177" i="1"/>
  <c r="CL42" i="1"/>
  <c r="CL214" i="1"/>
  <c r="CL731" i="1"/>
  <c r="CL1493" i="1"/>
  <c r="CL1495" i="1"/>
  <c r="CL1368" i="1"/>
  <c r="CL156" i="1"/>
  <c r="CL284" i="1"/>
  <c r="CL1179" i="1"/>
  <c r="CL549" i="1"/>
  <c r="CL903" i="1"/>
  <c r="CL905" i="1"/>
  <c r="CL677" i="1"/>
  <c r="CL1701" i="1"/>
  <c r="CL1434" i="1"/>
  <c r="CL604" i="1"/>
  <c r="CL681" i="1"/>
  <c r="CL44" i="1"/>
  <c r="CL1938" i="1"/>
  <c r="CL112" i="1"/>
  <c r="CL1627" i="1"/>
  <c r="CL287" i="1"/>
  <c r="CL1130" i="1"/>
  <c r="CL158" i="1"/>
  <c r="CL1181" i="1"/>
  <c r="CL1011" i="1"/>
  <c r="CL1013" i="1"/>
  <c r="CL1369" i="1"/>
  <c r="CL429" i="1"/>
  <c r="CL1252" i="1"/>
  <c r="CL788" i="1"/>
  <c r="CL1554" i="1"/>
  <c r="CL907" i="1"/>
  <c r="CL1629" i="1"/>
  <c r="CL160" i="1"/>
  <c r="CL1941" i="1"/>
  <c r="CL114" i="1"/>
  <c r="CL1758" i="1"/>
  <c r="CL1373" i="1"/>
  <c r="CL958" i="1"/>
  <c r="CL217" i="1"/>
  <c r="CL733" i="1"/>
  <c r="CL46" i="1"/>
  <c r="CL1703" i="1"/>
  <c r="CL1830" i="1"/>
  <c r="CL1631" i="1"/>
  <c r="CL1438" i="1"/>
  <c r="CL343" i="1"/>
  <c r="CL959" i="1"/>
  <c r="CL854" i="1"/>
  <c r="CL1556" i="1"/>
  <c r="CL856" i="1"/>
  <c r="CL161" i="1"/>
  <c r="CL1375" i="1"/>
  <c r="CL1132" i="1"/>
  <c r="CL163" i="1"/>
  <c r="CL857" i="1"/>
  <c r="CL1376" i="1"/>
  <c r="CL605" i="1"/>
  <c r="CL1762" i="1"/>
  <c r="CL1632" i="1"/>
  <c r="CL1705" i="1"/>
  <c r="CL431" i="1"/>
  <c r="CL289" i="1"/>
  <c r="CL1133" i="1"/>
  <c r="CL609" i="1"/>
  <c r="CL1764" i="1"/>
  <c r="CL682" i="1"/>
  <c r="CL1440" i="1"/>
  <c r="CL219" i="1"/>
  <c r="CL47" i="1"/>
  <c r="CL961" i="1"/>
  <c r="CL433" i="1"/>
  <c r="CL291" i="1"/>
  <c r="CL221" i="1"/>
  <c r="CL1832" i="1"/>
  <c r="CL495" i="1"/>
  <c r="CL1064" i="1"/>
  <c r="CL223" i="1"/>
  <c r="CL165" i="1"/>
  <c r="CL859" i="1"/>
  <c r="CL1183" i="1"/>
  <c r="CL1634" i="1"/>
  <c r="CL1558" i="1"/>
  <c r="CL684" i="1"/>
  <c r="CL1765" i="1"/>
  <c r="CL499" i="1"/>
  <c r="CL1137" i="1"/>
  <c r="CL1254" i="1"/>
  <c r="CL963" i="1"/>
  <c r="CL1834" i="1"/>
  <c r="CL1497" i="1"/>
  <c r="CL1138" i="1"/>
  <c r="CL1560" i="1"/>
  <c r="CL1298" i="1"/>
  <c r="CL965" i="1"/>
  <c r="CL1635" i="1"/>
  <c r="CL611" i="1"/>
  <c r="CL1065" i="1"/>
  <c r="CL613" i="1"/>
  <c r="CL1301" i="1"/>
  <c r="CL1140" i="1"/>
  <c r="CL790" i="1"/>
  <c r="CL1562" i="1"/>
  <c r="CL224" i="1"/>
  <c r="CL503" i="1"/>
  <c r="CL1378" i="1"/>
  <c r="CL1707" i="1"/>
  <c r="CL909" i="1"/>
  <c r="CL553" i="1"/>
  <c r="CL1838" i="1"/>
  <c r="CL166" i="1"/>
  <c r="CL1499" i="1"/>
  <c r="CL1442" i="1"/>
  <c r="CL1303" i="1"/>
  <c r="CL792" i="1"/>
  <c r="CL1767" i="1"/>
  <c r="CL226" i="1"/>
  <c r="CL555" i="1"/>
  <c r="CL794" i="1"/>
  <c r="CL1255" i="1"/>
  <c r="CL911" i="1"/>
  <c r="CL1637" i="1"/>
  <c r="CL1839" i="1"/>
  <c r="CL1066" i="1"/>
  <c r="CL615" i="1"/>
  <c r="CL686" i="1"/>
  <c r="CL116" i="1"/>
  <c r="CL345" i="1"/>
  <c r="CL1185" i="1"/>
  <c r="CL1711" i="1"/>
  <c r="CL434" i="1"/>
  <c r="CL688" i="1"/>
  <c r="CL1382" i="1"/>
  <c r="CL1709" i="1"/>
  <c r="CL1187" i="1"/>
  <c r="CL1068" i="1"/>
  <c r="CL798" i="1"/>
  <c r="CL228" i="1"/>
  <c r="CL505" i="1"/>
  <c r="CL1384" i="1"/>
  <c r="CL1069" i="1"/>
  <c r="CL913" i="1"/>
  <c r="CL169" i="1"/>
  <c r="CL1449" i="1"/>
  <c r="CL435" i="1"/>
  <c r="CL1189" i="1"/>
  <c r="CL171" i="1"/>
  <c r="CL967" i="1"/>
  <c r="CL349" i="1"/>
  <c r="CL230" i="1"/>
  <c r="CL436" i="1"/>
  <c r="CL1501" i="1"/>
  <c r="CL861" i="1"/>
  <c r="CL438" i="1"/>
  <c r="CL1964" i="1"/>
  <c r="CL1071" i="1"/>
  <c r="CL232" i="1"/>
  <c r="CL1564" i="1"/>
  <c r="CL1193" i="1"/>
  <c r="CL1072" i="1"/>
  <c r="CL1639" i="1"/>
  <c r="CL557" i="1"/>
  <c r="CL690" i="1"/>
  <c r="CL1713" i="1"/>
  <c r="CL1772" i="1"/>
  <c r="CL561" i="1"/>
  <c r="CL863" i="1"/>
  <c r="CL1386" i="1"/>
  <c r="CL173" i="1"/>
  <c r="CL292" i="1"/>
  <c r="CL1196" i="1"/>
  <c r="CL1451" i="1"/>
  <c r="CL439" i="1"/>
  <c r="CL174" i="1"/>
  <c r="CL916" i="1"/>
  <c r="CL48" i="1"/>
  <c r="CL176" i="1"/>
  <c r="CL617" i="1"/>
  <c r="CL918" i="1"/>
  <c r="CL1840" i="1"/>
  <c r="CL507" i="1"/>
  <c r="CL1016" i="1"/>
  <c r="CL800" i="1"/>
  <c r="CL1142" i="1"/>
  <c r="CL1641" i="1"/>
  <c r="CL509" i="1"/>
  <c r="CL865" i="1"/>
  <c r="CL1306" i="1"/>
  <c r="CL1259" i="1"/>
  <c r="CL351" i="1"/>
  <c r="CL294" i="1"/>
  <c r="CL296" i="1"/>
  <c r="CL1018" i="1"/>
  <c r="CL1144" i="1"/>
  <c r="CL804" i="1"/>
  <c r="CL511" i="1"/>
  <c r="CL1774" i="1"/>
  <c r="CL1308" i="1"/>
  <c r="CL1503" i="1"/>
  <c r="CL1778" i="1"/>
  <c r="CL806" i="1"/>
  <c r="CL50" i="1"/>
  <c r="CL735" i="1"/>
  <c r="CL1453" i="1"/>
  <c r="CL1714" i="1"/>
  <c r="CL442" i="1"/>
  <c r="CL737" i="1"/>
  <c r="CL298" i="1"/>
  <c r="CL353" i="1"/>
  <c r="CL1075" i="1"/>
  <c r="CL969" i="1"/>
  <c r="CL1567" i="1"/>
  <c r="CL118" i="1"/>
  <c r="CL808" i="1"/>
  <c r="CL513" i="1"/>
  <c r="CL810" i="1"/>
  <c r="CL1455" i="1"/>
  <c r="CL565" i="1"/>
  <c r="CL355" i="1"/>
  <c r="CL1387" i="1"/>
  <c r="CL1198" i="1"/>
  <c r="CL51" i="1"/>
  <c r="CL1643" i="1"/>
  <c r="CL53" i="1"/>
  <c r="CL1716" i="1"/>
  <c r="CL1780" i="1"/>
  <c r="CL1782" i="1"/>
  <c r="CL1645" i="1"/>
  <c r="CL970" i="1"/>
  <c r="CL1310" i="1"/>
  <c r="CL1312" i="1"/>
  <c r="CL1784" i="1"/>
  <c r="CL569" i="1"/>
  <c r="CL1456" i="1"/>
  <c r="CL1020" i="1"/>
  <c r="CL1458" i="1"/>
  <c r="CL1505" i="1"/>
  <c r="CL972" i="1"/>
  <c r="CL738" i="1"/>
  <c r="CL1314" i="1"/>
  <c r="CL1841" i="1"/>
  <c r="CL55" i="1"/>
  <c r="CL1786" i="1"/>
  <c r="CL1507" i="1"/>
  <c r="CL1200" i="1"/>
  <c r="CL571" i="1"/>
  <c r="CL1316" i="1"/>
  <c r="CL1022" i="1"/>
  <c r="CL57" i="1"/>
  <c r="CL575" i="1"/>
  <c r="CL867" i="1"/>
  <c r="CL357" i="1"/>
  <c r="CL1320" i="1"/>
  <c r="CL621" i="1"/>
  <c r="CL1145" i="1"/>
  <c r="CL920" i="1"/>
  <c r="CL59" i="1"/>
  <c r="CL1077" i="1"/>
  <c r="CL1845" i="1"/>
  <c r="CL1460" i="1"/>
  <c r="CL973" i="1"/>
  <c r="CL361" i="1"/>
  <c r="CL623" i="1"/>
  <c r="CL1389" i="1"/>
  <c r="CL180" i="1"/>
  <c r="CL1649" i="1"/>
  <c r="CL1847" i="1"/>
  <c r="CL1147" i="1"/>
  <c r="CL740" i="1"/>
  <c r="CL811" i="1"/>
  <c r="CL182" i="1"/>
  <c r="CL1024" i="1"/>
  <c r="CL1261" i="1"/>
  <c r="CL1079" i="1"/>
  <c r="CL742" i="1"/>
  <c r="CL1462" i="1"/>
  <c r="CL1322" i="1"/>
  <c r="CL1717" i="1"/>
  <c r="CL1718" i="1"/>
  <c r="CL812" i="1"/>
  <c r="CL1324" i="1"/>
  <c r="CL625" i="1"/>
  <c r="CL923" i="1"/>
  <c r="CL300" i="1"/>
  <c r="CL814" i="1"/>
  <c r="CL976" i="1"/>
  <c r="CL1790" i="1"/>
  <c r="CL1325" i="1"/>
  <c r="CL1327" i="1"/>
  <c r="CL514" i="1"/>
  <c r="CL122" i="1"/>
  <c r="CL61" i="1"/>
  <c r="CL627" i="1"/>
  <c r="CL1569" i="1"/>
  <c r="CL1391" i="1"/>
  <c r="CL744" i="1"/>
  <c r="CL1570" i="1"/>
  <c r="CL629" i="1"/>
  <c r="CL576" i="1"/>
  <c r="CL815" i="1"/>
  <c r="CL1792" i="1"/>
  <c r="CL868" i="1"/>
  <c r="CL63" i="1"/>
  <c r="CL234" i="1"/>
  <c r="CL745" i="1"/>
  <c r="CL1202" i="1"/>
  <c r="CL236" i="1"/>
  <c r="CL444" i="1"/>
  <c r="CL362" i="1"/>
  <c r="CL238" i="1"/>
  <c r="CL364" i="1"/>
  <c r="CL1149" i="1"/>
  <c r="CL1328" i="1"/>
  <c r="CL124" i="1"/>
  <c r="CL631" i="1"/>
  <c r="CL304" i="1"/>
  <c r="CL1397" i="1"/>
  <c r="CL65" i="1"/>
  <c r="CL126" i="1"/>
  <c r="CL1508" i="1"/>
  <c r="CL747" i="1"/>
  <c r="CL978" i="1"/>
  <c r="CL1849" i="1"/>
  <c r="CL870" i="1"/>
  <c r="CL1851" i="1"/>
  <c r="CL692" i="1"/>
  <c r="CL1720" i="1"/>
  <c r="CL694" i="1"/>
  <c r="CL980" i="1"/>
  <c r="CL1510" i="1"/>
  <c r="CL516" i="1"/>
  <c r="CL240" i="1"/>
  <c r="CL1511" i="1"/>
  <c r="CL67" i="1"/>
  <c r="CL1081" i="1"/>
  <c r="CL1151" i="1"/>
  <c r="CL633" i="1"/>
  <c r="CL366" i="1"/>
  <c r="CL1794" i="1"/>
  <c r="CL446" i="1"/>
  <c r="CL370" i="1"/>
  <c r="CL578" i="1"/>
  <c r="CL1463" i="1"/>
  <c r="CL1654" i="1"/>
  <c r="CL696" i="1"/>
  <c r="CL1027" i="1"/>
  <c r="CL1853" i="1"/>
  <c r="CL1028" i="1"/>
  <c r="CL817" i="1"/>
  <c r="CL1656" i="1"/>
  <c r="CL1085" i="1"/>
  <c r="CL183" i="1"/>
  <c r="CL120" i="1"/>
  <c r="CL1725" i="1"/>
  <c r="CL372" i="1"/>
  <c r="CL1204" i="1"/>
  <c r="CL308" i="1"/>
  <c r="CL926" i="1"/>
  <c r="CL1796" i="1"/>
  <c r="CL580" i="1"/>
  <c r="CL1658" i="1"/>
  <c r="CL1572" i="1"/>
  <c r="CL450" i="1"/>
  <c r="CL1087" i="1"/>
  <c r="CL1797" i="1"/>
  <c r="CL749" i="1"/>
  <c r="CL1399" i="1"/>
  <c r="CL185" i="1"/>
  <c r="CL1660" i="1"/>
  <c r="CJ374" i="1"/>
  <c r="CJ1727" i="1"/>
  <c r="CJ452" i="1"/>
  <c r="CJ1152" i="1"/>
  <c r="CJ130" i="1"/>
  <c r="CJ375" i="1"/>
  <c r="CJ377" i="1"/>
  <c r="CJ520" i="1"/>
  <c r="CJ1576" i="1"/>
  <c r="CJ187" i="1"/>
  <c r="CJ453" i="1"/>
  <c r="CJ242" i="1"/>
  <c r="CJ1401" i="1"/>
  <c r="CJ698" i="1"/>
  <c r="CJ189" i="1"/>
  <c r="CJ1661" i="1"/>
  <c r="CJ1402" i="1"/>
  <c r="CJ928" i="1"/>
  <c r="CJ1731" i="1"/>
  <c r="CJ819" i="1"/>
  <c r="CJ1205" i="1"/>
  <c r="CJ1799" i="1"/>
  <c r="CJ1857" i="1"/>
  <c r="CJ1801" i="1"/>
  <c r="CJ1663" i="1"/>
  <c r="CJ1729" i="1"/>
  <c r="CJ455" i="1"/>
  <c r="CJ1580" i="1"/>
  <c r="CJ930" i="1"/>
  <c r="CJ1665" i="1"/>
  <c r="CJ1465" i="1"/>
  <c r="CJ1866" i="1"/>
  <c r="CJ700" i="1"/>
  <c r="CJ244" i="1"/>
  <c r="CJ248" i="1"/>
  <c r="CJ1582" i="1"/>
  <c r="CJ637" i="1"/>
  <c r="CJ932" i="1"/>
  <c r="CJ934" i="1"/>
  <c r="CJ379" i="1"/>
  <c r="CJ1207" i="1"/>
  <c r="CJ191" i="1"/>
  <c r="CJ132" i="1"/>
  <c r="CJ872" i="1"/>
  <c r="CJ701" i="1"/>
  <c r="CJ2" i="1"/>
  <c r="CJ136" i="1"/>
  <c r="CJ383" i="1"/>
  <c r="CJ456" i="1"/>
  <c r="CJ193" i="1"/>
  <c r="CJ1030" i="1"/>
  <c r="CJ1089" i="1"/>
  <c r="CJ1516" i="1"/>
  <c r="CJ1091" i="1"/>
  <c r="CJ1518" i="1"/>
  <c r="CJ751" i="1"/>
  <c r="CJ1209" i="1"/>
  <c r="CJ1666" i="1"/>
  <c r="CJ1211" i="1"/>
  <c r="CJ874" i="1"/>
  <c r="CJ982" i="1"/>
  <c r="CJ821" i="1"/>
  <c r="CJ1263" i="1"/>
  <c r="CJ581" i="1"/>
  <c r="CJ1520" i="1"/>
  <c r="CJ1032" i="1"/>
  <c r="CJ1668" i="1"/>
  <c r="CJ387" i="1"/>
  <c r="CJ522" i="1"/>
  <c r="CJ1670" i="1"/>
  <c r="CJ1093" i="1"/>
  <c r="CJ876" i="1"/>
  <c r="CJ1097" i="1"/>
  <c r="CJ1404" i="1"/>
  <c r="CJ1154" i="1"/>
  <c r="CJ1585" i="1"/>
  <c r="CJ1099" i="1"/>
  <c r="CJ138" i="1"/>
  <c r="CJ1034" i="1"/>
  <c r="CJ3" i="1"/>
  <c r="CJ69" i="1"/>
  <c r="CJ1672" i="1"/>
  <c r="CJ1804" i="1"/>
  <c r="CJ1524" i="1"/>
  <c r="CJ1733" i="1"/>
  <c r="CJ71" i="1"/>
  <c r="CJ1467" i="1"/>
  <c r="CJ7" i="1"/>
  <c r="CJ585" i="1"/>
  <c r="CJ524" i="1"/>
  <c r="CJ644" i="1"/>
  <c r="CJ1526" i="1"/>
  <c r="CJ822" i="1"/>
  <c r="CJ1592" i="1"/>
  <c r="CJ1156" i="1"/>
  <c r="CJ310" i="1"/>
  <c r="CJ753" i="1"/>
  <c r="CJ878" i="1"/>
  <c r="CJ1267" i="1"/>
  <c r="CJ1215" i="1"/>
  <c r="CJ9" i="1"/>
  <c r="CJ1158" i="1"/>
  <c r="CJ1101" i="1"/>
  <c r="CJ587" i="1"/>
  <c r="CJ880" i="1"/>
  <c r="CJ389" i="1"/>
  <c r="CJ393" i="1"/>
  <c r="CJ312" i="1"/>
  <c r="CJ526" i="1"/>
  <c r="CJ646" i="1"/>
  <c r="CJ755" i="1"/>
  <c r="CJ72" i="1"/>
  <c r="CJ823" i="1"/>
  <c r="CJ397" i="1"/>
  <c r="CJ1036" i="1"/>
  <c r="CJ1216" i="1"/>
  <c r="CJ1330" i="1"/>
  <c r="CJ1806" i="1"/>
  <c r="CJ648" i="1"/>
  <c r="CJ1038" i="1"/>
  <c r="CJ13" i="1"/>
  <c r="CJ528" i="1"/>
  <c r="CJ1808" i="1"/>
  <c r="CJ1406" i="1"/>
  <c r="CJ1103" i="1"/>
  <c r="CJ757" i="1"/>
  <c r="CJ1105" i="1"/>
  <c r="CJ399" i="1"/>
  <c r="CJ73" i="1"/>
  <c r="CJ1674" i="1"/>
  <c r="CJ938" i="1"/>
  <c r="CJ703" i="1"/>
  <c r="CJ1042" i="1"/>
  <c r="CJ1735" i="1"/>
  <c r="CJ881" i="1"/>
  <c r="CJ401" i="1"/>
  <c r="CJ1528" i="1"/>
  <c r="CJ1676" i="1"/>
  <c r="CJ313" i="1"/>
  <c r="CJ1678" i="1"/>
  <c r="CJ315" i="1"/>
  <c r="CJ1809" i="1"/>
  <c r="CJ1107" i="1"/>
  <c r="CJ650" i="1"/>
  <c r="CJ1811" i="1"/>
  <c r="CJ589" i="1"/>
  <c r="CJ1160" i="1"/>
  <c r="CJ1595" i="1"/>
  <c r="CJ940" i="1"/>
  <c r="CJ1218" i="1"/>
  <c r="CJ15" i="1"/>
  <c r="CJ1407" i="1"/>
  <c r="CJ1220" i="1"/>
  <c r="CJ1222" i="1"/>
  <c r="CJ17" i="1"/>
  <c r="CJ885" i="1"/>
  <c r="CJ75" i="1"/>
  <c r="CJ460" i="1"/>
  <c r="CJ1469" i="1"/>
  <c r="CJ1224" i="1"/>
  <c r="CJ142" i="1"/>
  <c r="CJ195" i="1"/>
  <c r="CJ1268" i="1"/>
  <c r="CJ461" i="1"/>
  <c r="CJ1225" i="1"/>
  <c r="CJ530" i="1"/>
  <c r="CJ531" i="1"/>
  <c r="CJ79" i="1"/>
  <c r="CJ403" i="1"/>
  <c r="CJ80" i="1"/>
  <c r="CJ1044" i="1"/>
  <c r="CJ1162" i="1"/>
  <c r="CJ1408" i="1"/>
  <c r="CJ886" i="1"/>
  <c r="CJ19" i="1"/>
  <c r="CJ758" i="1"/>
  <c r="CJ252" i="1"/>
  <c r="CJ762" i="1"/>
  <c r="CJ407" i="1"/>
  <c r="CJ256" i="1"/>
  <c r="CJ463" i="1"/>
  <c r="CJ199" i="1"/>
  <c r="CJ887" i="1"/>
  <c r="CJ1471" i="1"/>
  <c r="CJ262" i="1"/>
  <c r="CJ1530" i="1"/>
  <c r="CJ1048" i="1"/>
  <c r="CJ1879" i="1"/>
  <c r="CJ1473" i="1"/>
  <c r="CJ1164" i="1"/>
  <c r="CJ984" i="1"/>
  <c r="CJ1532" i="1"/>
  <c r="CJ592" i="1"/>
  <c r="CJ201" i="1"/>
  <c r="CJ1165" i="1"/>
  <c r="CJ1227" i="1"/>
  <c r="CJ1270" i="1"/>
  <c r="CJ1332" i="1"/>
  <c r="CJ652" i="1"/>
  <c r="CJ1167" i="1"/>
  <c r="CJ1737" i="1"/>
  <c r="CJ1333" i="1"/>
  <c r="CJ1410" i="1"/>
  <c r="CJ1230" i="1"/>
  <c r="CJ1739" i="1"/>
  <c r="CJ534" i="1"/>
  <c r="CJ654" i="1"/>
  <c r="CJ655" i="1"/>
  <c r="CJ657" i="1"/>
  <c r="CJ1109" i="1"/>
  <c r="CJ1679" i="1"/>
  <c r="CJ1412" i="1"/>
  <c r="CJ409" i="1"/>
  <c r="CJ1813" i="1"/>
  <c r="CJ1534" i="1"/>
  <c r="CJ764" i="1"/>
  <c r="CJ765" i="1"/>
  <c r="CJ1050" i="1"/>
  <c r="CJ1337" i="1"/>
  <c r="CJ535" i="1"/>
  <c r="CJ1597" i="1"/>
  <c r="CJ144" i="1"/>
  <c r="CJ986" i="1"/>
  <c r="CJ264" i="1"/>
  <c r="CJ1535" i="1"/>
  <c r="CJ318" i="1"/>
  <c r="CJ466" i="1"/>
  <c r="CJ266" i="1"/>
  <c r="CJ1232" i="1"/>
  <c r="CJ706" i="1"/>
  <c r="CJ1271" i="1"/>
  <c r="CJ322" i="1"/>
  <c r="CJ148" i="1"/>
  <c r="CJ826" i="1"/>
  <c r="CJ889" i="1"/>
  <c r="CJ468" i="1"/>
  <c r="CJ659" i="1"/>
  <c r="CJ1339" i="1"/>
  <c r="CJ203" i="1"/>
  <c r="CJ1273" i="1"/>
  <c r="CJ469" i="1"/>
  <c r="CJ1474" i="1"/>
  <c r="CJ472" i="1"/>
  <c r="CJ268" i="1"/>
  <c r="CJ1169" i="1"/>
  <c r="CJ1685" i="1"/>
  <c r="CJ1815" i="1"/>
  <c r="CJ411" i="1"/>
  <c r="CJ1476" i="1"/>
  <c r="CJ1113" i="1"/>
  <c r="CJ1341" i="1"/>
  <c r="CJ767" i="1"/>
  <c r="CJ21" i="1"/>
  <c r="CJ205" i="1"/>
  <c r="CJ413" i="1"/>
  <c r="CJ270" i="1"/>
  <c r="CJ828" i="1"/>
  <c r="CJ415" i="1"/>
  <c r="CJ708" i="1"/>
  <c r="CJ1898" i="1"/>
  <c r="CJ1343" i="1"/>
  <c r="CJ1345" i="1"/>
  <c r="CJ893" i="1"/>
  <c r="CJ82" i="1"/>
  <c r="CJ1537" i="1"/>
  <c r="CJ1817" i="1"/>
  <c r="CJ1414" i="1"/>
  <c r="CJ271" i="1"/>
  <c r="CJ84" i="1"/>
  <c r="CJ324" i="1"/>
  <c r="CJ88" i="1"/>
  <c r="CJ710" i="1"/>
  <c r="CJ1538" i="1"/>
  <c r="CJ712" i="1"/>
  <c r="CJ1416" i="1"/>
  <c r="CJ474" i="1"/>
  <c r="CJ714" i="1"/>
  <c r="CJ1599" i="1"/>
  <c r="CJ943" i="1"/>
  <c r="CJ24" i="1"/>
  <c r="CJ1115" i="1"/>
  <c r="CJ326" i="1"/>
  <c r="CJ1351" i="1"/>
  <c r="CJ477" i="1"/>
  <c r="CJ1173" i="1"/>
  <c r="CJ830" i="1"/>
  <c r="CJ90" i="1"/>
  <c r="CJ593" i="1"/>
  <c r="CJ1355" i="1"/>
  <c r="CJ1603" i="1"/>
  <c r="CJ26" i="1"/>
  <c r="CJ716" i="1"/>
  <c r="CJ30" i="1"/>
  <c r="CJ947" i="1"/>
  <c r="CJ718" i="1"/>
  <c r="CJ1277" i="1"/>
  <c r="CJ1906" i="1"/>
  <c r="CJ328" i="1"/>
  <c r="CJ770" i="1"/>
  <c r="CJ988" i="1"/>
  <c r="CJ1174" i="1"/>
  <c r="CJ990" i="1"/>
  <c r="CJ948" i="1"/>
  <c r="CJ950" i="1"/>
  <c r="CJ1420" i="1"/>
  <c r="CJ1741" i="1"/>
  <c r="CJ207" i="1"/>
  <c r="CJ661" i="1"/>
  <c r="CJ537" i="1"/>
  <c r="CJ1687" i="1"/>
  <c r="CJ92" i="1"/>
  <c r="CJ1233" i="1"/>
  <c r="CJ1175" i="1"/>
  <c r="CJ992" i="1"/>
  <c r="CJ1116" i="1"/>
  <c r="CJ832" i="1"/>
  <c r="CJ416" i="1"/>
  <c r="CJ417" i="1"/>
  <c r="CJ1540" i="1"/>
  <c r="CJ894" i="1"/>
  <c r="CJ419" i="1"/>
  <c r="CJ1052" i="1"/>
  <c r="CJ479" i="1"/>
  <c r="CJ995" i="1"/>
  <c r="CJ1742" i="1"/>
  <c r="CJ480" i="1"/>
  <c r="CJ1235" i="1"/>
  <c r="CJ276" i="1"/>
  <c r="CJ1917" i="1"/>
  <c r="CJ538" i="1"/>
  <c r="CJ1283" i="1"/>
  <c r="CJ209" i="1"/>
  <c r="CJ834" i="1"/>
  <c r="CJ997" i="1"/>
  <c r="CJ1689" i="1"/>
  <c r="CJ482" i="1"/>
  <c r="CJ1743" i="1"/>
  <c r="CJ31" i="1"/>
  <c r="CJ211" i="1"/>
  <c r="CJ1237" i="1"/>
  <c r="CJ1239" i="1"/>
  <c r="CJ720" i="1"/>
  <c r="CJ1608" i="1"/>
  <c r="CJ96" i="1"/>
  <c r="CJ771" i="1"/>
  <c r="CJ773" i="1"/>
  <c r="CJ1053" i="1"/>
  <c r="CJ1542" i="1"/>
  <c r="CJ1544" i="1"/>
  <c r="CJ1055" i="1"/>
  <c r="CJ722" i="1"/>
  <c r="CJ999" i="1"/>
  <c r="CJ1285" i="1"/>
  <c r="CJ1750" i="1"/>
  <c r="CJ1692" i="1"/>
  <c r="CJ835" i="1"/>
  <c r="CJ1612" i="1"/>
  <c r="CJ330" i="1"/>
  <c r="CJ150" i="1"/>
  <c r="CJ1822" i="1"/>
  <c r="CJ1422" i="1"/>
  <c r="CJ1118" i="1"/>
  <c r="CJ1546" i="1"/>
  <c r="CJ595" i="1"/>
  <c r="CJ1120" i="1"/>
  <c r="CJ152" i="1"/>
  <c r="CJ1478" i="1"/>
  <c r="CJ1694" i="1"/>
  <c r="CJ1001" i="1"/>
  <c r="CJ1286" i="1"/>
  <c r="CJ1240" i="1"/>
  <c r="CJ1288" i="1"/>
  <c r="CJ98" i="1"/>
  <c r="CJ281" i="1"/>
  <c r="CJ663" i="1"/>
  <c r="CJ486" i="1"/>
  <c r="CJ1695" i="1"/>
  <c r="CJ33" i="1"/>
  <c r="CJ213" i="1"/>
  <c r="CJ1482" i="1"/>
  <c r="CJ334" i="1"/>
  <c r="CJ1923" i="1"/>
  <c r="CJ335" i="1"/>
  <c r="CJ1824" i="1"/>
  <c r="CJ1484" i="1"/>
  <c r="CJ540" i="1"/>
  <c r="CJ1486" i="1"/>
  <c r="CJ102" i="1"/>
  <c r="CJ597" i="1"/>
  <c r="CJ1359" i="1"/>
  <c r="CJ336" i="1"/>
  <c r="CJ1290" i="1"/>
  <c r="CJ665" i="1"/>
  <c r="CJ1826" i="1"/>
  <c r="CJ1057" i="1"/>
  <c r="CJ1697" i="1"/>
  <c r="CJ838" i="1"/>
  <c r="CJ542" i="1"/>
  <c r="CJ543" i="1"/>
  <c r="CJ1059" i="1"/>
  <c r="CJ840" i="1"/>
  <c r="CJ1122" i="1"/>
  <c r="CJ1488" i="1"/>
  <c r="CJ666" i="1"/>
  <c r="CJ1423" i="1"/>
  <c r="CJ421" i="1"/>
  <c r="CJ338" i="1"/>
  <c r="CJ422" i="1"/>
  <c r="CJ103" i="1"/>
  <c r="CJ545" i="1"/>
  <c r="CJ1425" i="1"/>
  <c r="CJ1003" i="1"/>
  <c r="CJ1126" i="1"/>
  <c r="CJ955" i="1"/>
  <c r="CJ1005" i="1"/>
  <c r="CJ1242" i="1"/>
  <c r="CJ1007" i="1"/>
  <c r="CJ775" i="1"/>
  <c r="CJ107" i="1"/>
  <c r="CJ1616" i="1"/>
  <c r="CJ667" i="1"/>
  <c r="CJ341" i="1"/>
  <c r="CJ777" i="1"/>
  <c r="CJ1061" i="1"/>
  <c r="CJ1621" i="1"/>
  <c r="CJ781" i="1"/>
  <c r="CJ1828" i="1"/>
  <c r="CJ783" i="1"/>
  <c r="CJ897" i="1"/>
  <c r="CJ1550" i="1"/>
  <c r="CJ1361" i="1"/>
  <c r="CJ109" i="1"/>
  <c r="CJ36" i="1"/>
  <c r="CJ1752" i="1"/>
  <c r="CJ842" i="1"/>
  <c r="CJ110" i="1"/>
  <c r="CJ1009" i="1"/>
  <c r="CJ426" i="1"/>
  <c r="CJ899" i="1"/>
  <c r="CJ1292" i="1"/>
  <c r="CJ1127" i="1"/>
  <c r="CJ669" i="1"/>
  <c r="CJ1430" i="1"/>
  <c r="CJ671" i="1"/>
  <c r="CJ1432" i="1"/>
  <c r="CJ1699" i="1"/>
  <c r="CJ487" i="1"/>
  <c r="CJ427" i="1"/>
  <c r="CJ489" i="1"/>
  <c r="CJ599" i="1"/>
  <c r="CJ1363" i="1"/>
  <c r="CJ901" i="1"/>
  <c r="CJ724" i="1"/>
  <c r="CJ846" i="1"/>
  <c r="CJ956" i="1"/>
  <c r="CJ547" i="1"/>
  <c r="CJ282" i="1"/>
  <c r="CJ1490" i="1"/>
  <c r="CJ1128" i="1"/>
  <c r="CJ673" i="1"/>
  <c r="CJ1364" i="1"/>
  <c r="CJ1623" i="1"/>
  <c r="CJ1754" i="1"/>
  <c r="CJ850" i="1"/>
  <c r="CJ726" i="1"/>
  <c r="CJ1296" i="1"/>
  <c r="CJ601" i="1"/>
  <c r="CJ1246" i="1"/>
  <c r="CJ1552" i="1"/>
  <c r="CJ727" i="1"/>
  <c r="CJ603" i="1"/>
  <c r="CJ729" i="1"/>
  <c r="CJ1935" i="1"/>
  <c r="CJ1491" i="1"/>
  <c r="CJ1756" i="1"/>
  <c r="CJ1248" i="1"/>
  <c r="CJ786" i="1"/>
  <c r="CJ491" i="1"/>
  <c r="CJ493" i="1"/>
  <c r="CJ154" i="1"/>
  <c r="CJ1177" i="1"/>
  <c r="CJ42" i="1"/>
  <c r="CJ214" i="1"/>
  <c r="CJ731" i="1"/>
  <c r="CJ1493" i="1"/>
  <c r="CJ1495" i="1"/>
  <c r="CJ1368" i="1"/>
  <c r="CJ156" i="1"/>
  <c r="CJ284" i="1"/>
  <c r="CJ1179" i="1"/>
  <c r="CJ549" i="1"/>
  <c r="CJ903" i="1"/>
  <c r="CJ905" i="1"/>
  <c r="CJ677" i="1"/>
  <c r="CJ1701" i="1"/>
  <c r="CJ1434" i="1"/>
  <c r="CJ604" i="1"/>
  <c r="CJ681" i="1"/>
  <c r="CJ44" i="1"/>
  <c r="CJ1938" i="1"/>
  <c r="CJ112" i="1"/>
  <c r="CJ1627" i="1"/>
  <c r="CJ287" i="1"/>
  <c r="CJ1130" i="1"/>
  <c r="CJ158" i="1"/>
  <c r="CJ1181" i="1"/>
  <c r="CJ1011" i="1"/>
  <c r="CJ1013" i="1"/>
  <c r="CJ1369" i="1"/>
  <c r="CJ429" i="1"/>
  <c r="CJ1252" i="1"/>
  <c r="CJ788" i="1"/>
  <c r="CJ1554" i="1"/>
  <c r="CJ907" i="1"/>
  <c r="CJ1629" i="1"/>
  <c r="CJ160" i="1"/>
  <c r="CJ1941" i="1"/>
  <c r="CJ114" i="1"/>
  <c r="CJ1758" i="1"/>
  <c r="CJ1373" i="1"/>
  <c r="CJ958" i="1"/>
  <c r="CJ217" i="1"/>
  <c r="CJ733" i="1"/>
  <c r="CJ46" i="1"/>
  <c r="CJ1703" i="1"/>
  <c r="CJ1830" i="1"/>
  <c r="CJ1631" i="1"/>
  <c r="CJ1438" i="1"/>
  <c r="CJ343" i="1"/>
  <c r="CJ959" i="1"/>
  <c r="CJ854" i="1"/>
  <c r="CJ1556" i="1"/>
  <c r="CJ856" i="1"/>
  <c r="CJ161" i="1"/>
  <c r="CJ1375" i="1"/>
  <c r="CJ1132" i="1"/>
  <c r="CJ163" i="1"/>
  <c r="CJ857" i="1"/>
  <c r="CJ1376" i="1"/>
  <c r="CJ605" i="1"/>
  <c r="CJ1762" i="1"/>
  <c r="CJ1632" i="1"/>
  <c r="CJ1705" i="1"/>
  <c r="CJ431" i="1"/>
  <c r="CJ289" i="1"/>
  <c r="CJ1133" i="1"/>
  <c r="CJ609" i="1"/>
  <c r="CJ1764" i="1"/>
  <c r="CJ682" i="1"/>
  <c r="CJ1440" i="1"/>
  <c r="CJ219" i="1"/>
  <c r="CJ47" i="1"/>
  <c r="CJ961" i="1"/>
  <c r="CJ433" i="1"/>
  <c r="CJ291" i="1"/>
  <c r="CJ221" i="1"/>
  <c r="CJ1832" i="1"/>
  <c r="CJ495" i="1"/>
  <c r="CJ1064" i="1"/>
  <c r="CJ223" i="1"/>
  <c r="CJ165" i="1"/>
  <c r="CJ859" i="1"/>
  <c r="CJ1183" i="1"/>
  <c r="CJ1634" i="1"/>
  <c r="CJ1558" i="1"/>
  <c r="CJ684" i="1"/>
  <c r="CJ1765" i="1"/>
  <c r="CJ499" i="1"/>
  <c r="CJ1137" i="1"/>
  <c r="CJ1254" i="1"/>
  <c r="CJ963" i="1"/>
  <c r="CJ1834" i="1"/>
  <c r="CJ1497" i="1"/>
  <c r="CJ1138" i="1"/>
  <c r="CJ1560" i="1"/>
  <c r="CJ1298" i="1"/>
  <c r="CJ965" i="1"/>
  <c r="CJ1635" i="1"/>
  <c r="CJ611" i="1"/>
  <c r="CJ1065" i="1"/>
  <c r="CJ613" i="1"/>
  <c r="CJ1301" i="1"/>
  <c r="CJ1140" i="1"/>
  <c r="CJ790" i="1"/>
  <c r="CJ1562" i="1"/>
  <c r="CJ224" i="1"/>
  <c r="CJ503" i="1"/>
  <c r="CJ1378" i="1"/>
  <c r="CJ1707" i="1"/>
  <c r="CJ909" i="1"/>
  <c r="CJ553" i="1"/>
  <c r="CJ1838" i="1"/>
  <c r="CJ166" i="1"/>
  <c r="CJ1499" i="1"/>
  <c r="CJ1442" i="1"/>
  <c r="CJ1303" i="1"/>
  <c r="CJ792" i="1"/>
  <c r="CJ1767" i="1"/>
  <c r="CJ226" i="1"/>
  <c r="CJ555" i="1"/>
  <c r="CJ794" i="1"/>
  <c r="CJ1255" i="1"/>
  <c r="CJ911" i="1"/>
  <c r="CJ1637" i="1"/>
  <c r="CJ1839" i="1"/>
  <c r="CJ1066" i="1"/>
  <c r="CJ615" i="1"/>
  <c r="CJ686" i="1"/>
  <c r="CJ116" i="1"/>
  <c r="CJ345" i="1"/>
  <c r="CJ1185" i="1"/>
  <c r="CJ1711" i="1"/>
  <c r="CJ434" i="1"/>
  <c r="CJ688" i="1"/>
  <c r="CJ1382" i="1"/>
  <c r="CJ1709" i="1"/>
  <c r="CJ1187" i="1"/>
  <c r="CJ1068" i="1"/>
  <c r="CJ798" i="1"/>
  <c r="CJ228" i="1"/>
  <c r="CJ505" i="1"/>
  <c r="CJ1384" i="1"/>
  <c r="CJ1069" i="1"/>
  <c r="CJ913" i="1"/>
  <c r="CJ169" i="1"/>
  <c r="CJ1449" i="1"/>
  <c r="CJ435" i="1"/>
  <c r="CJ1189" i="1"/>
  <c r="CJ171" i="1"/>
  <c r="CJ967" i="1"/>
  <c r="CJ349" i="1"/>
  <c r="CJ230" i="1"/>
  <c r="CJ436" i="1"/>
  <c r="CJ1501" i="1"/>
  <c r="CJ861" i="1"/>
  <c r="CJ438" i="1"/>
  <c r="CJ1964" i="1"/>
  <c r="CJ1071" i="1"/>
  <c r="CJ232" i="1"/>
  <c r="CJ1564" i="1"/>
  <c r="CJ1193" i="1"/>
  <c r="CJ1072" i="1"/>
  <c r="CJ1639" i="1"/>
  <c r="CJ557" i="1"/>
  <c r="CJ690" i="1"/>
  <c r="CJ1713" i="1"/>
  <c r="CJ1772" i="1"/>
  <c r="CJ561" i="1"/>
  <c r="CJ863" i="1"/>
  <c r="CJ1386" i="1"/>
  <c r="CJ173" i="1"/>
  <c r="CJ292" i="1"/>
  <c r="CJ1196" i="1"/>
  <c r="CJ1451" i="1"/>
  <c r="CJ439" i="1"/>
  <c r="CJ174" i="1"/>
  <c r="CJ916" i="1"/>
  <c r="CJ48" i="1"/>
  <c r="CJ176" i="1"/>
  <c r="CJ617" i="1"/>
  <c r="CJ918" i="1"/>
  <c r="CJ1840" i="1"/>
  <c r="CJ507" i="1"/>
  <c r="CJ1016" i="1"/>
  <c r="CJ800" i="1"/>
  <c r="CJ1142" i="1"/>
  <c r="CJ1641" i="1"/>
  <c r="CJ509" i="1"/>
  <c r="CJ865" i="1"/>
  <c r="CJ1306" i="1"/>
  <c r="CJ1259" i="1"/>
  <c r="CJ351" i="1"/>
  <c r="CJ294" i="1"/>
  <c r="CJ296" i="1"/>
  <c r="CJ1018" i="1"/>
  <c r="CJ1144" i="1"/>
  <c r="CJ804" i="1"/>
  <c r="CJ511" i="1"/>
  <c r="CJ1774" i="1"/>
  <c r="CJ1308" i="1"/>
  <c r="CJ1503" i="1"/>
  <c r="CJ1778" i="1"/>
  <c r="CJ806" i="1"/>
  <c r="CJ50" i="1"/>
  <c r="CJ735" i="1"/>
  <c r="CJ1453" i="1"/>
  <c r="CJ1714" i="1"/>
  <c r="CJ442" i="1"/>
  <c r="CJ737" i="1"/>
  <c r="CJ298" i="1"/>
  <c r="CJ353" i="1"/>
  <c r="CJ1075" i="1"/>
  <c r="CJ969" i="1"/>
  <c r="CJ1567" i="1"/>
  <c r="CJ118" i="1"/>
  <c r="CJ808" i="1"/>
  <c r="CJ513" i="1"/>
  <c r="CJ810" i="1"/>
  <c r="CJ1455" i="1"/>
  <c r="CJ565" i="1"/>
  <c r="CJ355" i="1"/>
  <c r="CJ1387" i="1"/>
  <c r="CJ1198" i="1"/>
  <c r="CJ51" i="1"/>
  <c r="CJ1643" i="1"/>
  <c r="CJ53" i="1"/>
  <c r="CJ1716" i="1"/>
  <c r="CJ1780" i="1"/>
  <c r="CJ1782" i="1"/>
  <c r="CJ1645" i="1"/>
  <c r="CJ970" i="1"/>
  <c r="CJ1310" i="1"/>
  <c r="CJ1312" i="1"/>
  <c r="CJ1784" i="1"/>
  <c r="CJ569" i="1"/>
  <c r="CJ1456" i="1"/>
  <c r="CJ1020" i="1"/>
  <c r="CJ1458" i="1"/>
  <c r="CJ1505" i="1"/>
  <c r="CJ972" i="1"/>
  <c r="CJ738" i="1"/>
  <c r="CJ1314" i="1"/>
  <c r="CJ1841" i="1"/>
  <c r="CJ55" i="1"/>
  <c r="CJ1786" i="1"/>
  <c r="CJ1507" i="1"/>
  <c r="CJ1200" i="1"/>
  <c r="CJ571" i="1"/>
  <c r="CJ1316" i="1"/>
  <c r="CJ1022" i="1"/>
  <c r="CJ57" i="1"/>
  <c r="CJ575" i="1"/>
  <c r="CJ867" i="1"/>
  <c r="CJ357" i="1"/>
  <c r="CJ1320" i="1"/>
  <c r="CJ621" i="1"/>
  <c r="CJ1145" i="1"/>
  <c r="CJ920" i="1"/>
  <c r="CJ59" i="1"/>
  <c r="CJ1077" i="1"/>
  <c r="CJ1845" i="1"/>
  <c r="CJ1460" i="1"/>
  <c r="CJ973" i="1"/>
  <c r="CJ361" i="1"/>
  <c r="CJ623" i="1"/>
  <c r="CJ1389" i="1"/>
  <c r="CJ180" i="1"/>
  <c r="CJ1649" i="1"/>
  <c r="CJ1847" i="1"/>
  <c r="CJ1147" i="1"/>
  <c r="CJ740" i="1"/>
  <c r="CJ811" i="1"/>
  <c r="CJ182" i="1"/>
  <c r="CJ1024" i="1"/>
  <c r="CJ1261" i="1"/>
  <c r="CJ1079" i="1"/>
  <c r="CJ742" i="1"/>
  <c r="CJ1462" i="1"/>
  <c r="CJ1322" i="1"/>
  <c r="CJ1717" i="1"/>
  <c r="CJ1718" i="1"/>
  <c r="CJ812" i="1"/>
  <c r="CJ1324" i="1"/>
  <c r="CJ625" i="1"/>
  <c r="CJ923" i="1"/>
  <c r="CJ300" i="1"/>
  <c r="CJ814" i="1"/>
  <c r="CJ976" i="1"/>
  <c r="CJ1790" i="1"/>
  <c r="CJ1325" i="1"/>
  <c r="CJ1327" i="1"/>
  <c r="CJ514" i="1"/>
  <c r="CJ122" i="1"/>
  <c r="CJ61" i="1"/>
  <c r="CJ627" i="1"/>
  <c r="CJ1569" i="1"/>
  <c r="CJ1391" i="1"/>
  <c r="CJ744" i="1"/>
  <c r="CJ1570" i="1"/>
  <c r="CJ629" i="1"/>
  <c r="CJ576" i="1"/>
  <c r="CJ815" i="1"/>
  <c r="CJ1792" i="1"/>
  <c r="CJ868" i="1"/>
  <c r="CJ63" i="1"/>
  <c r="CJ234" i="1"/>
  <c r="CJ745" i="1"/>
  <c r="CJ1202" i="1"/>
  <c r="CJ236" i="1"/>
  <c r="CJ444" i="1"/>
  <c r="CJ362" i="1"/>
  <c r="CJ238" i="1"/>
  <c r="CJ364" i="1"/>
  <c r="CJ1149" i="1"/>
  <c r="CJ1328" i="1"/>
  <c r="CJ124" i="1"/>
  <c r="CJ631" i="1"/>
  <c r="CJ304" i="1"/>
  <c r="CJ1397" i="1"/>
  <c r="CJ65" i="1"/>
  <c r="CJ126" i="1"/>
  <c r="CJ1508" i="1"/>
  <c r="CJ747" i="1"/>
  <c r="CJ978" i="1"/>
  <c r="CJ1849" i="1"/>
  <c r="CJ870" i="1"/>
  <c r="CJ1851" i="1"/>
  <c r="CJ692" i="1"/>
  <c r="CJ1720" i="1"/>
  <c r="CJ694" i="1"/>
  <c r="CJ980" i="1"/>
  <c r="CJ1510" i="1"/>
  <c r="CJ516" i="1"/>
  <c r="CJ240" i="1"/>
  <c r="CJ1511" i="1"/>
  <c r="CJ67" i="1"/>
  <c r="CJ1081" i="1"/>
  <c r="CJ1151" i="1"/>
  <c r="CJ633" i="1"/>
  <c r="CJ366" i="1"/>
  <c r="CJ1794" i="1"/>
  <c r="CJ446" i="1"/>
  <c r="CJ370" i="1"/>
  <c r="CJ578" i="1"/>
  <c r="CJ1463" i="1"/>
  <c r="CJ1654" i="1"/>
  <c r="CJ696" i="1"/>
  <c r="CJ1027" i="1"/>
  <c r="CJ1853" i="1"/>
  <c r="CJ1028" i="1"/>
  <c r="CJ817" i="1"/>
  <c r="CJ1656" i="1"/>
  <c r="CJ1085" i="1"/>
  <c r="CJ183" i="1"/>
  <c r="CJ120" i="1"/>
  <c r="CJ1725" i="1"/>
  <c r="CJ372" i="1"/>
  <c r="CJ1204" i="1"/>
  <c r="CJ308" i="1"/>
  <c r="CJ926" i="1"/>
  <c r="CJ1796" i="1"/>
  <c r="CJ580" i="1"/>
  <c r="CJ1658" i="1"/>
  <c r="CJ1572" i="1"/>
  <c r="CJ450" i="1"/>
  <c r="CJ1087" i="1"/>
  <c r="CJ1797" i="1"/>
  <c r="CJ749" i="1"/>
  <c r="CJ1399" i="1"/>
  <c r="CJ185" i="1"/>
  <c r="CJ1660" i="1"/>
  <c r="CJ635" i="1"/>
  <c r="BC405" i="1"/>
  <c r="BD405" i="1"/>
  <c r="BE405" i="1"/>
  <c r="BC406" i="1"/>
  <c r="BD406" i="1"/>
  <c r="BE406" i="1"/>
  <c r="BC407" i="1"/>
  <c r="BD407" i="1"/>
  <c r="BE407" i="1"/>
  <c r="BC426" i="1"/>
  <c r="BD426" i="1"/>
  <c r="BE426" i="1"/>
  <c r="BC219" i="1"/>
  <c r="BD219" i="1"/>
  <c r="BE219" i="1"/>
  <c r="BC132" i="1"/>
  <c r="BD132" i="1"/>
  <c r="BE132" i="1"/>
  <c r="BC1227" i="1"/>
  <c r="BD1227" i="1"/>
  <c r="BE1227" i="1"/>
  <c r="BC138" i="1"/>
  <c r="BD138" i="1"/>
  <c r="BE138" i="1"/>
  <c r="BC757" i="1"/>
  <c r="BD757" i="1"/>
  <c r="BE757" i="1"/>
  <c r="BC1709" i="1"/>
  <c r="BD1709" i="1"/>
  <c r="BE1709" i="1"/>
  <c r="BC77" i="1"/>
  <c r="BD77" i="1"/>
  <c r="BE77" i="1"/>
  <c r="BC78" i="1"/>
  <c r="BD78" i="1"/>
  <c r="BE78" i="1"/>
  <c r="BC79" i="1"/>
  <c r="BD79" i="1"/>
  <c r="BE79" i="1"/>
  <c r="BC826" i="1"/>
  <c r="BD826" i="1"/>
  <c r="BE826" i="1"/>
  <c r="BC578" i="1"/>
  <c r="BD578" i="1"/>
  <c r="BE578" i="1"/>
  <c r="BC997" i="1"/>
  <c r="BD997" i="1"/>
  <c r="BE997" i="1"/>
  <c r="BC1263" i="1"/>
  <c r="BD1263" i="1"/>
  <c r="BE1263" i="1"/>
  <c r="BC242" i="1"/>
  <c r="BD242" i="1"/>
  <c r="BE242" i="1"/>
  <c r="BC1828" i="1"/>
  <c r="BD1828" i="1"/>
  <c r="BE1828" i="1"/>
  <c r="BC621" i="1"/>
  <c r="BD621" i="1"/>
  <c r="BE621" i="1"/>
  <c r="BC169" i="1"/>
  <c r="BD169" i="1"/>
  <c r="BE169" i="1"/>
  <c r="BC1534" i="1"/>
  <c r="BD1534" i="1"/>
  <c r="BE1534" i="1"/>
  <c r="BC458" i="1"/>
  <c r="BD458" i="1"/>
  <c r="BE458" i="1"/>
  <c r="BC459" i="1"/>
  <c r="BD459" i="1"/>
  <c r="BE459" i="1"/>
  <c r="BC460" i="1"/>
  <c r="BD460" i="1"/>
  <c r="BE460" i="1"/>
  <c r="BC1839" i="1"/>
  <c r="BD1839" i="1"/>
  <c r="BE1839" i="1"/>
  <c r="BC783" i="1"/>
  <c r="BD783" i="1"/>
  <c r="BE783" i="1"/>
  <c r="BC1175" i="1"/>
  <c r="BD1175" i="1"/>
  <c r="BE1175" i="1"/>
  <c r="BC599" i="1"/>
  <c r="BD599" i="1"/>
  <c r="BE599" i="1"/>
  <c r="BC401" i="1"/>
  <c r="BD401" i="1"/>
  <c r="BE401" i="1"/>
  <c r="BC629" i="1"/>
  <c r="BD629" i="1"/>
  <c r="BE629" i="1"/>
  <c r="BC1225" i="1"/>
  <c r="BD1225" i="1"/>
  <c r="BE1225" i="1"/>
  <c r="BC1147" i="1"/>
  <c r="BD1147" i="1"/>
  <c r="BE1147" i="1"/>
  <c r="BC1668" i="1"/>
  <c r="BD1668" i="1"/>
  <c r="BE1668" i="1"/>
  <c r="BC355" i="1"/>
  <c r="BD355" i="1"/>
  <c r="BE355" i="1"/>
  <c r="BC24" i="1"/>
  <c r="BD24" i="1"/>
  <c r="BE24" i="1"/>
  <c r="BC1428" i="1"/>
  <c r="BD1428" i="1"/>
  <c r="BE1428" i="1"/>
  <c r="BC1429" i="1"/>
  <c r="BD1429" i="1"/>
  <c r="BE1429" i="1"/>
  <c r="BC1427" i="1"/>
  <c r="BD1427" i="1"/>
  <c r="BE1427" i="1"/>
  <c r="BC1430" i="1"/>
  <c r="BD1430" i="1"/>
  <c r="BE1430" i="1"/>
  <c r="BC976" i="1"/>
  <c r="BD976" i="1"/>
  <c r="BE976" i="1"/>
  <c r="BC1724" i="1"/>
  <c r="BD1724" i="1"/>
  <c r="BE1724" i="1"/>
  <c r="BC1723" i="1"/>
  <c r="BD1723" i="1"/>
  <c r="BE1723" i="1"/>
  <c r="BC1725" i="1"/>
  <c r="BD1725" i="1"/>
  <c r="BE1725" i="1"/>
  <c r="BC893" i="1"/>
  <c r="BD893" i="1"/>
  <c r="BE893" i="1"/>
  <c r="BC1215" i="1"/>
  <c r="BD1215" i="1"/>
  <c r="BE1215" i="1"/>
  <c r="BC1701" i="1"/>
  <c r="BD1701" i="1"/>
  <c r="BE1701" i="1"/>
  <c r="BC1105" i="1"/>
  <c r="BD1105" i="1"/>
  <c r="BE1105" i="1"/>
  <c r="BC1145" i="1"/>
  <c r="BD1145" i="1"/>
  <c r="BE1145" i="1"/>
  <c r="BC40" i="1"/>
  <c r="BD40" i="1"/>
  <c r="BE40" i="1"/>
  <c r="BC41" i="1"/>
  <c r="BD41" i="1"/>
  <c r="BE41" i="1"/>
  <c r="BC42" i="1"/>
  <c r="BD42" i="1"/>
  <c r="BE42" i="1"/>
  <c r="BC171" i="1"/>
  <c r="BD171" i="1"/>
  <c r="BE171" i="1"/>
  <c r="BC1066" i="1"/>
  <c r="BD1066" i="1"/>
  <c r="BE1066" i="1"/>
  <c r="BC1788" i="1"/>
  <c r="BD1788" i="1"/>
  <c r="BE1788" i="1"/>
  <c r="BC1789" i="1"/>
  <c r="BD1789" i="1"/>
  <c r="BE1789" i="1"/>
  <c r="BC1790" i="1"/>
  <c r="BD1790" i="1"/>
  <c r="BE1790" i="1"/>
  <c r="BC375" i="1"/>
  <c r="BD375" i="1"/>
  <c r="BE375" i="1"/>
  <c r="BC304" i="1"/>
  <c r="BD304" i="1"/>
  <c r="BE304" i="1"/>
  <c r="BC1154" i="1"/>
  <c r="BD1154" i="1"/>
  <c r="BE1154" i="1"/>
  <c r="BC399" i="1"/>
  <c r="BD399" i="1"/>
  <c r="BE399" i="1"/>
  <c r="BC1752" i="1"/>
  <c r="BD1752" i="1"/>
  <c r="BE1752" i="1"/>
  <c r="BC1689" i="1"/>
  <c r="BD1689" i="1"/>
  <c r="BE1689" i="1"/>
  <c r="BC1503" i="1"/>
  <c r="BD1503" i="1"/>
  <c r="BE1503" i="1"/>
  <c r="BC433" i="1"/>
  <c r="BD433" i="1"/>
  <c r="BE433" i="1"/>
  <c r="BC1589" i="1"/>
  <c r="BD1589" i="1"/>
  <c r="BE1589" i="1"/>
  <c r="BC1590" i="1"/>
  <c r="BD1590" i="1"/>
  <c r="BE1590" i="1"/>
  <c r="BC1591" i="1"/>
  <c r="BD1591" i="1"/>
  <c r="BE1591" i="1"/>
  <c r="BC1592" i="1"/>
  <c r="BD1592" i="1"/>
  <c r="BE1592" i="1"/>
  <c r="BC480" i="1"/>
  <c r="BD480" i="1"/>
  <c r="BE480" i="1"/>
  <c r="BC409" i="1"/>
  <c r="BD409" i="1"/>
  <c r="BE409" i="1"/>
  <c r="BC1016" i="1"/>
  <c r="BD1016" i="1"/>
  <c r="BE1016" i="1"/>
  <c r="BC889" i="1"/>
  <c r="BD889" i="1"/>
  <c r="BE889" i="1"/>
  <c r="BC764" i="1"/>
  <c r="BD764" i="1"/>
  <c r="BE764" i="1"/>
  <c r="BC1109" i="1"/>
  <c r="BD1109" i="1"/>
  <c r="BE1109" i="1"/>
  <c r="BC313" i="1"/>
  <c r="BD313" i="1"/>
  <c r="BE313" i="1"/>
  <c r="BC918" i="1"/>
  <c r="BD918" i="1"/>
  <c r="BE918" i="1"/>
  <c r="BC617" i="1"/>
  <c r="BD617" i="1"/>
  <c r="BE617" i="1"/>
  <c r="BC943" i="1"/>
  <c r="BD943" i="1"/>
  <c r="BE943" i="1"/>
  <c r="BC1286" i="1"/>
  <c r="BD1286" i="1"/>
  <c r="BE1286" i="1"/>
  <c r="BC82" i="1"/>
  <c r="BD82" i="1"/>
  <c r="BE82" i="1"/>
  <c r="BC1935" i="1"/>
  <c r="BD1935" i="1"/>
  <c r="BE1935" i="1"/>
  <c r="BC1809" i="1"/>
  <c r="BD1809" i="1"/>
  <c r="BE1809" i="1"/>
  <c r="BC294" i="1"/>
  <c r="BD294" i="1"/>
  <c r="BE294" i="1"/>
  <c r="BC773" i="1"/>
  <c r="BD773" i="1"/>
  <c r="BE773" i="1"/>
  <c r="BC1679" i="1"/>
  <c r="BD1679" i="1"/>
  <c r="BE1679" i="1"/>
  <c r="BC543" i="1"/>
  <c r="BD543" i="1"/>
  <c r="BE543" i="1"/>
  <c r="BC270" i="1"/>
  <c r="BD270" i="1"/>
  <c r="BE270" i="1"/>
  <c r="BC1524" i="1"/>
  <c r="BD1524" i="1"/>
  <c r="BE1524" i="1"/>
  <c r="BC823" i="1"/>
  <c r="BD823" i="1"/>
  <c r="BE823" i="1"/>
  <c r="BC1473" i="1"/>
  <c r="BD1473" i="1"/>
  <c r="BE1473" i="1"/>
  <c r="BC794" i="1"/>
  <c r="BD794" i="1"/>
  <c r="BE794" i="1"/>
  <c r="BC1830" i="1"/>
  <c r="BD1830" i="1"/>
  <c r="BE1830" i="1"/>
  <c r="BC1815" i="1"/>
  <c r="BD1815" i="1"/>
  <c r="BE1815" i="1"/>
  <c r="BC469" i="1"/>
  <c r="BD469" i="1"/>
  <c r="BE469" i="1"/>
  <c r="BC1127" i="1"/>
  <c r="BD1127" i="1"/>
  <c r="BE1127" i="1"/>
  <c r="BC444" i="1"/>
  <c r="BD444" i="1"/>
  <c r="BE444" i="1"/>
  <c r="BC1537" i="1"/>
  <c r="BD1537" i="1"/>
  <c r="BE1537" i="1"/>
  <c r="BC1270" i="1"/>
  <c r="BD1270" i="1"/>
  <c r="BE1270" i="1"/>
  <c r="BC353" i="1"/>
  <c r="BD353" i="1"/>
  <c r="BE353" i="1"/>
  <c r="BC765" i="1"/>
  <c r="BD765" i="1"/>
  <c r="BE765" i="1"/>
  <c r="BC967" i="1"/>
  <c r="BD967" i="1"/>
  <c r="BE967" i="1"/>
  <c r="BC724" i="1"/>
  <c r="BD724" i="1"/>
  <c r="BE724" i="1"/>
  <c r="BC1079" i="1"/>
  <c r="BD1079" i="1"/>
  <c r="BE1079" i="1"/>
  <c r="BC372" i="1"/>
  <c r="BD372" i="1"/>
  <c r="BE372" i="1"/>
  <c r="BC446" i="1"/>
  <c r="BD446" i="1"/>
  <c r="BE446" i="1"/>
  <c r="BC1471" i="1"/>
  <c r="BD1471" i="1"/>
  <c r="BE1471" i="1"/>
  <c r="BC828" i="1"/>
  <c r="BD828" i="1"/>
  <c r="BE828" i="1"/>
  <c r="BC1765" i="1"/>
  <c r="BD1765" i="1"/>
  <c r="BE1765" i="1"/>
  <c r="BC718" i="1"/>
  <c r="BD718" i="1"/>
  <c r="BE718" i="1"/>
  <c r="BC872" i="1"/>
  <c r="BD872" i="1"/>
  <c r="BE872" i="1"/>
  <c r="BC1077" i="1"/>
  <c r="BD1077" i="1"/>
  <c r="BE1077" i="1"/>
  <c r="BC377" i="1"/>
  <c r="BD377" i="1"/>
  <c r="BE377" i="1"/>
  <c r="BC880" i="1"/>
  <c r="BD880" i="1"/>
  <c r="BE880" i="1"/>
  <c r="BC1729" i="1"/>
  <c r="BD1729" i="1"/>
  <c r="BE1729" i="1"/>
  <c r="BC1165" i="1"/>
  <c r="BD1165" i="1"/>
  <c r="BE1165" i="1"/>
  <c r="BC415" i="1"/>
  <c r="BD415" i="1"/>
  <c r="BE415" i="1"/>
  <c r="BC846" i="1"/>
  <c r="BD846" i="1"/>
  <c r="BE846" i="1"/>
  <c r="BC1387" i="1"/>
  <c r="BD1387" i="1"/>
  <c r="BE1387" i="1"/>
  <c r="BC1198" i="1"/>
  <c r="BD1198" i="1"/>
  <c r="BE1198" i="1"/>
  <c r="BC291" i="1"/>
  <c r="BD291" i="1"/>
  <c r="BE291" i="1"/>
  <c r="BC396" i="1"/>
  <c r="BD396" i="1"/>
  <c r="BE396" i="1"/>
  <c r="BC395" i="1"/>
  <c r="BD395" i="1"/>
  <c r="BE395" i="1"/>
  <c r="BC397" i="1"/>
  <c r="BD397" i="1"/>
  <c r="BE397" i="1"/>
  <c r="BC770" i="1"/>
  <c r="BD770" i="1"/>
  <c r="BE770" i="1"/>
  <c r="BC1107" i="1"/>
  <c r="BD1107" i="1"/>
  <c r="BE1107" i="1"/>
  <c r="BC1332" i="1"/>
  <c r="BD1332" i="1"/>
  <c r="BE1332" i="1"/>
  <c r="BC1631" i="1"/>
  <c r="BD1631" i="1"/>
  <c r="BE1631" i="1"/>
  <c r="BC897" i="1"/>
  <c r="BD897" i="1"/>
  <c r="BE897" i="1"/>
  <c r="BC1285" i="1"/>
  <c r="BD1285" i="1"/>
  <c r="BE1285" i="1"/>
  <c r="BC51" i="1"/>
  <c r="BD51" i="1"/>
  <c r="BE51" i="1"/>
  <c r="BC1508" i="1"/>
  <c r="BD1508" i="1"/>
  <c r="BE1508" i="1"/>
  <c r="BC185" i="1"/>
  <c r="BD185" i="1"/>
  <c r="BE185" i="1"/>
  <c r="BC1488" i="1"/>
  <c r="BD1488" i="1"/>
  <c r="BE1488" i="1"/>
  <c r="BC650" i="1"/>
  <c r="BD650" i="1"/>
  <c r="BE650" i="1"/>
  <c r="BC482" i="1"/>
  <c r="BD482" i="1"/>
  <c r="BE482" i="1"/>
  <c r="BC956" i="1"/>
  <c r="BD956" i="1"/>
  <c r="BE956" i="1"/>
  <c r="BC86" i="1"/>
  <c r="BD86" i="1"/>
  <c r="BE86" i="1"/>
  <c r="BC87" i="1"/>
  <c r="BD87" i="1"/>
  <c r="BE87" i="1"/>
  <c r="BC88" i="1"/>
  <c r="BD88" i="1"/>
  <c r="BE88" i="1"/>
  <c r="BC526" i="1"/>
  <c r="BD526" i="1"/>
  <c r="BE526" i="1"/>
  <c r="BC1811" i="1"/>
  <c r="BD1811" i="1"/>
  <c r="BE1811" i="1"/>
  <c r="BC1068" i="1"/>
  <c r="BD1068" i="1"/>
  <c r="BE1068" i="1"/>
  <c r="BC1050" i="1"/>
  <c r="BD1050" i="1"/>
  <c r="BE1050" i="1"/>
  <c r="BC652" i="1"/>
  <c r="BD652" i="1"/>
  <c r="BE652" i="1"/>
  <c r="BC1505" i="1"/>
  <c r="BD1505" i="1"/>
  <c r="BE1505" i="1"/>
  <c r="BC881" i="1"/>
  <c r="BD881" i="1"/>
  <c r="BE881" i="1"/>
  <c r="BC1267" i="1"/>
  <c r="BD1267" i="1"/>
  <c r="BE1267" i="1"/>
  <c r="BC701" i="1"/>
  <c r="BD701" i="1"/>
  <c r="BE701" i="1"/>
  <c r="BC1676" i="1"/>
  <c r="BD1676" i="1"/>
  <c r="BE1676" i="1"/>
  <c r="BC710" i="1"/>
  <c r="BD710" i="1"/>
  <c r="BE710" i="1"/>
  <c r="BC1120" i="1"/>
  <c r="BD1120" i="1"/>
  <c r="BE1120" i="1"/>
  <c r="BC1099" i="1"/>
  <c r="BD1099" i="1"/>
  <c r="BE1099" i="1"/>
  <c r="BC498" i="1"/>
  <c r="BD498" i="1"/>
  <c r="BE498" i="1"/>
  <c r="BC497" i="1"/>
  <c r="BD497" i="1"/>
  <c r="BE497" i="1"/>
  <c r="BC499" i="1"/>
  <c r="BD499" i="1"/>
  <c r="BE499" i="1"/>
  <c r="BC1137" i="1"/>
  <c r="BD1137" i="1"/>
  <c r="BE1137" i="1"/>
  <c r="BC362" i="1"/>
  <c r="BD362" i="1"/>
  <c r="BE362" i="1"/>
  <c r="BC589" i="1"/>
  <c r="BD589" i="1"/>
  <c r="BE589" i="1"/>
  <c r="BC238" i="1"/>
  <c r="BD238" i="1"/>
  <c r="BE238" i="1"/>
  <c r="BC256" i="1"/>
  <c r="BD256" i="1"/>
  <c r="BE256" i="1"/>
  <c r="BC1437" i="1"/>
  <c r="BD1437" i="1"/>
  <c r="BE1437" i="1"/>
  <c r="BC1436" i="1"/>
  <c r="BD1436" i="1"/>
  <c r="BE1436" i="1"/>
  <c r="BC1438" i="1"/>
  <c r="BD1438" i="1"/>
  <c r="BE1438" i="1"/>
  <c r="BC332" i="1"/>
  <c r="BD332" i="1"/>
  <c r="BE332" i="1"/>
  <c r="BC333" i="1"/>
  <c r="BD333" i="1"/>
  <c r="BE333" i="1"/>
  <c r="BC334" i="1"/>
  <c r="BD334" i="1"/>
  <c r="BE334" i="1"/>
  <c r="BC1308" i="1"/>
  <c r="BD1308" i="1"/>
  <c r="BE1308" i="1"/>
  <c r="BC1750" i="1"/>
  <c r="BD1750" i="1"/>
  <c r="BE1750" i="1"/>
  <c r="BC1643" i="1"/>
  <c r="BD1643" i="1"/>
  <c r="BE1643" i="1"/>
  <c r="BC581" i="1"/>
  <c r="BD581" i="1"/>
  <c r="BE581" i="1"/>
  <c r="BC1462" i="1"/>
  <c r="BD1462" i="1"/>
  <c r="BE1462" i="1"/>
  <c r="BC343" i="1"/>
  <c r="BD343" i="1"/>
  <c r="BE343" i="1"/>
  <c r="BC771" i="1"/>
  <c r="BD771" i="1"/>
  <c r="BE771" i="1"/>
  <c r="BC547" i="1"/>
  <c r="BD547" i="1"/>
  <c r="BE547" i="1"/>
  <c r="BC959" i="1"/>
  <c r="BD959" i="1"/>
  <c r="BE959" i="1"/>
  <c r="BC633" i="1"/>
  <c r="BD633" i="1"/>
  <c r="BE633" i="1"/>
  <c r="BC842" i="1"/>
  <c r="BD842" i="1"/>
  <c r="BE842" i="1"/>
  <c r="BC958" i="1"/>
  <c r="BD958" i="1"/>
  <c r="BE958" i="1"/>
  <c r="BC217" i="1"/>
  <c r="BD217" i="1"/>
  <c r="BE217" i="1"/>
  <c r="BC690" i="1"/>
  <c r="BD690" i="1"/>
  <c r="BE690" i="1"/>
  <c r="BC1777" i="1"/>
  <c r="BD1777" i="1"/>
  <c r="BE1777" i="1"/>
  <c r="BC1776" i="1"/>
  <c r="BD1776" i="1"/>
  <c r="BE1776" i="1"/>
  <c r="BC1778" i="1"/>
  <c r="BD1778" i="1"/>
  <c r="BE1778" i="1"/>
  <c r="BC1185" i="1"/>
  <c r="BD1185" i="1"/>
  <c r="BE1185" i="1"/>
  <c r="BC988" i="1"/>
  <c r="BD988" i="1"/>
  <c r="BE988" i="1"/>
  <c r="BC1772" i="1"/>
  <c r="BD1772" i="1"/>
  <c r="BE1772" i="1"/>
  <c r="BC1672" i="1"/>
  <c r="BD1672" i="1"/>
  <c r="BE1672" i="1"/>
  <c r="BC1923" i="1"/>
  <c r="BD1923" i="1"/>
  <c r="BE1923" i="1"/>
  <c r="BC1389" i="1"/>
  <c r="BD1389" i="1"/>
  <c r="BE1389" i="1"/>
  <c r="BC110" i="1"/>
  <c r="BD110" i="1"/>
  <c r="BE110" i="1"/>
  <c r="BC1261" i="1"/>
  <c r="BD1261" i="1"/>
  <c r="BE1261" i="1"/>
  <c r="BC1288" i="1"/>
  <c r="BD1288" i="1"/>
  <c r="BE1288" i="1"/>
  <c r="BC417" i="1"/>
  <c r="BD417" i="1"/>
  <c r="BE417" i="1"/>
  <c r="BC635" i="1"/>
  <c r="BD635" i="1"/>
  <c r="BE635" i="1"/>
  <c r="BC1325" i="1"/>
  <c r="BD1325" i="1"/>
  <c r="BE1325" i="1"/>
  <c r="BC1879" i="1"/>
  <c r="BD1879" i="1"/>
  <c r="BE1879" i="1"/>
  <c r="BC671" i="1"/>
  <c r="BD671" i="1"/>
  <c r="BE671" i="1"/>
  <c r="BC1160" i="1"/>
  <c r="BD1160" i="1"/>
  <c r="BE1160" i="1"/>
  <c r="BC1156" i="1"/>
  <c r="BD1156" i="1"/>
  <c r="BE1156" i="1"/>
  <c r="BC992" i="1"/>
  <c r="BD992" i="1"/>
  <c r="BE992" i="1"/>
  <c r="BC1558" i="1"/>
  <c r="BD1558" i="1"/>
  <c r="BE1558" i="1"/>
  <c r="BC1448" i="1"/>
  <c r="BD1448" i="1"/>
  <c r="BE1448" i="1"/>
  <c r="BC1447" i="1"/>
  <c r="BD1447" i="1"/>
  <c r="BE1447" i="1"/>
  <c r="BC1449" i="1"/>
  <c r="BD1449" i="1"/>
  <c r="BE1449" i="1"/>
  <c r="BC800" i="1"/>
  <c r="BD800" i="1"/>
  <c r="BE800" i="1"/>
  <c r="BC386" i="1"/>
  <c r="BD386" i="1"/>
  <c r="BE386" i="1"/>
  <c r="BC385" i="1"/>
  <c r="BD385" i="1"/>
  <c r="BE385" i="1"/>
  <c r="BC387" i="1"/>
  <c r="BD387" i="1"/>
  <c r="BE387" i="1"/>
  <c r="BC1714" i="1"/>
  <c r="BD1714" i="1"/>
  <c r="BE1714" i="1"/>
  <c r="BC1434" i="1"/>
  <c r="BD1434" i="1"/>
  <c r="BE1434" i="1"/>
  <c r="BC347" i="1"/>
  <c r="BD347" i="1"/>
  <c r="BE347" i="1"/>
  <c r="BC348" i="1"/>
  <c r="BD348" i="1"/>
  <c r="BE348" i="1"/>
  <c r="BC349" i="1"/>
  <c r="BD349" i="1"/>
  <c r="BE349" i="1"/>
  <c r="BC2" i="1"/>
  <c r="BD2" i="1"/>
  <c r="BE2" i="1"/>
  <c r="BC1731" i="1"/>
  <c r="BD1731" i="1"/>
  <c r="BE1731" i="1"/>
  <c r="BC1469" i="1"/>
  <c r="BD1469" i="1"/>
  <c r="BE1469" i="1"/>
  <c r="BC1071" i="1"/>
  <c r="BD1071" i="1"/>
  <c r="BE1071" i="1"/>
  <c r="BC853" i="1"/>
  <c r="BD853" i="1"/>
  <c r="BE853" i="1"/>
  <c r="BC852" i="1"/>
  <c r="BD852" i="1"/>
  <c r="BE852" i="1"/>
  <c r="BC854" i="1"/>
  <c r="BD854" i="1"/>
  <c r="BE854" i="1"/>
  <c r="BC1327" i="1"/>
  <c r="BD1327" i="1"/>
  <c r="BE1327" i="1"/>
  <c r="BC124" i="1"/>
  <c r="BD124" i="1"/>
  <c r="BE124" i="1"/>
  <c r="BC1011" i="1"/>
  <c r="BD1011" i="1"/>
  <c r="BE1011" i="1"/>
  <c r="BC666" i="1"/>
  <c r="BD666" i="1"/>
  <c r="BE666" i="1"/>
  <c r="BC244" i="1"/>
  <c r="BD244" i="1"/>
  <c r="BE244" i="1"/>
  <c r="BC603" i="1"/>
  <c r="BD603" i="1"/>
  <c r="BE603" i="1"/>
  <c r="BC1826" i="1"/>
  <c r="BD1826" i="1"/>
  <c r="BE1826" i="1"/>
  <c r="BC90" i="1"/>
  <c r="BD90" i="1"/>
  <c r="BE90" i="1"/>
  <c r="BC1341" i="1"/>
  <c r="BD1341" i="1"/>
  <c r="BE1341" i="1"/>
  <c r="BC1844" i="1"/>
  <c r="BD1844" i="1"/>
  <c r="BE1844" i="1"/>
  <c r="BC1843" i="1"/>
  <c r="BD1843" i="1"/>
  <c r="BE1843" i="1"/>
  <c r="BC1845" i="1"/>
  <c r="BD1845" i="1"/>
  <c r="BE1845" i="1"/>
  <c r="BC1395" i="1"/>
  <c r="BD1395" i="1"/>
  <c r="BE1395" i="1"/>
  <c r="BC1396" i="1"/>
  <c r="BD1396" i="1"/>
  <c r="BE1396" i="1"/>
  <c r="BC1397" i="1"/>
  <c r="BD1397" i="1"/>
  <c r="BE1397" i="1"/>
  <c r="BC1455" i="1"/>
  <c r="BD1455" i="1"/>
  <c r="BE1455" i="1"/>
  <c r="BC1817" i="1"/>
  <c r="BD1817" i="1"/>
  <c r="BE1817" i="1"/>
  <c r="BC136" i="1"/>
  <c r="BD136" i="1"/>
  <c r="BE136" i="1"/>
  <c r="BC1027" i="1"/>
  <c r="BD1027" i="1"/>
  <c r="BE1027" i="1"/>
  <c r="BC1423" i="1"/>
  <c r="BD1423" i="1"/>
  <c r="BE1423" i="1"/>
  <c r="BC696" i="1"/>
  <c r="BD696" i="1"/>
  <c r="BE696" i="1"/>
  <c r="BC1692" i="1"/>
  <c r="BD1692" i="1"/>
  <c r="BE1692" i="1"/>
  <c r="BC1254" i="1"/>
  <c r="BD1254" i="1"/>
  <c r="BE1254" i="1"/>
  <c r="BC604" i="1"/>
  <c r="BD604" i="1"/>
  <c r="BE604" i="1"/>
  <c r="BC1797" i="1"/>
  <c r="BD1797" i="1"/>
  <c r="BE1797" i="1"/>
  <c r="BC808" i="1"/>
  <c r="BD808" i="1"/>
  <c r="BE808" i="1"/>
  <c r="BC1851" i="1"/>
  <c r="BD1851" i="1"/>
  <c r="BE1851" i="1"/>
  <c r="BC1255" i="1"/>
  <c r="BD1255" i="1"/>
  <c r="BE1255" i="1"/>
  <c r="BC519" i="1"/>
  <c r="BD519" i="1"/>
  <c r="BE519" i="1"/>
  <c r="BC518" i="1"/>
  <c r="BD518" i="1"/>
  <c r="BE518" i="1"/>
  <c r="BC520" i="1"/>
  <c r="BD520" i="1"/>
  <c r="BE520" i="1"/>
  <c r="BC561" i="1"/>
  <c r="BD561" i="1"/>
  <c r="BE561" i="1"/>
  <c r="BC1661" i="1"/>
  <c r="BD1661" i="1"/>
  <c r="BE1661" i="1"/>
  <c r="BC901" i="1"/>
  <c r="BD901" i="1"/>
  <c r="BE901" i="1"/>
  <c r="BC1556" i="1"/>
  <c r="BD1556" i="1"/>
  <c r="BE1556" i="1"/>
  <c r="BC665" i="1"/>
  <c r="BD665" i="1"/>
  <c r="BE665" i="1"/>
  <c r="BC403" i="1"/>
  <c r="BD403" i="1"/>
  <c r="BE403" i="1"/>
  <c r="BC1164" i="1"/>
  <c r="BD1164" i="1"/>
  <c r="BE1164" i="1"/>
  <c r="BC819" i="1"/>
  <c r="BD819" i="1"/>
  <c r="BE819" i="1"/>
  <c r="BC221" i="1"/>
  <c r="BD221" i="1"/>
  <c r="BE221" i="1"/>
  <c r="BC905" i="1"/>
  <c r="BD905" i="1"/>
  <c r="BE905" i="1"/>
  <c r="BC1322" i="1"/>
  <c r="BD1322" i="1"/>
  <c r="BE1322" i="1"/>
  <c r="BC738" i="1"/>
  <c r="BD738" i="1"/>
  <c r="BE738" i="1"/>
  <c r="BC1717" i="1"/>
  <c r="BD1717" i="1"/>
  <c r="BE1717" i="1"/>
  <c r="BC232" i="1"/>
  <c r="BD232" i="1"/>
  <c r="BE232" i="1"/>
  <c r="BC830" i="1"/>
  <c r="BD830" i="1"/>
  <c r="BE830" i="1"/>
  <c r="BC1013" i="1"/>
  <c r="BD1013" i="1"/>
  <c r="BE1013" i="1"/>
  <c r="BC1103" i="1"/>
  <c r="BD1103" i="1"/>
  <c r="BE1103" i="1"/>
  <c r="BC53" i="1"/>
  <c r="BD53" i="1"/>
  <c r="BE53" i="1"/>
  <c r="BC747" i="1"/>
  <c r="BD747" i="1"/>
  <c r="BE747" i="1"/>
  <c r="BC1418" i="1"/>
  <c r="BD1418" i="1"/>
  <c r="BE1418" i="1"/>
  <c r="BC1419" i="1"/>
  <c r="BD1419" i="1"/>
  <c r="BE1419" i="1"/>
  <c r="BC1420" i="1"/>
  <c r="BD1420" i="1"/>
  <c r="BE1420" i="1"/>
  <c r="BC1036" i="1"/>
  <c r="BD1036" i="1"/>
  <c r="BE1036" i="1"/>
  <c r="BC1167" i="1"/>
  <c r="BD1167" i="1"/>
  <c r="BE1167" i="1"/>
  <c r="BC1268" i="1"/>
  <c r="BD1268" i="1"/>
  <c r="BE1268" i="1"/>
  <c r="BC835" i="1"/>
  <c r="BD835" i="1"/>
  <c r="BE835" i="1"/>
  <c r="BC815" i="1"/>
  <c r="BD815" i="1"/>
  <c r="BE815" i="1"/>
  <c r="BC364" i="1"/>
  <c r="BD364" i="1"/>
  <c r="BE364" i="1"/>
  <c r="BC260" i="1"/>
  <c r="BD260" i="1"/>
  <c r="BE260" i="1"/>
  <c r="BC261" i="1"/>
  <c r="BD261" i="1"/>
  <c r="BE261" i="1"/>
  <c r="BC262" i="1"/>
  <c r="BD262" i="1"/>
  <c r="BE262" i="1"/>
  <c r="BC806" i="1"/>
  <c r="BD806" i="1"/>
  <c r="BE806" i="1"/>
  <c r="BC963" i="1"/>
  <c r="BD963" i="1"/>
  <c r="BE963" i="1"/>
  <c r="BC1495" i="1"/>
  <c r="BD1495" i="1"/>
  <c r="BE1495" i="1"/>
  <c r="BC1414" i="1"/>
  <c r="BD1414" i="1"/>
  <c r="BE1414" i="1"/>
  <c r="BC1402" i="1"/>
  <c r="BD1402" i="1"/>
  <c r="BE1402" i="1"/>
  <c r="BC1200" i="1"/>
  <c r="BD1200" i="1"/>
  <c r="BE1200" i="1"/>
  <c r="BC1460" i="1"/>
  <c r="BD1460" i="1"/>
  <c r="BE1460" i="1"/>
  <c r="BC1804" i="1"/>
  <c r="BD1804" i="1"/>
  <c r="BE1804" i="1"/>
  <c r="BC955" i="1"/>
  <c r="BD955" i="1"/>
  <c r="BE955" i="1"/>
  <c r="BC1707" i="1"/>
  <c r="BD1707" i="1"/>
  <c r="BE1707" i="1"/>
  <c r="BC214" i="1"/>
  <c r="BD214" i="1"/>
  <c r="BE214" i="1"/>
  <c r="BC1595" i="1"/>
  <c r="BD1595" i="1"/>
  <c r="BE1595" i="1"/>
  <c r="BC1005" i="1"/>
  <c r="BD1005" i="1"/>
  <c r="BE1005" i="1"/>
  <c r="BC706" i="1"/>
  <c r="BD706" i="1"/>
  <c r="BE706" i="1"/>
  <c r="BC1834" i="1"/>
  <c r="BD1834" i="1"/>
  <c r="BE1834" i="1"/>
  <c r="BC1030" i="1"/>
  <c r="BD1030" i="1"/>
  <c r="BE1030" i="1"/>
  <c r="BC856" i="1"/>
  <c r="BD856" i="1"/>
  <c r="BE856" i="1"/>
  <c r="BC282" i="1"/>
  <c r="BD282" i="1"/>
  <c r="BE282" i="1"/>
  <c r="BC1497" i="1"/>
  <c r="BD1497" i="1"/>
  <c r="BE1497" i="1"/>
  <c r="BC615" i="1"/>
  <c r="BD615" i="1"/>
  <c r="BE615" i="1"/>
  <c r="BC1303" i="1"/>
  <c r="BD1303" i="1"/>
  <c r="BE1303" i="1"/>
  <c r="BC1097" i="1"/>
  <c r="BD1097" i="1"/>
  <c r="BE1097" i="1"/>
  <c r="BC522" i="1"/>
  <c r="BD522" i="1"/>
  <c r="BE522" i="1"/>
  <c r="BC1711" i="1"/>
  <c r="BD1711" i="1"/>
  <c r="BE1711" i="1"/>
  <c r="BC118" i="1"/>
  <c r="BD118" i="1"/>
  <c r="BE118" i="1"/>
  <c r="BC1337" i="1"/>
  <c r="BD1337" i="1"/>
  <c r="BE1337" i="1"/>
  <c r="BC1576" i="1"/>
  <c r="BD1576" i="1"/>
  <c r="BE1576" i="1"/>
  <c r="BC1610" i="1"/>
  <c r="BD1610" i="1"/>
  <c r="BE1610" i="1"/>
  <c r="BC1611" i="1"/>
  <c r="BD1611" i="1"/>
  <c r="BE1611" i="1"/>
  <c r="BC1612" i="1"/>
  <c r="BD1612" i="1"/>
  <c r="BE1612" i="1"/>
  <c r="BC984" i="1"/>
  <c r="BD984" i="1"/>
  <c r="BE984" i="1"/>
  <c r="BC330" i="1"/>
  <c r="BD330" i="1"/>
  <c r="BE330" i="1"/>
  <c r="BC969" i="1"/>
  <c r="BD969" i="1"/>
  <c r="BE969" i="1"/>
  <c r="BC859" i="1"/>
  <c r="BD859" i="1"/>
  <c r="BE859" i="1"/>
  <c r="BC571" i="1"/>
  <c r="BD571" i="1"/>
  <c r="BE571" i="1"/>
  <c r="BC1742" i="1"/>
  <c r="BD1742" i="1"/>
  <c r="BE1742" i="1"/>
  <c r="BC1369" i="1"/>
  <c r="BD1369" i="1"/>
  <c r="BE1369" i="1"/>
  <c r="BC863" i="1"/>
  <c r="BD863" i="1"/>
  <c r="BE863" i="1"/>
  <c r="BC681" i="1"/>
  <c r="BD681" i="1"/>
  <c r="BE681" i="1"/>
  <c r="BC1316" i="1"/>
  <c r="BD1316" i="1"/>
  <c r="BE1316" i="1"/>
  <c r="BC1273" i="1"/>
  <c r="BD1273" i="1"/>
  <c r="BE1273" i="1"/>
  <c r="BC116" i="1"/>
  <c r="BD116" i="1"/>
  <c r="BE116" i="1"/>
  <c r="BC429" i="1"/>
  <c r="BD429" i="1"/>
  <c r="BE429" i="1"/>
  <c r="BC654" i="1"/>
  <c r="BD654" i="1"/>
  <c r="BE654" i="1"/>
  <c r="BC1230" i="1"/>
  <c r="BD1230" i="1"/>
  <c r="BE1230" i="1"/>
  <c r="BC213" i="1"/>
  <c r="BD213" i="1"/>
  <c r="BE213" i="1"/>
  <c r="BC312" i="1"/>
  <c r="BD312" i="1"/>
  <c r="BE312" i="1"/>
  <c r="BC479" i="1"/>
  <c r="BD479" i="1"/>
  <c r="BE479" i="1"/>
  <c r="BC553" i="1"/>
  <c r="BD553" i="1"/>
  <c r="BE553" i="1"/>
  <c r="BC655" i="1"/>
  <c r="BD655" i="1"/>
  <c r="BE655" i="1"/>
  <c r="BC698" i="1"/>
  <c r="BD698" i="1"/>
  <c r="BE698" i="1"/>
  <c r="BC422" i="1"/>
  <c r="BD422" i="1"/>
  <c r="BE422" i="1"/>
  <c r="BC1242" i="1"/>
  <c r="BD1242" i="1"/>
  <c r="BE1242" i="1"/>
  <c r="BC576" i="1"/>
  <c r="BD576" i="1"/>
  <c r="BE576" i="1"/>
  <c r="BC940" i="1"/>
  <c r="BD940" i="1"/>
  <c r="BE940" i="1"/>
  <c r="BC1089" i="1"/>
  <c r="BD1089" i="1"/>
  <c r="BE1089" i="1"/>
  <c r="BC920" i="1"/>
  <c r="BD920" i="1"/>
  <c r="BE920" i="1"/>
  <c r="BC1116" i="1"/>
  <c r="BD1116" i="1"/>
  <c r="BE1116" i="1"/>
  <c r="BC1532" i="1"/>
  <c r="BD1532" i="1"/>
  <c r="BE1532" i="1"/>
  <c r="BC434" i="1"/>
  <c r="BD434" i="1"/>
  <c r="BE434" i="1"/>
  <c r="BC993" i="1"/>
  <c r="BD993" i="1"/>
  <c r="BE993" i="1"/>
  <c r="BC994" i="1"/>
  <c r="BD994" i="1"/>
  <c r="BE994" i="1"/>
  <c r="BC995" i="1"/>
  <c r="BD995" i="1"/>
  <c r="BE995" i="1"/>
  <c r="BC538" i="1"/>
  <c r="BD538" i="1"/>
  <c r="BE538" i="1"/>
  <c r="BC178" i="1"/>
  <c r="BD178" i="1"/>
  <c r="BE178" i="1"/>
  <c r="BC179" i="1"/>
  <c r="BD179" i="1"/>
  <c r="BE179" i="1"/>
  <c r="BC180" i="1"/>
  <c r="BD180" i="1"/>
  <c r="BE180" i="1"/>
  <c r="BC150" i="1"/>
  <c r="BD150" i="1"/>
  <c r="BE150" i="1"/>
  <c r="BC1034" i="1"/>
  <c r="BD1034" i="1"/>
  <c r="BE1034" i="1"/>
  <c r="BC1716" i="1"/>
  <c r="BD1716" i="1"/>
  <c r="BE1716" i="1"/>
  <c r="BC692" i="1"/>
  <c r="BD692" i="1"/>
  <c r="BE692" i="1"/>
  <c r="BC740" i="1"/>
  <c r="BD740" i="1"/>
  <c r="BE740" i="1"/>
  <c r="BC1739" i="1"/>
  <c r="BD1739" i="1"/>
  <c r="BE1739" i="1"/>
  <c r="BC792" i="1"/>
  <c r="BD792" i="1"/>
  <c r="BE792" i="1"/>
  <c r="BC1367" i="1"/>
  <c r="BD1367" i="1"/>
  <c r="BE1367" i="1"/>
  <c r="BC1366" i="1"/>
  <c r="BD1366" i="1"/>
  <c r="BE1366" i="1"/>
  <c r="BC1368" i="1"/>
  <c r="BD1368" i="1"/>
  <c r="BE1368" i="1"/>
  <c r="BC676" i="1"/>
  <c r="BD676" i="1"/>
  <c r="BE676" i="1"/>
  <c r="BC675" i="1"/>
  <c r="BD675" i="1"/>
  <c r="BE675" i="1"/>
  <c r="BC677" i="1"/>
  <c r="BD677" i="1"/>
  <c r="BE677" i="1"/>
  <c r="BC663" i="1"/>
  <c r="BD663" i="1"/>
  <c r="BE663" i="1"/>
  <c r="BC1151" i="1"/>
  <c r="BD1151" i="1"/>
  <c r="BE1151" i="1"/>
  <c r="BC161" i="1"/>
  <c r="BD161" i="1"/>
  <c r="BE161" i="1"/>
  <c r="BC489" i="1"/>
  <c r="BD489" i="1"/>
  <c r="BE489" i="1"/>
  <c r="BC36" i="1"/>
  <c r="BD36" i="1"/>
  <c r="BE36" i="1"/>
  <c r="BC1138" i="1"/>
  <c r="BD1138" i="1"/>
  <c r="BE1138" i="1"/>
  <c r="BC276" i="1"/>
  <c r="BD276" i="1"/>
  <c r="BE276" i="1"/>
  <c r="BC1733" i="1"/>
  <c r="BD1733" i="1"/>
  <c r="BE1733" i="1"/>
  <c r="BC865" i="1"/>
  <c r="BD865" i="1"/>
  <c r="BE865" i="1"/>
  <c r="BC1520" i="1"/>
  <c r="BD1520" i="1"/>
  <c r="BE1520" i="1"/>
  <c r="BC1149" i="1"/>
  <c r="BD1149" i="1"/>
  <c r="BE1149" i="1"/>
  <c r="BC722" i="1"/>
  <c r="BD722" i="1"/>
  <c r="BE722" i="1"/>
  <c r="BC1743" i="1"/>
  <c r="BD1743" i="1"/>
  <c r="BE1743" i="1"/>
  <c r="BC1917" i="1"/>
  <c r="BD1917" i="1"/>
  <c r="BE1917" i="1"/>
  <c r="BC1408" i="1"/>
  <c r="BD1408" i="1"/>
  <c r="BE1408" i="1"/>
  <c r="BC591" i="1"/>
  <c r="BD591" i="1"/>
  <c r="BE591" i="1"/>
  <c r="BC590" i="1"/>
  <c r="BD590" i="1"/>
  <c r="BE590" i="1"/>
  <c r="BC592" i="1"/>
  <c r="BD592" i="1"/>
  <c r="BE592" i="1"/>
  <c r="BC411" i="1"/>
  <c r="BD411" i="1"/>
  <c r="BE411" i="1"/>
  <c r="BC1528" i="1"/>
  <c r="BD1528" i="1"/>
  <c r="BE1528" i="1"/>
  <c r="BC335" i="1"/>
  <c r="BD335" i="1"/>
  <c r="BE335" i="1"/>
  <c r="BC784" i="1"/>
  <c r="BD784" i="1"/>
  <c r="BE784" i="1"/>
  <c r="BC785" i="1"/>
  <c r="BD785" i="1"/>
  <c r="BE785" i="1"/>
  <c r="BC786" i="1"/>
  <c r="BD786" i="1"/>
  <c r="BE786" i="1"/>
  <c r="BC374" i="1"/>
  <c r="BD374" i="1"/>
  <c r="BE374" i="1"/>
  <c r="BC1538" i="1"/>
  <c r="BD1538" i="1"/>
  <c r="BE1538" i="1"/>
  <c r="BC832" i="1"/>
  <c r="BD832" i="1"/>
  <c r="BE832" i="1"/>
  <c r="BC1560" i="1"/>
  <c r="BD1560" i="1"/>
  <c r="BE1560" i="1"/>
  <c r="BC1780" i="1"/>
  <c r="BD1780" i="1"/>
  <c r="BE1780" i="1"/>
  <c r="BC899" i="1"/>
  <c r="BD899" i="1"/>
  <c r="BE899" i="1"/>
  <c r="BC1615" i="1"/>
  <c r="BD1615" i="1"/>
  <c r="BE1615" i="1"/>
  <c r="BC1614" i="1"/>
  <c r="BD1614" i="1"/>
  <c r="BE1614" i="1"/>
  <c r="BC1616" i="1"/>
  <c r="BD1616" i="1"/>
  <c r="BE1616" i="1"/>
  <c r="BC1384" i="1"/>
  <c r="BD1384" i="1"/>
  <c r="BE1384" i="1"/>
  <c r="BC1585" i="1"/>
  <c r="BD1585" i="1"/>
  <c r="BE1585" i="1"/>
  <c r="BC535" i="1"/>
  <c r="BD535" i="1"/>
  <c r="BE535" i="1"/>
  <c r="BC1375" i="1"/>
  <c r="BD1375" i="1"/>
  <c r="BE1375" i="1"/>
  <c r="BC1306" i="1"/>
  <c r="BD1306" i="1"/>
  <c r="BE1306" i="1"/>
  <c r="BC1343" i="1"/>
  <c r="BD1343" i="1"/>
  <c r="BE1343" i="1"/>
  <c r="BC1838" i="1"/>
  <c r="BD1838" i="1"/>
  <c r="BE1838" i="1"/>
  <c r="BC326" i="1"/>
  <c r="BD326" i="1"/>
  <c r="BE326" i="1"/>
  <c r="BC1720" i="1"/>
  <c r="BD1720" i="1"/>
  <c r="BE1720" i="1"/>
  <c r="BC230" i="1"/>
  <c r="BD230" i="1"/>
  <c r="BE230" i="1"/>
  <c r="BC1169" i="1"/>
  <c r="BD1169" i="1"/>
  <c r="BE1169" i="1"/>
  <c r="BC436" i="1"/>
  <c r="BD436" i="1"/>
  <c r="BE436" i="1"/>
  <c r="BC1382" i="1"/>
  <c r="BD1382" i="1"/>
  <c r="BE1382" i="1"/>
  <c r="BC1314" i="1"/>
  <c r="BD1314" i="1"/>
  <c r="BE1314" i="1"/>
  <c r="BC1564" i="1"/>
  <c r="BD1564" i="1"/>
  <c r="BE1564" i="1"/>
  <c r="BC1582" i="1"/>
  <c r="BD1582" i="1"/>
  <c r="BE1582" i="1"/>
  <c r="BC1491" i="1"/>
  <c r="BD1491" i="1"/>
  <c r="BE1491" i="1"/>
  <c r="BC413" i="1"/>
  <c r="BD413" i="1"/>
  <c r="BE413" i="1"/>
  <c r="BC1132" i="1"/>
  <c r="BD1132" i="1"/>
  <c r="BE1132" i="1"/>
  <c r="BC1218" i="1"/>
  <c r="BD1218" i="1"/>
  <c r="BE1218" i="1"/>
  <c r="BC514" i="1"/>
  <c r="BD514" i="1"/>
  <c r="BE514" i="1"/>
  <c r="BC1463" i="1"/>
  <c r="BD1463" i="1"/>
  <c r="BE1463" i="1"/>
  <c r="BC1782" i="1"/>
  <c r="BD1782" i="1"/>
  <c r="BE1782" i="1"/>
  <c r="BC176" i="1"/>
  <c r="BD176" i="1"/>
  <c r="BE176" i="1"/>
  <c r="BC1678" i="1"/>
  <c r="BD1678" i="1"/>
  <c r="BE1678" i="1"/>
  <c r="BC1530" i="1"/>
  <c r="BD1530" i="1"/>
  <c r="BE1530" i="1"/>
  <c r="BC31" i="1"/>
  <c r="BD31" i="1"/>
  <c r="BE31" i="1"/>
  <c r="BC109" i="1"/>
  <c r="BD109" i="1"/>
  <c r="BE109" i="1"/>
  <c r="BC1009" i="1"/>
  <c r="BD1009" i="1"/>
  <c r="BE1009" i="1"/>
  <c r="BC840" i="1"/>
  <c r="BD840" i="1"/>
  <c r="BE840" i="1"/>
  <c r="BC513" i="1"/>
  <c r="BD513" i="1"/>
  <c r="BE513" i="1"/>
  <c r="BC1298" i="1"/>
  <c r="BD1298" i="1"/>
  <c r="BE1298" i="1"/>
  <c r="BC142" i="1"/>
  <c r="BD142" i="1"/>
  <c r="BE142" i="1"/>
  <c r="BC1597" i="1"/>
  <c r="BD1597" i="1"/>
  <c r="BE1597" i="1"/>
  <c r="BC1028" i="1"/>
  <c r="BD1028" i="1"/>
  <c r="BE1028" i="1"/>
  <c r="BC909" i="1"/>
  <c r="BD909" i="1"/>
  <c r="BE909" i="1"/>
  <c r="BC972" i="1"/>
  <c r="BD972" i="1"/>
  <c r="BE972" i="1"/>
  <c r="BC965" i="1"/>
  <c r="BD965" i="1"/>
  <c r="BE965" i="1"/>
  <c r="BC47" i="1"/>
  <c r="BD47" i="1"/>
  <c r="BE47" i="1"/>
  <c r="BC1660" i="1"/>
  <c r="BD1660" i="1"/>
  <c r="BE1660" i="1"/>
  <c r="BC439" i="1"/>
  <c r="BD439" i="1"/>
  <c r="BE439" i="1"/>
  <c r="BC694" i="1"/>
  <c r="BD694" i="1"/>
  <c r="BE694" i="1"/>
  <c r="BC821" i="1"/>
  <c r="BD821" i="1"/>
  <c r="BE821" i="1"/>
  <c r="BC932" i="1"/>
  <c r="BD932" i="1"/>
  <c r="BE932" i="1"/>
  <c r="BC973" i="1"/>
  <c r="BD973" i="1"/>
  <c r="BE973" i="1"/>
  <c r="BC978" i="1"/>
  <c r="BD978" i="1"/>
  <c r="BE978" i="1"/>
  <c r="BC189" i="1"/>
  <c r="BD189" i="1"/>
  <c r="BE189" i="1"/>
  <c r="BC92" i="1"/>
  <c r="BD92" i="1"/>
  <c r="BE92" i="1"/>
  <c r="BC930" i="1"/>
  <c r="BD930" i="1"/>
  <c r="BE930" i="1"/>
  <c r="BC1853" i="1"/>
  <c r="BD1853" i="1"/>
  <c r="BE1853" i="1"/>
  <c r="BC120" i="1"/>
  <c r="BD120" i="1"/>
  <c r="BE120" i="1"/>
  <c r="BC1756" i="1"/>
  <c r="BD1756" i="1"/>
  <c r="BE1756" i="1"/>
  <c r="BC144" i="1"/>
  <c r="BD144" i="1"/>
  <c r="BE144" i="1"/>
  <c r="BC777" i="1"/>
  <c r="BD777" i="1"/>
  <c r="BE777" i="1"/>
  <c r="BC688" i="1"/>
  <c r="BD688" i="1"/>
  <c r="BE688" i="1"/>
  <c r="BC1718" i="1"/>
  <c r="BD1718" i="1"/>
  <c r="BE1718" i="1"/>
  <c r="BC1599" i="1"/>
  <c r="BD1599" i="1"/>
  <c r="BE1599" i="1"/>
  <c r="BC1713" i="1"/>
  <c r="BD1713" i="1"/>
  <c r="BE1713" i="1"/>
  <c r="BC1296" i="1"/>
  <c r="BD1296" i="1"/>
  <c r="BE1296" i="1"/>
  <c r="BC15" i="1"/>
  <c r="BD15" i="1"/>
  <c r="BE15" i="1"/>
  <c r="BC102" i="1"/>
  <c r="BD102" i="1"/>
  <c r="BE102" i="1"/>
  <c r="BC382" i="1"/>
  <c r="BD382" i="1"/>
  <c r="BE382" i="1"/>
  <c r="BC381" i="1"/>
  <c r="BD381" i="1"/>
  <c r="BE381" i="1"/>
  <c r="BC383" i="1"/>
  <c r="BD383" i="1"/>
  <c r="BE383" i="1"/>
  <c r="BC1808" i="1"/>
  <c r="BD1808" i="1"/>
  <c r="BE1808" i="1"/>
  <c r="BC1840" i="1"/>
  <c r="BD1840" i="1"/>
  <c r="BE1840" i="1"/>
  <c r="BC442" i="1"/>
  <c r="BD442" i="1"/>
  <c r="BE442" i="1"/>
  <c r="BC1052" i="1"/>
  <c r="BD1052" i="1"/>
  <c r="BE1052" i="1"/>
  <c r="BC1007" i="1"/>
  <c r="BD1007" i="1"/>
  <c r="BE1007" i="1"/>
  <c r="BC266" i="1"/>
  <c r="BD266" i="1"/>
  <c r="BE266" i="1"/>
  <c r="BC537" i="1"/>
  <c r="BD537" i="1"/>
  <c r="BE537" i="1"/>
  <c r="BC961" i="1"/>
  <c r="BD961" i="1"/>
  <c r="BE961" i="1"/>
  <c r="BC1250" i="1"/>
  <c r="BD1250" i="1"/>
  <c r="BE1250" i="1"/>
  <c r="BC1251" i="1"/>
  <c r="BD1251" i="1"/>
  <c r="BE1251" i="1"/>
  <c r="BC1252" i="1"/>
  <c r="BD1252" i="1"/>
  <c r="BE1252" i="1"/>
  <c r="BC947" i="1"/>
  <c r="BD947" i="1"/>
  <c r="BE947" i="1"/>
  <c r="BC767" i="1"/>
  <c r="BD767" i="1"/>
  <c r="BE767" i="1"/>
  <c r="BC315" i="1"/>
  <c r="BD315" i="1"/>
  <c r="BE315" i="1"/>
  <c r="BC71" i="1"/>
  <c r="BD71" i="1"/>
  <c r="BE71" i="1"/>
  <c r="BC163" i="1"/>
  <c r="BD163" i="1"/>
  <c r="BE163" i="1"/>
  <c r="BC950" i="1"/>
  <c r="BD950" i="1"/>
  <c r="BE950" i="1"/>
  <c r="BC103" i="1"/>
  <c r="BD103" i="1"/>
  <c r="BE103" i="1"/>
  <c r="BC1053" i="1"/>
  <c r="BD1053" i="1"/>
  <c r="BE1053" i="1"/>
  <c r="BC646" i="1"/>
  <c r="BD646" i="1"/>
  <c r="BE646" i="1"/>
  <c r="BC1656" i="1"/>
  <c r="BD1656" i="1"/>
  <c r="BE1656" i="1"/>
  <c r="BC1216" i="1"/>
  <c r="BD1216" i="1"/>
  <c r="BE1216" i="1"/>
  <c r="BC986" i="1"/>
  <c r="BD986" i="1"/>
  <c r="BE986" i="1"/>
  <c r="BC595" i="1"/>
  <c r="BD595" i="1"/>
  <c r="BE595" i="1"/>
  <c r="BC545" i="1"/>
  <c r="BD545" i="1"/>
  <c r="BE545" i="1"/>
  <c r="BC1841" i="1"/>
  <c r="BD1841" i="1"/>
  <c r="BE1841" i="1"/>
  <c r="BC105" i="1"/>
  <c r="BD105" i="1"/>
  <c r="BE105" i="1"/>
  <c r="BC106" i="1"/>
  <c r="BD106" i="1"/>
  <c r="BE106" i="1"/>
  <c r="BC107" i="1"/>
  <c r="BD107" i="1"/>
  <c r="BE107" i="1"/>
  <c r="BC1432" i="1"/>
  <c r="BD1432" i="1"/>
  <c r="BE1432" i="1"/>
  <c r="BC366" i="1"/>
  <c r="BD366" i="1"/>
  <c r="BE366" i="1"/>
  <c r="BC686" i="1"/>
  <c r="BD686" i="1"/>
  <c r="BE686" i="1"/>
  <c r="BC542" i="1"/>
  <c r="BD542" i="1"/>
  <c r="BE542" i="1"/>
  <c r="BC637" i="1"/>
  <c r="BD637" i="1"/>
  <c r="BE637" i="1"/>
  <c r="BC1794" i="1"/>
  <c r="BD1794" i="1"/>
  <c r="BE1794" i="1"/>
  <c r="BC33" i="1"/>
  <c r="BD33" i="1"/>
  <c r="BE33" i="1"/>
  <c r="BC1345" i="1"/>
  <c r="BD1345" i="1"/>
  <c r="BE1345" i="1"/>
  <c r="BC73" i="1"/>
  <c r="BD73" i="1"/>
  <c r="BE73" i="1"/>
  <c r="BC886" i="1"/>
  <c r="BD886" i="1"/>
  <c r="BE886" i="1"/>
  <c r="BC788" i="1"/>
  <c r="BD788" i="1"/>
  <c r="BE788" i="1"/>
  <c r="BC289" i="1"/>
  <c r="BD289" i="1"/>
  <c r="BE289" i="1"/>
  <c r="BC166" i="1"/>
  <c r="BD166" i="1"/>
  <c r="BE166" i="1"/>
  <c r="BC1467" i="1"/>
  <c r="BD1467" i="1"/>
  <c r="BE1467" i="1"/>
  <c r="BC1635" i="1"/>
  <c r="BD1635" i="1"/>
  <c r="BE1635" i="1"/>
  <c r="BC597" i="1"/>
  <c r="BD597" i="1"/>
  <c r="BE597" i="1"/>
  <c r="BC1290" i="1"/>
  <c r="BD1290" i="1"/>
  <c r="BE1290" i="1"/>
  <c r="BC240" i="1"/>
  <c r="BD240" i="1"/>
  <c r="BE240" i="1"/>
  <c r="BC195" i="1"/>
  <c r="BD195" i="1"/>
  <c r="BE195" i="1"/>
  <c r="BC463" i="1"/>
  <c r="BD463" i="1"/>
  <c r="BE463" i="1"/>
  <c r="BC468" i="1"/>
  <c r="BD468" i="1"/>
  <c r="BE468" i="1"/>
  <c r="BC1057" i="1"/>
  <c r="BD1057" i="1"/>
  <c r="BE1057" i="1"/>
  <c r="BC187" i="1"/>
  <c r="BD187" i="1"/>
  <c r="BE187" i="1"/>
  <c r="BC491" i="1"/>
  <c r="BD491" i="1"/>
  <c r="BE491" i="1"/>
  <c r="BC1179" i="1"/>
  <c r="BD1179" i="1"/>
  <c r="BE1179" i="1"/>
  <c r="BC1416" i="1"/>
  <c r="BD1416" i="1"/>
  <c r="BE1416" i="1"/>
  <c r="BC1069" i="1"/>
  <c r="BD1069" i="1"/>
  <c r="BE1069" i="1"/>
  <c r="BC1645" i="1"/>
  <c r="BD1645" i="1"/>
  <c r="BE1645" i="1"/>
  <c r="BC669" i="1"/>
  <c r="BD669" i="1"/>
  <c r="BE669" i="1"/>
  <c r="BC1193" i="1"/>
  <c r="BD1193" i="1"/>
  <c r="BE1193" i="1"/>
  <c r="BC65" i="1"/>
  <c r="BD65" i="1"/>
  <c r="BE65" i="1"/>
  <c r="BC934" i="1"/>
  <c r="BD934" i="1"/>
  <c r="BE934" i="1"/>
  <c r="BC1501" i="1"/>
  <c r="BD1501" i="1"/>
  <c r="BE1501" i="1"/>
  <c r="BC1072" i="1"/>
  <c r="BD1072" i="1"/>
  <c r="BE1072" i="1"/>
  <c r="BC1142" i="1"/>
  <c r="BD1142" i="1"/>
  <c r="BE1142" i="1"/>
  <c r="BC811" i="1"/>
  <c r="BD811" i="1"/>
  <c r="BE811" i="1"/>
  <c r="BC7" i="1"/>
  <c r="BD7" i="1"/>
  <c r="BE7" i="1"/>
  <c r="BC1540" i="1"/>
  <c r="BD1540" i="1"/>
  <c r="BE1540" i="1"/>
  <c r="BC1232" i="1"/>
  <c r="BD1232" i="1"/>
  <c r="BE1232" i="1"/>
  <c r="BC1674" i="1"/>
  <c r="BD1674" i="1"/>
  <c r="BE1674" i="1"/>
  <c r="BC122" i="1"/>
  <c r="BD122" i="1"/>
  <c r="BE122" i="1"/>
  <c r="BC657" i="1"/>
  <c r="BD657" i="1"/>
  <c r="BE657" i="1"/>
  <c r="BC1542" i="1"/>
  <c r="BD1542" i="1"/>
  <c r="BE1542" i="1"/>
  <c r="BC530" i="1"/>
  <c r="BD530" i="1"/>
  <c r="BE530" i="1"/>
  <c r="BC1514" i="1"/>
  <c r="BD1514" i="1"/>
  <c r="BE1514" i="1"/>
  <c r="BC1515" i="1"/>
  <c r="BD1515" i="1"/>
  <c r="BE1515" i="1"/>
  <c r="BC1516" i="1"/>
  <c r="BD1516" i="1"/>
  <c r="BE1516" i="1"/>
  <c r="BC1330" i="1"/>
  <c r="BD1330" i="1"/>
  <c r="BE1330" i="1"/>
  <c r="BC1767" i="1"/>
  <c r="BD1767" i="1"/>
  <c r="BE1767" i="1"/>
  <c r="BC1544" i="1"/>
  <c r="BD1544" i="1"/>
  <c r="BE1544" i="1"/>
  <c r="BC1490" i="1"/>
  <c r="BD1490" i="1"/>
  <c r="BE1490" i="1"/>
  <c r="BC755" i="1"/>
  <c r="BD755" i="1"/>
  <c r="BE755" i="1"/>
  <c r="BC531" i="1"/>
  <c r="BD531" i="1"/>
  <c r="BE531" i="1"/>
  <c r="BC659" i="1"/>
  <c r="BD659" i="1"/>
  <c r="BE659" i="1"/>
  <c r="BC1207" i="1"/>
  <c r="BD1207" i="1"/>
  <c r="BE1207" i="1"/>
  <c r="BC493" i="1"/>
  <c r="BD493" i="1"/>
  <c r="BE493" i="1"/>
  <c r="BC1277" i="1"/>
  <c r="BD1277" i="1"/>
  <c r="BE1277" i="1"/>
  <c r="BC1350" i="1"/>
  <c r="BD1350" i="1"/>
  <c r="BE1350" i="1"/>
  <c r="BC1349" i="1"/>
  <c r="BD1349" i="1"/>
  <c r="BE1349" i="1"/>
  <c r="BC1351" i="1"/>
  <c r="BD1351" i="1"/>
  <c r="BE1351" i="1"/>
  <c r="BC812" i="1"/>
  <c r="BD812" i="1"/>
  <c r="BE812" i="1"/>
  <c r="BC753" i="1"/>
  <c r="BD753" i="1"/>
  <c r="BE753" i="1"/>
  <c r="BC1499" i="1"/>
  <c r="BD1499" i="1"/>
  <c r="BE1499" i="1"/>
  <c r="BC1399" i="1"/>
  <c r="BD1399" i="1"/>
  <c r="BE1399" i="1"/>
  <c r="BC874" i="1"/>
  <c r="BD874" i="1"/>
  <c r="BE874" i="1"/>
  <c r="BC1727" i="1"/>
  <c r="BD1727" i="1"/>
  <c r="BE1727" i="1"/>
  <c r="BC21" i="1"/>
  <c r="BD21" i="1"/>
  <c r="BE21" i="1"/>
  <c r="BC1407" i="1"/>
  <c r="BD1407" i="1"/>
  <c r="BE1407" i="1"/>
  <c r="BC1511" i="1"/>
  <c r="BD1511" i="1"/>
  <c r="BE1511" i="1"/>
  <c r="BC1796" i="1"/>
  <c r="BD1796" i="1"/>
  <c r="BE1796" i="1"/>
  <c r="BC611" i="1"/>
  <c r="BD611" i="1"/>
  <c r="BE611" i="1"/>
  <c r="BC477" i="1"/>
  <c r="BD477" i="1"/>
  <c r="BE477" i="1"/>
  <c r="BC1282" i="1"/>
  <c r="BD1282" i="1"/>
  <c r="BE1282" i="1"/>
  <c r="BC1281" i="1"/>
  <c r="BD1281" i="1"/>
  <c r="BE1281" i="1"/>
  <c r="BC1283" i="1"/>
  <c r="BD1283" i="1"/>
  <c r="BE1283" i="1"/>
  <c r="BC67" i="1"/>
  <c r="BD67" i="1"/>
  <c r="BE67" i="1"/>
  <c r="BC61" i="1"/>
  <c r="BD61" i="1"/>
  <c r="BE61" i="1"/>
  <c r="BC1683" i="1"/>
  <c r="BD1683" i="1"/>
  <c r="BE1683" i="1"/>
  <c r="BC1684" i="1"/>
  <c r="BD1684" i="1"/>
  <c r="BE1684" i="1"/>
  <c r="BC1685" i="1"/>
  <c r="BD1685" i="1"/>
  <c r="BE1685" i="1"/>
  <c r="BC1174" i="1"/>
  <c r="BD1174" i="1"/>
  <c r="BE1174" i="1"/>
  <c r="BC712" i="1"/>
  <c r="BD712" i="1"/>
  <c r="BE712" i="1"/>
  <c r="BC336" i="1"/>
  <c r="BD336" i="1"/>
  <c r="BE336" i="1"/>
  <c r="BC1339" i="1"/>
  <c r="BD1339" i="1"/>
  <c r="BE1339" i="1"/>
  <c r="BC9" i="1"/>
  <c r="BD9" i="1"/>
  <c r="BE9" i="1"/>
  <c r="BC1847" i="1"/>
  <c r="BD1847" i="1"/>
  <c r="BE1847" i="1"/>
  <c r="BC587" i="1"/>
  <c r="BD587" i="1"/>
  <c r="BE587" i="1"/>
  <c r="BC264" i="1"/>
  <c r="BD264" i="1"/>
  <c r="BE264" i="1"/>
  <c r="BC1065" i="1"/>
  <c r="BD1065" i="1"/>
  <c r="BE1065" i="1"/>
  <c r="BC1824" i="1"/>
  <c r="BD1824" i="1"/>
  <c r="BE1824" i="1"/>
  <c r="BC857" i="1"/>
  <c r="BD857" i="1"/>
  <c r="BE857" i="1"/>
  <c r="BC44" i="1"/>
  <c r="BD44" i="1"/>
  <c r="BE44" i="1"/>
  <c r="BC1386" i="1"/>
  <c r="BD1386" i="1"/>
  <c r="BE1386" i="1"/>
  <c r="BC1376" i="1"/>
  <c r="BD1376" i="1"/>
  <c r="BE1376" i="1"/>
  <c r="BC758" i="1"/>
  <c r="BD758" i="1"/>
  <c r="BE758" i="1"/>
  <c r="BC456" i="1"/>
  <c r="BD456" i="1"/>
  <c r="BE456" i="1"/>
  <c r="BC822" i="1"/>
  <c r="BD822" i="1"/>
  <c r="BE822" i="1"/>
  <c r="BC1476" i="1"/>
  <c r="BD1476" i="1"/>
  <c r="BE1476" i="1"/>
  <c r="BC1353" i="1"/>
  <c r="BD1353" i="1"/>
  <c r="BE1353" i="1"/>
  <c r="BC1354" i="1"/>
  <c r="BD1354" i="1"/>
  <c r="BE1354" i="1"/>
  <c r="BC1355" i="1"/>
  <c r="BD1355" i="1"/>
  <c r="BE1355" i="1"/>
  <c r="BC1906" i="1"/>
  <c r="BD1906" i="1"/>
  <c r="BE1906" i="1"/>
  <c r="BC850" i="1"/>
  <c r="BD850" i="1"/>
  <c r="BE850" i="1"/>
  <c r="BC511" i="1"/>
  <c r="BD511" i="1"/>
  <c r="BE511" i="1"/>
  <c r="BC1181" i="1"/>
  <c r="BD1181" i="1"/>
  <c r="BE1181" i="1"/>
  <c r="BC1401" i="1"/>
  <c r="BD1401" i="1"/>
  <c r="BE1401" i="1"/>
  <c r="BC1220" i="1"/>
  <c r="BD1220" i="1"/>
  <c r="BE1220" i="1"/>
  <c r="BC1699" i="1"/>
  <c r="BD1699" i="1"/>
  <c r="BE1699" i="1"/>
  <c r="BC1022" i="1"/>
  <c r="BD1022" i="1"/>
  <c r="BE1022" i="1"/>
  <c r="BC50" i="1"/>
  <c r="BD50" i="1"/>
  <c r="BE50" i="1"/>
  <c r="BC57" i="1"/>
  <c r="BD57" i="1"/>
  <c r="BE57" i="1"/>
  <c r="BC1115" i="1"/>
  <c r="BD1115" i="1"/>
  <c r="BE1115" i="1"/>
  <c r="BC1205" i="1"/>
  <c r="BD1205" i="1"/>
  <c r="BE1205" i="1"/>
  <c r="BC284" i="1"/>
  <c r="BD284" i="1"/>
  <c r="BE284" i="1"/>
  <c r="BC737" i="1"/>
  <c r="BD737" i="1"/>
  <c r="BE737" i="1"/>
  <c r="BC605" i="1"/>
  <c r="BD605" i="1"/>
  <c r="BE605" i="1"/>
  <c r="BC174" i="1"/>
  <c r="BD174" i="1"/>
  <c r="BE174" i="1"/>
  <c r="BC310" i="1"/>
  <c r="BD310" i="1"/>
  <c r="BE310" i="1"/>
  <c r="BC913" i="1"/>
  <c r="BD913" i="1"/>
  <c r="BE913" i="1"/>
  <c r="BC609" i="1"/>
  <c r="BD609" i="1"/>
  <c r="BE609" i="1"/>
  <c r="BC486" i="1"/>
  <c r="BD486" i="1"/>
  <c r="BE486" i="1"/>
  <c r="BC916" i="1"/>
  <c r="BD916" i="1"/>
  <c r="BE916" i="1"/>
  <c r="BC234" i="1"/>
  <c r="BD234" i="1"/>
  <c r="BE234" i="1"/>
  <c r="BC1246" i="1"/>
  <c r="BD1246" i="1"/>
  <c r="BE1246" i="1"/>
  <c r="BC1832" i="1"/>
  <c r="BD1832" i="1"/>
  <c r="BE1832" i="1"/>
  <c r="BC271" i="1"/>
  <c r="BD271" i="1"/>
  <c r="BE271" i="1"/>
  <c r="BC1649" i="1"/>
  <c r="BD1649" i="1"/>
  <c r="BE1649" i="1"/>
  <c r="BC970" i="1"/>
  <c r="BD970" i="1"/>
  <c r="BE970" i="1"/>
  <c r="BC59" i="1"/>
  <c r="BD59" i="1"/>
  <c r="BE59" i="1"/>
  <c r="BC1059" i="1"/>
  <c r="BD1059" i="1"/>
  <c r="BE1059" i="1"/>
  <c r="BC1764" i="1"/>
  <c r="BD1764" i="1"/>
  <c r="BE1764" i="1"/>
  <c r="BC1128" i="1"/>
  <c r="BD1128" i="1"/>
  <c r="BE1128" i="1"/>
  <c r="BC810" i="1"/>
  <c r="BD810" i="1"/>
  <c r="BE810" i="1"/>
  <c r="BC1670" i="1"/>
  <c r="BD1670" i="1"/>
  <c r="BE1670" i="1"/>
  <c r="BC1406" i="1"/>
  <c r="BD1406" i="1"/>
  <c r="BE1406" i="1"/>
  <c r="BC1162" i="1"/>
  <c r="BD1162" i="1"/>
  <c r="BE1162" i="1"/>
  <c r="BC999" i="1"/>
  <c r="BD999" i="1"/>
  <c r="BE999" i="1"/>
  <c r="BC861" i="1"/>
  <c r="BD861" i="1"/>
  <c r="BE861" i="1"/>
  <c r="BC627" i="1"/>
  <c r="BD627" i="1"/>
  <c r="BE627" i="1"/>
  <c r="BC1634" i="1"/>
  <c r="BD1634" i="1"/>
  <c r="BE1634" i="1"/>
  <c r="BC1799" i="1"/>
  <c r="BD1799" i="1"/>
  <c r="BE1799" i="1"/>
  <c r="BC1507" i="1"/>
  <c r="BD1507" i="1"/>
  <c r="BE1507" i="1"/>
  <c r="BC226" i="1"/>
  <c r="BD226" i="1"/>
  <c r="BE226" i="1"/>
  <c r="BC55" i="1"/>
  <c r="BD55" i="1"/>
  <c r="BE55" i="1"/>
  <c r="BC201" i="1"/>
  <c r="BD201" i="1"/>
  <c r="BE201" i="1"/>
  <c r="BC1055" i="1"/>
  <c r="BD1055" i="1"/>
  <c r="BE1055" i="1"/>
  <c r="BC1310" i="1"/>
  <c r="BD1310" i="1"/>
  <c r="BE1310" i="1"/>
  <c r="BC1087" i="1"/>
  <c r="BD1087" i="1"/>
  <c r="BE1087" i="1"/>
  <c r="BC1144" i="1"/>
  <c r="BD1144" i="1"/>
  <c r="BE1144" i="1"/>
  <c r="BC575" i="1"/>
  <c r="BD575" i="1"/>
  <c r="BE575" i="1"/>
  <c r="BC1938" i="1"/>
  <c r="BD1938" i="1"/>
  <c r="BE1938" i="1"/>
  <c r="BC30" i="1"/>
  <c r="BD30" i="1"/>
  <c r="BE30" i="1"/>
  <c r="BC1484" i="1"/>
  <c r="BD1484" i="1"/>
  <c r="BE1484" i="1"/>
  <c r="BC495" i="1"/>
  <c r="BD495" i="1"/>
  <c r="BE495" i="1"/>
  <c r="BC745" i="1"/>
  <c r="BD745" i="1"/>
  <c r="BE745" i="1"/>
  <c r="BC435" i="1"/>
  <c r="BD435" i="1"/>
  <c r="BE435" i="1"/>
  <c r="BC1075" i="1"/>
  <c r="BD1075" i="1"/>
  <c r="BE1075" i="1"/>
  <c r="BC817" i="1"/>
  <c r="BD817" i="1"/>
  <c r="BE817" i="1"/>
  <c r="BC708" i="1"/>
  <c r="BD708" i="1"/>
  <c r="BE708" i="1"/>
  <c r="BC1359" i="1"/>
  <c r="BD1359" i="1"/>
  <c r="BE1359" i="1"/>
  <c r="BC450" i="1"/>
  <c r="BD450" i="1"/>
  <c r="BE450" i="1"/>
  <c r="BC84" i="1"/>
  <c r="BD84" i="1"/>
  <c r="BE84" i="1"/>
  <c r="BC1535" i="1"/>
  <c r="BD1535" i="1"/>
  <c r="BE1535" i="1"/>
  <c r="BC19" i="1"/>
  <c r="BD19" i="1"/>
  <c r="BE19" i="1"/>
  <c r="BC193" i="1"/>
  <c r="BD193" i="1"/>
  <c r="BE193" i="1"/>
  <c r="BC631" i="1"/>
  <c r="BD631" i="1"/>
  <c r="BE631" i="1"/>
  <c r="BC1761" i="1"/>
  <c r="BD1761" i="1"/>
  <c r="BE1761" i="1"/>
  <c r="BC1760" i="1"/>
  <c r="BD1760" i="1"/>
  <c r="BE1760" i="1"/>
  <c r="BC1762" i="1"/>
  <c r="BD1762" i="1"/>
  <c r="BE1762" i="1"/>
  <c r="BC1018" i="1"/>
  <c r="BD1018" i="1"/>
  <c r="BE1018" i="1"/>
  <c r="BC268" i="1"/>
  <c r="BD268" i="1"/>
  <c r="BE268" i="1"/>
  <c r="BC1222" i="1"/>
  <c r="BD1222" i="1"/>
  <c r="BE1222" i="1"/>
  <c r="BC1578" i="1"/>
  <c r="BD1578" i="1"/>
  <c r="BE1578" i="1"/>
  <c r="BC455" i="1"/>
  <c r="BD455" i="1"/>
  <c r="BE455" i="1"/>
  <c r="BC1579" i="1"/>
  <c r="BD1579" i="1"/>
  <c r="BE1579" i="1"/>
  <c r="BC1580" i="1"/>
  <c r="BD1580" i="1"/>
  <c r="BE1580" i="1"/>
  <c r="BC982" i="1"/>
  <c r="BD982" i="1"/>
  <c r="BE982" i="1"/>
  <c r="BC453" i="1"/>
  <c r="BD453" i="1"/>
  <c r="BE453" i="1"/>
  <c r="BC714" i="1"/>
  <c r="BD714" i="1"/>
  <c r="BE714" i="1"/>
  <c r="BC338" i="1"/>
  <c r="BD338" i="1"/>
  <c r="BE338" i="1"/>
  <c r="BC26" i="1"/>
  <c r="BD26" i="1"/>
  <c r="BE26" i="1"/>
  <c r="BC980" i="1"/>
  <c r="BD980" i="1"/>
  <c r="BE980" i="1"/>
  <c r="BC1510" i="1"/>
  <c r="BD1510" i="1"/>
  <c r="BE1510" i="1"/>
  <c r="BC1202" i="1"/>
  <c r="BD1202" i="1"/>
  <c r="BE1202" i="1"/>
  <c r="BC1697" i="1"/>
  <c r="BD1697" i="1"/>
  <c r="BE1697" i="1"/>
  <c r="BC1567" i="1"/>
  <c r="BD1567" i="1"/>
  <c r="BE1567" i="1"/>
  <c r="BC211" i="1"/>
  <c r="BD211" i="1"/>
  <c r="BE211" i="1"/>
  <c r="BC1665" i="1"/>
  <c r="BD1665" i="1"/>
  <c r="BE1665" i="1"/>
  <c r="BC112" i="1"/>
  <c r="BD112" i="1"/>
  <c r="BE112" i="1"/>
  <c r="BC1806" i="1"/>
  <c r="BD1806" i="1"/>
  <c r="BE1806" i="1"/>
  <c r="BC1849" i="1"/>
  <c r="BD1849" i="1"/>
  <c r="BE1849" i="1"/>
  <c r="BC1312" i="1"/>
  <c r="BD1312" i="1"/>
  <c r="BE1312" i="1"/>
  <c r="BC876" i="1"/>
  <c r="BD876" i="1"/>
  <c r="BE876" i="1"/>
  <c r="BC731" i="1"/>
  <c r="BD731" i="1"/>
  <c r="BE731" i="1"/>
  <c r="BC228" i="1"/>
  <c r="BD228" i="1"/>
  <c r="BE228" i="1"/>
  <c r="BC870" i="1"/>
  <c r="BD870" i="1"/>
  <c r="BE870" i="1"/>
  <c r="BC308" i="1"/>
  <c r="BD308" i="1"/>
  <c r="BE308" i="1"/>
  <c r="BC17" i="1"/>
  <c r="BD17" i="1"/>
  <c r="BE17" i="1"/>
  <c r="BC1652" i="1"/>
  <c r="BD1652" i="1"/>
  <c r="BE1652" i="1"/>
  <c r="BC1653" i="1"/>
  <c r="BD1653" i="1"/>
  <c r="BE1653" i="1"/>
  <c r="BC1654" i="1"/>
  <c r="BD1654" i="1"/>
  <c r="BE1654" i="1"/>
  <c r="BC1196" i="1"/>
  <c r="BD1196" i="1"/>
  <c r="BE1196" i="1"/>
  <c r="BC868" i="1"/>
  <c r="BD868" i="1"/>
  <c r="BE868" i="1"/>
  <c r="BC1792" i="1"/>
  <c r="BD1792" i="1"/>
  <c r="BE1792" i="1"/>
  <c r="BC673" i="1"/>
  <c r="BD673" i="1"/>
  <c r="BE673" i="1"/>
  <c r="BC1061" i="1"/>
  <c r="BD1061" i="1"/>
  <c r="BE1061" i="1"/>
  <c r="BC878" i="1"/>
  <c r="BD878" i="1"/>
  <c r="BE878" i="1"/>
  <c r="BC1857" i="1"/>
  <c r="BD1857" i="1"/>
  <c r="BE1857" i="1"/>
  <c r="BC648" i="1"/>
  <c r="BD648" i="1"/>
  <c r="BE648" i="1"/>
  <c r="BC1328" i="1"/>
  <c r="BD1328" i="1"/>
  <c r="BE1328" i="1"/>
  <c r="BC1639" i="1"/>
  <c r="BD1639" i="1"/>
  <c r="BE1639" i="1"/>
  <c r="BC1758" i="1"/>
  <c r="BD1758" i="1"/>
  <c r="BE1758" i="1"/>
  <c r="BC114" i="1"/>
  <c r="BD114" i="1"/>
  <c r="BE114" i="1"/>
  <c r="BC1626" i="1"/>
  <c r="BD1626" i="1"/>
  <c r="BE1626" i="1"/>
  <c r="BC1625" i="1"/>
  <c r="BD1625" i="1"/>
  <c r="BE1625" i="1"/>
  <c r="BC1627" i="1"/>
  <c r="BD1627" i="1"/>
  <c r="BE1627" i="1"/>
  <c r="BC1204" i="1"/>
  <c r="BD1204" i="1"/>
  <c r="BE1204" i="1"/>
  <c r="BC727" i="1"/>
  <c r="BD727" i="1"/>
  <c r="BE727" i="1"/>
  <c r="BC298" i="1"/>
  <c r="BD298" i="1"/>
  <c r="BE298" i="1"/>
  <c r="BC1569" i="1"/>
  <c r="BD1569" i="1"/>
  <c r="BE1569" i="1"/>
  <c r="BC152" i="1"/>
  <c r="BD152" i="1"/>
  <c r="BE152" i="1"/>
  <c r="BC1391" i="1"/>
  <c r="BD1391" i="1"/>
  <c r="BE1391" i="1"/>
  <c r="BC613" i="1"/>
  <c r="BD613" i="1"/>
  <c r="BE613" i="1"/>
  <c r="BC583" i="1"/>
  <c r="BD583" i="1"/>
  <c r="BE583" i="1"/>
  <c r="BC584" i="1"/>
  <c r="BD584" i="1"/>
  <c r="BE584" i="1"/>
  <c r="BC585" i="1"/>
  <c r="BD585" i="1"/>
  <c r="BE585" i="1"/>
  <c r="BC1301" i="1"/>
  <c r="BD1301" i="1"/>
  <c r="BE1301" i="1"/>
  <c r="BC524" i="1"/>
  <c r="BD524" i="1"/>
  <c r="BE524" i="1"/>
  <c r="BC1248" i="1"/>
  <c r="BD1248" i="1"/>
  <c r="BE1248" i="1"/>
  <c r="BC1410" i="1"/>
  <c r="BD1410" i="1"/>
  <c r="BE1410" i="1"/>
  <c r="BC1189" i="1"/>
  <c r="BD1189" i="1"/>
  <c r="BE1189" i="1"/>
  <c r="BC1735" i="1"/>
  <c r="BD1735" i="1"/>
  <c r="BE1735" i="1"/>
  <c r="BC682" i="1"/>
  <c r="BD682" i="1"/>
  <c r="BE682" i="1"/>
  <c r="BC199" i="1"/>
  <c r="BD199" i="1"/>
  <c r="BE199" i="1"/>
  <c r="BC1603" i="1"/>
  <c r="BD1603" i="1"/>
  <c r="BE1603" i="1"/>
  <c r="BC625" i="1"/>
  <c r="BD625" i="1"/>
  <c r="BE625" i="1"/>
  <c r="BC1259" i="1"/>
  <c r="BD1259" i="1"/>
  <c r="BE1259" i="1"/>
  <c r="BC1478" i="1"/>
  <c r="BD1478" i="1"/>
  <c r="BE1478" i="1"/>
  <c r="BC1038" i="1"/>
  <c r="BD1038" i="1"/>
  <c r="BE1038" i="1"/>
  <c r="BC452" i="1"/>
  <c r="BD452" i="1"/>
  <c r="BE452" i="1"/>
  <c r="BC700" i="1"/>
  <c r="BD700" i="1"/>
  <c r="BE700" i="1"/>
  <c r="BC248" i="1"/>
  <c r="BD248" i="1"/>
  <c r="BE248" i="1"/>
  <c r="BC203" i="1"/>
  <c r="BD203" i="1"/>
  <c r="BE203" i="1"/>
  <c r="BC733" i="1"/>
  <c r="BD733" i="1"/>
  <c r="BE733" i="1"/>
  <c r="BC1183" i="1"/>
  <c r="BD1183" i="1"/>
  <c r="BE1183" i="1"/>
  <c r="BC1554" i="1"/>
  <c r="BD1554" i="1"/>
  <c r="BE1554" i="1"/>
  <c r="BC1064" i="1"/>
  <c r="BD1064" i="1"/>
  <c r="BE1064" i="1"/>
  <c r="BC487" i="1"/>
  <c r="BD487" i="1"/>
  <c r="BE487" i="1"/>
  <c r="BC1235" i="1"/>
  <c r="BD1235" i="1"/>
  <c r="BE1235" i="1"/>
  <c r="BC369" i="1"/>
  <c r="BD369" i="1"/>
  <c r="BE369" i="1"/>
  <c r="BC368" i="1"/>
  <c r="BD368" i="1"/>
  <c r="BE368" i="1"/>
  <c r="BC370" i="1"/>
  <c r="BD370" i="1"/>
  <c r="BE370" i="1"/>
  <c r="BC1324" i="1"/>
  <c r="BD1324" i="1"/>
  <c r="BE1324" i="1"/>
  <c r="BC3" i="1"/>
  <c r="BD3" i="1"/>
  <c r="BE3" i="1"/>
  <c r="BC223" i="1"/>
  <c r="BD223" i="1"/>
  <c r="BE223" i="1"/>
  <c r="BC165" i="1"/>
  <c r="BD165" i="1"/>
  <c r="BE165" i="1"/>
  <c r="BC1774" i="1"/>
  <c r="BD1774" i="1"/>
  <c r="BE1774" i="1"/>
  <c r="BC540" i="1"/>
  <c r="BD540" i="1"/>
  <c r="BE540" i="1"/>
  <c r="BC563" i="1"/>
  <c r="BD563" i="1"/>
  <c r="BE563" i="1"/>
  <c r="BC564" i="1"/>
  <c r="BD564" i="1"/>
  <c r="BE564" i="1"/>
  <c r="BC565" i="1"/>
  <c r="BD565" i="1"/>
  <c r="BE565" i="1"/>
  <c r="BC1786" i="1"/>
  <c r="BD1786" i="1"/>
  <c r="BE1786" i="1"/>
  <c r="BC1040" i="1"/>
  <c r="BD1040" i="1"/>
  <c r="BE1040" i="1"/>
  <c r="BC1041" i="1"/>
  <c r="BD1041" i="1"/>
  <c r="BE1041" i="1"/>
  <c r="BC1042" i="1"/>
  <c r="BD1042" i="1"/>
  <c r="BE1042" i="1"/>
  <c r="BC360" i="1"/>
  <c r="BD360" i="1"/>
  <c r="BE360" i="1"/>
  <c r="BC359" i="1"/>
  <c r="BD359" i="1"/>
  <c r="BE359" i="1"/>
  <c r="BC361" i="1"/>
  <c r="BD361" i="1"/>
  <c r="BE361" i="1"/>
  <c r="BC684" i="1"/>
  <c r="BD684" i="1"/>
  <c r="BE684" i="1"/>
  <c r="BC716" i="1"/>
  <c r="BD716" i="1"/>
  <c r="BE716" i="1"/>
  <c r="BC252" i="1"/>
  <c r="BD252" i="1"/>
  <c r="BE252" i="1"/>
  <c r="BC1442" i="1"/>
  <c r="BD1442" i="1"/>
  <c r="BE1442" i="1"/>
  <c r="BC1363" i="1"/>
  <c r="BD1363" i="1"/>
  <c r="BE1363" i="1"/>
  <c r="BC154" i="1"/>
  <c r="BD154" i="1"/>
  <c r="BE154" i="1"/>
  <c r="BC173" i="1"/>
  <c r="BD173" i="1"/>
  <c r="BE173" i="1"/>
  <c r="BC46" i="1"/>
  <c r="BD46" i="1"/>
  <c r="BE46" i="1"/>
  <c r="BC735" i="1"/>
  <c r="BD735" i="1"/>
  <c r="BE735" i="1"/>
  <c r="BC1224" i="1"/>
  <c r="BD1224" i="1"/>
  <c r="BE1224" i="1"/>
  <c r="BC1822" i="1"/>
  <c r="BD1822" i="1"/>
  <c r="BE1822" i="1"/>
  <c r="BC911" i="1"/>
  <c r="BD911" i="1"/>
  <c r="BE911" i="1"/>
  <c r="BC1453" i="1"/>
  <c r="BD1453" i="1"/>
  <c r="BE1453" i="1"/>
  <c r="BC389" i="1"/>
  <c r="BD389" i="1"/>
  <c r="BE389" i="1"/>
  <c r="BC1737" i="1"/>
  <c r="BD1737" i="1"/>
  <c r="BE1737" i="1"/>
  <c r="BC1741" i="1"/>
  <c r="BD1741" i="1"/>
  <c r="BE1741" i="1"/>
  <c r="BC322" i="1"/>
  <c r="BD322" i="1"/>
  <c r="BE322" i="1"/>
  <c r="BC191" i="1"/>
  <c r="BD191" i="1"/>
  <c r="BE191" i="1"/>
  <c r="BC63" i="1"/>
  <c r="BD63" i="1"/>
  <c r="BE63" i="1"/>
  <c r="BC1465" i="1"/>
  <c r="BD1465" i="1"/>
  <c r="BE1465" i="1"/>
  <c r="BC1801" i="1"/>
  <c r="BD1801" i="1"/>
  <c r="BE1801" i="1"/>
  <c r="BC516" i="1"/>
  <c r="BD516" i="1"/>
  <c r="BE516" i="1"/>
  <c r="BC1474" i="1"/>
  <c r="BD1474" i="1"/>
  <c r="BE1474" i="1"/>
  <c r="BC1158" i="1"/>
  <c r="BD1158" i="1"/>
  <c r="BE1158" i="1"/>
  <c r="BC1784" i="1"/>
  <c r="BD1784" i="1"/>
  <c r="BE1784" i="1"/>
  <c r="BC438" i="1"/>
  <c r="BD438" i="1"/>
  <c r="BE438" i="1"/>
  <c r="BC1480" i="1"/>
  <c r="BD1480" i="1"/>
  <c r="BE1480" i="1"/>
  <c r="BC1481" i="1"/>
  <c r="BD1481" i="1"/>
  <c r="BE1481" i="1"/>
  <c r="BC1482" i="1"/>
  <c r="BD1482" i="1"/>
  <c r="BE1482" i="1"/>
  <c r="BC894" i="1"/>
  <c r="BD894" i="1"/>
  <c r="BE894" i="1"/>
  <c r="BC1140" i="1"/>
  <c r="BD1140" i="1"/>
  <c r="BE1140" i="1"/>
  <c r="BC1122" i="1"/>
  <c r="BD1122" i="1"/>
  <c r="BE1122" i="1"/>
  <c r="BC884" i="1"/>
  <c r="BD884" i="1"/>
  <c r="BE884" i="1"/>
  <c r="BC883" i="1"/>
  <c r="BD883" i="1"/>
  <c r="BE883" i="1"/>
  <c r="BC885" i="1"/>
  <c r="BD885" i="1"/>
  <c r="BE885" i="1"/>
  <c r="BC1171" i="1"/>
  <c r="BD1171" i="1"/>
  <c r="BE1171" i="1"/>
  <c r="BC1172" i="1"/>
  <c r="BD1172" i="1"/>
  <c r="BE1172" i="1"/>
  <c r="BC1173" i="1"/>
  <c r="BD1173" i="1"/>
  <c r="BE1173" i="1"/>
  <c r="BC416" i="1"/>
  <c r="BD416" i="1"/>
  <c r="BE416" i="1"/>
  <c r="BC907" i="1"/>
  <c r="BD907" i="1"/>
  <c r="BE907" i="1"/>
  <c r="BC780" i="1"/>
  <c r="BD780" i="1"/>
  <c r="BE780" i="1"/>
  <c r="BC779" i="1"/>
  <c r="BD779" i="1"/>
  <c r="BE779" i="1"/>
  <c r="BC781" i="1"/>
  <c r="BD781" i="1"/>
  <c r="BE781" i="1"/>
  <c r="BC98" i="1"/>
  <c r="BD98" i="1"/>
  <c r="BE98" i="1"/>
  <c r="BC1632" i="1"/>
  <c r="BD1632" i="1"/>
  <c r="BE1632" i="1"/>
  <c r="BC726" i="1"/>
  <c r="BD726" i="1"/>
  <c r="BE726" i="1"/>
  <c r="BC1237" i="1"/>
  <c r="BD1237" i="1"/>
  <c r="BE1237" i="1"/>
  <c r="BC287" i="1"/>
  <c r="BD287" i="1"/>
  <c r="BE287" i="1"/>
  <c r="BC555" i="1"/>
  <c r="BD555" i="1"/>
  <c r="BE555" i="1"/>
  <c r="BC1658" i="1"/>
  <c r="BD1658" i="1"/>
  <c r="BE1658" i="1"/>
  <c r="BC1001" i="1"/>
  <c r="BD1001" i="1"/>
  <c r="BE1001" i="1"/>
  <c r="BC938" i="1"/>
  <c r="BD938" i="1"/>
  <c r="BE938" i="1"/>
  <c r="BC569" i="1"/>
  <c r="BD569" i="1"/>
  <c r="BE569" i="1"/>
  <c r="BC183" i="1"/>
  <c r="BD183" i="1"/>
  <c r="BE183" i="1"/>
  <c r="BC393" i="1"/>
  <c r="BD393" i="1"/>
  <c r="BE393" i="1"/>
  <c r="BC742" i="1"/>
  <c r="BD742" i="1"/>
  <c r="BE742" i="1"/>
  <c r="BC209" i="1"/>
  <c r="BD209" i="1"/>
  <c r="BE209" i="1"/>
  <c r="BC1239" i="1"/>
  <c r="BD1239" i="1"/>
  <c r="BE1239" i="1"/>
  <c r="BC1133" i="1"/>
  <c r="BD1133" i="1"/>
  <c r="BE1133" i="1"/>
  <c r="BC1629" i="1"/>
  <c r="BD1629" i="1"/>
  <c r="BE1629" i="1"/>
  <c r="BC160" i="1"/>
  <c r="BD160" i="1"/>
  <c r="BE160" i="1"/>
  <c r="BC324" i="1"/>
  <c r="BD324" i="1"/>
  <c r="BE324" i="1"/>
  <c r="BC1425" i="1"/>
  <c r="BD1425" i="1"/>
  <c r="BE1425" i="1"/>
  <c r="BC1177" i="1"/>
  <c r="BD1177" i="1"/>
  <c r="BE1177" i="1"/>
  <c r="BC205" i="1"/>
  <c r="BD205" i="1"/>
  <c r="BE205" i="1"/>
  <c r="BC593" i="1"/>
  <c r="BD593" i="1"/>
  <c r="BE593" i="1"/>
  <c r="BC744" i="1"/>
  <c r="BD744" i="1"/>
  <c r="BE744" i="1"/>
  <c r="BC1705" i="1"/>
  <c r="BD1705" i="1"/>
  <c r="BE1705" i="1"/>
  <c r="BC557" i="1"/>
  <c r="BD557" i="1"/>
  <c r="BE557" i="1"/>
  <c r="BC1572" i="1"/>
  <c r="BD1572" i="1"/>
  <c r="BE1572" i="1"/>
  <c r="BC1813" i="1"/>
  <c r="BD1813" i="1"/>
  <c r="BE1813" i="1"/>
  <c r="BC1663" i="1"/>
  <c r="BD1663" i="1"/>
  <c r="BE1663" i="1"/>
  <c r="BC1552" i="1"/>
  <c r="BD1552" i="1"/>
  <c r="BE1552" i="1"/>
  <c r="BC72" i="1"/>
  <c r="BD72" i="1"/>
  <c r="BE72" i="1"/>
  <c r="BC751" i="1"/>
  <c r="BD751" i="1"/>
  <c r="BE751" i="1"/>
  <c r="BC948" i="1"/>
  <c r="BD948" i="1"/>
  <c r="BE948" i="1"/>
  <c r="BC1621" i="1"/>
  <c r="BD1621" i="1"/>
  <c r="BE1621" i="1"/>
  <c r="BC761" i="1"/>
  <c r="BD761" i="1"/>
  <c r="BE761" i="1"/>
  <c r="BC760" i="1"/>
  <c r="BD760" i="1"/>
  <c r="BE760" i="1"/>
  <c r="BC762" i="1"/>
  <c r="BD762" i="1"/>
  <c r="BE762" i="1"/>
  <c r="BC834" i="1"/>
  <c r="BD834" i="1"/>
  <c r="BE834" i="1"/>
  <c r="BC1456" i="1"/>
  <c r="BD1456" i="1"/>
  <c r="BE1456" i="1"/>
  <c r="BC749" i="1"/>
  <c r="BD749" i="1"/>
  <c r="BE749" i="1"/>
  <c r="BC1941" i="1"/>
  <c r="BD1941" i="1"/>
  <c r="BE1941" i="1"/>
  <c r="BC1666" i="1"/>
  <c r="BD1666" i="1"/>
  <c r="BE1666" i="1"/>
  <c r="BC1130" i="1"/>
  <c r="BD1130" i="1"/>
  <c r="BE1130" i="1"/>
  <c r="BC720" i="1"/>
  <c r="BD720" i="1"/>
  <c r="BE720" i="1"/>
  <c r="BC642" i="1"/>
  <c r="BD642" i="1"/>
  <c r="BE642" i="1"/>
  <c r="BC643" i="1"/>
  <c r="BD643" i="1"/>
  <c r="BE643" i="1"/>
  <c r="BC644" i="1"/>
  <c r="BD644" i="1"/>
  <c r="BE644" i="1"/>
  <c r="BC80" i="1"/>
  <c r="BD80" i="1"/>
  <c r="BE80" i="1"/>
  <c r="BC158" i="1"/>
  <c r="BD158" i="1"/>
  <c r="BE158" i="1"/>
  <c r="BC775" i="1"/>
  <c r="BD775" i="1"/>
  <c r="BE775" i="1"/>
  <c r="BC156" i="1"/>
  <c r="BD156" i="1"/>
  <c r="BE156" i="1"/>
  <c r="BC1703" i="1"/>
  <c r="BD1703" i="1"/>
  <c r="BE1703" i="1"/>
  <c r="BC1020" i="1"/>
  <c r="BD1020" i="1"/>
  <c r="BE1020" i="1"/>
  <c r="BC11" i="1"/>
  <c r="BD11" i="1"/>
  <c r="BE11" i="1"/>
  <c r="BC12" i="1"/>
  <c r="BD12" i="1"/>
  <c r="BE12" i="1"/>
  <c r="BC13" i="1"/>
  <c r="BD13" i="1"/>
  <c r="BE13" i="1"/>
  <c r="BC1091" i="1"/>
  <c r="BD1091" i="1"/>
  <c r="BE1091" i="1"/>
  <c r="BC549" i="1"/>
  <c r="BD549" i="1"/>
  <c r="BE549" i="1"/>
  <c r="BC1412" i="1"/>
  <c r="BD1412" i="1"/>
  <c r="BE1412" i="1"/>
  <c r="BC1451" i="1"/>
  <c r="BD1451" i="1"/>
  <c r="BE1451" i="1"/>
  <c r="BC1422" i="1"/>
  <c r="BD1422" i="1"/>
  <c r="BE1422" i="1"/>
  <c r="BC1440" i="1"/>
  <c r="BD1440" i="1"/>
  <c r="BE1440" i="1"/>
  <c r="BC1032" i="1"/>
  <c r="BD1032" i="1"/>
  <c r="BE1032" i="1"/>
  <c r="BC207" i="1"/>
  <c r="BD207" i="1"/>
  <c r="BE207" i="1"/>
  <c r="BC1118" i="1"/>
  <c r="BD1118" i="1"/>
  <c r="BE1118" i="1"/>
  <c r="BC318" i="1"/>
  <c r="BD318" i="1"/>
  <c r="BE318" i="1"/>
  <c r="BC928" i="1"/>
  <c r="BD928" i="1"/>
  <c r="BE928" i="1"/>
  <c r="BC1637" i="1"/>
  <c r="BD1637" i="1"/>
  <c r="BE1637" i="1"/>
  <c r="BC471" i="1"/>
  <c r="BD471" i="1"/>
  <c r="BE471" i="1"/>
  <c r="BC470" i="1"/>
  <c r="BD470" i="1"/>
  <c r="BE470" i="1"/>
  <c r="BC472" i="1"/>
  <c r="BD472" i="1"/>
  <c r="BE472" i="1"/>
  <c r="BC1404" i="1"/>
  <c r="BD1404" i="1"/>
  <c r="BE1404" i="1"/>
  <c r="BC75" i="1"/>
  <c r="BD75" i="1"/>
  <c r="BE75" i="1"/>
  <c r="BC1963" i="1"/>
  <c r="BD1963" i="1"/>
  <c r="BE1963" i="1"/>
  <c r="BC1962" i="1"/>
  <c r="BD1962" i="1"/>
  <c r="BE1962" i="1"/>
  <c r="BC1964" i="1"/>
  <c r="BD1964" i="1"/>
  <c r="BE1964" i="1"/>
  <c r="BC1486" i="1"/>
  <c r="BD1486" i="1"/>
  <c r="BE1486" i="1"/>
  <c r="BC867" i="1"/>
  <c r="BD867" i="1"/>
  <c r="BE867" i="1"/>
  <c r="BC182" i="1"/>
  <c r="BD182" i="1"/>
  <c r="BE182" i="1"/>
  <c r="BC1292" i="1"/>
  <c r="BD1292" i="1"/>
  <c r="BE1292" i="1"/>
  <c r="BC1373" i="1"/>
  <c r="BD1373" i="1"/>
  <c r="BE1373" i="1"/>
  <c r="BC1550" i="1"/>
  <c r="BD1550" i="1"/>
  <c r="BE1550" i="1"/>
  <c r="BC1695" i="1"/>
  <c r="BD1695" i="1"/>
  <c r="BE1695" i="1"/>
  <c r="BC421" i="1"/>
  <c r="BD421" i="1"/>
  <c r="BE421" i="1"/>
  <c r="BC505" i="1"/>
  <c r="BD505" i="1"/>
  <c r="BE505" i="1"/>
  <c r="BC1271" i="1"/>
  <c r="BD1271" i="1"/>
  <c r="BE1271" i="1"/>
  <c r="BC1003" i="1"/>
  <c r="BD1003" i="1"/>
  <c r="BE1003" i="1"/>
  <c r="BC509" i="1"/>
  <c r="BD509" i="1"/>
  <c r="BE509" i="1"/>
  <c r="BC534" i="1"/>
  <c r="BD534" i="1"/>
  <c r="BE534" i="1"/>
  <c r="BC601" i="1"/>
  <c r="BD601" i="1"/>
  <c r="BE601" i="1"/>
  <c r="BC1364" i="1"/>
  <c r="BD1364" i="1"/>
  <c r="BE1364" i="1"/>
  <c r="BC474" i="1"/>
  <c r="BD474" i="1"/>
  <c r="BE474" i="1"/>
  <c r="BC507" i="1"/>
  <c r="BD507" i="1"/>
  <c r="BE507" i="1"/>
  <c r="BC1320" i="1"/>
  <c r="BD1320" i="1"/>
  <c r="BE1320" i="1"/>
  <c r="BC69" i="1"/>
  <c r="BD69" i="1"/>
  <c r="BE69" i="1"/>
  <c r="BC790" i="1"/>
  <c r="BD790" i="1"/>
  <c r="BE790" i="1"/>
  <c r="BC280" i="1"/>
  <c r="BD280" i="1"/>
  <c r="BE280" i="1"/>
  <c r="BC279" i="1"/>
  <c r="BD279" i="1"/>
  <c r="BE279" i="1"/>
  <c r="BC278" i="1"/>
  <c r="BD278" i="1"/>
  <c r="BE278" i="1"/>
  <c r="BC281" i="1"/>
  <c r="BD281" i="1"/>
  <c r="BE281" i="1"/>
  <c r="BC292" i="1"/>
  <c r="BD292" i="1"/>
  <c r="BE292" i="1"/>
  <c r="BC236" i="1"/>
  <c r="BD236" i="1"/>
  <c r="BE236" i="1"/>
  <c r="BC1126" i="1"/>
  <c r="BD1126" i="1"/>
  <c r="BE1126" i="1"/>
  <c r="BC923" i="1"/>
  <c r="BD923" i="1"/>
  <c r="BE923" i="1"/>
  <c r="BC1209" i="1"/>
  <c r="BD1209" i="1"/>
  <c r="BE1209" i="1"/>
  <c r="BC427" i="1"/>
  <c r="BD427" i="1"/>
  <c r="BE427" i="1"/>
  <c r="BC1085" i="1"/>
  <c r="BD1085" i="1"/>
  <c r="BE1085" i="1"/>
  <c r="BC729" i="1"/>
  <c r="BD729" i="1"/>
  <c r="BE729" i="1"/>
  <c r="BC1493" i="1"/>
  <c r="BD1493" i="1"/>
  <c r="BE1493" i="1"/>
  <c r="BC1211" i="1"/>
  <c r="BD1211" i="1"/>
  <c r="BE1211" i="1"/>
  <c r="BC1152" i="1"/>
  <c r="BD1152" i="1"/>
  <c r="BE1152" i="1"/>
  <c r="BC1641" i="1"/>
  <c r="BD1641" i="1"/>
  <c r="BE1641" i="1"/>
  <c r="BC466" i="1"/>
  <c r="BD466" i="1"/>
  <c r="BE466" i="1"/>
  <c r="BC1570" i="1"/>
  <c r="BD1570" i="1"/>
  <c r="BE1570" i="1"/>
  <c r="BC431" i="1"/>
  <c r="BD431" i="1"/>
  <c r="BE431" i="1"/>
  <c r="BC357" i="1"/>
  <c r="BD357" i="1"/>
  <c r="BE357" i="1"/>
  <c r="BC345" i="1"/>
  <c r="BD345" i="1"/>
  <c r="BE345" i="1"/>
  <c r="BC1093" i="1"/>
  <c r="BD1093" i="1"/>
  <c r="BE1093" i="1"/>
  <c r="BC926" i="1"/>
  <c r="BD926" i="1"/>
  <c r="BE926" i="1"/>
  <c r="BC1623" i="1"/>
  <c r="BD1623" i="1"/>
  <c r="BE1623" i="1"/>
  <c r="BC130" i="1"/>
  <c r="BD130" i="1"/>
  <c r="BE130" i="1"/>
  <c r="BC1608" i="1"/>
  <c r="BD1608" i="1"/>
  <c r="BE1608" i="1"/>
  <c r="BC296" i="1"/>
  <c r="BD296" i="1"/>
  <c r="BE296" i="1"/>
  <c r="BC1562" i="1"/>
  <c r="BD1562" i="1"/>
  <c r="BE1562" i="1"/>
  <c r="BC224" i="1"/>
  <c r="BD224" i="1"/>
  <c r="BE224" i="1"/>
  <c r="BC1024" i="1"/>
  <c r="BD1024" i="1"/>
  <c r="BE1024" i="1"/>
  <c r="BC1111" i="1"/>
  <c r="BD1111" i="1"/>
  <c r="BE1111" i="1"/>
  <c r="BC1112" i="1"/>
  <c r="BD1112" i="1"/>
  <c r="BE1112" i="1"/>
  <c r="BC1113" i="1"/>
  <c r="BD1113" i="1"/>
  <c r="BE1113" i="1"/>
  <c r="BC814" i="1"/>
  <c r="BD814" i="1"/>
  <c r="BE814" i="1"/>
  <c r="BC798" i="1"/>
  <c r="BD798" i="1"/>
  <c r="BE798" i="1"/>
  <c r="BC887" i="1"/>
  <c r="BD887" i="1"/>
  <c r="BE887" i="1"/>
  <c r="BC1754" i="1"/>
  <c r="BD1754" i="1"/>
  <c r="BE1754" i="1"/>
  <c r="BC328" i="1"/>
  <c r="BD328" i="1"/>
  <c r="BE328" i="1"/>
  <c r="BC1898" i="1"/>
  <c r="BD1898" i="1"/>
  <c r="BE1898" i="1"/>
  <c r="BC1044" i="1"/>
  <c r="BD1044" i="1"/>
  <c r="BE1044" i="1"/>
  <c r="BC1687" i="1"/>
  <c r="BD1687" i="1"/>
  <c r="BE1687" i="1"/>
  <c r="BC126" i="1"/>
  <c r="BD126" i="1"/>
  <c r="BE126" i="1"/>
  <c r="BC351" i="1"/>
  <c r="BD351" i="1"/>
  <c r="BE351" i="1"/>
  <c r="BC1458" i="1"/>
  <c r="BD1458" i="1"/>
  <c r="BE1458" i="1"/>
  <c r="BC148" i="1"/>
  <c r="BD148" i="1"/>
  <c r="BE148" i="1"/>
  <c r="BC96" i="1"/>
  <c r="BD96" i="1"/>
  <c r="BE96" i="1"/>
  <c r="BC1694" i="1"/>
  <c r="BD1694" i="1"/>
  <c r="BE1694" i="1"/>
  <c r="BC341" i="1"/>
  <c r="BD341" i="1"/>
  <c r="BE341" i="1"/>
  <c r="BC528" i="1"/>
  <c r="BD528" i="1"/>
  <c r="BE528" i="1"/>
  <c r="BC461" i="1"/>
  <c r="BD461" i="1"/>
  <c r="BE461" i="1"/>
  <c r="BC1526" i="1"/>
  <c r="BD1526" i="1"/>
  <c r="BE1526" i="1"/>
  <c r="BC1240" i="1"/>
  <c r="BD1240" i="1"/>
  <c r="BE1240" i="1"/>
  <c r="BC1333" i="1"/>
  <c r="BD1333" i="1"/>
  <c r="BE1333" i="1"/>
  <c r="BC48" i="1"/>
  <c r="BD48" i="1"/>
  <c r="BE48" i="1"/>
  <c r="BC419" i="1"/>
  <c r="BD419" i="1"/>
  <c r="BE419" i="1"/>
  <c r="BC1101" i="1"/>
  <c r="BD1101" i="1"/>
  <c r="BE1101" i="1"/>
  <c r="BC580" i="1"/>
  <c r="BD580" i="1"/>
  <c r="BE580" i="1"/>
  <c r="BC1546" i="1"/>
  <c r="BD1546" i="1"/>
  <c r="BE1546" i="1"/>
  <c r="BC1518" i="1"/>
  <c r="BD1518" i="1"/>
  <c r="BE1518" i="1"/>
  <c r="BC1361" i="1"/>
  <c r="BD1361" i="1"/>
  <c r="BE1361" i="1"/>
  <c r="BC300" i="1"/>
  <c r="BD300" i="1"/>
  <c r="BE300" i="1"/>
  <c r="BC503" i="1"/>
  <c r="BD503" i="1"/>
  <c r="BE503" i="1"/>
  <c r="BC703" i="1"/>
  <c r="BD703" i="1"/>
  <c r="BE703" i="1"/>
  <c r="BC1081" i="1"/>
  <c r="BD1081" i="1"/>
  <c r="BE1081" i="1"/>
  <c r="BC990" i="1"/>
  <c r="BD990" i="1"/>
  <c r="BE990" i="1"/>
  <c r="BC804" i="1"/>
  <c r="BD804" i="1"/>
  <c r="BE804" i="1"/>
  <c r="BC838" i="1"/>
  <c r="BD838" i="1"/>
  <c r="BE838" i="1"/>
  <c r="BC661" i="1"/>
  <c r="BD661" i="1"/>
  <c r="BE661" i="1"/>
  <c r="BC1187" i="1"/>
  <c r="BD1187" i="1"/>
  <c r="BE1187" i="1"/>
  <c r="BC1866" i="1"/>
  <c r="BD1866" i="1"/>
  <c r="BE1866" i="1"/>
  <c r="BC903" i="1"/>
  <c r="BD903" i="1"/>
  <c r="BE903" i="1"/>
  <c r="BC1378" i="1"/>
  <c r="BD1378" i="1"/>
  <c r="BE1378" i="1"/>
  <c r="BC1233" i="1"/>
  <c r="BD1233" i="1"/>
  <c r="BE1233" i="1"/>
  <c r="BC623" i="1"/>
  <c r="BD623" i="1"/>
  <c r="BE623" i="1"/>
  <c r="BC1048" i="1"/>
  <c r="BD1048" i="1"/>
  <c r="BE1048" i="1"/>
  <c r="BC379" i="1"/>
  <c r="BD379" i="1"/>
  <c r="BE379" i="1"/>
  <c r="BC667" i="1"/>
  <c r="BD667" i="1"/>
  <c r="BE667" i="1"/>
  <c r="BF405" i="1"/>
  <c r="AI405" i="1"/>
  <c r="AJ405" i="1"/>
  <c r="AK405" i="1"/>
  <c r="BJ405" i="1"/>
  <c r="AL405" i="1"/>
  <c r="AM405" i="1"/>
  <c r="AN405" i="1"/>
  <c r="BF406" i="1"/>
  <c r="AI406" i="1"/>
  <c r="AJ406" i="1"/>
  <c r="AK406" i="1"/>
  <c r="BJ406" i="1"/>
  <c r="AL406" i="1"/>
  <c r="AM406" i="1"/>
  <c r="AN406" i="1"/>
  <c r="AI407" i="1"/>
  <c r="AJ407" i="1"/>
  <c r="AK407" i="1"/>
  <c r="AL407" i="1"/>
  <c r="AM407" i="1"/>
  <c r="AN407" i="1"/>
  <c r="AI426" i="1"/>
  <c r="AJ426" i="1"/>
  <c r="AK426" i="1"/>
  <c r="BJ426" i="1"/>
  <c r="AL426" i="1" s="1"/>
  <c r="AM426" i="1"/>
  <c r="AN426" i="1"/>
  <c r="AI219" i="1"/>
  <c r="AJ219" i="1"/>
  <c r="AK219" i="1"/>
  <c r="BJ219" i="1"/>
  <c r="AL219" i="1"/>
  <c r="AM219" i="1"/>
  <c r="AN219" i="1"/>
  <c r="AI132" i="1"/>
  <c r="AJ132" i="1"/>
  <c r="AK132" i="1"/>
  <c r="BJ132" i="1"/>
  <c r="AL132" i="1" s="1"/>
  <c r="AM132" i="1"/>
  <c r="AN132" i="1"/>
  <c r="AI1227" i="1"/>
  <c r="AJ1227" i="1"/>
  <c r="AK1227" i="1"/>
  <c r="BJ1227" i="1"/>
  <c r="AL1227" i="1"/>
  <c r="AM1227" i="1"/>
  <c r="AN1227" i="1"/>
  <c r="AI138" i="1"/>
  <c r="AJ138" i="1"/>
  <c r="AK138" i="1"/>
  <c r="BJ138" i="1"/>
  <c r="AL138" i="1" s="1"/>
  <c r="AM138" i="1"/>
  <c r="AN138" i="1"/>
  <c r="AI757" i="1"/>
  <c r="AJ757" i="1"/>
  <c r="AK757" i="1"/>
  <c r="BJ757" i="1"/>
  <c r="AL757" i="1"/>
  <c r="AM757" i="1"/>
  <c r="AN757" i="1"/>
  <c r="AJ1709" i="1"/>
  <c r="AK1709" i="1"/>
  <c r="BJ1709" i="1"/>
  <c r="AL1709" i="1" s="1"/>
  <c r="AM1709" i="1"/>
  <c r="AN1709" i="1"/>
  <c r="BF77" i="1"/>
  <c r="AI77" i="1" s="1"/>
  <c r="AJ77" i="1"/>
  <c r="AK77" i="1"/>
  <c r="BJ77" i="1"/>
  <c r="AL77" i="1" s="1"/>
  <c r="AM77" i="1"/>
  <c r="AN77" i="1"/>
  <c r="BF78" i="1"/>
  <c r="AI78" i="1" s="1"/>
  <c r="AJ78" i="1"/>
  <c r="AK78" i="1"/>
  <c r="BJ78" i="1"/>
  <c r="AL78" i="1" s="1"/>
  <c r="AM78" i="1"/>
  <c r="AN78" i="1"/>
  <c r="AI79" i="1"/>
  <c r="AJ79" i="1"/>
  <c r="AK79" i="1"/>
  <c r="AL79" i="1"/>
  <c r="AM79" i="1"/>
  <c r="AN79" i="1"/>
  <c r="AI826" i="1"/>
  <c r="AJ826" i="1"/>
  <c r="AK826" i="1"/>
  <c r="BJ826" i="1"/>
  <c r="AL826" i="1"/>
  <c r="AM826" i="1"/>
  <c r="AN826" i="1"/>
  <c r="AI578" i="1"/>
  <c r="AJ578" i="1"/>
  <c r="AK578" i="1"/>
  <c r="BJ578" i="1"/>
  <c r="AL578" i="1" s="1"/>
  <c r="AM578" i="1"/>
  <c r="AN578" i="1"/>
  <c r="AI997" i="1"/>
  <c r="AJ997" i="1"/>
  <c r="AK997" i="1"/>
  <c r="BJ997" i="1"/>
  <c r="AL997" i="1"/>
  <c r="AM997" i="1"/>
  <c r="AN997" i="1"/>
  <c r="AI1263" i="1"/>
  <c r="AJ1263" i="1"/>
  <c r="AK1263" i="1"/>
  <c r="BJ1263" i="1"/>
  <c r="AL1263" i="1" s="1"/>
  <c r="AM1263" i="1"/>
  <c r="AN1263" i="1"/>
  <c r="AI242" i="1"/>
  <c r="AJ242" i="1"/>
  <c r="AK242" i="1"/>
  <c r="BJ242" i="1"/>
  <c r="AL242" i="1"/>
  <c r="AM242" i="1"/>
  <c r="AN242" i="1"/>
  <c r="AJ1828" i="1"/>
  <c r="AK1828" i="1"/>
  <c r="BJ1828" i="1"/>
  <c r="AL1828" i="1" s="1"/>
  <c r="AM1828" i="1"/>
  <c r="AN1828" i="1"/>
  <c r="AI621" i="1"/>
  <c r="AJ621" i="1"/>
  <c r="AK621" i="1"/>
  <c r="BJ621" i="1"/>
  <c r="AL621" i="1"/>
  <c r="AM621" i="1"/>
  <c r="AN621" i="1"/>
  <c r="AI169" i="1"/>
  <c r="AJ169" i="1"/>
  <c r="AK169" i="1"/>
  <c r="BJ169" i="1"/>
  <c r="AL169" i="1" s="1"/>
  <c r="AM169" i="1"/>
  <c r="AN169" i="1"/>
  <c r="AI1534" i="1"/>
  <c r="AJ1534" i="1"/>
  <c r="AK1534" i="1"/>
  <c r="BJ1534" i="1"/>
  <c r="AL1534" i="1"/>
  <c r="AM1534" i="1"/>
  <c r="AN1534" i="1"/>
  <c r="BF458" i="1"/>
  <c r="AI458" i="1"/>
  <c r="AJ458" i="1"/>
  <c r="AK458" i="1"/>
  <c r="BJ458" i="1"/>
  <c r="AL458" i="1"/>
  <c r="AM458" i="1"/>
  <c r="AN458" i="1"/>
  <c r="BF459" i="1"/>
  <c r="AI459" i="1"/>
  <c r="AJ459" i="1"/>
  <c r="AK459" i="1"/>
  <c r="BJ459" i="1"/>
  <c r="AL459" i="1"/>
  <c r="AM459" i="1"/>
  <c r="AN459" i="1"/>
  <c r="AI460" i="1"/>
  <c r="AJ460" i="1"/>
  <c r="AK460" i="1"/>
  <c r="AL460" i="1"/>
  <c r="AM460" i="1"/>
  <c r="AN460" i="1"/>
  <c r="AI1839" i="1"/>
  <c r="AJ1839" i="1"/>
  <c r="AK1839" i="1"/>
  <c r="BJ1839" i="1"/>
  <c r="AL1839" i="1" s="1"/>
  <c r="AM1839" i="1"/>
  <c r="AN1839" i="1"/>
  <c r="AI783" i="1"/>
  <c r="AJ783" i="1"/>
  <c r="AK783" i="1"/>
  <c r="BJ783" i="1"/>
  <c r="AL783" i="1"/>
  <c r="AM783" i="1"/>
  <c r="AN783" i="1"/>
  <c r="AI1175" i="1"/>
  <c r="AJ1175" i="1"/>
  <c r="AK1175" i="1"/>
  <c r="BJ1175" i="1"/>
  <c r="AL1175" i="1" s="1"/>
  <c r="AM1175" i="1"/>
  <c r="AN1175" i="1"/>
  <c r="AI599" i="1"/>
  <c r="AJ599" i="1"/>
  <c r="AK599" i="1"/>
  <c r="BJ599" i="1"/>
  <c r="AL599" i="1"/>
  <c r="AM599" i="1"/>
  <c r="AN599" i="1"/>
  <c r="AI401" i="1"/>
  <c r="AJ401" i="1"/>
  <c r="AK401" i="1"/>
  <c r="BJ401" i="1"/>
  <c r="AL401" i="1" s="1"/>
  <c r="AM401" i="1"/>
  <c r="AN401" i="1"/>
  <c r="AI629" i="1"/>
  <c r="AJ629" i="1"/>
  <c r="AK629" i="1"/>
  <c r="BJ629" i="1"/>
  <c r="AL629" i="1"/>
  <c r="AM629" i="1"/>
  <c r="AN629" i="1"/>
  <c r="AI1225" i="1"/>
  <c r="AJ1225" i="1"/>
  <c r="AK1225" i="1"/>
  <c r="BJ1225" i="1"/>
  <c r="AL1225" i="1" s="1"/>
  <c r="AM1225" i="1"/>
  <c r="AN1225" i="1"/>
  <c r="AI1147" i="1"/>
  <c r="AJ1147" i="1"/>
  <c r="AK1147" i="1"/>
  <c r="BJ1147" i="1"/>
  <c r="AL1147" i="1"/>
  <c r="AM1147" i="1"/>
  <c r="AN1147" i="1"/>
  <c r="AI1668" i="1"/>
  <c r="AJ1668" i="1"/>
  <c r="AK1668" i="1"/>
  <c r="BJ1668" i="1"/>
  <c r="AL1668" i="1" s="1"/>
  <c r="AM1668" i="1"/>
  <c r="AN1668" i="1"/>
  <c r="AI355" i="1"/>
  <c r="AJ355" i="1"/>
  <c r="AK355" i="1"/>
  <c r="BJ355" i="1"/>
  <c r="AL355" i="1"/>
  <c r="AM355" i="1"/>
  <c r="AN355" i="1"/>
  <c r="AJ24" i="1"/>
  <c r="AK24" i="1"/>
  <c r="BJ24" i="1"/>
  <c r="AL24" i="1" s="1"/>
  <c r="AM24" i="1"/>
  <c r="AN24" i="1"/>
  <c r="BF1428" i="1"/>
  <c r="AI1428" i="1" s="1"/>
  <c r="AJ1428" i="1"/>
  <c r="AK1428" i="1"/>
  <c r="BJ1428" i="1"/>
  <c r="AL1428" i="1" s="1"/>
  <c r="AM1428" i="1"/>
  <c r="AN1428" i="1"/>
  <c r="BF1429" i="1"/>
  <c r="AI1429" i="1" s="1"/>
  <c r="AJ1429" i="1"/>
  <c r="AK1429" i="1"/>
  <c r="BJ1429" i="1"/>
  <c r="AL1429" i="1" s="1"/>
  <c r="AM1429" i="1"/>
  <c r="AN1429" i="1"/>
  <c r="BF1427" i="1"/>
  <c r="AI1427" i="1" s="1"/>
  <c r="AJ1427" i="1"/>
  <c r="AK1427" i="1"/>
  <c r="BJ1427" i="1"/>
  <c r="AL1427" i="1" s="1"/>
  <c r="AM1427" i="1"/>
  <c r="AN1427" i="1"/>
  <c r="AI1430" i="1"/>
  <c r="AJ1430" i="1"/>
  <c r="AK1430" i="1"/>
  <c r="AL1430" i="1"/>
  <c r="AM1430" i="1"/>
  <c r="AN1430" i="1"/>
  <c r="AI976" i="1"/>
  <c r="AJ976" i="1"/>
  <c r="AK976" i="1"/>
  <c r="BJ976" i="1"/>
  <c r="AL976" i="1"/>
  <c r="AM976" i="1"/>
  <c r="AN976" i="1"/>
  <c r="BF1724" i="1"/>
  <c r="AI1724" i="1"/>
  <c r="AJ1724" i="1"/>
  <c r="AK1724" i="1"/>
  <c r="BJ1724" i="1"/>
  <c r="AL1724" i="1"/>
  <c r="AM1724" i="1"/>
  <c r="AN1724" i="1"/>
  <c r="BF1723" i="1"/>
  <c r="AI1723" i="1"/>
  <c r="AJ1723" i="1"/>
  <c r="AK1723" i="1"/>
  <c r="BJ1723" i="1"/>
  <c r="AL1723" i="1"/>
  <c r="AM1723" i="1"/>
  <c r="AN1723" i="1"/>
  <c r="AI1725" i="1"/>
  <c r="AJ1725" i="1"/>
  <c r="AK1725" i="1"/>
  <c r="AL1725" i="1"/>
  <c r="AM1725" i="1"/>
  <c r="AN1725" i="1"/>
  <c r="AJ893" i="1"/>
  <c r="AK893" i="1"/>
  <c r="BJ893" i="1"/>
  <c r="AL893" i="1" s="1"/>
  <c r="AM893" i="1"/>
  <c r="AN893" i="1"/>
  <c r="AI1215" i="1"/>
  <c r="AJ1215" i="1"/>
  <c r="AK1215" i="1"/>
  <c r="BJ1215" i="1"/>
  <c r="AL1215" i="1"/>
  <c r="AM1215" i="1"/>
  <c r="AN1215" i="1"/>
  <c r="AI1701" i="1"/>
  <c r="AJ1701" i="1"/>
  <c r="AK1701" i="1"/>
  <c r="BJ1701" i="1"/>
  <c r="AL1701" i="1" s="1"/>
  <c r="AM1701" i="1"/>
  <c r="AN1701" i="1"/>
  <c r="AI1105" i="1"/>
  <c r="AJ1105" i="1"/>
  <c r="AK1105" i="1"/>
  <c r="BJ1105" i="1"/>
  <c r="AL1105" i="1"/>
  <c r="AM1105" i="1"/>
  <c r="AN1105" i="1"/>
  <c r="AJ1145" i="1"/>
  <c r="AK1145" i="1"/>
  <c r="BJ1145" i="1"/>
  <c r="AL1145" i="1" s="1"/>
  <c r="AM1145" i="1"/>
  <c r="AN1145" i="1"/>
  <c r="BF40" i="1"/>
  <c r="AI40" i="1" s="1"/>
  <c r="AJ40" i="1"/>
  <c r="AK40" i="1"/>
  <c r="BJ40" i="1"/>
  <c r="AL40" i="1" s="1"/>
  <c r="AM40" i="1"/>
  <c r="AN40" i="1"/>
  <c r="BF41" i="1"/>
  <c r="AI41" i="1" s="1"/>
  <c r="AJ41" i="1"/>
  <c r="AK41" i="1"/>
  <c r="BJ41" i="1"/>
  <c r="AL41" i="1" s="1"/>
  <c r="AM41" i="1"/>
  <c r="AN41" i="1"/>
  <c r="AI42" i="1"/>
  <c r="AJ42" i="1"/>
  <c r="AK42" i="1"/>
  <c r="AL42" i="1"/>
  <c r="AM42" i="1"/>
  <c r="AN42" i="1"/>
  <c r="AI171" i="1"/>
  <c r="AJ171" i="1"/>
  <c r="AK171" i="1"/>
  <c r="BJ171" i="1"/>
  <c r="AL171" i="1"/>
  <c r="AM171" i="1"/>
  <c r="AN171" i="1"/>
  <c r="AJ1066" i="1"/>
  <c r="AK1066" i="1"/>
  <c r="BJ1066" i="1"/>
  <c r="AL1066" i="1" s="1"/>
  <c r="AM1066" i="1"/>
  <c r="AN1066" i="1"/>
  <c r="BF1788" i="1"/>
  <c r="AI1788" i="1" s="1"/>
  <c r="AJ1788" i="1"/>
  <c r="AK1788" i="1"/>
  <c r="BJ1788" i="1"/>
  <c r="AL1788" i="1" s="1"/>
  <c r="AM1788" i="1"/>
  <c r="AN1788" i="1"/>
  <c r="BF1789" i="1"/>
  <c r="AI1789" i="1" s="1"/>
  <c r="AJ1789" i="1"/>
  <c r="AK1789" i="1"/>
  <c r="BJ1789" i="1"/>
  <c r="AL1789" i="1" s="1"/>
  <c r="AM1789" i="1"/>
  <c r="AN1789" i="1"/>
  <c r="AI1790" i="1"/>
  <c r="AJ1790" i="1"/>
  <c r="AK1790" i="1"/>
  <c r="AL1790" i="1"/>
  <c r="AM1790" i="1"/>
  <c r="AN1790" i="1"/>
  <c r="AI375" i="1"/>
  <c r="AJ375" i="1"/>
  <c r="AK375" i="1"/>
  <c r="BJ375" i="1"/>
  <c r="AL375" i="1"/>
  <c r="AM375" i="1"/>
  <c r="AN375" i="1"/>
  <c r="AI304" i="1"/>
  <c r="AJ304" i="1"/>
  <c r="AK304" i="1"/>
  <c r="BJ304" i="1"/>
  <c r="AL304" i="1" s="1"/>
  <c r="AM304" i="1"/>
  <c r="AN304" i="1"/>
  <c r="AI1154" i="1"/>
  <c r="AJ1154" i="1"/>
  <c r="AK1154" i="1"/>
  <c r="BJ1154" i="1"/>
  <c r="AL1154" i="1"/>
  <c r="AM1154" i="1"/>
  <c r="AN1154" i="1"/>
  <c r="AJ399" i="1"/>
  <c r="AK399" i="1"/>
  <c r="BJ399" i="1"/>
  <c r="AL399" i="1" s="1"/>
  <c r="AM399" i="1"/>
  <c r="AN399" i="1"/>
  <c r="AI1752" i="1"/>
  <c r="AJ1752" i="1"/>
  <c r="AK1752" i="1"/>
  <c r="BJ1752" i="1"/>
  <c r="AL1752" i="1"/>
  <c r="AM1752" i="1"/>
  <c r="AN1752" i="1"/>
  <c r="AI1689" i="1"/>
  <c r="AJ1689" i="1"/>
  <c r="AK1689" i="1"/>
  <c r="BJ1689" i="1"/>
  <c r="AL1689" i="1" s="1"/>
  <c r="AM1689" i="1"/>
  <c r="AN1689" i="1"/>
  <c r="AI1503" i="1"/>
  <c r="AJ1503" i="1"/>
  <c r="AK1503" i="1"/>
  <c r="BJ1503" i="1"/>
  <c r="AL1503" i="1"/>
  <c r="AM1503" i="1"/>
  <c r="AN1503" i="1"/>
  <c r="AI433" i="1"/>
  <c r="AJ433" i="1"/>
  <c r="AK433" i="1"/>
  <c r="BJ433" i="1"/>
  <c r="AL433" i="1" s="1"/>
  <c r="AM433" i="1"/>
  <c r="AN433" i="1"/>
  <c r="BF1589" i="1"/>
  <c r="AI1589" i="1" s="1"/>
  <c r="AJ1589" i="1"/>
  <c r="AK1589" i="1"/>
  <c r="BJ1589" i="1"/>
  <c r="AL1589" i="1" s="1"/>
  <c r="AM1589" i="1"/>
  <c r="AN1589" i="1"/>
  <c r="BF1590" i="1"/>
  <c r="AI1590" i="1" s="1"/>
  <c r="AJ1590" i="1"/>
  <c r="AK1590" i="1"/>
  <c r="BJ1590" i="1"/>
  <c r="AL1590" i="1" s="1"/>
  <c r="AM1590" i="1"/>
  <c r="AN1590" i="1"/>
  <c r="BF1591" i="1"/>
  <c r="AI1591" i="1" s="1"/>
  <c r="AJ1591" i="1"/>
  <c r="AK1591" i="1"/>
  <c r="BJ1591" i="1"/>
  <c r="AL1591" i="1" s="1"/>
  <c r="AM1591" i="1"/>
  <c r="AN1591" i="1"/>
  <c r="AI1592" i="1"/>
  <c r="AJ1592" i="1"/>
  <c r="AK1592" i="1"/>
  <c r="AL1592" i="1"/>
  <c r="AM1592" i="1"/>
  <c r="AN1592" i="1"/>
  <c r="AI480" i="1"/>
  <c r="AJ480" i="1"/>
  <c r="AK480" i="1"/>
  <c r="BJ480" i="1"/>
  <c r="AL480" i="1"/>
  <c r="AM480" i="1"/>
  <c r="AN480" i="1"/>
  <c r="AI409" i="1"/>
  <c r="AJ409" i="1"/>
  <c r="AK409" i="1"/>
  <c r="BJ409" i="1"/>
  <c r="AL409" i="1" s="1"/>
  <c r="AM409" i="1"/>
  <c r="AN409" i="1"/>
  <c r="AI1016" i="1"/>
  <c r="AJ1016" i="1"/>
  <c r="AK1016" i="1"/>
  <c r="BJ1016" i="1"/>
  <c r="AL1016" i="1"/>
  <c r="AM1016" i="1"/>
  <c r="AN1016" i="1"/>
  <c r="AI889" i="1"/>
  <c r="AJ889" i="1"/>
  <c r="AK889" i="1"/>
  <c r="BJ889" i="1"/>
  <c r="AL889" i="1" s="1"/>
  <c r="AM889" i="1"/>
  <c r="AN889" i="1"/>
  <c r="AI764" i="1"/>
  <c r="AJ764" i="1"/>
  <c r="AK764" i="1"/>
  <c r="BJ764" i="1"/>
  <c r="AL764" i="1"/>
  <c r="AM764" i="1"/>
  <c r="AN764" i="1"/>
  <c r="AI1109" i="1"/>
  <c r="AJ1109" i="1"/>
  <c r="AK1109" i="1"/>
  <c r="BJ1109" i="1"/>
  <c r="AL1109" i="1" s="1"/>
  <c r="AM1109" i="1"/>
  <c r="AN1109" i="1"/>
  <c r="AI313" i="1"/>
  <c r="AJ313" i="1"/>
  <c r="AK313" i="1"/>
  <c r="BJ313" i="1"/>
  <c r="AL313" i="1"/>
  <c r="AM313" i="1"/>
  <c r="AN313" i="1"/>
  <c r="AJ918" i="1"/>
  <c r="AK918" i="1"/>
  <c r="BJ918" i="1"/>
  <c r="AL918" i="1" s="1"/>
  <c r="AM918" i="1"/>
  <c r="AN918" i="1"/>
  <c r="AI617" i="1"/>
  <c r="AJ617" i="1"/>
  <c r="AK617" i="1"/>
  <c r="BJ617" i="1"/>
  <c r="AL617" i="1"/>
  <c r="AM617" i="1"/>
  <c r="AN617" i="1"/>
  <c r="AI943" i="1"/>
  <c r="AJ943" i="1"/>
  <c r="AK943" i="1"/>
  <c r="BJ943" i="1"/>
  <c r="AL943" i="1" s="1"/>
  <c r="AM943" i="1"/>
  <c r="AN943" i="1"/>
  <c r="AI1286" i="1"/>
  <c r="AJ1286" i="1"/>
  <c r="AK1286" i="1"/>
  <c r="BJ1286" i="1"/>
  <c r="AL1286" i="1"/>
  <c r="AM1286" i="1"/>
  <c r="AN1286" i="1"/>
  <c r="AI82" i="1"/>
  <c r="AJ82" i="1"/>
  <c r="AK82" i="1"/>
  <c r="BJ82" i="1"/>
  <c r="AL82" i="1" s="1"/>
  <c r="AM82" i="1"/>
  <c r="AN82" i="1"/>
  <c r="AI1935" i="1"/>
  <c r="AJ1935" i="1"/>
  <c r="AK1935" i="1"/>
  <c r="BJ1935" i="1"/>
  <c r="AL1935" i="1"/>
  <c r="AM1935" i="1"/>
  <c r="AN1935" i="1"/>
  <c r="AI1809" i="1"/>
  <c r="AJ1809" i="1"/>
  <c r="AK1809" i="1"/>
  <c r="BJ1809" i="1"/>
  <c r="AL1809" i="1" s="1"/>
  <c r="AM1809" i="1"/>
  <c r="AN1809" i="1"/>
  <c r="AI294" i="1"/>
  <c r="AJ294" i="1"/>
  <c r="AK294" i="1"/>
  <c r="BJ294" i="1"/>
  <c r="AL294" i="1"/>
  <c r="AM294" i="1"/>
  <c r="AN294" i="1"/>
  <c r="AJ773" i="1"/>
  <c r="AK773" i="1"/>
  <c r="BJ773" i="1"/>
  <c r="AL773" i="1" s="1"/>
  <c r="AM773" i="1"/>
  <c r="AN773" i="1"/>
  <c r="AI1679" i="1"/>
  <c r="AJ1679" i="1"/>
  <c r="AK1679" i="1"/>
  <c r="BJ1679" i="1"/>
  <c r="AL1679" i="1"/>
  <c r="AM1679" i="1"/>
  <c r="AN1679" i="1"/>
  <c r="AI543" i="1"/>
  <c r="AJ543" i="1"/>
  <c r="AK543" i="1"/>
  <c r="BJ543" i="1"/>
  <c r="AL543" i="1" s="1"/>
  <c r="AM543" i="1"/>
  <c r="AN543" i="1"/>
  <c r="AI270" i="1"/>
  <c r="AJ270" i="1"/>
  <c r="AK270" i="1"/>
  <c r="BJ270" i="1"/>
  <c r="AL270" i="1"/>
  <c r="AM270" i="1"/>
  <c r="AN270" i="1"/>
  <c r="AI1524" i="1"/>
  <c r="AJ1524" i="1"/>
  <c r="AK1524" i="1"/>
  <c r="BJ1524" i="1"/>
  <c r="AL1524" i="1" s="1"/>
  <c r="AM1524" i="1"/>
  <c r="AN1524" i="1"/>
  <c r="AI823" i="1"/>
  <c r="AJ823" i="1"/>
  <c r="AK823" i="1"/>
  <c r="BJ823" i="1"/>
  <c r="AL823" i="1"/>
  <c r="AM823" i="1"/>
  <c r="AN823" i="1"/>
  <c r="AI1473" i="1"/>
  <c r="AJ1473" i="1"/>
  <c r="AK1473" i="1"/>
  <c r="BJ1473" i="1"/>
  <c r="AL1473" i="1" s="1"/>
  <c r="AM1473" i="1"/>
  <c r="AN1473" i="1"/>
  <c r="AI794" i="1"/>
  <c r="AJ794" i="1"/>
  <c r="AK794" i="1"/>
  <c r="BJ794" i="1"/>
  <c r="AL794" i="1"/>
  <c r="AM794" i="1"/>
  <c r="AN794" i="1"/>
  <c r="AJ1830" i="1"/>
  <c r="AK1830" i="1"/>
  <c r="BJ1830" i="1"/>
  <c r="AL1830" i="1" s="1"/>
  <c r="AM1830" i="1"/>
  <c r="AN1830" i="1"/>
  <c r="AI1815" i="1"/>
  <c r="AJ1815" i="1"/>
  <c r="AK1815" i="1"/>
  <c r="BJ1815" i="1"/>
  <c r="AL1815" i="1"/>
  <c r="AM1815" i="1"/>
  <c r="AN1815" i="1"/>
  <c r="AI469" i="1"/>
  <c r="AJ469" i="1"/>
  <c r="AK469" i="1"/>
  <c r="BJ469" i="1"/>
  <c r="AL469" i="1" s="1"/>
  <c r="AM469" i="1"/>
  <c r="AN469" i="1"/>
  <c r="AI1127" i="1"/>
  <c r="AJ1127" i="1"/>
  <c r="AK1127" i="1"/>
  <c r="BJ1127" i="1"/>
  <c r="AL1127" i="1"/>
  <c r="AM1127" i="1"/>
  <c r="AN1127" i="1"/>
  <c r="AI444" i="1"/>
  <c r="AJ444" i="1"/>
  <c r="AK444" i="1"/>
  <c r="BJ444" i="1"/>
  <c r="AL444" i="1" s="1"/>
  <c r="AM444" i="1"/>
  <c r="AN444" i="1"/>
  <c r="AI1537" i="1"/>
  <c r="AJ1537" i="1"/>
  <c r="AK1537" i="1"/>
  <c r="BJ1537" i="1"/>
  <c r="AL1537" i="1"/>
  <c r="AM1537" i="1"/>
  <c r="AN1537" i="1"/>
  <c r="AI1270" i="1"/>
  <c r="AJ1270" i="1"/>
  <c r="AK1270" i="1"/>
  <c r="BJ1270" i="1"/>
  <c r="AL1270" i="1" s="1"/>
  <c r="AM1270" i="1"/>
  <c r="AN1270" i="1"/>
  <c r="AI353" i="1"/>
  <c r="AJ353" i="1"/>
  <c r="AK353" i="1"/>
  <c r="BJ353" i="1"/>
  <c r="AL353" i="1"/>
  <c r="AM353" i="1"/>
  <c r="AN353" i="1"/>
  <c r="AI765" i="1"/>
  <c r="AJ765" i="1"/>
  <c r="AK765" i="1"/>
  <c r="BJ765" i="1"/>
  <c r="AL765" i="1" s="1"/>
  <c r="AM765" i="1"/>
  <c r="AN765" i="1"/>
  <c r="AI967" i="1"/>
  <c r="AJ967" i="1"/>
  <c r="AK967" i="1"/>
  <c r="BJ967" i="1"/>
  <c r="AL967" i="1"/>
  <c r="AM967" i="1"/>
  <c r="AN967" i="1"/>
  <c r="AI724" i="1"/>
  <c r="AJ724" i="1"/>
  <c r="AK724" i="1"/>
  <c r="BJ724" i="1"/>
  <c r="AL724" i="1" s="1"/>
  <c r="AM724" i="1"/>
  <c r="AN724" i="1"/>
  <c r="AI1079" i="1"/>
  <c r="AJ1079" i="1"/>
  <c r="AK1079" i="1"/>
  <c r="BJ1079" i="1"/>
  <c r="AL1079" i="1"/>
  <c r="AM1079" i="1"/>
  <c r="AN1079" i="1"/>
  <c r="AJ372" i="1"/>
  <c r="AK372" i="1"/>
  <c r="BJ372" i="1"/>
  <c r="AL372" i="1" s="1"/>
  <c r="AM372" i="1"/>
  <c r="AN372" i="1"/>
  <c r="AI446" i="1"/>
  <c r="AJ446" i="1"/>
  <c r="AK446" i="1"/>
  <c r="BJ446" i="1"/>
  <c r="AL446" i="1"/>
  <c r="AM446" i="1"/>
  <c r="AN446" i="1"/>
  <c r="AI1471" i="1"/>
  <c r="AJ1471" i="1"/>
  <c r="AK1471" i="1"/>
  <c r="BJ1471" i="1"/>
  <c r="AL1471" i="1" s="1"/>
  <c r="AM1471" i="1"/>
  <c r="AN1471" i="1"/>
  <c r="AI828" i="1"/>
  <c r="AJ828" i="1"/>
  <c r="AK828" i="1"/>
  <c r="BJ828" i="1"/>
  <c r="AL828" i="1"/>
  <c r="AM828" i="1"/>
  <c r="AN828" i="1"/>
  <c r="AJ1765" i="1"/>
  <c r="AK1765" i="1"/>
  <c r="BJ1765" i="1"/>
  <c r="AL1765" i="1" s="1"/>
  <c r="AM1765" i="1"/>
  <c r="AN1765" i="1"/>
  <c r="AI718" i="1"/>
  <c r="AJ718" i="1"/>
  <c r="AK718" i="1"/>
  <c r="BJ718" i="1"/>
  <c r="AL718" i="1"/>
  <c r="AM718" i="1"/>
  <c r="AN718" i="1"/>
  <c r="AJ872" i="1"/>
  <c r="AK872" i="1"/>
  <c r="BJ872" i="1"/>
  <c r="AL872" i="1" s="1"/>
  <c r="AM872" i="1"/>
  <c r="AN872" i="1"/>
  <c r="AI1077" i="1"/>
  <c r="AJ1077" i="1"/>
  <c r="AK1077" i="1"/>
  <c r="BJ1077" i="1"/>
  <c r="AL1077" i="1"/>
  <c r="AM1077" i="1"/>
  <c r="AN1077" i="1"/>
  <c r="AI377" i="1"/>
  <c r="AJ377" i="1"/>
  <c r="AK377" i="1"/>
  <c r="BJ377" i="1"/>
  <c r="AL377" i="1" s="1"/>
  <c r="AM377" i="1"/>
  <c r="AN377" i="1"/>
  <c r="AI880" i="1"/>
  <c r="AJ880" i="1"/>
  <c r="AK880" i="1"/>
  <c r="BJ880" i="1"/>
  <c r="AL880" i="1"/>
  <c r="AM880" i="1"/>
  <c r="AN880" i="1"/>
  <c r="AI1729" i="1"/>
  <c r="AJ1729" i="1"/>
  <c r="AK1729" i="1"/>
  <c r="BJ1729" i="1"/>
  <c r="AL1729" i="1" s="1"/>
  <c r="AM1729" i="1"/>
  <c r="AN1729" i="1"/>
  <c r="AI1165" i="1"/>
  <c r="AJ1165" i="1"/>
  <c r="AK1165" i="1"/>
  <c r="BJ1165" i="1"/>
  <c r="AL1165" i="1"/>
  <c r="AM1165" i="1"/>
  <c r="AN1165" i="1"/>
  <c r="AI415" i="1"/>
  <c r="AJ415" i="1"/>
  <c r="AK415" i="1"/>
  <c r="BJ415" i="1"/>
  <c r="AL415" i="1" s="1"/>
  <c r="AM415" i="1"/>
  <c r="AN415" i="1"/>
  <c r="AI846" i="1"/>
  <c r="AJ846" i="1"/>
  <c r="AK846" i="1"/>
  <c r="BJ846" i="1"/>
  <c r="AL846" i="1"/>
  <c r="AM846" i="1"/>
  <c r="AN846" i="1"/>
  <c r="AI1387" i="1"/>
  <c r="AJ1387" i="1"/>
  <c r="AK1387" i="1"/>
  <c r="BJ1387" i="1"/>
  <c r="AL1387" i="1" s="1"/>
  <c r="AM1387" i="1"/>
  <c r="AN1387" i="1"/>
  <c r="AI1198" i="1"/>
  <c r="AJ1198" i="1"/>
  <c r="AK1198" i="1"/>
  <c r="BJ1198" i="1"/>
  <c r="AL1198" i="1"/>
  <c r="AM1198" i="1"/>
  <c r="AN1198" i="1"/>
  <c r="AJ291" i="1"/>
  <c r="AK291" i="1"/>
  <c r="BJ291" i="1"/>
  <c r="AL291" i="1" s="1"/>
  <c r="AM291" i="1"/>
  <c r="AN291" i="1"/>
  <c r="BF396" i="1"/>
  <c r="AI396" i="1" s="1"/>
  <c r="AJ396" i="1"/>
  <c r="AK396" i="1"/>
  <c r="BJ396" i="1"/>
  <c r="AL396" i="1" s="1"/>
  <c r="AM396" i="1"/>
  <c r="AN396" i="1"/>
  <c r="BF395" i="1"/>
  <c r="AI395" i="1" s="1"/>
  <c r="AJ395" i="1"/>
  <c r="AK395" i="1"/>
  <c r="BJ395" i="1"/>
  <c r="AL395" i="1" s="1"/>
  <c r="AM395" i="1"/>
  <c r="AN395" i="1"/>
  <c r="AI397" i="1"/>
  <c r="AJ397" i="1"/>
  <c r="AK397" i="1"/>
  <c r="AL397" i="1"/>
  <c r="AM397" i="1"/>
  <c r="AN397" i="1"/>
  <c r="AI770" i="1"/>
  <c r="AJ770" i="1"/>
  <c r="AK770" i="1"/>
  <c r="BJ770" i="1"/>
  <c r="AL770" i="1"/>
  <c r="AM770" i="1"/>
  <c r="AN770" i="1"/>
  <c r="AI1107" i="1"/>
  <c r="AJ1107" i="1"/>
  <c r="AK1107" i="1"/>
  <c r="BJ1107" i="1"/>
  <c r="AL1107" i="1" s="1"/>
  <c r="AM1107" i="1"/>
  <c r="AN1107" i="1"/>
  <c r="AI1332" i="1"/>
  <c r="AJ1332" i="1"/>
  <c r="AK1332" i="1"/>
  <c r="BJ1332" i="1"/>
  <c r="AL1332" i="1"/>
  <c r="AM1332" i="1"/>
  <c r="AN1332" i="1"/>
  <c r="AI1631" i="1"/>
  <c r="AJ1631" i="1"/>
  <c r="AK1631" i="1"/>
  <c r="BJ1631" i="1"/>
  <c r="AL1631" i="1" s="1"/>
  <c r="AM1631" i="1"/>
  <c r="AN1631" i="1"/>
  <c r="AI897" i="1"/>
  <c r="AJ897" i="1"/>
  <c r="AK897" i="1"/>
  <c r="BJ897" i="1"/>
  <c r="AL897" i="1"/>
  <c r="AM897" i="1"/>
  <c r="AN897" i="1"/>
  <c r="AI1285" i="1"/>
  <c r="AJ1285" i="1"/>
  <c r="AK1285" i="1"/>
  <c r="BJ1285" i="1"/>
  <c r="AL1285" i="1" s="1"/>
  <c r="AM1285" i="1"/>
  <c r="AN1285" i="1"/>
  <c r="AI51" i="1"/>
  <c r="AJ51" i="1"/>
  <c r="AK51" i="1"/>
  <c r="BJ51" i="1"/>
  <c r="AL51" i="1"/>
  <c r="AM51" i="1"/>
  <c r="AN51" i="1"/>
  <c r="AJ1508" i="1"/>
  <c r="AK1508" i="1"/>
  <c r="BJ1508" i="1"/>
  <c r="AL1508" i="1" s="1"/>
  <c r="AM1508" i="1"/>
  <c r="AN1508" i="1"/>
  <c r="AI185" i="1"/>
  <c r="AJ185" i="1"/>
  <c r="AK185" i="1"/>
  <c r="BJ185" i="1"/>
  <c r="AL185" i="1"/>
  <c r="AM185" i="1"/>
  <c r="AN185" i="1"/>
  <c r="AI1488" i="1"/>
  <c r="AJ1488" i="1"/>
  <c r="AK1488" i="1"/>
  <c r="BJ1488" i="1"/>
  <c r="AL1488" i="1" s="1"/>
  <c r="AM1488" i="1"/>
  <c r="AN1488" i="1"/>
  <c r="AI650" i="1"/>
  <c r="AJ650" i="1"/>
  <c r="AK650" i="1"/>
  <c r="BJ650" i="1"/>
  <c r="AL650" i="1"/>
  <c r="AM650" i="1"/>
  <c r="AN650" i="1"/>
  <c r="AI482" i="1"/>
  <c r="AJ482" i="1"/>
  <c r="AK482" i="1"/>
  <c r="BJ482" i="1"/>
  <c r="AL482" i="1" s="1"/>
  <c r="AM482" i="1"/>
  <c r="AN482" i="1"/>
  <c r="AI956" i="1"/>
  <c r="AJ956" i="1"/>
  <c r="AK956" i="1"/>
  <c r="BJ956" i="1"/>
  <c r="AL956" i="1"/>
  <c r="AM956" i="1"/>
  <c r="AN956" i="1"/>
  <c r="BF86" i="1"/>
  <c r="AI86" i="1"/>
  <c r="AJ86" i="1"/>
  <c r="AK86" i="1"/>
  <c r="BJ86" i="1"/>
  <c r="AL86" i="1"/>
  <c r="AM86" i="1"/>
  <c r="AN86" i="1"/>
  <c r="BF87" i="1"/>
  <c r="AI87" i="1"/>
  <c r="AJ87" i="1"/>
  <c r="AK87" i="1"/>
  <c r="BJ87" i="1"/>
  <c r="AL87" i="1"/>
  <c r="AM87" i="1"/>
  <c r="AN87" i="1"/>
  <c r="AI88" i="1"/>
  <c r="AJ88" i="1"/>
  <c r="AK88" i="1"/>
  <c r="AL88" i="1"/>
  <c r="AM88" i="1"/>
  <c r="AN88" i="1"/>
  <c r="AI526" i="1"/>
  <c r="AJ526" i="1"/>
  <c r="AK526" i="1"/>
  <c r="BJ526" i="1"/>
  <c r="AL526" i="1" s="1"/>
  <c r="AM526" i="1"/>
  <c r="AN526" i="1"/>
  <c r="AI1811" i="1"/>
  <c r="AJ1811" i="1"/>
  <c r="AK1811" i="1"/>
  <c r="BJ1811" i="1"/>
  <c r="AL1811" i="1"/>
  <c r="AM1811" i="1"/>
  <c r="AN1811" i="1"/>
  <c r="AJ1068" i="1"/>
  <c r="AK1068" i="1"/>
  <c r="BJ1068" i="1"/>
  <c r="AL1068" i="1" s="1"/>
  <c r="AM1068" i="1"/>
  <c r="AN1068" i="1"/>
  <c r="AI1050" i="1"/>
  <c r="AJ1050" i="1"/>
  <c r="AK1050" i="1"/>
  <c r="BJ1050" i="1"/>
  <c r="AL1050" i="1"/>
  <c r="AM1050" i="1"/>
  <c r="AN1050" i="1"/>
  <c r="AI652" i="1"/>
  <c r="AJ652" i="1"/>
  <c r="AK652" i="1"/>
  <c r="BJ652" i="1"/>
  <c r="AL652" i="1" s="1"/>
  <c r="AM652" i="1"/>
  <c r="AN652" i="1"/>
  <c r="AI1505" i="1"/>
  <c r="AJ1505" i="1"/>
  <c r="AK1505" i="1"/>
  <c r="BJ1505" i="1"/>
  <c r="AL1505" i="1"/>
  <c r="AM1505" i="1"/>
  <c r="AN1505" i="1"/>
  <c r="AI881" i="1"/>
  <c r="AJ881" i="1"/>
  <c r="AK881" i="1"/>
  <c r="BJ881" i="1"/>
  <c r="AL881" i="1" s="1"/>
  <c r="AM881" i="1"/>
  <c r="AN881" i="1"/>
  <c r="AI1267" i="1"/>
  <c r="AJ1267" i="1"/>
  <c r="AK1267" i="1"/>
  <c r="BJ1267" i="1"/>
  <c r="AL1267" i="1"/>
  <c r="AM1267" i="1"/>
  <c r="AN1267" i="1"/>
  <c r="AI701" i="1"/>
  <c r="AJ701" i="1"/>
  <c r="AK701" i="1"/>
  <c r="BJ701" i="1"/>
  <c r="AL701" i="1" s="1"/>
  <c r="AM701" i="1"/>
  <c r="AN701" i="1"/>
  <c r="AI1676" i="1"/>
  <c r="AJ1676" i="1"/>
  <c r="AK1676" i="1"/>
  <c r="BJ1676" i="1"/>
  <c r="AL1676" i="1"/>
  <c r="AM1676" i="1"/>
  <c r="AN1676" i="1"/>
  <c r="AJ710" i="1"/>
  <c r="AK710" i="1"/>
  <c r="BJ710" i="1"/>
  <c r="AL710" i="1" s="1"/>
  <c r="AM710" i="1"/>
  <c r="AN710" i="1"/>
  <c r="AI1120" i="1"/>
  <c r="AJ1120" i="1"/>
  <c r="AK1120" i="1"/>
  <c r="BJ1120" i="1"/>
  <c r="AL1120" i="1"/>
  <c r="AM1120" i="1"/>
  <c r="AN1120" i="1"/>
  <c r="AI1099" i="1"/>
  <c r="AJ1099" i="1"/>
  <c r="AK1099" i="1"/>
  <c r="BJ1099" i="1"/>
  <c r="AL1099" i="1" s="1"/>
  <c r="AM1099" i="1"/>
  <c r="AN1099" i="1"/>
  <c r="BF498" i="1"/>
  <c r="AI498" i="1" s="1"/>
  <c r="AJ498" i="1"/>
  <c r="AK498" i="1"/>
  <c r="BJ498" i="1"/>
  <c r="AL498" i="1" s="1"/>
  <c r="AM498" i="1"/>
  <c r="AN498" i="1"/>
  <c r="BF497" i="1"/>
  <c r="AI497" i="1" s="1"/>
  <c r="AJ497" i="1"/>
  <c r="AK497" i="1"/>
  <c r="BJ497" i="1"/>
  <c r="AL497" i="1" s="1"/>
  <c r="AM497" i="1"/>
  <c r="AN497" i="1"/>
  <c r="AI499" i="1"/>
  <c r="AJ499" i="1"/>
  <c r="AK499" i="1"/>
  <c r="AL499" i="1"/>
  <c r="AM499" i="1"/>
  <c r="AN499" i="1"/>
  <c r="AI1137" i="1"/>
  <c r="AJ1137" i="1"/>
  <c r="AK1137" i="1"/>
  <c r="BJ1137" i="1"/>
  <c r="AL1137" i="1"/>
  <c r="AM1137" i="1"/>
  <c r="AN1137" i="1"/>
  <c r="AJ362" i="1"/>
  <c r="AK362" i="1"/>
  <c r="BJ362" i="1"/>
  <c r="AL362" i="1" s="1"/>
  <c r="AM362" i="1"/>
  <c r="AN362" i="1"/>
  <c r="AI589" i="1"/>
  <c r="AJ589" i="1"/>
  <c r="AK589" i="1"/>
  <c r="BJ589" i="1"/>
  <c r="AL589" i="1"/>
  <c r="AM589" i="1"/>
  <c r="AN589" i="1"/>
  <c r="AI238" i="1"/>
  <c r="AJ238" i="1"/>
  <c r="AK238" i="1"/>
  <c r="BJ238" i="1"/>
  <c r="AL238" i="1" s="1"/>
  <c r="AM238" i="1"/>
  <c r="AN238" i="1"/>
  <c r="AI256" i="1"/>
  <c r="AJ256" i="1"/>
  <c r="AK256" i="1"/>
  <c r="BJ256" i="1"/>
  <c r="AL256" i="1"/>
  <c r="AM256" i="1"/>
  <c r="AN256" i="1"/>
  <c r="BF1437" i="1"/>
  <c r="AI1437" i="1"/>
  <c r="AJ1437" i="1"/>
  <c r="AK1437" i="1"/>
  <c r="BJ1437" i="1"/>
  <c r="AL1437" i="1"/>
  <c r="AM1437" i="1"/>
  <c r="AN1437" i="1"/>
  <c r="BF1436" i="1"/>
  <c r="AI1436" i="1"/>
  <c r="AJ1436" i="1"/>
  <c r="AK1436" i="1"/>
  <c r="BJ1436" i="1"/>
  <c r="AL1436" i="1"/>
  <c r="AM1436" i="1"/>
  <c r="AN1436" i="1"/>
  <c r="AI1438" i="1"/>
  <c r="AJ1438" i="1"/>
  <c r="AK1438" i="1"/>
  <c r="AL1438" i="1"/>
  <c r="AM1438" i="1"/>
  <c r="AN1438" i="1"/>
  <c r="BF332" i="1"/>
  <c r="AI332" i="1"/>
  <c r="AJ332" i="1"/>
  <c r="AK332" i="1"/>
  <c r="BJ332" i="1"/>
  <c r="AL332" i="1"/>
  <c r="AM332" i="1"/>
  <c r="AN332" i="1"/>
  <c r="BF333" i="1"/>
  <c r="AI333" i="1"/>
  <c r="AJ333" i="1"/>
  <c r="AK333" i="1"/>
  <c r="BJ333" i="1"/>
  <c r="AL333" i="1"/>
  <c r="AM333" i="1"/>
  <c r="AN333" i="1"/>
  <c r="AI334" i="1"/>
  <c r="AJ334" i="1"/>
  <c r="AK334" i="1"/>
  <c r="AL334" i="1"/>
  <c r="AM334" i="1"/>
  <c r="AN334" i="1"/>
  <c r="AI1308" i="1"/>
  <c r="AJ1308" i="1"/>
  <c r="AK1308" i="1"/>
  <c r="BJ1308" i="1"/>
  <c r="AL1308" i="1" s="1"/>
  <c r="AM1308" i="1"/>
  <c r="AN1308" i="1"/>
  <c r="AI1750" i="1"/>
  <c r="AJ1750" i="1"/>
  <c r="AK1750" i="1"/>
  <c r="BJ1750" i="1"/>
  <c r="AL1750" i="1"/>
  <c r="AM1750" i="1"/>
  <c r="AN1750" i="1"/>
  <c r="AJ1643" i="1"/>
  <c r="AK1643" i="1"/>
  <c r="BJ1643" i="1"/>
  <c r="AL1643" i="1" s="1"/>
  <c r="AM1643" i="1"/>
  <c r="AN1643" i="1"/>
  <c r="AI581" i="1"/>
  <c r="AJ581" i="1"/>
  <c r="AK581" i="1"/>
  <c r="BJ581" i="1"/>
  <c r="AL581" i="1"/>
  <c r="AM581" i="1"/>
  <c r="AN581" i="1"/>
  <c r="AJ1462" i="1"/>
  <c r="AK1462" i="1"/>
  <c r="BJ1462" i="1"/>
  <c r="AL1462" i="1" s="1"/>
  <c r="AM1462" i="1"/>
  <c r="AN1462" i="1"/>
  <c r="AI343" i="1"/>
  <c r="AJ343" i="1"/>
  <c r="AK343" i="1"/>
  <c r="BJ343" i="1"/>
  <c r="AL343" i="1"/>
  <c r="AM343" i="1"/>
  <c r="AN343" i="1"/>
  <c r="AI771" i="1"/>
  <c r="AJ771" i="1"/>
  <c r="AK771" i="1"/>
  <c r="BJ771" i="1"/>
  <c r="AL771" i="1" s="1"/>
  <c r="AM771" i="1"/>
  <c r="AN771" i="1"/>
  <c r="AI547" i="1"/>
  <c r="AJ547" i="1"/>
  <c r="AK547" i="1"/>
  <c r="BJ547" i="1"/>
  <c r="AL547" i="1"/>
  <c r="AM547" i="1"/>
  <c r="AN547" i="1"/>
  <c r="AI959" i="1"/>
  <c r="AJ959" i="1"/>
  <c r="AK959" i="1"/>
  <c r="BJ959" i="1"/>
  <c r="AL959" i="1" s="1"/>
  <c r="AM959" i="1"/>
  <c r="AN959" i="1"/>
  <c r="AI633" i="1"/>
  <c r="AJ633" i="1"/>
  <c r="AK633" i="1"/>
  <c r="BJ633" i="1"/>
  <c r="AL633" i="1"/>
  <c r="AM633" i="1"/>
  <c r="AN633" i="1"/>
  <c r="AI842" i="1"/>
  <c r="AJ842" i="1"/>
  <c r="AK842" i="1"/>
  <c r="BJ842" i="1"/>
  <c r="AL842" i="1" s="1"/>
  <c r="AM842" i="1"/>
  <c r="AN842" i="1"/>
  <c r="AI958" i="1"/>
  <c r="AJ958" i="1"/>
  <c r="AK958" i="1"/>
  <c r="BJ958" i="1"/>
  <c r="AL958" i="1"/>
  <c r="AM958" i="1"/>
  <c r="AN958" i="1"/>
  <c r="AJ217" i="1"/>
  <c r="AK217" i="1"/>
  <c r="BJ217" i="1"/>
  <c r="AL217" i="1" s="1"/>
  <c r="AM217" i="1"/>
  <c r="AN217" i="1"/>
  <c r="AI690" i="1"/>
  <c r="AJ690" i="1"/>
  <c r="AK690" i="1"/>
  <c r="BJ690" i="1"/>
  <c r="AL690" i="1"/>
  <c r="AM690" i="1"/>
  <c r="AN690" i="1"/>
  <c r="BF1777" i="1"/>
  <c r="AI1777" i="1"/>
  <c r="AJ1777" i="1"/>
  <c r="AK1777" i="1"/>
  <c r="BJ1777" i="1"/>
  <c r="AL1777" i="1"/>
  <c r="AM1777" i="1"/>
  <c r="AN1777" i="1"/>
  <c r="BF1776" i="1"/>
  <c r="AI1776" i="1"/>
  <c r="AJ1776" i="1"/>
  <c r="AK1776" i="1"/>
  <c r="BJ1776" i="1"/>
  <c r="AL1776" i="1"/>
  <c r="AM1776" i="1"/>
  <c r="AN1776" i="1"/>
  <c r="AI1778" i="1"/>
  <c r="AJ1778" i="1"/>
  <c r="AK1778" i="1"/>
  <c r="AL1778" i="1"/>
  <c r="AM1778" i="1"/>
  <c r="AN1778" i="1"/>
  <c r="AI1185" i="1"/>
  <c r="AJ1185" i="1"/>
  <c r="AK1185" i="1"/>
  <c r="BJ1185" i="1"/>
  <c r="AL1185" i="1" s="1"/>
  <c r="AM1185" i="1"/>
  <c r="AN1185" i="1"/>
  <c r="AI988" i="1"/>
  <c r="AJ988" i="1"/>
  <c r="AK988" i="1"/>
  <c r="BJ988" i="1"/>
  <c r="AL988" i="1"/>
  <c r="AM988" i="1"/>
  <c r="AN988" i="1"/>
  <c r="AJ1772" i="1"/>
  <c r="AK1772" i="1"/>
  <c r="BJ1772" i="1"/>
  <c r="AL1772" i="1" s="1"/>
  <c r="AM1772" i="1"/>
  <c r="AN1772" i="1"/>
  <c r="AI1672" i="1"/>
  <c r="AJ1672" i="1"/>
  <c r="AK1672" i="1"/>
  <c r="BJ1672" i="1"/>
  <c r="AL1672" i="1"/>
  <c r="AM1672" i="1"/>
  <c r="AN1672" i="1"/>
  <c r="AJ1923" i="1"/>
  <c r="AK1923" i="1"/>
  <c r="BJ1923" i="1"/>
  <c r="AL1923" i="1" s="1"/>
  <c r="AM1923" i="1"/>
  <c r="AN1923" i="1"/>
  <c r="AI1389" i="1"/>
  <c r="AJ1389" i="1"/>
  <c r="AK1389" i="1"/>
  <c r="BJ1389" i="1"/>
  <c r="AL1389" i="1"/>
  <c r="AM1389" i="1"/>
  <c r="AN1389" i="1"/>
  <c r="AI110" i="1"/>
  <c r="AJ110" i="1"/>
  <c r="AK110" i="1"/>
  <c r="BJ110" i="1"/>
  <c r="AL110" i="1" s="1"/>
  <c r="AM110" i="1"/>
  <c r="AN110" i="1"/>
  <c r="AI1261" i="1"/>
  <c r="AJ1261" i="1"/>
  <c r="AK1261" i="1"/>
  <c r="BJ1261" i="1"/>
  <c r="AL1261" i="1"/>
  <c r="AM1261" i="1"/>
  <c r="AN1261" i="1"/>
  <c r="AI1288" i="1"/>
  <c r="AJ1288" i="1"/>
  <c r="AK1288" i="1"/>
  <c r="BJ1288" i="1"/>
  <c r="AL1288" i="1" s="1"/>
  <c r="AM1288" i="1"/>
  <c r="AN1288" i="1"/>
  <c r="AI417" i="1"/>
  <c r="AJ417" i="1"/>
  <c r="AK417" i="1"/>
  <c r="BJ417" i="1"/>
  <c r="AL417" i="1"/>
  <c r="AM417" i="1"/>
  <c r="AN417" i="1"/>
  <c r="AI635" i="1"/>
  <c r="AJ635" i="1"/>
  <c r="AK635" i="1"/>
  <c r="BJ635" i="1"/>
  <c r="AL635" i="1" s="1"/>
  <c r="AM635" i="1"/>
  <c r="AN635" i="1"/>
  <c r="AI1325" i="1"/>
  <c r="AJ1325" i="1"/>
  <c r="AK1325" i="1"/>
  <c r="BJ1325" i="1"/>
  <c r="AL1325" i="1"/>
  <c r="AM1325" i="1"/>
  <c r="AN1325" i="1"/>
  <c r="AI1879" i="1"/>
  <c r="AJ1879" i="1"/>
  <c r="AK1879" i="1"/>
  <c r="BJ1879" i="1"/>
  <c r="AL1879" i="1" s="1"/>
  <c r="AM1879" i="1"/>
  <c r="AN1879" i="1"/>
  <c r="AI671" i="1"/>
  <c r="AJ671" i="1"/>
  <c r="AK671" i="1"/>
  <c r="BJ671" i="1"/>
  <c r="AL671" i="1"/>
  <c r="AM671" i="1"/>
  <c r="AN671" i="1"/>
  <c r="AI1160" i="1"/>
  <c r="AJ1160" i="1"/>
  <c r="AK1160" i="1"/>
  <c r="BJ1160" i="1"/>
  <c r="AL1160" i="1" s="1"/>
  <c r="AM1160" i="1"/>
  <c r="AN1160" i="1"/>
  <c r="AI1156" i="1"/>
  <c r="AJ1156" i="1"/>
  <c r="AK1156" i="1"/>
  <c r="BJ1156" i="1"/>
  <c r="AL1156" i="1"/>
  <c r="AM1156" i="1"/>
  <c r="AN1156" i="1"/>
  <c r="AI992" i="1"/>
  <c r="AJ992" i="1"/>
  <c r="AK992" i="1"/>
  <c r="BJ992" i="1"/>
  <c r="AL992" i="1" s="1"/>
  <c r="AM992" i="1"/>
  <c r="AN992" i="1"/>
  <c r="AI1558" i="1"/>
  <c r="AJ1558" i="1"/>
  <c r="AK1558" i="1"/>
  <c r="BJ1558" i="1"/>
  <c r="AL1558" i="1"/>
  <c r="AM1558" i="1"/>
  <c r="AN1558" i="1"/>
  <c r="BF1448" i="1"/>
  <c r="AI1448" i="1"/>
  <c r="AJ1448" i="1"/>
  <c r="AK1448" i="1"/>
  <c r="BJ1448" i="1"/>
  <c r="AL1448" i="1"/>
  <c r="AM1448" i="1"/>
  <c r="AN1448" i="1"/>
  <c r="BF1447" i="1"/>
  <c r="AI1447" i="1"/>
  <c r="AJ1447" i="1"/>
  <c r="AK1447" i="1"/>
  <c r="BJ1447" i="1"/>
  <c r="AL1447" i="1"/>
  <c r="AM1447" i="1"/>
  <c r="AN1447" i="1"/>
  <c r="AI1449" i="1"/>
  <c r="AJ1449" i="1"/>
  <c r="AK1449" i="1"/>
  <c r="AL1449" i="1"/>
  <c r="AM1449" i="1"/>
  <c r="AN1449" i="1"/>
  <c r="AJ800" i="1"/>
  <c r="AK800" i="1"/>
  <c r="BJ800" i="1"/>
  <c r="AL800" i="1" s="1"/>
  <c r="AM800" i="1"/>
  <c r="AN800" i="1"/>
  <c r="BF386" i="1"/>
  <c r="AI386" i="1" s="1"/>
  <c r="AJ386" i="1"/>
  <c r="AK386" i="1"/>
  <c r="BJ386" i="1"/>
  <c r="AL386" i="1" s="1"/>
  <c r="AM386" i="1"/>
  <c r="AN386" i="1"/>
  <c r="BF385" i="1"/>
  <c r="AI385" i="1" s="1"/>
  <c r="AJ385" i="1"/>
  <c r="AK385" i="1"/>
  <c r="BJ385" i="1"/>
  <c r="AL385" i="1" s="1"/>
  <c r="AM385" i="1"/>
  <c r="AN385" i="1"/>
  <c r="AI387" i="1"/>
  <c r="AJ387" i="1"/>
  <c r="AK387" i="1"/>
  <c r="AL387" i="1"/>
  <c r="AM387" i="1"/>
  <c r="AN387" i="1"/>
  <c r="AI1714" i="1"/>
  <c r="AJ1714" i="1"/>
  <c r="AK1714" i="1"/>
  <c r="BJ1714" i="1"/>
  <c r="AL1714" i="1"/>
  <c r="AM1714" i="1"/>
  <c r="AN1714" i="1"/>
  <c r="AJ1434" i="1"/>
  <c r="AK1434" i="1"/>
  <c r="BJ1434" i="1"/>
  <c r="AL1434" i="1" s="1"/>
  <c r="AM1434" i="1"/>
  <c r="AN1434" i="1"/>
  <c r="BF347" i="1"/>
  <c r="AI347" i="1" s="1"/>
  <c r="AJ347" i="1"/>
  <c r="AK347" i="1"/>
  <c r="BJ347" i="1"/>
  <c r="AL347" i="1" s="1"/>
  <c r="AM347" i="1"/>
  <c r="AN347" i="1"/>
  <c r="BF348" i="1"/>
  <c r="AI348" i="1" s="1"/>
  <c r="AJ348" i="1"/>
  <c r="AK348" i="1"/>
  <c r="BJ348" i="1"/>
  <c r="AL348" i="1" s="1"/>
  <c r="AM348" i="1"/>
  <c r="AN348" i="1"/>
  <c r="AI349" i="1"/>
  <c r="AJ349" i="1"/>
  <c r="AK349" i="1"/>
  <c r="AL349" i="1"/>
  <c r="AM349" i="1"/>
  <c r="AN349" i="1"/>
  <c r="AI2" i="1"/>
  <c r="AJ2" i="1"/>
  <c r="AK2" i="1"/>
  <c r="BJ2" i="1"/>
  <c r="AL2" i="1"/>
  <c r="AM2" i="1"/>
  <c r="AN2" i="1"/>
  <c r="AI1731" i="1"/>
  <c r="AJ1731" i="1"/>
  <c r="AK1731" i="1"/>
  <c r="BJ1731" i="1"/>
  <c r="AL1731" i="1" s="1"/>
  <c r="AM1731" i="1"/>
  <c r="AN1731" i="1"/>
  <c r="AI1469" i="1"/>
  <c r="AJ1469" i="1"/>
  <c r="AK1469" i="1"/>
  <c r="BJ1469" i="1"/>
  <c r="AL1469" i="1"/>
  <c r="AM1469" i="1"/>
  <c r="AN1469" i="1"/>
  <c r="AI1071" i="1"/>
  <c r="AJ1071" i="1"/>
  <c r="AK1071" i="1"/>
  <c r="BJ1071" i="1"/>
  <c r="AL1071" i="1" s="1"/>
  <c r="AM1071" i="1"/>
  <c r="AN1071" i="1"/>
  <c r="BF853" i="1"/>
  <c r="AI853" i="1" s="1"/>
  <c r="AJ853" i="1"/>
  <c r="AK853" i="1"/>
  <c r="BJ853" i="1"/>
  <c r="AL853" i="1" s="1"/>
  <c r="AM853" i="1"/>
  <c r="AN853" i="1"/>
  <c r="BF852" i="1"/>
  <c r="AI852" i="1" s="1"/>
  <c r="AJ852" i="1"/>
  <c r="AK852" i="1"/>
  <c r="BJ852" i="1"/>
  <c r="AL852" i="1" s="1"/>
  <c r="AM852" i="1"/>
  <c r="AN852" i="1"/>
  <c r="AI854" i="1"/>
  <c r="AJ854" i="1"/>
  <c r="AK854" i="1"/>
  <c r="AL854" i="1"/>
  <c r="AM854" i="1"/>
  <c r="AN854" i="1"/>
  <c r="AI1327" i="1"/>
  <c r="AJ1327" i="1"/>
  <c r="AK1327" i="1"/>
  <c r="BJ1327" i="1"/>
  <c r="AL1327" i="1"/>
  <c r="AM1327" i="1"/>
  <c r="AN1327" i="1"/>
  <c r="AI124" i="1"/>
  <c r="AJ124" i="1"/>
  <c r="AK124" i="1"/>
  <c r="BJ124" i="1"/>
  <c r="AL124" i="1" s="1"/>
  <c r="AM124" i="1"/>
  <c r="AN124" i="1"/>
  <c r="AI1011" i="1"/>
  <c r="AJ1011" i="1"/>
  <c r="AK1011" i="1"/>
  <c r="BJ1011" i="1"/>
  <c r="AL1011" i="1"/>
  <c r="AM1011" i="1"/>
  <c r="AN1011" i="1"/>
  <c r="AI666" i="1"/>
  <c r="AJ666" i="1"/>
  <c r="AK666" i="1"/>
  <c r="BJ666" i="1"/>
  <c r="AL666" i="1" s="1"/>
  <c r="AM666" i="1"/>
  <c r="AN666" i="1"/>
  <c r="AI244" i="1"/>
  <c r="AJ244" i="1"/>
  <c r="AK244" i="1"/>
  <c r="BJ244" i="1"/>
  <c r="AL244" i="1"/>
  <c r="AM244" i="1"/>
  <c r="AN244" i="1"/>
  <c r="AI603" i="1"/>
  <c r="AJ603" i="1"/>
  <c r="AK603" i="1"/>
  <c r="BJ603" i="1"/>
  <c r="AL603" i="1" s="1"/>
  <c r="AM603" i="1"/>
  <c r="AN603" i="1"/>
  <c r="AI1826" i="1"/>
  <c r="AJ1826" i="1"/>
  <c r="AK1826" i="1"/>
  <c r="BJ1826" i="1"/>
  <c r="AL1826" i="1"/>
  <c r="AM1826" i="1"/>
  <c r="AN1826" i="1"/>
  <c r="AI90" i="1"/>
  <c r="AJ90" i="1"/>
  <c r="AK90" i="1"/>
  <c r="BJ90" i="1"/>
  <c r="AL90" i="1" s="1"/>
  <c r="AM90" i="1"/>
  <c r="AN90" i="1"/>
  <c r="AI1341" i="1"/>
  <c r="AJ1341" i="1"/>
  <c r="AK1341" i="1"/>
  <c r="BJ1341" i="1"/>
  <c r="AL1341" i="1"/>
  <c r="AM1341" i="1"/>
  <c r="AN1341" i="1"/>
  <c r="BF1844" i="1"/>
  <c r="AI1844" i="1"/>
  <c r="AJ1844" i="1"/>
  <c r="AK1844" i="1"/>
  <c r="BJ1844" i="1"/>
  <c r="AL1844" i="1"/>
  <c r="AM1844" i="1"/>
  <c r="AN1844" i="1"/>
  <c r="BF1843" i="1"/>
  <c r="AI1843" i="1"/>
  <c r="AJ1843" i="1"/>
  <c r="AK1843" i="1"/>
  <c r="BJ1843" i="1"/>
  <c r="AL1843" i="1"/>
  <c r="AM1843" i="1"/>
  <c r="AN1843" i="1"/>
  <c r="AI1845" i="1"/>
  <c r="AJ1845" i="1"/>
  <c r="AK1845" i="1"/>
  <c r="AL1845" i="1"/>
  <c r="AM1845" i="1"/>
  <c r="AN1845" i="1"/>
  <c r="BF1395" i="1"/>
  <c r="AI1395" i="1"/>
  <c r="AJ1395" i="1"/>
  <c r="AK1395" i="1"/>
  <c r="BJ1395" i="1"/>
  <c r="AL1395" i="1"/>
  <c r="AM1395" i="1"/>
  <c r="AN1395" i="1"/>
  <c r="BF1396" i="1"/>
  <c r="AI1396" i="1"/>
  <c r="AJ1396" i="1"/>
  <c r="AK1396" i="1"/>
  <c r="BJ1396" i="1"/>
  <c r="AL1396" i="1"/>
  <c r="AM1396" i="1"/>
  <c r="AN1396" i="1"/>
  <c r="AI1397" i="1"/>
  <c r="AJ1397" i="1"/>
  <c r="AK1397" i="1"/>
  <c r="AL1397" i="1"/>
  <c r="AM1397" i="1"/>
  <c r="AN1397" i="1"/>
  <c r="AI1455" i="1"/>
  <c r="AJ1455" i="1"/>
  <c r="AK1455" i="1"/>
  <c r="BJ1455" i="1"/>
  <c r="AL1455" i="1" s="1"/>
  <c r="AM1455" i="1"/>
  <c r="AN1455" i="1"/>
  <c r="AI1817" i="1"/>
  <c r="AJ1817" i="1"/>
  <c r="AK1817" i="1"/>
  <c r="BJ1817" i="1"/>
  <c r="AL1817" i="1"/>
  <c r="AM1817" i="1"/>
  <c r="AN1817" i="1"/>
  <c r="AI136" i="1"/>
  <c r="AJ136" i="1"/>
  <c r="AK136" i="1"/>
  <c r="BJ136" i="1"/>
  <c r="AL136" i="1" s="1"/>
  <c r="AM136" i="1"/>
  <c r="AN136" i="1"/>
  <c r="AI1027" i="1"/>
  <c r="AJ1027" i="1"/>
  <c r="AK1027" i="1"/>
  <c r="BJ1027" i="1"/>
  <c r="AL1027" i="1"/>
  <c r="AM1027" i="1"/>
  <c r="AN1027" i="1"/>
  <c r="AI1423" i="1"/>
  <c r="AJ1423" i="1"/>
  <c r="AK1423" i="1"/>
  <c r="BJ1423" i="1"/>
  <c r="AL1423" i="1" s="1"/>
  <c r="AM1423" i="1"/>
  <c r="AN1423" i="1"/>
  <c r="AI696" i="1"/>
  <c r="AJ696" i="1"/>
  <c r="AK696" i="1"/>
  <c r="BJ696" i="1"/>
  <c r="AL696" i="1"/>
  <c r="AM696" i="1"/>
  <c r="AN696" i="1"/>
  <c r="AI1692" i="1"/>
  <c r="AJ1692" i="1"/>
  <c r="AK1692" i="1"/>
  <c r="BJ1692" i="1"/>
  <c r="AL1692" i="1" s="1"/>
  <c r="AM1692" i="1"/>
  <c r="AN1692" i="1"/>
  <c r="AI1254" i="1"/>
  <c r="AJ1254" i="1"/>
  <c r="AK1254" i="1"/>
  <c r="BJ1254" i="1"/>
  <c r="AL1254" i="1"/>
  <c r="AM1254" i="1"/>
  <c r="AN1254" i="1"/>
  <c r="AI604" i="1"/>
  <c r="AJ604" i="1"/>
  <c r="AK604" i="1"/>
  <c r="BJ604" i="1"/>
  <c r="AL604" i="1" s="1"/>
  <c r="AM604" i="1"/>
  <c r="AN604" i="1"/>
  <c r="AI1797" i="1"/>
  <c r="AJ1797" i="1"/>
  <c r="AK1797" i="1"/>
  <c r="BJ1797" i="1"/>
  <c r="AL1797" i="1"/>
  <c r="AM1797" i="1"/>
  <c r="AN1797" i="1"/>
  <c r="AJ808" i="1"/>
  <c r="AK808" i="1"/>
  <c r="BJ808" i="1"/>
  <c r="AL808" i="1" s="1"/>
  <c r="AM808" i="1"/>
  <c r="AN808" i="1"/>
  <c r="AI1851" i="1"/>
  <c r="AJ1851" i="1"/>
  <c r="AK1851" i="1"/>
  <c r="BJ1851" i="1"/>
  <c r="AL1851" i="1"/>
  <c r="AM1851" i="1"/>
  <c r="AN1851" i="1"/>
  <c r="AJ1255" i="1"/>
  <c r="AK1255" i="1"/>
  <c r="BJ1255" i="1"/>
  <c r="AL1255" i="1" s="1"/>
  <c r="AM1255" i="1"/>
  <c r="AN1255" i="1"/>
  <c r="BF519" i="1"/>
  <c r="AI519" i="1" s="1"/>
  <c r="AJ519" i="1"/>
  <c r="AK519" i="1"/>
  <c r="BJ519" i="1"/>
  <c r="AL519" i="1" s="1"/>
  <c r="AM519" i="1"/>
  <c r="AN519" i="1"/>
  <c r="BF518" i="1"/>
  <c r="AI518" i="1" s="1"/>
  <c r="AJ518" i="1"/>
  <c r="AK518" i="1"/>
  <c r="BJ518" i="1"/>
  <c r="AL518" i="1" s="1"/>
  <c r="AM518" i="1"/>
  <c r="AN518" i="1"/>
  <c r="AI520" i="1"/>
  <c r="AJ520" i="1"/>
  <c r="AK520" i="1"/>
  <c r="AL520" i="1"/>
  <c r="AM520" i="1"/>
  <c r="AN520" i="1"/>
  <c r="AI561" i="1"/>
  <c r="AJ561" i="1"/>
  <c r="AK561" i="1"/>
  <c r="BJ561" i="1"/>
  <c r="AL561" i="1"/>
  <c r="AM561" i="1"/>
  <c r="AN561" i="1"/>
  <c r="AI1661" i="1"/>
  <c r="AJ1661" i="1"/>
  <c r="AK1661" i="1"/>
  <c r="BJ1661" i="1"/>
  <c r="AL1661" i="1" s="1"/>
  <c r="AM1661" i="1"/>
  <c r="AN1661" i="1"/>
  <c r="AI901" i="1"/>
  <c r="AJ901" i="1"/>
  <c r="AK901" i="1"/>
  <c r="BJ901" i="1"/>
  <c r="AL901" i="1"/>
  <c r="AM901" i="1"/>
  <c r="AN901" i="1"/>
  <c r="AJ1556" i="1"/>
  <c r="AK1556" i="1"/>
  <c r="BJ1556" i="1"/>
  <c r="AL1556" i="1" s="1"/>
  <c r="AM1556" i="1"/>
  <c r="AN1556" i="1"/>
  <c r="AI665" i="1"/>
  <c r="AJ665" i="1"/>
  <c r="AK665" i="1"/>
  <c r="BJ665" i="1"/>
  <c r="AL665" i="1"/>
  <c r="AM665" i="1"/>
  <c r="AN665" i="1"/>
  <c r="AI403" i="1"/>
  <c r="AJ403" i="1"/>
  <c r="AK403" i="1"/>
  <c r="BJ403" i="1"/>
  <c r="AL403" i="1" s="1"/>
  <c r="AM403" i="1"/>
  <c r="AN403" i="1"/>
  <c r="AI1164" i="1"/>
  <c r="AJ1164" i="1"/>
  <c r="AK1164" i="1"/>
  <c r="BJ1164" i="1"/>
  <c r="AL1164" i="1"/>
  <c r="AM1164" i="1"/>
  <c r="AN1164" i="1"/>
  <c r="AI819" i="1"/>
  <c r="AJ819" i="1"/>
  <c r="AK819" i="1"/>
  <c r="BJ819" i="1"/>
  <c r="AL819" i="1" s="1"/>
  <c r="AM819" i="1"/>
  <c r="AN819" i="1"/>
  <c r="AI221" i="1"/>
  <c r="AJ221" i="1"/>
  <c r="AK221" i="1"/>
  <c r="BJ221" i="1"/>
  <c r="AL221" i="1"/>
  <c r="AM221" i="1"/>
  <c r="AN221" i="1"/>
  <c r="AJ905" i="1"/>
  <c r="AK905" i="1"/>
  <c r="BJ905" i="1"/>
  <c r="AL905" i="1" s="1"/>
  <c r="AM905" i="1"/>
  <c r="AN905" i="1"/>
  <c r="AI1322" i="1"/>
  <c r="AJ1322" i="1"/>
  <c r="AK1322" i="1"/>
  <c r="BJ1322" i="1"/>
  <c r="AL1322" i="1"/>
  <c r="AM1322" i="1"/>
  <c r="AN1322" i="1"/>
  <c r="AJ738" i="1"/>
  <c r="AK738" i="1"/>
  <c r="BJ738" i="1"/>
  <c r="AL738" i="1" s="1"/>
  <c r="AM738" i="1"/>
  <c r="AN738" i="1"/>
  <c r="AI1717" i="1"/>
  <c r="AJ1717" i="1"/>
  <c r="AK1717" i="1"/>
  <c r="BJ1717" i="1"/>
  <c r="AL1717" i="1"/>
  <c r="AM1717" i="1"/>
  <c r="AN1717" i="1"/>
  <c r="AJ232" i="1"/>
  <c r="AK232" i="1"/>
  <c r="BJ232" i="1"/>
  <c r="AL232" i="1" s="1"/>
  <c r="AM232" i="1"/>
  <c r="AN232" i="1"/>
  <c r="AI830" i="1"/>
  <c r="AJ830" i="1"/>
  <c r="AK830" i="1"/>
  <c r="BJ830" i="1"/>
  <c r="AL830" i="1"/>
  <c r="AM830" i="1"/>
  <c r="AN830" i="1"/>
  <c r="AI1013" i="1"/>
  <c r="AJ1013" i="1"/>
  <c r="AK1013" i="1"/>
  <c r="BJ1013" i="1"/>
  <c r="AL1013" i="1" s="1"/>
  <c r="AM1013" i="1"/>
  <c r="AN1013" i="1"/>
  <c r="AI1103" i="1"/>
  <c r="AJ1103" i="1"/>
  <c r="AK1103" i="1"/>
  <c r="BJ1103" i="1"/>
  <c r="AL1103" i="1"/>
  <c r="AM1103" i="1"/>
  <c r="AN1103" i="1"/>
  <c r="AI53" i="1"/>
  <c r="AJ53" i="1"/>
  <c r="AK53" i="1"/>
  <c r="BJ53" i="1"/>
  <c r="AL53" i="1" s="1"/>
  <c r="AM53" i="1"/>
  <c r="AN53" i="1"/>
  <c r="AI747" i="1"/>
  <c r="AJ747" i="1"/>
  <c r="AK747" i="1"/>
  <c r="BJ747" i="1"/>
  <c r="AL747" i="1"/>
  <c r="AM747" i="1"/>
  <c r="AN747" i="1"/>
  <c r="BF1418" i="1"/>
  <c r="AI1418" i="1"/>
  <c r="AJ1418" i="1"/>
  <c r="AK1418" i="1"/>
  <c r="BJ1418" i="1"/>
  <c r="AL1418" i="1"/>
  <c r="AM1418" i="1"/>
  <c r="AN1418" i="1"/>
  <c r="BF1419" i="1"/>
  <c r="AI1419" i="1"/>
  <c r="AJ1419" i="1"/>
  <c r="AK1419" i="1"/>
  <c r="BJ1419" i="1"/>
  <c r="AL1419" i="1"/>
  <c r="AM1419" i="1"/>
  <c r="AN1419" i="1"/>
  <c r="AI1420" i="1"/>
  <c r="AJ1420" i="1"/>
  <c r="AK1420" i="1"/>
  <c r="AL1420" i="1"/>
  <c r="AM1420" i="1"/>
  <c r="AN1420" i="1"/>
  <c r="AJ1036" i="1"/>
  <c r="AK1036" i="1"/>
  <c r="BJ1036" i="1"/>
  <c r="AL1036" i="1" s="1"/>
  <c r="AM1036" i="1"/>
  <c r="AN1036" i="1"/>
  <c r="AI1167" i="1"/>
  <c r="AJ1167" i="1"/>
  <c r="AK1167" i="1"/>
  <c r="BJ1167" i="1"/>
  <c r="AL1167" i="1"/>
  <c r="AM1167" i="1"/>
  <c r="AN1167" i="1"/>
  <c r="AJ1268" i="1"/>
  <c r="AK1268" i="1"/>
  <c r="BJ1268" i="1"/>
  <c r="AL1268" i="1" s="1"/>
  <c r="AM1268" i="1"/>
  <c r="AN1268" i="1"/>
  <c r="AI835" i="1"/>
  <c r="AJ835" i="1"/>
  <c r="AK835" i="1"/>
  <c r="BJ835" i="1"/>
  <c r="AL835" i="1"/>
  <c r="AM835" i="1"/>
  <c r="AN835" i="1"/>
  <c r="AI815" i="1"/>
  <c r="AJ815" i="1"/>
  <c r="AK815" i="1"/>
  <c r="BJ815" i="1"/>
  <c r="AL815" i="1" s="1"/>
  <c r="AM815" i="1"/>
  <c r="AN815" i="1"/>
  <c r="AI364" i="1"/>
  <c r="AJ364" i="1"/>
  <c r="AK364" i="1"/>
  <c r="BJ364" i="1"/>
  <c r="AL364" i="1"/>
  <c r="AM364" i="1"/>
  <c r="AN364" i="1"/>
  <c r="BF260" i="1"/>
  <c r="AI260" i="1"/>
  <c r="AJ260" i="1"/>
  <c r="AK260" i="1"/>
  <c r="BJ260" i="1"/>
  <c r="AL260" i="1"/>
  <c r="AM260" i="1"/>
  <c r="AN260" i="1"/>
  <c r="BF261" i="1"/>
  <c r="AI261" i="1"/>
  <c r="AJ261" i="1"/>
  <c r="AK261" i="1"/>
  <c r="BJ261" i="1"/>
  <c r="AL261" i="1"/>
  <c r="AM261" i="1"/>
  <c r="AN261" i="1"/>
  <c r="AI262" i="1"/>
  <c r="AJ262" i="1"/>
  <c r="AK262" i="1"/>
  <c r="AL262" i="1"/>
  <c r="AM262" i="1"/>
  <c r="AN262" i="1"/>
  <c r="AI806" i="1"/>
  <c r="AJ806" i="1"/>
  <c r="AK806" i="1"/>
  <c r="BJ806" i="1"/>
  <c r="AL806" i="1" s="1"/>
  <c r="AM806" i="1"/>
  <c r="AN806" i="1"/>
  <c r="AI963" i="1"/>
  <c r="AJ963" i="1"/>
  <c r="AK963" i="1"/>
  <c r="BJ963" i="1"/>
  <c r="AL963" i="1"/>
  <c r="AM963" i="1"/>
  <c r="AN963" i="1"/>
  <c r="AI1495" i="1"/>
  <c r="AJ1495" i="1"/>
  <c r="AK1495" i="1"/>
  <c r="BJ1495" i="1"/>
  <c r="AL1495" i="1" s="1"/>
  <c r="AM1495" i="1"/>
  <c r="AN1495" i="1"/>
  <c r="AI1414" i="1"/>
  <c r="AJ1414" i="1"/>
  <c r="AK1414" i="1"/>
  <c r="BJ1414" i="1"/>
  <c r="AL1414" i="1"/>
  <c r="AM1414" i="1"/>
  <c r="AN1414" i="1"/>
  <c r="AI1402" i="1"/>
  <c r="AJ1402" i="1"/>
  <c r="AK1402" i="1"/>
  <c r="BJ1402" i="1"/>
  <c r="AL1402" i="1" s="1"/>
  <c r="AM1402" i="1"/>
  <c r="AN1402" i="1"/>
  <c r="AI1200" i="1"/>
  <c r="AJ1200" i="1"/>
  <c r="AK1200" i="1"/>
  <c r="BJ1200" i="1"/>
  <c r="AL1200" i="1"/>
  <c r="AM1200" i="1"/>
  <c r="AN1200" i="1"/>
  <c r="AJ1460" i="1"/>
  <c r="AK1460" i="1"/>
  <c r="BJ1460" i="1"/>
  <c r="AL1460" i="1" s="1"/>
  <c r="AM1460" i="1"/>
  <c r="AN1460" i="1"/>
  <c r="AI1804" i="1"/>
  <c r="AJ1804" i="1"/>
  <c r="AK1804" i="1"/>
  <c r="BJ1804" i="1"/>
  <c r="AL1804" i="1"/>
  <c r="AM1804" i="1"/>
  <c r="AN1804" i="1"/>
  <c r="AJ955" i="1"/>
  <c r="AK955" i="1"/>
  <c r="BJ955" i="1"/>
  <c r="AL955" i="1" s="1"/>
  <c r="AM955" i="1"/>
  <c r="AN955" i="1"/>
  <c r="AI1707" i="1"/>
  <c r="AJ1707" i="1"/>
  <c r="AK1707" i="1"/>
  <c r="BJ1707" i="1"/>
  <c r="AL1707" i="1"/>
  <c r="AM1707" i="1"/>
  <c r="AN1707" i="1"/>
  <c r="AI214" i="1"/>
  <c r="AJ214" i="1"/>
  <c r="AK214" i="1"/>
  <c r="BJ214" i="1"/>
  <c r="AL214" i="1" s="1"/>
  <c r="AM214" i="1"/>
  <c r="AN214" i="1"/>
  <c r="AI1595" i="1"/>
  <c r="AJ1595" i="1"/>
  <c r="AK1595" i="1"/>
  <c r="BJ1595" i="1"/>
  <c r="AL1595" i="1"/>
  <c r="AM1595" i="1"/>
  <c r="AN1595" i="1"/>
  <c r="AI1005" i="1"/>
  <c r="AJ1005" i="1"/>
  <c r="AK1005" i="1"/>
  <c r="BJ1005" i="1"/>
  <c r="AL1005" i="1" s="1"/>
  <c r="AM1005" i="1"/>
  <c r="AN1005" i="1"/>
  <c r="AI706" i="1"/>
  <c r="AJ706" i="1"/>
  <c r="AK706" i="1"/>
  <c r="BJ706" i="1"/>
  <c r="AL706" i="1"/>
  <c r="AM706" i="1"/>
  <c r="AN706" i="1"/>
  <c r="AJ1834" i="1"/>
  <c r="AK1834" i="1"/>
  <c r="BJ1834" i="1"/>
  <c r="AL1834" i="1" s="1"/>
  <c r="AM1834" i="1"/>
  <c r="AN1834" i="1"/>
  <c r="AI1030" i="1"/>
  <c r="AJ1030" i="1"/>
  <c r="AK1030" i="1"/>
  <c r="BJ1030" i="1"/>
  <c r="AL1030" i="1"/>
  <c r="AM1030" i="1"/>
  <c r="AN1030" i="1"/>
  <c r="AI856" i="1"/>
  <c r="AJ856" i="1"/>
  <c r="AK856" i="1"/>
  <c r="BJ856" i="1"/>
  <c r="AL856" i="1" s="1"/>
  <c r="AM856" i="1"/>
  <c r="AN856" i="1"/>
  <c r="AI282" i="1"/>
  <c r="AJ282" i="1"/>
  <c r="AK282" i="1"/>
  <c r="BJ282" i="1"/>
  <c r="AL282" i="1"/>
  <c r="AM282" i="1"/>
  <c r="AN282" i="1"/>
  <c r="AI1497" i="1"/>
  <c r="AJ1497" i="1"/>
  <c r="AK1497" i="1"/>
  <c r="BJ1497" i="1"/>
  <c r="AL1497" i="1" s="1"/>
  <c r="AM1497" i="1"/>
  <c r="AN1497" i="1"/>
  <c r="AI615" i="1"/>
  <c r="AJ615" i="1"/>
  <c r="AK615" i="1"/>
  <c r="BJ615" i="1"/>
  <c r="AL615" i="1"/>
  <c r="AM615" i="1"/>
  <c r="AN615" i="1"/>
  <c r="AJ1303" i="1"/>
  <c r="AK1303" i="1"/>
  <c r="BJ1303" i="1"/>
  <c r="AL1303" i="1" s="1"/>
  <c r="AM1303" i="1"/>
  <c r="AN1303" i="1"/>
  <c r="AI1097" i="1"/>
  <c r="AJ1097" i="1"/>
  <c r="AK1097" i="1"/>
  <c r="BJ1097" i="1"/>
  <c r="AL1097" i="1"/>
  <c r="AM1097" i="1"/>
  <c r="AN1097" i="1"/>
  <c r="AI522" i="1"/>
  <c r="AJ522" i="1"/>
  <c r="AK522" i="1"/>
  <c r="BJ522" i="1"/>
  <c r="AL522" i="1" s="1"/>
  <c r="AM522" i="1"/>
  <c r="AN522" i="1"/>
  <c r="AI1711" i="1"/>
  <c r="AJ1711" i="1"/>
  <c r="AK1711" i="1"/>
  <c r="BJ1711" i="1"/>
  <c r="AL1711" i="1"/>
  <c r="AM1711" i="1"/>
  <c r="AN1711" i="1"/>
  <c r="AI118" i="1"/>
  <c r="AJ118" i="1"/>
  <c r="AK118" i="1"/>
  <c r="BJ118" i="1"/>
  <c r="AL118" i="1" s="1"/>
  <c r="AM118" i="1"/>
  <c r="AN118" i="1"/>
  <c r="AI1337" i="1"/>
  <c r="AJ1337" i="1"/>
  <c r="AK1337" i="1"/>
  <c r="BJ1337" i="1"/>
  <c r="AL1337" i="1"/>
  <c r="AM1337" i="1"/>
  <c r="AN1337" i="1"/>
  <c r="AI1576" i="1"/>
  <c r="AJ1576" i="1"/>
  <c r="AK1576" i="1"/>
  <c r="BJ1576" i="1"/>
  <c r="AL1576" i="1" s="1"/>
  <c r="AM1576" i="1"/>
  <c r="AN1576" i="1"/>
  <c r="BF1610" i="1"/>
  <c r="AI1610" i="1" s="1"/>
  <c r="AJ1610" i="1"/>
  <c r="AK1610" i="1"/>
  <c r="BJ1610" i="1"/>
  <c r="AL1610" i="1" s="1"/>
  <c r="AM1610" i="1"/>
  <c r="AN1610" i="1"/>
  <c r="BF1611" i="1"/>
  <c r="AI1611" i="1" s="1"/>
  <c r="AJ1611" i="1"/>
  <c r="AK1611" i="1"/>
  <c r="BJ1611" i="1"/>
  <c r="AL1611" i="1" s="1"/>
  <c r="AM1611" i="1"/>
  <c r="AN1611" i="1"/>
  <c r="AI1612" i="1"/>
  <c r="AJ1612" i="1"/>
  <c r="AK1612" i="1"/>
  <c r="AL1612" i="1"/>
  <c r="AM1612" i="1"/>
  <c r="AN1612" i="1"/>
  <c r="AI984" i="1"/>
  <c r="AJ984" i="1"/>
  <c r="AK984" i="1"/>
  <c r="BJ984" i="1"/>
  <c r="AL984" i="1"/>
  <c r="AM984" i="1"/>
  <c r="AN984" i="1"/>
  <c r="AI330" i="1"/>
  <c r="AJ330" i="1"/>
  <c r="AK330" i="1"/>
  <c r="BJ330" i="1"/>
  <c r="AL330" i="1" s="1"/>
  <c r="AM330" i="1"/>
  <c r="AN330" i="1"/>
  <c r="AI969" i="1"/>
  <c r="AJ969" i="1"/>
  <c r="AK969" i="1"/>
  <c r="BJ969" i="1"/>
  <c r="AL969" i="1"/>
  <c r="AM969" i="1"/>
  <c r="AN969" i="1"/>
  <c r="AI859" i="1"/>
  <c r="AJ859" i="1"/>
  <c r="AK859" i="1"/>
  <c r="BJ859" i="1"/>
  <c r="AL859" i="1" s="1"/>
  <c r="AM859" i="1"/>
  <c r="AN859" i="1"/>
  <c r="AI571" i="1"/>
  <c r="AJ571" i="1"/>
  <c r="AK571" i="1"/>
  <c r="BJ571" i="1"/>
  <c r="AL571" i="1"/>
  <c r="AM571" i="1"/>
  <c r="AN571" i="1"/>
  <c r="AJ1742" i="1"/>
  <c r="AK1742" i="1"/>
  <c r="BJ1742" i="1"/>
  <c r="AL1742" i="1" s="1"/>
  <c r="AM1742" i="1"/>
  <c r="AN1742" i="1"/>
  <c r="AI1369" i="1"/>
  <c r="AJ1369" i="1"/>
  <c r="AK1369" i="1"/>
  <c r="BJ1369" i="1"/>
  <c r="AL1369" i="1"/>
  <c r="AM1369" i="1"/>
  <c r="AN1369" i="1"/>
  <c r="AI863" i="1"/>
  <c r="AJ863" i="1"/>
  <c r="AK863" i="1"/>
  <c r="BJ863" i="1"/>
  <c r="AL863" i="1" s="1"/>
  <c r="AM863" i="1"/>
  <c r="AN863" i="1"/>
  <c r="AI681" i="1"/>
  <c r="AJ681" i="1"/>
  <c r="AK681" i="1"/>
  <c r="BJ681" i="1"/>
  <c r="AL681" i="1"/>
  <c r="AM681" i="1"/>
  <c r="AN681" i="1"/>
  <c r="AJ1316" i="1"/>
  <c r="AK1316" i="1"/>
  <c r="BJ1316" i="1"/>
  <c r="AL1316" i="1" s="1"/>
  <c r="AM1316" i="1"/>
  <c r="AN1316" i="1"/>
  <c r="AI1273" i="1"/>
  <c r="AJ1273" i="1"/>
  <c r="AK1273" i="1"/>
  <c r="BJ1273" i="1"/>
  <c r="AL1273" i="1"/>
  <c r="AM1273" i="1"/>
  <c r="AN1273" i="1"/>
  <c r="AI116" i="1"/>
  <c r="AJ116" i="1"/>
  <c r="AK116" i="1"/>
  <c r="BJ116" i="1"/>
  <c r="AL116" i="1" s="1"/>
  <c r="AM116" i="1"/>
  <c r="AN116" i="1"/>
  <c r="AI429" i="1"/>
  <c r="AJ429" i="1"/>
  <c r="AK429" i="1"/>
  <c r="BJ429" i="1"/>
  <c r="AL429" i="1"/>
  <c r="AM429" i="1"/>
  <c r="AN429" i="1"/>
  <c r="AI654" i="1"/>
  <c r="AJ654" i="1"/>
  <c r="AK654" i="1"/>
  <c r="BJ654" i="1"/>
  <c r="AL654" i="1" s="1"/>
  <c r="AM654" i="1"/>
  <c r="AN654" i="1"/>
  <c r="AI1230" i="1"/>
  <c r="AJ1230" i="1"/>
  <c r="AK1230" i="1"/>
  <c r="BJ1230" i="1"/>
  <c r="AL1230" i="1"/>
  <c r="AM1230" i="1"/>
  <c r="AN1230" i="1"/>
  <c r="AI213" i="1"/>
  <c r="AJ213" i="1"/>
  <c r="AK213" i="1"/>
  <c r="BJ213" i="1"/>
  <c r="AL213" i="1" s="1"/>
  <c r="AM213" i="1"/>
  <c r="AN213" i="1"/>
  <c r="AI312" i="1"/>
  <c r="AJ312" i="1"/>
  <c r="AK312" i="1"/>
  <c r="BJ312" i="1"/>
  <c r="AL312" i="1"/>
  <c r="AM312" i="1"/>
  <c r="AN312" i="1"/>
  <c r="AI479" i="1"/>
  <c r="AJ479" i="1"/>
  <c r="AK479" i="1"/>
  <c r="BJ479" i="1"/>
  <c r="AL479" i="1" s="1"/>
  <c r="AM479" i="1"/>
  <c r="AN479" i="1"/>
  <c r="AI553" i="1"/>
  <c r="AJ553" i="1"/>
  <c r="AK553" i="1"/>
  <c r="BJ553" i="1"/>
  <c r="AL553" i="1"/>
  <c r="AM553" i="1"/>
  <c r="AN553" i="1"/>
  <c r="AJ655" i="1"/>
  <c r="AK655" i="1"/>
  <c r="BJ655" i="1"/>
  <c r="AL655" i="1" s="1"/>
  <c r="AM655" i="1"/>
  <c r="AN655" i="1"/>
  <c r="AI698" i="1"/>
  <c r="AJ698" i="1"/>
  <c r="AK698" i="1"/>
  <c r="BJ698" i="1"/>
  <c r="AL698" i="1"/>
  <c r="AM698" i="1"/>
  <c r="AN698" i="1"/>
  <c r="AI422" i="1"/>
  <c r="AJ422" i="1"/>
  <c r="AK422" i="1"/>
  <c r="BJ422" i="1"/>
  <c r="AL422" i="1" s="1"/>
  <c r="AM422" i="1"/>
  <c r="AN422" i="1"/>
  <c r="AI1242" i="1"/>
  <c r="AJ1242" i="1"/>
  <c r="AK1242" i="1"/>
  <c r="BJ1242" i="1"/>
  <c r="AL1242" i="1"/>
  <c r="AM1242" i="1"/>
  <c r="AN1242" i="1"/>
  <c r="AJ576" i="1"/>
  <c r="AK576" i="1"/>
  <c r="BJ576" i="1"/>
  <c r="AL576" i="1" s="1"/>
  <c r="AM576" i="1"/>
  <c r="AN576" i="1"/>
  <c r="AI940" i="1"/>
  <c r="AJ940" i="1"/>
  <c r="AK940" i="1"/>
  <c r="BJ940" i="1"/>
  <c r="AL940" i="1"/>
  <c r="AM940" i="1"/>
  <c r="AN940" i="1"/>
  <c r="AI1089" i="1"/>
  <c r="AJ1089" i="1"/>
  <c r="AK1089" i="1"/>
  <c r="BJ1089" i="1"/>
  <c r="AL1089" i="1" s="1"/>
  <c r="AM1089" i="1"/>
  <c r="AN1089" i="1"/>
  <c r="AI920" i="1"/>
  <c r="AJ920" i="1"/>
  <c r="AK920" i="1"/>
  <c r="BJ920" i="1"/>
  <c r="AL920" i="1"/>
  <c r="AM920" i="1"/>
  <c r="AN920" i="1"/>
  <c r="AI1116" i="1"/>
  <c r="AJ1116" i="1"/>
  <c r="AK1116" i="1"/>
  <c r="BJ1116" i="1"/>
  <c r="AL1116" i="1" s="1"/>
  <c r="AM1116" i="1"/>
  <c r="AN1116" i="1"/>
  <c r="AI1532" i="1"/>
  <c r="AJ1532" i="1"/>
  <c r="AK1532" i="1"/>
  <c r="BJ1532" i="1"/>
  <c r="AL1532" i="1"/>
  <c r="AM1532" i="1"/>
  <c r="AN1532" i="1"/>
  <c r="AI434" i="1"/>
  <c r="AJ434" i="1"/>
  <c r="AK434" i="1"/>
  <c r="BJ434" i="1"/>
  <c r="AL434" i="1" s="1"/>
  <c r="AM434" i="1"/>
  <c r="AN434" i="1"/>
  <c r="BF993" i="1"/>
  <c r="AI993" i="1" s="1"/>
  <c r="AJ993" i="1"/>
  <c r="AK993" i="1"/>
  <c r="BJ993" i="1"/>
  <c r="AL993" i="1" s="1"/>
  <c r="AM993" i="1"/>
  <c r="AN993" i="1"/>
  <c r="BF994" i="1"/>
  <c r="AI994" i="1" s="1"/>
  <c r="AJ994" i="1"/>
  <c r="AK994" i="1"/>
  <c r="BJ994" i="1"/>
  <c r="AL994" i="1" s="1"/>
  <c r="AM994" i="1"/>
  <c r="AN994" i="1"/>
  <c r="AI995" i="1"/>
  <c r="AJ995" i="1"/>
  <c r="AK995" i="1"/>
  <c r="AL995" i="1"/>
  <c r="AM995" i="1"/>
  <c r="AN995" i="1"/>
  <c r="AI538" i="1"/>
  <c r="AJ538" i="1"/>
  <c r="AK538" i="1"/>
  <c r="BJ538" i="1"/>
  <c r="AL538" i="1"/>
  <c r="AM538" i="1"/>
  <c r="AN538" i="1"/>
  <c r="BF178" i="1"/>
  <c r="AI178" i="1"/>
  <c r="AJ178" i="1"/>
  <c r="AK178" i="1"/>
  <c r="BJ178" i="1"/>
  <c r="AL178" i="1"/>
  <c r="AM178" i="1"/>
  <c r="AN178" i="1"/>
  <c r="BF179" i="1"/>
  <c r="AI179" i="1"/>
  <c r="AJ179" i="1"/>
  <c r="AK179" i="1"/>
  <c r="BJ179" i="1"/>
  <c r="AL179" i="1"/>
  <c r="AM179" i="1"/>
  <c r="AN179" i="1"/>
  <c r="AI180" i="1"/>
  <c r="AJ180" i="1"/>
  <c r="AK180" i="1"/>
  <c r="AL180" i="1"/>
  <c r="AM180" i="1"/>
  <c r="AN180" i="1"/>
  <c r="AJ150" i="1"/>
  <c r="AK150" i="1"/>
  <c r="BJ150" i="1"/>
  <c r="AL150" i="1" s="1"/>
  <c r="AM150" i="1"/>
  <c r="AN150" i="1"/>
  <c r="AI1034" i="1"/>
  <c r="AJ1034" i="1"/>
  <c r="AK1034" i="1"/>
  <c r="BJ1034" i="1"/>
  <c r="AL1034" i="1"/>
  <c r="AM1034" i="1"/>
  <c r="AN1034" i="1"/>
  <c r="AI1716" i="1"/>
  <c r="AJ1716" i="1"/>
  <c r="AK1716" i="1"/>
  <c r="BJ1716" i="1"/>
  <c r="AL1716" i="1" s="1"/>
  <c r="AM1716" i="1"/>
  <c r="AN1716" i="1"/>
  <c r="AI692" i="1"/>
  <c r="AJ692" i="1"/>
  <c r="AK692" i="1"/>
  <c r="BJ692" i="1"/>
  <c r="AL692" i="1"/>
  <c r="AM692" i="1"/>
  <c r="AN692" i="1"/>
  <c r="AI740" i="1"/>
  <c r="AJ740" i="1"/>
  <c r="AK740" i="1"/>
  <c r="BJ740" i="1"/>
  <c r="AL740" i="1" s="1"/>
  <c r="AM740" i="1"/>
  <c r="AN740" i="1"/>
  <c r="AI1739" i="1"/>
  <c r="AJ1739" i="1"/>
  <c r="AK1739" i="1"/>
  <c r="BJ1739" i="1"/>
  <c r="AL1739" i="1"/>
  <c r="AM1739" i="1"/>
  <c r="AN1739" i="1"/>
  <c r="AI792" i="1"/>
  <c r="AJ792" i="1"/>
  <c r="AK792" i="1"/>
  <c r="BJ792" i="1"/>
  <c r="AL792" i="1" s="1"/>
  <c r="AM792" i="1"/>
  <c r="AN792" i="1"/>
  <c r="BF1367" i="1"/>
  <c r="AI1367" i="1" s="1"/>
  <c r="AJ1367" i="1"/>
  <c r="AK1367" i="1"/>
  <c r="BJ1367" i="1"/>
  <c r="AL1367" i="1" s="1"/>
  <c r="AM1367" i="1"/>
  <c r="AN1367" i="1"/>
  <c r="BF1366" i="1"/>
  <c r="AI1366" i="1" s="1"/>
  <c r="AJ1366" i="1"/>
  <c r="AK1366" i="1"/>
  <c r="BJ1366" i="1"/>
  <c r="AL1366" i="1" s="1"/>
  <c r="AM1366" i="1"/>
  <c r="AN1366" i="1"/>
  <c r="AI1368" i="1"/>
  <c r="AJ1368" i="1"/>
  <c r="AK1368" i="1"/>
  <c r="AL1368" i="1"/>
  <c r="AM1368" i="1"/>
  <c r="AN1368" i="1"/>
  <c r="BF676" i="1"/>
  <c r="AI676" i="1" s="1"/>
  <c r="AJ676" i="1"/>
  <c r="AK676" i="1"/>
  <c r="BJ676" i="1"/>
  <c r="AL676" i="1" s="1"/>
  <c r="AM676" i="1"/>
  <c r="AN676" i="1"/>
  <c r="BF675" i="1"/>
  <c r="AI675" i="1" s="1"/>
  <c r="AJ675" i="1"/>
  <c r="AK675" i="1"/>
  <c r="BJ675" i="1"/>
  <c r="AL675" i="1" s="1"/>
  <c r="AM675" i="1"/>
  <c r="AN675" i="1"/>
  <c r="AI677" i="1"/>
  <c r="AJ677" i="1"/>
  <c r="AK677" i="1"/>
  <c r="AL677" i="1"/>
  <c r="AM677" i="1"/>
  <c r="AN677" i="1"/>
  <c r="AI663" i="1"/>
  <c r="AJ663" i="1"/>
  <c r="AK663" i="1"/>
  <c r="BJ663" i="1"/>
  <c r="AL663" i="1"/>
  <c r="AM663" i="1"/>
  <c r="AN663" i="1"/>
  <c r="AJ1151" i="1"/>
  <c r="AK1151" i="1"/>
  <c r="BJ1151" i="1"/>
  <c r="AL1151" i="1" s="1"/>
  <c r="AM1151" i="1"/>
  <c r="AN1151" i="1"/>
  <c r="AI161" i="1"/>
  <c r="AJ161" i="1"/>
  <c r="AK161" i="1"/>
  <c r="BJ161" i="1"/>
  <c r="AL161" i="1"/>
  <c r="AM161" i="1"/>
  <c r="AN161" i="1"/>
  <c r="AI489" i="1"/>
  <c r="AJ489" i="1"/>
  <c r="AK489" i="1"/>
  <c r="BJ489" i="1"/>
  <c r="AL489" i="1" s="1"/>
  <c r="AM489" i="1"/>
  <c r="AN489" i="1"/>
  <c r="AI36" i="1"/>
  <c r="AJ36" i="1"/>
  <c r="AK36" i="1"/>
  <c r="BJ36" i="1"/>
  <c r="AL36" i="1"/>
  <c r="AM36" i="1"/>
  <c r="AN36" i="1"/>
  <c r="AI1138" i="1"/>
  <c r="AJ1138" i="1"/>
  <c r="AK1138" i="1"/>
  <c r="BJ1138" i="1"/>
  <c r="AL1138" i="1" s="1"/>
  <c r="AM1138" i="1"/>
  <c r="AN1138" i="1"/>
  <c r="AI276" i="1"/>
  <c r="AJ276" i="1"/>
  <c r="AK276" i="1"/>
  <c r="BJ276" i="1"/>
  <c r="AL276" i="1"/>
  <c r="AM276" i="1"/>
  <c r="AN276" i="1"/>
  <c r="AI1733" i="1"/>
  <c r="AJ1733" i="1"/>
  <c r="AK1733" i="1"/>
  <c r="BJ1733" i="1"/>
  <c r="AL1733" i="1" s="1"/>
  <c r="AM1733" i="1"/>
  <c r="AN1733" i="1"/>
  <c r="AI865" i="1"/>
  <c r="AJ865" i="1"/>
  <c r="AK865" i="1"/>
  <c r="BJ865" i="1"/>
  <c r="AL865" i="1"/>
  <c r="AM865" i="1"/>
  <c r="AN865" i="1"/>
  <c r="AI1520" i="1"/>
  <c r="AJ1520" i="1"/>
  <c r="AK1520" i="1"/>
  <c r="BJ1520" i="1"/>
  <c r="AL1520" i="1" s="1"/>
  <c r="AM1520" i="1"/>
  <c r="AN1520" i="1"/>
  <c r="AI1149" i="1"/>
  <c r="AJ1149" i="1"/>
  <c r="AK1149" i="1"/>
  <c r="BJ1149" i="1"/>
  <c r="AL1149" i="1"/>
  <c r="AM1149" i="1"/>
  <c r="AN1149" i="1"/>
  <c r="AI722" i="1"/>
  <c r="AJ722" i="1"/>
  <c r="AK722" i="1"/>
  <c r="BJ722" i="1"/>
  <c r="AL722" i="1" s="1"/>
  <c r="AM722" i="1"/>
  <c r="AN722" i="1"/>
  <c r="AI1743" i="1"/>
  <c r="AJ1743" i="1"/>
  <c r="AK1743" i="1"/>
  <c r="BJ1743" i="1"/>
  <c r="AL1743" i="1"/>
  <c r="AM1743" i="1"/>
  <c r="AN1743" i="1"/>
  <c r="AJ1917" i="1"/>
  <c r="AK1917" i="1"/>
  <c r="BJ1917" i="1"/>
  <c r="AL1917" i="1" s="1"/>
  <c r="AM1917" i="1"/>
  <c r="AN1917" i="1"/>
  <c r="AI1408" i="1"/>
  <c r="AJ1408" i="1"/>
  <c r="AK1408" i="1"/>
  <c r="BJ1408" i="1"/>
  <c r="AL1408" i="1"/>
  <c r="AM1408" i="1"/>
  <c r="AN1408" i="1"/>
  <c r="BF591" i="1"/>
  <c r="AI591" i="1"/>
  <c r="AJ591" i="1"/>
  <c r="AK591" i="1"/>
  <c r="BJ591" i="1"/>
  <c r="AL591" i="1"/>
  <c r="AM591" i="1"/>
  <c r="AN591" i="1"/>
  <c r="BF590" i="1"/>
  <c r="AI590" i="1"/>
  <c r="AJ590" i="1"/>
  <c r="AK590" i="1"/>
  <c r="BJ590" i="1"/>
  <c r="AL590" i="1"/>
  <c r="AM590" i="1"/>
  <c r="AN590" i="1"/>
  <c r="AI592" i="1"/>
  <c r="AJ592" i="1"/>
  <c r="AK592" i="1"/>
  <c r="AL592" i="1"/>
  <c r="AM592" i="1"/>
  <c r="AN592" i="1"/>
  <c r="AI411" i="1"/>
  <c r="AJ411" i="1"/>
  <c r="AK411" i="1"/>
  <c r="BJ411" i="1"/>
  <c r="AL411" i="1" s="1"/>
  <c r="AM411" i="1"/>
  <c r="AN411" i="1"/>
  <c r="AI1528" i="1"/>
  <c r="AJ1528" i="1"/>
  <c r="AK1528" i="1"/>
  <c r="BJ1528" i="1"/>
  <c r="AL1528" i="1"/>
  <c r="AM1528" i="1"/>
  <c r="AN1528" i="1"/>
  <c r="AI335" i="1"/>
  <c r="AJ335" i="1"/>
  <c r="AK335" i="1"/>
  <c r="BJ335" i="1"/>
  <c r="AL335" i="1" s="1"/>
  <c r="AM335" i="1"/>
  <c r="AN335" i="1"/>
  <c r="BF784" i="1"/>
  <c r="AI784" i="1" s="1"/>
  <c r="AJ784" i="1"/>
  <c r="AK784" i="1"/>
  <c r="BJ784" i="1"/>
  <c r="AL784" i="1" s="1"/>
  <c r="AM784" i="1"/>
  <c r="AN784" i="1"/>
  <c r="BF785" i="1"/>
  <c r="AI785" i="1" s="1"/>
  <c r="AJ785" i="1"/>
  <c r="AK785" i="1"/>
  <c r="BJ785" i="1"/>
  <c r="AL785" i="1" s="1"/>
  <c r="AM785" i="1"/>
  <c r="AN785" i="1"/>
  <c r="AI786" i="1"/>
  <c r="AJ786" i="1"/>
  <c r="AK786" i="1"/>
  <c r="AL786" i="1"/>
  <c r="AM786" i="1"/>
  <c r="AN786" i="1"/>
  <c r="AI374" i="1"/>
  <c r="AJ374" i="1"/>
  <c r="AK374" i="1"/>
  <c r="BJ374" i="1"/>
  <c r="AL374" i="1"/>
  <c r="AM374" i="1"/>
  <c r="AN374" i="1"/>
  <c r="AI1538" i="1"/>
  <c r="AJ1538" i="1"/>
  <c r="AK1538" i="1"/>
  <c r="BJ1538" i="1"/>
  <c r="AL1538" i="1" s="1"/>
  <c r="AM1538" i="1"/>
  <c r="AN1538" i="1"/>
  <c r="AI832" i="1"/>
  <c r="AJ832" i="1"/>
  <c r="AK832" i="1"/>
  <c r="BJ832" i="1"/>
  <c r="AL832" i="1"/>
  <c r="AM832" i="1"/>
  <c r="AN832" i="1"/>
  <c r="AI1560" i="1"/>
  <c r="AJ1560" i="1"/>
  <c r="AK1560" i="1"/>
  <c r="BJ1560" i="1"/>
  <c r="AL1560" i="1" s="1"/>
  <c r="AM1560" i="1"/>
  <c r="AN1560" i="1"/>
  <c r="AI1780" i="1"/>
  <c r="AJ1780" i="1"/>
  <c r="AK1780" i="1"/>
  <c r="BJ1780" i="1"/>
  <c r="AL1780" i="1"/>
  <c r="AM1780" i="1"/>
  <c r="AN1780" i="1"/>
  <c r="AI899" i="1"/>
  <c r="AJ899" i="1"/>
  <c r="AK899" i="1"/>
  <c r="BJ899" i="1"/>
  <c r="AL899" i="1" s="1"/>
  <c r="AM899" i="1"/>
  <c r="AN899" i="1"/>
  <c r="BF1615" i="1"/>
  <c r="AI1615" i="1" s="1"/>
  <c r="AJ1615" i="1"/>
  <c r="AK1615" i="1"/>
  <c r="BJ1615" i="1"/>
  <c r="AL1615" i="1" s="1"/>
  <c r="AM1615" i="1"/>
  <c r="AN1615" i="1"/>
  <c r="BF1614" i="1"/>
  <c r="AI1614" i="1" s="1"/>
  <c r="AJ1614" i="1"/>
  <c r="AK1614" i="1"/>
  <c r="BJ1614" i="1"/>
  <c r="AL1614" i="1" s="1"/>
  <c r="AM1614" i="1"/>
  <c r="AN1614" i="1"/>
  <c r="AI1616" i="1"/>
  <c r="AJ1616" i="1"/>
  <c r="AK1616" i="1"/>
  <c r="AL1616" i="1"/>
  <c r="AM1616" i="1"/>
  <c r="AN1616" i="1"/>
  <c r="AI1384" i="1"/>
  <c r="AJ1384" i="1"/>
  <c r="AK1384" i="1"/>
  <c r="BJ1384" i="1"/>
  <c r="AL1384" i="1"/>
  <c r="AM1384" i="1"/>
  <c r="AN1384" i="1"/>
  <c r="AI1585" i="1"/>
  <c r="AJ1585" i="1"/>
  <c r="AK1585" i="1"/>
  <c r="BJ1585" i="1"/>
  <c r="AL1585" i="1" s="1"/>
  <c r="AM1585" i="1"/>
  <c r="AN1585" i="1"/>
  <c r="AI535" i="1"/>
  <c r="AJ535" i="1"/>
  <c r="AK535" i="1"/>
  <c r="BJ535" i="1"/>
  <c r="AL535" i="1"/>
  <c r="AM535" i="1"/>
  <c r="AN535" i="1"/>
  <c r="AI1375" i="1"/>
  <c r="AJ1375" i="1"/>
  <c r="AK1375" i="1"/>
  <c r="BJ1375" i="1"/>
  <c r="AL1375" i="1" s="1"/>
  <c r="AM1375" i="1"/>
  <c r="AN1375" i="1"/>
  <c r="AI1306" i="1"/>
  <c r="AJ1306" i="1"/>
  <c r="AK1306" i="1"/>
  <c r="BJ1306" i="1"/>
  <c r="AL1306" i="1"/>
  <c r="AM1306" i="1"/>
  <c r="AN1306" i="1"/>
  <c r="AI1343" i="1"/>
  <c r="AJ1343" i="1"/>
  <c r="AK1343" i="1"/>
  <c r="BJ1343" i="1"/>
  <c r="AL1343" i="1" s="1"/>
  <c r="AM1343" i="1"/>
  <c r="AN1343" i="1"/>
  <c r="AI1838" i="1"/>
  <c r="AJ1838" i="1"/>
  <c r="AK1838" i="1"/>
  <c r="BJ1838" i="1"/>
  <c r="AL1838" i="1"/>
  <c r="AM1838" i="1"/>
  <c r="AN1838" i="1"/>
  <c r="AI326" i="1"/>
  <c r="AJ326" i="1"/>
  <c r="AK326" i="1"/>
  <c r="BJ326" i="1"/>
  <c r="AL326" i="1" s="1"/>
  <c r="AM326" i="1"/>
  <c r="AN326" i="1"/>
  <c r="AI1720" i="1"/>
  <c r="AJ1720" i="1"/>
  <c r="AK1720" i="1"/>
  <c r="BJ1720" i="1"/>
  <c r="AL1720" i="1"/>
  <c r="AM1720" i="1"/>
  <c r="AN1720" i="1"/>
  <c r="AI230" i="1"/>
  <c r="AJ230" i="1"/>
  <c r="AK230" i="1"/>
  <c r="BJ230" i="1"/>
  <c r="AL230" i="1" s="1"/>
  <c r="AM230" i="1"/>
  <c r="AN230" i="1"/>
  <c r="AI1169" i="1"/>
  <c r="AJ1169" i="1"/>
  <c r="AK1169" i="1"/>
  <c r="BJ1169" i="1"/>
  <c r="AL1169" i="1"/>
  <c r="AM1169" i="1"/>
  <c r="AN1169" i="1"/>
  <c r="AI436" i="1"/>
  <c r="AJ436" i="1"/>
  <c r="AK436" i="1"/>
  <c r="BJ436" i="1"/>
  <c r="AL436" i="1" s="1"/>
  <c r="AM436" i="1"/>
  <c r="AN436" i="1"/>
  <c r="AI1382" i="1"/>
  <c r="AJ1382" i="1"/>
  <c r="AK1382" i="1"/>
  <c r="BJ1382" i="1"/>
  <c r="AL1382" i="1"/>
  <c r="AM1382" i="1"/>
  <c r="AN1382" i="1"/>
  <c r="AI1314" i="1"/>
  <c r="AJ1314" i="1"/>
  <c r="AK1314" i="1"/>
  <c r="BJ1314" i="1"/>
  <c r="AL1314" i="1" s="1"/>
  <c r="AM1314" i="1"/>
  <c r="AN1314" i="1"/>
  <c r="AI1564" i="1"/>
  <c r="AJ1564" i="1"/>
  <c r="AK1564" i="1"/>
  <c r="BJ1564" i="1"/>
  <c r="AL1564" i="1"/>
  <c r="AM1564" i="1"/>
  <c r="AN1564" i="1"/>
  <c r="AJ1582" i="1"/>
  <c r="AK1582" i="1"/>
  <c r="BJ1582" i="1"/>
  <c r="AL1582" i="1" s="1"/>
  <c r="AM1582" i="1"/>
  <c r="AN1582" i="1"/>
  <c r="AI1491" i="1"/>
  <c r="AJ1491" i="1"/>
  <c r="AK1491" i="1"/>
  <c r="BJ1491" i="1"/>
  <c r="AL1491" i="1"/>
  <c r="AM1491" i="1"/>
  <c r="AN1491" i="1"/>
  <c r="AJ413" i="1"/>
  <c r="AK413" i="1"/>
  <c r="BJ413" i="1"/>
  <c r="AL413" i="1" s="1"/>
  <c r="AM413" i="1"/>
  <c r="AN413" i="1"/>
  <c r="AI1132" i="1"/>
  <c r="AJ1132" i="1"/>
  <c r="AK1132" i="1"/>
  <c r="BJ1132" i="1"/>
  <c r="AL1132" i="1"/>
  <c r="AM1132" i="1"/>
  <c r="AN1132" i="1"/>
  <c r="AI1218" i="1"/>
  <c r="AJ1218" i="1"/>
  <c r="AK1218" i="1"/>
  <c r="BJ1218" i="1"/>
  <c r="AL1218" i="1" s="1"/>
  <c r="AM1218" i="1"/>
  <c r="AN1218" i="1"/>
  <c r="AI514" i="1"/>
  <c r="AJ514" i="1"/>
  <c r="AK514" i="1"/>
  <c r="BJ514" i="1"/>
  <c r="AL514" i="1"/>
  <c r="AM514" i="1"/>
  <c r="AN514" i="1"/>
  <c r="AI1463" i="1"/>
  <c r="AJ1463" i="1"/>
  <c r="AK1463" i="1"/>
  <c r="BJ1463" i="1"/>
  <c r="AL1463" i="1" s="1"/>
  <c r="AM1463" i="1"/>
  <c r="AN1463" i="1"/>
  <c r="AI1782" i="1"/>
  <c r="AJ1782" i="1"/>
  <c r="AK1782" i="1"/>
  <c r="BJ1782" i="1"/>
  <c r="AL1782" i="1"/>
  <c r="AM1782" i="1"/>
  <c r="AN1782" i="1"/>
  <c r="AJ176" i="1"/>
  <c r="AK176" i="1"/>
  <c r="BJ176" i="1"/>
  <c r="AL176" i="1" s="1"/>
  <c r="AM176" i="1"/>
  <c r="AN176" i="1"/>
  <c r="AI1678" i="1"/>
  <c r="AJ1678" i="1"/>
  <c r="AK1678" i="1"/>
  <c r="BJ1678" i="1"/>
  <c r="AL1678" i="1"/>
  <c r="AM1678" i="1"/>
  <c r="AN1678" i="1"/>
  <c r="AI1530" i="1"/>
  <c r="AJ1530" i="1"/>
  <c r="AK1530" i="1"/>
  <c r="BJ1530" i="1"/>
  <c r="AL1530" i="1" s="1"/>
  <c r="AM1530" i="1"/>
  <c r="AN1530" i="1"/>
  <c r="AI31" i="1"/>
  <c r="AJ31" i="1"/>
  <c r="AK31" i="1"/>
  <c r="BJ31" i="1"/>
  <c r="AL31" i="1"/>
  <c r="AM31" i="1"/>
  <c r="AN31" i="1"/>
  <c r="AI109" i="1"/>
  <c r="AJ109" i="1"/>
  <c r="AK109" i="1"/>
  <c r="BJ109" i="1"/>
  <c r="AL109" i="1" s="1"/>
  <c r="AM109" i="1"/>
  <c r="AN109" i="1"/>
  <c r="AI1009" i="1"/>
  <c r="AJ1009" i="1"/>
  <c r="AK1009" i="1"/>
  <c r="BJ1009" i="1"/>
  <c r="AL1009" i="1"/>
  <c r="AM1009" i="1"/>
  <c r="AN1009" i="1"/>
  <c r="AI840" i="1"/>
  <c r="AJ840" i="1"/>
  <c r="AK840" i="1"/>
  <c r="BJ840" i="1"/>
  <c r="AL840" i="1" s="1"/>
  <c r="AM840" i="1"/>
  <c r="AN840" i="1"/>
  <c r="AI513" i="1"/>
  <c r="AJ513" i="1"/>
  <c r="AK513" i="1"/>
  <c r="BJ513" i="1"/>
  <c r="AL513" i="1"/>
  <c r="AM513" i="1"/>
  <c r="AN513" i="1"/>
  <c r="AJ1298" i="1"/>
  <c r="AK1298" i="1"/>
  <c r="BJ1298" i="1"/>
  <c r="AL1298" i="1" s="1"/>
  <c r="AM1298" i="1"/>
  <c r="AN1298" i="1"/>
  <c r="AI142" i="1"/>
  <c r="AJ142" i="1"/>
  <c r="AK142" i="1"/>
  <c r="BJ142" i="1"/>
  <c r="AL142" i="1"/>
  <c r="AM142" i="1"/>
  <c r="AN142" i="1"/>
  <c r="AI1597" i="1"/>
  <c r="AJ1597" i="1"/>
  <c r="AK1597" i="1"/>
  <c r="BJ1597" i="1"/>
  <c r="AL1597" i="1" s="1"/>
  <c r="AM1597" i="1"/>
  <c r="AN1597" i="1"/>
  <c r="AI1028" i="1"/>
  <c r="AJ1028" i="1"/>
  <c r="AK1028" i="1"/>
  <c r="BJ1028" i="1"/>
  <c r="AL1028" i="1"/>
  <c r="AM1028" i="1"/>
  <c r="AN1028" i="1"/>
  <c r="AI909" i="1"/>
  <c r="AJ909" i="1"/>
  <c r="AK909" i="1"/>
  <c r="BJ909" i="1"/>
  <c r="AL909" i="1" s="1"/>
  <c r="AM909" i="1"/>
  <c r="AN909" i="1"/>
  <c r="AI972" i="1"/>
  <c r="AJ972" i="1"/>
  <c r="AK972" i="1"/>
  <c r="BJ972" i="1"/>
  <c r="AL972" i="1"/>
  <c r="AM972" i="1"/>
  <c r="AN972" i="1"/>
  <c r="AI965" i="1"/>
  <c r="AJ965" i="1"/>
  <c r="AK965" i="1"/>
  <c r="BJ965" i="1"/>
  <c r="AL965" i="1" s="1"/>
  <c r="AM965" i="1"/>
  <c r="AN965" i="1"/>
  <c r="AI47" i="1"/>
  <c r="AJ47" i="1"/>
  <c r="AK47" i="1"/>
  <c r="BJ47" i="1"/>
  <c r="AL47" i="1"/>
  <c r="AM47" i="1"/>
  <c r="AN47" i="1"/>
  <c r="AI1660" i="1"/>
  <c r="AJ1660" i="1"/>
  <c r="AK1660" i="1"/>
  <c r="BJ1660" i="1"/>
  <c r="AL1660" i="1" s="1"/>
  <c r="AM1660" i="1"/>
  <c r="AN1660" i="1"/>
  <c r="AI439" i="1"/>
  <c r="AJ439" i="1"/>
  <c r="AK439" i="1"/>
  <c r="BJ439" i="1"/>
  <c r="AL439" i="1"/>
  <c r="AM439" i="1"/>
  <c r="AN439" i="1"/>
  <c r="AJ694" i="1"/>
  <c r="AK694" i="1"/>
  <c r="BJ694" i="1"/>
  <c r="AL694" i="1" s="1"/>
  <c r="AM694" i="1"/>
  <c r="AN694" i="1"/>
  <c r="AI821" i="1"/>
  <c r="AJ821" i="1"/>
  <c r="AK821" i="1"/>
  <c r="BJ821" i="1"/>
  <c r="AL821" i="1"/>
  <c r="AM821" i="1"/>
  <c r="AN821" i="1"/>
  <c r="AI932" i="1"/>
  <c r="AJ932" i="1"/>
  <c r="AK932" i="1"/>
  <c r="BJ932" i="1"/>
  <c r="AL932" i="1" s="1"/>
  <c r="AM932" i="1"/>
  <c r="AN932" i="1"/>
  <c r="AI973" i="1"/>
  <c r="AJ973" i="1"/>
  <c r="AK973" i="1"/>
  <c r="BJ973" i="1"/>
  <c r="AL973" i="1"/>
  <c r="AM973" i="1"/>
  <c r="AN973" i="1"/>
  <c r="AI978" i="1"/>
  <c r="AJ978" i="1"/>
  <c r="AK978" i="1"/>
  <c r="BJ978" i="1"/>
  <c r="AL978" i="1" s="1"/>
  <c r="AM978" i="1"/>
  <c r="AN978" i="1"/>
  <c r="AI189" i="1"/>
  <c r="AJ189" i="1"/>
  <c r="AK189" i="1"/>
  <c r="BJ189" i="1"/>
  <c r="AL189" i="1"/>
  <c r="AM189" i="1"/>
  <c r="AN189" i="1"/>
  <c r="AI92" i="1"/>
  <c r="AJ92" i="1"/>
  <c r="AK92" i="1"/>
  <c r="BJ92" i="1"/>
  <c r="AL92" i="1" s="1"/>
  <c r="AM92" i="1"/>
  <c r="AN92" i="1"/>
  <c r="AI930" i="1"/>
  <c r="AJ930" i="1"/>
  <c r="AK930" i="1"/>
  <c r="BJ930" i="1"/>
  <c r="AL930" i="1"/>
  <c r="AM930" i="1"/>
  <c r="AN930" i="1"/>
  <c r="AI1853" i="1"/>
  <c r="AJ1853" i="1"/>
  <c r="AK1853" i="1"/>
  <c r="BJ1853" i="1"/>
  <c r="AL1853" i="1" s="1"/>
  <c r="AM1853" i="1"/>
  <c r="AN1853" i="1"/>
  <c r="AI120" i="1"/>
  <c r="AJ120" i="1"/>
  <c r="AK120" i="1"/>
  <c r="BJ120" i="1"/>
  <c r="AL120" i="1"/>
  <c r="AM120" i="1"/>
  <c r="AN120" i="1"/>
  <c r="AI1756" i="1"/>
  <c r="AJ1756" i="1"/>
  <c r="AK1756" i="1"/>
  <c r="BJ1756" i="1"/>
  <c r="AL1756" i="1" s="1"/>
  <c r="AM1756" i="1"/>
  <c r="AN1756" i="1"/>
  <c r="AI144" i="1"/>
  <c r="AJ144" i="1"/>
  <c r="AK144" i="1"/>
  <c r="BJ144" i="1"/>
  <c r="AL144" i="1"/>
  <c r="AM144" i="1"/>
  <c r="AN144" i="1"/>
  <c r="AI777" i="1"/>
  <c r="AJ777" i="1"/>
  <c r="AK777" i="1"/>
  <c r="BJ777" i="1"/>
  <c r="AL777" i="1" s="1"/>
  <c r="AM777" i="1"/>
  <c r="AN777" i="1"/>
  <c r="AI688" i="1"/>
  <c r="AJ688" i="1"/>
  <c r="AK688" i="1"/>
  <c r="BJ688" i="1"/>
  <c r="AL688" i="1"/>
  <c r="AM688" i="1"/>
  <c r="AN688" i="1"/>
  <c r="AI1718" i="1"/>
  <c r="AJ1718" i="1"/>
  <c r="AK1718" i="1"/>
  <c r="BJ1718" i="1"/>
  <c r="AL1718" i="1" s="1"/>
  <c r="AM1718" i="1"/>
  <c r="AN1718" i="1"/>
  <c r="AI1599" i="1"/>
  <c r="AJ1599" i="1"/>
  <c r="AK1599" i="1"/>
  <c r="BJ1599" i="1"/>
  <c r="AL1599" i="1"/>
  <c r="AM1599" i="1"/>
  <c r="AN1599" i="1"/>
  <c r="AI1713" i="1"/>
  <c r="AJ1713" i="1"/>
  <c r="AK1713" i="1"/>
  <c r="BJ1713" i="1"/>
  <c r="AL1713" i="1" s="1"/>
  <c r="AM1713" i="1"/>
  <c r="AN1713" i="1"/>
  <c r="AI1296" i="1"/>
  <c r="AJ1296" i="1"/>
  <c r="AK1296" i="1"/>
  <c r="BJ1296" i="1"/>
  <c r="AL1296" i="1"/>
  <c r="AM1296" i="1"/>
  <c r="AN1296" i="1"/>
  <c r="AI15" i="1"/>
  <c r="AJ15" i="1"/>
  <c r="AK15" i="1"/>
  <c r="BJ15" i="1"/>
  <c r="AL15" i="1" s="1"/>
  <c r="AM15" i="1"/>
  <c r="AN15" i="1"/>
  <c r="AI102" i="1"/>
  <c r="AJ102" i="1"/>
  <c r="AK102" i="1"/>
  <c r="BJ102" i="1"/>
  <c r="AL102" i="1"/>
  <c r="AM102" i="1"/>
  <c r="AN102" i="1"/>
  <c r="BF382" i="1"/>
  <c r="AI382" i="1"/>
  <c r="AJ382" i="1"/>
  <c r="AK382" i="1"/>
  <c r="BJ382" i="1"/>
  <c r="AL382" i="1"/>
  <c r="AM382" i="1"/>
  <c r="AN382" i="1"/>
  <c r="BF381" i="1"/>
  <c r="AI381" i="1"/>
  <c r="AJ381" i="1"/>
  <c r="AK381" i="1"/>
  <c r="BJ381" i="1"/>
  <c r="AL381" i="1"/>
  <c r="AM381" i="1"/>
  <c r="AN381" i="1"/>
  <c r="AI383" i="1"/>
  <c r="AJ383" i="1"/>
  <c r="AK383" i="1"/>
  <c r="AL383" i="1"/>
  <c r="AM383" i="1"/>
  <c r="AN383" i="1"/>
  <c r="AI1808" i="1"/>
  <c r="AJ1808" i="1"/>
  <c r="AK1808" i="1"/>
  <c r="BJ1808" i="1"/>
  <c r="AL1808" i="1" s="1"/>
  <c r="AM1808" i="1"/>
  <c r="AN1808" i="1"/>
  <c r="AI1840" i="1"/>
  <c r="AJ1840" i="1"/>
  <c r="AK1840" i="1"/>
  <c r="BJ1840" i="1"/>
  <c r="AL1840" i="1"/>
  <c r="AM1840" i="1"/>
  <c r="AN1840" i="1"/>
  <c r="AJ442" i="1"/>
  <c r="AK442" i="1"/>
  <c r="BJ442" i="1"/>
  <c r="AL442" i="1" s="1"/>
  <c r="AM442" i="1"/>
  <c r="AN442" i="1"/>
  <c r="AI1052" i="1"/>
  <c r="AJ1052" i="1"/>
  <c r="AK1052" i="1"/>
  <c r="BJ1052" i="1"/>
  <c r="AL1052" i="1"/>
  <c r="AM1052" i="1"/>
  <c r="AN1052" i="1"/>
  <c r="AI1007" i="1"/>
  <c r="AJ1007" i="1"/>
  <c r="AK1007" i="1"/>
  <c r="BJ1007" i="1"/>
  <c r="AL1007" i="1" s="1"/>
  <c r="AM1007" i="1"/>
  <c r="AN1007" i="1"/>
  <c r="AI266" i="1"/>
  <c r="AJ266" i="1"/>
  <c r="AK266" i="1"/>
  <c r="BJ266" i="1"/>
  <c r="AL266" i="1"/>
  <c r="AM266" i="1"/>
  <c r="AN266" i="1"/>
  <c r="AI537" i="1"/>
  <c r="AJ537" i="1"/>
  <c r="AK537" i="1"/>
  <c r="BJ537" i="1"/>
  <c r="AL537" i="1" s="1"/>
  <c r="AM537" i="1"/>
  <c r="AN537" i="1"/>
  <c r="AI961" i="1"/>
  <c r="AJ961" i="1"/>
  <c r="AK961" i="1"/>
  <c r="BJ961" i="1"/>
  <c r="AL961" i="1"/>
  <c r="AM961" i="1"/>
  <c r="AN961" i="1"/>
  <c r="BF1250" i="1"/>
  <c r="AI1250" i="1"/>
  <c r="AJ1250" i="1"/>
  <c r="AK1250" i="1"/>
  <c r="BJ1250" i="1"/>
  <c r="AL1250" i="1"/>
  <c r="AM1250" i="1"/>
  <c r="AN1250" i="1"/>
  <c r="BF1251" i="1"/>
  <c r="AI1251" i="1"/>
  <c r="AJ1251" i="1"/>
  <c r="AK1251" i="1"/>
  <c r="BJ1251" i="1"/>
  <c r="AL1251" i="1"/>
  <c r="AM1251" i="1"/>
  <c r="AN1251" i="1"/>
  <c r="AI1252" i="1"/>
  <c r="AJ1252" i="1"/>
  <c r="AK1252" i="1"/>
  <c r="AL1252" i="1"/>
  <c r="AM1252" i="1"/>
  <c r="AN1252" i="1"/>
  <c r="AI947" i="1"/>
  <c r="AJ947" i="1"/>
  <c r="AK947" i="1"/>
  <c r="BJ947" i="1"/>
  <c r="AL947" i="1" s="1"/>
  <c r="AM947" i="1"/>
  <c r="AN947" i="1"/>
  <c r="AI767" i="1"/>
  <c r="AJ767" i="1"/>
  <c r="AK767" i="1"/>
  <c r="BJ767" i="1"/>
  <c r="AL767" i="1"/>
  <c r="AM767" i="1"/>
  <c r="AN767" i="1"/>
  <c r="AJ315" i="1"/>
  <c r="AK315" i="1"/>
  <c r="BJ315" i="1"/>
  <c r="AL315" i="1" s="1"/>
  <c r="AM315" i="1"/>
  <c r="AN315" i="1"/>
  <c r="AI71" i="1"/>
  <c r="AJ71" i="1"/>
  <c r="AK71" i="1"/>
  <c r="BJ71" i="1"/>
  <c r="AL71" i="1"/>
  <c r="AM71" i="1"/>
  <c r="AN71" i="1"/>
  <c r="AI163" i="1"/>
  <c r="AJ163" i="1"/>
  <c r="AK163" i="1"/>
  <c r="BJ163" i="1"/>
  <c r="AL163" i="1" s="1"/>
  <c r="AM163" i="1"/>
  <c r="AN163" i="1"/>
  <c r="AI950" i="1"/>
  <c r="AJ950" i="1"/>
  <c r="AK950" i="1"/>
  <c r="BJ950" i="1"/>
  <c r="AL950" i="1"/>
  <c r="AM950" i="1"/>
  <c r="AN950" i="1"/>
  <c r="AI103" i="1"/>
  <c r="AJ103" i="1"/>
  <c r="AK103" i="1"/>
  <c r="BJ103" i="1"/>
  <c r="AL103" i="1" s="1"/>
  <c r="AM103" i="1"/>
  <c r="AN103" i="1"/>
  <c r="AI1053" i="1"/>
  <c r="AJ1053" i="1"/>
  <c r="AK1053" i="1"/>
  <c r="BJ1053" i="1"/>
  <c r="AL1053" i="1"/>
  <c r="AM1053" i="1"/>
  <c r="AN1053" i="1"/>
  <c r="AJ646" i="1"/>
  <c r="AK646" i="1"/>
  <c r="BJ646" i="1"/>
  <c r="AL646" i="1" s="1"/>
  <c r="AM646" i="1"/>
  <c r="AN646" i="1"/>
  <c r="AI1656" i="1"/>
  <c r="AJ1656" i="1"/>
  <c r="AK1656" i="1"/>
  <c r="BJ1656" i="1"/>
  <c r="AL1656" i="1"/>
  <c r="AM1656" i="1"/>
  <c r="AN1656" i="1"/>
  <c r="AI1216" i="1"/>
  <c r="AJ1216" i="1"/>
  <c r="AK1216" i="1"/>
  <c r="BJ1216" i="1"/>
  <c r="AL1216" i="1" s="1"/>
  <c r="AM1216" i="1"/>
  <c r="AN1216" i="1"/>
  <c r="AI986" i="1"/>
  <c r="AJ986" i="1"/>
  <c r="AK986" i="1"/>
  <c r="BJ986" i="1"/>
  <c r="AL986" i="1"/>
  <c r="AM986" i="1"/>
  <c r="AN986" i="1"/>
  <c r="AI595" i="1"/>
  <c r="AJ595" i="1"/>
  <c r="AK595" i="1"/>
  <c r="BJ595" i="1"/>
  <c r="AL595" i="1" s="1"/>
  <c r="AM595" i="1"/>
  <c r="AN595" i="1"/>
  <c r="AI545" i="1"/>
  <c r="AJ545" i="1"/>
  <c r="AK545" i="1"/>
  <c r="BJ545" i="1"/>
  <c r="AL545" i="1"/>
  <c r="AM545" i="1"/>
  <c r="AN545" i="1"/>
  <c r="AI1841" i="1"/>
  <c r="AJ1841" i="1"/>
  <c r="AK1841" i="1"/>
  <c r="BJ1841" i="1"/>
  <c r="AL1841" i="1" s="1"/>
  <c r="AM1841" i="1"/>
  <c r="AN1841" i="1"/>
  <c r="BF105" i="1"/>
  <c r="AI105" i="1" s="1"/>
  <c r="AJ105" i="1"/>
  <c r="AK105" i="1"/>
  <c r="BJ105" i="1"/>
  <c r="AL105" i="1" s="1"/>
  <c r="AM105" i="1"/>
  <c r="AN105" i="1"/>
  <c r="BF106" i="1"/>
  <c r="AI106" i="1" s="1"/>
  <c r="AJ106" i="1"/>
  <c r="AK106" i="1"/>
  <c r="BJ106" i="1"/>
  <c r="AL106" i="1" s="1"/>
  <c r="AM106" i="1"/>
  <c r="AN106" i="1"/>
  <c r="AI107" i="1"/>
  <c r="AJ107" i="1"/>
  <c r="AK107" i="1"/>
  <c r="AL107" i="1"/>
  <c r="AM107" i="1"/>
  <c r="AN107" i="1"/>
  <c r="AI1432" i="1"/>
  <c r="AJ1432" i="1"/>
  <c r="AK1432" i="1"/>
  <c r="BJ1432" i="1"/>
  <c r="AL1432" i="1"/>
  <c r="AM1432" i="1"/>
  <c r="AN1432" i="1"/>
  <c r="AI366" i="1"/>
  <c r="AJ366" i="1"/>
  <c r="AK366" i="1"/>
  <c r="BJ366" i="1"/>
  <c r="AL366" i="1" s="1"/>
  <c r="AM366" i="1"/>
  <c r="AN366" i="1"/>
  <c r="AI686" i="1"/>
  <c r="AJ686" i="1"/>
  <c r="AK686" i="1"/>
  <c r="BJ686" i="1"/>
  <c r="AL686" i="1"/>
  <c r="AM686" i="1"/>
  <c r="AN686" i="1"/>
  <c r="AJ542" i="1"/>
  <c r="AK542" i="1"/>
  <c r="BJ542" i="1"/>
  <c r="AL542" i="1" s="1"/>
  <c r="AM542" i="1"/>
  <c r="AN542" i="1"/>
  <c r="AI637" i="1"/>
  <c r="AJ637" i="1"/>
  <c r="AK637" i="1"/>
  <c r="BJ637" i="1"/>
  <c r="AL637" i="1"/>
  <c r="AM637" i="1"/>
  <c r="AN637" i="1"/>
  <c r="AI1794" i="1"/>
  <c r="AJ1794" i="1"/>
  <c r="AK1794" i="1"/>
  <c r="BJ1794" i="1"/>
  <c r="AL1794" i="1" s="1"/>
  <c r="AM1794" i="1"/>
  <c r="AN1794" i="1"/>
  <c r="AI33" i="1"/>
  <c r="AJ33" i="1"/>
  <c r="AK33" i="1"/>
  <c r="BJ33" i="1"/>
  <c r="AL33" i="1"/>
  <c r="AM33" i="1"/>
  <c r="AN33" i="1"/>
  <c r="AI1345" i="1"/>
  <c r="AJ1345" i="1"/>
  <c r="AK1345" i="1"/>
  <c r="BJ1345" i="1"/>
  <c r="AL1345" i="1" s="1"/>
  <c r="AM1345" i="1"/>
  <c r="AN1345" i="1"/>
  <c r="AI73" i="1"/>
  <c r="AJ73" i="1"/>
  <c r="AK73" i="1"/>
  <c r="BJ73" i="1"/>
  <c r="AL73" i="1"/>
  <c r="AM73" i="1"/>
  <c r="AN73" i="1"/>
  <c r="AI886" i="1"/>
  <c r="AJ886" i="1"/>
  <c r="AK886" i="1"/>
  <c r="BJ886" i="1"/>
  <c r="AL886" i="1" s="1"/>
  <c r="AM886" i="1"/>
  <c r="AN886" i="1"/>
  <c r="AI788" i="1"/>
  <c r="AJ788" i="1"/>
  <c r="AK788" i="1"/>
  <c r="BJ788" i="1"/>
  <c r="AL788" i="1"/>
  <c r="AM788" i="1"/>
  <c r="AN788" i="1"/>
  <c r="AI289" i="1"/>
  <c r="AJ289" i="1"/>
  <c r="AK289" i="1"/>
  <c r="BJ289" i="1"/>
  <c r="AL289" i="1" s="1"/>
  <c r="AM289" i="1"/>
  <c r="AN289" i="1"/>
  <c r="AI166" i="1"/>
  <c r="AJ166" i="1"/>
  <c r="AK166" i="1"/>
  <c r="BJ166" i="1"/>
  <c r="AL166" i="1"/>
  <c r="AM166" i="1"/>
  <c r="AN166" i="1"/>
  <c r="AJ1467" i="1"/>
  <c r="AK1467" i="1"/>
  <c r="BJ1467" i="1"/>
  <c r="AL1467" i="1" s="1"/>
  <c r="AM1467" i="1"/>
  <c r="AN1467" i="1"/>
  <c r="AI1635" i="1"/>
  <c r="AJ1635" i="1"/>
  <c r="AK1635" i="1"/>
  <c r="BJ1635" i="1"/>
  <c r="AL1635" i="1"/>
  <c r="AM1635" i="1"/>
  <c r="AN1635" i="1"/>
  <c r="AI597" i="1"/>
  <c r="AJ597" i="1"/>
  <c r="AK597" i="1"/>
  <c r="BJ597" i="1"/>
  <c r="AL597" i="1" s="1"/>
  <c r="AM597" i="1"/>
  <c r="AN597" i="1"/>
  <c r="AI1290" i="1"/>
  <c r="AJ1290" i="1"/>
  <c r="AK1290" i="1"/>
  <c r="BJ1290" i="1"/>
  <c r="AL1290" i="1"/>
  <c r="AM1290" i="1"/>
  <c r="AN1290" i="1"/>
  <c r="AJ240" i="1"/>
  <c r="AK240" i="1"/>
  <c r="BJ240" i="1"/>
  <c r="AL240" i="1" s="1"/>
  <c r="AM240" i="1"/>
  <c r="AN240" i="1"/>
  <c r="AI195" i="1"/>
  <c r="AJ195" i="1"/>
  <c r="AK195" i="1"/>
  <c r="BJ195" i="1"/>
  <c r="AL195" i="1"/>
  <c r="AM195" i="1"/>
  <c r="AN195" i="1"/>
  <c r="AI463" i="1"/>
  <c r="AJ463" i="1"/>
  <c r="AK463" i="1"/>
  <c r="BJ463" i="1"/>
  <c r="AL463" i="1" s="1"/>
  <c r="AM463" i="1"/>
  <c r="AN463" i="1"/>
  <c r="AI468" i="1"/>
  <c r="AJ468" i="1"/>
  <c r="AK468" i="1"/>
  <c r="BJ468" i="1"/>
  <c r="AL468" i="1"/>
  <c r="AM468" i="1"/>
  <c r="AN468" i="1"/>
  <c r="AI1057" i="1"/>
  <c r="AJ1057" i="1"/>
  <c r="AK1057" i="1"/>
  <c r="BJ1057" i="1"/>
  <c r="AL1057" i="1" s="1"/>
  <c r="AM1057" i="1"/>
  <c r="AN1057" i="1"/>
  <c r="AI187" i="1"/>
  <c r="AJ187" i="1"/>
  <c r="AK187" i="1"/>
  <c r="BJ187" i="1"/>
  <c r="AL187" i="1"/>
  <c r="AM187" i="1"/>
  <c r="AN187" i="1"/>
  <c r="AI491" i="1"/>
  <c r="AJ491" i="1"/>
  <c r="AK491" i="1"/>
  <c r="BJ491" i="1"/>
  <c r="AL491" i="1" s="1"/>
  <c r="AM491" i="1"/>
  <c r="AN491" i="1"/>
  <c r="AI1179" i="1"/>
  <c r="AJ1179" i="1"/>
  <c r="AK1179" i="1"/>
  <c r="BJ1179" i="1"/>
  <c r="AL1179" i="1"/>
  <c r="AM1179" i="1"/>
  <c r="AN1179" i="1"/>
  <c r="AI1416" i="1"/>
  <c r="AJ1416" i="1"/>
  <c r="AK1416" i="1"/>
  <c r="BJ1416" i="1"/>
  <c r="AL1416" i="1" s="1"/>
  <c r="AM1416" i="1"/>
  <c r="AN1416" i="1"/>
  <c r="AI1069" i="1"/>
  <c r="AJ1069" i="1"/>
  <c r="AK1069" i="1"/>
  <c r="BJ1069" i="1"/>
  <c r="AL1069" i="1"/>
  <c r="AM1069" i="1"/>
  <c r="AN1069" i="1"/>
  <c r="AI1645" i="1"/>
  <c r="AJ1645" i="1"/>
  <c r="AK1645" i="1"/>
  <c r="BJ1645" i="1"/>
  <c r="AL1645" i="1" s="1"/>
  <c r="AM1645" i="1"/>
  <c r="AN1645" i="1"/>
  <c r="AI669" i="1"/>
  <c r="AJ669" i="1"/>
  <c r="AK669" i="1"/>
  <c r="BJ669" i="1"/>
  <c r="AL669" i="1"/>
  <c r="AM669" i="1"/>
  <c r="AN669" i="1"/>
  <c r="AI1193" i="1"/>
  <c r="AJ1193" i="1"/>
  <c r="AK1193" i="1"/>
  <c r="BJ1193" i="1"/>
  <c r="AL1193" i="1" s="1"/>
  <c r="AM1193" i="1"/>
  <c r="AN1193" i="1"/>
  <c r="AI65" i="1"/>
  <c r="AJ65" i="1"/>
  <c r="AK65" i="1"/>
  <c r="BJ65" i="1"/>
  <c r="AL65" i="1"/>
  <c r="AM65" i="1"/>
  <c r="AN65" i="1"/>
  <c r="AI934" i="1"/>
  <c r="AJ934" i="1"/>
  <c r="AK934" i="1"/>
  <c r="BJ934" i="1"/>
  <c r="AL934" i="1" s="1"/>
  <c r="AM934" i="1"/>
  <c r="AN934" i="1"/>
  <c r="AI1501" i="1"/>
  <c r="AJ1501" i="1"/>
  <c r="AK1501" i="1"/>
  <c r="BJ1501" i="1"/>
  <c r="AL1501" i="1"/>
  <c r="AM1501" i="1"/>
  <c r="AN1501" i="1"/>
  <c r="AI1072" i="1"/>
  <c r="AJ1072" i="1"/>
  <c r="AK1072" i="1"/>
  <c r="BJ1072" i="1"/>
  <c r="AL1072" i="1" s="1"/>
  <c r="AM1072" i="1"/>
  <c r="AN1072" i="1"/>
  <c r="AI1142" i="1"/>
  <c r="AJ1142" i="1"/>
  <c r="AK1142" i="1"/>
  <c r="BJ1142" i="1"/>
  <c r="AL1142" i="1"/>
  <c r="AM1142" i="1"/>
  <c r="AN1142" i="1"/>
  <c r="AJ811" i="1"/>
  <c r="AK811" i="1"/>
  <c r="BJ811" i="1"/>
  <c r="AL811" i="1" s="1"/>
  <c r="AM811" i="1"/>
  <c r="AN811" i="1"/>
  <c r="AI7" i="1"/>
  <c r="AJ7" i="1"/>
  <c r="AK7" i="1"/>
  <c r="BJ7" i="1"/>
  <c r="AL7" i="1"/>
  <c r="AM7" i="1"/>
  <c r="AN7" i="1"/>
  <c r="AI1540" i="1"/>
  <c r="AJ1540" i="1"/>
  <c r="AK1540" i="1"/>
  <c r="BJ1540" i="1"/>
  <c r="AL1540" i="1" s="1"/>
  <c r="AM1540" i="1"/>
  <c r="AN1540" i="1"/>
  <c r="AI1232" i="1"/>
  <c r="AJ1232" i="1"/>
  <c r="AK1232" i="1"/>
  <c r="BJ1232" i="1"/>
  <c r="AL1232" i="1"/>
  <c r="AM1232" i="1"/>
  <c r="AN1232" i="1"/>
  <c r="AI1674" i="1"/>
  <c r="AJ1674" i="1"/>
  <c r="AK1674" i="1"/>
  <c r="BJ1674" i="1"/>
  <c r="AL1674" i="1" s="1"/>
  <c r="AM1674" i="1"/>
  <c r="AN1674" i="1"/>
  <c r="AI122" i="1"/>
  <c r="AJ122" i="1"/>
  <c r="AK122" i="1"/>
  <c r="BJ122" i="1"/>
  <c r="AL122" i="1"/>
  <c r="AM122" i="1"/>
  <c r="AN122" i="1"/>
  <c r="AI657" i="1"/>
  <c r="AJ657" i="1"/>
  <c r="AK657" i="1"/>
  <c r="BJ657" i="1"/>
  <c r="AL657" i="1" s="1"/>
  <c r="AM657" i="1"/>
  <c r="AN657" i="1"/>
  <c r="AI1542" i="1"/>
  <c r="AJ1542" i="1"/>
  <c r="AK1542" i="1"/>
  <c r="BJ1542" i="1"/>
  <c r="AL1542" i="1"/>
  <c r="AM1542" i="1"/>
  <c r="AN1542" i="1"/>
  <c r="AI530" i="1"/>
  <c r="AJ530" i="1"/>
  <c r="AK530" i="1"/>
  <c r="BJ530" i="1"/>
  <c r="AL530" i="1" s="1"/>
  <c r="AM530" i="1"/>
  <c r="AN530" i="1"/>
  <c r="BF1514" i="1"/>
  <c r="AI1514" i="1" s="1"/>
  <c r="AJ1514" i="1"/>
  <c r="AK1514" i="1"/>
  <c r="BJ1514" i="1"/>
  <c r="AL1514" i="1" s="1"/>
  <c r="AM1514" i="1"/>
  <c r="AN1514" i="1"/>
  <c r="BF1515" i="1"/>
  <c r="AI1515" i="1" s="1"/>
  <c r="AJ1515" i="1"/>
  <c r="AK1515" i="1"/>
  <c r="BJ1515" i="1"/>
  <c r="AL1515" i="1" s="1"/>
  <c r="AM1515" i="1"/>
  <c r="AN1515" i="1"/>
  <c r="AI1516" i="1"/>
  <c r="AJ1516" i="1"/>
  <c r="AK1516" i="1"/>
  <c r="AL1516" i="1"/>
  <c r="AM1516" i="1"/>
  <c r="AN1516" i="1"/>
  <c r="AI1330" i="1"/>
  <c r="AJ1330" i="1"/>
  <c r="AK1330" i="1"/>
  <c r="BJ1330" i="1"/>
  <c r="AL1330" i="1"/>
  <c r="AM1330" i="1"/>
  <c r="AN1330" i="1"/>
  <c r="AI1767" i="1"/>
  <c r="AJ1767" i="1"/>
  <c r="AK1767" i="1"/>
  <c r="BJ1767" i="1"/>
  <c r="AL1767" i="1" s="1"/>
  <c r="AM1767" i="1"/>
  <c r="AN1767" i="1"/>
  <c r="AI1544" i="1"/>
  <c r="AJ1544" i="1"/>
  <c r="AK1544" i="1"/>
  <c r="BJ1544" i="1"/>
  <c r="AL1544" i="1"/>
  <c r="AM1544" i="1"/>
  <c r="AN1544" i="1"/>
  <c r="AJ1490" i="1"/>
  <c r="AK1490" i="1"/>
  <c r="BJ1490" i="1"/>
  <c r="AL1490" i="1" s="1"/>
  <c r="AM1490" i="1"/>
  <c r="AN1490" i="1"/>
  <c r="AI755" i="1"/>
  <c r="AJ755" i="1"/>
  <c r="AK755" i="1"/>
  <c r="BJ755" i="1"/>
  <c r="AL755" i="1"/>
  <c r="AM755" i="1"/>
  <c r="AN755" i="1"/>
  <c r="AJ531" i="1"/>
  <c r="AK531" i="1"/>
  <c r="BJ531" i="1"/>
  <c r="AL531" i="1" s="1"/>
  <c r="AM531" i="1"/>
  <c r="AN531" i="1"/>
  <c r="AI659" i="1"/>
  <c r="AJ659" i="1"/>
  <c r="AK659" i="1"/>
  <c r="BJ659" i="1"/>
  <c r="AL659" i="1"/>
  <c r="AM659" i="1"/>
  <c r="AN659" i="1"/>
  <c r="AI1207" i="1"/>
  <c r="AJ1207" i="1"/>
  <c r="AK1207" i="1"/>
  <c r="BJ1207" i="1"/>
  <c r="AL1207" i="1" s="1"/>
  <c r="AM1207" i="1"/>
  <c r="AN1207" i="1"/>
  <c r="AI493" i="1"/>
  <c r="AJ493" i="1"/>
  <c r="AK493" i="1"/>
  <c r="BJ493" i="1"/>
  <c r="AL493" i="1"/>
  <c r="AM493" i="1"/>
  <c r="AN493" i="1"/>
  <c r="AI1277" i="1"/>
  <c r="AJ1277" i="1"/>
  <c r="AK1277" i="1"/>
  <c r="BJ1277" i="1"/>
  <c r="AL1277" i="1" s="1"/>
  <c r="AM1277" i="1"/>
  <c r="AN1277" i="1"/>
  <c r="BF1350" i="1"/>
  <c r="AI1350" i="1" s="1"/>
  <c r="AJ1350" i="1"/>
  <c r="AK1350" i="1"/>
  <c r="BJ1350" i="1"/>
  <c r="AL1350" i="1" s="1"/>
  <c r="AM1350" i="1"/>
  <c r="AN1350" i="1"/>
  <c r="BF1349" i="1"/>
  <c r="AI1349" i="1" s="1"/>
  <c r="AJ1349" i="1"/>
  <c r="AK1349" i="1"/>
  <c r="BJ1349" i="1"/>
  <c r="AL1349" i="1" s="1"/>
  <c r="AM1349" i="1"/>
  <c r="AN1349" i="1"/>
  <c r="AI1351" i="1"/>
  <c r="AJ1351" i="1"/>
  <c r="AK1351" i="1"/>
  <c r="AL1351" i="1"/>
  <c r="AM1351" i="1"/>
  <c r="AN1351" i="1"/>
  <c r="AI812" i="1"/>
  <c r="AJ812" i="1"/>
  <c r="AK812" i="1"/>
  <c r="BJ812" i="1"/>
  <c r="AL812" i="1"/>
  <c r="AM812" i="1"/>
  <c r="AN812" i="1"/>
  <c r="AI753" i="1"/>
  <c r="AJ753" i="1"/>
  <c r="AK753" i="1"/>
  <c r="BJ753" i="1"/>
  <c r="AL753" i="1" s="1"/>
  <c r="AM753" i="1"/>
  <c r="AN753" i="1"/>
  <c r="AI1499" i="1"/>
  <c r="AJ1499" i="1"/>
  <c r="AK1499" i="1"/>
  <c r="BJ1499" i="1"/>
  <c r="AL1499" i="1"/>
  <c r="AM1499" i="1"/>
  <c r="AN1499" i="1"/>
  <c r="AJ1399" i="1"/>
  <c r="AK1399" i="1"/>
  <c r="BJ1399" i="1"/>
  <c r="AL1399" i="1" s="1"/>
  <c r="AM1399" i="1"/>
  <c r="AN1399" i="1"/>
  <c r="AI874" i="1"/>
  <c r="AJ874" i="1"/>
  <c r="AK874" i="1"/>
  <c r="BJ874" i="1"/>
  <c r="AL874" i="1"/>
  <c r="AM874" i="1"/>
  <c r="AN874" i="1"/>
  <c r="AJ1727" i="1"/>
  <c r="AK1727" i="1"/>
  <c r="BJ1727" i="1"/>
  <c r="AL1727" i="1" s="1"/>
  <c r="AM1727" i="1"/>
  <c r="AN1727" i="1"/>
  <c r="AI21" i="1"/>
  <c r="AJ21" i="1"/>
  <c r="AK21" i="1"/>
  <c r="BJ21" i="1"/>
  <c r="AL21" i="1"/>
  <c r="AM21" i="1"/>
  <c r="AN21" i="1"/>
  <c r="AI1407" i="1"/>
  <c r="AJ1407" i="1"/>
  <c r="AK1407" i="1"/>
  <c r="BJ1407" i="1"/>
  <c r="AL1407" i="1" s="1"/>
  <c r="AM1407" i="1"/>
  <c r="AN1407" i="1"/>
  <c r="AI1511" i="1"/>
  <c r="AJ1511" i="1"/>
  <c r="AK1511" i="1"/>
  <c r="BJ1511" i="1"/>
  <c r="AL1511" i="1"/>
  <c r="AM1511" i="1"/>
  <c r="AN1511" i="1"/>
  <c r="AJ1796" i="1"/>
  <c r="AK1796" i="1"/>
  <c r="BJ1796" i="1"/>
  <c r="AL1796" i="1" s="1"/>
  <c r="AM1796" i="1"/>
  <c r="AN1796" i="1"/>
  <c r="AI611" i="1"/>
  <c r="AJ611" i="1"/>
  <c r="AK611" i="1"/>
  <c r="BJ611" i="1"/>
  <c r="AL611" i="1"/>
  <c r="AM611" i="1"/>
  <c r="AN611" i="1"/>
  <c r="AI477" i="1"/>
  <c r="AJ477" i="1"/>
  <c r="AK477" i="1"/>
  <c r="BJ477" i="1"/>
  <c r="AL477" i="1" s="1"/>
  <c r="AM477" i="1"/>
  <c r="AN477" i="1"/>
  <c r="BF1282" i="1"/>
  <c r="AI1282" i="1" s="1"/>
  <c r="AJ1282" i="1"/>
  <c r="AK1282" i="1"/>
  <c r="BJ1282" i="1"/>
  <c r="AL1282" i="1" s="1"/>
  <c r="AM1282" i="1"/>
  <c r="AN1282" i="1"/>
  <c r="BF1281" i="1"/>
  <c r="AI1281" i="1" s="1"/>
  <c r="AJ1281" i="1"/>
  <c r="AK1281" i="1"/>
  <c r="BJ1281" i="1"/>
  <c r="AL1281" i="1" s="1"/>
  <c r="AM1281" i="1"/>
  <c r="AN1281" i="1"/>
  <c r="AI1283" i="1"/>
  <c r="AJ1283" i="1"/>
  <c r="AK1283" i="1"/>
  <c r="AL1283" i="1"/>
  <c r="AM1283" i="1"/>
  <c r="AN1283" i="1"/>
  <c r="AI67" i="1"/>
  <c r="AJ67" i="1"/>
  <c r="AK67" i="1"/>
  <c r="BJ67" i="1"/>
  <c r="AL67" i="1"/>
  <c r="AM67" i="1"/>
  <c r="AN67" i="1"/>
  <c r="AI61" i="1"/>
  <c r="AJ61" i="1"/>
  <c r="AK61" i="1"/>
  <c r="BJ61" i="1"/>
  <c r="AL61" i="1" s="1"/>
  <c r="AM61" i="1"/>
  <c r="AN61" i="1"/>
  <c r="BF1683" i="1"/>
  <c r="AI1683" i="1" s="1"/>
  <c r="AJ1683" i="1"/>
  <c r="AK1683" i="1"/>
  <c r="BJ1683" i="1"/>
  <c r="AL1683" i="1" s="1"/>
  <c r="AM1683" i="1"/>
  <c r="AN1683" i="1"/>
  <c r="BF1684" i="1"/>
  <c r="AI1684" i="1" s="1"/>
  <c r="AJ1684" i="1"/>
  <c r="AK1684" i="1"/>
  <c r="BJ1684" i="1"/>
  <c r="AL1684" i="1" s="1"/>
  <c r="AM1684" i="1"/>
  <c r="AN1684" i="1"/>
  <c r="AI1685" i="1"/>
  <c r="AJ1685" i="1"/>
  <c r="AK1685" i="1"/>
  <c r="AL1685" i="1"/>
  <c r="AM1685" i="1"/>
  <c r="AN1685" i="1"/>
  <c r="AI1174" i="1"/>
  <c r="AJ1174" i="1"/>
  <c r="AK1174" i="1"/>
  <c r="BJ1174" i="1"/>
  <c r="AL1174" i="1"/>
  <c r="AM1174" i="1"/>
  <c r="AN1174" i="1"/>
  <c r="AI712" i="1"/>
  <c r="AJ712" i="1"/>
  <c r="AK712" i="1"/>
  <c r="BJ712" i="1"/>
  <c r="AL712" i="1" s="1"/>
  <c r="AM712" i="1"/>
  <c r="AN712" i="1"/>
  <c r="AI336" i="1"/>
  <c r="AJ336" i="1"/>
  <c r="AK336" i="1"/>
  <c r="BJ336" i="1"/>
  <c r="AL336" i="1"/>
  <c r="AM336" i="1"/>
  <c r="AN336" i="1"/>
  <c r="AI1339" i="1"/>
  <c r="AJ1339" i="1"/>
  <c r="AK1339" i="1"/>
  <c r="BJ1339" i="1"/>
  <c r="AL1339" i="1" s="1"/>
  <c r="AM1339" i="1"/>
  <c r="AN1339" i="1"/>
  <c r="AI9" i="1"/>
  <c r="AJ9" i="1"/>
  <c r="AK9" i="1"/>
  <c r="BJ9" i="1"/>
  <c r="AL9" i="1"/>
  <c r="AM9" i="1"/>
  <c r="AN9" i="1"/>
  <c r="AI1847" i="1"/>
  <c r="AJ1847" i="1"/>
  <c r="AK1847" i="1"/>
  <c r="BJ1847" i="1"/>
  <c r="AL1847" i="1" s="1"/>
  <c r="AM1847" i="1"/>
  <c r="AN1847" i="1"/>
  <c r="AI587" i="1"/>
  <c r="AJ587" i="1"/>
  <c r="AK587" i="1"/>
  <c r="BJ587" i="1"/>
  <c r="AL587" i="1"/>
  <c r="AM587" i="1"/>
  <c r="AN587" i="1"/>
  <c r="AJ264" i="1"/>
  <c r="AK264" i="1"/>
  <c r="BJ264" i="1"/>
  <c r="AL264" i="1" s="1"/>
  <c r="AM264" i="1"/>
  <c r="AN264" i="1"/>
  <c r="AI1065" i="1"/>
  <c r="AJ1065" i="1"/>
  <c r="AK1065" i="1"/>
  <c r="BJ1065" i="1"/>
  <c r="AL1065" i="1"/>
  <c r="AM1065" i="1"/>
  <c r="AN1065" i="1"/>
  <c r="AI1824" i="1"/>
  <c r="AJ1824" i="1"/>
  <c r="AK1824" i="1"/>
  <c r="BJ1824" i="1"/>
  <c r="AL1824" i="1" s="1"/>
  <c r="AM1824" i="1"/>
  <c r="AN1824" i="1"/>
  <c r="AI857" i="1"/>
  <c r="AJ857" i="1"/>
  <c r="AK857" i="1"/>
  <c r="BJ857" i="1"/>
  <c r="AL857" i="1"/>
  <c r="AM857" i="1"/>
  <c r="AN857" i="1"/>
  <c r="AI44" i="1"/>
  <c r="AJ44" i="1"/>
  <c r="AK44" i="1"/>
  <c r="BJ44" i="1"/>
  <c r="AL44" i="1" s="1"/>
  <c r="AM44" i="1"/>
  <c r="AN44" i="1"/>
  <c r="AI1386" i="1"/>
  <c r="AJ1386" i="1"/>
  <c r="AK1386" i="1"/>
  <c r="BJ1386" i="1"/>
  <c r="AL1386" i="1"/>
  <c r="AM1386" i="1"/>
  <c r="AN1386" i="1"/>
  <c r="AI1376" i="1"/>
  <c r="AJ1376" i="1"/>
  <c r="AK1376" i="1"/>
  <c r="BJ1376" i="1"/>
  <c r="AL1376" i="1" s="1"/>
  <c r="AM1376" i="1"/>
  <c r="AN1376" i="1"/>
  <c r="AI758" i="1"/>
  <c r="AJ758" i="1"/>
  <c r="AK758" i="1"/>
  <c r="BJ758" i="1"/>
  <c r="AL758" i="1"/>
  <c r="AM758" i="1"/>
  <c r="AN758" i="1"/>
  <c r="AJ456" i="1"/>
  <c r="AK456" i="1"/>
  <c r="BJ456" i="1"/>
  <c r="AL456" i="1" s="1"/>
  <c r="AM456" i="1"/>
  <c r="AN456" i="1"/>
  <c r="AI822" i="1"/>
  <c r="AJ822" i="1"/>
  <c r="AK822" i="1"/>
  <c r="BJ822" i="1"/>
  <c r="AL822" i="1"/>
  <c r="AM822" i="1"/>
  <c r="AN822" i="1"/>
  <c r="AI1476" i="1"/>
  <c r="AJ1476" i="1"/>
  <c r="AK1476" i="1"/>
  <c r="BJ1476" i="1"/>
  <c r="AL1476" i="1" s="1"/>
  <c r="AM1476" i="1"/>
  <c r="AN1476" i="1"/>
  <c r="BF1353" i="1"/>
  <c r="AI1353" i="1" s="1"/>
  <c r="AJ1353" i="1"/>
  <c r="AK1353" i="1"/>
  <c r="BJ1353" i="1"/>
  <c r="AL1353" i="1" s="1"/>
  <c r="AM1353" i="1"/>
  <c r="AN1353" i="1"/>
  <c r="BF1354" i="1"/>
  <c r="AI1354" i="1" s="1"/>
  <c r="AJ1354" i="1"/>
  <c r="AK1354" i="1"/>
  <c r="BJ1354" i="1"/>
  <c r="AL1354" i="1" s="1"/>
  <c r="AM1354" i="1"/>
  <c r="AN1354" i="1"/>
  <c r="AI1355" i="1"/>
  <c r="AJ1355" i="1"/>
  <c r="AK1355" i="1"/>
  <c r="AL1355" i="1"/>
  <c r="AM1355" i="1"/>
  <c r="AN1355" i="1"/>
  <c r="AI1906" i="1"/>
  <c r="AJ1906" i="1"/>
  <c r="AK1906" i="1"/>
  <c r="BJ1906" i="1"/>
  <c r="AL1906" i="1"/>
  <c r="AM1906" i="1"/>
  <c r="AN1906" i="1"/>
  <c r="AI850" i="1"/>
  <c r="AJ850" i="1"/>
  <c r="AK850" i="1"/>
  <c r="BJ850" i="1"/>
  <c r="AL850" i="1" s="1"/>
  <c r="AM850" i="1"/>
  <c r="AN850" i="1"/>
  <c r="AI511" i="1"/>
  <c r="AJ511" i="1"/>
  <c r="AK511" i="1"/>
  <c r="BJ511" i="1"/>
  <c r="AL511" i="1"/>
  <c r="AM511" i="1"/>
  <c r="AN511" i="1"/>
  <c r="AI1181" i="1"/>
  <c r="AJ1181" i="1"/>
  <c r="AK1181" i="1"/>
  <c r="BJ1181" i="1"/>
  <c r="AL1181" i="1" s="1"/>
  <c r="AM1181" i="1"/>
  <c r="AN1181" i="1"/>
  <c r="AI1401" i="1"/>
  <c r="AJ1401" i="1"/>
  <c r="AK1401" i="1"/>
  <c r="BJ1401" i="1"/>
  <c r="AL1401" i="1"/>
  <c r="AM1401" i="1"/>
  <c r="AN1401" i="1"/>
  <c r="AJ1220" i="1"/>
  <c r="AK1220" i="1"/>
  <c r="BJ1220" i="1"/>
  <c r="AL1220" i="1" s="1"/>
  <c r="AM1220" i="1"/>
  <c r="AN1220" i="1"/>
  <c r="AI1699" i="1"/>
  <c r="AJ1699" i="1"/>
  <c r="AK1699" i="1"/>
  <c r="BJ1699" i="1"/>
  <c r="AL1699" i="1"/>
  <c r="AM1699" i="1"/>
  <c r="AN1699" i="1"/>
  <c r="AI1022" i="1"/>
  <c r="AJ1022" i="1"/>
  <c r="AK1022" i="1"/>
  <c r="BJ1022" i="1"/>
  <c r="AL1022" i="1" s="1"/>
  <c r="AM1022" i="1"/>
  <c r="AN1022" i="1"/>
  <c r="AI50" i="1"/>
  <c r="AJ50" i="1"/>
  <c r="AK50" i="1"/>
  <c r="BJ50" i="1"/>
  <c r="AL50" i="1"/>
  <c r="AM50" i="1"/>
  <c r="AN50" i="1"/>
  <c r="AI57" i="1"/>
  <c r="AJ57" i="1"/>
  <c r="AK57" i="1"/>
  <c r="BJ57" i="1"/>
  <c r="AL57" i="1" s="1"/>
  <c r="AM57" i="1"/>
  <c r="AN57" i="1"/>
  <c r="AI1115" i="1"/>
  <c r="AJ1115" i="1"/>
  <c r="AK1115" i="1"/>
  <c r="BJ1115" i="1"/>
  <c r="AL1115" i="1"/>
  <c r="AM1115" i="1"/>
  <c r="AN1115" i="1"/>
  <c r="AI1205" i="1"/>
  <c r="AJ1205" i="1"/>
  <c r="AK1205" i="1"/>
  <c r="BJ1205" i="1"/>
  <c r="AL1205" i="1" s="1"/>
  <c r="AM1205" i="1"/>
  <c r="AN1205" i="1"/>
  <c r="AI284" i="1"/>
  <c r="AJ284" i="1"/>
  <c r="AK284" i="1"/>
  <c r="BJ284" i="1"/>
  <c r="AL284" i="1"/>
  <c r="AM284" i="1"/>
  <c r="AN284" i="1"/>
  <c r="AI737" i="1"/>
  <c r="AJ737" i="1"/>
  <c r="AK737" i="1"/>
  <c r="BJ737" i="1"/>
  <c r="AL737" i="1" s="1"/>
  <c r="AM737" i="1"/>
  <c r="AN737" i="1"/>
  <c r="AI605" i="1"/>
  <c r="AJ605" i="1"/>
  <c r="AK605" i="1"/>
  <c r="BJ605" i="1"/>
  <c r="AL605" i="1"/>
  <c r="AM605" i="1"/>
  <c r="AN605" i="1"/>
  <c r="AI174" i="1"/>
  <c r="AJ174" i="1"/>
  <c r="AK174" i="1"/>
  <c r="BJ174" i="1"/>
  <c r="AL174" i="1" s="1"/>
  <c r="AM174" i="1"/>
  <c r="AN174" i="1"/>
  <c r="AI310" i="1"/>
  <c r="AJ310" i="1"/>
  <c r="AK310" i="1"/>
  <c r="BJ310" i="1"/>
  <c r="AL310" i="1"/>
  <c r="AM310" i="1"/>
  <c r="AN310" i="1"/>
  <c r="AJ913" i="1"/>
  <c r="AK913" i="1"/>
  <c r="BJ913" i="1"/>
  <c r="AL913" i="1" s="1"/>
  <c r="AM913" i="1"/>
  <c r="AN913" i="1"/>
  <c r="AI609" i="1"/>
  <c r="AJ609" i="1"/>
  <c r="AK609" i="1"/>
  <c r="BJ609" i="1"/>
  <c r="AL609" i="1"/>
  <c r="AM609" i="1"/>
  <c r="AN609" i="1"/>
  <c r="AJ486" i="1"/>
  <c r="AK486" i="1"/>
  <c r="BJ486" i="1"/>
  <c r="AL486" i="1" s="1"/>
  <c r="AM486" i="1"/>
  <c r="AN486" i="1"/>
  <c r="AI916" i="1"/>
  <c r="AJ916" i="1"/>
  <c r="AK916" i="1"/>
  <c r="BJ916" i="1"/>
  <c r="AL916" i="1"/>
  <c r="AM916" i="1"/>
  <c r="AN916" i="1"/>
  <c r="AI234" i="1"/>
  <c r="AJ234" i="1"/>
  <c r="AK234" i="1"/>
  <c r="BJ234" i="1"/>
  <c r="AL234" i="1" s="1"/>
  <c r="AM234" i="1"/>
  <c r="AN234" i="1"/>
  <c r="AI1246" i="1"/>
  <c r="AJ1246" i="1"/>
  <c r="AK1246" i="1"/>
  <c r="BJ1246" i="1"/>
  <c r="AL1246" i="1"/>
  <c r="AM1246" i="1"/>
  <c r="AN1246" i="1"/>
  <c r="AI1832" i="1"/>
  <c r="AJ1832" i="1"/>
  <c r="AK1832" i="1"/>
  <c r="BJ1832" i="1"/>
  <c r="AL1832" i="1" s="1"/>
  <c r="AM1832" i="1"/>
  <c r="AN1832" i="1"/>
  <c r="AI271" i="1"/>
  <c r="AJ271" i="1"/>
  <c r="AK271" i="1"/>
  <c r="BJ271" i="1"/>
  <c r="AL271" i="1"/>
  <c r="AM271" i="1"/>
  <c r="AN271" i="1"/>
  <c r="AJ1649" i="1"/>
  <c r="AK1649" i="1"/>
  <c r="BJ1649" i="1"/>
  <c r="AL1649" i="1" s="1"/>
  <c r="AM1649" i="1"/>
  <c r="AN1649" i="1"/>
  <c r="AI970" i="1"/>
  <c r="AJ970" i="1"/>
  <c r="AK970" i="1"/>
  <c r="BJ970" i="1"/>
  <c r="AL970" i="1"/>
  <c r="AM970" i="1"/>
  <c r="AN970" i="1"/>
  <c r="AI59" i="1"/>
  <c r="AJ59" i="1"/>
  <c r="AK59" i="1"/>
  <c r="BJ59" i="1"/>
  <c r="AL59" i="1" s="1"/>
  <c r="AM59" i="1"/>
  <c r="AN59" i="1"/>
  <c r="AI1059" i="1"/>
  <c r="AJ1059" i="1"/>
  <c r="AK1059" i="1"/>
  <c r="BJ1059" i="1"/>
  <c r="AL1059" i="1"/>
  <c r="AM1059" i="1"/>
  <c r="AN1059" i="1"/>
  <c r="AI1764" i="1"/>
  <c r="AJ1764" i="1"/>
  <c r="AK1764" i="1"/>
  <c r="BJ1764" i="1"/>
  <c r="AL1764" i="1" s="1"/>
  <c r="AM1764" i="1"/>
  <c r="AN1764" i="1"/>
  <c r="AI1128" i="1"/>
  <c r="AJ1128" i="1"/>
  <c r="AK1128" i="1"/>
  <c r="BJ1128" i="1"/>
  <c r="AL1128" i="1"/>
  <c r="AM1128" i="1"/>
  <c r="AN1128" i="1"/>
  <c r="AI810" i="1"/>
  <c r="AJ810" i="1"/>
  <c r="AK810" i="1"/>
  <c r="BJ810" i="1"/>
  <c r="AL810" i="1" s="1"/>
  <c r="AM810" i="1"/>
  <c r="AN810" i="1"/>
  <c r="AI1670" i="1"/>
  <c r="AJ1670" i="1"/>
  <c r="AK1670" i="1"/>
  <c r="BJ1670" i="1"/>
  <c r="AL1670" i="1"/>
  <c r="AM1670" i="1"/>
  <c r="AN1670" i="1"/>
  <c r="AJ1406" i="1"/>
  <c r="AK1406" i="1"/>
  <c r="BJ1406" i="1"/>
  <c r="AL1406" i="1" s="1"/>
  <c r="AM1406" i="1"/>
  <c r="AN1406" i="1"/>
  <c r="AI1162" i="1"/>
  <c r="AJ1162" i="1"/>
  <c r="AK1162" i="1"/>
  <c r="BJ1162" i="1"/>
  <c r="AL1162" i="1"/>
  <c r="AM1162" i="1"/>
  <c r="AN1162" i="1"/>
  <c r="AI999" i="1"/>
  <c r="AJ999" i="1"/>
  <c r="AK999" i="1"/>
  <c r="BJ999" i="1"/>
  <c r="AL999" i="1" s="1"/>
  <c r="AM999" i="1"/>
  <c r="AN999" i="1"/>
  <c r="AI861" i="1"/>
  <c r="AJ861" i="1"/>
  <c r="AK861" i="1"/>
  <c r="BJ861" i="1"/>
  <c r="AL861" i="1"/>
  <c r="AM861" i="1"/>
  <c r="AN861" i="1"/>
  <c r="AI627" i="1"/>
  <c r="AJ627" i="1"/>
  <c r="AK627" i="1"/>
  <c r="BJ627" i="1"/>
  <c r="AL627" i="1" s="1"/>
  <c r="AM627" i="1"/>
  <c r="AN627" i="1"/>
  <c r="AI1634" i="1"/>
  <c r="AJ1634" i="1"/>
  <c r="AK1634" i="1"/>
  <c r="BJ1634" i="1"/>
  <c r="AL1634" i="1"/>
  <c r="AM1634" i="1"/>
  <c r="AN1634" i="1"/>
  <c r="AJ1799" i="1"/>
  <c r="AK1799" i="1"/>
  <c r="BJ1799" i="1"/>
  <c r="AL1799" i="1" s="1"/>
  <c r="AM1799" i="1"/>
  <c r="AN1799" i="1"/>
  <c r="AI1507" i="1"/>
  <c r="AJ1507" i="1"/>
  <c r="AK1507" i="1"/>
  <c r="BJ1507" i="1"/>
  <c r="AL1507" i="1"/>
  <c r="AM1507" i="1"/>
  <c r="AN1507" i="1"/>
  <c r="AI226" i="1"/>
  <c r="AJ226" i="1"/>
  <c r="AK226" i="1"/>
  <c r="BJ226" i="1"/>
  <c r="AL226" i="1" s="1"/>
  <c r="AM226" i="1"/>
  <c r="AN226" i="1"/>
  <c r="AI55" i="1"/>
  <c r="AJ55" i="1"/>
  <c r="AK55" i="1"/>
  <c r="BJ55" i="1"/>
  <c r="AL55" i="1"/>
  <c r="AM55" i="1"/>
  <c r="AN55" i="1"/>
  <c r="AI201" i="1"/>
  <c r="AJ201" i="1"/>
  <c r="AK201" i="1"/>
  <c r="BJ201" i="1"/>
  <c r="AL201" i="1" s="1"/>
  <c r="AM201" i="1"/>
  <c r="AN201" i="1"/>
  <c r="AI1055" i="1"/>
  <c r="AJ1055" i="1"/>
  <c r="AK1055" i="1"/>
  <c r="BJ1055" i="1"/>
  <c r="AL1055" i="1"/>
  <c r="AM1055" i="1"/>
  <c r="AN1055" i="1"/>
  <c r="AI1310" i="1"/>
  <c r="AJ1310" i="1"/>
  <c r="AK1310" i="1"/>
  <c r="BJ1310" i="1"/>
  <c r="AL1310" i="1" s="1"/>
  <c r="AM1310" i="1"/>
  <c r="AN1310" i="1"/>
  <c r="AI1087" i="1"/>
  <c r="AJ1087" i="1"/>
  <c r="AK1087" i="1"/>
  <c r="BJ1087" i="1"/>
  <c r="AL1087" i="1"/>
  <c r="AM1087" i="1"/>
  <c r="AN1087" i="1"/>
  <c r="AI1144" i="1"/>
  <c r="AJ1144" i="1"/>
  <c r="AK1144" i="1"/>
  <c r="BJ1144" i="1"/>
  <c r="AL1144" i="1" s="1"/>
  <c r="AM1144" i="1"/>
  <c r="AN1144" i="1"/>
  <c r="AI575" i="1"/>
  <c r="AJ575" i="1"/>
  <c r="AK575" i="1"/>
  <c r="BJ575" i="1"/>
  <c r="AL575" i="1"/>
  <c r="AM575" i="1"/>
  <c r="AN575" i="1"/>
  <c r="AI1938" i="1"/>
  <c r="AJ1938" i="1"/>
  <c r="AK1938" i="1"/>
  <c r="BJ1938" i="1"/>
  <c r="AL1938" i="1" s="1"/>
  <c r="AM1938" i="1"/>
  <c r="AN1938" i="1"/>
  <c r="AI30" i="1"/>
  <c r="AJ30" i="1"/>
  <c r="AK30" i="1"/>
  <c r="BJ30" i="1"/>
  <c r="AL30" i="1"/>
  <c r="AM30" i="1"/>
  <c r="AN30" i="1"/>
  <c r="AI1484" i="1"/>
  <c r="AJ1484" i="1"/>
  <c r="AK1484" i="1"/>
  <c r="BJ1484" i="1"/>
  <c r="AL1484" i="1" s="1"/>
  <c r="AM1484" i="1"/>
  <c r="AN1484" i="1"/>
  <c r="AI495" i="1"/>
  <c r="AJ495" i="1"/>
  <c r="AK495" i="1"/>
  <c r="BJ495" i="1"/>
  <c r="AL495" i="1"/>
  <c r="AM495" i="1"/>
  <c r="AN495" i="1"/>
  <c r="AI745" i="1"/>
  <c r="AJ745" i="1"/>
  <c r="AK745" i="1"/>
  <c r="BJ745" i="1"/>
  <c r="AL745" i="1" s="1"/>
  <c r="AM745" i="1"/>
  <c r="AN745" i="1"/>
  <c r="AI435" i="1"/>
  <c r="AJ435" i="1"/>
  <c r="AK435" i="1"/>
  <c r="BJ435" i="1"/>
  <c r="AL435" i="1"/>
  <c r="AM435" i="1"/>
  <c r="AN435" i="1"/>
  <c r="AJ1075" i="1"/>
  <c r="AK1075" i="1"/>
  <c r="BJ1075" i="1"/>
  <c r="AL1075" i="1" s="1"/>
  <c r="AM1075" i="1"/>
  <c r="AN1075" i="1"/>
  <c r="AI817" i="1"/>
  <c r="AJ817" i="1"/>
  <c r="AK817" i="1"/>
  <c r="BJ817" i="1"/>
  <c r="AL817" i="1" s="1"/>
  <c r="AM817" i="1"/>
  <c r="AN817" i="1"/>
  <c r="AI708" i="1"/>
  <c r="AJ708" i="1"/>
  <c r="AK708" i="1"/>
  <c r="BJ708" i="1"/>
  <c r="AL708" i="1"/>
  <c r="AM708" i="1"/>
  <c r="AN708" i="1"/>
  <c r="AI1359" i="1"/>
  <c r="AJ1359" i="1"/>
  <c r="AK1359" i="1"/>
  <c r="BJ1359" i="1"/>
  <c r="AL1359" i="1"/>
  <c r="AM1359" i="1"/>
  <c r="AN1359" i="1"/>
  <c r="AJ450" i="1"/>
  <c r="AK450" i="1"/>
  <c r="BJ450" i="1"/>
  <c r="AL450" i="1" s="1"/>
  <c r="AM450" i="1"/>
  <c r="AN450" i="1"/>
  <c r="AI84" i="1"/>
  <c r="AJ84" i="1"/>
  <c r="AK84" i="1"/>
  <c r="BJ84" i="1"/>
  <c r="AL84" i="1" s="1"/>
  <c r="AM84" i="1"/>
  <c r="AN84" i="1"/>
  <c r="AI1535" i="1"/>
  <c r="AJ1535" i="1"/>
  <c r="AK1535" i="1"/>
  <c r="BJ1535" i="1"/>
  <c r="AL1535" i="1"/>
  <c r="AM1535" i="1"/>
  <c r="AN1535" i="1"/>
  <c r="AI19" i="1"/>
  <c r="AJ19" i="1"/>
  <c r="AK19" i="1"/>
  <c r="BJ19" i="1"/>
  <c r="AL19" i="1"/>
  <c r="AM19" i="1"/>
  <c r="AN19" i="1"/>
  <c r="AI193" i="1"/>
  <c r="AJ193" i="1"/>
  <c r="AK193" i="1"/>
  <c r="BJ193" i="1"/>
  <c r="AL193" i="1" s="1"/>
  <c r="AM193" i="1"/>
  <c r="AN193" i="1"/>
  <c r="AI631" i="1"/>
  <c r="AJ631" i="1"/>
  <c r="AK631" i="1"/>
  <c r="BJ631" i="1"/>
  <c r="AL631" i="1"/>
  <c r="AM631" i="1"/>
  <c r="AN631" i="1"/>
  <c r="BF1761" i="1"/>
  <c r="AI1761" i="1"/>
  <c r="AJ1761" i="1"/>
  <c r="AK1761" i="1"/>
  <c r="BJ1761" i="1"/>
  <c r="AL1761" i="1"/>
  <c r="AM1761" i="1"/>
  <c r="AN1761" i="1"/>
  <c r="BF1760" i="1"/>
  <c r="AI1760" i="1"/>
  <c r="AJ1760" i="1"/>
  <c r="AK1760" i="1"/>
  <c r="BJ1760" i="1"/>
  <c r="AL1760" i="1"/>
  <c r="AM1760" i="1"/>
  <c r="AN1760" i="1"/>
  <c r="AI1762" i="1"/>
  <c r="AJ1762" i="1"/>
  <c r="AK1762" i="1"/>
  <c r="AL1762" i="1"/>
  <c r="AM1762" i="1"/>
  <c r="AN1762" i="1"/>
  <c r="AJ1018" i="1"/>
  <c r="AK1018" i="1"/>
  <c r="BJ1018" i="1"/>
  <c r="AL1018" i="1"/>
  <c r="AM1018" i="1"/>
  <c r="AN1018" i="1"/>
  <c r="AI268" i="1"/>
  <c r="AJ268" i="1"/>
  <c r="AK268" i="1"/>
  <c r="BJ268" i="1"/>
  <c r="AL268" i="1" s="1"/>
  <c r="AM268" i="1"/>
  <c r="AN268" i="1"/>
  <c r="AI1222" i="1"/>
  <c r="AJ1222" i="1"/>
  <c r="AK1222" i="1"/>
  <c r="BJ1222" i="1"/>
  <c r="AL1222" i="1"/>
  <c r="AM1222" i="1"/>
  <c r="AN1222" i="1"/>
  <c r="BF1578" i="1"/>
  <c r="AI1578" i="1"/>
  <c r="AJ1578" i="1"/>
  <c r="AK1578" i="1"/>
  <c r="BJ1578" i="1"/>
  <c r="AL1578" i="1"/>
  <c r="AM1578" i="1"/>
  <c r="AN1578" i="1"/>
  <c r="AI455" i="1"/>
  <c r="AJ455" i="1"/>
  <c r="AK455" i="1"/>
  <c r="BJ455" i="1"/>
  <c r="AL455" i="1" s="1"/>
  <c r="AM455" i="1"/>
  <c r="AN455" i="1"/>
  <c r="BF1579" i="1"/>
  <c r="AI1579" i="1" s="1"/>
  <c r="AJ1579" i="1"/>
  <c r="AK1579" i="1"/>
  <c r="BJ1579" i="1"/>
  <c r="AL1579" i="1" s="1"/>
  <c r="AM1579" i="1"/>
  <c r="AN1579" i="1"/>
  <c r="AI1580" i="1"/>
  <c r="AJ1580" i="1"/>
  <c r="AK1580" i="1"/>
  <c r="AL1580" i="1"/>
  <c r="AM1580" i="1"/>
  <c r="AN1580" i="1"/>
  <c r="AI982" i="1"/>
  <c r="AJ982" i="1"/>
  <c r="AK982" i="1"/>
  <c r="BJ982" i="1"/>
  <c r="AL982" i="1"/>
  <c r="AM982" i="1"/>
  <c r="AN982" i="1"/>
  <c r="AI453" i="1"/>
  <c r="AJ453" i="1"/>
  <c r="AK453" i="1"/>
  <c r="BJ453" i="1"/>
  <c r="AL453" i="1" s="1"/>
  <c r="AM453" i="1"/>
  <c r="AN453" i="1"/>
  <c r="AI714" i="1"/>
  <c r="AJ714" i="1"/>
  <c r="AK714" i="1"/>
  <c r="BJ714" i="1"/>
  <c r="AL714" i="1"/>
  <c r="AM714" i="1"/>
  <c r="AN714" i="1"/>
  <c r="AI338" i="1"/>
  <c r="AJ338" i="1"/>
  <c r="AK338" i="1"/>
  <c r="BJ338" i="1"/>
  <c r="AL338" i="1" s="1"/>
  <c r="AM338" i="1"/>
  <c r="AN338" i="1"/>
  <c r="AI26" i="1"/>
  <c r="AJ26" i="1"/>
  <c r="AK26" i="1"/>
  <c r="BJ26" i="1"/>
  <c r="AL26" i="1"/>
  <c r="AM26" i="1"/>
  <c r="AN26" i="1"/>
  <c r="AI980" i="1"/>
  <c r="AJ980" i="1"/>
  <c r="AK980" i="1"/>
  <c r="BJ980" i="1"/>
  <c r="AL980" i="1" s="1"/>
  <c r="AM980" i="1"/>
  <c r="AN980" i="1"/>
  <c r="AI1510" i="1"/>
  <c r="AJ1510" i="1"/>
  <c r="AK1510" i="1"/>
  <c r="BJ1510" i="1"/>
  <c r="AL1510" i="1"/>
  <c r="AM1510" i="1"/>
  <c r="AN1510" i="1"/>
  <c r="AI1202" i="1"/>
  <c r="AJ1202" i="1"/>
  <c r="AK1202" i="1"/>
  <c r="BJ1202" i="1"/>
  <c r="AL1202" i="1" s="1"/>
  <c r="AM1202" i="1"/>
  <c r="AN1202" i="1"/>
  <c r="AI1697" i="1"/>
  <c r="AJ1697" i="1"/>
  <c r="AK1697" i="1"/>
  <c r="BJ1697" i="1"/>
  <c r="AL1697" i="1"/>
  <c r="AM1697" i="1"/>
  <c r="AN1697" i="1"/>
  <c r="AI1567" i="1"/>
  <c r="AJ1567" i="1"/>
  <c r="AK1567" i="1"/>
  <c r="BJ1567" i="1"/>
  <c r="AL1567" i="1" s="1"/>
  <c r="AM1567" i="1"/>
  <c r="AN1567" i="1"/>
  <c r="AI211" i="1"/>
  <c r="AJ211" i="1"/>
  <c r="AK211" i="1"/>
  <c r="BJ211" i="1"/>
  <c r="AL211" i="1"/>
  <c r="AM211" i="1"/>
  <c r="AN211" i="1"/>
  <c r="AI1665" i="1"/>
  <c r="AJ1665" i="1"/>
  <c r="AK1665" i="1"/>
  <c r="BJ1665" i="1"/>
  <c r="AL1665" i="1" s="1"/>
  <c r="AM1665" i="1"/>
  <c r="AN1665" i="1"/>
  <c r="AI112" i="1"/>
  <c r="AJ112" i="1"/>
  <c r="AK112" i="1"/>
  <c r="BJ112" i="1"/>
  <c r="AL112" i="1"/>
  <c r="AM112" i="1"/>
  <c r="AN112" i="1"/>
  <c r="AI1806" i="1"/>
  <c r="AJ1806" i="1"/>
  <c r="AK1806" i="1"/>
  <c r="BJ1806" i="1"/>
  <c r="AL1806" i="1" s="1"/>
  <c r="AM1806" i="1"/>
  <c r="AN1806" i="1"/>
  <c r="AI1849" i="1"/>
  <c r="AJ1849" i="1"/>
  <c r="AK1849" i="1"/>
  <c r="BJ1849" i="1"/>
  <c r="AL1849" i="1"/>
  <c r="AM1849" i="1"/>
  <c r="AN1849" i="1"/>
  <c r="AI1312" i="1"/>
  <c r="AJ1312" i="1"/>
  <c r="AK1312" i="1"/>
  <c r="BJ1312" i="1"/>
  <c r="AL1312" i="1" s="1"/>
  <c r="AM1312" i="1"/>
  <c r="AN1312" i="1"/>
  <c r="AI876" i="1"/>
  <c r="AJ876" i="1"/>
  <c r="AK876" i="1"/>
  <c r="BJ876" i="1"/>
  <c r="AL876" i="1"/>
  <c r="AM876" i="1"/>
  <c r="AN876" i="1"/>
  <c r="AI731" i="1"/>
  <c r="AJ731" i="1"/>
  <c r="AK731" i="1"/>
  <c r="BJ731" i="1"/>
  <c r="AL731" i="1" s="1"/>
  <c r="AM731" i="1"/>
  <c r="AN731" i="1"/>
  <c r="AI228" i="1"/>
  <c r="AJ228" i="1"/>
  <c r="AK228" i="1"/>
  <c r="BJ228" i="1"/>
  <c r="AL228" i="1"/>
  <c r="AM228" i="1"/>
  <c r="AN228" i="1"/>
  <c r="AI870" i="1"/>
  <c r="AJ870" i="1"/>
  <c r="AK870" i="1"/>
  <c r="BJ870" i="1"/>
  <c r="AL870" i="1" s="1"/>
  <c r="AM870" i="1"/>
  <c r="AN870" i="1"/>
  <c r="AI308" i="1"/>
  <c r="AJ308" i="1"/>
  <c r="AK308" i="1"/>
  <c r="BJ308" i="1"/>
  <c r="AL308" i="1"/>
  <c r="AM308" i="1"/>
  <c r="AN308" i="1"/>
  <c r="AI17" i="1"/>
  <c r="AJ17" i="1"/>
  <c r="AK17" i="1"/>
  <c r="BJ17" i="1"/>
  <c r="AL17" i="1" s="1"/>
  <c r="AM17" i="1"/>
  <c r="AN17" i="1"/>
  <c r="BF1652" i="1"/>
  <c r="AI1652" i="1" s="1"/>
  <c r="AJ1652" i="1"/>
  <c r="AK1652" i="1"/>
  <c r="BJ1652" i="1"/>
  <c r="AL1652" i="1" s="1"/>
  <c r="AM1652" i="1"/>
  <c r="AN1652" i="1"/>
  <c r="BF1653" i="1"/>
  <c r="AI1653" i="1" s="1"/>
  <c r="AJ1653" i="1"/>
  <c r="AK1653" i="1"/>
  <c r="BJ1653" i="1"/>
  <c r="AL1653" i="1" s="1"/>
  <c r="AM1653" i="1"/>
  <c r="AN1653" i="1"/>
  <c r="AI1654" i="1"/>
  <c r="AJ1654" i="1"/>
  <c r="AK1654" i="1"/>
  <c r="AL1654" i="1"/>
  <c r="AM1654" i="1"/>
  <c r="AN1654" i="1"/>
  <c r="AI1196" i="1"/>
  <c r="AJ1196" i="1"/>
  <c r="AK1196" i="1"/>
  <c r="BJ1196" i="1"/>
  <c r="AL1196" i="1"/>
  <c r="AM1196" i="1"/>
  <c r="AN1196" i="1"/>
  <c r="AI868" i="1"/>
  <c r="AJ868" i="1"/>
  <c r="AK868" i="1"/>
  <c r="BJ868" i="1"/>
  <c r="AL868" i="1" s="1"/>
  <c r="AM868" i="1"/>
  <c r="AN868" i="1"/>
  <c r="AI1792" i="1"/>
  <c r="AJ1792" i="1"/>
  <c r="AK1792" i="1"/>
  <c r="BJ1792" i="1"/>
  <c r="AL1792" i="1"/>
  <c r="AM1792" i="1"/>
  <c r="AN1792" i="1"/>
  <c r="AI673" i="1"/>
  <c r="AJ673" i="1"/>
  <c r="AK673" i="1"/>
  <c r="BJ673" i="1"/>
  <c r="AL673" i="1" s="1"/>
  <c r="AM673" i="1"/>
  <c r="AN673" i="1"/>
  <c r="AI1061" i="1"/>
  <c r="AJ1061" i="1"/>
  <c r="AK1061" i="1"/>
  <c r="BJ1061" i="1"/>
  <c r="AL1061" i="1"/>
  <c r="AM1061" i="1"/>
  <c r="AN1061" i="1"/>
  <c r="AI878" i="1"/>
  <c r="AJ878" i="1"/>
  <c r="AK878" i="1"/>
  <c r="BJ878" i="1"/>
  <c r="AL878" i="1" s="1"/>
  <c r="AM878" i="1"/>
  <c r="AN878" i="1"/>
  <c r="AI1857" i="1"/>
  <c r="AJ1857" i="1"/>
  <c r="AK1857" i="1"/>
  <c r="BJ1857" i="1"/>
  <c r="AL1857" i="1"/>
  <c r="AM1857" i="1"/>
  <c r="AN1857" i="1"/>
  <c r="AI648" i="1"/>
  <c r="AJ648" i="1"/>
  <c r="AK648" i="1"/>
  <c r="BJ648" i="1"/>
  <c r="AL648" i="1" s="1"/>
  <c r="AM648" i="1"/>
  <c r="AN648" i="1"/>
  <c r="AI1328" i="1"/>
  <c r="AJ1328" i="1"/>
  <c r="AK1328" i="1"/>
  <c r="BJ1328" i="1"/>
  <c r="AL1328" i="1"/>
  <c r="AM1328" i="1"/>
  <c r="AN1328" i="1"/>
  <c r="AI1639" i="1"/>
  <c r="AJ1639" i="1"/>
  <c r="AK1639" i="1"/>
  <c r="BJ1639" i="1"/>
  <c r="AL1639" i="1" s="1"/>
  <c r="AM1639" i="1"/>
  <c r="AN1639" i="1"/>
  <c r="AI1758" i="1"/>
  <c r="AJ1758" i="1"/>
  <c r="AK1758" i="1"/>
  <c r="BJ1758" i="1"/>
  <c r="AL1758" i="1"/>
  <c r="AM1758" i="1"/>
  <c r="AN1758" i="1"/>
  <c r="AI114" i="1"/>
  <c r="AJ114" i="1"/>
  <c r="AK114" i="1"/>
  <c r="BJ114" i="1"/>
  <c r="AL114" i="1" s="1"/>
  <c r="AM114" i="1"/>
  <c r="AN114" i="1"/>
  <c r="BF1626" i="1"/>
  <c r="AI1626" i="1" s="1"/>
  <c r="AJ1626" i="1"/>
  <c r="AK1626" i="1"/>
  <c r="BJ1626" i="1"/>
  <c r="AL1626" i="1" s="1"/>
  <c r="AM1626" i="1"/>
  <c r="AN1626" i="1"/>
  <c r="BF1625" i="1"/>
  <c r="AI1625" i="1" s="1"/>
  <c r="AJ1625" i="1"/>
  <c r="AK1625" i="1"/>
  <c r="BJ1625" i="1"/>
  <c r="AL1625" i="1" s="1"/>
  <c r="AM1625" i="1"/>
  <c r="AN1625" i="1"/>
  <c r="AI1627" i="1"/>
  <c r="AJ1627" i="1"/>
  <c r="AK1627" i="1"/>
  <c r="AL1627" i="1"/>
  <c r="AM1627" i="1"/>
  <c r="AN1627" i="1"/>
  <c r="AI1204" i="1"/>
  <c r="AJ1204" i="1"/>
  <c r="AK1204" i="1"/>
  <c r="BJ1204" i="1"/>
  <c r="AL1204" i="1"/>
  <c r="AM1204" i="1"/>
  <c r="AN1204" i="1"/>
  <c r="AI727" i="1"/>
  <c r="AJ727" i="1"/>
  <c r="AK727" i="1"/>
  <c r="BJ727" i="1"/>
  <c r="AL727" i="1" s="1"/>
  <c r="AM727" i="1"/>
  <c r="AN727" i="1"/>
  <c r="AI298" i="1"/>
  <c r="AJ298" i="1"/>
  <c r="AK298" i="1"/>
  <c r="BJ298" i="1"/>
  <c r="AL298" i="1"/>
  <c r="AM298" i="1"/>
  <c r="AN298" i="1"/>
  <c r="AI1569" i="1"/>
  <c r="AJ1569" i="1"/>
  <c r="AK1569" i="1"/>
  <c r="BJ1569" i="1"/>
  <c r="AL1569" i="1" s="1"/>
  <c r="AM1569" i="1"/>
  <c r="AN1569" i="1"/>
  <c r="AI152" i="1"/>
  <c r="AJ152" i="1"/>
  <c r="AK152" i="1"/>
  <c r="BJ152" i="1"/>
  <c r="AL152" i="1"/>
  <c r="AM152" i="1"/>
  <c r="AN152" i="1"/>
  <c r="AI1391" i="1"/>
  <c r="AJ1391" i="1"/>
  <c r="AK1391" i="1"/>
  <c r="BJ1391" i="1"/>
  <c r="AL1391" i="1" s="1"/>
  <c r="AM1391" i="1"/>
  <c r="AN1391" i="1"/>
  <c r="AI613" i="1"/>
  <c r="AJ613" i="1"/>
  <c r="AK613" i="1"/>
  <c r="BJ613" i="1"/>
  <c r="AL613" i="1"/>
  <c r="AM613" i="1"/>
  <c r="AN613" i="1"/>
  <c r="BF583" i="1"/>
  <c r="AI583" i="1"/>
  <c r="AJ583" i="1"/>
  <c r="AK583" i="1"/>
  <c r="BJ583" i="1"/>
  <c r="AL583" i="1"/>
  <c r="AM583" i="1"/>
  <c r="AN583" i="1"/>
  <c r="BF584" i="1"/>
  <c r="AI584" i="1"/>
  <c r="AJ584" i="1"/>
  <c r="AK584" i="1"/>
  <c r="BJ584" i="1"/>
  <c r="AL584" i="1"/>
  <c r="AM584" i="1"/>
  <c r="AN584" i="1"/>
  <c r="AI585" i="1"/>
  <c r="AJ585" i="1"/>
  <c r="AK585" i="1"/>
  <c r="AL585" i="1"/>
  <c r="AM585" i="1"/>
  <c r="AN585" i="1"/>
  <c r="AI1301" i="1"/>
  <c r="AJ1301" i="1"/>
  <c r="AK1301" i="1"/>
  <c r="BJ1301" i="1"/>
  <c r="AL1301" i="1" s="1"/>
  <c r="AM1301" i="1"/>
  <c r="AN1301" i="1"/>
  <c r="AI524" i="1"/>
  <c r="AJ524" i="1"/>
  <c r="AK524" i="1"/>
  <c r="BJ524" i="1"/>
  <c r="AL524" i="1"/>
  <c r="AM524" i="1"/>
  <c r="AN524" i="1"/>
  <c r="AI1248" i="1"/>
  <c r="AJ1248" i="1"/>
  <c r="AK1248" i="1"/>
  <c r="BJ1248" i="1"/>
  <c r="AL1248" i="1" s="1"/>
  <c r="AM1248" i="1"/>
  <c r="AN1248" i="1"/>
  <c r="AI1410" i="1"/>
  <c r="AJ1410" i="1"/>
  <c r="AK1410" i="1"/>
  <c r="BJ1410" i="1"/>
  <c r="AL1410" i="1"/>
  <c r="AM1410" i="1"/>
  <c r="AN1410" i="1"/>
  <c r="AI1189" i="1"/>
  <c r="AJ1189" i="1"/>
  <c r="AK1189" i="1"/>
  <c r="BJ1189" i="1"/>
  <c r="AL1189" i="1" s="1"/>
  <c r="AM1189" i="1"/>
  <c r="AN1189" i="1"/>
  <c r="AI1735" i="1"/>
  <c r="AJ1735" i="1"/>
  <c r="AK1735" i="1"/>
  <c r="BJ1735" i="1"/>
  <c r="AL1735" i="1"/>
  <c r="AM1735" i="1"/>
  <c r="AN1735" i="1"/>
  <c r="AI682" i="1"/>
  <c r="AJ682" i="1"/>
  <c r="AK682" i="1"/>
  <c r="BJ682" i="1"/>
  <c r="AL682" i="1" s="1"/>
  <c r="AM682" i="1"/>
  <c r="AN682" i="1"/>
  <c r="AI199" i="1"/>
  <c r="AJ199" i="1"/>
  <c r="AK199" i="1"/>
  <c r="BJ199" i="1"/>
  <c r="AL199" i="1"/>
  <c r="AM199" i="1"/>
  <c r="AN199" i="1"/>
  <c r="AI1603" i="1"/>
  <c r="AJ1603" i="1"/>
  <c r="AK1603" i="1"/>
  <c r="BJ1603" i="1"/>
  <c r="AL1603" i="1" s="1"/>
  <c r="AM1603" i="1"/>
  <c r="AN1603" i="1"/>
  <c r="AI625" i="1"/>
  <c r="AJ625" i="1"/>
  <c r="AK625" i="1"/>
  <c r="BJ625" i="1"/>
  <c r="AL625" i="1"/>
  <c r="AM625" i="1"/>
  <c r="AN625" i="1"/>
  <c r="AI1259" i="1"/>
  <c r="AJ1259" i="1"/>
  <c r="AK1259" i="1"/>
  <c r="BJ1259" i="1"/>
  <c r="AL1259" i="1" s="1"/>
  <c r="AM1259" i="1"/>
  <c r="AN1259" i="1"/>
  <c r="AI1478" i="1"/>
  <c r="AJ1478" i="1"/>
  <c r="AK1478" i="1"/>
  <c r="BJ1478" i="1"/>
  <c r="AL1478" i="1"/>
  <c r="AM1478" i="1"/>
  <c r="AN1478" i="1"/>
  <c r="AI1038" i="1"/>
  <c r="AJ1038" i="1"/>
  <c r="AK1038" i="1"/>
  <c r="BJ1038" i="1"/>
  <c r="AL1038" i="1" s="1"/>
  <c r="AM1038" i="1"/>
  <c r="AN1038" i="1"/>
  <c r="AI452" i="1"/>
  <c r="AJ452" i="1"/>
  <c r="AK452" i="1"/>
  <c r="BJ452" i="1"/>
  <c r="AL452" i="1"/>
  <c r="AM452" i="1"/>
  <c r="AN452" i="1"/>
  <c r="AI700" i="1"/>
  <c r="AJ700" i="1"/>
  <c r="AK700" i="1"/>
  <c r="BJ700" i="1"/>
  <c r="AL700" i="1" s="1"/>
  <c r="AM700" i="1"/>
  <c r="AN700" i="1"/>
  <c r="AI248" i="1"/>
  <c r="AJ248" i="1"/>
  <c r="AK248" i="1"/>
  <c r="BJ248" i="1"/>
  <c r="AL248" i="1"/>
  <c r="AM248" i="1"/>
  <c r="AN248" i="1"/>
  <c r="AI203" i="1"/>
  <c r="AJ203" i="1"/>
  <c r="AK203" i="1"/>
  <c r="BJ203" i="1"/>
  <c r="AL203" i="1" s="1"/>
  <c r="AM203" i="1"/>
  <c r="AN203" i="1"/>
  <c r="AI733" i="1"/>
  <c r="AJ733" i="1"/>
  <c r="AK733" i="1"/>
  <c r="BJ733" i="1"/>
  <c r="AL733" i="1"/>
  <c r="AM733" i="1"/>
  <c r="AN733" i="1"/>
  <c r="AI1183" i="1"/>
  <c r="AJ1183" i="1"/>
  <c r="AK1183" i="1"/>
  <c r="BJ1183" i="1"/>
  <c r="AL1183" i="1" s="1"/>
  <c r="AM1183" i="1"/>
  <c r="AN1183" i="1"/>
  <c r="AI1554" i="1"/>
  <c r="AJ1554" i="1"/>
  <c r="AK1554" i="1"/>
  <c r="BJ1554" i="1"/>
  <c r="AL1554" i="1"/>
  <c r="AM1554" i="1"/>
  <c r="AN1554" i="1"/>
  <c r="AI1064" i="1"/>
  <c r="AJ1064" i="1"/>
  <c r="AK1064" i="1"/>
  <c r="BJ1064" i="1"/>
  <c r="AL1064" i="1" s="1"/>
  <c r="AM1064" i="1"/>
  <c r="AN1064" i="1"/>
  <c r="AI487" i="1"/>
  <c r="AJ487" i="1"/>
  <c r="AK487" i="1"/>
  <c r="BJ487" i="1"/>
  <c r="AL487" i="1"/>
  <c r="AM487" i="1"/>
  <c r="AN487" i="1"/>
  <c r="AI1235" i="1"/>
  <c r="AJ1235" i="1"/>
  <c r="AK1235" i="1"/>
  <c r="BJ1235" i="1"/>
  <c r="AL1235" i="1" s="1"/>
  <c r="AM1235" i="1"/>
  <c r="AN1235" i="1"/>
  <c r="BF369" i="1"/>
  <c r="AI369" i="1" s="1"/>
  <c r="AJ369" i="1"/>
  <c r="AK369" i="1"/>
  <c r="BJ369" i="1"/>
  <c r="AL369" i="1" s="1"/>
  <c r="AM369" i="1"/>
  <c r="AN369" i="1"/>
  <c r="BF368" i="1"/>
  <c r="AI368" i="1" s="1"/>
  <c r="AJ368" i="1"/>
  <c r="AK368" i="1"/>
  <c r="BJ368" i="1"/>
  <c r="AL368" i="1" s="1"/>
  <c r="AM368" i="1"/>
  <c r="AN368" i="1"/>
  <c r="AI370" i="1"/>
  <c r="AJ370" i="1"/>
  <c r="AK370" i="1"/>
  <c r="AL370" i="1"/>
  <c r="AM370" i="1"/>
  <c r="AN370" i="1"/>
  <c r="AI1324" i="1"/>
  <c r="AJ1324" i="1"/>
  <c r="AK1324" i="1"/>
  <c r="BJ1324" i="1"/>
  <c r="AL1324" i="1"/>
  <c r="AM1324" i="1"/>
  <c r="AN1324" i="1"/>
  <c r="AI3" i="1"/>
  <c r="AJ3" i="1"/>
  <c r="AK3" i="1"/>
  <c r="BJ3" i="1"/>
  <c r="AL3" i="1" s="1"/>
  <c r="AM3" i="1"/>
  <c r="AN3" i="1"/>
  <c r="AI223" i="1"/>
  <c r="AJ223" i="1"/>
  <c r="AK223" i="1"/>
  <c r="BJ223" i="1"/>
  <c r="AL223" i="1"/>
  <c r="AM223" i="1"/>
  <c r="AN223" i="1"/>
  <c r="AI165" i="1"/>
  <c r="AJ165" i="1"/>
  <c r="AK165" i="1"/>
  <c r="BJ165" i="1"/>
  <c r="AL165" i="1" s="1"/>
  <c r="AM165" i="1"/>
  <c r="AN165" i="1"/>
  <c r="AI1774" i="1"/>
  <c r="AJ1774" i="1"/>
  <c r="AK1774" i="1"/>
  <c r="BJ1774" i="1"/>
  <c r="AL1774" i="1"/>
  <c r="AM1774" i="1"/>
  <c r="AN1774" i="1"/>
  <c r="AI540" i="1"/>
  <c r="AJ540" i="1"/>
  <c r="AK540" i="1"/>
  <c r="BJ540" i="1"/>
  <c r="AL540" i="1" s="1"/>
  <c r="AM540" i="1"/>
  <c r="AN540" i="1"/>
  <c r="BF563" i="1"/>
  <c r="AI563" i="1" s="1"/>
  <c r="AJ563" i="1"/>
  <c r="AK563" i="1"/>
  <c r="BJ563" i="1"/>
  <c r="AL563" i="1" s="1"/>
  <c r="AM563" i="1"/>
  <c r="AN563" i="1"/>
  <c r="BF564" i="1"/>
  <c r="AI564" i="1" s="1"/>
  <c r="AJ564" i="1"/>
  <c r="AK564" i="1"/>
  <c r="BJ564" i="1"/>
  <c r="AL564" i="1" s="1"/>
  <c r="AM564" i="1"/>
  <c r="AN564" i="1"/>
  <c r="AI565" i="1"/>
  <c r="AJ565" i="1"/>
  <c r="AK565" i="1"/>
  <c r="AL565" i="1"/>
  <c r="AM565" i="1"/>
  <c r="AN565" i="1"/>
  <c r="AI1786" i="1"/>
  <c r="AJ1786" i="1"/>
  <c r="AK1786" i="1"/>
  <c r="BJ1786" i="1"/>
  <c r="AL1786" i="1"/>
  <c r="AM1786" i="1"/>
  <c r="AN1786" i="1"/>
  <c r="BF1040" i="1"/>
  <c r="AI1040" i="1"/>
  <c r="AJ1040" i="1"/>
  <c r="AK1040" i="1"/>
  <c r="BJ1040" i="1"/>
  <c r="AL1040" i="1"/>
  <c r="AM1040" i="1"/>
  <c r="AN1040" i="1"/>
  <c r="BF1041" i="1"/>
  <c r="AI1041" i="1"/>
  <c r="AJ1041" i="1"/>
  <c r="AK1041" i="1"/>
  <c r="BJ1041" i="1"/>
  <c r="AL1041" i="1"/>
  <c r="AM1041" i="1"/>
  <c r="AN1041" i="1"/>
  <c r="AI1042" i="1"/>
  <c r="AJ1042" i="1"/>
  <c r="AK1042" i="1"/>
  <c r="AL1042" i="1"/>
  <c r="AM1042" i="1"/>
  <c r="AN1042" i="1"/>
  <c r="BF360" i="1"/>
  <c r="AI360" i="1"/>
  <c r="AJ360" i="1"/>
  <c r="AK360" i="1"/>
  <c r="BJ360" i="1"/>
  <c r="AL360" i="1"/>
  <c r="AM360" i="1"/>
  <c r="AN360" i="1"/>
  <c r="BF359" i="1"/>
  <c r="AI359" i="1"/>
  <c r="AJ359" i="1"/>
  <c r="AK359" i="1"/>
  <c r="BJ359" i="1"/>
  <c r="AL359" i="1"/>
  <c r="AM359" i="1"/>
  <c r="AN359" i="1"/>
  <c r="AI361" i="1"/>
  <c r="AJ361" i="1"/>
  <c r="AK361" i="1"/>
  <c r="AL361" i="1"/>
  <c r="AM361" i="1"/>
  <c r="AN361" i="1"/>
  <c r="AI684" i="1"/>
  <c r="AJ684" i="1"/>
  <c r="AK684" i="1"/>
  <c r="BJ684" i="1"/>
  <c r="AL684" i="1" s="1"/>
  <c r="AM684" i="1"/>
  <c r="AN684" i="1"/>
  <c r="AI716" i="1"/>
  <c r="AJ716" i="1"/>
  <c r="AK716" i="1"/>
  <c r="BJ716" i="1"/>
  <c r="AL716" i="1"/>
  <c r="AM716" i="1"/>
  <c r="AN716" i="1"/>
  <c r="AI252" i="1"/>
  <c r="AJ252" i="1"/>
  <c r="AK252" i="1"/>
  <c r="BJ252" i="1"/>
  <c r="AL252" i="1" s="1"/>
  <c r="AM252" i="1"/>
  <c r="AN252" i="1"/>
  <c r="AI1442" i="1"/>
  <c r="AJ1442" i="1"/>
  <c r="AK1442" i="1"/>
  <c r="BJ1442" i="1"/>
  <c r="AL1442" i="1"/>
  <c r="AM1442" i="1"/>
  <c r="AN1442" i="1"/>
  <c r="AI1363" i="1"/>
  <c r="AJ1363" i="1"/>
  <c r="AK1363" i="1"/>
  <c r="BJ1363" i="1"/>
  <c r="AL1363" i="1" s="1"/>
  <c r="AM1363" i="1"/>
  <c r="AN1363" i="1"/>
  <c r="AI154" i="1"/>
  <c r="AJ154" i="1"/>
  <c r="AK154" i="1"/>
  <c r="BJ154" i="1"/>
  <c r="AL154" i="1"/>
  <c r="AM154" i="1"/>
  <c r="AN154" i="1"/>
  <c r="AI173" i="1"/>
  <c r="AJ173" i="1"/>
  <c r="AK173" i="1"/>
  <c r="BJ173" i="1"/>
  <c r="AL173" i="1" s="1"/>
  <c r="AM173" i="1"/>
  <c r="AN173" i="1"/>
  <c r="AI46" i="1"/>
  <c r="AJ46" i="1"/>
  <c r="AK46" i="1"/>
  <c r="BJ46" i="1"/>
  <c r="AL46" i="1"/>
  <c r="AM46" i="1"/>
  <c r="AN46" i="1"/>
  <c r="AI735" i="1"/>
  <c r="AJ735" i="1"/>
  <c r="AK735" i="1"/>
  <c r="BJ735" i="1"/>
  <c r="AL735" i="1" s="1"/>
  <c r="AM735" i="1"/>
  <c r="AN735" i="1"/>
  <c r="AI1224" i="1"/>
  <c r="AJ1224" i="1"/>
  <c r="AK1224" i="1"/>
  <c r="BJ1224" i="1"/>
  <c r="AL1224" i="1"/>
  <c r="AM1224" i="1"/>
  <c r="AN1224" i="1"/>
  <c r="AI1822" i="1"/>
  <c r="AJ1822" i="1"/>
  <c r="AK1822" i="1"/>
  <c r="BJ1822" i="1"/>
  <c r="AL1822" i="1" s="1"/>
  <c r="AM1822" i="1"/>
  <c r="AN1822" i="1"/>
  <c r="AI911" i="1"/>
  <c r="AJ911" i="1"/>
  <c r="AK911" i="1"/>
  <c r="BJ911" i="1"/>
  <c r="AL911" i="1"/>
  <c r="AM911" i="1"/>
  <c r="AN911" i="1"/>
  <c r="AI1453" i="1"/>
  <c r="AJ1453" i="1"/>
  <c r="AK1453" i="1"/>
  <c r="BJ1453" i="1"/>
  <c r="AL1453" i="1" s="1"/>
  <c r="AM1453" i="1"/>
  <c r="AN1453" i="1"/>
  <c r="AI389" i="1"/>
  <c r="AJ389" i="1"/>
  <c r="AK389" i="1"/>
  <c r="BJ389" i="1"/>
  <c r="AL389" i="1"/>
  <c r="AM389" i="1"/>
  <c r="AN389" i="1"/>
  <c r="AI1737" i="1"/>
  <c r="AJ1737" i="1"/>
  <c r="AK1737" i="1"/>
  <c r="BJ1737" i="1"/>
  <c r="AL1737" i="1" s="1"/>
  <c r="AM1737" i="1"/>
  <c r="AN1737" i="1"/>
  <c r="AI1741" i="1"/>
  <c r="AJ1741" i="1"/>
  <c r="AK1741" i="1"/>
  <c r="BJ1741" i="1"/>
  <c r="AL1741" i="1"/>
  <c r="AM1741" i="1"/>
  <c r="AN1741" i="1"/>
  <c r="AI322" i="1"/>
  <c r="AJ322" i="1"/>
  <c r="AK322" i="1"/>
  <c r="BJ322" i="1"/>
  <c r="AL322" i="1" s="1"/>
  <c r="AM322" i="1"/>
  <c r="AN322" i="1"/>
  <c r="AI191" i="1"/>
  <c r="AJ191" i="1"/>
  <c r="AK191" i="1"/>
  <c r="BJ191" i="1"/>
  <c r="AL191" i="1"/>
  <c r="AM191" i="1"/>
  <c r="AN191" i="1"/>
  <c r="AI63" i="1"/>
  <c r="AJ63" i="1"/>
  <c r="AK63" i="1"/>
  <c r="BJ63" i="1"/>
  <c r="AL63" i="1" s="1"/>
  <c r="AM63" i="1"/>
  <c r="AN63" i="1"/>
  <c r="AI1465" i="1"/>
  <c r="AJ1465" i="1"/>
  <c r="AK1465" i="1"/>
  <c r="BJ1465" i="1"/>
  <c r="AL1465" i="1"/>
  <c r="AM1465" i="1"/>
  <c r="AN1465" i="1"/>
  <c r="AI1801" i="1"/>
  <c r="AJ1801" i="1"/>
  <c r="AK1801" i="1"/>
  <c r="BJ1801" i="1"/>
  <c r="AL1801" i="1" s="1"/>
  <c r="AM1801" i="1"/>
  <c r="AN1801" i="1"/>
  <c r="AI516" i="1"/>
  <c r="AJ516" i="1"/>
  <c r="AK516" i="1"/>
  <c r="BJ516" i="1"/>
  <c r="AL516" i="1"/>
  <c r="AM516" i="1"/>
  <c r="AN516" i="1"/>
  <c r="AI1474" i="1"/>
  <c r="AJ1474" i="1"/>
  <c r="AK1474" i="1"/>
  <c r="BJ1474" i="1"/>
  <c r="AL1474" i="1" s="1"/>
  <c r="AM1474" i="1"/>
  <c r="AN1474" i="1"/>
  <c r="AI1158" i="1"/>
  <c r="AJ1158" i="1"/>
  <c r="AK1158" i="1"/>
  <c r="BJ1158" i="1"/>
  <c r="AL1158" i="1"/>
  <c r="AM1158" i="1"/>
  <c r="AN1158" i="1"/>
  <c r="AI1784" i="1"/>
  <c r="AJ1784" i="1"/>
  <c r="AK1784" i="1"/>
  <c r="BJ1784" i="1"/>
  <c r="AL1784" i="1" s="1"/>
  <c r="AM1784" i="1"/>
  <c r="AN1784" i="1"/>
  <c r="AI438" i="1"/>
  <c r="AJ438" i="1"/>
  <c r="AK438" i="1"/>
  <c r="BJ438" i="1"/>
  <c r="AL438" i="1"/>
  <c r="AM438" i="1"/>
  <c r="AN438" i="1"/>
  <c r="BF1480" i="1"/>
  <c r="AI1480" i="1"/>
  <c r="AJ1480" i="1"/>
  <c r="AK1480" i="1"/>
  <c r="BJ1480" i="1"/>
  <c r="AL1480" i="1"/>
  <c r="AM1480" i="1"/>
  <c r="AN1480" i="1"/>
  <c r="BF1481" i="1"/>
  <c r="AI1481" i="1"/>
  <c r="AJ1481" i="1"/>
  <c r="AK1481" i="1"/>
  <c r="BJ1481" i="1"/>
  <c r="AL1481" i="1"/>
  <c r="AM1481" i="1"/>
  <c r="AN1481" i="1"/>
  <c r="AI1482" i="1"/>
  <c r="AJ1482" i="1"/>
  <c r="AK1482" i="1"/>
  <c r="AL1482" i="1"/>
  <c r="AM1482" i="1"/>
  <c r="AN1482" i="1"/>
  <c r="AI894" i="1"/>
  <c r="AJ894" i="1"/>
  <c r="AK894" i="1"/>
  <c r="BJ894" i="1"/>
  <c r="AL894" i="1" s="1"/>
  <c r="AM894" i="1"/>
  <c r="AN894" i="1"/>
  <c r="AI1140" i="1"/>
  <c r="AJ1140" i="1"/>
  <c r="AK1140" i="1"/>
  <c r="BJ1140" i="1"/>
  <c r="AL1140" i="1"/>
  <c r="AM1140" i="1"/>
  <c r="AN1140" i="1"/>
  <c r="AI1122" i="1"/>
  <c r="AJ1122" i="1"/>
  <c r="AK1122" i="1"/>
  <c r="BJ1122" i="1"/>
  <c r="AL1122" i="1" s="1"/>
  <c r="AM1122" i="1"/>
  <c r="AN1122" i="1"/>
  <c r="BF884" i="1"/>
  <c r="AI884" i="1" s="1"/>
  <c r="AJ884" i="1"/>
  <c r="AK884" i="1"/>
  <c r="BJ884" i="1"/>
  <c r="AL884" i="1" s="1"/>
  <c r="AM884" i="1"/>
  <c r="AN884" i="1"/>
  <c r="BF883" i="1"/>
  <c r="AI883" i="1" s="1"/>
  <c r="AJ883" i="1"/>
  <c r="AK883" i="1"/>
  <c r="BJ883" i="1"/>
  <c r="AL883" i="1" s="1"/>
  <c r="AM883" i="1"/>
  <c r="AN883" i="1"/>
  <c r="AI885" i="1"/>
  <c r="AJ885" i="1"/>
  <c r="AK885" i="1"/>
  <c r="AL885" i="1"/>
  <c r="AM885" i="1"/>
  <c r="AN885" i="1"/>
  <c r="BF1171" i="1"/>
  <c r="AI1171" i="1" s="1"/>
  <c r="AJ1171" i="1"/>
  <c r="AK1171" i="1"/>
  <c r="BJ1171" i="1"/>
  <c r="AL1171" i="1" s="1"/>
  <c r="AM1171" i="1"/>
  <c r="AN1171" i="1"/>
  <c r="BF1172" i="1"/>
  <c r="AI1172" i="1" s="1"/>
  <c r="AJ1172" i="1"/>
  <c r="AK1172" i="1"/>
  <c r="BJ1172" i="1"/>
  <c r="AL1172" i="1" s="1"/>
  <c r="AM1172" i="1"/>
  <c r="AN1172" i="1"/>
  <c r="AI1173" i="1"/>
  <c r="AJ1173" i="1"/>
  <c r="AK1173" i="1"/>
  <c r="AL1173" i="1"/>
  <c r="AM1173" i="1"/>
  <c r="AN1173" i="1"/>
  <c r="AI416" i="1"/>
  <c r="AJ416" i="1"/>
  <c r="AK416" i="1"/>
  <c r="BJ416" i="1"/>
  <c r="AL416" i="1"/>
  <c r="AM416" i="1"/>
  <c r="AN416" i="1"/>
  <c r="AI907" i="1"/>
  <c r="AJ907" i="1"/>
  <c r="AK907" i="1"/>
  <c r="BJ907" i="1"/>
  <c r="AL907" i="1" s="1"/>
  <c r="AM907" i="1"/>
  <c r="AN907" i="1"/>
  <c r="BF780" i="1"/>
  <c r="AI780" i="1" s="1"/>
  <c r="AJ780" i="1"/>
  <c r="AK780" i="1"/>
  <c r="BJ780" i="1"/>
  <c r="AL780" i="1" s="1"/>
  <c r="AM780" i="1"/>
  <c r="AN780" i="1"/>
  <c r="BF779" i="1"/>
  <c r="AI779" i="1" s="1"/>
  <c r="AJ779" i="1"/>
  <c r="AK779" i="1"/>
  <c r="BJ779" i="1"/>
  <c r="AL779" i="1" s="1"/>
  <c r="AM779" i="1"/>
  <c r="AN779" i="1"/>
  <c r="AI781" i="1"/>
  <c r="AJ781" i="1"/>
  <c r="AK781" i="1"/>
  <c r="AL781" i="1"/>
  <c r="AM781" i="1"/>
  <c r="AN781" i="1"/>
  <c r="AI98" i="1"/>
  <c r="AJ98" i="1"/>
  <c r="AK98" i="1"/>
  <c r="BJ98" i="1"/>
  <c r="AL98" i="1"/>
  <c r="AM98" i="1"/>
  <c r="AN98" i="1"/>
  <c r="AI1632" i="1"/>
  <c r="AJ1632" i="1"/>
  <c r="AK1632" i="1"/>
  <c r="BJ1632" i="1"/>
  <c r="AL1632" i="1" s="1"/>
  <c r="AM1632" i="1"/>
  <c r="AN1632" i="1"/>
  <c r="AI726" i="1"/>
  <c r="AJ726" i="1"/>
  <c r="AK726" i="1"/>
  <c r="BJ726" i="1"/>
  <c r="AL726" i="1"/>
  <c r="AM726" i="1"/>
  <c r="AN726" i="1"/>
  <c r="AI1237" i="1"/>
  <c r="AJ1237" i="1"/>
  <c r="AK1237" i="1"/>
  <c r="BJ1237" i="1"/>
  <c r="AL1237" i="1" s="1"/>
  <c r="AM1237" i="1"/>
  <c r="AN1237" i="1"/>
  <c r="AI287" i="1"/>
  <c r="AJ287" i="1"/>
  <c r="AK287" i="1"/>
  <c r="BJ287" i="1"/>
  <c r="AL287" i="1"/>
  <c r="AM287" i="1"/>
  <c r="AN287" i="1"/>
  <c r="AI555" i="1"/>
  <c r="AJ555" i="1"/>
  <c r="AK555" i="1"/>
  <c r="BJ555" i="1"/>
  <c r="AL555" i="1" s="1"/>
  <c r="AM555" i="1"/>
  <c r="AN555" i="1"/>
  <c r="AI1658" i="1"/>
  <c r="AJ1658" i="1"/>
  <c r="AK1658" i="1"/>
  <c r="BJ1658" i="1"/>
  <c r="AL1658" i="1"/>
  <c r="AM1658" i="1"/>
  <c r="AN1658" i="1"/>
  <c r="AI1001" i="1"/>
  <c r="AJ1001" i="1"/>
  <c r="AK1001" i="1"/>
  <c r="BJ1001" i="1"/>
  <c r="AL1001" i="1" s="1"/>
  <c r="AM1001" i="1"/>
  <c r="AN1001" i="1"/>
  <c r="AI938" i="1"/>
  <c r="AJ938" i="1"/>
  <c r="AK938" i="1"/>
  <c r="BJ938" i="1"/>
  <c r="AL938" i="1"/>
  <c r="AM938" i="1"/>
  <c r="AN938" i="1"/>
  <c r="AI569" i="1"/>
  <c r="AJ569" i="1"/>
  <c r="AK569" i="1"/>
  <c r="BJ569" i="1"/>
  <c r="AL569" i="1" s="1"/>
  <c r="AM569" i="1"/>
  <c r="AN569" i="1"/>
  <c r="AI183" i="1"/>
  <c r="AJ183" i="1"/>
  <c r="AK183" i="1"/>
  <c r="BJ183" i="1"/>
  <c r="AL183" i="1"/>
  <c r="AM183" i="1"/>
  <c r="AN183" i="1"/>
  <c r="AI393" i="1"/>
  <c r="AJ393" i="1"/>
  <c r="AK393" i="1"/>
  <c r="BJ393" i="1"/>
  <c r="AL393" i="1" s="1"/>
  <c r="AM393" i="1"/>
  <c r="AN393" i="1"/>
  <c r="AI742" i="1"/>
  <c r="AJ742" i="1"/>
  <c r="AK742" i="1"/>
  <c r="BJ742" i="1"/>
  <c r="AL742" i="1"/>
  <c r="AM742" i="1"/>
  <c r="AN742" i="1"/>
  <c r="AI209" i="1"/>
  <c r="AJ209" i="1"/>
  <c r="AK209" i="1"/>
  <c r="BJ209" i="1"/>
  <c r="AL209" i="1" s="1"/>
  <c r="AM209" i="1"/>
  <c r="AN209" i="1"/>
  <c r="AI1239" i="1"/>
  <c r="AJ1239" i="1"/>
  <c r="AK1239" i="1"/>
  <c r="BJ1239" i="1"/>
  <c r="AL1239" i="1"/>
  <c r="AM1239" i="1"/>
  <c r="AN1239" i="1"/>
  <c r="AI1133" i="1"/>
  <c r="AJ1133" i="1"/>
  <c r="AK1133" i="1"/>
  <c r="BJ1133" i="1"/>
  <c r="AL1133" i="1" s="1"/>
  <c r="AM1133" i="1"/>
  <c r="AN1133" i="1"/>
  <c r="AI1629" i="1"/>
  <c r="AJ1629" i="1"/>
  <c r="AK1629" i="1"/>
  <c r="BJ1629" i="1"/>
  <c r="AL1629" i="1"/>
  <c r="AM1629" i="1"/>
  <c r="AN1629" i="1"/>
  <c r="AI160" i="1"/>
  <c r="AJ160" i="1"/>
  <c r="AK160" i="1"/>
  <c r="BJ160" i="1"/>
  <c r="AL160" i="1" s="1"/>
  <c r="AM160" i="1"/>
  <c r="AN160" i="1"/>
  <c r="AI324" i="1"/>
  <c r="AJ324" i="1"/>
  <c r="AK324" i="1"/>
  <c r="BJ324" i="1"/>
  <c r="AL324" i="1"/>
  <c r="AM324" i="1"/>
  <c r="AN324" i="1"/>
  <c r="AI1425" i="1"/>
  <c r="AJ1425" i="1"/>
  <c r="AK1425" i="1"/>
  <c r="BJ1425" i="1"/>
  <c r="AL1425" i="1" s="1"/>
  <c r="AM1425" i="1"/>
  <c r="AN1425" i="1"/>
  <c r="AI1177" i="1"/>
  <c r="AJ1177" i="1"/>
  <c r="AK1177" i="1"/>
  <c r="BJ1177" i="1"/>
  <c r="AL1177" i="1"/>
  <c r="AM1177" i="1"/>
  <c r="AN1177" i="1"/>
  <c r="AI205" i="1"/>
  <c r="AJ205" i="1"/>
  <c r="AK205" i="1"/>
  <c r="BJ205" i="1"/>
  <c r="AL205" i="1" s="1"/>
  <c r="AM205" i="1"/>
  <c r="AN205" i="1"/>
  <c r="AI593" i="1"/>
  <c r="AJ593" i="1"/>
  <c r="AK593" i="1"/>
  <c r="BJ593" i="1"/>
  <c r="AL593" i="1"/>
  <c r="AM593" i="1"/>
  <c r="AN593" i="1"/>
  <c r="AI744" i="1"/>
  <c r="AJ744" i="1"/>
  <c r="AK744" i="1"/>
  <c r="BJ744" i="1"/>
  <c r="AL744" i="1" s="1"/>
  <c r="AM744" i="1"/>
  <c r="AN744" i="1"/>
  <c r="AI1705" i="1"/>
  <c r="AJ1705" i="1"/>
  <c r="AK1705" i="1"/>
  <c r="BJ1705" i="1"/>
  <c r="AL1705" i="1"/>
  <c r="AM1705" i="1"/>
  <c r="AN1705" i="1"/>
  <c r="AI557" i="1"/>
  <c r="AJ557" i="1"/>
  <c r="AK557" i="1"/>
  <c r="BJ557" i="1"/>
  <c r="AL557" i="1" s="1"/>
  <c r="AM557" i="1"/>
  <c r="AN557" i="1"/>
  <c r="AI1572" i="1"/>
  <c r="AJ1572" i="1"/>
  <c r="AK1572" i="1"/>
  <c r="BJ1572" i="1"/>
  <c r="AL1572" i="1"/>
  <c r="AM1572" i="1"/>
  <c r="AN1572" i="1"/>
  <c r="AI1813" i="1"/>
  <c r="AJ1813" i="1"/>
  <c r="AK1813" i="1"/>
  <c r="BJ1813" i="1"/>
  <c r="AL1813" i="1" s="1"/>
  <c r="AM1813" i="1"/>
  <c r="AN1813" i="1"/>
  <c r="AI1663" i="1"/>
  <c r="AJ1663" i="1"/>
  <c r="AK1663" i="1"/>
  <c r="BJ1663" i="1"/>
  <c r="AL1663" i="1"/>
  <c r="AM1663" i="1"/>
  <c r="AN1663" i="1"/>
  <c r="AI1552" i="1"/>
  <c r="AJ1552" i="1"/>
  <c r="AK1552" i="1"/>
  <c r="BJ1552" i="1"/>
  <c r="AL1552" i="1" s="1"/>
  <c r="AM1552" i="1"/>
  <c r="AN1552" i="1"/>
  <c r="AI72" i="1"/>
  <c r="AJ72" i="1"/>
  <c r="AK72" i="1"/>
  <c r="BJ72" i="1"/>
  <c r="AL72" i="1"/>
  <c r="AM72" i="1"/>
  <c r="AN72" i="1"/>
  <c r="AI751" i="1"/>
  <c r="AJ751" i="1"/>
  <c r="AK751" i="1"/>
  <c r="BJ751" i="1"/>
  <c r="AL751" i="1" s="1"/>
  <c r="AM751" i="1"/>
  <c r="AN751" i="1"/>
  <c r="AI948" i="1"/>
  <c r="AJ948" i="1"/>
  <c r="AK948" i="1"/>
  <c r="BJ948" i="1"/>
  <c r="AL948" i="1"/>
  <c r="AM948" i="1"/>
  <c r="AN948" i="1"/>
  <c r="AI1621" i="1"/>
  <c r="AJ1621" i="1"/>
  <c r="AK1621" i="1"/>
  <c r="BJ1621" i="1"/>
  <c r="AL1621" i="1" s="1"/>
  <c r="AM1621" i="1"/>
  <c r="AN1621" i="1"/>
  <c r="BF761" i="1"/>
  <c r="AI761" i="1" s="1"/>
  <c r="AJ761" i="1"/>
  <c r="AK761" i="1"/>
  <c r="BJ761" i="1"/>
  <c r="AL761" i="1" s="1"/>
  <c r="AM761" i="1"/>
  <c r="AN761" i="1"/>
  <c r="BF760" i="1"/>
  <c r="AI760" i="1" s="1"/>
  <c r="AJ760" i="1"/>
  <c r="AK760" i="1"/>
  <c r="BJ760" i="1"/>
  <c r="AL760" i="1" s="1"/>
  <c r="AM760" i="1"/>
  <c r="AN760" i="1"/>
  <c r="AI762" i="1"/>
  <c r="AJ762" i="1"/>
  <c r="AK762" i="1"/>
  <c r="AL762" i="1"/>
  <c r="AM762" i="1"/>
  <c r="AN762" i="1"/>
  <c r="AI834" i="1"/>
  <c r="AJ834" i="1"/>
  <c r="AK834" i="1"/>
  <c r="BJ834" i="1"/>
  <c r="AL834" i="1"/>
  <c r="AM834" i="1"/>
  <c r="AN834" i="1"/>
  <c r="AI1456" i="1"/>
  <c r="AJ1456" i="1"/>
  <c r="AK1456" i="1"/>
  <c r="BJ1456" i="1"/>
  <c r="AL1456" i="1" s="1"/>
  <c r="AM1456" i="1"/>
  <c r="AN1456" i="1"/>
  <c r="AI749" i="1"/>
  <c r="AJ749" i="1"/>
  <c r="AK749" i="1"/>
  <c r="BJ749" i="1"/>
  <c r="AL749" i="1"/>
  <c r="AM749" i="1"/>
  <c r="AN749" i="1"/>
  <c r="AI1941" i="1"/>
  <c r="AJ1941" i="1"/>
  <c r="AK1941" i="1"/>
  <c r="BJ1941" i="1"/>
  <c r="AL1941" i="1" s="1"/>
  <c r="AM1941" i="1"/>
  <c r="AN1941" i="1"/>
  <c r="AI1666" i="1"/>
  <c r="AJ1666" i="1"/>
  <c r="AK1666" i="1"/>
  <c r="BJ1666" i="1"/>
  <c r="AL1666" i="1"/>
  <c r="AM1666" i="1"/>
  <c r="AN1666" i="1"/>
  <c r="AI1130" i="1"/>
  <c r="AJ1130" i="1"/>
  <c r="AK1130" i="1"/>
  <c r="BJ1130" i="1"/>
  <c r="AL1130" i="1" s="1"/>
  <c r="AM1130" i="1"/>
  <c r="AN1130" i="1"/>
  <c r="AI720" i="1"/>
  <c r="AJ720" i="1"/>
  <c r="AK720" i="1"/>
  <c r="BJ720" i="1"/>
  <c r="AL720" i="1"/>
  <c r="AM720" i="1"/>
  <c r="AN720" i="1"/>
  <c r="BF642" i="1"/>
  <c r="AI642" i="1"/>
  <c r="AJ642" i="1"/>
  <c r="AK642" i="1"/>
  <c r="BJ642" i="1"/>
  <c r="AL642" i="1"/>
  <c r="AM642" i="1"/>
  <c r="AN642" i="1"/>
  <c r="BF643" i="1"/>
  <c r="AI643" i="1"/>
  <c r="AJ643" i="1"/>
  <c r="AK643" i="1"/>
  <c r="BJ643" i="1"/>
  <c r="AL643" i="1"/>
  <c r="AM643" i="1"/>
  <c r="AN643" i="1"/>
  <c r="AI644" i="1"/>
  <c r="AJ644" i="1"/>
  <c r="AK644" i="1"/>
  <c r="AL644" i="1"/>
  <c r="AM644" i="1"/>
  <c r="AN644" i="1"/>
  <c r="AI80" i="1"/>
  <c r="AJ80" i="1"/>
  <c r="AK80" i="1"/>
  <c r="BJ80" i="1"/>
  <c r="AL80" i="1" s="1"/>
  <c r="AM80" i="1"/>
  <c r="AN80" i="1"/>
  <c r="AI158" i="1"/>
  <c r="AJ158" i="1"/>
  <c r="AK158" i="1"/>
  <c r="BJ158" i="1"/>
  <c r="AL158" i="1"/>
  <c r="AM158" i="1"/>
  <c r="AN158" i="1"/>
  <c r="AI775" i="1"/>
  <c r="AJ775" i="1"/>
  <c r="AK775" i="1"/>
  <c r="BJ775" i="1"/>
  <c r="AL775" i="1" s="1"/>
  <c r="AM775" i="1"/>
  <c r="AN775" i="1"/>
  <c r="AI156" i="1"/>
  <c r="AJ156" i="1"/>
  <c r="AK156" i="1"/>
  <c r="BJ156" i="1"/>
  <c r="AL156" i="1"/>
  <c r="AM156" i="1"/>
  <c r="AN156" i="1"/>
  <c r="AI1703" i="1"/>
  <c r="AJ1703" i="1"/>
  <c r="AK1703" i="1"/>
  <c r="BJ1703" i="1"/>
  <c r="AL1703" i="1" s="1"/>
  <c r="AM1703" i="1"/>
  <c r="AN1703" i="1"/>
  <c r="AI1020" i="1"/>
  <c r="AJ1020" i="1"/>
  <c r="AK1020" i="1"/>
  <c r="BJ1020" i="1"/>
  <c r="AL1020" i="1"/>
  <c r="AM1020" i="1"/>
  <c r="AN1020" i="1"/>
  <c r="BF11" i="1"/>
  <c r="AI11" i="1"/>
  <c r="AJ11" i="1"/>
  <c r="AK11" i="1"/>
  <c r="BJ11" i="1"/>
  <c r="AL11" i="1"/>
  <c r="AM11" i="1"/>
  <c r="AN11" i="1"/>
  <c r="BF12" i="1"/>
  <c r="AI12" i="1"/>
  <c r="AJ12" i="1"/>
  <c r="AK12" i="1"/>
  <c r="BJ12" i="1"/>
  <c r="AL12" i="1"/>
  <c r="AM12" i="1"/>
  <c r="AN12" i="1"/>
  <c r="AI13" i="1"/>
  <c r="AJ13" i="1"/>
  <c r="AK13" i="1"/>
  <c r="AL13" i="1"/>
  <c r="AM13" i="1"/>
  <c r="AN13" i="1"/>
  <c r="AI1091" i="1"/>
  <c r="AJ1091" i="1"/>
  <c r="AK1091" i="1"/>
  <c r="BJ1091" i="1"/>
  <c r="AL1091" i="1" s="1"/>
  <c r="AM1091" i="1"/>
  <c r="AN1091" i="1"/>
  <c r="AI549" i="1"/>
  <c r="AJ549" i="1"/>
  <c r="AK549" i="1"/>
  <c r="BJ549" i="1"/>
  <c r="AL549" i="1"/>
  <c r="AM549" i="1"/>
  <c r="AN549" i="1"/>
  <c r="AI1412" i="1"/>
  <c r="AJ1412" i="1"/>
  <c r="AK1412" i="1"/>
  <c r="BJ1412" i="1"/>
  <c r="AL1412" i="1" s="1"/>
  <c r="AM1412" i="1"/>
  <c r="AN1412" i="1"/>
  <c r="AI1451" i="1"/>
  <c r="AJ1451" i="1"/>
  <c r="AK1451" i="1"/>
  <c r="BJ1451" i="1"/>
  <c r="AL1451" i="1"/>
  <c r="AM1451" i="1"/>
  <c r="AN1451" i="1"/>
  <c r="AI1422" i="1"/>
  <c r="AJ1422" i="1"/>
  <c r="AK1422" i="1"/>
  <c r="BJ1422" i="1"/>
  <c r="AL1422" i="1" s="1"/>
  <c r="AM1422" i="1"/>
  <c r="AN1422" i="1"/>
  <c r="AI1440" i="1"/>
  <c r="AJ1440" i="1"/>
  <c r="AK1440" i="1"/>
  <c r="BJ1440" i="1"/>
  <c r="AL1440" i="1"/>
  <c r="AM1440" i="1"/>
  <c r="AN1440" i="1"/>
  <c r="AI1032" i="1"/>
  <c r="AJ1032" i="1"/>
  <c r="AK1032" i="1"/>
  <c r="BJ1032" i="1"/>
  <c r="AL1032" i="1" s="1"/>
  <c r="AM1032" i="1"/>
  <c r="AN1032" i="1"/>
  <c r="AI207" i="1"/>
  <c r="AJ207" i="1"/>
  <c r="AK207" i="1"/>
  <c r="BJ207" i="1"/>
  <c r="AL207" i="1"/>
  <c r="AM207" i="1"/>
  <c r="AN207" i="1"/>
  <c r="AI1118" i="1"/>
  <c r="AJ1118" i="1"/>
  <c r="AK1118" i="1"/>
  <c r="BJ1118" i="1"/>
  <c r="AL1118" i="1" s="1"/>
  <c r="AM1118" i="1"/>
  <c r="AN1118" i="1"/>
  <c r="AI318" i="1"/>
  <c r="AJ318" i="1"/>
  <c r="AK318" i="1"/>
  <c r="BJ318" i="1"/>
  <c r="AL318" i="1"/>
  <c r="AM318" i="1"/>
  <c r="AN318" i="1"/>
  <c r="AI928" i="1"/>
  <c r="AJ928" i="1"/>
  <c r="AK928" i="1"/>
  <c r="BJ928" i="1"/>
  <c r="AL928" i="1" s="1"/>
  <c r="AM928" i="1"/>
  <c r="AN928" i="1"/>
  <c r="AI1637" i="1"/>
  <c r="AJ1637" i="1"/>
  <c r="AK1637" i="1"/>
  <c r="BJ1637" i="1"/>
  <c r="AL1637" i="1"/>
  <c r="AM1637" i="1"/>
  <c r="AN1637" i="1"/>
  <c r="BF471" i="1"/>
  <c r="AI471" i="1"/>
  <c r="AJ471" i="1"/>
  <c r="AK471" i="1"/>
  <c r="BJ471" i="1"/>
  <c r="AL471" i="1"/>
  <c r="AM471" i="1"/>
  <c r="AN471" i="1"/>
  <c r="BF470" i="1"/>
  <c r="AI470" i="1"/>
  <c r="AJ470" i="1"/>
  <c r="AK470" i="1"/>
  <c r="BJ470" i="1"/>
  <c r="AL470" i="1"/>
  <c r="AM470" i="1"/>
  <c r="AN470" i="1"/>
  <c r="AI472" i="1"/>
  <c r="AJ472" i="1"/>
  <c r="AK472" i="1"/>
  <c r="AL472" i="1"/>
  <c r="AM472" i="1"/>
  <c r="AN472" i="1"/>
  <c r="AI1404" i="1"/>
  <c r="AJ1404" i="1"/>
  <c r="AK1404" i="1"/>
  <c r="BJ1404" i="1"/>
  <c r="AL1404" i="1" s="1"/>
  <c r="AM1404" i="1"/>
  <c r="AN1404" i="1"/>
  <c r="AI75" i="1"/>
  <c r="AJ75" i="1"/>
  <c r="AK75" i="1"/>
  <c r="BJ75" i="1"/>
  <c r="AL75" i="1"/>
  <c r="AM75" i="1"/>
  <c r="AN75" i="1"/>
  <c r="BF1963" i="1"/>
  <c r="AI1963" i="1"/>
  <c r="AJ1963" i="1"/>
  <c r="AK1963" i="1"/>
  <c r="BJ1963" i="1"/>
  <c r="AL1963" i="1"/>
  <c r="AM1963" i="1"/>
  <c r="AN1963" i="1"/>
  <c r="BF1962" i="1"/>
  <c r="AI1962" i="1"/>
  <c r="AJ1962" i="1"/>
  <c r="AK1962" i="1"/>
  <c r="BJ1962" i="1"/>
  <c r="AL1962" i="1"/>
  <c r="AM1962" i="1"/>
  <c r="AN1962" i="1"/>
  <c r="AI1964" i="1"/>
  <c r="AJ1964" i="1"/>
  <c r="AK1964" i="1"/>
  <c r="AL1964" i="1"/>
  <c r="AM1964" i="1"/>
  <c r="AN1964" i="1"/>
  <c r="AI1486" i="1"/>
  <c r="AJ1486" i="1"/>
  <c r="AK1486" i="1"/>
  <c r="BJ1486" i="1"/>
  <c r="AL1486" i="1" s="1"/>
  <c r="AM1486" i="1"/>
  <c r="AN1486" i="1"/>
  <c r="AI867" i="1"/>
  <c r="AJ867" i="1"/>
  <c r="AK867" i="1"/>
  <c r="BJ867" i="1"/>
  <c r="AL867" i="1"/>
  <c r="AM867" i="1"/>
  <c r="AN867" i="1"/>
  <c r="AI182" i="1"/>
  <c r="AJ182" i="1"/>
  <c r="AK182" i="1"/>
  <c r="BJ182" i="1"/>
  <c r="AL182" i="1" s="1"/>
  <c r="AM182" i="1"/>
  <c r="AN182" i="1"/>
  <c r="AI1292" i="1"/>
  <c r="AJ1292" i="1"/>
  <c r="AK1292" i="1"/>
  <c r="BJ1292" i="1"/>
  <c r="AL1292" i="1"/>
  <c r="AM1292" i="1"/>
  <c r="AN1292" i="1"/>
  <c r="AI1373" i="1"/>
  <c r="AJ1373" i="1"/>
  <c r="AK1373" i="1"/>
  <c r="BJ1373" i="1"/>
  <c r="AL1373" i="1" s="1"/>
  <c r="AM1373" i="1"/>
  <c r="AN1373" i="1"/>
  <c r="AI1550" i="1"/>
  <c r="AJ1550" i="1"/>
  <c r="AK1550" i="1"/>
  <c r="BJ1550" i="1"/>
  <c r="AL1550" i="1"/>
  <c r="AM1550" i="1"/>
  <c r="AN1550" i="1"/>
  <c r="AI1695" i="1"/>
  <c r="AJ1695" i="1"/>
  <c r="AK1695" i="1"/>
  <c r="BJ1695" i="1"/>
  <c r="AL1695" i="1" s="1"/>
  <c r="AM1695" i="1"/>
  <c r="AN1695" i="1"/>
  <c r="AI421" i="1"/>
  <c r="AJ421" i="1"/>
  <c r="AK421" i="1"/>
  <c r="BJ421" i="1"/>
  <c r="AL421" i="1"/>
  <c r="AM421" i="1"/>
  <c r="AN421" i="1"/>
  <c r="AI505" i="1"/>
  <c r="AJ505" i="1"/>
  <c r="AK505" i="1"/>
  <c r="BJ505" i="1"/>
  <c r="AL505" i="1" s="1"/>
  <c r="AM505" i="1"/>
  <c r="AN505" i="1"/>
  <c r="AI1271" i="1"/>
  <c r="AJ1271" i="1"/>
  <c r="AK1271" i="1"/>
  <c r="BJ1271" i="1"/>
  <c r="AL1271" i="1"/>
  <c r="AM1271" i="1"/>
  <c r="AN1271" i="1"/>
  <c r="AI1003" i="1"/>
  <c r="AJ1003" i="1"/>
  <c r="AK1003" i="1"/>
  <c r="BJ1003" i="1"/>
  <c r="AL1003" i="1" s="1"/>
  <c r="AM1003" i="1"/>
  <c r="AN1003" i="1"/>
  <c r="AI509" i="1"/>
  <c r="AJ509" i="1"/>
  <c r="AK509" i="1"/>
  <c r="BJ509" i="1"/>
  <c r="AL509" i="1"/>
  <c r="AM509" i="1"/>
  <c r="AN509" i="1"/>
  <c r="AI534" i="1"/>
  <c r="AJ534" i="1"/>
  <c r="AK534" i="1"/>
  <c r="BJ534" i="1"/>
  <c r="AL534" i="1" s="1"/>
  <c r="AM534" i="1"/>
  <c r="AN534" i="1"/>
  <c r="AI601" i="1"/>
  <c r="AJ601" i="1"/>
  <c r="AK601" i="1"/>
  <c r="BJ601" i="1"/>
  <c r="AL601" i="1"/>
  <c r="AM601" i="1"/>
  <c r="AN601" i="1"/>
  <c r="AI1364" i="1"/>
  <c r="AJ1364" i="1"/>
  <c r="AK1364" i="1"/>
  <c r="BJ1364" i="1"/>
  <c r="AL1364" i="1" s="1"/>
  <c r="AM1364" i="1"/>
  <c r="AN1364" i="1"/>
  <c r="AI474" i="1"/>
  <c r="AJ474" i="1"/>
  <c r="AK474" i="1"/>
  <c r="BJ474" i="1"/>
  <c r="AL474" i="1"/>
  <c r="AM474" i="1"/>
  <c r="AN474" i="1"/>
  <c r="AI507" i="1"/>
  <c r="AJ507" i="1"/>
  <c r="AK507" i="1"/>
  <c r="BJ507" i="1"/>
  <c r="AL507" i="1" s="1"/>
  <c r="AM507" i="1"/>
  <c r="AN507" i="1"/>
  <c r="AI1320" i="1"/>
  <c r="AJ1320" i="1"/>
  <c r="AK1320" i="1"/>
  <c r="BJ1320" i="1"/>
  <c r="AL1320" i="1"/>
  <c r="AM1320" i="1"/>
  <c r="AN1320" i="1"/>
  <c r="AI69" i="1"/>
  <c r="AJ69" i="1"/>
  <c r="AK69" i="1"/>
  <c r="BJ69" i="1"/>
  <c r="AL69" i="1" s="1"/>
  <c r="AM69" i="1"/>
  <c r="AN69" i="1"/>
  <c r="AI790" i="1"/>
  <c r="AJ790" i="1"/>
  <c r="AK790" i="1"/>
  <c r="BJ790" i="1"/>
  <c r="AL790" i="1"/>
  <c r="AM790" i="1"/>
  <c r="AN790" i="1"/>
  <c r="BF280" i="1"/>
  <c r="AI280" i="1"/>
  <c r="AJ280" i="1"/>
  <c r="AK280" i="1"/>
  <c r="BJ280" i="1"/>
  <c r="AL280" i="1"/>
  <c r="AM280" i="1"/>
  <c r="AN280" i="1"/>
  <c r="BF279" i="1"/>
  <c r="AI279" i="1"/>
  <c r="AJ279" i="1"/>
  <c r="AK279" i="1"/>
  <c r="BJ279" i="1"/>
  <c r="AL279" i="1"/>
  <c r="AM279" i="1"/>
  <c r="AN279" i="1"/>
  <c r="BF278" i="1"/>
  <c r="AI278" i="1"/>
  <c r="AJ278" i="1"/>
  <c r="AK278" i="1"/>
  <c r="BJ278" i="1"/>
  <c r="AL278" i="1"/>
  <c r="AM278" i="1"/>
  <c r="AN278" i="1"/>
  <c r="AI281" i="1"/>
  <c r="AJ281" i="1"/>
  <c r="AK281" i="1"/>
  <c r="AL281" i="1"/>
  <c r="AM281" i="1"/>
  <c r="AN281" i="1"/>
  <c r="AI292" i="1"/>
  <c r="AJ292" i="1"/>
  <c r="AK292" i="1"/>
  <c r="BJ292" i="1"/>
  <c r="AL292" i="1" s="1"/>
  <c r="AM292" i="1"/>
  <c r="AN292" i="1"/>
  <c r="AI236" i="1"/>
  <c r="AJ236" i="1"/>
  <c r="AK236" i="1"/>
  <c r="BJ236" i="1"/>
  <c r="AL236" i="1"/>
  <c r="AM236" i="1"/>
  <c r="AN236" i="1"/>
  <c r="AI1126" i="1"/>
  <c r="AJ1126" i="1"/>
  <c r="AK1126" i="1"/>
  <c r="BJ1126" i="1"/>
  <c r="AL1126" i="1" s="1"/>
  <c r="AM1126" i="1"/>
  <c r="AN1126" i="1"/>
  <c r="AI923" i="1"/>
  <c r="AJ923" i="1"/>
  <c r="AK923" i="1"/>
  <c r="BJ923" i="1"/>
  <c r="AL923" i="1"/>
  <c r="AM923" i="1"/>
  <c r="AN923" i="1"/>
  <c r="AI1209" i="1"/>
  <c r="AJ1209" i="1"/>
  <c r="AK1209" i="1"/>
  <c r="BJ1209" i="1"/>
  <c r="AL1209" i="1" s="1"/>
  <c r="AM1209" i="1"/>
  <c r="AN1209" i="1"/>
  <c r="AI427" i="1"/>
  <c r="AJ427" i="1"/>
  <c r="AK427" i="1"/>
  <c r="BJ427" i="1"/>
  <c r="AL427" i="1"/>
  <c r="AM427" i="1"/>
  <c r="AN427" i="1"/>
  <c r="AI1085" i="1"/>
  <c r="AJ1085" i="1"/>
  <c r="AK1085" i="1"/>
  <c r="BJ1085" i="1"/>
  <c r="AL1085" i="1" s="1"/>
  <c r="AM1085" i="1"/>
  <c r="AN1085" i="1"/>
  <c r="AI729" i="1"/>
  <c r="AJ729" i="1"/>
  <c r="AK729" i="1"/>
  <c r="BJ729" i="1"/>
  <c r="AL729" i="1"/>
  <c r="AM729" i="1"/>
  <c r="AN729" i="1"/>
  <c r="AI1493" i="1"/>
  <c r="AJ1493" i="1"/>
  <c r="AK1493" i="1"/>
  <c r="BJ1493" i="1"/>
  <c r="AL1493" i="1" s="1"/>
  <c r="AM1493" i="1"/>
  <c r="AN1493" i="1"/>
  <c r="AI1211" i="1"/>
  <c r="AJ1211" i="1"/>
  <c r="AK1211" i="1"/>
  <c r="BJ1211" i="1"/>
  <c r="AL1211" i="1"/>
  <c r="AM1211" i="1"/>
  <c r="AN1211" i="1"/>
  <c r="AI1152" i="1"/>
  <c r="AJ1152" i="1"/>
  <c r="AK1152" i="1"/>
  <c r="BJ1152" i="1"/>
  <c r="AL1152" i="1" s="1"/>
  <c r="AM1152" i="1"/>
  <c r="AN1152" i="1"/>
  <c r="AI1641" i="1"/>
  <c r="AJ1641" i="1"/>
  <c r="AK1641" i="1"/>
  <c r="BJ1641" i="1"/>
  <c r="AL1641" i="1"/>
  <c r="AM1641" i="1"/>
  <c r="AN1641" i="1"/>
  <c r="AI466" i="1"/>
  <c r="AJ466" i="1"/>
  <c r="AK466" i="1"/>
  <c r="BJ466" i="1"/>
  <c r="AL466" i="1" s="1"/>
  <c r="AM466" i="1"/>
  <c r="AN466" i="1"/>
  <c r="AI1570" i="1"/>
  <c r="AJ1570" i="1"/>
  <c r="AK1570" i="1"/>
  <c r="BJ1570" i="1"/>
  <c r="AL1570" i="1"/>
  <c r="AM1570" i="1"/>
  <c r="AN1570" i="1"/>
  <c r="AI431" i="1"/>
  <c r="AJ431" i="1"/>
  <c r="AK431" i="1"/>
  <c r="BJ431" i="1"/>
  <c r="AL431" i="1" s="1"/>
  <c r="AM431" i="1"/>
  <c r="AN431" i="1"/>
  <c r="AI357" i="1"/>
  <c r="AJ357" i="1"/>
  <c r="AK357" i="1"/>
  <c r="BJ357" i="1"/>
  <c r="AL357" i="1"/>
  <c r="AM357" i="1"/>
  <c r="AN357" i="1"/>
  <c r="AI345" i="1"/>
  <c r="AJ345" i="1"/>
  <c r="AK345" i="1"/>
  <c r="BJ345" i="1"/>
  <c r="AL345" i="1" s="1"/>
  <c r="AM345" i="1"/>
  <c r="AN345" i="1"/>
  <c r="AI1093" i="1"/>
  <c r="AJ1093" i="1"/>
  <c r="AK1093" i="1"/>
  <c r="BJ1093" i="1"/>
  <c r="AL1093" i="1"/>
  <c r="AM1093" i="1"/>
  <c r="AN1093" i="1"/>
  <c r="AI926" i="1"/>
  <c r="AJ926" i="1"/>
  <c r="AK926" i="1"/>
  <c r="BJ926" i="1"/>
  <c r="AL926" i="1" s="1"/>
  <c r="AM926" i="1"/>
  <c r="AN926" i="1"/>
  <c r="AI1623" i="1"/>
  <c r="AJ1623" i="1"/>
  <c r="AK1623" i="1"/>
  <c r="BJ1623" i="1"/>
  <c r="AL1623" i="1"/>
  <c r="AM1623" i="1"/>
  <c r="AN1623" i="1"/>
  <c r="AI130" i="1"/>
  <c r="AJ130" i="1"/>
  <c r="AK130" i="1"/>
  <c r="BJ130" i="1"/>
  <c r="AL130" i="1" s="1"/>
  <c r="AM130" i="1"/>
  <c r="AN130" i="1"/>
  <c r="AI1608" i="1"/>
  <c r="AJ1608" i="1"/>
  <c r="AK1608" i="1"/>
  <c r="BJ1608" i="1"/>
  <c r="AL1608" i="1"/>
  <c r="AM1608" i="1"/>
  <c r="AN1608" i="1"/>
  <c r="AI296" i="1"/>
  <c r="AJ296" i="1"/>
  <c r="AK296" i="1"/>
  <c r="BJ296" i="1"/>
  <c r="AL296" i="1" s="1"/>
  <c r="AM296" i="1"/>
  <c r="AN296" i="1"/>
  <c r="AI1562" i="1"/>
  <c r="AJ1562" i="1"/>
  <c r="AK1562" i="1"/>
  <c r="BJ1562" i="1"/>
  <c r="AL1562" i="1"/>
  <c r="AM1562" i="1"/>
  <c r="AN1562" i="1"/>
  <c r="AI224" i="1"/>
  <c r="AJ224" i="1"/>
  <c r="AK224" i="1"/>
  <c r="BJ224" i="1"/>
  <c r="AL224" i="1" s="1"/>
  <c r="AM224" i="1"/>
  <c r="AN224" i="1"/>
  <c r="AI1024" i="1"/>
  <c r="AJ1024" i="1"/>
  <c r="AK1024" i="1"/>
  <c r="BJ1024" i="1"/>
  <c r="AL1024" i="1"/>
  <c r="AM1024" i="1"/>
  <c r="AN1024" i="1"/>
  <c r="BF1111" i="1"/>
  <c r="AI1111" i="1"/>
  <c r="AJ1111" i="1"/>
  <c r="AK1111" i="1"/>
  <c r="BJ1111" i="1"/>
  <c r="AL1111" i="1"/>
  <c r="AM1111" i="1"/>
  <c r="AN1111" i="1"/>
  <c r="BF1112" i="1"/>
  <c r="AI1112" i="1"/>
  <c r="AJ1112" i="1"/>
  <c r="AK1112" i="1"/>
  <c r="BJ1112" i="1"/>
  <c r="AL1112" i="1"/>
  <c r="AM1112" i="1"/>
  <c r="AN1112" i="1"/>
  <c r="AI1113" i="1"/>
  <c r="AJ1113" i="1"/>
  <c r="AK1113" i="1"/>
  <c r="AL1113" i="1"/>
  <c r="AM1113" i="1"/>
  <c r="AN1113" i="1"/>
  <c r="AI814" i="1"/>
  <c r="AJ814" i="1"/>
  <c r="AK814" i="1"/>
  <c r="BJ814" i="1"/>
  <c r="AL814" i="1" s="1"/>
  <c r="AM814" i="1"/>
  <c r="AN814" i="1"/>
  <c r="AI798" i="1"/>
  <c r="AJ798" i="1"/>
  <c r="AK798" i="1"/>
  <c r="BJ798" i="1"/>
  <c r="AL798" i="1"/>
  <c r="AM798" i="1"/>
  <c r="AN798" i="1"/>
  <c r="AI887" i="1"/>
  <c r="AJ887" i="1"/>
  <c r="AK887" i="1"/>
  <c r="BJ887" i="1"/>
  <c r="AL887" i="1" s="1"/>
  <c r="AM887" i="1"/>
  <c r="AN887" i="1"/>
  <c r="AI1754" i="1"/>
  <c r="AJ1754" i="1"/>
  <c r="AK1754" i="1"/>
  <c r="BJ1754" i="1"/>
  <c r="AL1754" i="1"/>
  <c r="AM1754" i="1"/>
  <c r="AN1754" i="1"/>
  <c r="AI328" i="1"/>
  <c r="AJ328" i="1"/>
  <c r="AK328" i="1"/>
  <c r="BJ328" i="1"/>
  <c r="AL328" i="1" s="1"/>
  <c r="AM328" i="1"/>
  <c r="AN328" i="1"/>
  <c r="AI1898" i="1"/>
  <c r="AJ1898" i="1"/>
  <c r="AK1898" i="1"/>
  <c r="BJ1898" i="1"/>
  <c r="AL1898" i="1"/>
  <c r="AM1898" i="1"/>
  <c r="AN1898" i="1"/>
  <c r="AI1044" i="1"/>
  <c r="AJ1044" i="1"/>
  <c r="AK1044" i="1"/>
  <c r="BJ1044" i="1"/>
  <c r="AL1044" i="1" s="1"/>
  <c r="AM1044" i="1"/>
  <c r="AN1044" i="1"/>
  <c r="AI1687" i="1"/>
  <c r="AJ1687" i="1"/>
  <c r="AK1687" i="1"/>
  <c r="BJ1687" i="1"/>
  <c r="AL1687" i="1"/>
  <c r="AM1687" i="1"/>
  <c r="AN1687" i="1"/>
  <c r="AI126" i="1"/>
  <c r="AJ126" i="1"/>
  <c r="AK126" i="1"/>
  <c r="BJ126" i="1"/>
  <c r="AL126" i="1" s="1"/>
  <c r="AM126" i="1"/>
  <c r="AN126" i="1"/>
  <c r="AI351" i="1"/>
  <c r="AJ351" i="1"/>
  <c r="AK351" i="1"/>
  <c r="BJ351" i="1"/>
  <c r="AL351" i="1"/>
  <c r="AM351" i="1"/>
  <c r="AN351" i="1"/>
  <c r="AI1458" i="1"/>
  <c r="AJ1458" i="1"/>
  <c r="AK1458" i="1"/>
  <c r="BJ1458" i="1"/>
  <c r="AL1458" i="1" s="1"/>
  <c r="AM1458" i="1"/>
  <c r="AN1458" i="1"/>
  <c r="AI148" i="1"/>
  <c r="AJ148" i="1"/>
  <c r="AK148" i="1"/>
  <c r="BJ148" i="1"/>
  <c r="AL148" i="1"/>
  <c r="AM148" i="1"/>
  <c r="AN148" i="1"/>
  <c r="AI96" i="1"/>
  <c r="AJ96" i="1"/>
  <c r="AK96" i="1"/>
  <c r="BJ96" i="1"/>
  <c r="AL96" i="1" s="1"/>
  <c r="AM96" i="1"/>
  <c r="AN96" i="1"/>
  <c r="AI1694" i="1"/>
  <c r="AJ1694" i="1"/>
  <c r="AK1694" i="1"/>
  <c r="BJ1694" i="1"/>
  <c r="AL1694" i="1"/>
  <c r="AM1694" i="1"/>
  <c r="AN1694" i="1"/>
  <c r="AI341" i="1"/>
  <c r="AJ341" i="1"/>
  <c r="AK341" i="1"/>
  <c r="BJ341" i="1"/>
  <c r="AL341" i="1" s="1"/>
  <c r="AM341" i="1"/>
  <c r="AN341" i="1"/>
  <c r="AI528" i="1"/>
  <c r="AJ528" i="1"/>
  <c r="AK528" i="1"/>
  <c r="BJ528" i="1"/>
  <c r="AL528" i="1"/>
  <c r="AM528" i="1"/>
  <c r="AN528" i="1"/>
  <c r="AI461" i="1"/>
  <c r="AJ461" i="1"/>
  <c r="AK461" i="1"/>
  <c r="BJ461" i="1"/>
  <c r="AL461" i="1" s="1"/>
  <c r="AM461" i="1"/>
  <c r="AN461" i="1"/>
  <c r="AI1526" i="1"/>
  <c r="AJ1526" i="1"/>
  <c r="AK1526" i="1"/>
  <c r="BJ1526" i="1"/>
  <c r="AL1526" i="1"/>
  <c r="AM1526" i="1"/>
  <c r="AN1526" i="1"/>
  <c r="AI1240" i="1"/>
  <c r="AJ1240" i="1"/>
  <c r="AK1240" i="1"/>
  <c r="BJ1240" i="1"/>
  <c r="AL1240" i="1" s="1"/>
  <c r="AM1240" i="1"/>
  <c r="AN1240" i="1"/>
  <c r="AI1333" i="1"/>
  <c r="AJ1333" i="1"/>
  <c r="AK1333" i="1"/>
  <c r="BJ1333" i="1"/>
  <c r="AL1333" i="1"/>
  <c r="AM1333" i="1"/>
  <c r="AN1333" i="1"/>
  <c r="AI48" i="1"/>
  <c r="AJ48" i="1"/>
  <c r="AK48" i="1"/>
  <c r="BJ48" i="1"/>
  <c r="AL48" i="1" s="1"/>
  <c r="AM48" i="1"/>
  <c r="AN48" i="1"/>
  <c r="AI419" i="1"/>
  <c r="AJ419" i="1"/>
  <c r="AK419" i="1"/>
  <c r="BJ419" i="1"/>
  <c r="AL419" i="1"/>
  <c r="AM419" i="1"/>
  <c r="AN419" i="1"/>
  <c r="AI1101" i="1"/>
  <c r="AJ1101" i="1"/>
  <c r="AK1101" i="1"/>
  <c r="BJ1101" i="1"/>
  <c r="AL1101" i="1" s="1"/>
  <c r="AM1101" i="1"/>
  <c r="AN1101" i="1"/>
  <c r="AI580" i="1"/>
  <c r="AJ580" i="1"/>
  <c r="AK580" i="1"/>
  <c r="BJ580" i="1"/>
  <c r="AL580" i="1"/>
  <c r="AM580" i="1"/>
  <c r="AN580" i="1"/>
  <c r="AI1546" i="1"/>
  <c r="AJ1546" i="1"/>
  <c r="AK1546" i="1"/>
  <c r="BJ1546" i="1"/>
  <c r="AL1546" i="1" s="1"/>
  <c r="AM1546" i="1"/>
  <c r="AN1546" i="1"/>
  <c r="AI1518" i="1"/>
  <c r="AJ1518" i="1"/>
  <c r="AK1518" i="1"/>
  <c r="BJ1518" i="1"/>
  <c r="AL1518" i="1"/>
  <c r="AM1518" i="1"/>
  <c r="AN1518" i="1"/>
  <c r="AI1361" i="1"/>
  <c r="AJ1361" i="1"/>
  <c r="AK1361" i="1"/>
  <c r="BJ1361" i="1"/>
  <c r="AL1361" i="1" s="1"/>
  <c r="AM1361" i="1"/>
  <c r="AN1361" i="1"/>
  <c r="AI300" i="1"/>
  <c r="AJ300" i="1"/>
  <c r="AK300" i="1"/>
  <c r="BJ300" i="1"/>
  <c r="AL300" i="1"/>
  <c r="AM300" i="1"/>
  <c r="AN300" i="1"/>
  <c r="AI503" i="1"/>
  <c r="AJ503" i="1"/>
  <c r="AK503" i="1"/>
  <c r="BJ503" i="1"/>
  <c r="AL503" i="1" s="1"/>
  <c r="AM503" i="1"/>
  <c r="AN503" i="1"/>
  <c r="AI703" i="1"/>
  <c r="AJ703" i="1"/>
  <c r="AK703" i="1"/>
  <c r="BJ703" i="1"/>
  <c r="AL703" i="1"/>
  <c r="AM703" i="1"/>
  <c r="AN703" i="1"/>
  <c r="AI1081" i="1"/>
  <c r="AJ1081" i="1"/>
  <c r="AK1081" i="1"/>
  <c r="BJ1081" i="1"/>
  <c r="AL1081" i="1" s="1"/>
  <c r="AM1081" i="1"/>
  <c r="AN1081" i="1"/>
  <c r="AI990" i="1"/>
  <c r="AJ990" i="1"/>
  <c r="AK990" i="1"/>
  <c r="BJ990" i="1"/>
  <c r="AL990" i="1"/>
  <c r="AM990" i="1"/>
  <c r="AN990" i="1"/>
  <c r="AI804" i="1"/>
  <c r="AJ804" i="1"/>
  <c r="AK804" i="1"/>
  <c r="BJ804" i="1"/>
  <c r="AL804" i="1" s="1"/>
  <c r="AM804" i="1"/>
  <c r="AN804" i="1"/>
  <c r="AI838" i="1"/>
  <c r="AJ838" i="1"/>
  <c r="AK838" i="1"/>
  <c r="BJ838" i="1"/>
  <c r="AL838" i="1"/>
  <c r="AM838" i="1"/>
  <c r="AN838" i="1"/>
  <c r="AI661" i="1"/>
  <c r="AJ661" i="1"/>
  <c r="AK661" i="1"/>
  <c r="BJ661" i="1"/>
  <c r="AL661" i="1" s="1"/>
  <c r="AM661" i="1"/>
  <c r="AN661" i="1"/>
  <c r="AI1187" i="1"/>
  <c r="AJ1187" i="1"/>
  <c r="AK1187" i="1"/>
  <c r="BJ1187" i="1"/>
  <c r="AL1187" i="1"/>
  <c r="AM1187" i="1"/>
  <c r="AN1187" i="1"/>
  <c r="AI1866" i="1"/>
  <c r="AJ1866" i="1"/>
  <c r="AK1866" i="1"/>
  <c r="BJ1866" i="1"/>
  <c r="AL1866" i="1" s="1"/>
  <c r="AM1866" i="1"/>
  <c r="AN1866" i="1"/>
  <c r="AI903" i="1"/>
  <c r="AJ903" i="1"/>
  <c r="AK903" i="1"/>
  <c r="BJ903" i="1"/>
  <c r="AL903" i="1"/>
  <c r="AM903" i="1"/>
  <c r="AN903" i="1"/>
  <c r="AI1378" i="1"/>
  <c r="AJ1378" i="1"/>
  <c r="AK1378" i="1"/>
  <c r="BJ1378" i="1"/>
  <c r="AL1378" i="1" s="1"/>
  <c r="AM1378" i="1"/>
  <c r="AN1378" i="1"/>
  <c r="AI1233" i="1"/>
  <c r="AJ1233" i="1"/>
  <c r="AK1233" i="1"/>
  <c r="BJ1233" i="1"/>
  <c r="AL1233" i="1"/>
  <c r="AM1233" i="1"/>
  <c r="AN1233" i="1"/>
  <c r="AI623" i="1"/>
  <c r="AJ623" i="1"/>
  <c r="AK623" i="1"/>
  <c r="BJ623" i="1"/>
  <c r="AL623" i="1" s="1"/>
  <c r="AM623" i="1"/>
  <c r="AN623" i="1"/>
  <c r="AI1048" i="1"/>
  <c r="AJ1048" i="1"/>
  <c r="AK1048" i="1"/>
  <c r="BJ1048" i="1"/>
  <c r="AL1048" i="1"/>
  <c r="AM1048" i="1"/>
  <c r="AN1048" i="1"/>
  <c r="AI379" i="1"/>
  <c r="AJ379" i="1"/>
  <c r="AK379" i="1"/>
  <c r="BJ379" i="1"/>
  <c r="AL379" i="1" s="1"/>
  <c r="AM379" i="1"/>
  <c r="AN379" i="1"/>
  <c r="AN667" i="1"/>
  <c r="AM667" i="1"/>
  <c r="BJ667" i="1"/>
  <c r="AL667" i="1" s="1"/>
  <c r="AK667" i="1"/>
  <c r="AJ667" i="1"/>
  <c r="AI667" i="1"/>
  <c r="CA634" i="1"/>
  <c r="CB634" i="1"/>
  <c r="CL1575" i="1"/>
  <c r="CL1865" i="1"/>
  <c r="CL247" i="1"/>
  <c r="CL135" i="1"/>
  <c r="CL1870" i="1"/>
  <c r="CL1096" i="1"/>
  <c r="CL1523" i="1"/>
  <c r="CL6" i="1"/>
  <c r="CL641" i="1"/>
  <c r="CL1588" i="1"/>
  <c r="CL1266" i="1"/>
  <c r="CL1214" i="1"/>
  <c r="CL392" i="1"/>
  <c r="CL937" i="1"/>
  <c r="CL141" i="1"/>
  <c r="CL255" i="1"/>
  <c r="CL198" i="1"/>
  <c r="CL259" i="1"/>
  <c r="CL1047" i="1"/>
  <c r="CL1336" i="1"/>
  <c r="CL1890" i="1"/>
  <c r="CL321" i="1"/>
  <c r="CL147" i="1"/>
  <c r="CL1895" i="1"/>
  <c r="CL1682" i="1"/>
  <c r="CL892" i="1"/>
  <c r="CL1348" i="1"/>
  <c r="CL1602" i="1"/>
  <c r="CL29" i="1"/>
  <c r="CL946" i="1"/>
  <c r="CL1276" i="1"/>
  <c r="CL1912" i="1"/>
  <c r="CL274" i="1"/>
  <c r="CL1280" i="1"/>
  <c r="CL1746" i="1"/>
  <c r="CL1607" i="1"/>
  <c r="CL95" i="1"/>
  <c r="CL1749" i="1"/>
  <c r="CL485" i="1"/>
  <c r="CL101" i="1"/>
  <c r="CL1358" i="1"/>
  <c r="CL1125" i="1"/>
  <c r="CL954" i="1"/>
  <c r="CL1620" i="1"/>
  <c r="CL1549" i="1"/>
  <c r="CL425" i="1"/>
  <c r="CL845" i="1"/>
  <c r="CL849" i="1"/>
  <c r="CL1295" i="1"/>
  <c r="CL1245" i="1"/>
  <c r="CL39" i="1"/>
  <c r="CL680" i="1"/>
  <c r="CL1372" i="1"/>
  <c r="CL608" i="1"/>
  <c r="CL1136" i="1"/>
  <c r="CL502" i="1"/>
  <c r="CL1837" i="1"/>
  <c r="CL1952" i="1"/>
  <c r="CL1381" i="1"/>
  <c r="CL797" i="1"/>
  <c r="CL1770" i="1"/>
  <c r="CL1957" i="1"/>
  <c r="CL1446" i="1"/>
  <c r="CL1192" i="1"/>
  <c r="CL560" i="1"/>
  <c r="CL1970" i="1"/>
  <c r="CL1258" i="1"/>
  <c r="CL1977" i="1"/>
  <c r="CL803" i="1"/>
  <c r="CL568" i="1"/>
  <c r="CL574" i="1"/>
  <c r="CL1319" i="1"/>
  <c r="CL620" i="1"/>
  <c r="CL1648" i="1"/>
  <c r="CL1986" i="1"/>
  <c r="CL303" i="1"/>
  <c r="CL1394" i="1"/>
  <c r="CL1994" i="1"/>
  <c r="CL2001" i="1"/>
  <c r="CL1084" i="1"/>
  <c r="CL307" i="1"/>
  <c r="CL449" i="1"/>
  <c r="CL128" i="1"/>
  <c r="CL1574" i="1"/>
  <c r="CL1573" i="1"/>
  <c r="CL1863" i="1"/>
  <c r="CL1864" i="1"/>
  <c r="CL1862" i="1"/>
  <c r="CL245" i="1"/>
  <c r="CL246" i="1"/>
  <c r="CL133" i="1"/>
  <c r="CL134" i="1"/>
  <c r="CL1868" i="1"/>
  <c r="CL1869" i="1"/>
  <c r="CL1094" i="1"/>
  <c r="CL1095" i="1"/>
  <c r="CL1522" i="1"/>
  <c r="CL1521" i="1"/>
  <c r="CL5" i="1"/>
  <c r="CL4" i="1"/>
  <c r="CL640" i="1"/>
  <c r="CL639" i="1"/>
  <c r="CL1586" i="1"/>
  <c r="CL1587" i="1"/>
  <c r="CL1264" i="1"/>
  <c r="CL1265" i="1"/>
  <c r="CL1212" i="1"/>
  <c r="CL1213" i="1"/>
  <c r="CL390" i="1"/>
  <c r="CL391" i="1"/>
  <c r="CL935" i="1"/>
  <c r="CL936" i="1"/>
  <c r="CL139" i="1"/>
  <c r="CL140" i="1"/>
  <c r="CL254" i="1"/>
  <c r="CL253" i="1"/>
  <c r="CL197" i="1"/>
  <c r="CL196" i="1"/>
  <c r="CL257" i="1"/>
  <c r="CL258" i="1"/>
  <c r="CL1045" i="1"/>
  <c r="CL1046" i="1"/>
  <c r="CL1334" i="1"/>
  <c r="CL1335" i="1"/>
  <c r="CL1887" i="1"/>
  <c r="CL1889" i="1"/>
  <c r="CL1888" i="1"/>
  <c r="CL320" i="1"/>
  <c r="CL319" i="1"/>
  <c r="CL145" i="1"/>
  <c r="CL146" i="1"/>
  <c r="CL1893" i="1"/>
  <c r="CL1894" i="1"/>
  <c r="CL1680" i="1"/>
  <c r="CL1681" i="1"/>
  <c r="CL891" i="1"/>
  <c r="CL890" i="1"/>
  <c r="CL1346" i="1"/>
  <c r="CL1347" i="1"/>
  <c r="CL1600" i="1"/>
  <c r="CL1601" i="1"/>
  <c r="CL27" i="1"/>
  <c r="CL28" i="1"/>
  <c r="CL944" i="1"/>
  <c r="CL945" i="1"/>
  <c r="CL1274" i="1"/>
  <c r="CL1275" i="1"/>
  <c r="CL1911" i="1"/>
  <c r="CL1910" i="1"/>
  <c r="CL272" i="1"/>
  <c r="CL273" i="1"/>
  <c r="CL1278" i="1"/>
  <c r="CL1279" i="1"/>
  <c r="CL1744" i="1"/>
  <c r="CL1745" i="1"/>
  <c r="CL1606" i="1"/>
  <c r="CL1605" i="1"/>
  <c r="CL1604" i="1"/>
  <c r="CL93" i="1"/>
  <c r="CL94" i="1"/>
  <c r="CL1748" i="1"/>
  <c r="CL1747" i="1"/>
  <c r="CL484" i="1"/>
  <c r="CL483" i="1"/>
  <c r="CL99" i="1"/>
  <c r="CL100" i="1"/>
  <c r="CL1356" i="1"/>
  <c r="CL1357" i="1"/>
  <c r="CL1123" i="1"/>
  <c r="CL1124" i="1"/>
  <c r="CL952" i="1"/>
  <c r="CL953" i="1"/>
  <c r="CL1617" i="1"/>
  <c r="CL1619" i="1"/>
  <c r="CL1618" i="1"/>
  <c r="CL1547" i="1"/>
  <c r="CL1548" i="1"/>
  <c r="CL424" i="1"/>
  <c r="CL423" i="1"/>
  <c r="CL844" i="1"/>
  <c r="CL843" i="1"/>
  <c r="CL847" i="1"/>
  <c r="CL848" i="1"/>
  <c r="CL1293" i="1"/>
  <c r="CL1294" i="1"/>
  <c r="CL1243" i="1"/>
  <c r="CL1244" i="1"/>
  <c r="CL38" i="1"/>
  <c r="CL37" i="1"/>
  <c r="CL678" i="1"/>
  <c r="CL679" i="1"/>
  <c r="CL1370" i="1"/>
  <c r="CL1371" i="1"/>
  <c r="CL607" i="1"/>
  <c r="CL606" i="1"/>
  <c r="CL1135" i="1"/>
  <c r="CL1134" i="1"/>
  <c r="CL500" i="1"/>
  <c r="CL501" i="1"/>
  <c r="CL1835" i="1"/>
  <c r="CL1836" i="1"/>
  <c r="CL1950" i="1"/>
  <c r="CL1951" i="1"/>
  <c r="CL1379" i="1"/>
  <c r="CL1380" i="1"/>
  <c r="CL795" i="1"/>
  <c r="CL796" i="1"/>
  <c r="CL1768" i="1"/>
  <c r="CL1769" i="1"/>
  <c r="CL1955" i="1"/>
  <c r="CL1956" i="1"/>
  <c r="CL1444" i="1"/>
  <c r="CL1443" i="1"/>
  <c r="CL1445" i="1"/>
  <c r="CL1190" i="1"/>
  <c r="CL1191" i="1"/>
  <c r="CL558" i="1"/>
  <c r="CL559" i="1"/>
  <c r="CL1968" i="1"/>
  <c r="CL1969" i="1"/>
  <c r="CL1256" i="1"/>
  <c r="CL1257" i="1"/>
  <c r="CL1975" i="1"/>
  <c r="CL1976" i="1"/>
  <c r="CL801" i="1"/>
  <c r="CL802" i="1"/>
  <c r="CL566" i="1"/>
  <c r="CL567" i="1"/>
  <c r="CL573" i="1"/>
  <c r="CL572" i="1"/>
  <c r="CL1318" i="1"/>
  <c r="CL1317" i="1"/>
  <c r="CL619" i="1"/>
  <c r="CL618" i="1"/>
  <c r="CL1646" i="1"/>
  <c r="CL1647" i="1"/>
  <c r="CL1984" i="1"/>
  <c r="CL1985" i="1"/>
  <c r="CL302" i="1"/>
  <c r="CL301" i="1"/>
  <c r="CL1393" i="1"/>
  <c r="CL1392" i="1"/>
  <c r="CL1993" i="1"/>
  <c r="CL1992" i="1"/>
  <c r="CL2000" i="1"/>
  <c r="CL1999" i="1"/>
  <c r="CL1082" i="1"/>
  <c r="CL1083" i="1"/>
  <c r="CL306" i="1"/>
  <c r="CL305" i="1"/>
  <c r="CL448" i="1"/>
  <c r="CL447" i="1"/>
  <c r="CL129" i="1"/>
  <c r="CL373" i="1"/>
  <c r="CL1726" i="1"/>
  <c r="CL451" i="1"/>
  <c r="CL376" i="1"/>
  <c r="CL517" i="1"/>
  <c r="CL186" i="1"/>
  <c r="CL241" i="1"/>
  <c r="CL1400" i="1"/>
  <c r="CL1854" i="1"/>
  <c r="CL697" i="1"/>
  <c r="CL188" i="1"/>
  <c r="CL1512" i="1"/>
  <c r="CL1728" i="1"/>
  <c r="CL927" i="1"/>
  <c r="CL1730" i="1"/>
  <c r="CL818" i="1"/>
  <c r="CL1798" i="1"/>
  <c r="CL1855" i="1"/>
  <c r="CL1856" i="1"/>
  <c r="CL1800" i="1"/>
  <c r="CL1662" i="1"/>
  <c r="CL1858" i="1"/>
  <c r="CL68" i="1"/>
  <c r="CL1577" i="1"/>
  <c r="CL454" i="1"/>
  <c r="CL1859" i="1"/>
  <c r="CL929" i="1"/>
  <c r="CL1860" i="1"/>
  <c r="CL1664" i="1"/>
  <c r="CL1464" i="1"/>
  <c r="CL1861" i="1"/>
  <c r="CL699" i="1"/>
  <c r="CL1867" i="1"/>
  <c r="CL243" i="1"/>
  <c r="CL1581" i="1"/>
  <c r="CL636" i="1"/>
  <c r="CL931" i="1"/>
  <c r="CL933" i="1"/>
  <c r="CL378" i="1"/>
  <c r="CL1206" i="1"/>
  <c r="CL190" i="1"/>
  <c r="CL131" i="1"/>
  <c r="CL871" i="1"/>
  <c r="CL1583" i="1"/>
  <c r="CL380" i="1"/>
  <c r="CL192" i="1"/>
  <c r="CL1029" i="1"/>
  <c r="CL1088" i="1"/>
  <c r="CL1513" i="1"/>
  <c r="CL1090" i="1"/>
  <c r="CL1517" i="1"/>
  <c r="CL750" i="1"/>
  <c r="CL1208" i="1"/>
  <c r="CL309" i="1"/>
  <c r="CL1210" i="1"/>
  <c r="CL1871" i="1"/>
  <c r="CL873" i="1"/>
  <c r="CL820" i="1"/>
  <c r="CL1262" i="1"/>
  <c r="CL1519" i="1"/>
  <c r="CL1031" i="1"/>
  <c r="CL1667" i="1"/>
  <c r="CL1802" i="1"/>
  <c r="CL384" i="1"/>
  <c r="CL521" i="1"/>
  <c r="CL1669" i="1"/>
  <c r="CL1092" i="1"/>
  <c r="CL875" i="1"/>
  <c r="CL1403" i="1"/>
  <c r="CL1872" i="1"/>
  <c r="CL1153" i="1"/>
  <c r="CL1584" i="1"/>
  <c r="CL1098" i="1"/>
  <c r="CL137" i="1"/>
  <c r="CL1033" i="1"/>
  <c r="CL1671" i="1"/>
  <c r="CL1803" i="1"/>
  <c r="CL1873" i="1"/>
  <c r="CL638" i="1"/>
  <c r="CL1732" i="1"/>
  <c r="CL70" i="1"/>
  <c r="CL1466" i="1"/>
  <c r="CL1874" i="1"/>
  <c r="CL1875" i="1"/>
  <c r="CL582" i="1"/>
  <c r="CL523" i="1"/>
  <c r="CL1525" i="1"/>
  <c r="CL1155" i="1"/>
  <c r="CL249" i="1"/>
  <c r="CL1876" i="1"/>
  <c r="CL752" i="1"/>
  <c r="CL877" i="1"/>
  <c r="CL8" i="1"/>
  <c r="CL1157" i="1"/>
  <c r="CL1100" i="1"/>
  <c r="CL586" i="1"/>
  <c r="CL879" i="1"/>
  <c r="CL388" i="1"/>
  <c r="CL311" i="1"/>
  <c r="CL525" i="1"/>
  <c r="CL645" i="1"/>
  <c r="CL754" i="1"/>
  <c r="CL394" i="1"/>
  <c r="CL1035" i="1"/>
  <c r="CL1329" i="1"/>
  <c r="CL1805" i="1"/>
  <c r="CL647" i="1"/>
  <c r="CL1037" i="1"/>
  <c r="CL10" i="1"/>
  <c r="CL527" i="1"/>
  <c r="CL1807" i="1"/>
  <c r="CL1405" i="1"/>
  <c r="CL1102" i="1"/>
  <c r="CL756" i="1"/>
  <c r="CL1104" i="1"/>
  <c r="CL398" i="1"/>
  <c r="CL1673" i="1"/>
  <c r="CL1877" i="1"/>
  <c r="CL702" i="1"/>
  <c r="CL1593" i="1"/>
  <c r="CL1039" i="1"/>
  <c r="CL1734" i="1"/>
  <c r="CL400" i="1"/>
  <c r="CL1527" i="1"/>
  <c r="CL704" i="1"/>
  <c r="CL1675" i="1"/>
  <c r="CL250" i="1"/>
  <c r="CL1677" i="1"/>
  <c r="CL314" i="1"/>
  <c r="CL1106" i="1"/>
  <c r="CL649" i="1"/>
  <c r="CL1810" i="1"/>
  <c r="CL588" i="1"/>
  <c r="CL1159" i="1"/>
  <c r="CL1594" i="1"/>
  <c r="CL1217" i="1"/>
  <c r="CL14" i="1"/>
  <c r="CL1219" i="1"/>
  <c r="CL1221" i="1"/>
  <c r="CL16" i="1"/>
  <c r="CL882" i="1"/>
  <c r="CL74" i="1"/>
  <c r="CL457" i="1"/>
  <c r="CL1468" i="1"/>
  <c r="CL1223" i="1"/>
  <c r="CL939" i="1"/>
  <c r="CL194" i="1"/>
  <c r="CL529" i="1"/>
  <c r="CL76" i="1"/>
  <c r="CL402" i="1"/>
  <c r="CL1043" i="1"/>
  <c r="CL1161" i="1"/>
  <c r="CL18" i="1"/>
  <c r="CL251" i="1"/>
  <c r="CL759" i="1"/>
  <c r="CL404" i="1"/>
  <c r="CL462" i="1"/>
  <c r="CL1470" i="1"/>
  <c r="CL1529" i="1"/>
  <c r="CL1878" i="1"/>
  <c r="CL1472" i="1"/>
  <c r="CL1163" i="1"/>
  <c r="CL983" i="1"/>
  <c r="CL1531" i="1"/>
  <c r="CL20" i="1"/>
  <c r="CL1226" i="1"/>
  <c r="CL1269" i="1"/>
  <c r="CL1331" i="1"/>
  <c r="CL651" i="1"/>
  <c r="CL1166" i="1"/>
  <c r="CL200" i="1"/>
  <c r="CL1736" i="1"/>
  <c r="CL532" i="1"/>
  <c r="CL1228" i="1"/>
  <c r="CL1880" i="1"/>
  <c r="CL1409" i="1"/>
  <c r="CL705" i="1"/>
  <c r="CL1229" i="1"/>
  <c r="CL464" i="1"/>
  <c r="CL1738" i="1"/>
  <c r="CL533" i="1"/>
  <c r="CL1881" i="1"/>
  <c r="CL653" i="1"/>
  <c r="CL656" i="1"/>
  <c r="CL1882" i="1"/>
  <c r="CL1108" i="1"/>
  <c r="CL1411" i="1"/>
  <c r="CL408" i="1"/>
  <c r="CL316" i="1"/>
  <c r="CL1883" i="1"/>
  <c r="CL1812" i="1"/>
  <c r="CL1533" i="1"/>
  <c r="CL763" i="1"/>
  <c r="CL1049" i="1"/>
  <c r="CL1596" i="1"/>
  <c r="CL143" i="1"/>
  <c r="CL985" i="1"/>
  <c r="CL1884" i="1"/>
  <c r="CL263" i="1"/>
  <c r="CL1885" i="1"/>
  <c r="CL317" i="1"/>
  <c r="CL465" i="1"/>
  <c r="CL265" i="1"/>
  <c r="CL1231" i="1"/>
  <c r="CL1886" i="1"/>
  <c r="CL824" i="1"/>
  <c r="CL825" i="1"/>
  <c r="CL888" i="1"/>
  <c r="CL467" i="1"/>
  <c r="CL658" i="1"/>
  <c r="CL1338" i="1"/>
  <c r="CL202" i="1"/>
  <c r="CL1272" i="1"/>
  <c r="CL1891" i="1"/>
  <c r="CL1892" i="1"/>
  <c r="CL267" i="1"/>
  <c r="CL1168" i="1"/>
  <c r="CL1896" i="1"/>
  <c r="CL1814" i="1"/>
  <c r="CL410" i="1"/>
  <c r="CL1475" i="1"/>
  <c r="CL1110" i="1"/>
  <c r="CL1340" i="1"/>
  <c r="CL766" i="1"/>
  <c r="CL204" i="1"/>
  <c r="CL412" i="1"/>
  <c r="CL941" i="1"/>
  <c r="CL269" i="1"/>
  <c r="CL827" i="1"/>
  <c r="CL414" i="1"/>
  <c r="CL707" i="1"/>
  <c r="CL1897" i="1"/>
  <c r="CL1342" i="1"/>
  <c r="CL1344" i="1"/>
  <c r="CL22" i="1"/>
  <c r="CL81" i="1"/>
  <c r="CL1536" i="1"/>
  <c r="CL1899" i="1"/>
  <c r="CL1816" i="1"/>
  <c r="CL1413" i="1"/>
  <c r="CL1900" i="1"/>
  <c r="CL1901" i="1"/>
  <c r="CL83" i="1"/>
  <c r="CL323" i="1"/>
  <c r="CL85" i="1"/>
  <c r="CL709" i="1"/>
  <c r="CL1902" i="1"/>
  <c r="CL1903" i="1"/>
  <c r="CL1904" i="1"/>
  <c r="CL711" i="1"/>
  <c r="CL1415" i="1"/>
  <c r="CL473" i="1"/>
  <c r="CL713" i="1"/>
  <c r="CL1598" i="1"/>
  <c r="CL475" i="1"/>
  <c r="CL942" i="1"/>
  <c r="CL23" i="1"/>
  <c r="CL1114" i="1"/>
  <c r="CL325" i="1"/>
  <c r="CL476" i="1"/>
  <c r="CL1170" i="1"/>
  <c r="CL829" i="1"/>
  <c r="CL89" i="1"/>
  <c r="CL1352" i="1"/>
  <c r="CL25" i="1"/>
  <c r="CL715" i="1"/>
  <c r="CL717" i="1"/>
  <c r="CL1905" i="1"/>
  <c r="CL327" i="1"/>
  <c r="CL987" i="1"/>
  <c r="CL1907" i="1"/>
  <c r="CL989" i="1"/>
  <c r="CL768" i="1"/>
  <c r="CL949" i="1"/>
  <c r="CL1417" i="1"/>
  <c r="CL1740" i="1"/>
  <c r="CL206" i="1"/>
  <c r="CL660" i="1"/>
  <c r="CL536" i="1"/>
  <c r="CL1908" i="1"/>
  <c r="CL1686" i="1"/>
  <c r="CL91" i="1"/>
  <c r="CL991" i="1"/>
  <c r="CL1909" i="1"/>
  <c r="CL831" i="1"/>
  <c r="CL1818" i="1"/>
  <c r="CL1539" i="1"/>
  <c r="CL418" i="1"/>
  <c r="CL1819" i="1"/>
  <c r="CL1051" i="1"/>
  <c r="CL951" i="1"/>
  <c r="CL1913" i="1"/>
  <c r="CL478" i="1"/>
  <c r="CL1914" i="1"/>
  <c r="CL1915" i="1"/>
  <c r="CL1176" i="1"/>
  <c r="CL1234" i="1"/>
  <c r="CL275" i="1"/>
  <c r="CL1916" i="1"/>
  <c r="CL1918" i="1"/>
  <c r="CL208" i="1"/>
  <c r="CL833" i="1"/>
  <c r="CL996" i="1"/>
  <c r="CL1688" i="1"/>
  <c r="CL481" i="1"/>
  <c r="CL1820" i="1"/>
  <c r="CL210" i="1"/>
  <c r="CL1236" i="1"/>
  <c r="CL1238" i="1"/>
  <c r="CL719" i="1"/>
  <c r="CL1919" i="1"/>
  <c r="CL769" i="1"/>
  <c r="CL772" i="1"/>
  <c r="CL1690" i="1"/>
  <c r="CL1541" i="1"/>
  <c r="CL1543" i="1"/>
  <c r="CL1054" i="1"/>
  <c r="CL721" i="1"/>
  <c r="CL998" i="1"/>
  <c r="CL1284" i="1"/>
  <c r="CL1691" i="1"/>
  <c r="CL1920" i="1"/>
  <c r="CL1609" i="1"/>
  <c r="CL329" i="1"/>
  <c r="CL149" i="1"/>
  <c r="CL1921" i="1"/>
  <c r="CL1821" i="1"/>
  <c r="CL1421" i="1"/>
  <c r="CL1117" i="1"/>
  <c r="CL1545" i="1"/>
  <c r="CL594" i="1"/>
  <c r="CL1119" i="1"/>
  <c r="CL151" i="1"/>
  <c r="CL1477" i="1"/>
  <c r="CL1693" i="1"/>
  <c r="CL1000" i="1"/>
  <c r="CL895" i="1"/>
  <c r="CL1287" i="1"/>
  <c r="CL420" i="1"/>
  <c r="CL97" i="1"/>
  <c r="CL277" i="1"/>
  <c r="CL662" i="1"/>
  <c r="CL32" i="1"/>
  <c r="CL212" i="1"/>
  <c r="CL1479" i="1"/>
  <c r="CL331" i="1"/>
  <c r="CL1922" i="1"/>
  <c r="CL1823" i="1"/>
  <c r="CL1924" i="1"/>
  <c r="CL1483" i="1"/>
  <c r="CL836" i="1"/>
  <c r="CL539" i="1"/>
  <c r="CL1485" i="1"/>
  <c r="CL596" i="1"/>
  <c r="CL1925" i="1"/>
  <c r="CL1289" i="1"/>
  <c r="CL664" i="1"/>
  <c r="CL1825" i="1"/>
  <c r="CL1926" i="1"/>
  <c r="CL1056" i="1"/>
  <c r="CL837" i="1"/>
  <c r="CL541" i="1"/>
  <c r="CL1058" i="1"/>
  <c r="CL1696" i="1"/>
  <c r="CL839" i="1"/>
  <c r="CL1121" i="1"/>
  <c r="CL1927" i="1"/>
  <c r="CL1487" i="1"/>
  <c r="CL1928" i="1"/>
  <c r="CL337" i="1"/>
  <c r="CL544" i="1"/>
  <c r="CL1424" i="1"/>
  <c r="CL1002" i="1"/>
  <c r="CL339" i="1"/>
  <c r="CL1004" i="1"/>
  <c r="CL34" i="1"/>
  <c r="CL1241" i="1"/>
  <c r="CL1006" i="1"/>
  <c r="CL774" i="1"/>
  <c r="CL104" i="1"/>
  <c r="CL1929" i="1"/>
  <c r="CL1613" i="1"/>
  <c r="CL1930" i="1"/>
  <c r="CL340" i="1"/>
  <c r="CL776" i="1"/>
  <c r="CL1060" i="1"/>
  <c r="CL778" i="1"/>
  <c r="CL1827" i="1"/>
  <c r="CL782" i="1"/>
  <c r="CL896" i="1"/>
  <c r="CL1360" i="1"/>
  <c r="CL108" i="1"/>
  <c r="CL35" i="1"/>
  <c r="CL1751" i="1"/>
  <c r="CL841" i="1"/>
  <c r="CL1008" i="1"/>
  <c r="CL898" i="1"/>
  <c r="CL1291" i="1"/>
  <c r="CL668" i="1"/>
  <c r="CL1931" i="1"/>
  <c r="CL1426" i="1"/>
  <c r="CL670" i="1"/>
  <c r="CL1698" i="1"/>
  <c r="CL488" i="1"/>
  <c r="CL1431" i="1"/>
  <c r="CL598" i="1"/>
  <c r="CL1362" i="1"/>
  <c r="CL900" i="1"/>
  <c r="CL723" i="1"/>
  <c r="CL546" i="1"/>
  <c r="CL1489" i="1"/>
  <c r="CL672" i="1"/>
  <c r="CL1622" i="1"/>
  <c r="CL1753" i="1"/>
  <c r="CL725" i="1"/>
  <c r="CL1932" i="1"/>
  <c r="CL600" i="1"/>
  <c r="CL1933" i="1"/>
  <c r="CL1551" i="1"/>
  <c r="CL602" i="1"/>
  <c r="CL728" i="1"/>
  <c r="CL1934" i="1"/>
  <c r="CL1755" i="1"/>
  <c r="CL1247" i="1"/>
  <c r="CL490" i="1"/>
  <c r="CL1936" i="1"/>
  <c r="CL492" i="1"/>
  <c r="CL153" i="1"/>
  <c r="CL730" i="1"/>
  <c r="CL1492" i="1"/>
  <c r="CL1494" i="1"/>
  <c r="CL1365" i="1"/>
  <c r="CL155" i="1"/>
  <c r="CL283" i="1"/>
  <c r="CL1178" i="1"/>
  <c r="CL548" i="1"/>
  <c r="CL902" i="1"/>
  <c r="CL904" i="1"/>
  <c r="CL674" i="1"/>
  <c r="CL1700" i="1"/>
  <c r="CL1757" i="1"/>
  <c r="CL1433" i="1"/>
  <c r="CL1062" i="1"/>
  <c r="CL285" i="1"/>
  <c r="CL215" i="1"/>
  <c r="CL43" i="1"/>
  <c r="CL1937" i="1"/>
  <c r="CL111" i="1"/>
  <c r="CL1624" i="1"/>
  <c r="CL550" i="1"/>
  <c r="CL286" i="1"/>
  <c r="CL1129" i="1"/>
  <c r="CL157" i="1"/>
  <c r="CL1180" i="1"/>
  <c r="CL1010" i="1"/>
  <c r="CL1012" i="1"/>
  <c r="CL1939" i="1"/>
  <c r="CL428" i="1"/>
  <c r="CL1249" i="1"/>
  <c r="CL787" i="1"/>
  <c r="CL1553" i="1"/>
  <c r="CL906" i="1"/>
  <c r="CL1628" i="1"/>
  <c r="CL159" i="1"/>
  <c r="CL1940" i="1"/>
  <c r="CL1942" i="1"/>
  <c r="CL113" i="1"/>
  <c r="CL957" i="1"/>
  <c r="CL216" i="1"/>
  <c r="CL732" i="1"/>
  <c r="CL45" i="1"/>
  <c r="CL1702" i="1"/>
  <c r="CL1829" i="1"/>
  <c r="CL1630" i="1"/>
  <c r="CL1435" i="1"/>
  <c r="CL342" i="1"/>
  <c r="CL851" i="1"/>
  <c r="CL1014" i="1"/>
  <c r="CL1555" i="1"/>
  <c r="CL855" i="1"/>
  <c r="CL551" i="1"/>
  <c r="CL1374" i="1"/>
  <c r="CL1131" i="1"/>
  <c r="CL162" i="1"/>
  <c r="CL1759" i="1"/>
  <c r="CL430" i="1"/>
  <c r="CL1943" i="1"/>
  <c r="CL288" i="1"/>
  <c r="CL1704" i="1"/>
  <c r="CL1763" i="1"/>
  <c r="CL1944" i="1"/>
  <c r="CL218" i="1"/>
  <c r="CL960" i="1"/>
  <c r="CL1439" i="1"/>
  <c r="CL432" i="1"/>
  <c r="CL290" i="1"/>
  <c r="CL220" i="1"/>
  <c r="CL1831" i="1"/>
  <c r="CL494" i="1"/>
  <c r="CL1063" i="1"/>
  <c r="CL222" i="1"/>
  <c r="CL164" i="1"/>
  <c r="CL858" i="1"/>
  <c r="CL1182" i="1"/>
  <c r="CL1633" i="1"/>
  <c r="CL1557" i="1"/>
  <c r="CL1945" i="1"/>
  <c r="CL683" i="1"/>
  <c r="CL1946" i="1"/>
  <c r="CL496" i="1"/>
  <c r="CL1253" i="1"/>
  <c r="CL962" i="1"/>
  <c r="CL1833" i="1"/>
  <c r="CL1496" i="1"/>
  <c r="CL1559" i="1"/>
  <c r="CL1297" i="1"/>
  <c r="CL964" i="1"/>
  <c r="CL610" i="1"/>
  <c r="CL1299" i="1"/>
  <c r="CL612" i="1"/>
  <c r="CL1947" i="1"/>
  <c r="CL1300" i="1"/>
  <c r="CL1139" i="1"/>
  <c r="CL789" i="1"/>
  <c r="CL1561" i="1"/>
  <c r="CL1377" i="1"/>
  <c r="CL1706" i="1"/>
  <c r="CL908" i="1"/>
  <c r="CL1948" i="1"/>
  <c r="CL552" i="1"/>
  <c r="CL1498" i="1"/>
  <c r="CL1441" i="1"/>
  <c r="CL1302" i="1"/>
  <c r="CL167" i="1"/>
  <c r="CL1949" i="1"/>
  <c r="CL791" i="1"/>
  <c r="CL1766" i="1"/>
  <c r="CL225" i="1"/>
  <c r="CL554" i="1"/>
  <c r="CL793" i="1"/>
  <c r="CL910" i="1"/>
  <c r="CL1636" i="1"/>
  <c r="CL685" i="1"/>
  <c r="CL115" i="1"/>
  <c r="CL344" i="1"/>
  <c r="CL1184" i="1"/>
  <c r="CL1708" i="1"/>
  <c r="CL614" i="1"/>
  <c r="CL1710" i="1"/>
  <c r="CL687" i="1"/>
  <c r="CL1953" i="1"/>
  <c r="CL1186" i="1"/>
  <c r="CL1954" i="1"/>
  <c r="CL1067" i="1"/>
  <c r="CL227" i="1"/>
  <c r="CL504" i="1"/>
  <c r="CL1958" i="1"/>
  <c r="CL1383" i="1"/>
  <c r="CL1304" i="1"/>
  <c r="CL912" i="1"/>
  <c r="CL168" i="1"/>
  <c r="CL1959" i="1"/>
  <c r="CL170" i="1"/>
  <c r="CL966" i="1"/>
  <c r="CL1960" i="1"/>
  <c r="CL346" i="1"/>
  <c r="CL1385" i="1"/>
  <c r="CL229" i="1"/>
  <c r="CL1500" i="1"/>
  <c r="CL860" i="1"/>
  <c r="CL1188" i="1"/>
  <c r="CL437" i="1"/>
  <c r="CL1961" i="1"/>
  <c r="CL1070" i="1"/>
  <c r="CL1965" i="1"/>
  <c r="CL231" i="1"/>
  <c r="CL1563" i="1"/>
  <c r="CL1194" i="1"/>
  <c r="CL1638" i="1"/>
  <c r="CL556" i="1"/>
  <c r="CL689" i="1"/>
  <c r="CL1712" i="1"/>
  <c r="CL1771" i="1"/>
  <c r="CL1966" i="1"/>
  <c r="CL862" i="1"/>
  <c r="CL172" i="1"/>
  <c r="CL1967" i="1"/>
  <c r="CL1565" i="1"/>
  <c r="CL914" i="1"/>
  <c r="CL1195" i="1"/>
  <c r="CL1450" i="1"/>
  <c r="CL1971" i="1"/>
  <c r="CL915" i="1"/>
  <c r="CL175" i="1"/>
  <c r="CL616" i="1"/>
  <c r="CL440" i="1"/>
  <c r="CL1972" i="1"/>
  <c r="CL917" i="1"/>
  <c r="CL506" i="1"/>
  <c r="CL1015" i="1"/>
  <c r="CL799" i="1"/>
  <c r="CL1141" i="1"/>
  <c r="CL1640" i="1"/>
  <c r="CL508" i="1"/>
  <c r="CL864" i="1"/>
  <c r="CL1973" i="1"/>
  <c r="CL1305" i="1"/>
  <c r="CL350" i="1"/>
  <c r="CL1974" i="1"/>
  <c r="CL293" i="1"/>
  <c r="CL295" i="1"/>
  <c r="CL1017" i="1"/>
  <c r="CL1073" i="1"/>
  <c r="CL1143" i="1"/>
  <c r="CL1978" i="1"/>
  <c r="CL510" i="1"/>
  <c r="CL1773" i="1"/>
  <c r="CL1979" i="1"/>
  <c r="CL1307" i="1"/>
  <c r="CL1502" i="1"/>
  <c r="CL1775" i="1"/>
  <c r="CL805" i="1"/>
  <c r="CL49" i="1"/>
  <c r="CL734" i="1"/>
  <c r="CL441" i="1"/>
  <c r="CL736" i="1"/>
  <c r="CL1452" i="1"/>
  <c r="CL297" i="1"/>
  <c r="CL352" i="1"/>
  <c r="CL1074" i="1"/>
  <c r="CL968" i="1"/>
  <c r="CL1566" i="1"/>
  <c r="CL117" i="1"/>
  <c r="CL1980" i="1"/>
  <c r="CL807" i="1"/>
  <c r="CL512" i="1"/>
  <c r="CL809" i="1"/>
  <c r="CL1454" i="1"/>
  <c r="CL562" i="1"/>
  <c r="CL354" i="1"/>
  <c r="CL1197" i="1"/>
  <c r="CL1642" i="1"/>
  <c r="CL52" i="1"/>
  <c r="CL1715" i="1"/>
  <c r="CL1779" i="1"/>
  <c r="CL1781" i="1"/>
  <c r="CL1644" i="1"/>
  <c r="CL1309" i="1"/>
  <c r="CL1311" i="1"/>
  <c r="CL1783" i="1"/>
  <c r="CL1019" i="1"/>
  <c r="CL1457" i="1"/>
  <c r="CL1504" i="1"/>
  <c r="CL971" i="1"/>
  <c r="CL1313" i="1"/>
  <c r="CL1785" i="1"/>
  <c r="CL54" i="1"/>
  <c r="CL1506" i="1"/>
  <c r="CL1199" i="1"/>
  <c r="CL570" i="1"/>
  <c r="CL1315" i="1"/>
  <c r="CL1981" i="1"/>
  <c r="CL1021" i="1"/>
  <c r="CL56" i="1"/>
  <c r="CL866" i="1"/>
  <c r="CL356" i="1"/>
  <c r="CL919" i="1"/>
  <c r="CL58" i="1"/>
  <c r="CL1982" i="1"/>
  <c r="CL921" i="1"/>
  <c r="CL1076" i="1"/>
  <c r="CL1842" i="1"/>
  <c r="CL1459" i="1"/>
  <c r="CL358" i="1"/>
  <c r="CL622" i="1"/>
  <c r="CL1388" i="1"/>
  <c r="CL177" i="1"/>
  <c r="CL1846" i="1"/>
  <c r="CL1146" i="1"/>
  <c r="CL974" i="1"/>
  <c r="CL739" i="1"/>
  <c r="CL181" i="1"/>
  <c r="CL1983" i="1"/>
  <c r="CL1023" i="1"/>
  <c r="CL1260" i="1"/>
  <c r="CL1078" i="1"/>
  <c r="CL741" i="1"/>
  <c r="CL1461" i="1"/>
  <c r="CL1321" i="1"/>
  <c r="CL119" i="1"/>
  <c r="CL1323" i="1"/>
  <c r="CL624" i="1"/>
  <c r="CL922" i="1"/>
  <c r="CL299" i="1"/>
  <c r="CL813" i="1"/>
  <c r="CL975" i="1"/>
  <c r="CL1787" i="1"/>
  <c r="CL1326" i="1"/>
  <c r="CL121" i="1"/>
  <c r="CL60" i="1"/>
  <c r="CL626" i="1"/>
  <c r="CL1568" i="1"/>
  <c r="CL1390" i="1"/>
  <c r="CL123" i="1"/>
  <c r="CL743" i="1"/>
  <c r="CL1025" i="1"/>
  <c r="CL515" i="1"/>
  <c r="CL628" i="1"/>
  <c r="CL1791" i="1"/>
  <c r="CL62" i="1"/>
  <c r="CL233" i="1"/>
  <c r="CL1201" i="1"/>
  <c r="CL235" i="1"/>
  <c r="CL443" i="1"/>
  <c r="CL237" i="1"/>
  <c r="CL363" i="1"/>
  <c r="CL1148" i="1"/>
  <c r="CL1650" i="1"/>
  <c r="CL1987" i="1"/>
  <c r="CL630" i="1"/>
  <c r="CL64" i="1"/>
  <c r="CL125" i="1"/>
  <c r="CL746" i="1"/>
  <c r="CL977" i="1"/>
  <c r="CL1848" i="1"/>
  <c r="CL869" i="1"/>
  <c r="CL1850" i="1"/>
  <c r="CL691" i="1"/>
  <c r="CL1719" i="1"/>
  <c r="CL693" i="1"/>
  <c r="CL1988" i="1"/>
  <c r="CL924" i="1"/>
  <c r="CL979" i="1"/>
  <c r="CL1509" i="1"/>
  <c r="CL1989" i="1"/>
  <c r="CL1990" i="1"/>
  <c r="CL239" i="1"/>
  <c r="CL1991" i="1"/>
  <c r="CL1721" i="1"/>
  <c r="CL66" i="1"/>
  <c r="CL1995" i="1"/>
  <c r="CL1080" i="1"/>
  <c r="CL1150" i="1"/>
  <c r="CL632" i="1"/>
  <c r="CL365" i="1"/>
  <c r="CL1793" i="1"/>
  <c r="CL1996" i="1"/>
  <c r="CL445" i="1"/>
  <c r="CL1997" i="1"/>
  <c r="CL367" i="1"/>
  <c r="CL577" i="1"/>
  <c r="CL1998" i="1"/>
  <c r="CL1651" i="1"/>
  <c r="CL695" i="1"/>
  <c r="CL1026" i="1"/>
  <c r="CL1852" i="1"/>
  <c r="CL816" i="1"/>
  <c r="CL1655" i="1"/>
  <c r="CL2002" i="1"/>
  <c r="CL1722" i="1"/>
  <c r="CL371" i="1"/>
  <c r="CL1203" i="1"/>
  <c r="CL925" i="1"/>
  <c r="CL1795" i="1"/>
  <c r="CL579" i="1"/>
  <c r="CL1657" i="1"/>
  <c r="CL1571" i="1"/>
  <c r="CL981" i="1"/>
  <c r="CL2003" i="1"/>
  <c r="CL1086" i="1"/>
  <c r="CL748" i="1"/>
  <c r="CL1398" i="1"/>
  <c r="CL184" i="1"/>
  <c r="CL1659" i="1"/>
  <c r="CL127" i="1"/>
  <c r="CJ1575" i="1"/>
  <c r="CJ1865" i="1"/>
  <c r="CJ247" i="1"/>
  <c r="CJ135" i="1"/>
  <c r="CJ1870" i="1"/>
  <c r="CJ1096" i="1"/>
  <c r="CJ1523" i="1"/>
  <c r="CJ6" i="1"/>
  <c r="CJ641" i="1"/>
  <c r="CJ1588" i="1"/>
  <c r="CJ1266" i="1"/>
  <c r="CJ1214" i="1"/>
  <c r="CJ392" i="1"/>
  <c r="CJ937" i="1"/>
  <c r="CJ141" i="1"/>
  <c r="CJ255" i="1"/>
  <c r="CJ198" i="1"/>
  <c r="CJ259" i="1"/>
  <c r="CJ1047" i="1"/>
  <c r="CJ1336" i="1"/>
  <c r="CJ1890" i="1"/>
  <c r="CJ321" i="1"/>
  <c r="CJ147" i="1"/>
  <c r="CJ1895" i="1"/>
  <c r="CJ1682" i="1"/>
  <c r="CJ892" i="1"/>
  <c r="CJ1348" i="1"/>
  <c r="CJ1602" i="1"/>
  <c r="CJ29" i="1"/>
  <c r="CJ946" i="1"/>
  <c r="CJ1276" i="1"/>
  <c r="CJ1912" i="1"/>
  <c r="CJ274" i="1"/>
  <c r="CJ1280" i="1"/>
  <c r="CJ1746" i="1"/>
  <c r="CJ1607" i="1"/>
  <c r="CJ95" i="1"/>
  <c r="CJ1749" i="1"/>
  <c r="CJ485" i="1"/>
  <c r="CJ101" i="1"/>
  <c r="CJ1358" i="1"/>
  <c r="CJ1125" i="1"/>
  <c r="CJ954" i="1"/>
  <c r="CJ1620" i="1"/>
  <c r="CJ1549" i="1"/>
  <c r="CJ425" i="1"/>
  <c r="CJ845" i="1"/>
  <c r="CJ849" i="1"/>
  <c r="CJ1295" i="1"/>
  <c r="CJ1245" i="1"/>
  <c r="CJ39" i="1"/>
  <c r="CJ680" i="1"/>
  <c r="CJ1372" i="1"/>
  <c r="CJ608" i="1"/>
  <c r="CJ1136" i="1"/>
  <c r="CJ502" i="1"/>
  <c r="CJ1837" i="1"/>
  <c r="CJ1952" i="1"/>
  <c r="CJ1381" i="1"/>
  <c r="CJ797" i="1"/>
  <c r="CJ1770" i="1"/>
  <c r="CJ1957" i="1"/>
  <c r="CJ1446" i="1"/>
  <c r="CJ1192" i="1"/>
  <c r="CJ560" i="1"/>
  <c r="CJ1970" i="1"/>
  <c r="CJ1258" i="1"/>
  <c r="CJ1977" i="1"/>
  <c r="CJ803" i="1"/>
  <c r="CJ568" i="1"/>
  <c r="CJ574" i="1"/>
  <c r="CJ1319" i="1"/>
  <c r="CJ620" i="1"/>
  <c r="CJ1648" i="1"/>
  <c r="CJ1986" i="1"/>
  <c r="CJ303" i="1"/>
  <c r="CJ1394" i="1"/>
  <c r="CJ1994" i="1"/>
  <c r="CJ2001" i="1"/>
  <c r="CJ1084" i="1"/>
  <c r="CJ307" i="1"/>
  <c r="CJ449" i="1"/>
  <c r="CJ128" i="1"/>
  <c r="CJ1574" i="1"/>
  <c r="CJ1573" i="1"/>
  <c r="CJ1863" i="1"/>
  <c r="CJ1864" i="1"/>
  <c r="CJ1862" i="1"/>
  <c r="CJ245" i="1"/>
  <c r="CJ246" i="1"/>
  <c r="CJ133" i="1"/>
  <c r="CJ134" i="1"/>
  <c r="CJ1868" i="1"/>
  <c r="CJ1869" i="1"/>
  <c r="CJ1094" i="1"/>
  <c r="CJ1095" i="1"/>
  <c r="CJ1522" i="1"/>
  <c r="CJ1521" i="1"/>
  <c r="CJ5" i="1"/>
  <c r="CJ4" i="1"/>
  <c r="CJ640" i="1"/>
  <c r="CJ639" i="1"/>
  <c r="CJ1586" i="1"/>
  <c r="CJ1587" i="1"/>
  <c r="CJ1264" i="1"/>
  <c r="CJ1265" i="1"/>
  <c r="CJ1212" i="1"/>
  <c r="CJ1213" i="1"/>
  <c r="CJ390" i="1"/>
  <c r="CJ391" i="1"/>
  <c r="CJ935" i="1"/>
  <c r="CJ936" i="1"/>
  <c r="CJ139" i="1"/>
  <c r="CJ140" i="1"/>
  <c r="CJ254" i="1"/>
  <c r="CJ253" i="1"/>
  <c r="CJ197" i="1"/>
  <c r="CJ196" i="1"/>
  <c r="CJ257" i="1"/>
  <c r="CJ258" i="1"/>
  <c r="CJ1045" i="1"/>
  <c r="CJ1046" i="1"/>
  <c r="CJ1334" i="1"/>
  <c r="CJ1335" i="1"/>
  <c r="CJ1887" i="1"/>
  <c r="CJ1889" i="1"/>
  <c r="CJ1888" i="1"/>
  <c r="CJ320" i="1"/>
  <c r="CJ319" i="1"/>
  <c r="CJ145" i="1"/>
  <c r="CJ146" i="1"/>
  <c r="CJ1893" i="1"/>
  <c r="CJ1894" i="1"/>
  <c r="CJ1680" i="1"/>
  <c r="CJ1681" i="1"/>
  <c r="CJ891" i="1"/>
  <c r="CJ890" i="1"/>
  <c r="CJ1346" i="1"/>
  <c r="CJ1347" i="1"/>
  <c r="CJ1600" i="1"/>
  <c r="CJ1601" i="1"/>
  <c r="CJ27" i="1"/>
  <c r="CJ28" i="1"/>
  <c r="CJ944" i="1"/>
  <c r="CJ945" i="1"/>
  <c r="CJ1274" i="1"/>
  <c r="CJ1275" i="1"/>
  <c r="CJ1911" i="1"/>
  <c r="CJ1910" i="1"/>
  <c r="CJ272" i="1"/>
  <c r="CJ273" i="1"/>
  <c r="CJ1278" i="1"/>
  <c r="CJ1279" i="1"/>
  <c r="CJ1744" i="1"/>
  <c r="CJ1745" i="1"/>
  <c r="CJ1606" i="1"/>
  <c r="CJ1605" i="1"/>
  <c r="CJ1604" i="1"/>
  <c r="CJ93" i="1"/>
  <c r="CJ94" i="1"/>
  <c r="CJ1748" i="1"/>
  <c r="CJ1747" i="1"/>
  <c r="CJ484" i="1"/>
  <c r="CJ483" i="1"/>
  <c r="CJ99" i="1"/>
  <c r="CJ100" i="1"/>
  <c r="CJ1356" i="1"/>
  <c r="CJ1357" i="1"/>
  <c r="CJ1123" i="1"/>
  <c r="CJ1124" i="1"/>
  <c r="CJ952" i="1"/>
  <c r="CJ953" i="1"/>
  <c r="CJ1617" i="1"/>
  <c r="CJ1619" i="1"/>
  <c r="CJ1618" i="1"/>
  <c r="CJ1547" i="1"/>
  <c r="CJ1548" i="1"/>
  <c r="CJ424" i="1"/>
  <c r="CJ423" i="1"/>
  <c r="CJ844" i="1"/>
  <c r="CJ843" i="1"/>
  <c r="CJ847" i="1"/>
  <c r="CJ848" i="1"/>
  <c r="CJ1293" i="1"/>
  <c r="CJ1294" i="1"/>
  <c r="CJ1243" i="1"/>
  <c r="CJ1244" i="1"/>
  <c r="CJ38" i="1"/>
  <c r="CJ37" i="1"/>
  <c r="CJ678" i="1"/>
  <c r="CJ679" i="1"/>
  <c r="CJ1370" i="1"/>
  <c r="CJ1371" i="1"/>
  <c r="CJ607" i="1"/>
  <c r="CJ606" i="1"/>
  <c r="CJ1135" i="1"/>
  <c r="CJ1134" i="1"/>
  <c r="CJ500" i="1"/>
  <c r="CJ501" i="1"/>
  <c r="CJ1835" i="1"/>
  <c r="CJ1836" i="1"/>
  <c r="CJ1950" i="1"/>
  <c r="CJ1951" i="1"/>
  <c r="CJ1379" i="1"/>
  <c r="CJ1380" i="1"/>
  <c r="CJ795" i="1"/>
  <c r="CJ796" i="1"/>
  <c r="CJ1768" i="1"/>
  <c r="CJ1769" i="1"/>
  <c r="CJ1955" i="1"/>
  <c r="CJ1956" i="1"/>
  <c r="CJ1444" i="1"/>
  <c r="CJ1443" i="1"/>
  <c r="CJ1445" i="1"/>
  <c r="CJ1190" i="1"/>
  <c r="CJ1191" i="1"/>
  <c r="CJ558" i="1"/>
  <c r="CJ559" i="1"/>
  <c r="CJ1968" i="1"/>
  <c r="CJ1969" i="1"/>
  <c r="CJ1256" i="1"/>
  <c r="CJ1257" i="1"/>
  <c r="CJ1975" i="1"/>
  <c r="CJ1976" i="1"/>
  <c r="CJ801" i="1"/>
  <c r="CJ802" i="1"/>
  <c r="CJ566" i="1"/>
  <c r="CJ567" i="1"/>
  <c r="CJ573" i="1"/>
  <c r="CJ572" i="1"/>
  <c r="CJ1318" i="1"/>
  <c r="CJ1317" i="1"/>
  <c r="CJ619" i="1"/>
  <c r="CJ618" i="1"/>
  <c r="CJ1646" i="1"/>
  <c r="CJ1647" i="1"/>
  <c r="CJ1984" i="1"/>
  <c r="CJ1985" i="1"/>
  <c r="CJ302" i="1"/>
  <c r="CJ301" i="1"/>
  <c r="CJ1393" i="1"/>
  <c r="CJ1392" i="1"/>
  <c r="CJ1993" i="1"/>
  <c r="CJ1992" i="1"/>
  <c r="CJ2000" i="1"/>
  <c r="CJ1999" i="1"/>
  <c r="CJ1082" i="1"/>
  <c r="CJ1083" i="1"/>
  <c r="CJ306" i="1"/>
  <c r="CJ305" i="1"/>
  <c r="CJ448" i="1"/>
  <c r="CJ447" i="1"/>
  <c r="CJ129" i="1"/>
  <c r="CJ373" i="1"/>
  <c r="CJ1726" i="1"/>
  <c r="CJ451" i="1"/>
  <c r="CJ376" i="1"/>
  <c r="CJ517" i="1"/>
  <c r="CJ186" i="1"/>
  <c r="CJ241" i="1"/>
  <c r="CJ1400" i="1"/>
  <c r="CJ1854" i="1"/>
  <c r="CJ697" i="1"/>
  <c r="CJ188" i="1"/>
  <c r="CJ1512" i="1"/>
  <c r="CJ1728" i="1"/>
  <c r="CJ927" i="1"/>
  <c r="CJ1730" i="1"/>
  <c r="CJ818" i="1"/>
  <c r="CJ1798" i="1"/>
  <c r="CJ1855" i="1"/>
  <c r="CJ1856" i="1"/>
  <c r="CJ1800" i="1"/>
  <c r="CJ1662" i="1"/>
  <c r="CJ1858" i="1"/>
  <c r="CJ68" i="1"/>
  <c r="CJ1577" i="1"/>
  <c r="CJ454" i="1"/>
  <c r="CJ1859" i="1"/>
  <c r="CJ929" i="1"/>
  <c r="CJ1860" i="1"/>
  <c r="CJ1664" i="1"/>
  <c r="CJ1464" i="1"/>
  <c r="CJ1861" i="1"/>
  <c r="CJ699" i="1"/>
  <c r="CJ1867" i="1"/>
  <c r="CJ243" i="1"/>
  <c r="CJ1581" i="1"/>
  <c r="CJ636" i="1"/>
  <c r="CJ931" i="1"/>
  <c r="CJ933" i="1"/>
  <c r="CJ378" i="1"/>
  <c r="CJ1206" i="1"/>
  <c r="CJ190" i="1"/>
  <c r="CJ131" i="1"/>
  <c r="CJ871" i="1"/>
  <c r="CJ1583" i="1"/>
  <c r="CJ380" i="1"/>
  <c r="CJ192" i="1"/>
  <c r="CJ1029" i="1"/>
  <c r="CJ1088" i="1"/>
  <c r="CJ1513" i="1"/>
  <c r="CJ1090" i="1"/>
  <c r="CJ1517" i="1"/>
  <c r="CJ750" i="1"/>
  <c r="CJ1208" i="1"/>
  <c r="CJ309" i="1"/>
  <c r="CJ1210" i="1"/>
  <c r="CJ1871" i="1"/>
  <c r="CJ873" i="1"/>
  <c r="CJ820" i="1"/>
  <c r="CJ1262" i="1"/>
  <c r="CJ1519" i="1"/>
  <c r="CJ1031" i="1"/>
  <c r="CJ1667" i="1"/>
  <c r="CJ1802" i="1"/>
  <c r="CJ384" i="1"/>
  <c r="CJ521" i="1"/>
  <c r="CJ1669" i="1"/>
  <c r="CJ1092" i="1"/>
  <c r="CJ875" i="1"/>
  <c r="CJ1403" i="1"/>
  <c r="CJ1872" i="1"/>
  <c r="CJ1153" i="1"/>
  <c r="CJ1584" i="1"/>
  <c r="CJ1098" i="1"/>
  <c r="CJ137" i="1"/>
  <c r="CJ1033" i="1"/>
  <c r="CJ1671" i="1"/>
  <c r="CJ1803" i="1"/>
  <c r="CJ1873" i="1"/>
  <c r="CJ638" i="1"/>
  <c r="CJ1732" i="1"/>
  <c r="CJ70" i="1"/>
  <c r="CJ1466" i="1"/>
  <c r="CJ1874" i="1"/>
  <c r="CJ1875" i="1"/>
  <c r="CJ582" i="1"/>
  <c r="CJ523" i="1"/>
  <c r="CJ1525" i="1"/>
  <c r="CJ1155" i="1"/>
  <c r="CJ249" i="1"/>
  <c r="CJ1876" i="1"/>
  <c r="CJ752" i="1"/>
  <c r="CJ877" i="1"/>
  <c r="CJ8" i="1"/>
  <c r="CJ1157" i="1"/>
  <c r="CJ1100" i="1"/>
  <c r="CJ586" i="1"/>
  <c r="CJ879" i="1"/>
  <c r="CJ388" i="1"/>
  <c r="CJ311" i="1"/>
  <c r="CJ525" i="1"/>
  <c r="CJ645" i="1"/>
  <c r="CJ754" i="1"/>
  <c r="CJ394" i="1"/>
  <c r="CJ1035" i="1"/>
  <c r="CJ1329" i="1"/>
  <c r="CJ1805" i="1"/>
  <c r="CJ647" i="1"/>
  <c r="CJ1037" i="1"/>
  <c r="CJ10" i="1"/>
  <c r="CJ527" i="1"/>
  <c r="CJ1807" i="1"/>
  <c r="CJ1405" i="1"/>
  <c r="CJ1102" i="1"/>
  <c r="CJ756" i="1"/>
  <c r="CJ1104" i="1"/>
  <c r="CJ398" i="1"/>
  <c r="CJ1673" i="1"/>
  <c r="CJ1877" i="1"/>
  <c r="CJ702" i="1"/>
  <c r="CJ1593" i="1"/>
  <c r="CJ1039" i="1"/>
  <c r="CJ1734" i="1"/>
  <c r="CJ400" i="1"/>
  <c r="CJ1527" i="1"/>
  <c r="CJ704" i="1"/>
  <c r="CJ1675" i="1"/>
  <c r="CJ250" i="1"/>
  <c r="CJ1677" i="1"/>
  <c r="CJ314" i="1"/>
  <c r="CJ1106" i="1"/>
  <c r="CJ649" i="1"/>
  <c r="CJ1810" i="1"/>
  <c r="CJ588" i="1"/>
  <c r="CJ1159" i="1"/>
  <c r="CJ1594" i="1"/>
  <c r="CJ1217" i="1"/>
  <c r="CJ14" i="1"/>
  <c r="CJ1219" i="1"/>
  <c r="CJ1221" i="1"/>
  <c r="CJ16" i="1"/>
  <c r="CJ882" i="1"/>
  <c r="CJ74" i="1"/>
  <c r="CJ457" i="1"/>
  <c r="CJ1468" i="1"/>
  <c r="CJ1223" i="1"/>
  <c r="CJ939" i="1"/>
  <c r="CJ194" i="1"/>
  <c r="CJ529" i="1"/>
  <c r="CJ76" i="1"/>
  <c r="CJ402" i="1"/>
  <c r="CJ1043" i="1"/>
  <c r="CJ1161" i="1"/>
  <c r="CJ18" i="1"/>
  <c r="CJ251" i="1"/>
  <c r="CJ759" i="1"/>
  <c r="CJ404" i="1"/>
  <c r="CJ462" i="1"/>
  <c r="CJ1470" i="1"/>
  <c r="CJ1529" i="1"/>
  <c r="CJ1878" i="1"/>
  <c r="CJ1472" i="1"/>
  <c r="CJ1163" i="1"/>
  <c r="CJ983" i="1"/>
  <c r="CJ1531" i="1"/>
  <c r="CJ20" i="1"/>
  <c r="CJ1226" i="1"/>
  <c r="CJ1269" i="1"/>
  <c r="CJ1331" i="1"/>
  <c r="CJ651" i="1"/>
  <c r="CJ1166" i="1"/>
  <c r="CJ200" i="1"/>
  <c r="CJ1736" i="1"/>
  <c r="CJ532" i="1"/>
  <c r="CJ1228" i="1"/>
  <c r="CJ1880" i="1"/>
  <c r="CJ1409" i="1"/>
  <c r="CJ705" i="1"/>
  <c r="CJ1229" i="1"/>
  <c r="CJ464" i="1"/>
  <c r="CJ1738" i="1"/>
  <c r="CJ533" i="1"/>
  <c r="CJ1881" i="1"/>
  <c r="CJ653" i="1"/>
  <c r="CJ656" i="1"/>
  <c r="CJ1882" i="1"/>
  <c r="CJ1108" i="1"/>
  <c r="CJ1411" i="1"/>
  <c r="CJ408" i="1"/>
  <c r="CJ316" i="1"/>
  <c r="CJ1883" i="1"/>
  <c r="CJ1812" i="1"/>
  <c r="CJ1533" i="1"/>
  <c r="CJ763" i="1"/>
  <c r="CJ1049" i="1"/>
  <c r="CJ1596" i="1"/>
  <c r="CJ143" i="1"/>
  <c r="CJ985" i="1"/>
  <c r="CJ1884" i="1"/>
  <c r="CJ263" i="1"/>
  <c r="CJ1885" i="1"/>
  <c r="CJ317" i="1"/>
  <c r="CJ465" i="1"/>
  <c r="CJ265" i="1"/>
  <c r="CJ1231" i="1"/>
  <c r="CJ1886" i="1"/>
  <c r="CJ824" i="1"/>
  <c r="CJ825" i="1"/>
  <c r="CJ888" i="1"/>
  <c r="CJ467" i="1"/>
  <c r="CJ658" i="1"/>
  <c r="CJ1338" i="1"/>
  <c r="CJ202" i="1"/>
  <c r="CJ1272" i="1"/>
  <c r="CJ1891" i="1"/>
  <c r="CJ1892" i="1"/>
  <c r="CJ267" i="1"/>
  <c r="CJ1168" i="1"/>
  <c r="CJ1896" i="1"/>
  <c r="CJ1814" i="1"/>
  <c r="CJ410" i="1"/>
  <c r="CJ1475" i="1"/>
  <c r="CJ1110" i="1"/>
  <c r="CJ1340" i="1"/>
  <c r="CJ766" i="1"/>
  <c r="CJ204" i="1"/>
  <c r="CJ412" i="1"/>
  <c r="CJ941" i="1"/>
  <c r="CJ269" i="1"/>
  <c r="CJ827" i="1"/>
  <c r="CJ414" i="1"/>
  <c r="CJ707" i="1"/>
  <c r="CJ1897" i="1"/>
  <c r="CJ1342" i="1"/>
  <c r="CJ1344" i="1"/>
  <c r="CJ22" i="1"/>
  <c r="CJ81" i="1"/>
  <c r="CJ1536" i="1"/>
  <c r="CJ1899" i="1"/>
  <c r="CJ1816" i="1"/>
  <c r="CJ1413" i="1"/>
  <c r="CJ1900" i="1"/>
  <c r="CJ1901" i="1"/>
  <c r="CJ83" i="1"/>
  <c r="CJ323" i="1"/>
  <c r="CJ85" i="1"/>
  <c r="CJ709" i="1"/>
  <c r="CJ1902" i="1"/>
  <c r="CJ1903" i="1"/>
  <c r="CJ1904" i="1"/>
  <c r="CJ711" i="1"/>
  <c r="CJ1415" i="1"/>
  <c r="CJ473" i="1"/>
  <c r="CJ713" i="1"/>
  <c r="CJ1598" i="1"/>
  <c r="CJ475" i="1"/>
  <c r="CJ942" i="1"/>
  <c r="CJ23" i="1"/>
  <c r="CJ1114" i="1"/>
  <c r="CJ325" i="1"/>
  <c r="CJ476" i="1"/>
  <c r="CJ1170" i="1"/>
  <c r="CJ829" i="1"/>
  <c r="CJ89" i="1"/>
  <c r="CJ1352" i="1"/>
  <c r="CJ25" i="1"/>
  <c r="CJ715" i="1"/>
  <c r="CJ717" i="1"/>
  <c r="CJ1905" i="1"/>
  <c r="CJ327" i="1"/>
  <c r="CJ987" i="1"/>
  <c r="CJ1907" i="1"/>
  <c r="CJ989" i="1"/>
  <c r="CJ768" i="1"/>
  <c r="CJ949" i="1"/>
  <c r="CJ1417" i="1"/>
  <c r="CJ1740" i="1"/>
  <c r="CJ206" i="1"/>
  <c r="CJ660" i="1"/>
  <c r="CJ536" i="1"/>
  <c r="CJ1908" i="1"/>
  <c r="CJ1686" i="1"/>
  <c r="CJ91" i="1"/>
  <c r="CJ991" i="1"/>
  <c r="CJ1909" i="1"/>
  <c r="CJ831" i="1"/>
  <c r="CJ1818" i="1"/>
  <c r="CJ1539" i="1"/>
  <c r="CJ418" i="1"/>
  <c r="CJ1819" i="1"/>
  <c r="CJ1051" i="1"/>
  <c r="CJ951" i="1"/>
  <c r="CJ1913" i="1"/>
  <c r="CJ478" i="1"/>
  <c r="CJ1914" i="1"/>
  <c r="CJ1915" i="1"/>
  <c r="CJ1176" i="1"/>
  <c r="CJ1234" i="1"/>
  <c r="CJ275" i="1"/>
  <c r="CJ1916" i="1"/>
  <c r="CJ1918" i="1"/>
  <c r="CJ208" i="1"/>
  <c r="CJ833" i="1"/>
  <c r="CJ996" i="1"/>
  <c r="CJ1688" i="1"/>
  <c r="CJ481" i="1"/>
  <c r="CJ1820" i="1"/>
  <c r="CJ210" i="1"/>
  <c r="CJ1236" i="1"/>
  <c r="CJ1238" i="1"/>
  <c r="CJ719" i="1"/>
  <c r="CJ1919" i="1"/>
  <c r="CJ769" i="1"/>
  <c r="CJ772" i="1"/>
  <c r="CJ1690" i="1"/>
  <c r="CJ1541" i="1"/>
  <c r="CJ1543" i="1"/>
  <c r="CJ1054" i="1"/>
  <c r="CJ721" i="1"/>
  <c r="CJ998" i="1"/>
  <c r="CJ1284" i="1"/>
  <c r="CJ1691" i="1"/>
  <c r="CJ1920" i="1"/>
  <c r="CJ1609" i="1"/>
  <c r="CJ329" i="1"/>
  <c r="CJ149" i="1"/>
  <c r="CJ1921" i="1"/>
  <c r="CJ1821" i="1"/>
  <c r="CJ1421" i="1"/>
  <c r="CJ1117" i="1"/>
  <c r="CJ1545" i="1"/>
  <c r="CJ594" i="1"/>
  <c r="CJ1119" i="1"/>
  <c r="CJ151" i="1"/>
  <c r="CJ1477" i="1"/>
  <c r="CJ1693" i="1"/>
  <c r="CJ1000" i="1"/>
  <c r="CJ895" i="1"/>
  <c r="CJ1287" i="1"/>
  <c r="CJ420" i="1"/>
  <c r="CJ97" i="1"/>
  <c r="CJ277" i="1"/>
  <c r="CJ662" i="1"/>
  <c r="CJ32" i="1"/>
  <c r="CJ212" i="1"/>
  <c r="CJ1479" i="1"/>
  <c r="CJ331" i="1"/>
  <c r="CJ1922" i="1"/>
  <c r="CJ1823" i="1"/>
  <c r="CJ1924" i="1"/>
  <c r="CJ1483" i="1"/>
  <c r="CJ836" i="1"/>
  <c r="CJ539" i="1"/>
  <c r="CJ1485" i="1"/>
  <c r="CJ596" i="1"/>
  <c r="CJ1925" i="1"/>
  <c r="CJ1289" i="1"/>
  <c r="CJ664" i="1"/>
  <c r="CJ1825" i="1"/>
  <c r="CJ1926" i="1"/>
  <c r="CJ1056" i="1"/>
  <c r="CJ837" i="1"/>
  <c r="CJ541" i="1"/>
  <c r="CJ1058" i="1"/>
  <c r="CJ1696" i="1"/>
  <c r="CJ839" i="1"/>
  <c r="CJ1121" i="1"/>
  <c r="CJ1927" i="1"/>
  <c r="CJ1487" i="1"/>
  <c r="CJ1928" i="1"/>
  <c r="CJ337" i="1"/>
  <c r="CJ544" i="1"/>
  <c r="CJ1424" i="1"/>
  <c r="CJ1002" i="1"/>
  <c r="CJ339" i="1"/>
  <c r="CJ1004" i="1"/>
  <c r="CJ34" i="1"/>
  <c r="CJ1241" i="1"/>
  <c r="CJ1006" i="1"/>
  <c r="CJ774" i="1"/>
  <c r="CJ104" i="1"/>
  <c r="CJ1929" i="1"/>
  <c r="CJ1613" i="1"/>
  <c r="CJ1930" i="1"/>
  <c r="CJ340" i="1"/>
  <c r="CJ776" i="1"/>
  <c r="CJ1060" i="1"/>
  <c r="CJ778" i="1"/>
  <c r="CJ1827" i="1"/>
  <c r="CJ782" i="1"/>
  <c r="CJ896" i="1"/>
  <c r="CJ1360" i="1"/>
  <c r="CJ108" i="1"/>
  <c r="CJ35" i="1"/>
  <c r="CJ1751" i="1"/>
  <c r="CJ841" i="1"/>
  <c r="CJ1008" i="1"/>
  <c r="CJ898" i="1"/>
  <c r="CJ1291" i="1"/>
  <c r="CJ668" i="1"/>
  <c r="CJ1931" i="1"/>
  <c r="CJ1426" i="1"/>
  <c r="CJ670" i="1"/>
  <c r="CJ1698" i="1"/>
  <c r="CJ488" i="1"/>
  <c r="CJ1431" i="1"/>
  <c r="CJ598" i="1"/>
  <c r="CJ1362" i="1"/>
  <c r="CJ900" i="1"/>
  <c r="CJ723" i="1"/>
  <c r="CJ546" i="1"/>
  <c r="CJ1489" i="1"/>
  <c r="CJ672" i="1"/>
  <c r="CJ1622" i="1"/>
  <c r="CJ1753" i="1"/>
  <c r="CJ725" i="1"/>
  <c r="CJ1932" i="1"/>
  <c r="CJ600" i="1"/>
  <c r="CJ1933" i="1"/>
  <c r="CJ1551" i="1"/>
  <c r="CJ602" i="1"/>
  <c r="CJ728" i="1"/>
  <c r="CJ1934" i="1"/>
  <c r="CJ1755" i="1"/>
  <c r="CJ1247" i="1"/>
  <c r="CJ490" i="1"/>
  <c r="CJ1936" i="1"/>
  <c r="CJ492" i="1"/>
  <c r="CJ153" i="1"/>
  <c r="CJ730" i="1"/>
  <c r="CJ1492" i="1"/>
  <c r="CJ1494" i="1"/>
  <c r="CJ1365" i="1"/>
  <c r="CJ155" i="1"/>
  <c r="CJ283" i="1"/>
  <c r="CJ1178" i="1"/>
  <c r="CJ548" i="1"/>
  <c r="CJ902" i="1"/>
  <c r="CJ904" i="1"/>
  <c r="CJ674" i="1"/>
  <c r="CJ1700" i="1"/>
  <c r="CJ1757" i="1"/>
  <c r="CJ1433" i="1"/>
  <c r="CJ1062" i="1"/>
  <c r="CJ285" i="1"/>
  <c r="CJ215" i="1"/>
  <c r="CJ43" i="1"/>
  <c r="CJ1937" i="1"/>
  <c r="CJ111" i="1"/>
  <c r="CJ1624" i="1"/>
  <c r="CJ550" i="1"/>
  <c r="CJ286" i="1"/>
  <c r="CJ1129" i="1"/>
  <c r="CJ157" i="1"/>
  <c r="CJ1180" i="1"/>
  <c r="CJ1010" i="1"/>
  <c r="CJ1012" i="1"/>
  <c r="CJ1939" i="1"/>
  <c r="CJ428" i="1"/>
  <c r="CJ1249" i="1"/>
  <c r="CJ787" i="1"/>
  <c r="CJ1553" i="1"/>
  <c r="CJ906" i="1"/>
  <c r="CJ1628" i="1"/>
  <c r="CJ159" i="1"/>
  <c r="CJ1940" i="1"/>
  <c r="CJ1942" i="1"/>
  <c r="CJ113" i="1"/>
  <c r="CJ957" i="1"/>
  <c r="CJ216" i="1"/>
  <c r="CJ732" i="1"/>
  <c r="CJ45" i="1"/>
  <c r="CJ1702" i="1"/>
  <c r="CJ1829" i="1"/>
  <c r="CJ1630" i="1"/>
  <c r="CJ1435" i="1"/>
  <c r="CJ342" i="1"/>
  <c r="CJ851" i="1"/>
  <c r="CJ1014" i="1"/>
  <c r="CJ1555" i="1"/>
  <c r="CJ855" i="1"/>
  <c r="CJ551" i="1"/>
  <c r="CJ1374" i="1"/>
  <c r="CJ1131" i="1"/>
  <c r="CJ162" i="1"/>
  <c r="CJ1759" i="1"/>
  <c r="CJ430" i="1"/>
  <c r="CJ1943" i="1"/>
  <c r="CJ288" i="1"/>
  <c r="CJ1704" i="1"/>
  <c r="CJ1763" i="1"/>
  <c r="CJ1944" i="1"/>
  <c r="CJ218" i="1"/>
  <c r="CJ960" i="1"/>
  <c r="CJ1439" i="1"/>
  <c r="CJ432" i="1"/>
  <c r="CJ290" i="1"/>
  <c r="CJ220" i="1"/>
  <c r="CJ1831" i="1"/>
  <c r="CJ494" i="1"/>
  <c r="CJ1063" i="1"/>
  <c r="CJ222" i="1"/>
  <c r="CJ164" i="1"/>
  <c r="CJ858" i="1"/>
  <c r="CJ1182" i="1"/>
  <c r="CJ1633" i="1"/>
  <c r="CJ1557" i="1"/>
  <c r="CJ1945" i="1"/>
  <c r="CJ683" i="1"/>
  <c r="CJ1946" i="1"/>
  <c r="CJ496" i="1"/>
  <c r="CJ1253" i="1"/>
  <c r="CJ962" i="1"/>
  <c r="CJ1833" i="1"/>
  <c r="CJ1496" i="1"/>
  <c r="CJ1559" i="1"/>
  <c r="CJ1297" i="1"/>
  <c r="CJ964" i="1"/>
  <c r="CJ610" i="1"/>
  <c r="CJ1299" i="1"/>
  <c r="CJ612" i="1"/>
  <c r="CJ1947" i="1"/>
  <c r="CJ1300" i="1"/>
  <c r="CJ1139" i="1"/>
  <c r="CJ789" i="1"/>
  <c r="CJ1561" i="1"/>
  <c r="CJ1377" i="1"/>
  <c r="CJ1706" i="1"/>
  <c r="CJ908" i="1"/>
  <c r="CJ1948" i="1"/>
  <c r="CJ552" i="1"/>
  <c r="CJ1498" i="1"/>
  <c r="CJ1441" i="1"/>
  <c r="CJ1302" i="1"/>
  <c r="CJ167" i="1"/>
  <c r="CJ1949" i="1"/>
  <c r="CJ791" i="1"/>
  <c r="CJ1766" i="1"/>
  <c r="CJ225" i="1"/>
  <c r="CJ554" i="1"/>
  <c r="CJ793" i="1"/>
  <c r="CJ910" i="1"/>
  <c r="CJ1636" i="1"/>
  <c r="CJ685" i="1"/>
  <c r="CJ115" i="1"/>
  <c r="CJ344" i="1"/>
  <c r="CJ1184" i="1"/>
  <c r="CJ1708" i="1"/>
  <c r="CJ614" i="1"/>
  <c r="CJ1710" i="1"/>
  <c r="CJ687" i="1"/>
  <c r="CJ1953" i="1"/>
  <c r="CJ1186" i="1"/>
  <c r="CJ1954" i="1"/>
  <c r="CJ1067" i="1"/>
  <c r="CJ227" i="1"/>
  <c r="CJ504" i="1"/>
  <c r="CJ1958" i="1"/>
  <c r="CJ1383" i="1"/>
  <c r="CJ1304" i="1"/>
  <c r="CJ912" i="1"/>
  <c r="CJ168" i="1"/>
  <c r="CJ1959" i="1"/>
  <c r="CJ170" i="1"/>
  <c r="CJ966" i="1"/>
  <c r="CJ1960" i="1"/>
  <c r="CJ346" i="1"/>
  <c r="CJ1385" i="1"/>
  <c r="CJ229" i="1"/>
  <c r="CJ1500" i="1"/>
  <c r="CJ860" i="1"/>
  <c r="CJ1188" i="1"/>
  <c r="CJ437" i="1"/>
  <c r="CJ1961" i="1"/>
  <c r="CJ1070" i="1"/>
  <c r="CJ1965" i="1"/>
  <c r="CJ231" i="1"/>
  <c r="CJ1563" i="1"/>
  <c r="CJ1194" i="1"/>
  <c r="CJ1638" i="1"/>
  <c r="CJ556" i="1"/>
  <c r="CJ689" i="1"/>
  <c r="CJ1712" i="1"/>
  <c r="CJ1771" i="1"/>
  <c r="CJ1966" i="1"/>
  <c r="CJ862" i="1"/>
  <c r="CJ172" i="1"/>
  <c r="CJ1967" i="1"/>
  <c r="CJ1565" i="1"/>
  <c r="CJ914" i="1"/>
  <c r="CJ1195" i="1"/>
  <c r="CJ1450" i="1"/>
  <c r="CJ1971" i="1"/>
  <c r="CJ915" i="1"/>
  <c r="CJ175" i="1"/>
  <c r="CJ616" i="1"/>
  <c r="CJ440" i="1"/>
  <c r="CJ1972" i="1"/>
  <c r="CJ917" i="1"/>
  <c r="CJ506" i="1"/>
  <c r="CJ1015" i="1"/>
  <c r="CJ799" i="1"/>
  <c r="CJ1141" i="1"/>
  <c r="CJ1640" i="1"/>
  <c r="CJ508" i="1"/>
  <c r="CJ864" i="1"/>
  <c r="CJ1973" i="1"/>
  <c r="CJ1305" i="1"/>
  <c r="CJ350" i="1"/>
  <c r="CJ1974" i="1"/>
  <c r="CJ293" i="1"/>
  <c r="CJ295" i="1"/>
  <c r="CJ1017" i="1"/>
  <c r="CJ1073" i="1"/>
  <c r="CJ1143" i="1"/>
  <c r="CJ1978" i="1"/>
  <c r="CJ510" i="1"/>
  <c r="CJ1773" i="1"/>
  <c r="CJ1979" i="1"/>
  <c r="CJ1307" i="1"/>
  <c r="CJ1502" i="1"/>
  <c r="CJ1775" i="1"/>
  <c r="CJ805" i="1"/>
  <c r="CJ49" i="1"/>
  <c r="CJ734" i="1"/>
  <c r="CJ441" i="1"/>
  <c r="CJ736" i="1"/>
  <c r="CJ1452" i="1"/>
  <c r="CJ297" i="1"/>
  <c r="CJ352" i="1"/>
  <c r="CJ1074" i="1"/>
  <c r="CJ968" i="1"/>
  <c r="CJ1566" i="1"/>
  <c r="CJ117" i="1"/>
  <c r="CJ1980" i="1"/>
  <c r="CJ807" i="1"/>
  <c r="CJ512" i="1"/>
  <c r="CJ809" i="1"/>
  <c r="CJ1454" i="1"/>
  <c r="CJ562" i="1"/>
  <c r="CJ354" i="1"/>
  <c r="CJ1197" i="1"/>
  <c r="CJ1642" i="1"/>
  <c r="CJ52" i="1"/>
  <c r="CJ1715" i="1"/>
  <c r="CJ1779" i="1"/>
  <c r="CJ1781" i="1"/>
  <c r="CJ1644" i="1"/>
  <c r="CJ1309" i="1"/>
  <c r="CJ1311" i="1"/>
  <c r="CJ1783" i="1"/>
  <c r="CJ1019" i="1"/>
  <c r="CJ1457" i="1"/>
  <c r="CJ1504" i="1"/>
  <c r="CJ971" i="1"/>
  <c r="CJ1313" i="1"/>
  <c r="CJ1785" i="1"/>
  <c r="CJ54" i="1"/>
  <c r="CJ1506" i="1"/>
  <c r="CJ1199" i="1"/>
  <c r="CJ570" i="1"/>
  <c r="CJ1315" i="1"/>
  <c r="CJ1981" i="1"/>
  <c r="CJ1021" i="1"/>
  <c r="CJ56" i="1"/>
  <c r="CJ866" i="1"/>
  <c r="CJ356" i="1"/>
  <c r="CJ919" i="1"/>
  <c r="CJ58" i="1"/>
  <c r="CJ1982" i="1"/>
  <c r="CJ921" i="1"/>
  <c r="CJ1076" i="1"/>
  <c r="CJ1842" i="1"/>
  <c r="CJ1459" i="1"/>
  <c r="CJ358" i="1"/>
  <c r="CJ622" i="1"/>
  <c r="CJ1388" i="1"/>
  <c r="CJ177" i="1"/>
  <c r="CJ1846" i="1"/>
  <c r="CJ1146" i="1"/>
  <c r="CJ974" i="1"/>
  <c r="CJ739" i="1"/>
  <c r="CJ181" i="1"/>
  <c r="CJ1983" i="1"/>
  <c r="CJ1023" i="1"/>
  <c r="CJ1260" i="1"/>
  <c r="CJ1078" i="1"/>
  <c r="CJ741" i="1"/>
  <c r="CJ1461" i="1"/>
  <c r="CJ1321" i="1"/>
  <c r="CJ119" i="1"/>
  <c r="CJ1323" i="1"/>
  <c r="CJ624" i="1"/>
  <c r="CJ922" i="1"/>
  <c r="CJ299" i="1"/>
  <c r="CJ813" i="1"/>
  <c r="CJ975" i="1"/>
  <c r="CJ1787" i="1"/>
  <c r="CJ1326" i="1"/>
  <c r="CJ121" i="1"/>
  <c r="CJ60" i="1"/>
  <c r="CJ626" i="1"/>
  <c r="CJ1568" i="1"/>
  <c r="CJ1390" i="1"/>
  <c r="CJ123" i="1"/>
  <c r="CJ743" i="1"/>
  <c r="CJ1025" i="1"/>
  <c r="CJ515" i="1"/>
  <c r="CJ628" i="1"/>
  <c r="CJ1791" i="1"/>
  <c r="CJ62" i="1"/>
  <c r="CJ233" i="1"/>
  <c r="CJ1201" i="1"/>
  <c r="CJ235" i="1"/>
  <c r="CJ443" i="1"/>
  <c r="CJ237" i="1"/>
  <c r="CJ363" i="1"/>
  <c r="CJ1148" i="1"/>
  <c r="CJ1650" i="1"/>
  <c r="CJ1987" i="1"/>
  <c r="CJ630" i="1"/>
  <c r="CJ64" i="1"/>
  <c r="CJ125" i="1"/>
  <c r="CJ746" i="1"/>
  <c r="CJ977" i="1"/>
  <c r="CJ1848" i="1"/>
  <c r="CJ869" i="1"/>
  <c r="CJ1850" i="1"/>
  <c r="CJ691" i="1"/>
  <c r="CJ1719" i="1"/>
  <c r="CJ693" i="1"/>
  <c r="CJ1988" i="1"/>
  <c r="CJ924" i="1"/>
  <c r="CJ979" i="1"/>
  <c r="CJ1509" i="1"/>
  <c r="CJ1989" i="1"/>
  <c r="CJ1990" i="1"/>
  <c r="CJ239" i="1"/>
  <c r="CJ1991" i="1"/>
  <c r="CJ1721" i="1"/>
  <c r="CJ66" i="1"/>
  <c r="CJ1995" i="1"/>
  <c r="CJ1080" i="1"/>
  <c r="CJ1150" i="1"/>
  <c r="CJ632" i="1"/>
  <c r="CJ365" i="1"/>
  <c r="CJ1793" i="1"/>
  <c r="CJ1996" i="1"/>
  <c r="CJ445" i="1"/>
  <c r="CJ1997" i="1"/>
  <c r="CJ367" i="1"/>
  <c r="CJ577" i="1"/>
  <c r="CJ1998" i="1"/>
  <c r="CJ1651" i="1"/>
  <c r="CJ695" i="1"/>
  <c r="CJ1026" i="1"/>
  <c r="CJ1852" i="1"/>
  <c r="CJ816" i="1"/>
  <c r="CJ1655" i="1"/>
  <c r="CJ2002" i="1"/>
  <c r="CJ1722" i="1"/>
  <c r="CJ371" i="1"/>
  <c r="CJ1203" i="1"/>
  <c r="CJ925" i="1"/>
  <c r="CJ1795" i="1"/>
  <c r="CJ579" i="1"/>
  <c r="CJ1657" i="1"/>
  <c r="CJ1571" i="1"/>
  <c r="CJ981" i="1"/>
  <c r="CJ2003" i="1"/>
  <c r="CJ1086" i="1"/>
  <c r="CJ748" i="1"/>
  <c r="CJ1398" i="1"/>
  <c r="CJ184" i="1"/>
  <c r="CJ1659" i="1"/>
  <c r="CJ127" i="1"/>
  <c r="CL634" i="1"/>
  <c r="CJ634" i="1"/>
  <c r="AN449" i="1"/>
  <c r="AM449" i="1"/>
  <c r="AL449" i="1"/>
  <c r="AK449" i="1"/>
  <c r="AJ449" i="1"/>
  <c r="AI449" i="1"/>
  <c r="AN307" i="1"/>
  <c r="AM307" i="1"/>
  <c r="AL307" i="1"/>
  <c r="AK307" i="1"/>
  <c r="AJ307" i="1"/>
  <c r="AI307" i="1"/>
  <c r="AN1084" i="1"/>
  <c r="AM1084" i="1"/>
  <c r="AL1084" i="1"/>
  <c r="AK1084" i="1"/>
  <c r="AJ1084" i="1"/>
  <c r="AI1084" i="1"/>
  <c r="AN2001" i="1"/>
  <c r="AM2001" i="1"/>
  <c r="AL2001" i="1"/>
  <c r="AK2001" i="1"/>
  <c r="AJ2001" i="1"/>
  <c r="AI2001" i="1"/>
  <c r="AN1994" i="1"/>
  <c r="AM1994" i="1"/>
  <c r="AL1994" i="1"/>
  <c r="AK1994" i="1"/>
  <c r="AJ1994" i="1"/>
  <c r="AI1994" i="1"/>
  <c r="AN1394" i="1"/>
  <c r="AM1394" i="1"/>
  <c r="AL1394" i="1"/>
  <c r="AK1394" i="1"/>
  <c r="AJ1394" i="1"/>
  <c r="AI1394" i="1"/>
  <c r="AN303" i="1"/>
  <c r="AM303" i="1"/>
  <c r="AL303" i="1"/>
  <c r="AK303" i="1"/>
  <c r="AJ303" i="1"/>
  <c r="AI303" i="1"/>
  <c r="AN1986" i="1"/>
  <c r="AM1986" i="1"/>
  <c r="AL1986" i="1"/>
  <c r="AK1986" i="1"/>
  <c r="AJ1986" i="1"/>
  <c r="AI1986" i="1"/>
  <c r="AN1648" i="1"/>
  <c r="AM1648" i="1"/>
  <c r="AL1648" i="1"/>
  <c r="AK1648" i="1"/>
  <c r="AJ1648" i="1"/>
  <c r="AI1648" i="1"/>
  <c r="AN620" i="1"/>
  <c r="AM620" i="1"/>
  <c r="AL620" i="1"/>
  <c r="AK620" i="1"/>
  <c r="AJ620" i="1"/>
  <c r="AI620" i="1"/>
  <c r="AN1319" i="1"/>
  <c r="AM1319" i="1"/>
  <c r="AL1319" i="1"/>
  <c r="AK1319" i="1"/>
  <c r="AJ1319" i="1"/>
  <c r="AI1319" i="1"/>
  <c r="AN574" i="1"/>
  <c r="AM574" i="1"/>
  <c r="AL574" i="1"/>
  <c r="AK574" i="1"/>
  <c r="AJ574" i="1"/>
  <c r="AI574" i="1"/>
  <c r="AN568" i="1"/>
  <c r="AM568" i="1"/>
  <c r="AL568" i="1"/>
  <c r="AK568" i="1"/>
  <c r="AJ568" i="1"/>
  <c r="AI568" i="1"/>
  <c r="AN803" i="1"/>
  <c r="AM803" i="1"/>
  <c r="AL803" i="1"/>
  <c r="AK803" i="1"/>
  <c r="AJ803" i="1"/>
  <c r="AI803" i="1"/>
  <c r="AN1977" i="1"/>
  <c r="AM1977" i="1"/>
  <c r="AL1977" i="1"/>
  <c r="AK1977" i="1"/>
  <c r="AJ1977" i="1"/>
  <c r="AI1977" i="1"/>
  <c r="AN1258" i="1"/>
  <c r="AM1258" i="1"/>
  <c r="AL1258" i="1"/>
  <c r="AK1258" i="1"/>
  <c r="AJ1258" i="1"/>
  <c r="AI1258" i="1"/>
  <c r="AN1970" i="1"/>
  <c r="AM1970" i="1"/>
  <c r="AL1970" i="1"/>
  <c r="AK1970" i="1"/>
  <c r="AJ1970" i="1"/>
  <c r="AI1970" i="1"/>
  <c r="AN560" i="1"/>
  <c r="AM560" i="1"/>
  <c r="AL560" i="1"/>
  <c r="AK560" i="1"/>
  <c r="AJ560" i="1"/>
  <c r="AI560" i="1"/>
  <c r="AN1192" i="1"/>
  <c r="AM1192" i="1"/>
  <c r="AL1192" i="1"/>
  <c r="AK1192" i="1"/>
  <c r="AJ1192" i="1"/>
  <c r="AI1192" i="1"/>
  <c r="AN1446" i="1"/>
  <c r="AM1446" i="1"/>
  <c r="AL1446" i="1"/>
  <c r="AK1446" i="1"/>
  <c r="AJ1446" i="1"/>
  <c r="AI1446" i="1"/>
  <c r="AN1957" i="1"/>
  <c r="AM1957" i="1"/>
  <c r="AL1957" i="1"/>
  <c r="AK1957" i="1"/>
  <c r="AJ1957" i="1"/>
  <c r="AI1957" i="1"/>
  <c r="AN1770" i="1"/>
  <c r="AM1770" i="1"/>
  <c r="AL1770" i="1"/>
  <c r="AK1770" i="1"/>
  <c r="AJ1770" i="1"/>
  <c r="AI1770" i="1"/>
  <c r="AN797" i="1"/>
  <c r="AM797" i="1"/>
  <c r="AL797" i="1"/>
  <c r="AK797" i="1"/>
  <c r="AJ797" i="1"/>
  <c r="AI797" i="1"/>
  <c r="AN1381" i="1"/>
  <c r="AM1381" i="1"/>
  <c r="AL1381" i="1"/>
  <c r="AK1381" i="1"/>
  <c r="AJ1381" i="1"/>
  <c r="AI1381" i="1"/>
  <c r="AN1952" i="1"/>
  <c r="AM1952" i="1"/>
  <c r="AL1952" i="1"/>
  <c r="AK1952" i="1"/>
  <c r="AJ1952" i="1"/>
  <c r="AI1952" i="1"/>
  <c r="AN1837" i="1"/>
  <c r="AM1837" i="1"/>
  <c r="AL1837" i="1"/>
  <c r="AK1837" i="1"/>
  <c r="AJ1837" i="1"/>
  <c r="AI1837" i="1"/>
  <c r="AN502" i="1"/>
  <c r="AM502" i="1"/>
  <c r="AL502" i="1"/>
  <c r="AK502" i="1"/>
  <c r="AJ502" i="1"/>
  <c r="AI502" i="1"/>
  <c r="AN1136" i="1"/>
  <c r="AM1136" i="1"/>
  <c r="AL1136" i="1"/>
  <c r="AK1136" i="1"/>
  <c r="AJ1136" i="1"/>
  <c r="AI1136" i="1"/>
  <c r="AN608" i="1"/>
  <c r="AM608" i="1"/>
  <c r="AL608" i="1"/>
  <c r="AK608" i="1"/>
  <c r="AJ608" i="1"/>
  <c r="AI608" i="1"/>
  <c r="AN1372" i="1"/>
  <c r="AM1372" i="1"/>
  <c r="AL1372" i="1"/>
  <c r="AK1372" i="1"/>
  <c r="AJ1372" i="1"/>
  <c r="AI1372" i="1"/>
  <c r="AN680" i="1"/>
  <c r="AM680" i="1"/>
  <c r="AL680" i="1"/>
  <c r="AK680" i="1"/>
  <c r="AJ680" i="1"/>
  <c r="AI680" i="1"/>
  <c r="AN39" i="1"/>
  <c r="AM39" i="1"/>
  <c r="AL39" i="1"/>
  <c r="AK39" i="1"/>
  <c r="AJ39" i="1"/>
  <c r="AI39" i="1"/>
  <c r="AN1245" i="1"/>
  <c r="AM1245" i="1"/>
  <c r="AL1245" i="1"/>
  <c r="AK1245" i="1"/>
  <c r="AJ1245" i="1"/>
  <c r="AI1245" i="1"/>
  <c r="AN1295" i="1"/>
  <c r="AM1295" i="1"/>
  <c r="AL1295" i="1"/>
  <c r="AK1295" i="1"/>
  <c r="AJ1295" i="1"/>
  <c r="AI1295" i="1"/>
  <c r="AN849" i="1"/>
  <c r="AM849" i="1"/>
  <c r="AL849" i="1"/>
  <c r="AK849" i="1"/>
  <c r="AJ849" i="1"/>
  <c r="AI849" i="1"/>
  <c r="AN845" i="1"/>
  <c r="AM845" i="1"/>
  <c r="AL845" i="1"/>
  <c r="AK845" i="1"/>
  <c r="AJ845" i="1"/>
  <c r="AI845" i="1"/>
  <c r="AN425" i="1"/>
  <c r="AM425" i="1"/>
  <c r="AL425" i="1"/>
  <c r="AK425" i="1"/>
  <c r="AJ425" i="1"/>
  <c r="AI425" i="1"/>
  <c r="AN1549" i="1"/>
  <c r="AM1549" i="1"/>
  <c r="AL1549" i="1"/>
  <c r="AK1549" i="1"/>
  <c r="AJ1549" i="1"/>
  <c r="AI1549" i="1"/>
  <c r="AN1620" i="1"/>
  <c r="AM1620" i="1"/>
  <c r="AL1620" i="1"/>
  <c r="AK1620" i="1"/>
  <c r="AJ1620" i="1"/>
  <c r="AI1620" i="1"/>
  <c r="AN954" i="1"/>
  <c r="AM954" i="1"/>
  <c r="AL954" i="1"/>
  <c r="AK954" i="1"/>
  <c r="AJ954" i="1"/>
  <c r="AI954" i="1"/>
  <c r="AN1125" i="1"/>
  <c r="AM1125" i="1"/>
  <c r="AL1125" i="1"/>
  <c r="AK1125" i="1"/>
  <c r="AJ1125" i="1"/>
  <c r="AI1125" i="1"/>
  <c r="AN1358" i="1"/>
  <c r="AM1358" i="1"/>
  <c r="AL1358" i="1"/>
  <c r="AK1358" i="1"/>
  <c r="AJ1358" i="1"/>
  <c r="AI1358" i="1"/>
  <c r="AN101" i="1"/>
  <c r="AM101" i="1"/>
  <c r="AL101" i="1"/>
  <c r="AK101" i="1"/>
  <c r="AJ101" i="1"/>
  <c r="AI101" i="1"/>
  <c r="AN485" i="1"/>
  <c r="AM485" i="1"/>
  <c r="AL485" i="1"/>
  <c r="AK485" i="1"/>
  <c r="AJ485" i="1"/>
  <c r="AI485" i="1"/>
  <c r="AN1749" i="1"/>
  <c r="AM1749" i="1"/>
  <c r="AL1749" i="1"/>
  <c r="AK1749" i="1"/>
  <c r="AJ1749" i="1"/>
  <c r="AI1749" i="1"/>
  <c r="AN95" i="1"/>
  <c r="AM95" i="1"/>
  <c r="AL95" i="1"/>
  <c r="AK95" i="1"/>
  <c r="AJ95" i="1"/>
  <c r="AI95" i="1"/>
  <c r="AN1607" i="1"/>
  <c r="AM1607" i="1"/>
  <c r="AL1607" i="1"/>
  <c r="AK1607" i="1"/>
  <c r="AJ1607" i="1"/>
  <c r="AI1607" i="1"/>
  <c r="AN1746" i="1"/>
  <c r="AM1746" i="1"/>
  <c r="AL1746" i="1"/>
  <c r="AK1746" i="1"/>
  <c r="AJ1746" i="1"/>
  <c r="AI1746" i="1"/>
  <c r="AN1280" i="1"/>
  <c r="AM1280" i="1"/>
  <c r="AL1280" i="1"/>
  <c r="AK1280" i="1"/>
  <c r="AJ1280" i="1"/>
  <c r="AI1280" i="1"/>
  <c r="AN274" i="1"/>
  <c r="AM274" i="1"/>
  <c r="AL274" i="1"/>
  <c r="AK274" i="1"/>
  <c r="AJ274" i="1"/>
  <c r="AI274" i="1"/>
  <c r="AN1912" i="1"/>
  <c r="AM1912" i="1"/>
  <c r="AL1912" i="1"/>
  <c r="AK1912" i="1"/>
  <c r="AJ1912" i="1"/>
  <c r="AI1912" i="1"/>
  <c r="AN1276" i="1"/>
  <c r="AM1276" i="1"/>
  <c r="AL1276" i="1"/>
  <c r="AK1276" i="1"/>
  <c r="AJ1276" i="1"/>
  <c r="AI1276" i="1"/>
  <c r="AN946" i="1"/>
  <c r="AM946" i="1"/>
  <c r="AL946" i="1"/>
  <c r="AK946" i="1"/>
  <c r="AJ946" i="1"/>
  <c r="AI946" i="1"/>
  <c r="AN29" i="1"/>
  <c r="AM29" i="1"/>
  <c r="AL29" i="1"/>
  <c r="AK29" i="1"/>
  <c r="AJ29" i="1"/>
  <c r="AI29" i="1"/>
  <c r="AN1602" i="1"/>
  <c r="AM1602" i="1"/>
  <c r="AL1602" i="1"/>
  <c r="AK1602" i="1"/>
  <c r="AJ1602" i="1"/>
  <c r="AI1602" i="1"/>
  <c r="AN1348" i="1"/>
  <c r="AM1348" i="1"/>
  <c r="AL1348" i="1"/>
  <c r="AK1348" i="1"/>
  <c r="AJ1348" i="1"/>
  <c r="AI1348" i="1"/>
  <c r="AN892" i="1"/>
  <c r="AM892" i="1"/>
  <c r="AL892" i="1"/>
  <c r="AK892" i="1"/>
  <c r="AJ892" i="1"/>
  <c r="AI892" i="1"/>
  <c r="AN1682" i="1"/>
  <c r="AM1682" i="1"/>
  <c r="AL1682" i="1"/>
  <c r="AK1682" i="1"/>
  <c r="AJ1682" i="1"/>
  <c r="AI1682" i="1"/>
  <c r="AN1895" i="1"/>
  <c r="AM1895" i="1"/>
  <c r="AL1895" i="1"/>
  <c r="AK1895" i="1"/>
  <c r="AJ1895" i="1"/>
  <c r="AI1895" i="1"/>
  <c r="AN147" i="1"/>
  <c r="AM147" i="1"/>
  <c r="AL147" i="1"/>
  <c r="AK147" i="1"/>
  <c r="AJ147" i="1"/>
  <c r="AI147" i="1"/>
  <c r="AN321" i="1"/>
  <c r="AM321" i="1"/>
  <c r="AL321" i="1"/>
  <c r="AK321" i="1"/>
  <c r="AJ321" i="1"/>
  <c r="AI321" i="1"/>
  <c r="AN1890" i="1"/>
  <c r="AM1890" i="1"/>
  <c r="AL1890" i="1"/>
  <c r="AK1890" i="1"/>
  <c r="AJ1890" i="1"/>
  <c r="AI1890" i="1"/>
  <c r="AN1336" i="1"/>
  <c r="AM1336" i="1"/>
  <c r="AL1336" i="1"/>
  <c r="AK1336" i="1"/>
  <c r="AJ1336" i="1"/>
  <c r="AI1336" i="1"/>
  <c r="AN1047" i="1"/>
  <c r="AM1047" i="1"/>
  <c r="AL1047" i="1"/>
  <c r="AK1047" i="1"/>
  <c r="AJ1047" i="1"/>
  <c r="AI1047" i="1"/>
  <c r="AN259" i="1"/>
  <c r="AM259" i="1"/>
  <c r="AL259" i="1"/>
  <c r="AK259" i="1"/>
  <c r="AJ259" i="1"/>
  <c r="AI259" i="1"/>
  <c r="AN198" i="1"/>
  <c r="AM198" i="1"/>
  <c r="AL198" i="1"/>
  <c r="AK198" i="1"/>
  <c r="AJ198" i="1"/>
  <c r="AI198" i="1"/>
  <c r="AN255" i="1"/>
  <c r="AM255" i="1"/>
  <c r="AL255" i="1"/>
  <c r="AK255" i="1"/>
  <c r="AJ255" i="1"/>
  <c r="AI255" i="1"/>
  <c r="AN141" i="1"/>
  <c r="AM141" i="1"/>
  <c r="AL141" i="1"/>
  <c r="AK141" i="1"/>
  <c r="AJ141" i="1"/>
  <c r="AI141" i="1"/>
  <c r="AN937" i="1"/>
  <c r="AM937" i="1"/>
  <c r="AL937" i="1"/>
  <c r="AK937" i="1"/>
  <c r="AJ937" i="1"/>
  <c r="AI937" i="1"/>
  <c r="AN392" i="1"/>
  <c r="AM392" i="1"/>
  <c r="AL392" i="1"/>
  <c r="AK392" i="1"/>
  <c r="AJ392" i="1"/>
  <c r="AI392" i="1"/>
  <c r="AN1214" i="1"/>
  <c r="AM1214" i="1"/>
  <c r="AL1214" i="1"/>
  <c r="AK1214" i="1"/>
  <c r="AJ1214" i="1"/>
  <c r="AI1214" i="1"/>
  <c r="AN1266" i="1"/>
  <c r="AM1266" i="1"/>
  <c r="AL1266" i="1"/>
  <c r="AK1266" i="1"/>
  <c r="AJ1266" i="1"/>
  <c r="AI1266" i="1"/>
  <c r="AN1588" i="1"/>
  <c r="AM1588" i="1"/>
  <c r="AL1588" i="1"/>
  <c r="AK1588" i="1"/>
  <c r="AJ1588" i="1"/>
  <c r="AI1588" i="1"/>
  <c r="AN641" i="1"/>
  <c r="AM641" i="1"/>
  <c r="AL641" i="1"/>
  <c r="AK641" i="1"/>
  <c r="AJ641" i="1"/>
  <c r="AI641" i="1"/>
  <c r="AN6" i="1"/>
  <c r="AM6" i="1"/>
  <c r="AL6" i="1"/>
  <c r="AK6" i="1"/>
  <c r="AJ6" i="1"/>
  <c r="AI6" i="1"/>
  <c r="AN1523" i="1"/>
  <c r="AM1523" i="1"/>
  <c r="AL1523" i="1"/>
  <c r="AK1523" i="1"/>
  <c r="AJ1523" i="1"/>
  <c r="AI1523" i="1"/>
  <c r="AN1096" i="1"/>
  <c r="AM1096" i="1"/>
  <c r="AL1096" i="1"/>
  <c r="AK1096" i="1"/>
  <c r="AJ1096" i="1"/>
  <c r="AI1096" i="1"/>
  <c r="AN1870" i="1"/>
  <c r="AM1870" i="1"/>
  <c r="AL1870" i="1"/>
  <c r="AK1870" i="1"/>
  <c r="AJ1870" i="1"/>
  <c r="AI1870" i="1"/>
  <c r="AN135" i="1"/>
  <c r="AM135" i="1"/>
  <c r="AL135" i="1"/>
  <c r="AK135" i="1"/>
  <c r="AJ135" i="1"/>
  <c r="AI135" i="1"/>
  <c r="AN247" i="1"/>
  <c r="AM247" i="1"/>
  <c r="AL247" i="1"/>
  <c r="AK247" i="1"/>
  <c r="AJ247" i="1"/>
  <c r="AI247" i="1"/>
  <c r="AN1865" i="1"/>
  <c r="AM1865" i="1"/>
  <c r="AL1865" i="1"/>
  <c r="AK1865" i="1"/>
  <c r="AJ1865" i="1"/>
  <c r="AI1865" i="1"/>
  <c r="AN1575" i="1"/>
  <c r="AM1575" i="1"/>
  <c r="AL1575" i="1"/>
  <c r="AK1575" i="1"/>
  <c r="AJ1575" i="1"/>
  <c r="AI1575" i="1"/>
  <c r="AI128" i="1"/>
  <c r="AJ128" i="1"/>
  <c r="AK128" i="1"/>
  <c r="AL128" i="1"/>
  <c r="AM128" i="1"/>
  <c r="AN128" i="1"/>
  <c r="AI1574" i="1"/>
  <c r="AJ1574" i="1"/>
  <c r="AK1574" i="1"/>
  <c r="AL1574" i="1"/>
  <c r="AM1574" i="1"/>
  <c r="AN1574" i="1"/>
  <c r="AI1573" i="1"/>
  <c r="AJ1573" i="1"/>
  <c r="AK1573" i="1"/>
  <c r="AL1573" i="1"/>
  <c r="AM1573" i="1"/>
  <c r="AN1573" i="1"/>
  <c r="AI1863" i="1"/>
  <c r="AJ1863" i="1"/>
  <c r="AK1863" i="1"/>
  <c r="AL1863" i="1"/>
  <c r="AM1863" i="1"/>
  <c r="AN1863" i="1"/>
  <c r="AI1864" i="1"/>
  <c r="AJ1864" i="1"/>
  <c r="AK1864" i="1"/>
  <c r="AL1864" i="1"/>
  <c r="AM1864" i="1"/>
  <c r="AN1864" i="1"/>
  <c r="AI1862" i="1"/>
  <c r="AJ1862" i="1"/>
  <c r="AK1862" i="1"/>
  <c r="AL1862" i="1"/>
  <c r="AM1862" i="1"/>
  <c r="AN1862" i="1"/>
  <c r="AI245" i="1"/>
  <c r="AJ245" i="1"/>
  <c r="AK245" i="1"/>
  <c r="AL245" i="1"/>
  <c r="AM245" i="1"/>
  <c r="AN245" i="1"/>
  <c r="AI246" i="1"/>
  <c r="AJ246" i="1"/>
  <c r="AK246" i="1"/>
  <c r="AL246" i="1"/>
  <c r="AM246" i="1"/>
  <c r="AN246" i="1"/>
  <c r="AI133" i="1"/>
  <c r="AJ133" i="1"/>
  <c r="AK133" i="1"/>
  <c r="AL133" i="1"/>
  <c r="AM133" i="1"/>
  <c r="AN133" i="1"/>
  <c r="AI134" i="1"/>
  <c r="AJ134" i="1"/>
  <c r="AK134" i="1"/>
  <c r="AL134" i="1"/>
  <c r="AM134" i="1"/>
  <c r="AN134" i="1"/>
  <c r="AI1868" i="1"/>
  <c r="AJ1868" i="1"/>
  <c r="AK1868" i="1"/>
  <c r="AL1868" i="1"/>
  <c r="AM1868" i="1"/>
  <c r="AN1868" i="1"/>
  <c r="AI1869" i="1"/>
  <c r="AJ1869" i="1"/>
  <c r="AK1869" i="1"/>
  <c r="AL1869" i="1"/>
  <c r="AM1869" i="1"/>
  <c r="AN1869" i="1"/>
  <c r="AI1094" i="1"/>
  <c r="AJ1094" i="1"/>
  <c r="AK1094" i="1"/>
  <c r="AL1094" i="1"/>
  <c r="AM1094" i="1"/>
  <c r="AN1094" i="1"/>
  <c r="AI1095" i="1"/>
  <c r="AJ1095" i="1"/>
  <c r="AK1095" i="1"/>
  <c r="AL1095" i="1"/>
  <c r="AM1095" i="1"/>
  <c r="AN1095" i="1"/>
  <c r="AI1522" i="1"/>
  <c r="AJ1522" i="1"/>
  <c r="AK1522" i="1"/>
  <c r="AL1522" i="1"/>
  <c r="AM1522" i="1"/>
  <c r="AN1522" i="1"/>
  <c r="AI1521" i="1"/>
  <c r="AJ1521" i="1"/>
  <c r="AK1521" i="1"/>
  <c r="AL1521" i="1"/>
  <c r="AM1521" i="1"/>
  <c r="AN1521" i="1"/>
  <c r="AI5" i="1"/>
  <c r="AJ5" i="1"/>
  <c r="AK5" i="1"/>
  <c r="AL5" i="1"/>
  <c r="AM5" i="1"/>
  <c r="AN5" i="1"/>
  <c r="AI4" i="1"/>
  <c r="AJ4" i="1"/>
  <c r="AK4" i="1"/>
  <c r="AL4" i="1"/>
  <c r="AM4" i="1"/>
  <c r="AN4" i="1"/>
  <c r="AI640" i="1"/>
  <c r="AJ640" i="1"/>
  <c r="AK640" i="1"/>
  <c r="AL640" i="1"/>
  <c r="AM640" i="1"/>
  <c r="AN640" i="1"/>
  <c r="AI639" i="1"/>
  <c r="AJ639" i="1"/>
  <c r="AK639" i="1"/>
  <c r="AL639" i="1"/>
  <c r="AM639" i="1"/>
  <c r="AN639" i="1"/>
  <c r="AI1586" i="1"/>
  <c r="AJ1586" i="1"/>
  <c r="AK1586" i="1"/>
  <c r="AL1586" i="1"/>
  <c r="AM1586" i="1"/>
  <c r="AN1586" i="1"/>
  <c r="AI1587" i="1"/>
  <c r="AJ1587" i="1"/>
  <c r="AK1587" i="1"/>
  <c r="AL1587" i="1"/>
  <c r="AM1587" i="1"/>
  <c r="AN1587" i="1"/>
  <c r="AI1264" i="1"/>
  <c r="AJ1264" i="1"/>
  <c r="AK1264" i="1"/>
  <c r="AL1264" i="1"/>
  <c r="AM1264" i="1"/>
  <c r="AN1264" i="1"/>
  <c r="AI1265" i="1"/>
  <c r="AJ1265" i="1"/>
  <c r="AK1265" i="1"/>
  <c r="AL1265" i="1"/>
  <c r="AM1265" i="1"/>
  <c r="AN1265" i="1"/>
  <c r="AI1212" i="1"/>
  <c r="AJ1212" i="1"/>
  <c r="AK1212" i="1"/>
  <c r="AL1212" i="1"/>
  <c r="AM1212" i="1"/>
  <c r="AN1212" i="1"/>
  <c r="AI1213" i="1"/>
  <c r="AJ1213" i="1"/>
  <c r="AK1213" i="1"/>
  <c r="AL1213" i="1"/>
  <c r="AM1213" i="1"/>
  <c r="AN1213" i="1"/>
  <c r="AI390" i="1"/>
  <c r="AJ390" i="1"/>
  <c r="AK390" i="1"/>
  <c r="AL390" i="1"/>
  <c r="AM390" i="1"/>
  <c r="AN390" i="1"/>
  <c r="AI391" i="1"/>
  <c r="AJ391" i="1"/>
  <c r="AK391" i="1"/>
  <c r="AL391" i="1"/>
  <c r="AM391" i="1"/>
  <c r="AN391" i="1"/>
  <c r="AI935" i="1"/>
  <c r="AJ935" i="1"/>
  <c r="AK935" i="1"/>
  <c r="AL935" i="1"/>
  <c r="AM935" i="1"/>
  <c r="AN935" i="1"/>
  <c r="AI936" i="1"/>
  <c r="AJ936" i="1"/>
  <c r="AK936" i="1"/>
  <c r="AL936" i="1"/>
  <c r="AM936" i="1"/>
  <c r="AN936" i="1"/>
  <c r="AI139" i="1"/>
  <c r="AJ139" i="1"/>
  <c r="AK139" i="1"/>
  <c r="AL139" i="1"/>
  <c r="AM139" i="1"/>
  <c r="AN139" i="1"/>
  <c r="AI140" i="1"/>
  <c r="AJ140" i="1"/>
  <c r="AK140" i="1"/>
  <c r="AL140" i="1"/>
  <c r="AM140" i="1"/>
  <c r="AN140" i="1"/>
  <c r="AI254" i="1"/>
  <c r="AJ254" i="1"/>
  <c r="AK254" i="1"/>
  <c r="AL254" i="1"/>
  <c r="AM254" i="1"/>
  <c r="AN254" i="1"/>
  <c r="AI253" i="1"/>
  <c r="AJ253" i="1"/>
  <c r="AK253" i="1"/>
  <c r="AL253" i="1"/>
  <c r="AM253" i="1"/>
  <c r="AN253" i="1"/>
  <c r="AI197" i="1"/>
  <c r="AJ197" i="1"/>
  <c r="AK197" i="1"/>
  <c r="AL197" i="1"/>
  <c r="AM197" i="1"/>
  <c r="AN197" i="1"/>
  <c r="AI196" i="1"/>
  <c r="AJ196" i="1"/>
  <c r="AK196" i="1"/>
  <c r="AL196" i="1"/>
  <c r="AM196" i="1"/>
  <c r="AN196" i="1"/>
  <c r="AI257" i="1"/>
  <c r="AJ257" i="1"/>
  <c r="AK257" i="1"/>
  <c r="AL257" i="1"/>
  <c r="AM257" i="1"/>
  <c r="AN257" i="1"/>
  <c r="AI258" i="1"/>
  <c r="AJ258" i="1"/>
  <c r="AK258" i="1"/>
  <c r="AL258" i="1"/>
  <c r="AM258" i="1"/>
  <c r="AN258" i="1"/>
  <c r="AI1045" i="1"/>
  <c r="AJ1045" i="1"/>
  <c r="AK1045" i="1"/>
  <c r="AL1045" i="1"/>
  <c r="AM1045" i="1"/>
  <c r="AN1045" i="1"/>
  <c r="AI1046" i="1"/>
  <c r="AJ1046" i="1"/>
  <c r="AK1046" i="1"/>
  <c r="AL1046" i="1"/>
  <c r="AM1046" i="1"/>
  <c r="AN1046" i="1"/>
  <c r="AI1334" i="1"/>
  <c r="AJ1334" i="1"/>
  <c r="AK1334" i="1"/>
  <c r="AL1334" i="1"/>
  <c r="AM1334" i="1"/>
  <c r="AN1334" i="1"/>
  <c r="AI1335" i="1"/>
  <c r="AJ1335" i="1"/>
  <c r="AK1335" i="1"/>
  <c r="AL1335" i="1"/>
  <c r="AM1335" i="1"/>
  <c r="AN1335" i="1"/>
  <c r="AI1887" i="1"/>
  <c r="AJ1887" i="1"/>
  <c r="AK1887" i="1"/>
  <c r="AL1887" i="1"/>
  <c r="AM1887" i="1"/>
  <c r="AN1887" i="1"/>
  <c r="AI1889" i="1"/>
  <c r="AJ1889" i="1"/>
  <c r="AK1889" i="1"/>
  <c r="AL1889" i="1"/>
  <c r="AM1889" i="1"/>
  <c r="AN1889" i="1"/>
  <c r="AI1888" i="1"/>
  <c r="AJ1888" i="1"/>
  <c r="AK1888" i="1"/>
  <c r="AL1888" i="1"/>
  <c r="AM1888" i="1"/>
  <c r="AN1888" i="1"/>
  <c r="AI320" i="1"/>
  <c r="AJ320" i="1"/>
  <c r="AK320" i="1"/>
  <c r="AL320" i="1"/>
  <c r="AM320" i="1"/>
  <c r="AN320" i="1"/>
  <c r="AI319" i="1"/>
  <c r="AJ319" i="1"/>
  <c r="AK319" i="1"/>
  <c r="AL319" i="1"/>
  <c r="AM319" i="1"/>
  <c r="AN319" i="1"/>
  <c r="AI145" i="1"/>
  <c r="AJ145" i="1"/>
  <c r="AK145" i="1"/>
  <c r="AL145" i="1"/>
  <c r="AM145" i="1"/>
  <c r="AN145" i="1"/>
  <c r="AI146" i="1"/>
  <c r="AJ146" i="1"/>
  <c r="AK146" i="1"/>
  <c r="AL146" i="1"/>
  <c r="AM146" i="1"/>
  <c r="AN146" i="1"/>
  <c r="AI1893" i="1"/>
  <c r="AJ1893" i="1"/>
  <c r="AK1893" i="1"/>
  <c r="AL1893" i="1"/>
  <c r="AM1893" i="1"/>
  <c r="AN1893" i="1"/>
  <c r="AI1894" i="1"/>
  <c r="AJ1894" i="1"/>
  <c r="AK1894" i="1"/>
  <c r="AL1894" i="1"/>
  <c r="AM1894" i="1"/>
  <c r="AN1894" i="1"/>
  <c r="AI1680" i="1"/>
  <c r="AJ1680" i="1"/>
  <c r="AK1680" i="1"/>
  <c r="AL1680" i="1"/>
  <c r="AM1680" i="1"/>
  <c r="AN1680" i="1"/>
  <c r="AI1681" i="1"/>
  <c r="AJ1681" i="1"/>
  <c r="AK1681" i="1"/>
  <c r="AL1681" i="1"/>
  <c r="AM1681" i="1"/>
  <c r="AN1681" i="1"/>
  <c r="AI891" i="1"/>
  <c r="AJ891" i="1"/>
  <c r="AK891" i="1"/>
  <c r="AL891" i="1"/>
  <c r="AM891" i="1"/>
  <c r="AN891" i="1"/>
  <c r="AI890" i="1"/>
  <c r="AJ890" i="1"/>
  <c r="AK890" i="1"/>
  <c r="AL890" i="1"/>
  <c r="AM890" i="1"/>
  <c r="AN890" i="1"/>
  <c r="AI1346" i="1"/>
  <c r="AJ1346" i="1"/>
  <c r="AK1346" i="1"/>
  <c r="AL1346" i="1"/>
  <c r="AM1346" i="1"/>
  <c r="AN1346" i="1"/>
  <c r="AI1347" i="1"/>
  <c r="AJ1347" i="1"/>
  <c r="AK1347" i="1"/>
  <c r="AL1347" i="1"/>
  <c r="AM1347" i="1"/>
  <c r="AN1347" i="1"/>
  <c r="AI1600" i="1"/>
  <c r="AJ1600" i="1"/>
  <c r="AK1600" i="1"/>
  <c r="AL1600" i="1"/>
  <c r="AM1600" i="1"/>
  <c r="AN1600" i="1"/>
  <c r="AI1601" i="1"/>
  <c r="AJ1601" i="1"/>
  <c r="AK1601" i="1"/>
  <c r="AL1601" i="1"/>
  <c r="AM1601" i="1"/>
  <c r="AN1601" i="1"/>
  <c r="AI27" i="1"/>
  <c r="AJ27" i="1"/>
  <c r="AK27" i="1"/>
  <c r="AL27" i="1"/>
  <c r="AM27" i="1"/>
  <c r="AN27" i="1"/>
  <c r="AI28" i="1"/>
  <c r="AJ28" i="1"/>
  <c r="AK28" i="1"/>
  <c r="AL28" i="1"/>
  <c r="AM28" i="1"/>
  <c r="AN28" i="1"/>
  <c r="AI944" i="1"/>
  <c r="AJ944" i="1"/>
  <c r="AK944" i="1"/>
  <c r="AL944" i="1"/>
  <c r="AM944" i="1"/>
  <c r="AN944" i="1"/>
  <c r="AI945" i="1"/>
  <c r="AJ945" i="1"/>
  <c r="AK945" i="1"/>
  <c r="AL945" i="1"/>
  <c r="AM945" i="1"/>
  <c r="AN945" i="1"/>
  <c r="AI1274" i="1"/>
  <c r="AJ1274" i="1"/>
  <c r="AK1274" i="1"/>
  <c r="AL1274" i="1"/>
  <c r="AM1274" i="1"/>
  <c r="AN1274" i="1"/>
  <c r="AI1275" i="1"/>
  <c r="AJ1275" i="1"/>
  <c r="AK1275" i="1"/>
  <c r="AL1275" i="1"/>
  <c r="AM1275" i="1"/>
  <c r="AN1275" i="1"/>
  <c r="AI1911" i="1"/>
  <c r="AJ1911" i="1"/>
  <c r="AK1911" i="1"/>
  <c r="AL1911" i="1"/>
  <c r="AM1911" i="1"/>
  <c r="AN1911" i="1"/>
  <c r="AI1910" i="1"/>
  <c r="AJ1910" i="1"/>
  <c r="AK1910" i="1"/>
  <c r="AL1910" i="1"/>
  <c r="AM1910" i="1"/>
  <c r="AN1910" i="1"/>
  <c r="AI272" i="1"/>
  <c r="AJ272" i="1"/>
  <c r="AK272" i="1"/>
  <c r="AL272" i="1"/>
  <c r="AM272" i="1"/>
  <c r="AN272" i="1"/>
  <c r="AI273" i="1"/>
  <c r="AJ273" i="1"/>
  <c r="AK273" i="1"/>
  <c r="AL273" i="1"/>
  <c r="AM273" i="1"/>
  <c r="AN273" i="1"/>
  <c r="AI1278" i="1"/>
  <c r="AJ1278" i="1"/>
  <c r="AK1278" i="1"/>
  <c r="AL1278" i="1"/>
  <c r="AM1278" i="1"/>
  <c r="AN1278" i="1"/>
  <c r="AI1279" i="1"/>
  <c r="AJ1279" i="1"/>
  <c r="AK1279" i="1"/>
  <c r="AL1279" i="1"/>
  <c r="AM1279" i="1"/>
  <c r="AN1279" i="1"/>
  <c r="AI1744" i="1"/>
  <c r="AJ1744" i="1"/>
  <c r="AK1744" i="1"/>
  <c r="AL1744" i="1"/>
  <c r="AM1744" i="1"/>
  <c r="AN1744" i="1"/>
  <c r="AI1745" i="1"/>
  <c r="AJ1745" i="1"/>
  <c r="AK1745" i="1"/>
  <c r="AL1745" i="1"/>
  <c r="AM1745" i="1"/>
  <c r="AN1745" i="1"/>
  <c r="AI1606" i="1"/>
  <c r="AJ1606" i="1"/>
  <c r="AK1606" i="1"/>
  <c r="AL1606" i="1"/>
  <c r="AM1606" i="1"/>
  <c r="AN1606" i="1"/>
  <c r="AI1605" i="1"/>
  <c r="AJ1605" i="1"/>
  <c r="AK1605" i="1"/>
  <c r="AL1605" i="1"/>
  <c r="AM1605" i="1"/>
  <c r="AN1605" i="1"/>
  <c r="AI1604" i="1"/>
  <c r="AJ1604" i="1"/>
  <c r="AK1604" i="1"/>
  <c r="AL1604" i="1"/>
  <c r="AM1604" i="1"/>
  <c r="AN1604" i="1"/>
  <c r="AI93" i="1"/>
  <c r="AJ93" i="1"/>
  <c r="AK93" i="1"/>
  <c r="AL93" i="1"/>
  <c r="AM93" i="1"/>
  <c r="AN93" i="1"/>
  <c r="AI94" i="1"/>
  <c r="AJ94" i="1"/>
  <c r="AK94" i="1"/>
  <c r="AL94" i="1"/>
  <c r="AM94" i="1"/>
  <c r="AN94" i="1"/>
  <c r="AI1748" i="1"/>
  <c r="AJ1748" i="1"/>
  <c r="AK1748" i="1"/>
  <c r="AL1748" i="1"/>
  <c r="AM1748" i="1"/>
  <c r="AN1748" i="1"/>
  <c r="AI1747" i="1"/>
  <c r="AJ1747" i="1"/>
  <c r="AK1747" i="1"/>
  <c r="AL1747" i="1"/>
  <c r="AM1747" i="1"/>
  <c r="AN1747" i="1"/>
  <c r="AI484" i="1"/>
  <c r="AJ484" i="1"/>
  <c r="AK484" i="1"/>
  <c r="AL484" i="1"/>
  <c r="AM484" i="1"/>
  <c r="AN484" i="1"/>
  <c r="AI483" i="1"/>
  <c r="AJ483" i="1"/>
  <c r="AK483" i="1"/>
  <c r="AL483" i="1"/>
  <c r="AM483" i="1"/>
  <c r="AN483" i="1"/>
  <c r="AI99" i="1"/>
  <c r="AJ99" i="1"/>
  <c r="AK99" i="1"/>
  <c r="AL99" i="1"/>
  <c r="AM99" i="1"/>
  <c r="AN99" i="1"/>
  <c r="AI100" i="1"/>
  <c r="AJ100" i="1"/>
  <c r="AK100" i="1"/>
  <c r="AL100" i="1"/>
  <c r="AM100" i="1"/>
  <c r="AN100" i="1"/>
  <c r="AI1356" i="1"/>
  <c r="AJ1356" i="1"/>
  <c r="AK1356" i="1"/>
  <c r="AL1356" i="1"/>
  <c r="AM1356" i="1"/>
  <c r="AN1356" i="1"/>
  <c r="AI1357" i="1"/>
  <c r="AJ1357" i="1"/>
  <c r="AK1357" i="1"/>
  <c r="AL1357" i="1"/>
  <c r="AM1357" i="1"/>
  <c r="AN1357" i="1"/>
  <c r="AI1123" i="1"/>
  <c r="AJ1123" i="1"/>
  <c r="AK1123" i="1"/>
  <c r="AL1123" i="1"/>
  <c r="AM1123" i="1"/>
  <c r="AN1123" i="1"/>
  <c r="AI1124" i="1"/>
  <c r="AJ1124" i="1"/>
  <c r="AK1124" i="1"/>
  <c r="AL1124" i="1"/>
  <c r="AM1124" i="1"/>
  <c r="AN1124" i="1"/>
  <c r="AI952" i="1"/>
  <c r="AJ952" i="1"/>
  <c r="AK952" i="1"/>
  <c r="AL952" i="1"/>
  <c r="AM952" i="1"/>
  <c r="AN952" i="1"/>
  <c r="AI953" i="1"/>
  <c r="AJ953" i="1"/>
  <c r="AK953" i="1"/>
  <c r="AL953" i="1"/>
  <c r="AM953" i="1"/>
  <c r="AN953" i="1"/>
  <c r="AI1617" i="1"/>
  <c r="AJ1617" i="1"/>
  <c r="AK1617" i="1"/>
  <c r="AL1617" i="1"/>
  <c r="AM1617" i="1"/>
  <c r="AN1617" i="1"/>
  <c r="AI1619" i="1"/>
  <c r="AJ1619" i="1"/>
  <c r="AK1619" i="1"/>
  <c r="AL1619" i="1"/>
  <c r="AM1619" i="1"/>
  <c r="AN1619" i="1"/>
  <c r="AI1618" i="1"/>
  <c r="AJ1618" i="1"/>
  <c r="AK1618" i="1"/>
  <c r="AL1618" i="1"/>
  <c r="AM1618" i="1"/>
  <c r="AN1618" i="1"/>
  <c r="AI1547" i="1"/>
  <c r="AJ1547" i="1"/>
  <c r="AK1547" i="1"/>
  <c r="AL1547" i="1"/>
  <c r="AM1547" i="1"/>
  <c r="AN1547" i="1"/>
  <c r="AI1548" i="1"/>
  <c r="AJ1548" i="1"/>
  <c r="AK1548" i="1"/>
  <c r="AL1548" i="1"/>
  <c r="AM1548" i="1"/>
  <c r="AN1548" i="1"/>
  <c r="AI424" i="1"/>
  <c r="AJ424" i="1"/>
  <c r="AK424" i="1"/>
  <c r="AL424" i="1"/>
  <c r="AM424" i="1"/>
  <c r="AN424" i="1"/>
  <c r="AI423" i="1"/>
  <c r="AJ423" i="1"/>
  <c r="AK423" i="1"/>
  <c r="AL423" i="1"/>
  <c r="AM423" i="1"/>
  <c r="AN423" i="1"/>
  <c r="AI844" i="1"/>
  <c r="AJ844" i="1"/>
  <c r="AK844" i="1"/>
  <c r="AL844" i="1"/>
  <c r="AM844" i="1"/>
  <c r="AN844" i="1"/>
  <c r="AI843" i="1"/>
  <c r="AJ843" i="1"/>
  <c r="AK843" i="1"/>
  <c r="AL843" i="1"/>
  <c r="AM843" i="1"/>
  <c r="AN843" i="1"/>
  <c r="AI847" i="1"/>
  <c r="AJ847" i="1"/>
  <c r="AK847" i="1"/>
  <c r="AL847" i="1"/>
  <c r="AM847" i="1"/>
  <c r="AN847" i="1"/>
  <c r="AI848" i="1"/>
  <c r="AJ848" i="1"/>
  <c r="AK848" i="1"/>
  <c r="AL848" i="1"/>
  <c r="AM848" i="1"/>
  <c r="AN848" i="1"/>
  <c r="AI1293" i="1"/>
  <c r="AJ1293" i="1"/>
  <c r="AK1293" i="1"/>
  <c r="AL1293" i="1"/>
  <c r="AM1293" i="1"/>
  <c r="AN1293" i="1"/>
  <c r="AI1294" i="1"/>
  <c r="AJ1294" i="1"/>
  <c r="AK1294" i="1"/>
  <c r="AL1294" i="1"/>
  <c r="AM1294" i="1"/>
  <c r="AN1294" i="1"/>
  <c r="AI1243" i="1"/>
  <c r="AJ1243" i="1"/>
  <c r="AK1243" i="1"/>
  <c r="AL1243" i="1"/>
  <c r="AM1243" i="1"/>
  <c r="AN1243" i="1"/>
  <c r="AI1244" i="1"/>
  <c r="AJ1244" i="1"/>
  <c r="AK1244" i="1"/>
  <c r="AL1244" i="1"/>
  <c r="AM1244" i="1"/>
  <c r="AN1244" i="1"/>
  <c r="AI38" i="1"/>
  <c r="AJ38" i="1"/>
  <c r="AK38" i="1"/>
  <c r="AL38" i="1"/>
  <c r="AM38" i="1"/>
  <c r="AN38" i="1"/>
  <c r="AI37" i="1"/>
  <c r="AJ37" i="1"/>
  <c r="AK37" i="1"/>
  <c r="AL37" i="1"/>
  <c r="AM37" i="1"/>
  <c r="AN37" i="1"/>
  <c r="AI678" i="1"/>
  <c r="AJ678" i="1"/>
  <c r="AK678" i="1"/>
  <c r="AL678" i="1"/>
  <c r="AM678" i="1"/>
  <c r="AN678" i="1"/>
  <c r="AI679" i="1"/>
  <c r="AJ679" i="1"/>
  <c r="AK679" i="1"/>
  <c r="AL679" i="1"/>
  <c r="AM679" i="1"/>
  <c r="AN679" i="1"/>
  <c r="AI1370" i="1"/>
  <c r="AJ1370" i="1"/>
  <c r="AK1370" i="1"/>
  <c r="AL1370" i="1"/>
  <c r="AM1370" i="1"/>
  <c r="AN1370" i="1"/>
  <c r="AI1371" i="1"/>
  <c r="AJ1371" i="1"/>
  <c r="AK1371" i="1"/>
  <c r="AL1371" i="1"/>
  <c r="AM1371" i="1"/>
  <c r="AN1371" i="1"/>
  <c r="AI607" i="1"/>
  <c r="AJ607" i="1"/>
  <c r="AK607" i="1"/>
  <c r="AL607" i="1"/>
  <c r="AM607" i="1"/>
  <c r="AN607" i="1"/>
  <c r="AI606" i="1"/>
  <c r="AJ606" i="1"/>
  <c r="AK606" i="1"/>
  <c r="AL606" i="1"/>
  <c r="AM606" i="1"/>
  <c r="AN606" i="1"/>
  <c r="AI1135" i="1"/>
  <c r="AJ1135" i="1"/>
  <c r="AK1135" i="1"/>
  <c r="AL1135" i="1"/>
  <c r="AM1135" i="1"/>
  <c r="AN1135" i="1"/>
  <c r="AI1134" i="1"/>
  <c r="AJ1134" i="1"/>
  <c r="AK1134" i="1"/>
  <c r="AL1134" i="1"/>
  <c r="AM1134" i="1"/>
  <c r="AN1134" i="1"/>
  <c r="AI500" i="1"/>
  <c r="AJ500" i="1"/>
  <c r="AK500" i="1"/>
  <c r="AL500" i="1"/>
  <c r="AM500" i="1"/>
  <c r="AN500" i="1"/>
  <c r="AI501" i="1"/>
  <c r="AJ501" i="1"/>
  <c r="AK501" i="1"/>
  <c r="AL501" i="1"/>
  <c r="AM501" i="1"/>
  <c r="AN501" i="1"/>
  <c r="AI1835" i="1"/>
  <c r="AJ1835" i="1"/>
  <c r="AK1835" i="1"/>
  <c r="AL1835" i="1"/>
  <c r="AM1835" i="1"/>
  <c r="AN1835" i="1"/>
  <c r="AI1836" i="1"/>
  <c r="AJ1836" i="1"/>
  <c r="AK1836" i="1"/>
  <c r="AL1836" i="1"/>
  <c r="AM1836" i="1"/>
  <c r="AN1836" i="1"/>
  <c r="AI1950" i="1"/>
  <c r="AJ1950" i="1"/>
  <c r="AK1950" i="1"/>
  <c r="AL1950" i="1"/>
  <c r="AM1950" i="1"/>
  <c r="AN1950" i="1"/>
  <c r="AI1951" i="1"/>
  <c r="AJ1951" i="1"/>
  <c r="AK1951" i="1"/>
  <c r="AL1951" i="1"/>
  <c r="AM1951" i="1"/>
  <c r="AN1951" i="1"/>
  <c r="AI1379" i="1"/>
  <c r="AJ1379" i="1"/>
  <c r="AK1379" i="1"/>
  <c r="AL1379" i="1"/>
  <c r="AM1379" i="1"/>
  <c r="AN1379" i="1"/>
  <c r="AI1380" i="1"/>
  <c r="AJ1380" i="1"/>
  <c r="AK1380" i="1"/>
  <c r="AL1380" i="1"/>
  <c r="AM1380" i="1"/>
  <c r="AN1380" i="1"/>
  <c r="AI795" i="1"/>
  <c r="AJ795" i="1"/>
  <c r="AK795" i="1"/>
  <c r="AL795" i="1"/>
  <c r="AM795" i="1"/>
  <c r="AN795" i="1"/>
  <c r="AI796" i="1"/>
  <c r="AJ796" i="1"/>
  <c r="AK796" i="1"/>
  <c r="AL796" i="1"/>
  <c r="AM796" i="1"/>
  <c r="AN796" i="1"/>
  <c r="AI1768" i="1"/>
  <c r="AJ1768" i="1"/>
  <c r="AK1768" i="1"/>
  <c r="AL1768" i="1"/>
  <c r="AM1768" i="1"/>
  <c r="AN1768" i="1"/>
  <c r="AI1769" i="1"/>
  <c r="AJ1769" i="1"/>
  <c r="AK1769" i="1"/>
  <c r="AL1769" i="1"/>
  <c r="AM1769" i="1"/>
  <c r="AN1769" i="1"/>
  <c r="AI1955" i="1"/>
  <c r="AJ1955" i="1"/>
  <c r="AK1955" i="1"/>
  <c r="AL1955" i="1"/>
  <c r="AM1955" i="1"/>
  <c r="AN1955" i="1"/>
  <c r="AI1956" i="1"/>
  <c r="AJ1956" i="1"/>
  <c r="AK1956" i="1"/>
  <c r="AL1956" i="1"/>
  <c r="AM1956" i="1"/>
  <c r="AN1956" i="1"/>
  <c r="AI1444" i="1"/>
  <c r="AJ1444" i="1"/>
  <c r="AK1444" i="1"/>
  <c r="AL1444" i="1"/>
  <c r="AM1444" i="1"/>
  <c r="AN1444" i="1"/>
  <c r="AI1443" i="1"/>
  <c r="AJ1443" i="1"/>
  <c r="AK1443" i="1"/>
  <c r="AL1443" i="1"/>
  <c r="AM1443" i="1"/>
  <c r="AN1443" i="1"/>
  <c r="AI1445" i="1"/>
  <c r="AJ1445" i="1"/>
  <c r="AK1445" i="1"/>
  <c r="AL1445" i="1"/>
  <c r="AM1445" i="1"/>
  <c r="AN1445" i="1"/>
  <c r="AI1190" i="1"/>
  <c r="AJ1190" i="1"/>
  <c r="AK1190" i="1"/>
  <c r="AL1190" i="1"/>
  <c r="AM1190" i="1"/>
  <c r="AN1190" i="1"/>
  <c r="AI1191" i="1"/>
  <c r="AJ1191" i="1"/>
  <c r="AK1191" i="1"/>
  <c r="AL1191" i="1"/>
  <c r="AM1191" i="1"/>
  <c r="AN1191" i="1"/>
  <c r="AI558" i="1"/>
  <c r="AJ558" i="1"/>
  <c r="AK558" i="1"/>
  <c r="AL558" i="1"/>
  <c r="AM558" i="1"/>
  <c r="AN558" i="1"/>
  <c r="AI559" i="1"/>
  <c r="AJ559" i="1"/>
  <c r="AK559" i="1"/>
  <c r="AL559" i="1"/>
  <c r="AM559" i="1"/>
  <c r="AN559" i="1"/>
  <c r="AI1968" i="1"/>
  <c r="AJ1968" i="1"/>
  <c r="AK1968" i="1"/>
  <c r="AL1968" i="1"/>
  <c r="AM1968" i="1"/>
  <c r="AN1968" i="1"/>
  <c r="AI1969" i="1"/>
  <c r="AJ1969" i="1"/>
  <c r="AK1969" i="1"/>
  <c r="AL1969" i="1"/>
  <c r="AM1969" i="1"/>
  <c r="AN1969" i="1"/>
  <c r="AI1256" i="1"/>
  <c r="AJ1256" i="1"/>
  <c r="AK1256" i="1"/>
  <c r="AL1256" i="1"/>
  <c r="AM1256" i="1"/>
  <c r="AN1256" i="1"/>
  <c r="AI1257" i="1"/>
  <c r="AJ1257" i="1"/>
  <c r="AK1257" i="1"/>
  <c r="AL1257" i="1"/>
  <c r="AM1257" i="1"/>
  <c r="AN1257" i="1"/>
  <c r="AI1975" i="1"/>
  <c r="AJ1975" i="1"/>
  <c r="AK1975" i="1"/>
  <c r="AL1975" i="1"/>
  <c r="AM1975" i="1"/>
  <c r="AN1975" i="1"/>
  <c r="AI1976" i="1"/>
  <c r="AJ1976" i="1"/>
  <c r="AK1976" i="1"/>
  <c r="AL1976" i="1"/>
  <c r="AM1976" i="1"/>
  <c r="AN1976" i="1"/>
  <c r="AI801" i="1"/>
  <c r="AJ801" i="1"/>
  <c r="AK801" i="1"/>
  <c r="AL801" i="1"/>
  <c r="AM801" i="1"/>
  <c r="AN801" i="1"/>
  <c r="AI802" i="1"/>
  <c r="AJ802" i="1"/>
  <c r="AK802" i="1"/>
  <c r="AL802" i="1"/>
  <c r="AM802" i="1"/>
  <c r="AN802" i="1"/>
  <c r="AI566" i="1"/>
  <c r="AJ566" i="1"/>
  <c r="AK566" i="1"/>
  <c r="AL566" i="1"/>
  <c r="AM566" i="1"/>
  <c r="AN566" i="1"/>
  <c r="AI567" i="1"/>
  <c r="AJ567" i="1"/>
  <c r="AK567" i="1"/>
  <c r="AL567" i="1"/>
  <c r="AM567" i="1"/>
  <c r="AN567" i="1"/>
  <c r="AI573" i="1"/>
  <c r="AJ573" i="1"/>
  <c r="AK573" i="1"/>
  <c r="AL573" i="1"/>
  <c r="AM573" i="1"/>
  <c r="AN573" i="1"/>
  <c r="AI572" i="1"/>
  <c r="AJ572" i="1"/>
  <c r="AK572" i="1"/>
  <c r="AL572" i="1"/>
  <c r="AM572" i="1"/>
  <c r="AN572" i="1"/>
  <c r="AI1318" i="1"/>
  <c r="AJ1318" i="1"/>
  <c r="AK1318" i="1"/>
  <c r="AL1318" i="1"/>
  <c r="AM1318" i="1"/>
  <c r="AN1318" i="1"/>
  <c r="AI1317" i="1"/>
  <c r="AJ1317" i="1"/>
  <c r="AK1317" i="1"/>
  <c r="AL1317" i="1"/>
  <c r="AM1317" i="1"/>
  <c r="AN1317" i="1"/>
  <c r="AI619" i="1"/>
  <c r="AJ619" i="1"/>
  <c r="AK619" i="1"/>
  <c r="AL619" i="1"/>
  <c r="AM619" i="1"/>
  <c r="AN619" i="1"/>
  <c r="AI618" i="1"/>
  <c r="AJ618" i="1"/>
  <c r="AK618" i="1"/>
  <c r="AL618" i="1"/>
  <c r="AM618" i="1"/>
  <c r="AN618" i="1"/>
  <c r="AI1646" i="1"/>
  <c r="AJ1646" i="1"/>
  <c r="AK1646" i="1"/>
  <c r="AL1646" i="1"/>
  <c r="AM1646" i="1"/>
  <c r="AN1646" i="1"/>
  <c r="AI1647" i="1"/>
  <c r="AJ1647" i="1"/>
  <c r="AK1647" i="1"/>
  <c r="AL1647" i="1"/>
  <c r="AM1647" i="1"/>
  <c r="AN1647" i="1"/>
  <c r="AI1984" i="1"/>
  <c r="AJ1984" i="1"/>
  <c r="AK1984" i="1"/>
  <c r="AL1984" i="1"/>
  <c r="AM1984" i="1"/>
  <c r="AN1984" i="1"/>
  <c r="AI1985" i="1"/>
  <c r="AJ1985" i="1"/>
  <c r="AK1985" i="1"/>
  <c r="AL1985" i="1"/>
  <c r="AM1985" i="1"/>
  <c r="AN1985" i="1"/>
  <c r="AI302" i="1"/>
  <c r="AJ302" i="1"/>
  <c r="AK302" i="1"/>
  <c r="AL302" i="1"/>
  <c r="AM302" i="1"/>
  <c r="AN302" i="1"/>
  <c r="AI301" i="1"/>
  <c r="AJ301" i="1"/>
  <c r="AK301" i="1"/>
  <c r="AL301" i="1"/>
  <c r="AM301" i="1"/>
  <c r="AN301" i="1"/>
  <c r="AI1393" i="1"/>
  <c r="AJ1393" i="1"/>
  <c r="AK1393" i="1"/>
  <c r="AL1393" i="1"/>
  <c r="AM1393" i="1"/>
  <c r="AN1393" i="1"/>
  <c r="AI1392" i="1"/>
  <c r="AJ1392" i="1"/>
  <c r="AK1392" i="1"/>
  <c r="AL1392" i="1"/>
  <c r="AM1392" i="1"/>
  <c r="AN1392" i="1"/>
  <c r="AI1993" i="1"/>
  <c r="AJ1993" i="1"/>
  <c r="AK1993" i="1"/>
  <c r="AL1993" i="1"/>
  <c r="AM1993" i="1"/>
  <c r="AN1993" i="1"/>
  <c r="AI1992" i="1"/>
  <c r="AJ1992" i="1"/>
  <c r="AK1992" i="1"/>
  <c r="AL1992" i="1"/>
  <c r="AM1992" i="1"/>
  <c r="AN1992" i="1"/>
  <c r="AI2000" i="1"/>
  <c r="AJ2000" i="1"/>
  <c r="AK2000" i="1"/>
  <c r="AL2000" i="1"/>
  <c r="AM2000" i="1"/>
  <c r="AN2000" i="1"/>
  <c r="AI1999" i="1"/>
  <c r="AJ1999" i="1"/>
  <c r="AK1999" i="1"/>
  <c r="AL1999" i="1"/>
  <c r="AM1999" i="1"/>
  <c r="AN1999" i="1"/>
  <c r="AI1082" i="1"/>
  <c r="AJ1082" i="1"/>
  <c r="AK1082" i="1"/>
  <c r="AL1082" i="1"/>
  <c r="AM1082" i="1"/>
  <c r="AN1082" i="1"/>
  <c r="AI1083" i="1"/>
  <c r="AJ1083" i="1"/>
  <c r="AK1083" i="1"/>
  <c r="AL1083" i="1"/>
  <c r="AM1083" i="1"/>
  <c r="AN1083" i="1"/>
  <c r="AI306" i="1"/>
  <c r="AJ306" i="1"/>
  <c r="AK306" i="1"/>
  <c r="AL306" i="1"/>
  <c r="AM306" i="1"/>
  <c r="AN306" i="1"/>
  <c r="AI305" i="1"/>
  <c r="AJ305" i="1"/>
  <c r="AK305" i="1"/>
  <c r="AL305" i="1"/>
  <c r="AM305" i="1"/>
  <c r="AN305" i="1"/>
  <c r="AI448" i="1"/>
  <c r="AJ448" i="1"/>
  <c r="AK448" i="1"/>
  <c r="AL448" i="1"/>
  <c r="AM448" i="1"/>
  <c r="AN448" i="1"/>
  <c r="AI447" i="1"/>
  <c r="AJ447" i="1"/>
  <c r="AK447" i="1"/>
  <c r="AL447" i="1"/>
  <c r="AM447" i="1"/>
  <c r="AN447" i="1"/>
  <c r="AI129" i="1"/>
  <c r="AJ129" i="1"/>
  <c r="AK129" i="1"/>
  <c r="AL129" i="1"/>
  <c r="AM129" i="1"/>
  <c r="AN129" i="1"/>
  <c r="AI373" i="1"/>
  <c r="AJ373" i="1"/>
  <c r="AK373" i="1"/>
  <c r="AL373" i="1"/>
  <c r="AM373" i="1"/>
  <c r="AN373" i="1"/>
  <c r="AI1726" i="1"/>
  <c r="AJ1726" i="1"/>
  <c r="AK1726" i="1"/>
  <c r="AL1726" i="1"/>
  <c r="AM1726" i="1"/>
  <c r="AN1726" i="1"/>
  <c r="AI451" i="1"/>
  <c r="AJ451" i="1"/>
  <c r="AK451" i="1"/>
  <c r="AL451" i="1"/>
  <c r="AM451" i="1"/>
  <c r="AN451" i="1"/>
  <c r="AI376" i="1"/>
  <c r="AJ376" i="1"/>
  <c r="AK376" i="1"/>
  <c r="AL376" i="1"/>
  <c r="AM376" i="1"/>
  <c r="AN376" i="1"/>
  <c r="AI517" i="1"/>
  <c r="AJ517" i="1"/>
  <c r="AK517" i="1"/>
  <c r="AL517" i="1"/>
  <c r="AM517" i="1"/>
  <c r="AN517" i="1"/>
  <c r="AI186" i="1"/>
  <c r="AJ186" i="1"/>
  <c r="AK186" i="1"/>
  <c r="AL186" i="1"/>
  <c r="AM186" i="1"/>
  <c r="AN186" i="1"/>
  <c r="AI241" i="1"/>
  <c r="AJ241" i="1"/>
  <c r="AK241" i="1"/>
  <c r="AL241" i="1"/>
  <c r="AM241" i="1"/>
  <c r="AN241" i="1"/>
  <c r="AI1400" i="1"/>
  <c r="AJ1400" i="1"/>
  <c r="AK1400" i="1"/>
  <c r="AL1400" i="1"/>
  <c r="AM1400" i="1"/>
  <c r="AN1400" i="1"/>
  <c r="AI1854" i="1"/>
  <c r="AJ1854" i="1"/>
  <c r="AK1854" i="1"/>
  <c r="AL1854" i="1"/>
  <c r="AM1854" i="1"/>
  <c r="AN1854" i="1"/>
  <c r="AI697" i="1"/>
  <c r="AJ697" i="1"/>
  <c r="AK697" i="1"/>
  <c r="AL697" i="1"/>
  <c r="AM697" i="1"/>
  <c r="AN697" i="1"/>
  <c r="AI188" i="1"/>
  <c r="AJ188" i="1"/>
  <c r="AK188" i="1"/>
  <c r="AL188" i="1"/>
  <c r="AM188" i="1"/>
  <c r="AN188" i="1"/>
  <c r="AI1512" i="1"/>
  <c r="AJ1512" i="1"/>
  <c r="AK1512" i="1"/>
  <c r="AL1512" i="1"/>
  <c r="AM1512" i="1"/>
  <c r="AN1512" i="1"/>
  <c r="AI1728" i="1"/>
  <c r="AJ1728" i="1"/>
  <c r="AK1728" i="1"/>
  <c r="AL1728" i="1"/>
  <c r="AM1728" i="1"/>
  <c r="AN1728" i="1"/>
  <c r="AI927" i="1"/>
  <c r="AJ927" i="1"/>
  <c r="AK927" i="1"/>
  <c r="AL927" i="1"/>
  <c r="AM927" i="1"/>
  <c r="AN927" i="1"/>
  <c r="AI1730" i="1"/>
  <c r="AJ1730" i="1"/>
  <c r="AK1730" i="1"/>
  <c r="AL1730" i="1"/>
  <c r="AM1730" i="1"/>
  <c r="AN1730" i="1"/>
  <c r="AI818" i="1"/>
  <c r="AJ818" i="1"/>
  <c r="AK818" i="1"/>
  <c r="AL818" i="1"/>
  <c r="AM818" i="1"/>
  <c r="AN818" i="1"/>
  <c r="AI1798" i="1"/>
  <c r="AJ1798" i="1"/>
  <c r="AK1798" i="1"/>
  <c r="AL1798" i="1"/>
  <c r="AM1798" i="1"/>
  <c r="AN1798" i="1"/>
  <c r="AI1855" i="1"/>
  <c r="AJ1855" i="1"/>
  <c r="AK1855" i="1"/>
  <c r="AL1855" i="1"/>
  <c r="AM1855" i="1"/>
  <c r="AN1855" i="1"/>
  <c r="AI1856" i="1"/>
  <c r="AJ1856" i="1"/>
  <c r="AK1856" i="1"/>
  <c r="AL1856" i="1"/>
  <c r="AM1856" i="1"/>
  <c r="AN1856" i="1"/>
  <c r="AI1800" i="1"/>
  <c r="AJ1800" i="1"/>
  <c r="AK1800" i="1"/>
  <c r="AL1800" i="1"/>
  <c r="AM1800" i="1"/>
  <c r="AN1800" i="1"/>
  <c r="AI1662" i="1"/>
  <c r="AJ1662" i="1"/>
  <c r="AK1662" i="1"/>
  <c r="AL1662" i="1"/>
  <c r="AM1662" i="1"/>
  <c r="AN1662" i="1"/>
  <c r="AI1858" i="1"/>
  <c r="AJ1858" i="1"/>
  <c r="AK1858" i="1"/>
  <c r="AL1858" i="1"/>
  <c r="AM1858" i="1"/>
  <c r="AN1858" i="1"/>
  <c r="AI68" i="1"/>
  <c r="AJ68" i="1"/>
  <c r="AK68" i="1"/>
  <c r="AL68" i="1"/>
  <c r="AM68" i="1"/>
  <c r="AN68" i="1"/>
  <c r="AI1577" i="1"/>
  <c r="AJ1577" i="1"/>
  <c r="AK1577" i="1"/>
  <c r="AL1577" i="1"/>
  <c r="AM1577" i="1"/>
  <c r="AN1577" i="1"/>
  <c r="AI454" i="1"/>
  <c r="AJ454" i="1"/>
  <c r="AK454" i="1"/>
  <c r="AL454" i="1"/>
  <c r="AM454" i="1"/>
  <c r="AN454" i="1"/>
  <c r="AI1859" i="1"/>
  <c r="AJ1859" i="1"/>
  <c r="AK1859" i="1"/>
  <c r="AL1859" i="1"/>
  <c r="AM1859" i="1"/>
  <c r="AN1859" i="1"/>
  <c r="AI929" i="1"/>
  <c r="AJ929" i="1"/>
  <c r="AK929" i="1"/>
  <c r="AL929" i="1"/>
  <c r="AM929" i="1"/>
  <c r="AN929" i="1"/>
  <c r="AI1860" i="1"/>
  <c r="AJ1860" i="1"/>
  <c r="AK1860" i="1"/>
  <c r="AL1860" i="1"/>
  <c r="AM1860" i="1"/>
  <c r="AN1860" i="1"/>
  <c r="AI1664" i="1"/>
  <c r="AJ1664" i="1"/>
  <c r="AK1664" i="1"/>
  <c r="AL1664" i="1"/>
  <c r="AM1664" i="1"/>
  <c r="AN1664" i="1"/>
  <c r="AI1464" i="1"/>
  <c r="AJ1464" i="1"/>
  <c r="AK1464" i="1"/>
  <c r="AL1464" i="1"/>
  <c r="AM1464" i="1"/>
  <c r="AN1464" i="1"/>
  <c r="AI1861" i="1"/>
  <c r="AJ1861" i="1"/>
  <c r="AK1861" i="1"/>
  <c r="AL1861" i="1"/>
  <c r="AM1861" i="1"/>
  <c r="AN1861" i="1"/>
  <c r="AI699" i="1"/>
  <c r="AJ699" i="1"/>
  <c r="AK699" i="1"/>
  <c r="AL699" i="1"/>
  <c r="AM699" i="1"/>
  <c r="AN699" i="1"/>
  <c r="AI1867" i="1"/>
  <c r="AJ1867" i="1"/>
  <c r="AK1867" i="1"/>
  <c r="AL1867" i="1"/>
  <c r="AM1867" i="1"/>
  <c r="AN1867" i="1"/>
  <c r="AI243" i="1"/>
  <c r="AJ243" i="1"/>
  <c r="AK243" i="1"/>
  <c r="AL243" i="1"/>
  <c r="AM243" i="1"/>
  <c r="AN243" i="1"/>
  <c r="AI1581" i="1"/>
  <c r="AJ1581" i="1"/>
  <c r="AK1581" i="1"/>
  <c r="AL1581" i="1"/>
  <c r="AM1581" i="1"/>
  <c r="AN1581" i="1"/>
  <c r="AI636" i="1"/>
  <c r="AJ636" i="1"/>
  <c r="AK636" i="1"/>
  <c r="AL636" i="1"/>
  <c r="AM636" i="1"/>
  <c r="AN636" i="1"/>
  <c r="AI931" i="1"/>
  <c r="AJ931" i="1"/>
  <c r="AK931" i="1"/>
  <c r="AL931" i="1"/>
  <c r="AM931" i="1"/>
  <c r="AN931" i="1"/>
  <c r="AI933" i="1"/>
  <c r="AJ933" i="1"/>
  <c r="AK933" i="1"/>
  <c r="AL933" i="1"/>
  <c r="AM933" i="1"/>
  <c r="AN933" i="1"/>
  <c r="AI378" i="1"/>
  <c r="AJ378" i="1"/>
  <c r="AK378" i="1"/>
  <c r="AL378" i="1"/>
  <c r="AM378" i="1"/>
  <c r="AN378" i="1"/>
  <c r="AI1206" i="1"/>
  <c r="AJ1206" i="1"/>
  <c r="AK1206" i="1"/>
  <c r="AL1206" i="1"/>
  <c r="AM1206" i="1"/>
  <c r="AN1206" i="1"/>
  <c r="AI190" i="1"/>
  <c r="AJ190" i="1"/>
  <c r="AK190" i="1"/>
  <c r="AL190" i="1"/>
  <c r="AM190" i="1"/>
  <c r="AN190" i="1"/>
  <c r="AI131" i="1"/>
  <c r="AJ131" i="1"/>
  <c r="AK131" i="1"/>
  <c r="AL131" i="1"/>
  <c r="AM131" i="1"/>
  <c r="AN131" i="1"/>
  <c r="AI871" i="1"/>
  <c r="AJ871" i="1"/>
  <c r="AK871" i="1"/>
  <c r="AL871" i="1"/>
  <c r="AM871" i="1"/>
  <c r="AN871" i="1"/>
  <c r="AI1583" i="1"/>
  <c r="AJ1583" i="1"/>
  <c r="AK1583" i="1"/>
  <c r="AL1583" i="1"/>
  <c r="AM1583" i="1"/>
  <c r="AN1583" i="1"/>
  <c r="AI380" i="1"/>
  <c r="AJ380" i="1"/>
  <c r="AK380" i="1"/>
  <c r="AL380" i="1"/>
  <c r="AM380" i="1"/>
  <c r="AN380" i="1"/>
  <c r="AI192" i="1"/>
  <c r="AJ192" i="1"/>
  <c r="AK192" i="1"/>
  <c r="AL192" i="1"/>
  <c r="AM192" i="1"/>
  <c r="AN192" i="1"/>
  <c r="AI1029" i="1"/>
  <c r="AJ1029" i="1"/>
  <c r="AK1029" i="1"/>
  <c r="AL1029" i="1"/>
  <c r="AM1029" i="1"/>
  <c r="AN1029" i="1"/>
  <c r="AI1088" i="1"/>
  <c r="AJ1088" i="1"/>
  <c r="AK1088" i="1"/>
  <c r="AL1088" i="1"/>
  <c r="AM1088" i="1"/>
  <c r="AN1088" i="1"/>
  <c r="AI1513" i="1"/>
  <c r="AJ1513" i="1"/>
  <c r="AK1513" i="1"/>
  <c r="AL1513" i="1"/>
  <c r="AM1513" i="1"/>
  <c r="AN1513" i="1"/>
  <c r="AI1090" i="1"/>
  <c r="AJ1090" i="1"/>
  <c r="AK1090" i="1"/>
  <c r="AL1090" i="1"/>
  <c r="AM1090" i="1"/>
  <c r="AN1090" i="1"/>
  <c r="AI1517" i="1"/>
  <c r="AJ1517" i="1"/>
  <c r="AK1517" i="1"/>
  <c r="AL1517" i="1"/>
  <c r="AM1517" i="1"/>
  <c r="AN1517" i="1"/>
  <c r="AI750" i="1"/>
  <c r="AJ750" i="1"/>
  <c r="AK750" i="1"/>
  <c r="AL750" i="1"/>
  <c r="AM750" i="1"/>
  <c r="AN750" i="1"/>
  <c r="AI1208" i="1"/>
  <c r="AJ1208" i="1"/>
  <c r="AK1208" i="1"/>
  <c r="AL1208" i="1"/>
  <c r="AM1208" i="1"/>
  <c r="AN1208" i="1"/>
  <c r="AI309" i="1"/>
  <c r="AJ309" i="1"/>
  <c r="AK309" i="1"/>
  <c r="AL309" i="1"/>
  <c r="AM309" i="1"/>
  <c r="AN309" i="1"/>
  <c r="AI1210" i="1"/>
  <c r="AJ1210" i="1"/>
  <c r="AK1210" i="1"/>
  <c r="AL1210" i="1"/>
  <c r="AM1210" i="1"/>
  <c r="AN1210" i="1"/>
  <c r="AI1871" i="1"/>
  <c r="AJ1871" i="1"/>
  <c r="AK1871" i="1"/>
  <c r="AL1871" i="1"/>
  <c r="AM1871" i="1"/>
  <c r="AN1871" i="1"/>
  <c r="AI873" i="1"/>
  <c r="AJ873" i="1"/>
  <c r="AK873" i="1"/>
  <c r="AL873" i="1"/>
  <c r="AM873" i="1"/>
  <c r="AN873" i="1"/>
  <c r="AI820" i="1"/>
  <c r="AJ820" i="1"/>
  <c r="AK820" i="1"/>
  <c r="AL820" i="1"/>
  <c r="AM820" i="1"/>
  <c r="AN820" i="1"/>
  <c r="AI1262" i="1"/>
  <c r="AJ1262" i="1"/>
  <c r="AK1262" i="1"/>
  <c r="AL1262" i="1"/>
  <c r="AM1262" i="1"/>
  <c r="AN1262" i="1"/>
  <c r="AI1519" i="1"/>
  <c r="AJ1519" i="1"/>
  <c r="AK1519" i="1"/>
  <c r="AL1519" i="1"/>
  <c r="AM1519" i="1"/>
  <c r="AN1519" i="1"/>
  <c r="AI1031" i="1"/>
  <c r="AJ1031" i="1"/>
  <c r="AK1031" i="1"/>
  <c r="AL1031" i="1"/>
  <c r="AM1031" i="1"/>
  <c r="AN1031" i="1"/>
  <c r="AI1667" i="1"/>
  <c r="AJ1667" i="1"/>
  <c r="AK1667" i="1"/>
  <c r="AL1667" i="1"/>
  <c r="AM1667" i="1"/>
  <c r="AN1667" i="1"/>
  <c r="AI1802" i="1"/>
  <c r="AJ1802" i="1"/>
  <c r="AK1802" i="1"/>
  <c r="AL1802" i="1"/>
  <c r="AM1802" i="1"/>
  <c r="AN1802" i="1"/>
  <c r="AI384" i="1"/>
  <c r="AJ384" i="1"/>
  <c r="AK384" i="1"/>
  <c r="AL384" i="1"/>
  <c r="AM384" i="1"/>
  <c r="AN384" i="1"/>
  <c r="AI521" i="1"/>
  <c r="AJ521" i="1"/>
  <c r="AK521" i="1"/>
  <c r="AL521" i="1"/>
  <c r="AM521" i="1"/>
  <c r="AN521" i="1"/>
  <c r="AI1669" i="1"/>
  <c r="AJ1669" i="1"/>
  <c r="AK1669" i="1"/>
  <c r="AL1669" i="1"/>
  <c r="AM1669" i="1"/>
  <c r="AN1669" i="1"/>
  <c r="AI1092" i="1"/>
  <c r="AJ1092" i="1"/>
  <c r="AK1092" i="1"/>
  <c r="AL1092" i="1"/>
  <c r="AM1092" i="1"/>
  <c r="AN1092" i="1"/>
  <c r="AI875" i="1"/>
  <c r="AJ875" i="1"/>
  <c r="AK875" i="1"/>
  <c r="AL875" i="1"/>
  <c r="AM875" i="1"/>
  <c r="AN875" i="1"/>
  <c r="AI1403" i="1"/>
  <c r="AJ1403" i="1"/>
  <c r="AK1403" i="1"/>
  <c r="AL1403" i="1"/>
  <c r="AM1403" i="1"/>
  <c r="AN1403" i="1"/>
  <c r="AI1872" i="1"/>
  <c r="AJ1872" i="1"/>
  <c r="AK1872" i="1"/>
  <c r="AL1872" i="1"/>
  <c r="AM1872" i="1"/>
  <c r="AN1872" i="1"/>
  <c r="AI1153" i="1"/>
  <c r="AJ1153" i="1"/>
  <c r="AK1153" i="1"/>
  <c r="AL1153" i="1"/>
  <c r="AM1153" i="1"/>
  <c r="AN1153" i="1"/>
  <c r="AI1584" i="1"/>
  <c r="AJ1584" i="1"/>
  <c r="AK1584" i="1"/>
  <c r="AL1584" i="1"/>
  <c r="AM1584" i="1"/>
  <c r="AN1584" i="1"/>
  <c r="AI1098" i="1"/>
  <c r="AJ1098" i="1"/>
  <c r="AK1098" i="1"/>
  <c r="AL1098" i="1"/>
  <c r="AM1098" i="1"/>
  <c r="AN1098" i="1"/>
  <c r="AI137" i="1"/>
  <c r="AJ137" i="1"/>
  <c r="AK137" i="1"/>
  <c r="AL137" i="1"/>
  <c r="AM137" i="1"/>
  <c r="AN137" i="1"/>
  <c r="AI1033" i="1"/>
  <c r="AJ1033" i="1"/>
  <c r="AK1033" i="1"/>
  <c r="AL1033" i="1"/>
  <c r="AM1033" i="1"/>
  <c r="AN1033" i="1"/>
  <c r="AI1671" i="1"/>
  <c r="AJ1671" i="1"/>
  <c r="AK1671" i="1"/>
  <c r="AL1671" i="1"/>
  <c r="AM1671" i="1"/>
  <c r="AN1671" i="1"/>
  <c r="AI1803" i="1"/>
  <c r="AJ1803" i="1"/>
  <c r="AK1803" i="1"/>
  <c r="AL1803" i="1"/>
  <c r="AM1803" i="1"/>
  <c r="AN1803" i="1"/>
  <c r="AI1873" i="1"/>
  <c r="AJ1873" i="1"/>
  <c r="AK1873" i="1"/>
  <c r="AL1873" i="1"/>
  <c r="AM1873" i="1"/>
  <c r="AN1873" i="1"/>
  <c r="AI638" i="1"/>
  <c r="AJ638" i="1"/>
  <c r="AK638" i="1"/>
  <c r="AL638" i="1"/>
  <c r="AM638" i="1"/>
  <c r="AN638" i="1"/>
  <c r="AI1732" i="1"/>
  <c r="AJ1732" i="1"/>
  <c r="AK1732" i="1"/>
  <c r="AL1732" i="1"/>
  <c r="AM1732" i="1"/>
  <c r="AN1732" i="1"/>
  <c r="AI70" i="1"/>
  <c r="AJ70" i="1"/>
  <c r="AK70" i="1"/>
  <c r="AL70" i="1"/>
  <c r="AM70" i="1"/>
  <c r="AN70" i="1"/>
  <c r="AI1466" i="1"/>
  <c r="AJ1466" i="1"/>
  <c r="AK1466" i="1"/>
  <c r="AL1466" i="1"/>
  <c r="AM1466" i="1"/>
  <c r="AN1466" i="1"/>
  <c r="AI1874" i="1"/>
  <c r="AJ1874" i="1"/>
  <c r="AK1874" i="1"/>
  <c r="AL1874" i="1"/>
  <c r="AM1874" i="1"/>
  <c r="AN1874" i="1"/>
  <c r="AI1875" i="1"/>
  <c r="AJ1875" i="1"/>
  <c r="AK1875" i="1"/>
  <c r="AL1875" i="1"/>
  <c r="AM1875" i="1"/>
  <c r="AN1875" i="1"/>
  <c r="AI582" i="1"/>
  <c r="AJ582" i="1"/>
  <c r="AK582" i="1"/>
  <c r="AL582" i="1"/>
  <c r="AM582" i="1"/>
  <c r="AN582" i="1"/>
  <c r="AI523" i="1"/>
  <c r="AJ523" i="1"/>
  <c r="AK523" i="1"/>
  <c r="AL523" i="1"/>
  <c r="AM523" i="1"/>
  <c r="AN523" i="1"/>
  <c r="AI1525" i="1"/>
  <c r="AJ1525" i="1"/>
  <c r="AK1525" i="1"/>
  <c r="AL1525" i="1"/>
  <c r="AM1525" i="1"/>
  <c r="AN1525" i="1"/>
  <c r="AI1155" i="1"/>
  <c r="AJ1155" i="1"/>
  <c r="AK1155" i="1"/>
  <c r="AL1155" i="1"/>
  <c r="AM1155" i="1"/>
  <c r="AN1155" i="1"/>
  <c r="AI249" i="1"/>
  <c r="AJ249" i="1"/>
  <c r="AK249" i="1"/>
  <c r="AL249" i="1"/>
  <c r="AM249" i="1"/>
  <c r="AN249" i="1"/>
  <c r="AI1876" i="1"/>
  <c r="AJ1876" i="1"/>
  <c r="AK1876" i="1"/>
  <c r="AL1876" i="1"/>
  <c r="AM1876" i="1"/>
  <c r="AN1876" i="1"/>
  <c r="AI752" i="1"/>
  <c r="AJ752" i="1"/>
  <c r="AK752" i="1"/>
  <c r="AL752" i="1"/>
  <c r="AM752" i="1"/>
  <c r="AN752" i="1"/>
  <c r="AI877" i="1"/>
  <c r="AJ877" i="1"/>
  <c r="AK877" i="1"/>
  <c r="AL877" i="1"/>
  <c r="AM877" i="1"/>
  <c r="AN877" i="1"/>
  <c r="AI8" i="1"/>
  <c r="AJ8" i="1"/>
  <c r="AK8" i="1"/>
  <c r="AL8" i="1"/>
  <c r="AM8" i="1"/>
  <c r="AN8" i="1"/>
  <c r="AI1157" i="1"/>
  <c r="AJ1157" i="1"/>
  <c r="AK1157" i="1"/>
  <c r="AL1157" i="1"/>
  <c r="AM1157" i="1"/>
  <c r="AN1157" i="1"/>
  <c r="AI1100" i="1"/>
  <c r="AJ1100" i="1"/>
  <c r="AK1100" i="1"/>
  <c r="AL1100" i="1"/>
  <c r="AM1100" i="1"/>
  <c r="AN1100" i="1"/>
  <c r="AI586" i="1"/>
  <c r="AJ586" i="1"/>
  <c r="AK586" i="1"/>
  <c r="AL586" i="1"/>
  <c r="AM586" i="1"/>
  <c r="AN586" i="1"/>
  <c r="AI879" i="1"/>
  <c r="AJ879" i="1"/>
  <c r="AK879" i="1"/>
  <c r="AL879" i="1"/>
  <c r="AM879" i="1"/>
  <c r="AN879" i="1"/>
  <c r="AI388" i="1"/>
  <c r="AJ388" i="1"/>
  <c r="AK388" i="1"/>
  <c r="AL388" i="1"/>
  <c r="AM388" i="1"/>
  <c r="AN388" i="1"/>
  <c r="AI311" i="1"/>
  <c r="AJ311" i="1"/>
  <c r="AK311" i="1"/>
  <c r="AL311" i="1"/>
  <c r="AM311" i="1"/>
  <c r="AN311" i="1"/>
  <c r="AI525" i="1"/>
  <c r="AJ525" i="1"/>
  <c r="AK525" i="1"/>
  <c r="AL525" i="1"/>
  <c r="AM525" i="1"/>
  <c r="AN525" i="1"/>
  <c r="AI645" i="1"/>
  <c r="AJ645" i="1"/>
  <c r="AK645" i="1"/>
  <c r="AL645" i="1"/>
  <c r="AM645" i="1"/>
  <c r="AN645" i="1"/>
  <c r="AI754" i="1"/>
  <c r="AJ754" i="1"/>
  <c r="AK754" i="1"/>
  <c r="AL754" i="1"/>
  <c r="AM754" i="1"/>
  <c r="AN754" i="1"/>
  <c r="AI394" i="1"/>
  <c r="AJ394" i="1"/>
  <c r="AK394" i="1"/>
  <c r="AL394" i="1"/>
  <c r="AM394" i="1"/>
  <c r="AN394" i="1"/>
  <c r="AI1035" i="1"/>
  <c r="AJ1035" i="1"/>
  <c r="AK1035" i="1"/>
  <c r="AL1035" i="1"/>
  <c r="AM1035" i="1"/>
  <c r="AN1035" i="1"/>
  <c r="AI1329" i="1"/>
  <c r="AJ1329" i="1"/>
  <c r="AK1329" i="1"/>
  <c r="AL1329" i="1"/>
  <c r="AM1329" i="1"/>
  <c r="AN1329" i="1"/>
  <c r="AI1805" i="1"/>
  <c r="AJ1805" i="1"/>
  <c r="AK1805" i="1"/>
  <c r="AL1805" i="1"/>
  <c r="AM1805" i="1"/>
  <c r="AN1805" i="1"/>
  <c r="AI647" i="1"/>
  <c r="AJ647" i="1"/>
  <c r="AK647" i="1"/>
  <c r="AL647" i="1"/>
  <c r="AM647" i="1"/>
  <c r="AN647" i="1"/>
  <c r="AI1037" i="1"/>
  <c r="AJ1037" i="1"/>
  <c r="AK1037" i="1"/>
  <c r="AL1037" i="1"/>
  <c r="AM1037" i="1"/>
  <c r="AN1037" i="1"/>
  <c r="AI10" i="1"/>
  <c r="AJ10" i="1"/>
  <c r="AK10" i="1"/>
  <c r="AL10" i="1"/>
  <c r="AM10" i="1"/>
  <c r="AN10" i="1"/>
  <c r="AI527" i="1"/>
  <c r="AJ527" i="1"/>
  <c r="AK527" i="1"/>
  <c r="AL527" i="1"/>
  <c r="AM527" i="1"/>
  <c r="AN527" i="1"/>
  <c r="AI1807" i="1"/>
  <c r="AJ1807" i="1"/>
  <c r="AK1807" i="1"/>
  <c r="AL1807" i="1"/>
  <c r="AM1807" i="1"/>
  <c r="AN1807" i="1"/>
  <c r="AI1405" i="1"/>
  <c r="AJ1405" i="1"/>
  <c r="AK1405" i="1"/>
  <c r="AL1405" i="1"/>
  <c r="AM1405" i="1"/>
  <c r="AN1405" i="1"/>
  <c r="AI1102" i="1"/>
  <c r="AJ1102" i="1"/>
  <c r="AK1102" i="1"/>
  <c r="AL1102" i="1"/>
  <c r="AM1102" i="1"/>
  <c r="AN1102" i="1"/>
  <c r="AI756" i="1"/>
  <c r="AJ756" i="1"/>
  <c r="AK756" i="1"/>
  <c r="AL756" i="1"/>
  <c r="AM756" i="1"/>
  <c r="AN756" i="1"/>
  <c r="AI1104" i="1"/>
  <c r="AJ1104" i="1"/>
  <c r="AK1104" i="1"/>
  <c r="AL1104" i="1"/>
  <c r="AM1104" i="1"/>
  <c r="AN1104" i="1"/>
  <c r="AI398" i="1"/>
  <c r="AJ398" i="1"/>
  <c r="AK398" i="1"/>
  <c r="AL398" i="1"/>
  <c r="AM398" i="1"/>
  <c r="AN398" i="1"/>
  <c r="AI1673" i="1"/>
  <c r="AJ1673" i="1"/>
  <c r="AK1673" i="1"/>
  <c r="AL1673" i="1"/>
  <c r="AM1673" i="1"/>
  <c r="AN1673" i="1"/>
  <c r="AI1877" i="1"/>
  <c r="AJ1877" i="1"/>
  <c r="AK1877" i="1"/>
  <c r="AL1877" i="1"/>
  <c r="AM1877" i="1"/>
  <c r="AN1877" i="1"/>
  <c r="AI702" i="1"/>
  <c r="AJ702" i="1"/>
  <c r="AK702" i="1"/>
  <c r="AL702" i="1"/>
  <c r="AM702" i="1"/>
  <c r="AN702" i="1"/>
  <c r="AI1593" i="1"/>
  <c r="AJ1593" i="1"/>
  <c r="AK1593" i="1"/>
  <c r="AL1593" i="1"/>
  <c r="AM1593" i="1"/>
  <c r="AN1593" i="1"/>
  <c r="AI1039" i="1"/>
  <c r="AJ1039" i="1"/>
  <c r="AK1039" i="1"/>
  <c r="AL1039" i="1"/>
  <c r="AM1039" i="1"/>
  <c r="AN1039" i="1"/>
  <c r="AI1734" i="1"/>
  <c r="AJ1734" i="1"/>
  <c r="AK1734" i="1"/>
  <c r="AL1734" i="1"/>
  <c r="AM1734" i="1"/>
  <c r="AN1734" i="1"/>
  <c r="AI400" i="1"/>
  <c r="AJ400" i="1"/>
  <c r="AK400" i="1"/>
  <c r="AL400" i="1"/>
  <c r="AM400" i="1"/>
  <c r="AN400" i="1"/>
  <c r="AI1527" i="1"/>
  <c r="AJ1527" i="1"/>
  <c r="AK1527" i="1"/>
  <c r="AL1527" i="1"/>
  <c r="AM1527" i="1"/>
  <c r="AN1527" i="1"/>
  <c r="AI704" i="1"/>
  <c r="AJ704" i="1"/>
  <c r="AK704" i="1"/>
  <c r="AL704" i="1"/>
  <c r="AM704" i="1"/>
  <c r="AN704" i="1"/>
  <c r="AI1675" i="1"/>
  <c r="AJ1675" i="1"/>
  <c r="AK1675" i="1"/>
  <c r="AL1675" i="1"/>
  <c r="AM1675" i="1"/>
  <c r="AN1675" i="1"/>
  <c r="AI250" i="1"/>
  <c r="AJ250" i="1"/>
  <c r="AK250" i="1"/>
  <c r="AL250" i="1"/>
  <c r="AM250" i="1"/>
  <c r="AN250" i="1"/>
  <c r="AI1677" i="1"/>
  <c r="AJ1677" i="1"/>
  <c r="AK1677" i="1"/>
  <c r="AL1677" i="1"/>
  <c r="AM1677" i="1"/>
  <c r="AN1677" i="1"/>
  <c r="AI314" i="1"/>
  <c r="AJ314" i="1"/>
  <c r="AK314" i="1"/>
  <c r="AL314" i="1"/>
  <c r="AM314" i="1"/>
  <c r="AN314" i="1"/>
  <c r="AI1106" i="1"/>
  <c r="AJ1106" i="1"/>
  <c r="AK1106" i="1"/>
  <c r="AL1106" i="1"/>
  <c r="AM1106" i="1"/>
  <c r="AN1106" i="1"/>
  <c r="AI649" i="1"/>
  <c r="AJ649" i="1"/>
  <c r="AK649" i="1"/>
  <c r="AL649" i="1"/>
  <c r="AM649" i="1"/>
  <c r="AN649" i="1"/>
  <c r="AI1810" i="1"/>
  <c r="AJ1810" i="1"/>
  <c r="AK1810" i="1"/>
  <c r="AL1810" i="1"/>
  <c r="AM1810" i="1"/>
  <c r="AN1810" i="1"/>
  <c r="AI588" i="1"/>
  <c r="AJ588" i="1"/>
  <c r="AK588" i="1"/>
  <c r="AL588" i="1"/>
  <c r="AM588" i="1"/>
  <c r="AN588" i="1"/>
  <c r="AI1159" i="1"/>
  <c r="AJ1159" i="1"/>
  <c r="AK1159" i="1"/>
  <c r="AL1159" i="1"/>
  <c r="AM1159" i="1"/>
  <c r="AN1159" i="1"/>
  <c r="AI1594" i="1"/>
  <c r="AJ1594" i="1"/>
  <c r="AK1594" i="1"/>
  <c r="AL1594" i="1"/>
  <c r="AM1594" i="1"/>
  <c r="AN1594" i="1"/>
  <c r="AI1217" i="1"/>
  <c r="AJ1217" i="1"/>
  <c r="AK1217" i="1"/>
  <c r="AL1217" i="1"/>
  <c r="AM1217" i="1"/>
  <c r="AN1217" i="1"/>
  <c r="AI14" i="1"/>
  <c r="AJ14" i="1"/>
  <c r="AK14" i="1"/>
  <c r="AL14" i="1"/>
  <c r="AM14" i="1"/>
  <c r="AN14" i="1"/>
  <c r="AI1219" i="1"/>
  <c r="AJ1219" i="1"/>
  <c r="AK1219" i="1"/>
  <c r="AL1219" i="1"/>
  <c r="AM1219" i="1"/>
  <c r="AN1219" i="1"/>
  <c r="AI1221" i="1"/>
  <c r="AJ1221" i="1"/>
  <c r="AK1221" i="1"/>
  <c r="AL1221" i="1"/>
  <c r="AM1221" i="1"/>
  <c r="AN1221" i="1"/>
  <c r="AI16" i="1"/>
  <c r="AJ16" i="1"/>
  <c r="AK16" i="1"/>
  <c r="AL16" i="1"/>
  <c r="AM16" i="1"/>
  <c r="AN16" i="1"/>
  <c r="AI882" i="1"/>
  <c r="AJ882" i="1"/>
  <c r="AK882" i="1"/>
  <c r="AL882" i="1"/>
  <c r="AM882" i="1"/>
  <c r="AN882" i="1"/>
  <c r="AI74" i="1"/>
  <c r="AJ74" i="1"/>
  <c r="AK74" i="1"/>
  <c r="AL74" i="1"/>
  <c r="AM74" i="1"/>
  <c r="AN74" i="1"/>
  <c r="AI457" i="1"/>
  <c r="AJ457" i="1"/>
  <c r="AK457" i="1"/>
  <c r="AL457" i="1"/>
  <c r="AM457" i="1"/>
  <c r="AN457" i="1"/>
  <c r="AI1468" i="1"/>
  <c r="AJ1468" i="1"/>
  <c r="AK1468" i="1"/>
  <c r="AL1468" i="1"/>
  <c r="AM1468" i="1"/>
  <c r="AN1468" i="1"/>
  <c r="AI1223" i="1"/>
  <c r="AJ1223" i="1"/>
  <c r="AK1223" i="1"/>
  <c r="AL1223" i="1"/>
  <c r="AM1223" i="1"/>
  <c r="AN1223" i="1"/>
  <c r="AI939" i="1"/>
  <c r="AJ939" i="1"/>
  <c r="AK939" i="1"/>
  <c r="AL939" i="1"/>
  <c r="AM939" i="1"/>
  <c r="AN939" i="1"/>
  <c r="AI194" i="1"/>
  <c r="AJ194" i="1"/>
  <c r="AK194" i="1"/>
  <c r="AL194" i="1"/>
  <c r="AM194" i="1"/>
  <c r="AN194" i="1"/>
  <c r="AI529" i="1"/>
  <c r="AJ529" i="1"/>
  <c r="AK529" i="1"/>
  <c r="AL529" i="1"/>
  <c r="AM529" i="1"/>
  <c r="AN529" i="1"/>
  <c r="AI76" i="1"/>
  <c r="AJ76" i="1"/>
  <c r="AK76" i="1"/>
  <c r="AL76" i="1"/>
  <c r="AM76" i="1"/>
  <c r="AN76" i="1"/>
  <c r="AI402" i="1"/>
  <c r="AJ402" i="1"/>
  <c r="AK402" i="1"/>
  <c r="AL402" i="1"/>
  <c r="AM402" i="1"/>
  <c r="AN402" i="1"/>
  <c r="AI1043" i="1"/>
  <c r="AJ1043" i="1"/>
  <c r="AK1043" i="1"/>
  <c r="AL1043" i="1"/>
  <c r="AM1043" i="1"/>
  <c r="AN1043" i="1"/>
  <c r="AI1161" i="1"/>
  <c r="AJ1161" i="1"/>
  <c r="AK1161" i="1"/>
  <c r="AL1161" i="1"/>
  <c r="AM1161" i="1"/>
  <c r="AN1161" i="1"/>
  <c r="AI18" i="1"/>
  <c r="AJ18" i="1"/>
  <c r="AK18" i="1"/>
  <c r="AL18" i="1"/>
  <c r="AM18" i="1"/>
  <c r="AN18" i="1"/>
  <c r="AI251" i="1"/>
  <c r="AJ251" i="1"/>
  <c r="AK251" i="1"/>
  <c r="AL251" i="1"/>
  <c r="AM251" i="1"/>
  <c r="AN251" i="1"/>
  <c r="AI759" i="1"/>
  <c r="AJ759" i="1"/>
  <c r="AK759" i="1"/>
  <c r="AL759" i="1"/>
  <c r="AM759" i="1"/>
  <c r="AN759" i="1"/>
  <c r="AI404" i="1"/>
  <c r="AJ404" i="1"/>
  <c r="AK404" i="1"/>
  <c r="AL404" i="1"/>
  <c r="AM404" i="1"/>
  <c r="AN404" i="1"/>
  <c r="AI462" i="1"/>
  <c r="AJ462" i="1"/>
  <c r="AK462" i="1"/>
  <c r="AL462" i="1"/>
  <c r="AM462" i="1"/>
  <c r="AN462" i="1"/>
  <c r="AI1470" i="1"/>
  <c r="AJ1470" i="1"/>
  <c r="AK1470" i="1"/>
  <c r="AL1470" i="1"/>
  <c r="AM1470" i="1"/>
  <c r="AN1470" i="1"/>
  <c r="AI1529" i="1"/>
  <c r="AJ1529" i="1"/>
  <c r="AK1529" i="1"/>
  <c r="AL1529" i="1"/>
  <c r="AM1529" i="1"/>
  <c r="AN1529" i="1"/>
  <c r="AI1878" i="1"/>
  <c r="AJ1878" i="1"/>
  <c r="AK1878" i="1"/>
  <c r="AL1878" i="1"/>
  <c r="AM1878" i="1"/>
  <c r="AN1878" i="1"/>
  <c r="AI1472" i="1"/>
  <c r="AJ1472" i="1"/>
  <c r="AK1472" i="1"/>
  <c r="AL1472" i="1"/>
  <c r="AM1472" i="1"/>
  <c r="AN1472" i="1"/>
  <c r="AI1163" i="1"/>
  <c r="AJ1163" i="1"/>
  <c r="AK1163" i="1"/>
  <c r="AL1163" i="1"/>
  <c r="AM1163" i="1"/>
  <c r="AN1163" i="1"/>
  <c r="AI983" i="1"/>
  <c r="AJ983" i="1"/>
  <c r="AK983" i="1"/>
  <c r="AL983" i="1"/>
  <c r="AM983" i="1"/>
  <c r="AN983" i="1"/>
  <c r="AI1531" i="1"/>
  <c r="AJ1531" i="1"/>
  <c r="AK1531" i="1"/>
  <c r="AL1531" i="1"/>
  <c r="AM1531" i="1"/>
  <c r="AN1531" i="1"/>
  <c r="AI20" i="1"/>
  <c r="AJ20" i="1"/>
  <c r="AK20" i="1"/>
  <c r="AL20" i="1"/>
  <c r="AM20" i="1"/>
  <c r="AN20" i="1"/>
  <c r="AI1226" i="1"/>
  <c r="AJ1226" i="1"/>
  <c r="AK1226" i="1"/>
  <c r="AL1226" i="1"/>
  <c r="AM1226" i="1"/>
  <c r="AN1226" i="1"/>
  <c r="AI1269" i="1"/>
  <c r="AJ1269" i="1"/>
  <c r="AK1269" i="1"/>
  <c r="AL1269" i="1"/>
  <c r="AM1269" i="1"/>
  <c r="AN1269" i="1"/>
  <c r="AI1331" i="1"/>
  <c r="AJ1331" i="1"/>
  <c r="AK1331" i="1"/>
  <c r="AL1331" i="1"/>
  <c r="AM1331" i="1"/>
  <c r="AN1331" i="1"/>
  <c r="AI651" i="1"/>
  <c r="AJ651" i="1"/>
  <c r="AK651" i="1"/>
  <c r="AL651" i="1"/>
  <c r="AM651" i="1"/>
  <c r="AN651" i="1"/>
  <c r="AI1166" i="1"/>
  <c r="AJ1166" i="1"/>
  <c r="AK1166" i="1"/>
  <c r="AL1166" i="1"/>
  <c r="AM1166" i="1"/>
  <c r="AN1166" i="1"/>
  <c r="AI200" i="1"/>
  <c r="AJ200" i="1"/>
  <c r="AK200" i="1"/>
  <c r="AL200" i="1"/>
  <c r="AM200" i="1"/>
  <c r="AN200" i="1"/>
  <c r="AI1736" i="1"/>
  <c r="AJ1736" i="1"/>
  <c r="AK1736" i="1"/>
  <c r="AL1736" i="1"/>
  <c r="AM1736" i="1"/>
  <c r="AN1736" i="1"/>
  <c r="AI532" i="1"/>
  <c r="AJ532" i="1"/>
  <c r="AK532" i="1"/>
  <c r="AL532" i="1"/>
  <c r="AM532" i="1"/>
  <c r="AN532" i="1"/>
  <c r="AI1228" i="1"/>
  <c r="AJ1228" i="1"/>
  <c r="AK1228" i="1"/>
  <c r="AL1228" i="1"/>
  <c r="AM1228" i="1"/>
  <c r="AN1228" i="1"/>
  <c r="AI1880" i="1"/>
  <c r="AJ1880" i="1"/>
  <c r="AK1880" i="1"/>
  <c r="AL1880" i="1"/>
  <c r="AM1880" i="1"/>
  <c r="AN1880" i="1"/>
  <c r="AI1409" i="1"/>
  <c r="AJ1409" i="1"/>
  <c r="AK1409" i="1"/>
  <c r="AL1409" i="1"/>
  <c r="AM1409" i="1"/>
  <c r="AN1409" i="1"/>
  <c r="AI705" i="1"/>
  <c r="AJ705" i="1"/>
  <c r="AK705" i="1"/>
  <c r="AL705" i="1"/>
  <c r="AM705" i="1"/>
  <c r="AN705" i="1"/>
  <c r="AI1229" i="1"/>
  <c r="AJ1229" i="1"/>
  <c r="AK1229" i="1"/>
  <c r="AL1229" i="1"/>
  <c r="AM1229" i="1"/>
  <c r="AN1229" i="1"/>
  <c r="AI464" i="1"/>
  <c r="AJ464" i="1"/>
  <c r="AK464" i="1"/>
  <c r="AL464" i="1"/>
  <c r="AM464" i="1"/>
  <c r="AN464" i="1"/>
  <c r="AI1738" i="1"/>
  <c r="AJ1738" i="1"/>
  <c r="AK1738" i="1"/>
  <c r="AL1738" i="1"/>
  <c r="AM1738" i="1"/>
  <c r="AN1738" i="1"/>
  <c r="AI533" i="1"/>
  <c r="AJ533" i="1"/>
  <c r="AK533" i="1"/>
  <c r="AL533" i="1"/>
  <c r="AM533" i="1"/>
  <c r="AN533" i="1"/>
  <c r="AI1881" i="1"/>
  <c r="AJ1881" i="1"/>
  <c r="AK1881" i="1"/>
  <c r="AL1881" i="1"/>
  <c r="AM1881" i="1"/>
  <c r="AN1881" i="1"/>
  <c r="AI653" i="1"/>
  <c r="AJ653" i="1"/>
  <c r="AK653" i="1"/>
  <c r="AL653" i="1"/>
  <c r="AM653" i="1"/>
  <c r="AN653" i="1"/>
  <c r="AI656" i="1"/>
  <c r="AJ656" i="1"/>
  <c r="AK656" i="1"/>
  <c r="AL656" i="1"/>
  <c r="AM656" i="1"/>
  <c r="AN656" i="1"/>
  <c r="AI1882" i="1"/>
  <c r="AJ1882" i="1"/>
  <c r="AK1882" i="1"/>
  <c r="AL1882" i="1"/>
  <c r="AM1882" i="1"/>
  <c r="AN1882" i="1"/>
  <c r="AI1108" i="1"/>
  <c r="AJ1108" i="1"/>
  <c r="AK1108" i="1"/>
  <c r="AL1108" i="1"/>
  <c r="AM1108" i="1"/>
  <c r="AN1108" i="1"/>
  <c r="AI1411" i="1"/>
  <c r="AJ1411" i="1"/>
  <c r="AK1411" i="1"/>
  <c r="AL1411" i="1"/>
  <c r="AM1411" i="1"/>
  <c r="AN1411" i="1"/>
  <c r="AI408" i="1"/>
  <c r="AJ408" i="1"/>
  <c r="AK408" i="1"/>
  <c r="AL408" i="1"/>
  <c r="AM408" i="1"/>
  <c r="AN408" i="1"/>
  <c r="AI316" i="1"/>
  <c r="AJ316" i="1"/>
  <c r="AK316" i="1"/>
  <c r="AL316" i="1"/>
  <c r="AM316" i="1"/>
  <c r="AN316" i="1"/>
  <c r="AI1883" i="1"/>
  <c r="AJ1883" i="1"/>
  <c r="AK1883" i="1"/>
  <c r="AL1883" i="1"/>
  <c r="AM1883" i="1"/>
  <c r="AN1883" i="1"/>
  <c r="AI1812" i="1"/>
  <c r="AJ1812" i="1"/>
  <c r="AK1812" i="1"/>
  <c r="AL1812" i="1"/>
  <c r="AM1812" i="1"/>
  <c r="AN1812" i="1"/>
  <c r="AI1533" i="1"/>
  <c r="AJ1533" i="1"/>
  <c r="AK1533" i="1"/>
  <c r="AL1533" i="1"/>
  <c r="AM1533" i="1"/>
  <c r="AN1533" i="1"/>
  <c r="AI763" i="1"/>
  <c r="AJ763" i="1"/>
  <c r="AK763" i="1"/>
  <c r="AL763" i="1"/>
  <c r="AM763" i="1"/>
  <c r="AN763" i="1"/>
  <c r="AI1049" i="1"/>
  <c r="AJ1049" i="1"/>
  <c r="AK1049" i="1"/>
  <c r="AL1049" i="1"/>
  <c r="AM1049" i="1"/>
  <c r="AN1049" i="1"/>
  <c r="AI1596" i="1"/>
  <c r="AJ1596" i="1"/>
  <c r="AK1596" i="1"/>
  <c r="AL1596" i="1"/>
  <c r="AM1596" i="1"/>
  <c r="AN1596" i="1"/>
  <c r="AI143" i="1"/>
  <c r="AJ143" i="1"/>
  <c r="AK143" i="1"/>
  <c r="AL143" i="1"/>
  <c r="AM143" i="1"/>
  <c r="AN143" i="1"/>
  <c r="AI985" i="1"/>
  <c r="AJ985" i="1"/>
  <c r="AK985" i="1"/>
  <c r="AL985" i="1"/>
  <c r="AM985" i="1"/>
  <c r="AN985" i="1"/>
  <c r="AI1884" i="1"/>
  <c r="AJ1884" i="1"/>
  <c r="AK1884" i="1"/>
  <c r="AL1884" i="1"/>
  <c r="AM1884" i="1"/>
  <c r="AN1884" i="1"/>
  <c r="AI263" i="1"/>
  <c r="AJ263" i="1"/>
  <c r="AK263" i="1"/>
  <c r="AL263" i="1"/>
  <c r="AM263" i="1"/>
  <c r="AN263" i="1"/>
  <c r="AI1885" i="1"/>
  <c r="AJ1885" i="1"/>
  <c r="AK1885" i="1"/>
  <c r="AL1885" i="1"/>
  <c r="AM1885" i="1"/>
  <c r="AN1885" i="1"/>
  <c r="AI317" i="1"/>
  <c r="AJ317" i="1"/>
  <c r="AK317" i="1"/>
  <c r="AL317" i="1"/>
  <c r="AM317" i="1"/>
  <c r="AN317" i="1"/>
  <c r="AI465" i="1"/>
  <c r="AJ465" i="1"/>
  <c r="AK465" i="1"/>
  <c r="AL465" i="1"/>
  <c r="AM465" i="1"/>
  <c r="AN465" i="1"/>
  <c r="AI265" i="1"/>
  <c r="AJ265" i="1"/>
  <c r="AK265" i="1"/>
  <c r="AL265" i="1"/>
  <c r="AM265" i="1"/>
  <c r="AN265" i="1"/>
  <c r="AI1231" i="1"/>
  <c r="AJ1231" i="1"/>
  <c r="AK1231" i="1"/>
  <c r="AL1231" i="1"/>
  <c r="AM1231" i="1"/>
  <c r="AN1231" i="1"/>
  <c r="AI1886" i="1"/>
  <c r="AJ1886" i="1"/>
  <c r="AK1886" i="1"/>
  <c r="AL1886" i="1"/>
  <c r="AM1886" i="1"/>
  <c r="AN1886" i="1"/>
  <c r="AI824" i="1"/>
  <c r="AJ824" i="1"/>
  <c r="AK824" i="1"/>
  <c r="AL824" i="1"/>
  <c r="AM824" i="1"/>
  <c r="AN824" i="1"/>
  <c r="AI825" i="1"/>
  <c r="AJ825" i="1"/>
  <c r="AK825" i="1"/>
  <c r="AL825" i="1"/>
  <c r="AM825" i="1"/>
  <c r="AN825" i="1"/>
  <c r="AI888" i="1"/>
  <c r="AJ888" i="1"/>
  <c r="AK888" i="1"/>
  <c r="AL888" i="1"/>
  <c r="AM888" i="1"/>
  <c r="AN888" i="1"/>
  <c r="AI467" i="1"/>
  <c r="AJ467" i="1"/>
  <c r="AK467" i="1"/>
  <c r="AL467" i="1"/>
  <c r="AM467" i="1"/>
  <c r="AN467" i="1"/>
  <c r="AI658" i="1"/>
  <c r="AJ658" i="1"/>
  <c r="AK658" i="1"/>
  <c r="AL658" i="1"/>
  <c r="AM658" i="1"/>
  <c r="AN658" i="1"/>
  <c r="AI1338" i="1"/>
  <c r="AJ1338" i="1"/>
  <c r="AK1338" i="1"/>
  <c r="AL1338" i="1"/>
  <c r="AM1338" i="1"/>
  <c r="AN1338" i="1"/>
  <c r="AI202" i="1"/>
  <c r="AJ202" i="1"/>
  <c r="AK202" i="1"/>
  <c r="AL202" i="1"/>
  <c r="AM202" i="1"/>
  <c r="AN202" i="1"/>
  <c r="AI1272" i="1"/>
  <c r="AJ1272" i="1"/>
  <c r="AK1272" i="1"/>
  <c r="AL1272" i="1"/>
  <c r="AM1272" i="1"/>
  <c r="AN1272" i="1"/>
  <c r="AI1891" i="1"/>
  <c r="AJ1891" i="1"/>
  <c r="AK1891" i="1"/>
  <c r="AL1891" i="1"/>
  <c r="AM1891" i="1"/>
  <c r="AN1891" i="1"/>
  <c r="AI1892" i="1"/>
  <c r="AJ1892" i="1"/>
  <c r="AK1892" i="1"/>
  <c r="AL1892" i="1"/>
  <c r="AM1892" i="1"/>
  <c r="AN1892" i="1"/>
  <c r="AI267" i="1"/>
  <c r="AJ267" i="1"/>
  <c r="AK267" i="1"/>
  <c r="AL267" i="1"/>
  <c r="AM267" i="1"/>
  <c r="AN267" i="1"/>
  <c r="AI1168" i="1"/>
  <c r="AJ1168" i="1"/>
  <c r="AK1168" i="1"/>
  <c r="AL1168" i="1"/>
  <c r="AM1168" i="1"/>
  <c r="AN1168" i="1"/>
  <c r="AI1896" i="1"/>
  <c r="AJ1896" i="1"/>
  <c r="AK1896" i="1"/>
  <c r="AL1896" i="1"/>
  <c r="AM1896" i="1"/>
  <c r="AN1896" i="1"/>
  <c r="AI1814" i="1"/>
  <c r="AJ1814" i="1"/>
  <c r="AK1814" i="1"/>
  <c r="AL1814" i="1"/>
  <c r="AM1814" i="1"/>
  <c r="AN1814" i="1"/>
  <c r="AI410" i="1"/>
  <c r="AJ410" i="1"/>
  <c r="AK410" i="1"/>
  <c r="AL410" i="1"/>
  <c r="AM410" i="1"/>
  <c r="AN410" i="1"/>
  <c r="AI1475" i="1"/>
  <c r="AJ1475" i="1"/>
  <c r="AK1475" i="1"/>
  <c r="AL1475" i="1"/>
  <c r="AM1475" i="1"/>
  <c r="AN1475" i="1"/>
  <c r="AI1110" i="1"/>
  <c r="AJ1110" i="1"/>
  <c r="AK1110" i="1"/>
  <c r="AL1110" i="1"/>
  <c r="AM1110" i="1"/>
  <c r="AN1110" i="1"/>
  <c r="AI1340" i="1"/>
  <c r="AJ1340" i="1"/>
  <c r="AK1340" i="1"/>
  <c r="AL1340" i="1"/>
  <c r="AM1340" i="1"/>
  <c r="AN1340" i="1"/>
  <c r="AI766" i="1"/>
  <c r="AJ766" i="1"/>
  <c r="AK766" i="1"/>
  <c r="AL766" i="1"/>
  <c r="AM766" i="1"/>
  <c r="AN766" i="1"/>
  <c r="AI204" i="1"/>
  <c r="AJ204" i="1"/>
  <c r="AK204" i="1"/>
  <c r="AL204" i="1"/>
  <c r="AM204" i="1"/>
  <c r="AN204" i="1"/>
  <c r="AI412" i="1"/>
  <c r="AJ412" i="1"/>
  <c r="AK412" i="1"/>
  <c r="AL412" i="1"/>
  <c r="AM412" i="1"/>
  <c r="AN412" i="1"/>
  <c r="AI941" i="1"/>
  <c r="AJ941" i="1"/>
  <c r="AK941" i="1"/>
  <c r="AL941" i="1"/>
  <c r="AM941" i="1"/>
  <c r="AN941" i="1"/>
  <c r="AI269" i="1"/>
  <c r="AJ269" i="1"/>
  <c r="AK269" i="1"/>
  <c r="AL269" i="1"/>
  <c r="AM269" i="1"/>
  <c r="AN269" i="1"/>
  <c r="AI827" i="1"/>
  <c r="AJ827" i="1"/>
  <c r="AK827" i="1"/>
  <c r="AL827" i="1"/>
  <c r="AM827" i="1"/>
  <c r="AN827" i="1"/>
  <c r="AI414" i="1"/>
  <c r="AJ414" i="1"/>
  <c r="AK414" i="1"/>
  <c r="AL414" i="1"/>
  <c r="AM414" i="1"/>
  <c r="AN414" i="1"/>
  <c r="AI707" i="1"/>
  <c r="AJ707" i="1"/>
  <c r="AK707" i="1"/>
  <c r="AL707" i="1"/>
  <c r="AM707" i="1"/>
  <c r="AN707" i="1"/>
  <c r="AI1897" i="1"/>
  <c r="AJ1897" i="1"/>
  <c r="AK1897" i="1"/>
  <c r="AL1897" i="1"/>
  <c r="AM1897" i="1"/>
  <c r="AN1897" i="1"/>
  <c r="AI1342" i="1"/>
  <c r="AJ1342" i="1"/>
  <c r="AK1342" i="1"/>
  <c r="AL1342" i="1"/>
  <c r="AM1342" i="1"/>
  <c r="AN1342" i="1"/>
  <c r="AI1344" i="1"/>
  <c r="AJ1344" i="1"/>
  <c r="AK1344" i="1"/>
  <c r="AL1344" i="1"/>
  <c r="AM1344" i="1"/>
  <c r="AN1344" i="1"/>
  <c r="AI22" i="1"/>
  <c r="AJ22" i="1"/>
  <c r="AK22" i="1"/>
  <c r="AL22" i="1"/>
  <c r="AM22" i="1"/>
  <c r="AN22" i="1"/>
  <c r="AI81" i="1"/>
  <c r="AJ81" i="1"/>
  <c r="AK81" i="1"/>
  <c r="AL81" i="1"/>
  <c r="AM81" i="1"/>
  <c r="AN81" i="1"/>
  <c r="AI1536" i="1"/>
  <c r="AJ1536" i="1"/>
  <c r="AK1536" i="1"/>
  <c r="AL1536" i="1"/>
  <c r="AM1536" i="1"/>
  <c r="AN1536" i="1"/>
  <c r="AI1899" i="1"/>
  <c r="AJ1899" i="1"/>
  <c r="AK1899" i="1"/>
  <c r="AL1899" i="1"/>
  <c r="AM1899" i="1"/>
  <c r="AN1899" i="1"/>
  <c r="AI1816" i="1"/>
  <c r="AJ1816" i="1"/>
  <c r="AK1816" i="1"/>
  <c r="AL1816" i="1"/>
  <c r="AM1816" i="1"/>
  <c r="AN1816" i="1"/>
  <c r="AI1413" i="1"/>
  <c r="AJ1413" i="1"/>
  <c r="AK1413" i="1"/>
  <c r="AL1413" i="1"/>
  <c r="AM1413" i="1"/>
  <c r="AN1413" i="1"/>
  <c r="AI1900" i="1"/>
  <c r="AJ1900" i="1"/>
  <c r="AK1900" i="1"/>
  <c r="AL1900" i="1"/>
  <c r="AM1900" i="1"/>
  <c r="AN1900" i="1"/>
  <c r="AI1901" i="1"/>
  <c r="AJ1901" i="1"/>
  <c r="AK1901" i="1"/>
  <c r="AL1901" i="1"/>
  <c r="AM1901" i="1"/>
  <c r="AN1901" i="1"/>
  <c r="AI83" i="1"/>
  <c r="AJ83" i="1"/>
  <c r="AK83" i="1"/>
  <c r="AL83" i="1"/>
  <c r="AM83" i="1"/>
  <c r="AN83" i="1"/>
  <c r="AI323" i="1"/>
  <c r="AJ323" i="1"/>
  <c r="AK323" i="1"/>
  <c r="AL323" i="1"/>
  <c r="AM323" i="1"/>
  <c r="AN323" i="1"/>
  <c r="AI85" i="1"/>
  <c r="AJ85" i="1"/>
  <c r="AK85" i="1"/>
  <c r="AL85" i="1"/>
  <c r="AM85" i="1"/>
  <c r="AN85" i="1"/>
  <c r="AI709" i="1"/>
  <c r="AJ709" i="1"/>
  <c r="AK709" i="1"/>
  <c r="AL709" i="1"/>
  <c r="AM709" i="1"/>
  <c r="AN709" i="1"/>
  <c r="AI1902" i="1"/>
  <c r="AJ1902" i="1"/>
  <c r="AK1902" i="1"/>
  <c r="AL1902" i="1"/>
  <c r="AM1902" i="1"/>
  <c r="AN1902" i="1"/>
  <c r="AI1903" i="1"/>
  <c r="AJ1903" i="1"/>
  <c r="AK1903" i="1"/>
  <c r="AL1903" i="1"/>
  <c r="AM1903" i="1"/>
  <c r="AN1903" i="1"/>
  <c r="AI1904" i="1"/>
  <c r="AJ1904" i="1"/>
  <c r="AK1904" i="1"/>
  <c r="AL1904" i="1"/>
  <c r="AM1904" i="1"/>
  <c r="AN1904" i="1"/>
  <c r="AI711" i="1"/>
  <c r="AJ711" i="1"/>
  <c r="AK711" i="1"/>
  <c r="AL711" i="1"/>
  <c r="AM711" i="1"/>
  <c r="AN711" i="1"/>
  <c r="AI1415" i="1"/>
  <c r="AJ1415" i="1"/>
  <c r="AK1415" i="1"/>
  <c r="AL1415" i="1"/>
  <c r="AM1415" i="1"/>
  <c r="AN1415" i="1"/>
  <c r="AI473" i="1"/>
  <c r="AJ473" i="1"/>
  <c r="AK473" i="1"/>
  <c r="AL473" i="1"/>
  <c r="AM473" i="1"/>
  <c r="AN473" i="1"/>
  <c r="AI713" i="1"/>
  <c r="AJ713" i="1"/>
  <c r="AK713" i="1"/>
  <c r="AL713" i="1"/>
  <c r="AM713" i="1"/>
  <c r="AN713" i="1"/>
  <c r="AI1598" i="1"/>
  <c r="AJ1598" i="1"/>
  <c r="AK1598" i="1"/>
  <c r="AL1598" i="1"/>
  <c r="AM1598" i="1"/>
  <c r="AN1598" i="1"/>
  <c r="AI475" i="1"/>
  <c r="AJ475" i="1"/>
  <c r="AK475" i="1"/>
  <c r="AL475" i="1"/>
  <c r="AM475" i="1"/>
  <c r="AN475" i="1"/>
  <c r="AI942" i="1"/>
  <c r="AJ942" i="1"/>
  <c r="AK942" i="1"/>
  <c r="AL942" i="1"/>
  <c r="AM942" i="1"/>
  <c r="AN942" i="1"/>
  <c r="AI23" i="1"/>
  <c r="AJ23" i="1"/>
  <c r="AK23" i="1"/>
  <c r="AL23" i="1"/>
  <c r="AM23" i="1"/>
  <c r="AN23" i="1"/>
  <c r="AI1114" i="1"/>
  <c r="AJ1114" i="1"/>
  <c r="AK1114" i="1"/>
  <c r="AL1114" i="1"/>
  <c r="AM1114" i="1"/>
  <c r="AN1114" i="1"/>
  <c r="AI325" i="1"/>
  <c r="AJ325" i="1"/>
  <c r="AK325" i="1"/>
  <c r="AL325" i="1"/>
  <c r="AM325" i="1"/>
  <c r="AN325" i="1"/>
  <c r="AI476" i="1"/>
  <c r="AJ476" i="1"/>
  <c r="AK476" i="1"/>
  <c r="AL476" i="1"/>
  <c r="AM476" i="1"/>
  <c r="AN476" i="1"/>
  <c r="AI1170" i="1"/>
  <c r="AJ1170" i="1"/>
  <c r="AK1170" i="1"/>
  <c r="AL1170" i="1"/>
  <c r="AM1170" i="1"/>
  <c r="AN1170" i="1"/>
  <c r="AI829" i="1"/>
  <c r="AJ829" i="1"/>
  <c r="AK829" i="1"/>
  <c r="AL829" i="1"/>
  <c r="AM829" i="1"/>
  <c r="AN829" i="1"/>
  <c r="AI89" i="1"/>
  <c r="AJ89" i="1"/>
  <c r="AK89" i="1"/>
  <c r="AL89" i="1"/>
  <c r="AM89" i="1"/>
  <c r="AN89" i="1"/>
  <c r="AI1352" i="1"/>
  <c r="AJ1352" i="1"/>
  <c r="AK1352" i="1"/>
  <c r="AL1352" i="1"/>
  <c r="AM1352" i="1"/>
  <c r="AN1352" i="1"/>
  <c r="AI25" i="1"/>
  <c r="AJ25" i="1"/>
  <c r="AK25" i="1"/>
  <c r="AL25" i="1"/>
  <c r="AM25" i="1"/>
  <c r="AN25" i="1"/>
  <c r="AI715" i="1"/>
  <c r="AJ715" i="1"/>
  <c r="AK715" i="1"/>
  <c r="AL715" i="1"/>
  <c r="AM715" i="1"/>
  <c r="AN715" i="1"/>
  <c r="AI717" i="1"/>
  <c r="AJ717" i="1"/>
  <c r="AK717" i="1"/>
  <c r="AL717" i="1"/>
  <c r="AM717" i="1"/>
  <c r="AN717" i="1"/>
  <c r="AI1905" i="1"/>
  <c r="AJ1905" i="1"/>
  <c r="AK1905" i="1"/>
  <c r="AL1905" i="1"/>
  <c r="AM1905" i="1"/>
  <c r="AN1905" i="1"/>
  <c r="AI327" i="1"/>
  <c r="AJ327" i="1"/>
  <c r="AK327" i="1"/>
  <c r="AL327" i="1"/>
  <c r="AM327" i="1"/>
  <c r="AN327" i="1"/>
  <c r="AI987" i="1"/>
  <c r="AJ987" i="1"/>
  <c r="AK987" i="1"/>
  <c r="AL987" i="1"/>
  <c r="AM987" i="1"/>
  <c r="AN987" i="1"/>
  <c r="AI1907" i="1"/>
  <c r="AJ1907" i="1"/>
  <c r="AK1907" i="1"/>
  <c r="AL1907" i="1"/>
  <c r="AM1907" i="1"/>
  <c r="AN1907" i="1"/>
  <c r="AI989" i="1"/>
  <c r="AJ989" i="1"/>
  <c r="AK989" i="1"/>
  <c r="AL989" i="1"/>
  <c r="AM989" i="1"/>
  <c r="AN989" i="1"/>
  <c r="AI768" i="1"/>
  <c r="AJ768" i="1"/>
  <c r="AK768" i="1"/>
  <c r="AL768" i="1"/>
  <c r="AM768" i="1"/>
  <c r="AN768" i="1"/>
  <c r="AI949" i="1"/>
  <c r="AJ949" i="1"/>
  <c r="AK949" i="1"/>
  <c r="AL949" i="1"/>
  <c r="AM949" i="1"/>
  <c r="AN949" i="1"/>
  <c r="AI1417" i="1"/>
  <c r="AJ1417" i="1"/>
  <c r="AK1417" i="1"/>
  <c r="AL1417" i="1"/>
  <c r="AM1417" i="1"/>
  <c r="AN1417" i="1"/>
  <c r="AI1740" i="1"/>
  <c r="AJ1740" i="1"/>
  <c r="AK1740" i="1"/>
  <c r="AL1740" i="1"/>
  <c r="AM1740" i="1"/>
  <c r="AN1740" i="1"/>
  <c r="AI206" i="1"/>
  <c r="AJ206" i="1"/>
  <c r="AK206" i="1"/>
  <c r="AL206" i="1"/>
  <c r="AM206" i="1"/>
  <c r="AN206" i="1"/>
  <c r="AI660" i="1"/>
  <c r="AJ660" i="1"/>
  <c r="AK660" i="1"/>
  <c r="AL660" i="1"/>
  <c r="AM660" i="1"/>
  <c r="AN660" i="1"/>
  <c r="AI536" i="1"/>
  <c r="AJ536" i="1"/>
  <c r="AK536" i="1"/>
  <c r="AL536" i="1"/>
  <c r="AM536" i="1"/>
  <c r="AN536" i="1"/>
  <c r="AI1908" i="1"/>
  <c r="AJ1908" i="1"/>
  <c r="AK1908" i="1"/>
  <c r="AL1908" i="1"/>
  <c r="AM1908" i="1"/>
  <c r="AN1908" i="1"/>
  <c r="AI1686" i="1"/>
  <c r="AJ1686" i="1"/>
  <c r="AK1686" i="1"/>
  <c r="AL1686" i="1"/>
  <c r="AM1686" i="1"/>
  <c r="AN1686" i="1"/>
  <c r="AI91" i="1"/>
  <c r="AJ91" i="1"/>
  <c r="AK91" i="1"/>
  <c r="AL91" i="1"/>
  <c r="AM91" i="1"/>
  <c r="AN91" i="1"/>
  <c r="AI991" i="1"/>
  <c r="AJ991" i="1"/>
  <c r="AK991" i="1"/>
  <c r="AL991" i="1"/>
  <c r="AM991" i="1"/>
  <c r="AN991" i="1"/>
  <c r="AI1909" i="1"/>
  <c r="AJ1909" i="1"/>
  <c r="AK1909" i="1"/>
  <c r="AL1909" i="1"/>
  <c r="AM1909" i="1"/>
  <c r="AN1909" i="1"/>
  <c r="AI831" i="1"/>
  <c r="AJ831" i="1"/>
  <c r="AK831" i="1"/>
  <c r="AL831" i="1"/>
  <c r="AM831" i="1"/>
  <c r="AN831" i="1"/>
  <c r="AI1818" i="1"/>
  <c r="AJ1818" i="1"/>
  <c r="AK1818" i="1"/>
  <c r="AL1818" i="1"/>
  <c r="AM1818" i="1"/>
  <c r="AN1818" i="1"/>
  <c r="AI1539" i="1"/>
  <c r="AJ1539" i="1"/>
  <c r="AK1539" i="1"/>
  <c r="AL1539" i="1"/>
  <c r="AM1539" i="1"/>
  <c r="AN1539" i="1"/>
  <c r="AI418" i="1"/>
  <c r="AJ418" i="1"/>
  <c r="AK418" i="1"/>
  <c r="AL418" i="1"/>
  <c r="AM418" i="1"/>
  <c r="AN418" i="1"/>
  <c r="AI1819" i="1"/>
  <c r="AJ1819" i="1"/>
  <c r="AK1819" i="1"/>
  <c r="AL1819" i="1"/>
  <c r="AM1819" i="1"/>
  <c r="AN1819" i="1"/>
  <c r="AI1051" i="1"/>
  <c r="AJ1051" i="1"/>
  <c r="AK1051" i="1"/>
  <c r="AL1051" i="1"/>
  <c r="AM1051" i="1"/>
  <c r="AN1051" i="1"/>
  <c r="AI951" i="1"/>
  <c r="AJ951" i="1"/>
  <c r="AK951" i="1"/>
  <c r="AL951" i="1"/>
  <c r="AM951" i="1"/>
  <c r="AN951" i="1"/>
  <c r="AI1913" i="1"/>
  <c r="AJ1913" i="1"/>
  <c r="AK1913" i="1"/>
  <c r="AL1913" i="1"/>
  <c r="AM1913" i="1"/>
  <c r="AN1913" i="1"/>
  <c r="AI478" i="1"/>
  <c r="AJ478" i="1"/>
  <c r="AK478" i="1"/>
  <c r="AL478" i="1"/>
  <c r="AM478" i="1"/>
  <c r="AN478" i="1"/>
  <c r="AI1914" i="1"/>
  <c r="AJ1914" i="1"/>
  <c r="AK1914" i="1"/>
  <c r="AL1914" i="1"/>
  <c r="AM1914" i="1"/>
  <c r="AN1914" i="1"/>
  <c r="AI1915" i="1"/>
  <c r="AJ1915" i="1"/>
  <c r="AK1915" i="1"/>
  <c r="AL1915" i="1"/>
  <c r="AM1915" i="1"/>
  <c r="AN1915" i="1"/>
  <c r="AI1176" i="1"/>
  <c r="AJ1176" i="1"/>
  <c r="AK1176" i="1"/>
  <c r="AL1176" i="1"/>
  <c r="AM1176" i="1"/>
  <c r="AN1176" i="1"/>
  <c r="AI1234" i="1"/>
  <c r="AJ1234" i="1"/>
  <c r="AK1234" i="1"/>
  <c r="AL1234" i="1"/>
  <c r="AM1234" i="1"/>
  <c r="AN1234" i="1"/>
  <c r="AI275" i="1"/>
  <c r="AJ275" i="1"/>
  <c r="AK275" i="1"/>
  <c r="AL275" i="1"/>
  <c r="AM275" i="1"/>
  <c r="AN275" i="1"/>
  <c r="AI1916" i="1"/>
  <c r="AJ1916" i="1"/>
  <c r="AK1916" i="1"/>
  <c r="AL1916" i="1"/>
  <c r="AM1916" i="1"/>
  <c r="AN1916" i="1"/>
  <c r="AI1918" i="1"/>
  <c r="AJ1918" i="1"/>
  <c r="AK1918" i="1"/>
  <c r="AL1918" i="1"/>
  <c r="AM1918" i="1"/>
  <c r="AN1918" i="1"/>
  <c r="AI208" i="1"/>
  <c r="AJ208" i="1"/>
  <c r="AK208" i="1"/>
  <c r="AL208" i="1"/>
  <c r="AM208" i="1"/>
  <c r="AN208" i="1"/>
  <c r="AI833" i="1"/>
  <c r="AJ833" i="1"/>
  <c r="AK833" i="1"/>
  <c r="AL833" i="1"/>
  <c r="AM833" i="1"/>
  <c r="AN833" i="1"/>
  <c r="AI996" i="1"/>
  <c r="AJ996" i="1"/>
  <c r="AK996" i="1"/>
  <c r="AL996" i="1"/>
  <c r="AM996" i="1"/>
  <c r="AN996" i="1"/>
  <c r="AI1688" i="1"/>
  <c r="AJ1688" i="1"/>
  <c r="AK1688" i="1"/>
  <c r="AL1688" i="1"/>
  <c r="AM1688" i="1"/>
  <c r="AN1688" i="1"/>
  <c r="AI481" i="1"/>
  <c r="AJ481" i="1"/>
  <c r="AK481" i="1"/>
  <c r="AL481" i="1"/>
  <c r="AM481" i="1"/>
  <c r="AN481" i="1"/>
  <c r="AI1820" i="1"/>
  <c r="AJ1820" i="1"/>
  <c r="AK1820" i="1"/>
  <c r="AL1820" i="1"/>
  <c r="AM1820" i="1"/>
  <c r="AN1820" i="1"/>
  <c r="AI210" i="1"/>
  <c r="AJ210" i="1"/>
  <c r="AK210" i="1"/>
  <c r="AL210" i="1"/>
  <c r="AM210" i="1"/>
  <c r="AN210" i="1"/>
  <c r="AI1236" i="1"/>
  <c r="AJ1236" i="1"/>
  <c r="AK1236" i="1"/>
  <c r="AL1236" i="1"/>
  <c r="AM1236" i="1"/>
  <c r="AN1236" i="1"/>
  <c r="AI1238" i="1"/>
  <c r="AJ1238" i="1"/>
  <c r="AK1238" i="1"/>
  <c r="AL1238" i="1"/>
  <c r="AM1238" i="1"/>
  <c r="AN1238" i="1"/>
  <c r="AI719" i="1"/>
  <c r="AJ719" i="1"/>
  <c r="AK719" i="1"/>
  <c r="AL719" i="1"/>
  <c r="AM719" i="1"/>
  <c r="AN719" i="1"/>
  <c r="AI1919" i="1"/>
  <c r="AJ1919" i="1"/>
  <c r="AK1919" i="1"/>
  <c r="AL1919" i="1"/>
  <c r="AM1919" i="1"/>
  <c r="AN1919" i="1"/>
  <c r="AI769" i="1"/>
  <c r="AJ769" i="1"/>
  <c r="AK769" i="1"/>
  <c r="AL769" i="1"/>
  <c r="AM769" i="1"/>
  <c r="AN769" i="1"/>
  <c r="AI772" i="1"/>
  <c r="AJ772" i="1"/>
  <c r="AK772" i="1"/>
  <c r="AL772" i="1"/>
  <c r="AM772" i="1"/>
  <c r="AN772" i="1"/>
  <c r="AI1690" i="1"/>
  <c r="AJ1690" i="1"/>
  <c r="AK1690" i="1"/>
  <c r="AL1690" i="1"/>
  <c r="AM1690" i="1"/>
  <c r="AN1690" i="1"/>
  <c r="AI1541" i="1"/>
  <c r="AJ1541" i="1"/>
  <c r="AK1541" i="1"/>
  <c r="AL1541" i="1"/>
  <c r="AM1541" i="1"/>
  <c r="AN1541" i="1"/>
  <c r="AI1543" i="1"/>
  <c r="AJ1543" i="1"/>
  <c r="AK1543" i="1"/>
  <c r="AL1543" i="1"/>
  <c r="AM1543" i="1"/>
  <c r="AN1543" i="1"/>
  <c r="AI1054" i="1"/>
  <c r="AJ1054" i="1"/>
  <c r="AK1054" i="1"/>
  <c r="AL1054" i="1"/>
  <c r="AM1054" i="1"/>
  <c r="AN1054" i="1"/>
  <c r="AI721" i="1"/>
  <c r="AJ721" i="1"/>
  <c r="AK721" i="1"/>
  <c r="AL721" i="1"/>
  <c r="AM721" i="1"/>
  <c r="AN721" i="1"/>
  <c r="AI998" i="1"/>
  <c r="AJ998" i="1"/>
  <c r="AK998" i="1"/>
  <c r="AL998" i="1"/>
  <c r="AM998" i="1"/>
  <c r="AN998" i="1"/>
  <c r="AI1284" i="1"/>
  <c r="AJ1284" i="1"/>
  <c r="AK1284" i="1"/>
  <c r="AL1284" i="1"/>
  <c r="AM1284" i="1"/>
  <c r="AN1284" i="1"/>
  <c r="AI1691" i="1"/>
  <c r="AJ1691" i="1"/>
  <c r="AK1691" i="1"/>
  <c r="AL1691" i="1"/>
  <c r="AM1691" i="1"/>
  <c r="AN1691" i="1"/>
  <c r="AI1920" i="1"/>
  <c r="AJ1920" i="1"/>
  <c r="AK1920" i="1"/>
  <c r="AL1920" i="1"/>
  <c r="AM1920" i="1"/>
  <c r="AN1920" i="1"/>
  <c r="AI1609" i="1"/>
  <c r="AJ1609" i="1"/>
  <c r="AK1609" i="1"/>
  <c r="AL1609" i="1"/>
  <c r="AM1609" i="1"/>
  <c r="AN1609" i="1"/>
  <c r="AI329" i="1"/>
  <c r="AJ329" i="1"/>
  <c r="AK329" i="1"/>
  <c r="AL329" i="1"/>
  <c r="AM329" i="1"/>
  <c r="AN329" i="1"/>
  <c r="AI149" i="1"/>
  <c r="AJ149" i="1"/>
  <c r="AK149" i="1"/>
  <c r="AL149" i="1"/>
  <c r="AM149" i="1"/>
  <c r="AN149" i="1"/>
  <c r="AI1921" i="1"/>
  <c r="AJ1921" i="1"/>
  <c r="AK1921" i="1"/>
  <c r="AL1921" i="1"/>
  <c r="AM1921" i="1"/>
  <c r="AN1921" i="1"/>
  <c r="AI1821" i="1"/>
  <c r="AJ1821" i="1"/>
  <c r="AK1821" i="1"/>
  <c r="AL1821" i="1"/>
  <c r="AM1821" i="1"/>
  <c r="AN1821" i="1"/>
  <c r="AI1421" i="1"/>
  <c r="AJ1421" i="1"/>
  <c r="AK1421" i="1"/>
  <c r="AL1421" i="1"/>
  <c r="AM1421" i="1"/>
  <c r="AN1421" i="1"/>
  <c r="AI1117" i="1"/>
  <c r="AJ1117" i="1"/>
  <c r="AK1117" i="1"/>
  <c r="AL1117" i="1"/>
  <c r="AM1117" i="1"/>
  <c r="AN1117" i="1"/>
  <c r="AI1545" i="1"/>
  <c r="AJ1545" i="1"/>
  <c r="AK1545" i="1"/>
  <c r="AL1545" i="1"/>
  <c r="AM1545" i="1"/>
  <c r="AN1545" i="1"/>
  <c r="AI594" i="1"/>
  <c r="AJ594" i="1"/>
  <c r="AK594" i="1"/>
  <c r="AL594" i="1"/>
  <c r="AM594" i="1"/>
  <c r="AN594" i="1"/>
  <c r="AI1119" i="1"/>
  <c r="AJ1119" i="1"/>
  <c r="AK1119" i="1"/>
  <c r="AL1119" i="1"/>
  <c r="AM1119" i="1"/>
  <c r="AN1119" i="1"/>
  <c r="AI151" i="1"/>
  <c r="AJ151" i="1"/>
  <c r="AK151" i="1"/>
  <c r="AL151" i="1"/>
  <c r="AM151" i="1"/>
  <c r="AN151" i="1"/>
  <c r="AI1477" i="1"/>
  <c r="AJ1477" i="1"/>
  <c r="AK1477" i="1"/>
  <c r="AL1477" i="1"/>
  <c r="AM1477" i="1"/>
  <c r="AN1477" i="1"/>
  <c r="AI1693" i="1"/>
  <c r="AJ1693" i="1"/>
  <c r="AK1693" i="1"/>
  <c r="AL1693" i="1"/>
  <c r="AM1693" i="1"/>
  <c r="AN1693" i="1"/>
  <c r="AI1000" i="1"/>
  <c r="AJ1000" i="1"/>
  <c r="AK1000" i="1"/>
  <c r="AL1000" i="1"/>
  <c r="AM1000" i="1"/>
  <c r="AN1000" i="1"/>
  <c r="AI895" i="1"/>
  <c r="AJ895" i="1"/>
  <c r="AK895" i="1"/>
  <c r="AL895" i="1"/>
  <c r="AM895" i="1"/>
  <c r="AN895" i="1"/>
  <c r="AI1287" i="1"/>
  <c r="AJ1287" i="1"/>
  <c r="AK1287" i="1"/>
  <c r="AL1287" i="1"/>
  <c r="AM1287" i="1"/>
  <c r="AN1287" i="1"/>
  <c r="AI420" i="1"/>
  <c r="AJ420" i="1"/>
  <c r="AK420" i="1"/>
  <c r="AL420" i="1"/>
  <c r="AM420" i="1"/>
  <c r="AN420" i="1"/>
  <c r="AI97" i="1"/>
  <c r="AJ97" i="1"/>
  <c r="AK97" i="1"/>
  <c r="AL97" i="1"/>
  <c r="AM97" i="1"/>
  <c r="AN97" i="1"/>
  <c r="AI277" i="1"/>
  <c r="AJ277" i="1"/>
  <c r="AK277" i="1"/>
  <c r="AL277" i="1"/>
  <c r="AM277" i="1"/>
  <c r="AN277" i="1"/>
  <c r="AI662" i="1"/>
  <c r="AJ662" i="1"/>
  <c r="AK662" i="1"/>
  <c r="AL662" i="1"/>
  <c r="AM662" i="1"/>
  <c r="AN662" i="1"/>
  <c r="AI32" i="1"/>
  <c r="AJ32" i="1"/>
  <c r="AK32" i="1"/>
  <c r="AL32" i="1"/>
  <c r="AM32" i="1"/>
  <c r="AN32" i="1"/>
  <c r="AI212" i="1"/>
  <c r="AJ212" i="1"/>
  <c r="AK212" i="1"/>
  <c r="AL212" i="1"/>
  <c r="AM212" i="1"/>
  <c r="AN212" i="1"/>
  <c r="AI1479" i="1"/>
  <c r="AJ1479" i="1"/>
  <c r="AK1479" i="1"/>
  <c r="AL1479" i="1"/>
  <c r="AM1479" i="1"/>
  <c r="AN1479" i="1"/>
  <c r="AI331" i="1"/>
  <c r="AJ331" i="1"/>
  <c r="AK331" i="1"/>
  <c r="AL331" i="1"/>
  <c r="AM331" i="1"/>
  <c r="AN331" i="1"/>
  <c r="AI1922" i="1"/>
  <c r="AJ1922" i="1"/>
  <c r="AK1922" i="1"/>
  <c r="AL1922" i="1"/>
  <c r="AM1922" i="1"/>
  <c r="AN1922" i="1"/>
  <c r="AI1823" i="1"/>
  <c r="AJ1823" i="1"/>
  <c r="AK1823" i="1"/>
  <c r="AL1823" i="1"/>
  <c r="AM1823" i="1"/>
  <c r="AN1823" i="1"/>
  <c r="AI1924" i="1"/>
  <c r="AJ1924" i="1"/>
  <c r="AK1924" i="1"/>
  <c r="AL1924" i="1"/>
  <c r="AM1924" i="1"/>
  <c r="AN1924" i="1"/>
  <c r="AI1483" i="1"/>
  <c r="AJ1483" i="1"/>
  <c r="AK1483" i="1"/>
  <c r="AL1483" i="1"/>
  <c r="AM1483" i="1"/>
  <c r="AN1483" i="1"/>
  <c r="AI836" i="1"/>
  <c r="AJ836" i="1"/>
  <c r="AK836" i="1"/>
  <c r="AL836" i="1"/>
  <c r="AM836" i="1"/>
  <c r="AN836" i="1"/>
  <c r="AI539" i="1"/>
  <c r="AJ539" i="1"/>
  <c r="AK539" i="1"/>
  <c r="AL539" i="1"/>
  <c r="AM539" i="1"/>
  <c r="AN539" i="1"/>
  <c r="AI1485" i="1"/>
  <c r="AJ1485" i="1"/>
  <c r="AK1485" i="1"/>
  <c r="AL1485" i="1"/>
  <c r="AM1485" i="1"/>
  <c r="AN1485" i="1"/>
  <c r="AI596" i="1"/>
  <c r="AJ596" i="1"/>
  <c r="AK596" i="1"/>
  <c r="AL596" i="1"/>
  <c r="AM596" i="1"/>
  <c r="AN596" i="1"/>
  <c r="AI1925" i="1"/>
  <c r="AJ1925" i="1"/>
  <c r="AK1925" i="1"/>
  <c r="AL1925" i="1"/>
  <c r="AM1925" i="1"/>
  <c r="AN1925" i="1"/>
  <c r="AI1289" i="1"/>
  <c r="AJ1289" i="1"/>
  <c r="AK1289" i="1"/>
  <c r="AL1289" i="1"/>
  <c r="AM1289" i="1"/>
  <c r="AN1289" i="1"/>
  <c r="AI664" i="1"/>
  <c r="AJ664" i="1"/>
  <c r="AK664" i="1"/>
  <c r="AL664" i="1"/>
  <c r="AM664" i="1"/>
  <c r="AN664" i="1"/>
  <c r="AI1825" i="1"/>
  <c r="AJ1825" i="1"/>
  <c r="AK1825" i="1"/>
  <c r="AL1825" i="1"/>
  <c r="AM1825" i="1"/>
  <c r="AN1825" i="1"/>
  <c r="AI1926" i="1"/>
  <c r="AJ1926" i="1"/>
  <c r="AK1926" i="1"/>
  <c r="AL1926" i="1"/>
  <c r="AM1926" i="1"/>
  <c r="AN1926" i="1"/>
  <c r="AI1056" i="1"/>
  <c r="AJ1056" i="1"/>
  <c r="AK1056" i="1"/>
  <c r="AL1056" i="1"/>
  <c r="AM1056" i="1"/>
  <c r="AN1056" i="1"/>
  <c r="AI837" i="1"/>
  <c r="AJ837" i="1"/>
  <c r="AK837" i="1"/>
  <c r="AL837" i="1"/>
  <c r="AM837" i="1"/>
  <c r="AN837" i="1"/>
  <c r="AI541" i="1"/>
  <c r="AJ541" i="1"/>
  <c r="AK541" i="1"/>
  <c r="AL541" i="1"/>
  <c r="AM541" i="1"/>
  <c r="AN541" i="1"/>
  <c r="AI1058" i="1"/>
  <c r="AJ1058" i="1"/>
  <c r="AK1058" i="1"/>
  <c r="AL1058" i="1"/>
  <c r="AM1058" i="1"/>
  <c r="AN1058" i="1"/>
  <c r="AI1696" i="1"/>
  <c r="AJ1696" i="1"/>
  <c r="AK1696" i="1"/>
  <c r="AL1696" i="1"/>
  <c r="AM1696" i="1"/>
  <c r="AN1696" i="1"/>
  <c r="AI839" i="1"/>
  <c r="AJ839" i="1"/>
  <c r="AK839" i="1"/>
  <c r="AL839" i="1"/>
  <c r="AM839" i="1"/>
  <c r="AN839" i="1"/>
  <c r="AI1121" i="1"/>
  <c r="AJ1121" i="1"/>
  <c r="AK1121" i="1"/>
  <c r="AL1121" i="1"/>
  <c r="AM1121" i="1"/>
  <c r="AN1121" i="1"/>
  <c r="AI1927" i="1"/>
  <c r="AJ1927" i="1"/>
  <c r="AK1927" i="1"/>
  <c r="AL1927" i="1"/>
  <c r="AM1927" i="1"/>
  <c r="AN1927" i="1"/>
  <c r="AI1487" i="1"/>
  <c r="AJ1487" i="1"/>
  <c r="AK1487" i="1"/>
  <c r="AL1487" i="1"/>
  <c r="AM1487" i="1"/>
  <c r="AN1487" i="1"/>
  <c r="AI1928" i="1"/>
  <c r="AJ1928" i="1"/>
  <c r="AK1928" i="1"/>
  <c r="AL1928" i="1"/>
  <c r="AM1928" i="1"/>
  <c r="AN1928" i="1"/>
  <c r="AI337" i="1"/>
  <c r="AJ337" i="1"/>
  <c r="AK337" i="1"/>
  <c r="AL337" i="1"/>
  <c r="AM337" i="1"/>
  <c r="AN337" i="1"/>
  <c r="AI544" i="1"/>
  <c r="AJ544" i="1"/>
  <c r="AK544" i="1"/>
  <c r="AL544" i="1"/>
  <c r="AM544" i="1"/>
  <c r="AN544" i="1"/>
  <c r="AI1424" i="1"/>
  <c r="AJ1424" i="1"/>
  <c r="AK1424" i="1"/>
  <c r="AL1424" i="1"/>
  <c r="AM1424" i="1"/>
  <c r="AN1424" i="1"/>
  <c r="AI1002" i="1"/>
  <c r="AJ1002" i="1"/>
  <c r="AK1002" i="1"/>
  <c r="AL1002" i="1"/>
  <c r="AM1002" i="1"/>
  <c r="AN1002" i="1"/>
  <c r="AI339" i="1"/>
  <c r="AJ339" i="1"/>
  <c r="AK339" i="1"/>
  <c r="AL339" i="1"/>
  <c r="AM339" i="1"/>
  <c r="AN339" i="1"/>
  <c r="AI1004" i="1"/>
  <c r="AJ1004" i="1"/>
  <c r="AK1004" i="1"/>
  <c r="AL1004" i="1"/>
  <c r="AM1004" i="1"/>
  <c r="AN1004" i="1"/>
  <c r="AI34" i="1"/>
  <c r="AJ34" i="1"/>
  <c r="AK34" i="1"/>
  <c r="AL34" i="1"/>
  <c r="AM34" i="1"/>
  <c r="AN34" i="1"/>
  <c r="AI1241" i="1"/>
  <c r="AJ1241" i="1"/>
  <c r="AK1241" i="1"/>
  <c r="AL1241" i="1"/>
  <c r="AM1241" i="1"/>
  <c r="AN1241" i="1"/>
  <c r="AI1006" i="1"/>
  <c r="AJ1006" i="1"/>
  <c r="AK1006" i="1"/>
  <c r="AL1006" i="1"/>
  <c r="AM1006" i="1"/>
  <c r="AN1006" i="1"/>
  <c r="AI774" i="1"/>
  <c r="AJ774" i="1"/>
  <c r="AK774" i="1"/>
  <c r="AL774" i="1"/>
  <c r="AM774" i="1"/>
  <c r="AN774" i="1"/>
  <c r="AI104" i="1"/>
  <c r="AJ104" i="1"/>
  <c r="AK104" i="1"/>
  <c r="AL104" i="1"/>
  <c r="AM104" i="1"/>
  <c r="AN104" i="1"/>
  <c r="AI1929" i="1"/>
  <c r="AJ1929" i="1"/>
  <c r="AK1929" i="1"/>
  <c r="AL1929" i="1"/>
  <c r="AM1929" i="1"/>
  <c r="AN1929" i="1"/>
  <c r="AI1613" i="1"/>
  <c r="AJ1613" i="1"/>
  <c r="AK1613" i="1"/>
  <c r="AL1613" i="1"/>
  <c r="AM1613" i="1"/>
  <c r="AN1613" i="1"/>
  <c r="AI1930" i="1"/>
  <c r="AJ1930" i="1"/>
  <c r="AK1930" i="1"/>
  <c r="AL1930" i="1"/>
  <c r="AM1930" i="1"/>
  <c r="AN1930" i="1"/>
  <c r="AI340" i="1"/>
  <c r="AJ340" i="1"/>
  <c r="AK340" i="1"/>
  <c r="AL340" i="1"/>
  <c r="AM340" i="1"/>
  <c r="AN340" i="1"/>
  <c r="AI776" i="1"/>
  <c r="AJ776" i="1"/>
  <c r="AK776" i="1"/>
  <c r="AL776" i="1"/>
  <c r="AM776" i="1"/>
  <c r="AN776" i="1"/>
  <c r="AI1060" i="1"/>
  <c r="AJ1060" i="1"/>
  <c r="AK1060" i="1"/>
  <c r="AL1060" i="1"/>
  <c r="AM1060" i="1"/>
  <c r="AN1060" i="1"/>
  <c r="AI778" i="1"/>
  <c r="AJ778" i="1"/>
  <c r="AK778" i="1"/>
  <c r="AL778" i="1"/>
  <c r="AM778" i="1"/>
  <c r="AN778" i="1"/>
  <c r="AI1827" i="1"/>
  <c r="AJ1827" i="1"/>
  <c r="AK1827" i="1"/>
  <c r="AL1827" i="1"/>
  <c r="AM1827" i="1"/>
  <c r="AN1827" i="1"/>
  <c r="AI782" i="1"/>
  <c r="AJ782" i="1"/>
  <c r="AK782" i="1"/>
  <c r="AL782" i="1"/>
  <c r="AM782" i="1"/>
  <c r="AN782" i="1"/>
  <c r="AI896" i="1"/>
  <c r="AJ896" i="1"/>
  <c r="AK896" i="1"/>
  <c r="AL896" i="1"/>
  <c r="AM896" i="1"/>
  <c r="AN896" i="1"/>
  <c r="AI1360" i="1"/>
  <c r="AJ1360" i="1"/>
  <c r="AK1360" i="1"/>
  <c r="AL1360" i="1"/>
  <c r="AM1360" i="1"/>
  <c r="AN1360" i="1"/>
  <c r="AI108" i="1"/>
  <c r="AJ108" i="1"/>
  <c r="AK108" i="1"/>
  <c r="AL108" i="1"/>
  <c r="AM108" i="1"/>
  <c r="AN108" i="1"/>
  <c r="AI35" i="1"/>
  <c r="AJ35" i="1"/>
  <c r="AK35" i="1"/>
  <c r="AL35" i="1"/>
  <c r="AM35" i="1"/>
  <c r="AN35" i="1"/>
  <c r="AI1751" i="1"/>
  <c r="AJ1751" i="1"/>
  <c r="AK1751" i="1"/>
  <c r="AL1751" i="1"/>
  <c r="AM1751" i="1"/>
  <c r="AN1751" i="1"/>
  <c r="AI841" i="1"/>
  <c r="AJ841" i="1"/>
  <c r="AK841" i="1"/>
  <c r="AL841" i="1"/>
  <c r="AM841" i="1"/>
  <c r="AN841" i="1"/>
  <c r="AI1008" i="1"/>
  <c r="AJ1008" i="1"/>
  <c r="AK1008" i="1"/>
  <c r="AL1008" i="1"/>
  <c r="AM1008" i="1"/>
  <c r="AN1008" i="1"/>
  <c r="AI898" i="1"/>
  <c r="AJ898" i="1"/>
  <c r="AK898" i="1"/>
  <c r="AL898" i="1"/>
  <c r="AM898" i="1"/>
  <c r="AN898" i="1"/>
  <c r="AI1291" i="1"/>
  <c r="AJ1291" i="1"/>
  <c r="AK1291" i="1"/>
  <c r="AL1291" i="1"/>
  <c r="AM1291" i="1"/>
  <c r="AN1291" i="1"/>
  <c r="AI668" i="1"/>
  <c r="AJ668" i="1"/>
  <c r="AK668" i="1"/>
  <c r="AL668" i="1"/>
  <c r="AM668" i="1"/>
  <c r="AN668" i="1"/>
  <c r="AI1931" i="1"/>
  <c r="AJ1931" i="1"/>
  <c r="AK1931" i="1"/>
  <c r="AL1931" i="1"/>
  <c r="AM1931" i="1"/>
  <c r="AN1931" i="1"/>
  <c r="AI1426" i="1"/>
  <c r="AJ1426" i="1"/>
  <c r="AK1426" i="1"/>
  <c r="AL1426" i="1"/>
  <c r="AM1426" i="1"/>
  <c r="AN1426" i="1"/>
  <c r="AI670" i="1"/>
  <c r="AJ670" i="1"/>
  <c r="AK670" i="1"/>
  <c r="AL670" i="1"/>
  <c r="AM670" i="1"/>
  <c r="AN670" i="1"/>
  <c r="AI1698" i="1"/>
  <c r="AJ1698" i="1"/>
  <c r="AK1698" i="1"/>
  <c r="AL1698" i="1"/>
  <c r="AM1698" i="1"/>
  <c r="AN1698" i="1"/>
  <c r="AI488" i="1"/>
  <c r="AJ488" i="1"/>
  <c r="AK488" i="1"/>
  <c r="AL488" i="1"/>
  <c r="AM488" i="1"/>
  <c r="AN488" i="1"/>
  <c r="AI1431" i="1"/>
  <c r="AJ1431" i="1"/>
  <c r="AK1431" i="1"/>
  <c r="AL1431" i="1"/>
  <c r="AM1431" i="1"/>
  <c r="AN1431" i="1"/>
  <c r="AI598" i="1"/>
  <c r="AJ598" i="1"/>
  <c r="AK598" i="1"/>
  <c r="AL598" i="1"/>
  <c r="AM598" i="1"/>
  <c r="AN598" i="1"/>
  <c r="AI1362" i="1"/>
  <c r="AJ1362" i="1"/>
  <c r="AK1362" i="1"/>
  <c r="AL1362" i="1"/>
  <c r="AM1362" i="1"/>
  <c r="AN1362" i="1"/>
  <c r="AI900" i="1"/>
  <c r="AJ900" i="1"/>
  <c r="AK900" i="1"/>
  <c r="AL900" i="1"/>
  <c r="AM900" i="1"/>
  <c r="AN900" i="1"/>
  <c r="AI723" i="1"/>
  <c r="AJ723" i="1"/>
  <c r="AK723" i="1"/>
  <c r="AL723" i="1"/>
  <c r="AM723" i="1"/>
  <c r="AN723" i="1"/>
  <c r="AI546" i="1"/>
  <c r="AJ546" i="1"/>
  <c r="AK546" i="1"/>
  <c r="AL546" i="1"/>
  <c r="AM546" i="1"/>
  <c r="AN546" i="1"/>
  <c r="AI1489" i="1"/>
  <c r="AJ1489" i="1"/>
  <c r="AK1489" i="1"/>
  <c r="AL1489" i="1"/>
  <c r="AM1489" i="1"/>
  <c r="AN1489" i="1"/>
  <c r="AI672" i="1"/>
  <c r="AJ672" i="1"/>
  <c r="AK672" i="1"/>
  <c r="AL672" i="1"/>
  <c r="AM672" i="1"/>
  <c r="AN672" i="1"/>
  <c r="AI1622" i="1"/>
  <c r="AJ1622" i="1"/>
  <c r="AK1622" i="1"/>
  <c r="AL1622" i="1"/>
  <c r="AM1622" i="1"/>
  <c r="AN1622" i="1"/>
  <c r="AI1753" i="1"/>
  <c r="AJ1753" i="1"/>
  <c r="AK1753" i="1"/>
  <c r="AL1753" i="1"/>
  <c r="AM1753" i="1"/>
  <c r="AN1753" i="1"/>
  <c r="AI725" i="1"/>
  <c r="AJ725" i="1"/>
  <c r="AK725" i="1"/>
  <c r="AL725" i="1"/>
  <c r="AM725" i="1"/>
  <c r="AN725" i="1"/>
  <c r="AI1932" i="1"/>
  <c r="AJ1932" i="1"/>
  <c r="AK1932" i="1"/>
  <c r="AL1932" i="1"/>
  <c r="AM1932" i="1"/>
  <c r="AN1932" i="1"/>
  <c r="AI600" i="1"/>
  <c r="AJ600" i="1"/>
  <c r="AK600" i="1"/>
  <c r="AL600" i="1"/>
  <c r="AM600" i="1"/>
  <c r="AN600" i="1"/>
  <c r="AI1933" i="1"/>
  <c r="AJ1933" i="1"/>
  <c r="AK1933" i="1"/>
  <c r="AL1933" i="1"/>
  <c r="AM1933" i="1"/>
  <c r="AN1933" i="1"/>
  <c r="AI1551" i="1"/>
  <c r="AJ1551" i="1"/>
  <c r="AK1551" i="1"/>
  <c r="AL1551" i="1"/>
  <c r="AM1551" i="1"/>
  <c r="AN1551" i="1"/>
  <c r="AI602" i="1"/>
  <c r="AJ602" i="1"/>
  <c r="AK602" i="1"/>
  <c r="AL602" i="1"/>
  <c r="AM602" i="1"/>
  <c r="AN602" i="1"/>
  <c r="AI728" i="1"/>
  <c r="AJ728" i="1"/>
  <c r="AK728" i="1"/>
  <c r="AL728" i="1"/>
  <c r="AM728" i="1"/>
  <c r="AN728" i="1"/>
  <c r="AI1934" i="1"/>
  <c r="AJ1934" i="1"/>
  <c r="AK1934" i="1"/>
  <c r="AL1934" i="1"/>
  <c r="AM1934" i="1"/>
  <c r="AN1934" i="1"/>
  <c r="AI1755" i="1"/>
  <c r="AJ1755" i="1"/>
  <c r="AK1755" i="1"/>
  <c r="AL1755" i="1"/>
  <c r="AM1755" i="1"/>
  <c r="AN1755" i="1"/>
  <c r="AI1247" i="1"/>
  <c r="AJ1247" i="1"/>
  <c r="AK1247" i="1"/>
  <c r="AL1247" i="1"/>
  <c r="AM1247" i="1"/>
  <c r="AN1247" i="1"/>
  <c r="AI490" i="1"/>
  <c r="AJ490" i="1"/>
  <c r="AK490" i="1"/>
  <c r="AL490" i="1"/>
  <c r="AM490" i="1"/>
  <c r="AN490" i="1"/>
  <c r="AI1936" i="1"/>
  <c r="AJ1936" i="1"/>
  <c r="AK1936" i="1"/>
  <c r="AL1936" i="1"/>
  <c r="AM1936" i="1"/>
  <c r="AN1936" i="1"/>
  <c r="AI492" i="1"/>
  <c r="AJ492" i="1"/>
  <c r="AK492" i="1"/>
  <c r="AL492" i="1"/>
  <c r="AM492" i="1"/>
  <c r="AN492" i="1"/>
  <c r="AI153" i="1"/>
  <c r="AJ153" i="1"/>
  <c r="AK153" i="1"/>
  <c r="AL153" i="1"/>
  <c r="AM153" i="1"/>
  <c r="AN153" i="1"/>
  <c r="AI730" i="1"/>
  <c r="AJ730" i="1"/>
  <c r="AK730" i="1"/>
  <c r="AL730" i="1"/>
  <c r="AM730" i="1"/>
  <c r="AN730" i="1"/>
  <c r="AI1492" i="1"/>
  <c r="AJ1492" i="1"/>
  <c r="AK1492" i="1"/>
  <c r="AL1492" i="1"/>
  <c r="AM1492" i="1"/>
  <c r="AN1492" i="1"/>
  <c r="AI1494" i="1"/>
  <c r="AJ1494" i="1"/>
  <c r="AK1494" i="1"/>
  <c r="AL1494" i="1"/>
  <c r="AM1494" i="1"/>
  <c r="AN1494" i="1"/>
  <c r="AI1365" i="1"/>
  <c r="AJ1365" i="1"/>
  <c r="AK1365" i="1"/>
  <c r="AL1365" i="1"/>
  <c r="AM1365" i="1"/>
  <c r="AN1365" i="1"/>
  <c r="AI155" i="1"/>
  <c r="AJ155" i="1"/>
  <c r="AK155" i="1"/>
  <c r="AL155" i="1"/>
  <c r="AM155" i="1"/>
  <c r="AN155" i="1"/>
  <c r="AI283" i="1"/>
  <c r="AJ283" i="1"/>
  <c r="AK283" i="1"/>
  <c r="AL283" i="1"/>
  <c r="AM283" i="1"/>
  <c r="AN283" i="1"/>
  <c r="AI1178" i="1"/>
  <c r="AJ1178" i="1"/>
  <c r="AK1178" i="1"/>
  <c r="AL1178" i="1"/>
  <c r="AM1178" i="1"/>
  <c r="AN1178" i="1"/>
  <c r="AI548" i="1"/>
  <c r="AJ548" i="1"/>
  <c r="AK548" i="1"/>
  <c r="AL548" i="1"/>
  <c r="AM548" i="1"/>
  <c r="AN548" i="1"/>
  <c r="AI902" i="1"/>
  <c r="AJ902" i="1"/>
  <c r="AK902" i="1"/>
  <c r="AL902" i="1"/>
  <c r="AM902" i="1"/>
  <c r="AN902" i="1"/>
  <c r="AI904" i="1"/>
  <c r="AJ904" i="1"/>
  <c r="AK904" i="1"/>
  <c r="AL904" i="1"/>
  <c r="AM904" i="1"/>
  <c r="AN904" i="1"/>
  <c r="AI674" i="1"/>
  <c r="AJ674" i="1"/>
  <c r="AK674" i="1"/>
  <c r="AL674" i="1"/>
  <c r="AM674" i="1"/>
  <c r="AN674" i="1"/>
  <c r="AI1700" i="1"/>
  <c r="AJ1700" i="1"/>
  <c r="AK1700" i="1"/>
  <c r="AL1700" i="1"/>
  <c r="AM1700" i="1"/>
  <c r="AN1700" i="1"/>
  <c r="AI1757" i="1"/>
  <c r="AJ1757" i="1"/>
  <c r="AK1757" i="1"/>
  <c r="AL1757" i="1"/>
  <c r="AM1757" i="1"/>
  <c r="AN1757" i="1"/>
  <c r="AI1433" i="1"/>
  <c r="AJ1433" i="1"/>
  <c r="AK1433" i="1"/>
  <c r="AL1433" i="1"/>
  <c r="AM1433" i="1"/>
  <c r="AN1433" i="1"/>
  <c r="AI1062" i="1"/>
  <c r="AJ1062" i="1"/>
  <c r="AK1062" i="1"/>
  <c r="AL1062" i="1"/>
  <c r="AM1062" i="1"/>
  <c r="AN1062" i="1"/>
  <c r="AI285" i="1"/>
  <c r="AJ285" i="1"/>
  <c r="AK285" i="1"/>
  <c r="AL285" i="1"/>
  <c r="AM285" i="1"/>
  <c r="AN285" i="1"/>
  <c r="AI215" i="1"/>
  <c r="AJ215" i="1"/>
  <c r="AK215" i="1"/>
  <c r="AL215" i="1"/>
  <c r="AM215" i="1"/>
  <c r="AN215" i="1"/>
  <c r="AI43" i="1"/>
  <c r="AJ43" i="1"/>
  <c r="AK43" i="1"/>
  <c r="AL43" i="1"/>
  <c r="AM43" i="1"/>
  <c r="AN43" i="1"/>
  <c r="AI1937" i="1"/>
  <c r="AJ1937" i="1"/>
  <c r="AK1937" i="1"/>
  <c r="AL1937" i="1"/>
  <c r="AM1937" i="1"/>
  <c r="AN1937" i="1"/>
  <c r="AI111" i="1"/>
  <c r="AJ111" i="1"/>
  <c r="AK111" i="1"/>
  <c r="AL111" i="1"/>
  <c r="AM111" i="1"/>
  <c r="AN111" i="1"/>
  <c r="AI1624" i="1"/>
  <c r="AJ1624" i="1"/>
  <c r="AK1624" i="1"/>
  <c r="AL1624" i="1"/>
  <c r="AM1624" i="1"/>
  <c r="AN1624" i="1"/>
  <c r="AI550" i="1"/>
  <c r="AJ550" i="1"/>
  <c r="AK550" i="1"/>
  <c r="AL550" i="1"/>
  <c r="AM550" i="1"/>
  <c r="AN550" i="1"/>
  <c r="AI286" i="1"/>
  <c r="AJ286" i="1"/>
  <c r="AK286" i="1"/>
  <c r="AL286" i="1"/>
  <c r="AM286" i="1"/>
  <c r="AN286" i="1"/>
  <c r="AI1129" i="1"/>
  <c r="AJ1129" i="1"/>
  <c r="AK1129" i="1"/>
  <c r="AL1129" i="1"/>
  <c r="AM1129" i="1"/>
  <c r="AN1129" i="1"/>
  <c r="AI157" i="1"/>
  <c r="AJ157" i="1"/>
  <c r="AK157" i="1"/>
  <c r="AL157" i="1"/>
  <c r="AM157" i="1"/>
  <c r="AN157" i="1"/>
  <c r="AI1180" i="1"/>
  <c r="AJ1180" i="1"/>
  <c r="AK1180" i="1"/>
  <c r="AL1180" i="1"/>
  <c r="AM1180" i="1"/>
  <c r="AN1180" i="1"/>
  <c r="AI1010" i="1"/>
  <c r="AJ1010" i="1"/>
  <c r="AK1010" i="1"/>
  <c r="AL1010" i="1"/>
  <c r="AM1010" i="1"/>
  <c r="AN1010" i="1"/>
  <c r="AI1012" i="1"/>
  <c r="AJ1012" i="1"/>
  <c r="AK1012" i="1"/>
  <c r="AL1012" i="1"/>
  <c r="AM1012" i="1"/>
  <c r="AN1012" i="1"/>
  <c r="AI1939" i="1"/>
  <c r="AJ1939" i="1"/>
  <c r="AK1939" i="1"/>
  <c r="AL1939" i="1"/>
  <c r="AM1939" i="1"/>
  <c r="AN1939" i="1"/>
  <c r="AI428" i="1"/>
  <c r="AJ428" i="1"/>
  <c r="AK428" i="1"/>
  <c r="AL428" i="1"/>
  <c r="AM428" i="1"/>
  <c r="AN428" i="1"/>
  <c r="AI1249" i="1"/>
  <c r="AJ1249" i="1"/>
  <c r="AK1249" i="1"/>
  <c r="AL1249" i="1"/>
  <c r="AM1249" i="1"/>
  <c r="AN1249" i="1"/>
  <c r="AI787" i="1"/>
  <c r="AJ787" i="1"/>
  <c r="AK787" i="1"/>
  <c r="AL787" i="1"/>
  <c r="AM787" i="1"/>
  <c r="AN787" i="1"/>
  <c r="AI1553" i="1"/>
  <c r="AJ1553" i="1"/>
  <c r="AK1553" i="1"/>
  <c r="AL1553" i="1"/>
  <c r="AM1553" i="1"/>
  <c r="AN1553" i="1"/>
  <c r="AI906" i="1"/>
  <c r="AJ906" i="1"/>
  <c r="AK906" i="1"/>
  <c r="AL906" i="1"/>
  <c r="AM906" i="1"/>
  <c r="AN906" i="1"/>
  <c r="AI1628" i="1"/>
  <c r="AJ1628" i="1"/>
  <c r="AK1628" i="1"/>
  <c r="AL1628" i="1"/>
  <c r="AM1628" i="1"/>
  <c r="AN1628" i="1"/>
  <c r="AI159" i="1"/>
  <c r="AJ159" i="1"/>
  <c r="AK159" i="1"/>
  <c r="AL159" i="1"/>
  <c r="AM159" i="1"/>
  <c r="AN159" i="1"/>
  <c r="AI1940" i="1"/>
  <c r="AJ1940" i="1"/>
  <c r="AK1940" i="1"/>
  <c r="AL1940" i="1"/>
  <c r="AM1940" i="1"/>
  <c r="AN1940" i="1"/>
  <c r="AI1942" i="1"/>
  <c r="AJ1942" i="1"/>
  <c r="AK1942" i="1"/>
  <c r="AL1942" i="1"/>
  <c r="AM1942" i="1"/>
  <c r="AN1942" i="1"/>
  <c r="AI113" i="1"/>
  <c r="AJ113" i="1"/>
  <c r="AK113" i="1"/>
  <c r="AL113" i="1"/>
  <c r="AM113" i="1"/>
  <c r="AN113" i="1"/>
  <c r="AI957" i="1"/>
  <c r="AJ957" i="1"/>
  <c r="AK957" i="1"/>
  <c r="AL957" i="1"/>
  <c r="AM957" i="1"/>
  <c r="AN957" i="1"/>
  <c r="AI216" i="1"/>
  <c r="AJ216" i="1"/>
  <c r="AK216" i="1"/>
  <c r="AL216" i="1"/>
  <c r="AM216" i="1"/>
  <c r="AN216" i="1"/>
  <c r="AI732" i="1"/>
  <c r="AJ732" i="1"/>
  <c r="AK732" i="1"/>
  <c r="AL732" i="1"/>
  <c r="AM732" i="1"/>
  <c r="AN732" i="1"/>
  <c r="AI45" i="1"/>
  <c r="AJ45" i="1"/>
  <c r="AK45" i="1"/>
  <c r="AL45" i="1"/>
  <c r="AM45" i="1"/>
  <c r="AN45" i="1"/>
  <c r="AI1702" i="1"/>
  <c r="AJ1702" i="1"/>
  <c r="AK1702" i="1"/>
  <c r="AL1702" i="1"/>
  <c r="AM1702" i="1"/>
  <c r="AN1702" i="1"/>
  <c r="AI1829" i="1"/>
  <c r="AJ1829" i="1"/>
  <c r="AK1829" i="1"/>
  <c r="AL1829" i="1"/>
  <c r="AM1829" i="1"/>
  <c r="AN1829" i="1"/>
  <c r="AI1630" i="1"/>
  <c r="AJ1630" i="1"/>
  <c r="AK1630" i="1"/>
  <c r="AL1630" i="1"/>
  <c r="AM1630" i="1"/>
  <c r="AN1630" i="1"/>
  <c r="AI1435" i="1"/>
  <c r="AJ1435" i="1"/>
  <c r="AK1435" i="1"/>
  <c r="AL1435" i="1"/>
  <c r="AM1435" i="1"/>
  <c r="AN1435" i="1"/>
  <c r="AI342" i="1"/>
  <c r="AJ342" i="1"/>
  <c r="AK342" i="1"/>
  <c r="AL342" i="1"/>
  <c r="AM342" i="1"/>
  <c r="AN342" i="1"/>
  <c r="AI851" i="1"/>
  <c r="AJ851" i="1"/>
  <c r="AK851" i="1"/>
  <c r="AL851" i="1"/>
  <c r="AM851" i="1"/>
  <c r="AN851" i="1"/>
  <c r="AI1014" i="1"/>
  <c r="AJ1014" i="1"/>
  <c r="AK1014" i="1"/>
  <c r="AL1014" i="1"/>
  <c r="AM1014" i="1"/>
  <c r="AN1014" i="1"/>
  <c r="AI1555" i="1"/>
  <c r="AJ1555" i="1"/>
  <c r="AK1555" i="1"/>
  <c r="AL1555" i="1"/>
  <c r="AM1555" i="1"/>
  <c r="AN1555" i="1"/>
  <c r="AI855" i="1"/>
  <c r="AJ855" i="1"/>
  <c r="AK855" i="1"/>
  <c r="AL855" i="1"/>
  <c r="AM855" i="1"/>
  <c r="AN855" i="1"/>
  <c r="AI551" i="1"/>
  <c r="AJ551" i="1"/>
  <c r="AK551" i="1"/>
  <c r="AL551" i="1"/>
  <c r="AM551" i="1"/>
  <c r="AN551" i="1"/>
  <c r="AI1374" i="1"/>
  <c r="AJ1374" i="1"/>
  <c r="AK1374" i="1"/>
  <c r="AL1374" i="1"/>
  <c r="AM1374" i="1"/>
  <c r="AN1374" i="1"/>
  <c r="AI1131" i="1"/>
  <c r="AJ1131" i="1"/>
  <c r="AK1131" i="1"/>
  <c r="AL1131" i="1"/>
  <c r="AM1131" i="1"/>
  <c r="AN1131" i="1"/>
  <c r="AI162" i="1"/>
  <c r="AJ162" i="1"/>
  <c r="AK162" i="1"/>
  <c r="AL162" i="1"/>
  <c r="AM162" i="1"/>
  <c r="AN162" i="1"/>
  <c r="AI1759" i="1"/>
  <c r="AJ1759" i="1"/>
  <c r="AK1759" i="1"/>
  <c r="AL1759" i="1"/>
  <c r="AM1759" i="1"/>
  <c r="AN1759" i="1"/>
  <c r="AI430" i="1"/>
  <c r="AJ430" i="1"/>
  <c r="AK430" i="1"/>
  <c r="AL430" i="1"/>
  <c r="AM430" i="1"/>
  <c r="AN430" i="1"/>
  <c r="AI1943" i="1"/>
  <c r="AJ1943" i="1"/>
  <c r="AK1943" i="1"/>
  <c r="AL1943" i="1"/>
  <c r="AM1943" i="1"/>
  <c r="AN1943" i="1"/>
  <c r="AI288" i="1"/>
  <c r="AJ288" i="1"/>
  <c r="AK288" i="1"/>
  <c r="AL288" i="1"/>
  <c r="AM288" i="1"/>
  <c r="AN288" i="1"/>
  <c r="AI1704" i="1"/>
  <c r="AJ1704" i="1"/>
  <c r="AK1704" i="1"/>
  <c r="AL1704" i="1"/>
  <c r="AM1704" i="1"/>
  <c r="AN1704" i="1"/>
  <c r="AI1763" i="1"/>
  <c r="AJ1763" i="1"/>
  <c r="AK1763" i="1"/>
  <c r="AL1763" i="1"/>
  <c r="AM1763" i="1"/>
  <c r="AN1763" i="1"/>
  <c r="AI1944" i="1"/>
  <c r="AJ1944" i="1"/>
  <c r="AK1944" i="1"/>
  <c r="AL1944" i="1"/>
  <c r="AM1944" i="1"/>
  <c r="AN1944" i="1"/>
  <c r="AI218" i="1"/>
  <c r="AJ218" i="1"/>
  <c r="AK218" i="1"/>
  <c r="AL218" i="1"/>
  <c r="AM218" i="1"/>
  <c r="AN218" i="1"/>
  <c r="AI960" i="1"/>
  <c r="AJ960" i="1"/>
  <c r="AK960" i="1"/>
  <c r="AL960" i="1"/>
  <c r="AM960" i="1"/>
  <c r="AN960" i="1"/>
  <c r="AI1439" i="1"/>
  <c r="AJ1439" i="1"/>
  <c r="AK1439" i="1"/>
  <c r="AL1439" i="1"/>
  <c r="AM1439" i="1"/>
  <c r="AN1439" i="1"/>
  <c r="AI432" i="1"/>
  <c r="AJ432" i="1"/>
  <c r="AK432" i="1"/>
  <c r="AL432" i="1"/>
  <c r="AM432" i="1"/>
  <c r="AN432" i="1"/>
  <c r="AI290" i="1"/>
  <c r="AJ290" i="1"/>
  <c r="AK290" i="1"/>
  <c r="AL290" i="1"/>
  <c r="AM290" i="1"/>
  <c r="AN290" i="1"/>
  <c r="AI220" i="1"/>
  <c r="AJ220" i="1"/>
  <c r="AK220" i="1"/>
  <c r="AL220" i="1"/>
  <c r="AM220" i="1"/>
  <c r="AN220" i="1"/>
  <c r="AI1831" i="1"/>
  <c r="AJ1831" i="1"/>
  <c r="AK1831" i="1"/>
  <c r="AL1831" i="1"/>
  <c r="AM1831" i="1"/>
  <c r="AN1831" i="1"/>
  <c r="AI494" i="1"/>
  <c r="AJ494" i="1"/>
  <c r="AK494" i="1"/>
  <c r="AL494" i="1"/>
  <c r="AM494" i="1"/>
  <c r="AN494" i="1"/>
  <c r="AI1063" i="1"/>
  <c r="AJ1063" i="1"/>
  <c r="AK1063" i="1"/>
  <c r="AL1063" i="1"/>
  <c r="AM1063" i="1"/>
  <c r="AN1063" i="1"/>
  <c r="AI222" i="1"/>
  <c r="AJ222" i="1"/>
  <c r="AK222" i="1"/>
  <c r="AL222" i="1"/>
  <c r="AM222" i="1"/>
  <c r="AN222" i="1"/>
  <c r="AI164" i="1"/>
  <c r="AJ164" i="1"/>
  <c r="AK164" i="1"/>
  <c r="AL164" i="1"/>
  <c r="AM164" i="1"/>
  <c r="AN164" i="1"/>
  <c r="AI858" i="1"/>
  <c r="AJ858" i="1"/>
  <c r="AK858" i="1"/>
  <c r="AL858" i="1"/>
  <c r="AM858" i="1"/>
  <c r="AN858" i="1"/>
  <c r="AI1182" i="1"/>
  <c r="AJ1182" i="1"/>
  <c r="AK1182" i="1"/>
  <c r="AL1182" i="1"/>
  <c r="AM1182" i="1"/>
  <c r="AN1182" i="1"/>
  <c r="AI1633" i="1"/>
  <c r="AJ1633" i="1"/>
  <c r="AK1633" i="1"/>
  <c r="AL1633" i="1"/>
  <c r="AM1633" i="1"/>
  <c r="AN1633" i="1"/>
  <c r="AI1557" i="1"/>
  <c r="AJ1557" i="1"/>
  <c r="AK1557" i="1"/>
  <c r="AL1557" i="1"/>
  <c r="AM1557" i="1"/>
  <c r="AN1557" i="1"/>
  <c r="AI1945" i="1"/>
  <c r="AJ1945" i="1"/>
  <c r="AK1945" i="1"/>
  <c r="AL1945" i="1"/>
  <c r="AM1945" i="1"/>
  <c r="AN1945" i="1"/>
  <c r="AI683" i="1"/>
  <c r="AJ683" i="1"/>
  <c r="AK683" i="1"/>
  <c r="AL683" i="1"/>
  <c r="AM683" i="1"/>
  <c r="AN683" i="1"/>
  <c r="AI1946" i="1"/>
  <c r="AJ1946" i="1"/>
  <c r="AK1946" i="1"/>
  <c r="AL1946" i="1"/>
  <c r="AM1946" i="1"/>
  <c r="AN1946" i="1"/>
  <c r="AI496" i="1"/>
  <c r="AJ496" i="1"/>
  <c r="AK496" i="1"/>
  <c r="AL496" i="1"/>
  <c r="AM496" i="1"/>
  <c r="AN496" i="1"/>
  <c r="AI1253" i="1"/>
  <c r="AJ1253" i="1"/>
  <c r="AK1253" i="1"/>
  <c r="AL1253" i="1"/>
  <c r="AM1253" i="1"/>
  <c r="AN1253" i="1"/>
  <c r="AI962" i="1"/>
  <c r="AJ962" i="1"/>
  <c r="AK962" i="1"/>
  <c r="AL962" i="1"/>
  <c r="AM962" i="1"/>
  <c r="AN962" i="1"/>
  <c r="AI1833" i="1"/>
  <c r="AJ1833" i="1"/>
  <c r="AK1833" i="1"/>
  <c r="AL1833" i="1"/>
  <c r="AM1833" i="1"/>
  <c r="AN1833" i="1"/>
  <c r="AI1496" i="1"/>
  <c r="AJ1496" i="1"/>
  <c r="AK1496" i="1"/>
  <c r="AL1496" i="1"/>
  <c r="AM1496" i="1"/>
  <c r="AN1496" i="1"/>
  <c r="AI1559" i="1"/>
  <c r="AJ1559" i="1"/>
  <c r="AK1559" i="1"/>
  <c r="AL1559" i="1"/>
  <c r="AM1559" i="1"/>
  <c r="AN1559" i="1"/>
  <c r="AI1297" i="1"/>
  <c r="AJ1297" i="1"/>
  <c r="AK1297" i="1"/>
  <c r="AL1297" i="1"/>
  <c r="AM1297" i="1"/>
  <c r="AN1297" i="1"/>
  <c r="AI964" i="1"/>
  <c r="AJ964" i="1"/>
  <c r="AK964" i="1"/>
  <c r="AL964" i="1"/>
  <c r="AM964" i="1"/>
  <c r="AN964" i="1"/>
  <c r="AI610" i="1"/>
  <c r="AJ610" i="1"/>
  <c r="AK610" i="1"/>
  <c r="AL610" i="1"/>
  <c r="AM610" i="1"/>
  <c r="AN610" i="1"/>
  <c r="AI1299" i="1"/>
  <c r="AJ1299" i="1"/>
  <c r="AK1299" i="1"/>
  <c r="AL1299" i="1"/>
  <c r="AM1299" i="1"/>
  <c r="AN1299" i="1"/>
  <c r="AI612" i="1"/>
  <c r="AJ612" i="1"/>
  <c r="AK612" i="1"/>
  <c r="AL612" i="1"/>
  <c r="AM612" i="1"/>
  <c r="AN612" i="1"/>
  <c r="AI1947" i="1"/>
  <c r="AJ1947" i="1"/>
  <c r="AK1947" i="1"/>
  <c r="AL1947" i="1"/>
  <c r="AM1947" i="1"/>
  <c r="AN1947" i="1"/>
  <c r="AI1300" i="1"/>
  <c r="AJ1300" i="1"/>
  <c r="AK1300" i="1"/>
  <c r="AL1300" i="1"/>
  <c r="AM1300" i="1"/>
  <c r="AN1300" i="1"/>
  <c r="AI1139" i="1"/>
  <c r="AJ1139" i="1"/>
  <c r="AK1139" i="1"/>
  <c r="AL1139" i="1"/>
  <c r="AM1139" i="1"/>
  <c r="AN1139" i="1"/>
  <c r="AI789" i="1"/>
  <c r="AJ789" i="1"/>
  <c r="AK789" i="1"/>
  <c r="AL789" i="1"/>
  <c r="AM789" i="1"/>
  <c r="AN789" i="1"/>
  <c r="AI1561" i="1"/>
  <c r="AJ1561" i="1"/>
  <c r="AK1561" i="1"/>
  <c r="AL1561" i="1"/>
  <c r="AM1561" i="1"/>
  <c r="AN1561" i="1"/>
  <c r="AI1377" i="1"/>
  <c r="AJ1377" i="1"/>
  <c r="AK1377" i="1"/>
  <c r="AL1377" i="1"/>
  <c r="AM1377" i="1"/>
  <c r="AN1377" i="1"/>
  <c r="AI1706" i="1"/>
  <c r="AJ1706" i="1"/>
  <c r="AK1706" i="1"/>
  <c r="AL1706" i="1"/>
  <c r="AM1706" i="1"/>
  <c r="AN1706" i="1"/>
  <c r="AI908" i="1"/>
  <c r="AJ908" i="1"/>
  <c r="AK908" i="1"/>
  <c r="AL908" i="1"/>
  <c r="AM908" i="1"/>
  <c r="AN908" i="1"/>
  <c r="AI1948" i="1"/>
  <c r="AJ1948" i="1"/>
  <c r="AK1948" i="1"/>
  <c r="AL1948" i="1"/>
  <c r="AM1948" i="1"/>
  <c r="AN1948" i="1"/>
  <c r="AI552" i="1"/>
  <c r="AJ552" i="1"/>
  <c r="AK552" i="1"/>
  <c r="AL552" i="1"/>
  <c r="AM552" i="1"/>
  <c r="AN552" i="1"/>
  <c r="AI1498" i="1"/>
  <c r="AJ1498" i="1"/>
  <c r="AK1498" i="1"/>
  <c r="AL1498" i="1"/>
  <c r="AM1498" i="1"/>
  <c r="AN1498" i="1"/>
  <c r="AI1441" i="1"/>
  <c r="AJ1441" i="1"/>
  <c r="AK1441" i="1"/>
  <c r="AL1441" i="1"/>
  <c r="AM1441" i="1"/>
  <c r="AN1441" i="1"/>
  <c r="AI1302" i="1"/>
  <c r="AJ1302" i="1"/>
  <c r="AK1302" i="1"/>
  <c r="AL1302" i="1"/>
  <c r="AM1302" i="1"/>
  <c r="AN1302" i="1"/>
  <c r="AI167" i="1"/>
  <c r="AJ167" i="1"/>
  <c r="AK167" i="1"/>
  <c r="AL167" i="1"/>
  <c r="AM167" i="1"/>
  <c r="AN167" i="1"/>
  <c r="AI1949" i="1"/>
  <c r="AJ1949" i="1"/>
  <c r="AK1949" i="1"/>
  <c r="AL1949" i="1"/>
  <c r="AM1949" i="1"/>
  <c r="AN1949" i="1"/>
  <c r="AI791" i="1"/>
  <c r="AJ791" i="1"/>
  <c r="AK791" i="1"/>
  <c r="AL791" i="1"/>
  <c r="AM791" i="1"/>
  <c r="AN791" i="1"/>
  <c r="AI1766" i="1"/>
  <c r="AJ1766" i="1"/>
  <c r="AK1766" i="1"/>
  <c r="AL1766" i="1"/>
  <c r="AM1766" i="1"/>
  <c r="AN1766" i="1"/>
  <c r="AI225" i="1"/>
  <c r="AJ225" i="1"/>
  <c r="AK225" i="1"/>
  <c r="AL225" i="1"/>
  <c r="AM225" i="1"/>
  <c r="AN225" i="1"/>
  <c r="AI554" i="1"/>
  <c r="AJ554" i="1"/>
  <c r="AK554" i="1"/>
  <c r="AL554" i="1"/>
  <c r="AM554" i="1"/>
  <c r="AN554" i="1"/>
  <c r="AI793" i="1"/>
  <c r="AJ793" i="1"/>
  <c r="AK793" i="1"/>
  <c r="AL793" i="1"/>
  <c r="AM793" i="1"/>
  <c r="AN793" i="1"/>
  <c r="AI910" i="1"/>
  <c r="AJ910" i="1"/>
  <c r="AK910" i="1"/>
  <c r="AL910" i="1"/>
  <c r="AM910" i="1"/>
  <c r="AN910" i="1"/>
  <c r="AI1636" i="1"/>
  <c r="AJ1636" i="1"/>
  <c r="AK1636" i="1"/>
  <c r="AL1636" i="1"/>
  <c r="AM1636" i="1"/>
  <c r="AN1636" i="1"/>
  <c r="AI685" i="1"/>
  <c r="AJ685" i="1"/>
  <c r="AK685" i="1"/>
  <c r="AL685" i="1"/>
  <c r="AM685" i="1"/>
  <c r="AN685" i="1"/>
  <c r="AI115" i="1"/>
  <c r="AJ115" i="1"/>
  <c r="AK115" i="1"/>
  <c r="AL115" i="1"/>
  <c r="AM115" i="1"/>
  <c r="AN115" i="1"/>
  <c r="AI344" i="1"/>
  <c r="AJ344" i="1"/>
  <c r="AK344" i="1"/>
  <c r="AL344" i="1"/>
  <c r="AM344" i="1"/>
  <c r="AN344" i="1"/>
  <c r="AI1184" i="1"/>
  <c r="AJ1184" i="1"/>
  <c r="AK1184" i="1"/>
  <c r="AL1184" i="1"/>
  <c r="AM1184" i="1"/>
  <c r="AN1184" i="1"/>
  <c r="AI1708" i="1"/>
  <c r="AJ1708" i="1"/>
  <c r="AK1708" i="1"/>
  <c r="AL1708" i="1"/>
  <c r="AM1708" i="1"/>
  <c r="AN1708" i="1"/>
  <c r="AI614" i="1"/>
  <c r="AJ614" i="1"/>
  <c r="AK614" i="1"/>
  <c r="AL614" i="1"/>
  <c r="AM614" i="1"/>
  <c r="AN614" i="1"/>
  <c r="AI1710" i="1"/>
  <c r="AJ1710" i="1"/>
  <c r="AK1710" i="1"/>
  <c r="AL1710" i="1"/>
  <c r="AM1710" i="1"/>
  <c r="AN1710" i="1"/>
  <c r="AI687" i="1"/>
  <c r="AJ687" i="1"/>
  <c r="AK687" i="1"/>
  <c r="AL687" i="1"/>
  <c r="AM687" i="1"/>
  <c r="AN687" i="1"/>
  <c r="AI1953" i="1"/>
  <c r="AJ1953" i="1"/>
  <c r="AK1953" i="1"/>
  <c r="AL1953" i="1"/>
  <c r="AM1953" i="1"/>
  <c r="AN1953" i="1"/>
  <c r="AI1186" i="1"/>
  <c r="AJ1186" i="1"/>
  <c r="AK1186" i="1"/>
  <c r="AL1186" i="1"/>
  <c r="AM1186" i="1"/>
  <c r="AN1186" i="1"/>
  <c r="AI1954" i="1"/>
  <c r="AJ1954" i="1"/>
  <c r="AK1954" i="1"/>
  <c r="AL1954" i="1"/>
  <c r="AM1954" i="1"/>
  <c r="AN1954" i="1"/>
  <c r="AI1067" i="1"/>
  <c r="AJ1067" i="1"/>
  <c r="AK1067" i="1"/>
  <c r="AL1067" i="1"/>
  <c r="AM1067" i="1"/>
  <c r="AN1067" i="1"/>
  <c r="AI227" i="1"/>
  <c r="AJ227" i="1"/>
  <c r="AK227" i="1"/>
  <c r="AL227" i="1"/>
  <c r="AM227" i="1"/>
  <c r="AN227" i="1"/>
  <c r="AI504" i="1"/>
  <c r="AJ504" i="1"/>
  <c r="AK504" i="1"/>
  <c r="AL504" i="1"/>
  <c r="AM504" i="1"/>
  <c r="AN504" i="1"/>
  <c r="AI1958" i="1"/>
  <c r="AJ1958" i="1"/>
  <c r="AK1958" i="1"/>
  <c r="AL1958" i="1"/>
  <c r="AM1958" i="1"/>
  <c r="AN1958" i="1"/>
  <c r="AI1383" i="1"/>
  <c r="AJ1383" i="1"/>
  <c r="AK1383" i="1"/>
  <c r="AL1383" i="1"/>
  <c r="AM1383" i="1"/>
  <c r="AN1383" i="1"/>
  <c r="AI1304" i="1"/>
  <c r="AJ1304" i="1"/>
  <c r="AK1304" i="1"/>
  <c r="AL1304" i="1"/>
  <c r="AM1304" i="1"/>
  <c r="AN1304" i="1"/>
  <c r="AI912" i="1"/>
  <c r="AJ912" i="1"/>
  <c r="AK912" i="1"/>
  <c r="AL912" i="1"/>
  <c r="AM912" i="1"/>
  <c r="AN912" i="1"/>
  <c r="AI168" i="1"/>
  <c r="AJ168" i="1"/>
  <c r="AK168" i="1"/>
  <c r="AL168" i="1"/>
  <c r="AM168" i="1"/>
  <c r="AN168" i="1"/>
  <c r="AI1959" i="1"/>
  <c r="AJ1959" i="1"/>
  <c r="AK1959" i="1"/>
  <c r="AL1959" i="1"/>
  <c r="AM1959" i="1"/>
  <c r="AN1959" i="1"/>
  <c r="AI170" i="1"/>
  <c r="AJ170" i="1"/>
  <c r="AK170" i="1"/>
  <c r="AL170" i="1"/>
  <c r="AM170" i="1"/>
  <c r="AN170" i="1"/>
  <c r="AI966" i="1"/>
  <c r="AJ966" i="1"/>
  <c r="AK966" i="1"/>
  <c r="AL966" i="1"/>
  <c r="AM966" i="1"/>
  <c r="AN966" i="1"/>
  <c r="AI1960" i="1"/>
  <c r="AJ1960" i="1"/>
  <c r="AK1960" i="1"/>
  <c r="AL1960" i="1"/>
  <c r="AM1960" i="1"/>
  <c r="AN1960" i="1"/>
  <c r="AI346" i="1"/>
  <c r="AJ346" i="1"/>
  <c r="AK346" i="1"/>
  <c r="AL346" i="1"/>
  <c r="AM346" i="1"/>
  <c r="AN346" i="1"/>
  <c r="AI1385" i="1"/>
  <c r="AJ1385" i="1"/>
  <c r="AK1385" i="1"/>
  <c r="AL1385" i="1"/>
  <c r="AM1385" i="1"/>
  <c r="AN1385" i="1"/>
  <c r="AI229" i="1"/>
  <c r="AJ229" i="1"/>
  <c r="AK229" i="1"/>
  <c r="AL229" i="1"/>
  <c r="AM229" i="1"/>
  <c r="AN229" i="1"/>
  <c r="AI1500" i="1"/>
  <c r="AJ1500" i="1"/>
  <c r="AK1500" i="1"/>
  <c r="AL1500" i="1"/>
  <c r="AM1500" i="1"/>
  <c r="AN1500" i="1"/>
  <c r="AI860" i="1"/>
  <c r="AJ860" i="1"/>
  <c r="AK860" i="1"/>
  <c r="AL860" i="1"/>
  <c r="AM860" i="1"/>
  <c r="AN860" i="1"/>
  <c r="AI1188" i="1"/>
  <c r="AJ1188" i="1"/>
  <c r="AK1188" i="1"/>
  <c r="AL1188" i="1"/>
  <c r="AM1188" i="1"/>
  <c r="AN1188" i="1"/>
  <c r="AI437" i="1"/>
  <c r="AJ437" i="1"/>
  <c r="AK437" i="1"/>
  <c r="AL437" i="1"/>
  <c r="AM437" i="1"/>
  <c r="AN437" i="1"/>
  <c r="AI1961" i="1"/>
  <c r="AJ1961" i="1"/>
  <c r="AK1961" i="1"/>
  <c r="AL1961" i="1"/>
  <c r="AM1961" i="1"/>
  <c r="AN1961" i="1"/>
  <c r="AI1070" i="1"/>
  <c r="AJ1070" i="1"/>
  <c r="AK1070" i="1"/>
  <c r="AL1070" i="1"/>
  <c r="AM1070" i="1"/>
  <c r="AN1070" i="1"/>
  <c r="AI1965" i="1"/>
  <c r="AJ1965" i="1"/>
  <c r="AK1965" i="1"/>
  <c r="AL1965" i="1"/>
  <c r="AM1965" i="1"/>
  <c r="AN1965" i="1"/>
  <c r="AI231" i="1"/>
  <c r="AJ231" i="1"/>
  <c r="AK231" i="1"/>
  <c r="AL231" i="1"/>
  <c r="AM231" i="1"/>
  <c r="AN231" i="1"/>
  <c r="AI1563" i="1"/>
  <c r="AJ1563" i="1"/>
  <c r="AK1563" i="1"/>
  <c r="AL1563" i="1"/>
  <c r="AM1563" i="1"/>
  <c r="AN1563" i="1"/>
  <c r="AI1194" i="1"/>
  <c r="AJ1194" i="1"/>
  <c r="AK1194" i="1"/>
  <c r="AL1194" i="1"/>
  <c r="AM1194" i="1"/>
  <c r="AN1194" i="1"/>
  <c r="AI1638" i="1"/>
  <c r="AJ1638" i="1"/>
  <c r="AK1638" i="1"/>
  <c r="AL1638" i="1"/>
  <c r="AM1638" i="1"/>
  <c r="AN1638" i="1"/>
  <c r="AI556" i="1"/>
  <c r="AJ556" i="1"/>
  <c r="AK556" i="1"/>
  <c r="AL556" i="1"/>
  <c r="AM556" i="1"/>
  <c r="AN556" i="1"/>
  <c r="AI689" i="1"/>
  <c r="AJ689" i="1"/>
  <c r="AK689" i="1"/>
  <c r="AL689" i="1"/>
  <c r="AM689" i="1"/>
  <c r="AN689" i="1"/>
  <c r="AI1712" i="1"/>
  <c r="AJ1712" i="1"/>
  <c r="AK1712" i="1"/>
  <c r="AL1712" i="1"/>
  <c r="AM1712" i="1"/>
  <c r="AN1712" i="1"/>
  <c r="AI1771" i="1"/>
  <c r="AJ1771" i="1"/>
  <c r="AK1771" i="1"/>
  <c r="AL1771" i="1"/>
  <c r="AM1771" i="1"/>
  <c r="AN1771" i="1"/>
  <c r="AI1966" i="1"/>
  <c r="AJ1966" i="1"/>
  <c r="AK1966" i="1"/>
  <c r="AL1966" i="1"/>
  <c r="AM1966" i="1"/>
  <c r="AN1966" i="1"/>
  <c r="AI862" i="1"/>
  <c r="AJ862" i="1"/>
  <c r="AK862" i="1"/>
  <c r="AL862" i="1"/>
  <c r="AM862" i="1"/>
  <c r="AN862" i="1"/>
  <c r="AI172" i="1"/>
  <c r="AJ172" i="1"/>
  <c r="AK172" i="1"/>
  <c r="AL172" i="1"/>
  <c r="AM172" i="1"/>
  <c r="AN172" i="1"/>
  <c r="AI1967" i="1"/>
  <c r="AJ1967" i="1"/>
  <c r="AK1967" i="1"/>
  <c r="AL1967" i="1"/>
  <c r="AM1967" i="1"/>
  <c r="AN1967" i="1"/>
  <c r="AI1565" i="1"/>
  <c r="AJ1565" i="1"/>
  <c r="AK1565" i="1"/>
  <c r="AL1565" i="1"/>
  <c r="AM1565" i="1"/>
  <c r="AN1565" i="1"/>
  <c r="AI914" i="1"/>
  <c r="AJ914" i="1"/>
  <c r="AK914" i="1"/>
  <c r="AL914" i="1"/>
  <c r="AM914" i="1"/>
  <c r="AN914" i="1"/>
  <c r="AI1195" i="1"/>
  <c r="AJ1195" i="1"/>
  <c r="AK1195" i="1"/>
  <c r="AL1195" i="1"/>
  <c r="AM1195" i="1"/>
  <c r="AN1195" i="1"/>
  <c r="AI1450" i="1"/>
  <c r="AJ1450" i="1"/>
  <c r="AK1450" i="1"/>
  <c r="AL1450" i="1"/>
  <c r="AM1450" i="1"/>
  <c r="AN1450" i="1"/>
  <c r="AI1971" i="1"/>
  <c r="AJ1971" i="1"/>
  <c r="AK1971" i="1"/>
  <c r="AL1971" i="1"/>
  <c r="AM1971" i="1"/>
  <c r="AN1971" i="1"/>
  <c r="AI915" i="1"/>
  <c r="AJ915" i="1"/>
  <c r="AK915" i="1"/>
  <c r="AL915" i="1"/>
  <c r="AM915" i="1"/>
  <c r="AN915" i="1"/>
  <c r="AI175" i="1"/>
  <c r="AJ175" i="1"/>
  <c r="AK175" i="1"/>
  <c r="AL175" i="1"/>
  <c r="AM175" i="1"/>
  <c r="AN175" i="1"/>
  <c r="AI616" i="1"/>
  <c r="AJ616" i="1"/>
  <c r="AK616" i="1"/>
  <c r="AL616" i="1"/>
  <c r="AM616" i="1"/>
  <c r="AN616" i="1"/>
  <c r="AI440" i="1"/>
  <c r="AJ440" i="1"/>
  <c r="AK440" i="1"/>
  <c r="AL440" i="1"/>
  <c r="AM440" i="1"/>
  <c r="AN440" i="1"/>
  <c r="AI1972" i="1"/>
  <c r="AJ1972" i="1"/>
  <c r="AK1972" i="1"/>
  <c r="AL1972" i="1"/>
  <c r="AM1972" i="1"/>
  <c r="AN1972" i="1"/>
  <c r="AI917" i="1"/>
  <c r="AJ917" i="1"/>
  <c r="AK917" i="1"/>
  <c r="AL917" i="1"/>
  <c r="AM917" i="1"/>
  <c r="AN917" i="1"/>
  <c r="AI506" i="1"/>
  <c r="AJ506" i="1"/>
  <c r="AK506" i="1"/>
  <c r="AL506" i="1"/>
  <c r="AM506" i="1"/>
  <c r="AN506" i="1"/>
  <c r="AI1015" i="1"/>
  <c r="AJ1015" i="1"/>
  <c r="AK1015" i="1"/>
  <c r="AL1015" i="1"/>
  <c r="AM1015" i="1"/>
  <c r="AN1015" i="1"/>
  <c r="AI799" i="1"/>
  <c r="AJ799" i="1"/>
  <c r="AK799" i="1"/>
  <c r="AL799" i="1"/>
  <c r="AM799" i="1"/>
  <c r="AN799" i="1"/>
  <c r="AI1141" i="1"/>
  <c r="AJ1141" i="1"/>
  <c r="AK1141" i="1"/>
  <c r="AL1141" i="1"/>
  <c r="AM1141" i="1"/>
  <c r="AN1141" i="1"/>
  <c r="AI1640" i="1"/>
  <c r="AJ1640" i="1"/>
  <c r="AK1640" i="1"/>
  <c r="AL1640" i="1"/>
  <c r="AM1640" i="1"/>
  <c r="AN1640" i="1"/>
  <c r="AI508" i="1"/>
  <c r="AJ508" i="1"/>
  <c r="AK508" i="1"/>
  <c r="AL508" i="1"/>
  <c r="AM508" i="1"/>
  <c r="AN508" i="1"/>
  <c r="AI864" i="1"/>
  <c r="AJ864" i="1"/>
  <c r="AK864" i="1"/>
  <c r="AL864" i="1"/>
  <c r="AM864" i="1"/>
  <c r="AN864" i="1"/>
  <c r="AI1973" i="1"/>
  <c r="AJ1973" i="1"/>
  <c r="AK1973" i="1"/>
  <c r="AL1973" i="1"/>
  <c r="AM1973" i="1"/>
  <c r="AN1973" i="1"/>
  <c r="AI1305" i="1"/>
  <c r="AJ1305" i="1"/>
  <c r="AK1305" i="1"/>
  <c r="AL1305" i="1"/>
  <c r="AM1305" i="1"/>
  <c r="AN1305" i="1"/>
  <c r="AI350" i="1"/>
  <c r="AJ350" i="1"/>
  <c r="AK350" i="1"/>
  <c r="AL350" i="1"/>
  <c r="AM350" i="1"/>
  <c r="AN350" i="1"/>
  <c r="AI1974" i="1"/>
  <c r="AJ1974" i="1"/>
  <c r="AK1974" i="1"/>
  <c r="AL1974" i="1"/>
  <c r="AM1974" i="1"/>
  <c r="AN1974" i="1"/>
  <c r="AI293" i="1"/>
  <c r="AJ293" i="1"/>
  <c r="AK293" i="1"/>
  <c r="AL293" i="1"/>
  <c r="AM293" i="1"/>
  <c r="AN293" i="1"/>
  <c r="AI295" i="1"/>
  <c r="AJ295" i="1"/>
  <c r="AK295" i="1"/>
  <c r="AL295" i="1"/>
  <c r="AM295" i="1"/>
  <c r="AN295" i="1"/>
  <c r="AI1017" i="1"/>
  <c r="AJ1017" i="1"/>
  <c r="AK1017" i="1"/>
  <c r="AL1017" i="1"/>
  <c r="AM1017" i="1"/>
  <c r="AN1017" i="1"/>
  <c r="AI1073" i="1"/>
  <c r="AJ1073" i="1"/>
  <c r="AK1073" i="1"/>
  <c r="AL1073" i="1"/>
  <c r="AM1073" i="1"/>
  <c r="AN1073" i="1"/>
  <c r="AI1143" i="1"/>
  <c r="AJ1143" i="1"/>
  <c r="AK1143" i="1"/>
  <c r="AL1143" i="1"/>
  <c r="AM1143" i="1"/>
  <c r="AN1143" i="1"/>
  <c r="AI1978" i="1"/>
  <c r="AJ1978" i="1"/>
  <c r="AK1978" i="1"/>
  <c r="AL1978" i="1"/>
  <c r="AM1978" i="1"/>
  <c r="AN1978" i="1"/>
  <c r="AI510" i="1"/>
  <c r="AJ510" i="1"/>
  <c r="AK510" i="1"/>
  <c r="AL510" i="1"/>
  <c r="AM510" i="1"/>
  <c r="AN510" i="1"/>
  <c r="AI1773" i="1"/>
  <c r="AJ1773" i="1"/>
  <c r="AK1773" i="1"/>
  <c r="AL1773" i="1"/>
  <c r="AM1773" i="1"/>
  <c r="AN1773" i="1"/>
  <c r="AI1979" i="1"/>
  <c r="AJ1979" i="1"/>
  <c r="AK1979" i="1"/>
  <c r="AL1979" i="1"/>
  <c r="AM1979" i="1"/>
  <c r="AN1979" i="1"/>
  <c r="AI1307" i="1"/>
  <c r="AJ1307" i="1"/>
  <c r="AK1307" i="1"/>
  <c r="AL1307" i="1"/>
  <c r="AM1307" i="1"/>
  <c r="AN1307" i="1"/>
  <c r="AI1502" i="1"/>
  <c r="AJ1502" i="1"/>
  <c r="AK1502" i="1"/>
  <c r="AL1502" i="1"/>
  <c r="AM1502" i="1"/>
  <c r="AN1502" i="1"/>
  <c r="AI1775" i="1"/>
  <c r="AJ1775" i="1"/>
  <c r="AK1775" i="1"/>
  <c r="AL1775" i="1"/>
  <c r="AM1775" i="1"/>
  <c r="AN1775" i="1"/>
  <c r="AI805" i="1"/>
  <c r="AJ805" i="1"/>
  <c r="AK805" i="1"/>
  <c r="AL805" i="1"/>
  <c r="AM805" i="1"/>
  <c r="AN805" i="1"/>
  <c r="AI49" i="1"/>
  <c r="AJ49" i="1"/>
  <c r="AK49" i="1"/>
  <c r="AL49" i="1"/>
  <c r="AM49" i="1"/>
  <c r="AN49" i="1"/>
  <c r="AI734" i="1"/>
  <c r="AJ734" i="1"/>
  <c r="AK734" i="1"/>
  <c r="AL734" i="1"/>
  <c r="AM734" i="1"/>
  <c r="AN734" i="1"/>
  <c r="AI441" i="1"/>
  <c r="AJ441" i="1"/>
  <c r="AK441" i="1"/>
  <c r="AL441" i="1"/>
  <c r="AM441" i="1"/>
  <c r="AN441" i="1"/>
  <c r="AI736" i="1"/>
  <c r="AJ736" i="1"/>
  <c r="AK736" i="1"/>
  <c r="AL736" i="1"/>
  <c r="AM736" i="1"/>
  <c r="AN736" i="1"/>
  <c r="AI1452" i="1"/>
  <c r="AJ1452" i="1"/>
  <c r="AK1452" i="1"/>
  <c r="AL1452" i="1"/>
  <c r="AM1452" i="1"/>
  <c r="AN1452" i="1"/>
  <c r="AI297" i="1"/>
  <c r="AJ297" i="1"/>
  <c r="AK297" i="1"/>
  <c r="AL297" i="1"/>
  <c r="AM297" i="1"/>
  <c r="AN297" i="1"/>
  <c r="AI352" i="1"/>
  <c r="AJ352" i="1"/>
  <c r="AK352" i="1"/>
  <c r="AL352" i="1"/>
  <c r="AM352" i="1"/>
  <c r="AN352" i="1"/>
  <c r="AI1074" i="1"/>
  <c r="AJ1074" i="1"/>
  <c r="AK1074" i="1"/>
  <c r="AL1074" i="1"/>
  <c r="AM1074" i="1"/>
  <c r="AN1074" i="1"/>
  <c r="AI968" i="1"/>
  <c r="AJ968" i="1"/>
  <c r="AK968" i="1"/>
  <c r="AL968" i="1"/>
  <c r="AM968" i="1"/>
  <c r="AN968" i="1"/>
  <c r="AI1566" i="1"/>
  <c r="AJ1566" i="1"/>
  <c r="AK1566" i="1"/>
  <c r="AL1566" i="1"/>
  <c r="AM1566" i="1"/>
  <c r="AN1566" i="1"/>
  <c r="AI117" i="1"/>
  <c r="AJ117" i="1"/>
  <c r="AK117" i="1"/>
  <c r="AL117" i="1"/>
  <c r="AM117" i="1"/>
  <c r="AN117" i="1"/>
  <c r="AI1980" i="1"/>
  <c r="AJ1980" i="1"/>
  <c r="AK1980" i="1"/>
  <c r="AL1980" i="1"/>
  <c r="AM1980" i="1"/>
  <c r="AN1980" i="1"/>
  <c r="AI807" i="1"/>
  <c r="AJ807" i="1"/>
  <c r="AK807" i="1"/>
  <c r="AL807" i="1"/>
  <c r="AM807" i="1"/>
  <c r="AN807" i="1"/>
  <c r="AI512" i="1"/>
  <c r="AJ512" i="1"/>
  <c r="AK512" i="1"/>
  <c r="AL512" i="1"/>
  <c r="AM512" i="1"/>
  <c r="AN512" i="1"/>
  <c r="AI809" i="1"/>
  <c r="AJ809" i="1"/>
  <c r="AK809" i="1"/>
  <c r="AL809" i="1"/>
  <c r="AM809" i="1"/>
  <c r="AN809" i="1"/>
  <c r="AI1454" i="1"/>
  <c r="AJ1454" i="1"/>
  <c r="AK1454" i="1"/>
  <c r="AL1454" i="1"/>
  <c r="AM1454" i="1"/>
  <c r="AN1454" i="1"/>
  <c r="AI562" i="1"/>
  <c r="AJ562" i="1"/>
  <c r="AK562" i="1"/>
  <c r="AL562" i="1"/>
  <c r="AM562" i="1"/>
  <c r="AN562" i="1"/>
  <c r="AI354" i="1"/>
  <c r="AJ354" i="1"/>
  <c r="AK354" i="1"/>
  <c r="AL354" i="1"/>
  <c r="AM354" i="1"/>
  <c r="AN354" i="1"/>
  <c r="AI1197" i="1"/>
  <c r="AJ1197" i="1"/>
  <c r="AK1197" i="1"/>
  <c r="AL1197" i="1"/>
  <c r="AM1197" i="1"/>
  <c r="AN1197" i="1"/>
  <c r="AI1642" i="1"/>
  <c r="AJ1642" i="1"/>
  <c r="AK1642" i="1"/>
  <c r="AL1642" i="1"/>
  <c r="AM1642" i="1"/>
  <c r="AN1642" i="1"/>
  <c r="AI52" i="1"/>
  <c r="AJ52" i="1"/>
  <c r="AK52" i="1"/>
  <c r="AL52" i="1"/>
  <c r="AM52" i="1"/>
  <c r="AN52" i="1"/>
  <c r="AI1715" i="1"/>
  <c r="AJ1715" i="1"/>
  <c r="AK1715" i="1"/>
  <c r="AL1715" i="1"/>
  <c r="AM1715" i="1"/>
  <c r="AN1715" i="1"/>
  <c r="AI1779" i="1"/>
  <c r="AJ1779" i="1"/>
  <c r="AK1779" i="1"/>
  <c r="AL1779" i="1"/>
  <c r="AM1779" i="1"/>
  <c r="AN1779" i="1"/>
  <c r="AI1781" i="1"/>
  <c r="AJ1781" i="1"/>
  <c r="AK1781" i="1"/>
  <c r="AL1781" i="1"/>
  <c r="AM1781" i="1"/>
  <c r="AN1781" i="1"/>
  <c r="AI1644" i="1"/>
  <c r="AJ1644" i="1"/>
  <c r="AK1644" i="1"/>
  <c r="AL1644" i="1"/>
  <c r="AM1644" i="1"/>
  <c r="AN1644" i="1"/>
  <c r="AI1309" i="1"/>
  <c r="AJ1309" i="1"/>
  <c r="AK1309" i="1"/>
  <c r="AL1309" i="1"/>
  <c r="AM1309" i="1"/>
  <c r="AN1309" i="1"/>
  <c r="AI1311" i="1"/>
  <c r="AJ1311" i="1"/>
  <c r="AK1311" i="1"/>
  <c r="AL1311" i="1"/>
  <c r="AM1311" i="1"/>
  <c r="AN1311" i="1"/>
  <c r="AI1783" i="1"/>
  <c r="AJ1783" i="1"/>
  <c r="AK1783" i="1"/>
  <c r="AL1783" i="1"/>
  <c r="AM1783" i="1"/>
  <c r="AN1783" i="1"/>
  <c r="AI1019" i="1"/>
  <c r="AJ1019" i="1"/>
  <c r="AK1019" i="1"/>
  <c r="AL1019" i="1"/>
  <c r="AM1019" i="1"/>
  <c r="AN1019" i="1"/>
  <c r="AI1457" i="1"/>
  <c r="AJ1457" i="1"/>
  <c r="AK1457" i="1"/>
  <c r="AL1457" i="1"/>
  <c r="AM1457" i="1"/>
  <c r="AN1457" i="1"/>
  <c r="AI1504" i="1"/>
  <c r="AJ1504" i="1"/>
  <c r="AK1504" i="1"/>
  <c r="AL1504" i="1"/>
  <c r="AM1504" i="1"/>
  <c r="AN1504" i="1"/>
  <c r="AI971" i="1"/>
  <c r="AJ971" i="1"/>
  <c r="AK971" i="1"/>
  <c r="AL971" i="1"/>
  <c r="AM971" i="1"/>
  <c r="AN971" i="1"/>
  <c r="AI1313" i="1"/>
  <c r="AJ1313" i="1"/>
  <c r="AK1313" i="1"/>
  <c r="AL1313" i="1"/>
  <c r="AM1313" i="1"/>
  <c r="AN1313" i="1"/>
  <c r="AI1785" i="1"/>
  <c r="AJ1785" i="1"/>
  <c r="AK1785" i="1"/>
  <c r="AL1785" i="1"/>
  <c r="AM1785" i="1"/>
  <c r="AN1785" i="1"/>
  <c r="AI54" i="1"/>
  <c r="AJ54" i="1"/>
  <c r="AK54" i="1"/>
  <c r="AL54" i="1"/>
  <c r="AM54" i="1"/>
  <c r="AN54" i="1"/>
  <c r="AI1506" i="1"/>
  <c r="AJ1506" i="1"/>
  <c r="AK1506" i="1"/>
  <c r="AL1506" i="1"/>
  <c r="AM1506" i="1"/>
  <c r="AN1506" i="1"/>
  <c r="AI1199" i="1"/>
  <c r="AJ1199" i="1"/>
  <c r="AK1199" i="1"/>
  <c r="AL1199" i="1"/>
  <c r="AM1199" i="1"/>
  <c r="AN1199" i="1"/>
  <c r="AI570" i="1"/>
  <c r="AJ570" i="1"/>
  <c r="AK570" i="1"/>
  <c r="AL570" i="1"/>
  <c r="AM570" i="1"/>
  <c r="AN570" i="1"/>
  <c r="AI1315" i="1"/>
  <c r="AJ1315" i="1"/>
  <c r="AK1315" i="1"/>
  <c r="AL1315" i="1"/>
  <c r="AM1315" i="1"/>
  <c r="AN1315" i="1"/>
  <c r="AI1981" i="1"/>
  <c r="AJ1981" i="1"/>
  <c r="AK1981" i="1"/>
  <c r="AL1981" i="1"/>
  <c r="AM1981" i="1"/>
  <c r="AN1981" i="1"/>
  <c r="AI1021" i="1"/>
  <c r="AJ1021" i="1"/>
  <c r="AK1021" i="1"/>
  <c r="AL1021" i="1"/>
  <c r="AM1021" i="1"/>
  <c r="AN1021" i="1"/>
  <c r="AI56" i="1"/>
  <c r="AJ56" i="1"/>
  <c r="AK56" i="1"/>
  <c r="AL56" i="1"/>
  <c r="AM56" i="1"/>
  <c r="AN56" i="1"/>
  <c r="AI866" i="1"/>
  <c r="AJ866" i="1"/>
  <c r="AK866" i="1"/>
  <c r="AL866" i="1"/>
  <c r="AM866" i="1"/>
  <c r="AN866" i="1"/>
  <c r="AI356" i="1"/>
  <c r="AJ356" i="1"/>
  <c r="AK356" i="1"/>
  <c r="AL356" i="1"/>
  <c r="AM356" i="1"/>
  <c r="AN356" i="1"/>
  <c r="AI919" i="1"/>
  <c r="AJ919" i="1"/>
  <c r="AK919" i="1"/>
  <c r="AL919" i="1"/>
  <c r="AM919" i="1"/>
  <c r="AN919" i="1"/>
  <c r="AI58" i="1"/>
  <c r="AJ58" i="1"/>
  <c r="AK58" i="1"/>
  <c r="AL58" i="1"/>
  <c r="AM58" i="1"/>
  <c r="AN58" i="1"/>
  <c r="AI1982" i="1"/>
  <c r="AJ1982" i="1"/>
  <c r="AK1982" i="1"/>
  <c r="AL1982" i="1"/>
  <c r="AM1982" i="1"/>
  <c r="AN1982" i="1"/>
  <c r="AI921" i="1"/>
  <c r="AJ921" i="1"/>
  <c r="AK921" i="1"/>
  <c r="AL921" i="1"/>
  <c r="AM921" i="1"/>
  <c r="AN921" i="1"/>
  <c r="AI1076" i="1"/>
  <c r="AJ1076" i="1"/>
  <c r="AK1076" i="1"/>
  <c r="AL1076" i="1"/>
  <c r="AM1076" i="1"/>
  <c r="AN1076" i="1"/>
  <c r="AI1842" i="1"/>
  <c r="AJ1842" i="1"/>
  <c r="AK1842" i="1"/>
  <c r="AL1842" i="1"/>
  <c r="AM1842" i="1"/>
  <c r="AN1842" i="1"/>
  <c r="AI1459" i="1"/>
  <c r="AJ1459" i="1"/>
  <c r="AK1459" i="1"/>
  <c r="AL1459" i="1"/>
  <c r="AM1459" i="1"/>
  <c r="AN1459" i="1"/>
  <c r="AI358" i="1"/>
  <c r="AJ358" i="1"/>
  <c r="AK358" i="1"/>
  <c r="AL358" i="1"/>
  <c r="AM358" i="1"/>
  <c r="AN358" i="1"/>
  <c r="AI622" i="1"/>
  <c r="AJ622" i="1"/>
  <c r="AK622" i="1"/>
  <c r="AL622" i="1"/>
  <c r="AM622" i="1"/>
  <c r="AN622" i="1"/>
  <c r="AI1388" i="1"/>
  <c r="AJ1388" i="1"/>
  <c r="AK1388" i="1"/>
  <c r="AL1388" i="1"/>
  <c r="AM1388" i="1"/>
  <c r="AN1388" i="1"/>
  <c r="AI177" i="1"/>
  <c r="AJ177" i="1"/>
  <c r="AK177" i="1"/>
  <c r="AL177" i="1"/>
  <c r="AM177" i="1"/>
  <c r="AN177" i="1"/>
  <c r="AI1846" i="1"/>
  <c r="AJ1846" i="1"/>
  <c r="AK1846" i="1"/>
  <c r="AL1846" i="1"/>
  <c r="AM1846" i="1"/>
  <c r="AN1846" i="1"/>
  <c r="AI1146" i="1"/>
  <c r="AJ1146" i="1"/>
  <c r="AK1146" i="1"/>
  <c r="AL1146" i="1"/>
  <c r="AM1146" i="1"/>
  <c r="AN1146" i="1"/>
  <c r="AI974" i="1"/>
  <c r="AJ974" i="1"/>
  <c r="AK974" i="1"/>
  <c r="AL974" i="1"/>
  <c r="AM974" i="1"/>
  <c r="AN974" i="1"/>
  <c r="AI739" i="1"/>
  <c r="AJ739" i="1"/>
  <c r="AK739" i="1"/>
  <c r="AL739" i="1"/>
  <c r="AM739" i="1"/>
  <c r="AN739" i="1"/>
  <c r="AI181" i="1"/>
  <c r="AJ181" i="1"/>
  <c r="AK181" i="1"/>
  <c r="AL181" i="1"/>
  <c r="AM181" i="1"/>
  <c r="AN181" i="1"/>
  <c r="AI1983" i="1"/>
  <c r="AJ1983" i="1"/>
  <c r="AK1983" i="1"/>
  <c r="AL1983" i="1"/>
  <c r="AM1983" i="1"/>
  <c r="AN1983" i="1"/>
  <c r="AI1023" i="1"/>
  <c r="AJ1023" i="1"/>
  <c r="AK1023" i="1"/>
  <c r="AL1023" i="1"/>
  <c r="AM1023" i="1"/>
  <c r="AN1023" i="1"/>
  <c r="AI1260" i="1"/>
  <c r="AJ1260" i="1"/>
  <c r="AK1260" i="1"/>
  <c r="AL1260" i="1"/>
  <c r="AM1260" i="1"/>
  <c r="AN1260" i="1"/>
  <c r="AI1078" i="1"/>
  <c r="AJ1078" i="1"/>
  <c r="AK1078" i="1"/>
  <c r="AL1078" i="1"/>
  <c r="AM1078" i="1"/>
  <c r="AN1078" i="1"/>
  <c r="AI741" i="1"/>
  <c r="AJ741" i="1"/>
  <c r="AK741" i="1"/>
  <c r="AL741" i="1"/>
  <c r="AM741" i="1"/>
  <c r="AN741" i="1"/>
  <c r="AI1461" i="1"/>
  <c r="AJ1461" i="1"/>
  <c r="AK1461" i="1"/>
  <c r="AL1461" i="1"/>
  <c r="AM1461" i="1"/>
  <c r="AN1461" i="1"/>
  <c r="AI1321" i="1"/>
  <c r="AJ1321" i="1"/>
  <c r="AK1321" i="1"/>
  <c r="AL1321" i="1"/>
  <c r="AM1321" i="1"/>
  <c r="AN1321" i="1"/>
  <c r="AI119" i="1"/>
  <c r="AJ119" i="1"/>
  <c r="AK119" i="1"/>
  <c r="AL119" i="1"/>
  <c r="AM119" i="1"/>
  <c r="AN119" i="1"/>
  <c r="AI1323" i="1"/>
  <c r="AJ1323" i="1"/>
  <c r="AK1323" i="1"/>
  <c r="AL1323" i="1"/>
  <c r="AM1323" i="1"/>
  <c r="AN1323" i="1"/>
  <c r="AI624" i="1"/>
  <c r="AJ624" i="1"/>
  <c r="AK624" i="1"/>
  <c r="AL624" i="1"/>
  <c r="AM624" i="1"/>
  <c r="AN624" i="1"/>
  <c r="AI922" i="1"/>
  <c r="AJ922" i="1"/>
  <c r="AK922" i="1"/>
  <c r="AL922" i="1"/>
  <c r="AM922" i="1"/>
  <c r="AN922" i="1"/>
  <c r="AI299" i="1"/>
  <c r="AJ299" i="1"/>
  <c r="AK299" i="1"/>
  <c r="AL299" i="1"/>
  <c r="AM299" i="1"/>
  <c r="AN299" i="1"/>
  <c r="AI813" i="1"/>
  <c r="AJ813" i="1"/>
  <c r="AK813" i="1"/>
  <c r="AL813" i="1"/>
  <c r="AM813" i="1"/>
  <c r="AN813" i="1"/>
  <c r="AI975" i="1"/>
  <c r="AJ975" i="1"/>
  <c r="AK975" i="1"/>
  <c r="AL975" i="1"/>
  <c r="AM975" i="1"/>
  <c r="AN975" i="1"/>
  <c r="AI1787" i="1"/>
  <c r="AJ1787" i="1"/>
  <c r="AK1787" i="1"/>
  <c r="AL1787" i="1"/>
  <c r="AM1787" i="1"/>
  <c r="AN1787" i="1"/>
  <c r="AI1326" i="1"/>
  <c r="AJ1326" i="1"/>
  <c r="AK1326" i="1"/>
  <c r="AL1326" i="1"/>
  <c r="AM1326" i="1"/>
  <c r="AN1326" i="1"/>
  <c r="AI121" i="1"/>
  <c r="AJ121" i="1"/>
  <c r="AK121" i="1"/>
  <c r="AL121" i="1"/>
  <c r="AM121" i="1"/>
  <c r="AN121" i="1"/>
  <c r="AI60" i="1"/>
  <c r="AJ60" i="1"/>
  <c r="AK60" i="1"/>
  <c r="AL60" i="1"/>
  <c r="AM60" i="1"/>
  <c r="AN60" i="1"/>
  <c r="AI626" i="1"/>
  <c r="AJ626" i="1"/>
  <c r="AK626" i="1"/>
  <c r="AL626" i="1"/>
  <c r="AM626" i="1"/>
  <c r="AN626" i="1"/>
  <c r="AI1568" i="1"/>
  <c r="AJ1568" i="1"/>
  <c r="AK1568" i="1"/>
  <c r="AL1568" i="1"/>
  <c r="AM1568" i="1"/>
  <c r="AN1568" i="1"/>
  <c r="AI1390" i="1"/>
  <c r="AJ1390" i="1"/>
  <c r="AK1390" i="1"/>
  <c r="AL1390" i="1"/>
  <c r="AM1390" i="1"/>
  <c r="AN1390" i="1"/>
  <c r="AI123" i="1"/>
  <c r="AJ123" i="1"/>
  <c r="AK123" i="1"/>
  <c r="AL123" i="1"/>
  <c r="AM123" i="1"/>
  <c r="AN123" i="1"/>
  <c r="AI743" i="1"/>
  <c r="AJ743" i="1"/>
  <c r="AK743" i="1"/>
  <c r="AL743" i="1"/>
  <c r="AM743" i="1"/>
  <c r="AN743" i="1"/>
  <c r="AI1025" i="1"/>
  <c r="AJ1025" i="1"/>
  <c r="AK1025" i="1"/>
  <c r="AL1025" i="1"/>
  <c r="AM1025" i="1"/>
  <c r="AN1025" i="1"/>
  <c r="AI515" i="1"/>
  <c r="AJ515" i="1"/>
  <c r="AK515" i="1"/>
  <c r="AL515" i="1"/>
  <c r="AM515" i="1"/>
  <c r="AN515" i="1"/>
  <c r="AI628" i="1"/>
  <c r="AJ628" i="1"/>
  <c r="AK628" i="1"/>
  <c r="AL628" i="1"/>
  <c r="AM628" i="1"/>
  <c r="AN628" i="1"/>
  <c r="AI1791" i="1"/>
  <c r="AJ1791" i="1"/>
  <c r="AK1791" i="1"/>
  <c r="AL1791" i="1"/>
  <c r="AM1791" i="1"/>
  <c r="AN1791" i="1"/>
  <c r="AI62" i="1"/>
  <c r="AJ62" i="1"/>
  <c r="AK62" i="1"/>
  <c r="AL62" i="1"/>
  <c r="AM62" i="1"/>
  <c r="AN62" i="1"/>
  <c r="AI233" i="1"/>
  <c r="AJ233" i="1"/>
  <c r="AK233" i="1"/>
  <c r="AL233" i="1"/>
  <c r="AM233" i="1"/>
  <c r="AN233" i="1"/>
  <c r="AI1201" i="1"/>
  <c r="AJ1201" i="1"/>
  <c r="AK1201" i="1"/>
  <c r="AL1201" i="1"/>
  <c r="AM1201" i="1"/>
  <c r="AN1201" i="1"/>
  <c r="AI235" i="1"/>
  <c r="AJ235" i="1"/>
  <c r="AK235" i="1"/>
  <c r="AL235" i="1"/>
  <c r="AM235" i="1"/>
  <c r="AN235" i="1"/>
  <c r="AI443" i="1"/>
  <c r="AJ443" i="1"/>
  <c r="AK443" i="1"/>
  <c r="AL443" i="1"/>
  <c r="AM443" i="1"/>
  <c r="AN443" i="1"/>
  <c r="AI237" i="1"/>
  <c r="AJ237" i="1"/>
  <c r="AK237" i="1"/>
  <c r="AL237" i="1"/>
  <c r="AM237" i="1"/>
  <c r="AN237" i="1"/>
  <c r="AI363" i="1"/>
  <c r="AJ363" i="1"/>
  <c r="AK363" i="1"/>
  <c r="AL363" i="1"/>
  <c r="AM363" i="1"/>
  <c r="AN363" i="1"/>
  <c r="AI1148" i="1"/>
  <c r="AJ1148" i="1"/>
  <c r="AK1148" i="1"/>
  <c r="AL1148" i="1"/>
  <c r="AM1148" i="1"/>
  <c r="AN1148" i="1"/>
  <c r="AI1650" i="1"/>
  <c r="AJ1650" i="1"/>
  <c r="AK1650" i="1"/>
  <c r="AL1650" i="1"/>
  <c r="AM1650" i="1"/>
  <c r="AN1650" i="1"/>
  <c r="AI1987" i="1"/>
  <c r="AJ1987" i="1"/>
  <c r="AK1987" i="1"/>
  <c r="AL1987" i="1"/>
  <c r="AM1987" i="1"/>
  <c r="AN1987" i="1"/>
  <c r="AI630" i="1"/>
  <c r="AJ630" i="1"/>
  <c r="AK630" i="1"/>
  <c r="AL630" i="1"/>
  <c r="AM630" i="1"/>
  <c r="AN630" i="1"/>
  <c r="AI64" i="1"/>
  <c r="AJ64" i="1"/>
  <c r="AK64" i="1"/>
  <c r="AL64" i="1"/>
  <c r="AM64" i="1"/>
  <c r="AN64" i="1"/>
  <c r="AI125" i="1"/>
  <c r="AJ125" i="1"/>
  <c r="AK125" i="1"/>
  <c r="AL125" i="1"/>
  <c r="AM125" i="1"/>
  <c r="AN125" i="1"/>
  <c r="AI746" i="1"/>
  <c r="AJ746" i="1"/>
  <c r="AK746" i="1"/>
  <c r="AL746" i="1"/>
  <c r="AM746" i="1"/>
  <c r="AN746" i="1"/>
  <c r="AI977" i="1"/>
  <c r="AJ977" i="1"/>
  <c r="AK977" i="1"/>
  <c r="AL977" i="1"/>
  <c r="AM977" i="1"/>
  <c r="AN977" i="1"/>
  <c r="AI1848" i="1"/>
  <c r="AJ1848" i="1"/>
  <c r="AK1848" i="1"/>
  <c r="AL1848" i="1"/>
  <c r="AM1848" i="1"/>
  <c r="AN1848" i="1"/>
  <c r="AI869" i="1"/>
  <c r="AJ869" i="1"/>
  <c r="AK869" i="1"/>
  <c r="AL869" i="1"/>
  <c r="AM869" i="1"/>
  <c r="AN869" i="1"/>
  <c r="AI1850" i="1"/>
  <c r="AJ1850" i="1"/>
  <c r="AK1850" i="1"/>
  <c r="AL1850" i="1"/>
  <c r="AM1850" i="1"/>
  <c r="AN1850" i="1"/>
  <c r="AI691" i="1"/>
  <c r="AJ691" i="1"/>
  <c r="AK691" i="1"/>
  <c r="AL691" i="1"/>
  <c r="AM691" i="1"/>
  <c r="AN691" i="1"/>
  <c r="AI1719" i="1"/>
  <c r="AJ1719" i="1"/>
  <c r="AK1719" i="1"/>
  <c r="AL1719" i="1"/>
  <c r="AM1719" i="1"/>
  <c r="AN1719" i="1"/>
  <c r="AI693" i="1"/>
  <c r="AJ693" i="1"/>
  <c r="AK693" i="1"/>
  <c r="AL693" i="1"/>
  <c r="AM693" i="1"/>
  <c r="AN693" i="1"/>
  <c r="AI1988" i="1"/>
  <c r="AJ1988" i="1"/>
  <c r="AK1988" i="1"/>
  <c r="AL1988" i="1"/>
  <c r="AM1988" i="1"/>
  <c r="AN1988" i="1"/>
  <c r="AI924" i="1"/>
  <c r="AJ924" i="1"/>
  <c r="AK924" i="1"/>
  <c r="AL924" i="1"/>
  <c r="AM924" i="1"/>
  <c r="AN924" i="1"/>
  <c r="AI979" i="1"/>
  <c r="AJ979" i="1"/>
  <c r="AK979" i="1"/>
  <c r="AL979" i="1"/>
  <c r="AM979" i="1"/>
  <c r="AN979" i="1"/>
  <c r="AI1509" i="1"/>
  <c r="AJ1509" i="1"/>
  <c r="AK1509" i="1"/>
  <c r="AL1509" i="1"/>
  <c r="AM1509" i="1"/>
  <c r="AN1509" i="1"/>
  <c r="AI1989" i="1"/>
  <c r="AJ1989" i="1"/>
  <c r="AK1989" i="1"/>
  <c r="AL1989" i="1"/>
  <c r="AM1989" i="1"/>
  <c r="AN1989" i="1"/>
  <c r="AI1990" i="1"/>
  <c r="AJ1990" i="1"/>
  <c r="AK1990" i="1"/>
  <c r="AL1990" i="1"/>
  <c r="AM1990" i="1"/>
  <c r="AN1990" i="1"/>
  <c r="AI239" i="1"/>
  <c r="AJ239" i="1"/>
  <c r="AK239" i="1"/>
  <c r="AL239" i="1"/>
  <c r="AM239" i="1"/>
  <c r="AN239" i="1"/>
  <c r="AI1991" i="1"/>
  <c r="AJ1991" i="1"/>
  <c r="AK1991" i="1"/>
  <c r="AL1991" i="1"/>
  <c r="AM1991" i="1"/>
  <c r="AN1991" i="1"/>
  <c r="AI1721" i="1"/>
  <c r="AJ1721" i="1"/>
  <c r="AK1721" i="1"/>
  <c r="AL1721" i="1"/>
  <c r="AM1721" i="1"/>
  <c r="AN1721" i="1"/>
  <c r="AI66" i="1"/>
  <c r="AJ66" i="1"/>
  <c r="AK66" i="1"/>
  <c r="AL66" i="1"/>
  <c r="AM66" i="1"/>
  <c r="AN66" i="1"/>
  <c r="AI1995" i="1"/>
  <c r="AJ1995" i="1"/>
  <c r="AK1995" i="1"/>
  <c r="AL1995" i="1"/>
  <c r="AM1995" i="1"/>
  <c r="AN1995" i="1"/>
  <c r="AI1080" i="1"/>
  <c r="AJ1080" i="1"/>
  <c r="AK1080" i="1"/>
  <c r="AL1080" i="1"/>
  <c r="AM1080" i="1"/>
  <c r="AN1080" i="1"/>
  <c r="AI1150" i="1"/>
  <c r="AJ1150" i="1"/>
  <c r="AK1150" i="1"/>
  <c r="AL1150" i="1"/>
  <c r="AM1150" i="1"/>
  <c r="AN1150" i="1"/>
  <c r="AI632" i="1"/>
  <c r="AJ632" i="1"/>
  <c r="AK632" i="1"/>
  <c r="AL632" i="1"/>
  <c r="AM632" i="1"/>
  <c r="AN632" i="1"/>
  <c r="AI365" i="1"/>
  <c r="AJ365" i="1"/>
  <c r="AK365" i="1"/>
  <c r="AL365" i="1"/>
  <c r="AM365" i="1"/>
  <c r="AN365" i="1"/>
  <c r="AI1793" i="1"/>
  <c r="AJ1793" i="1"/>
  <c r="AK1793" i="1"/>
  <c r="AL1793" i="1"/>
  <c r="AM1793" i="1"/>
  <c r="AN1793" i="1"/>
  <c r="AI1996" i="1"/>
  <c r="AJ1996" i="1"/>
  <c r="AK1996" i="1"/>
  <c r="AL1996" i="1"/>
  <c r="AM1996" i="1"/>
  <c r="AN1996" i="1"/>
  <c r="AI445" i="1"/>
  <c r="AJ445" i="1"/>
  <c r="AK445" i="1"/>
  <c r="AL445" i="1"/>
  <c r="AM445" i="1"/>
  <c r="AN445" i="1"/>
  <c r="AI1997" i="1"/>
  <c r="AJ1997" i="1"/>
  <c r="AK1997" i="1"/>
  <c r="AL1997" i="1"/>
  <c r="AM1997" i="1"/>
  <c r="AN1997" i="1"/>
  <c r="AI367" i="1"/>
  <c r="AJ367" i="1"/>
  <c r="AK367" i="1"/>
  <c r="AL367" i="1"/>
  <c r="AM367" i="1"/>
  <c r="AN367" i="1"/>
  <c r="AI577" i="1"/>
  <c r="AJ577" i="1"/>
  <c r="AK577" i="1"/>
  <c r="AL577" i="1"/>
  <c r="AM577" i="1"/>
  <c r="AN577" i="1"/>
  <c r="AI1998" i="1"/>
  <c r="AJ1998" i="1"/>
  <c r="AK1998" i="1"/>
  <c r="AL1998" i="1"/>
  <c r="AM1998" i="1"/>
  <c r="AN1998" i="1"/>
  <c r="AI1651" i="1"/>
  <c r="AJ1651" i="1"/>
  <c r="AK1651" i="1"/>
  <c r="AL1651" i="1"/>
  <c r="AM1651" i="1"/>
  <c r="AN1651" i="1"/>
  <c r="AI695" i="1"/>
  <c r="AJ695" i="1"/>
  <c r="AK695" i="1"/>
  <c r="AL695" i="1"/>
  <c r="AM695" i="1"/>
  <c r="AN695" i="1"/>
  <c r="AI1026" i="1"/>
  <c r="AJ1026" i="1"/>
  <c r="AK1026" i="1"/>
  <c r="AL1026" i="1"/>
  <c r="AM1026" i="1"/>
  <c r="AN1026" i="1"/>
  <c r="AI1852" i="1"/>
  <c r="AJ1852" i="1"/>
  <c r="AK1852" i="1"/>
  <c r="AL1852" i="1"/>
  <c r="AM1852" i="1"/>
  <c r="AN1852" i="1"/>
  <c r="AI816" i="1"/>
  <c r="AJ816" i="1"/>
  <c r="AK816" i="1"/>
  <c r="AL816" i="1"/>
  <c r="AM816" i="1"/>
  <c r="AN816" i="1"/>
  <c r="AI1655" i="1"/>
  <c r="AJ1655" i="1"/>
  <c r="AK1655" i="1"/>
  <c r="AL1655" i="1"/>
  <c r="AM1655" i="1"/>
  <c r="AN1655" i="1"/>
  <c r="AI2002" i="1"/>
  <c r="AJ2002" i="1"/>
  <c r="AK2002" i="1"/>
  <c r="AL2002" i="1"/>
  <c r="AM2002" i="1"/>
  <c r="AN2002" i="1"/>
  <c r="AI1722" i="1"/>
  <c r="AJ1722" i="1"/>
  <c r="AK1722" i="1"/>
  <c r="AL1722" i="1"/>
  <c r="AM1722" i="1"/>
  <c r="AN1722" i="1"/>
  <c r="AI371" i="1"/>
  <c r="AJ371" i="1"/>
  <c r="AK371" i="1"/>
  <c r="AL371" i="1"/>
  <c r="AM371" i="1"/>
  <c r="AN371" i="1"/>
  <c r="AI1203" i="1"/>
  <c r="AJ1203" i="1"/>
  <c r="AK1203" i="1"/>
  <c r="AL1203" i="1"/>
  <c r="AM1203" i="1"/>
  <c r="AN1203" i="1"/>
  <c r="AI925" i="1"/>
  <c r="AJ925" i="1"/>
  <c r="AK925" i="1"/>
  <c r="AL925" i="1"/>
  <c r="AM925" i="1"/>
  <c r="AN925" i="1"/>
  <c r="AI1795" i="1"/>
  <c r="AJ1795" i="1"/>
  <c r="AK1795" i="1"/>
  <c r="AL1795" i="1"/>
  <c r="AM1795" i="1"/>
  <c r="AN1795" i="1"/>
  <c r="AI579" i="1"/>
  <c r="AJ579" i="1"/>
  <c r="AK579" i="1"/>
  <c r="AL579" i="1"/>
  <c r="AM579" i="1"/>
  <c r="AN579" i="1"/>
  <c r="AI1657" i="1"/>
  <c r="AJ1657" i="1"/>
  <c r="AK1657" i="1"/>
  <c r="AL1657" i="1"/>
  <c r="AM1657" i="1"/>
  <c r="AN1657" i="1"/>
  <c r="AI1571" i="1"/>
  <c r="AJ1571" i="1"/>
  <c r="AK1571" i="1"/>
  <c r="AL1571" i="1"/>
  <c r="AM1571" i="1"/>
  <c r="AN1571" i="1"/>
  <c r="AI981" i="1"/>
  <c r="AJ981" i="1"/>
  <c r="AK981" i="1"/>
  <c r="AL981" i="1"/>
  <c r="AM981" i="1"/>
  <c r="AN981" i="1"/>
  <c r="AI2003" i="1"/>
  <c r="AJ2003" i="1"/>
  <c r="AK2003" i="1"/>
  <c r="AL2003" i="1"/>
  <c r="AM2003" i="1"/>
  <c r="AN2003" i="1"/>
  <c r="AI1086" i="1"/>
  <c r="AJ1086" i="1"/>
  <c r="AK1086" i="1"/>
  <c r="AL1086" i="1"/>
  <c r="AM1086" i="1"/>
  <c r="AN1086" i="1"/>
  <c r="AI748" i="1"/>
  <c r="AJ748" i="1"/>
  <c r="AK748" i="1"/>
  <c r="AL748" i="1"/>
  <c r="AM748" i="1"/>
  <c r="AN748" i="1"/>
  <c r="AI1398" i="1"/>
  <c r="AJ1398" i="1"/>
  <c r="AK1398" i="1"/>
  <c r="AL1398" i="1"/>
  <c r="AM1398" i="1"/>
  <c r="AN1398" i="1"/>
  <c r="AI184" i="1"/>
  <c r="AJ184" i="1"/>
  <c r="AK184" i="1"/>
  <c r="AL184" i="1"/>
  <c r="AM184" i="1"/>
  <c r="AN184" i="1"/>
  <c r="AI1659" i="1"/>
  <c r="AJ1659" i="1"/>
  <c r="AK1659" i="1"/>
  <c r="AL1659" i="1"/>
  <c r="AM1659" i="1"/>
  <c r="AN1659" i="1"/>
  <c r="AI127" i="1"/>
  <c r="AJ127" i="1"/>
  <c r="AK127" i="1"/>
  <c r="AL127" i="1"/>
  <c r="AM127" i="1"/>
  <c r="AN127" i="1"/>
  <c r="AN634" i="1"/>
  <c r="AM634" i="1"/>
  <c r="AL634" i="1"/>
  <c r="AK634" i="1"/>
  <c r="AJ634" i="1"/>
  <c r="AI634" i="1"/>
  <c r="BC128" i="1"/>
  <c r="BD128" i="1"/>
  <c r="BE128" i="1"/>
  <c r="BC1574" i="1"/>
  <c r="BD1574" i="1"/>
  <c r="BE1574" i="1"/>
  <c r="BC1573" i="1"/>
  <c r="BD1573" i="1"/>
  <c r="BE1573" i="1"/>
  <c r="BC1863" i="1"/>
  <c r="BD1863" i="1"/>
  <c r="BE1863" i="1"/>
  <c r="BC1864" i="1"/>
  <c r="BD1864" i="1"/>
  <c r="BE1864" i="1"/>
  <c r="BC1862" i="1"/>
  <c r="BD1862" i="1"/>
  <c r="BE1862" i="1"/>
  <c r="BC245" i="1"/>
  <c r="BD245" i="1"/>
  <c r="BE245" i="1"/>
  <c r="BC246" i="1"/>
  <c r="BD246" i="1"/>
  <c r="BE246" i="1"/>
  <c r="BC133" i="1"/>
  <c r="BD133" i="1"/>
  <c r="BE133" i="1"/>
  <c r="BC134" i="1"/>
  <c r="BD134" i="1"/>
  <c r="BE134" i="1"/>
  <c r="BC1868" i="1"/>
  <c r="BD1868" i="1"/>
  <c r="BE1868" i="1"/>
  <c r="BC1869" i="1"/>
  <c r="BD1869" i="1"/>
  <c r="BE1869" i="1"/>
  <c r="BC1094" i="1"/>
  <c r="BD1094" i="1"/>
  <c r="BE1094" i="1"/>
  <c r="BC1095" i="1"/>
  <c r="BD1095" i="1"/>
  <c r="BE1095" i="1"/>
  <c r="BC1522" i="1"/>
  <c r="BD1522" i="1"/>
  <c r="BE1522" i="1"/>
  <c r="BC1521" i="1"/>
  <c r="BD1521" i="1"/>
  <c r="BE1521" i="1"/>
  <c r="BC5" i="1"/>
  <c r="BD5" i="1"/>
  <c r="BE5" i="1"/>
  <c r="BC4" i="1"/>
  <c r="BD4" i="1"/>
  <c r="BE4" i="1"/>
  <c r="BC640" i="1"/>
  <c r="BD640" i="1"/>
  <c r="BE640" i="1"/>
  <c r="BC639" i="1"/>
  <c r="BD639" i="1"/>
  <c r="BE639" i="1"/>
  <c r="BC1586" i="1"/>
  <c r="BD1586" i="1"/>
  <c r="BE1586" i="1"/>
  <c r="BC1587" i="1"/>
  <c r="BD1587" i="1"/>
  <c r="BE1587" i="1"/>
  <c r="BC1264" i="1"/>
  <c r="BD1264" i="1"/>
  <c r="BE1264" i="1"/>
  <c r="BC1265" i="1"/>
  <c r="BD1265" i="1"/>
  <c r="BE1265" i="1"/>
  <c r="BC1212" i="1"/>
  <c r="BD1212" i="1"/>
  <c r="BE1212" i="1"/>
  <c r="BC1213" i="1"/>
  <c r="BD1213" i="1"/>
  <c r="BE1213" i="1"/>
  <c r="BC390" i="1"/>
  <c r="BD390" i="1"/>
  <c r="BE390" i="1"/>
  <c r="BC391" i="1"/>
  <c r="BD391" i="1"/>
  <c r="BE391" i="1"/>
  <c r="BC935" i="1"/>
  <c r="BD935" i="1"/>
  <c r="BE935" i="1"/>
  <c r="BC936" i="1"/>
  <c r="BD936" i="1"/>
  <c r="BE936" i="1"/>
  <c r="BC139" i="1"/>
  <c r="BD139" i="1"/>
  <c r="BE139" i="1"/>
  <c r="BC140" i="1"/>
  <c r="BD140" i="1"/>
  <c r="BE140" i="1"/>
  <c r="BC254" i="1"/>
  <c r="BD254" i="1"/>
  <c r="BE254" i="1"/>
  <c r="BC253" i="1"/>
  <c r="BD253" i="1"/>
  <c r="BE253" i="1"/>
  <c r="BC197" i="1"/>
  <c r="BD197" i="1"/>
  <c r="BE197" i="1"/>
  <c r="BC196" i="1"/>
  <c r="BD196" i="1"/>
  <c r="BE196" i="1"/>
  <c r="BC257" i="1"/>
  <c r="BD257" i="1"/>
  <c r="BE257" i="1"/>
  <c r="BC258" i="1"/>
  <c r="BD258" i="1"/>
  <c r="BE258" i="1"/>
  <c r="BC1045" i="1"/>
  <c r="BD1045" i="1"/>
  <c r="BE1045" i="1"/>
  <c r="BC1046" i="1"/>
  <c r="BD1046" i="1"/>
  <c r="BE1046" i="1"/>
  <c r="BC1334" i="1"/>
  <c r="BD1334" i="1"/>
  <c r="BE1334" i="1"/>
  <c r="BC1335" i="1"/>
  <c r="BD1335" i="1"/>
  <c r="BE1335" i="1"/>
  <c r="BC1887" i="1"/>
  <c r="BD1887" i="1"/>
  <c r="BE1887" i="1"/>
  <c r="BC1889" i="1"/>
  <c r="BD1889" i="1"/>
  <c r="BE1889" i="1"/>
  <c r="BC1888" i="1"/>
  <c r="BD1888" i="1"/>
  <c r="BE1888" i="1"/>
  <c r="BC320" i="1"/>
  <c r="BD320" i="1"/>
  <c r="BE320" i="1"/>
  <c r="BC319" i="1"/>
  <c r="BD319" i="1"/>
  <c r="BE319" i="1"/>
  <c r="BC145" i="1"/>
  <c r="BD145" i="1"/>
  <c r="BE145" i="1"/>
  <c r="BC146" i="1"/>
  <c r="BD146" i="1"/>
  <c r="BE146" i="1"/>
  <c r="BC1893" i="1"/>
  <c r="BD1893" i="1"/>
  <c r="BE1893" i="1"/>
  <c r="BC1894" i="1"/>
  <c r="BD1894" i="1"/>
  <c r="BE1894" i="1"/>
  <c r="BC1680" i="1"/>
  <c r="BD1680" i="1"/>
  <c r="BE1680" i="1"/>
  <c r="BC1681" i="1"/>
  <c r="BD1681" i="1"/>
  <c r="BE1681" i="1"/>
  <c r="BC891" i="1"/>
  <c r="BD891" i="1"/>
  <c r="BE891" i="1"/>
  <c r="BC890" i="1"/>
  <c r="BD890" i="1"/>
  <c r="BE890" i="1"/>
  <c r="BC1346" i="1"/>
  <c r="BD1346" i="1"/>
  <c r="BE1346" i="1"/>
  <c r="BC1347" i="1"/>
  <c r="BD1347" i="1"/>
  <c r="BE1347" i="1"/>
  <c r="BC1600" i="1"/>
  <c r="BD1600" i="1"/>
  <c r="BE1600" i="1"/>
  <c r="BC1601" i="1"/>
  <c r="BD1601" i="1"/>
  <c r="BE1601" i="1"/>
  <c r="BC27" i="1"/>
  <c r="BD27" i="1"/>
  <c r="BE27" i="1"/>
  <c r="BC28" i="1"/>
  <c r="BD28" i="1"/>
  <c r="BE28" i="1"/>
  <c r="BC944" i="1"/>
  <c r="BD944" i="1"/>
  <c r="BE944" i="1"/>
  <c r="BC945" i="1"/>
  <c r="BD945" i="1"/>
  <c r="BE945" i="1"/>
  <c r="BC1274" i="1"/>
  <c r="BD1274" i="1"/>
  <c r="BE1274" i="1"/>
  <c r="BC1275" i="1"/>
  <c r="BD1275" i="1"/>
  <c r="BE1275" i="1"/>
  <c r="BC1911" i="1"/>
  <c r="BD1911" i="1"/>
  <c r="BE1911" i="1"/>
  <c r="BC1910" i="1"/>
  <c r="BD1910" i="1"/>
  <c r="BE1910" i="1"/>
  <c r="BC272" i="1"/>
  <c r="BD272" i="1"/>
  <c r="BE272" i="1"/>
  <c r="BC273" i="1"/>
  <c r="BD273" i="1"/>
  <c r="BE273" i="1"/>
  <c r="BC1278" i="1"/>
  <c r="BD1278" i="1"/>
  <c r="BE1278" i="1"/>
  <c r="BC1279" i="1"/>
  <c r="BD1279" i="1"/>
  <c r="BE1279" i="1"/>
  <c r="BC1744" i="1"/>
  <c r="BD1744" i="1"/>
  <c r="BE1744" i="1"/>
  <c r="BC1745" i="1"/>
  <c r="BD1745" i="1"/>
  <c r="BE1745" i="1"/>
  <c r="BC1606" i="1"/>
  <c r="BD1606" i="1"/>
  <c r="BE1606" i="1"/>
  <c r="BC1605" i="1"/>
  <c r="BD1605" i="1"/>
  <c r="BE1605" i="1"/>
  <c r="BC1604" i="1"/>
  <c r="BD1604" i="1"/>
  <c r="BE1604" i="1"/>
  <c r="BC93" i="1"/>
  <c r="BD93" i="1"/>
  <c r="BE93" i="1"/>
  <c r="BC94" i="1"/>
  <c r="BD94" i="1"/>
  <c r="BE94" i="1"/>
  <c r="BC1748" i="1"/>
  <c r="BD1748" i="1"/>
  <c r="BE1748" i="1"/>
  <c r="BC1747" i="1"/>
  <c r="BD1747" i="1"/>
  <c r="BE1747" i="1"/>
  <c r="BC484" i="1"/>
  <c r="BD484" i="1"/>
  <c r="BE484" i="1"/>
  <c r="BC483" i="1"/>
  <c r="BD483" i="1"/>
  <c r="BE483" i="1"/>
  <c r="BC99" i="1"/>
  <c r="BD99" i="1"/>
  <c r="BE99" i="1"/>
  <c r="BC100" i="1"/>
  <c r="BD100" i="1"/>
  <c r="BE100" i="1"/>
  <c r="BC1356" i="1"/>
  <c r="BD1356" i="1"/>
  <c r="BE1356" i="1"/>
  <c r="BC1357" i="1"/>
  <c r="BD1357" i="1"/>
  <c r="BE1357" i="1"/>
  <c r="BC1123" i="1"/>
  <c r="BD1123" i="1"/>
  <c r="BE1123" i="1"/>
  <c r="BC1124" i="1"/>
  <c r="BD1124" i="1"/>
  <c r="BE1124" i="1"/>
  <c r="BC952" i="1"/>
  <c r="BD952" i="1"/>
  <c r="BE952" i="1"/>
  <c r="BC953" i="1"/>
  <c r="BD953" i="1"/>
  <c r="BE953" i="1"/>
  <c r="BC1617" i="1"/>
  <c r="BD1617" i="1"/>
  <c r="BE1617" i="1"/>
  <c r="BC1619" i="1"/>
  <c r="BD1619" i="1"/>
  <c r="BE1619" i="1"/>
  <c r="BC1618" i="1"/>
  <c r="BD1618" i="1"/>
  <c r="BE1618" i="1"/>
  <c r="BC1547" i="1"/>
  <c r="BD1547" i="1"/>
  <c r="BE1547" i="1"/>
  <c r="BC1548" i="1"/>
  <c r="BD1548" i="1"/>
  <c r="BE1548" i="1"/>
  <c r="BC424" i="1"/>
  <c r="BD424" i="1"/>
  <c r="BE424" i="1"/>
  <c r="BC423" i="1"/>
  <c r="BD423" i="1"/>
  <c r="BE423" i="1"/>
  <c r="BC844" i="1"/>
  <c r="BD844" i="1"/>
  <c r="BE844" i="1"/>
  <c r="BC843" i="1"/>
  <c r="BD843" i="1"/>
  <c r="BE843" i="1"/>
  <c r="BC847" i="1"/>
  <c r="BD847" i="1"/>
  <c r="BE847" i="1"/>
  <c r="BC848" i="1"/>
  <c r="BD848" i="1"/>
  <c r="BE848" i="1"/>
  <c r="BC1293" i="1"/>
  <c r="BD1293" i="1"/>
  <c r="BE1293" i="1"/>
  <c r="BC1294" i="1"/>
  <c r="BD1294" i="1"/>
  <c r="BE1294" i="1"/>
  <c r="BC1243" i="1"/>
  <c r="BD1243" i="1"/>
  <c r="BE1243" i="1"/>
  <c r="BC1244" i="1"/>
  <c r="BD1244" i="1"/>
  <c r="BE1244" i="1"/>
  <c r="BC38" i="1"/>
  <c r="BD38" i="1"/>
  <c r="BE38" i="1"/>
  <c r="BC37" i="1"/>
  <c r="BD37" i="1"/>
  <c r="BE37" i="1"/>
  <c r="BC678" i="1"/>
  <c r="BD678" i="1"/>
  <c r="BE678" i="1"/>
  <c r="BC679" i="1"/>
  <c r="BD679" i="1"/>
  <c r="BE679" i="1"/>
  <c r="BC1370" i="1"/>
  <c r="BD1370" i="1"/>
  <c r="BE1370" i="1"/>
  <c r="BC1371" i="1"/>
  <c r="BD1371" i="1"/>
  <c r="BE1371" i="1"/>
  <c r="BC607" i="1"/>
  <c r="BD607" i="1"/>
  <c r="BE607" i="1"/>
  <c r="BC606" i="1"/>
  <c r="BD606" i="1"/>
  <c r="BE606" i="1"/>
  <c r="BC1135" i="1"/>
  <c r="BD1135" i="1"/>
  <c r="BE1135" i="1"/>
  <c r="BC1134" i="1"/>
  <c r="BD1134" i="1"/>
  <c r="BE1134" i="1"/>
  <c r="BC500" i="1"/>
  <c r="BD500" i="1"/>
  <c r="BE500" i="1"/>
  <c r="BC501" i="1"/>
  <c r="BD501" i="1"/>
  <c r="BE501" i="1"/>
  <c r="BC1835" i="1"/>
  <c r="BD1835" i="1"/>
  <c r="BE1835" i="1"/>
  <c r="BC1836" i="1"/>
  <c r="BD1836" i="1"/>
  <c r="BE1836" i="1"/>
  <c r="BC1950" i="1"/>
  <c r="BD1950" i="1"/>
  <c r="BE1950" i="1"/>
  <c r="BC1951" i="1"/>
  <c r="BD1951" i="1"/>
  <c r="BE1951" i="1"/>
  <c r="BC1379" i="1"/>
  <c r="BD1379" i="1"/>
  <c r="BE1379" i="1"/>
  <c r="BC1380" i="1"/>
  <c r="BD1380" i="1"/>
  <c r="BE1380" i="1"/>
  <c r="BC795" i="1"/>
  <c r="BD795" i="1"/>
  <c r="BE795" i="1"/>
  <c r="BC796" i="1"/>
  <c r="BD796" i="1"/>
  <c r="BE796" i="1"/>
  <c r="BC1768" i="1"/>
  <c r="BD1768" i="1"/>
  <c r="BE1768" i="1"/>
  <c r="BC1769" i="1"/>
  <c r="BD1769" i="1"/>
  <c r="BE1769" i="1"/>
  <c r="BC1955" i="1"/>
  <c r="BD1955" i="1"/>
  <c r="BE1955" i="1"/>
  <c r="BC1956" i="1"/>
  <c r="BD1956" i="1"/>
  <c r="BE1956" i="1"/>
  <c r="BC1444" i="1"/>
  <c r="BD1444" i="1"/>
  <c r="BE1444" i="1"/>
  <c r="BC1443" i="1"/>
  <c r="BD1443" i="1"/>
  <c r="BE1443" i="1"/>
  <c r="BC1445" i="1"/>
  <c r="BD1445" i="1"/>
  <c r="BE1445" i="1"/>
  <c r="BC1190" i="1"/>
  <c r="BD1190" i="1"/>
  <c r="BE1190" i="1"/>
  <c r="BC1191" i="1"/>
  <c r="BD1191" i="1"/>
  <c r="BE1191" i="1"/>
  <c r="BC558" i="1"/>
  <c r="BD558" i="1"/>
  <c r="BE558" i="1"/>
  <c r="BC559" i="1"/>
  <c r="BD559" i="1"/>
  <c r="BE559" i="1"/>
  <c r="BC1968" i="1"/>
  <c r="BD1968" i="1"/>
  <c r="BE1968" i="1"/>
  <c r="BC1969" i="1"/>
  <c r="BD1969" i="1"/>
  <c r="BE1969" i="1"/>
  <c r="BC1256" i="1"/>
  <c r="BD1256" i="1"/>
  <c r="BE1256" i="1"/>
  <c r="BC1257" i="1"/>
  <c r="BD1257" i="1"/>
  <c r="BE1257" i="1"/>
  <c r="BC1975" i="1"/>
  <c r="BD1975" i="1"/>
  <c r="BE1975" i="1"/>
  <c r="BC1976" i="1"/>
  <c r="BD1976" i="1"/>
  <c r="BE1976" i="1"/>
  <c r="BC801" i="1"/>
  <c r="BD801" i="1"/>
  <c r="BE801" i="1"/>
  <c r="BC802" i="1"/>
  <c r="BD802" i="1"/>
  <c r="BE802" i="1"/>
  <c r="BC566" i="1"/>
  <c r="BD566" i="1"/>
  <c r="BE566" i="1"/>
  <c r="BC567" i="1"/>
  <c r="BD567" i="1"/>
  <c r="BE567" i="1"/>
  <c r="BC573" i="1"/>
  <c r="BD573" i="1"/>
  <c r="BE573" i="1"/>
  <c r="BC572" i="1"/>
  <c r="BD572" i="1"/>
  <c r="BE572" i="1"/>
  <c r="BC1318" i="1"/>
  <c r="BD1318" i="1"/>
  <c r="BE1318" i="1"/>
  <c r="BC1317" i="1"/>
  <c r="BD1317" i="1"/>
  <c r="BE1317" i="1"/>
  <c r="BC619" i="1"/>
  <c r="BD619" i="1"/>
  <c r="BE619" i="1"/>
  <c r="BC618" i="1"/>
  <c r="BD618" i="1"/>
  <c r="BE618" i="1"/>
  <c r="BC1646" i="1"/>
  <c r="BD1646" i="1"/>
  <c r="BE1646" i="1"/>
  <c r="BC1647" i="1"/>
  <c r="BD1647" i="1"/>
  <c r="BE1647" i="1"/>
  <c r="BC1984" i="1"/>
  <c r="BD1984" i="1"/>
  <c r="BE1984" i="1"/>
  <c r="BC1985" i="1"/>
  <c r="BD1985" i="1"/>
  <c r="BE1985" i="1"/>
  <c r="BC302" i="1"/>
  <c r="BD302" i="1"/>
  <c r="BE302" i="1"/>
  <c r="BC301" i="1"/>
  <c r="BD301" i="1"/>
  <c r="BE301" i="1"/>
  <c r="BC1393" i="1"/>
  <c r="BD1393" i="1"/>
  <c r="BE1393" i="1"/>
  <c r="BC1392" i="1"/>
  <c r="BD1392" i="1"/>
  <c r="BE1392" i="1"/>
  <c r="BC1993" i="1"/>
  <c r="BD1993" i="1"/>
  <c r="BE1993" i="1"/>
  <c r="BC1992" i="1"/>
  <c r="BD1992" i="1"/>
  <c r="BE1992" i="1"/>
  <c r="BC2000" i="1"/>
  <c r="BD2000" i="1"/>
  <c r="BE2000" i="1"/>
  <c r="BC1999" i="1"/>
  <c r="BD1999" i="1"/>
  <c r="BE1999" i="1"/>
  <c r="BC1082" i="1"/>
  <c r="BD1082" i="1"/>
  <c r="BE1082" i="1"/>
  <c r="BC1083" i="1"/>
  <c r="BD1083" i="1"/>
  <c r="BE1083" i="1"/>
  <c r="BC306" i="1"/>
  <c r="BD306" i="1"/>
  <c r="BE306" i="1"/>
  <c r="BC305" i="1"/>
  <c r="BD305" i="1"/>
  <c r="BE305" i="1"/>
  <c r="BC448" i="1"/>
  <c r="BD448" i="1"/>
  <c r="BE448" i="1"/>
  <c r="BC447" i="1"/>
  <c r="BD447" i="1"/>
  <c r="BE447" i="1"/>
  <c r="BE127" i="1"/>
  <c r="BD127" i="1"/>
  <c r="BC127" i="1"/>
  <c r="BC1575" i="1"/>
  <c r="BD1575" i="1"/>
  <c r="BE1575" i="1"/>
  <c r="BC1865" i="1"/>
  <c r="BD1865" i="1"/>
  <c r="BE1865" i="1"/>
  <c r="BC247" i="1"/>
  <c r="BD247" i="1"/>
  <c r="BE247" i="1"/>
  <c r="BC135" i="1"/>
  <c r="BD135" i="1"/>
  <c r="BE135" i="1"/>
  <c r="BC1870" i="1"/>
  <c r="BD1870" i="1"/>
  <c r="BE1870" i="1"/>
  <c r="BC1096" i="1"/>
  <c r="BD1096" i="1"/>
  <c r="BE1096" i="1"/>
  <c r="BC1523" i="1"/>
  <c r="BD1523" i="1"/>
  <c r="BE1523" i="1"/>
  <c r="BC6" i="1"/>
  <c r="BD6" i="1"/>
  <c r="BE6" i="1"/>
  <c r="BC641" i="1"/>
  <c r="BD641" i="1"/>
  <c r="BE641" i="1"/>
  <c r="BC1588" i="1"/>
  <c r="BD1588" i="1"/>
  <c r="BE1588" i="1"/>
  <c r="BC1266" i="1"/>
  <c r="BD1266" i="1"/>
  <c r="BE1266" i="1"/>
  <c r="BC1214" i="1"/>
  <c r="BD1214" i="1"/>
  <c r="BE1214" i="1"/>
  <c r="BC392" i="1"/>
  <c r="BD392" i="1"/>
  <c r="BE392" i="1"/>
  <c r="BC937" i="1"/>
  <c r="BD937" i="1"/>
  <c r="BE937" i="1"/>
  <c r="BC141" i="1"/>
  <c r="BD141" i="1"/>
  <c r="BE141" i="1"/>
  <c r="BC255" i="1"/>
  <c r="BD255" i="1"/>
  <c r="BE255" i="1"/>
  <c r="BC198" i="1"/>
  <c r="BD198" i="1"/>
  <c r="BE198" i="1"/>
  <c r="BC259" i="1"/>
  <c r="BD259" i="1"/>
  <c r="BE259" i="1"/>
  <c r="BC1047" i="1"/>
  <c r="BD1047" i="1"/>
  <c r="BE1047" i="1"/>
  <c r="BC1336" i="1"/>
  <c r="BD1336" i="1"/>
  <c r="BE1336" i="1"/>
  <c r="BC1890" i="1"/>
  <c r="BD1890" i="1"/>
  <c r="BE1890" i="1"/>
  <c r="BC321" i="1"/>
  <c r="BD321" i="1"/>
  <c r="BE321" i="1"/>
  <c r="BC147" i="1"/>
  <c r="BD147" i="1"/>
  <c r="BE147" i="1"/>
  <c r="BC1895" i="1"/>
  <c r="BD1895" i="1"/>
  <c r="BE1895" i="1"/>
  <c r="BC1682" i="1"/>
  <c r="BD1682" i="1"/>
  <c r="BE1682" i="1"/>
  <c r="BC892" i="1"/>
  <c r="BD892" i="1"/>
  <c r="BE892" i="1"/>
  <c r="BC1348" i="1"/>
  <c r="BD1348" i="1"/>
  <c r="BE1348" i="1"/>
  <c r="BC1602" i="1"/>
  <c r="BD1602" i="1"/>
  <c r="BE1602" i="1"/>
  <c r="BC29" i="1"/>
  <c r="BD29" i="1"/>
  <c r="BE29" i="1"/>
  <c r="BC946" i="1"/>
  <c r="BD946" i="1"/>
  <c r="BE946" i="1"/>
  <c r="BC1276" i="1"/>
  <c r="BD1276" i="1"/>
  <c r="BE1276" i="1"/>
  <c r="BC1912" i="1"/>
  <c r="BD1912" i="1"/>
  <c r="BE1912" i="1"/>
  <c r="BC274" i="1"/>
  <c r="BD274" i="1"/>
  <c r="BE274" i="1"/>
  <c r="BC1280" i="1"/>
  <c r="BD1280" i="1"/>
  <c r="BE1280" i="1"/>
  <c r="BC1746" i="1"/>
  <c r="BD1746" i="1"/>
  <c r="BE1746" i="1"/>
  <c r="BC1607" i="1"/>
  <c r="BD1607" i="1"/>
  <c r="BE1607" i="1"/>
  <c r="BC95" i="1"/>
  <c r="BD95" i="1"/>
  <c r="BE95" i="1"/>
  <c r="BC1749" i="1"/>
  <c r="BD1749" i="1"/>
  <c r="BE1749" i="1"/>
  <c r="BC485" i="1"/>
  <c r="BD485" i="1"/>
  <c r="BE485" i="1"/>
  <c r="BC101" i="1"/>
  <c r="BD101" i="1"/>
  <c r="BE101" i="1"/>
  <c r="BC1358" i="1"/>
  <c r="BD1358" i="1"/>
  <c r="BE1358" i="1"/>
  <c r="BC1125" i="1"/>
  <c r="BD1125" i="1"/>
  <c r="BE1125" i="1"/>
  <c r="BC954" i="1"/>
  <c r="BD954" i="1"/>
  <c r="BE954" i="1"/>
  <c r="BC1620" i="1"/>
  <c r="BD1620" i="1"/>
  <c r="BE1620" i="1"/>
  <c r="BC1549" i="1"/>
  <c r="BD1549" i="1"/>
  <c r="BE1549" i="1"/>
  <c r="BC425" i="1"/>
  <c r="BD425" i="1"/>
  <c r="BE425" i="1"/>
  <c r="BC845" i="1"/>
  <c r="BD845" i="1"/>
  <c r="BE845" i="1"/>
  <c r="BC849" i="1"/>
  <c r="BD849" i="1"/>
  <c r="BE849" i="1"/>
  <c r="BC1295" i="1"/>
  <c r="BD1295" i="1"/>
  <c r="BE1295" i="1"/>
  <c r="BC1245" i="1"/>
  <c r="BD1245" i="1"/>
  <c r="BE1245" i="1"/>
  <c r="BC39" i="1"/>
  <c r="BD39" i="1"/>
  <c r="BE39" i="1"/>
  <c r="BC680" i="1"/>
  <c r="BD680" i="1"/>
  <c r="BE680" i="1"/>
  <c r="BC1372" i="1"/>
  <c r="BD1372" i="1"/>
  <c r="BE1372" i="1"/>
  <c r="BC608" i="1"/>
  <c r="BD608" i="1"/>
  <c r="BE608" i="1"/>
  <c r="BC1136" i="1"/>
  <c r="BD1136" i="1"/>
  <c r="BE1136" i="1"/>
  <c r="BC502" i="1"/>
  <c r="BD502" i="1"/>
  <c r="BE502" i="1"/>
  <c r="BC1837" i="1"/>
  <c r="BD1837" i="1"/>
  <c r="BE1837" i="1"/>
  <c r="BC1952" i="1"/>
  <c r="BD1952" i="1"/>
  <c r="BE1952" i="1"/>
  <c r="BC1381" i="1"/>
  <c r="BD1381" i="1"/>
  <c r="BE1381" i="1"/>
  <c r="BC797" i="1"/>
  <c r="BD797" i="1"/>
  <c r="BE797" i="1"/>
  <c r="BC1770" i="1"/>
  <c r="BD1770" i="1"/>
  <c r="BE1770" i="1"/>
  <c r="BC1957" i="1"/>
  <c r="BD1957" i="1"/>
  <c r="BE1957" i="1"/>
  <c r="BC1446" i="1"/>
  <c r="BD1446" i="1"/>
  <c r="BE1446" i="1"/>
  <c r="BC1192" i="1"/>
  <c r="BD1192" i="1"/>
  <c r="BE1192" i="1"/>
  <c r="BC560" i="1"/>
  <c r="BD560" i="1"/>
  <c r="BE560" i="1"/>
  <c r="BC1970" i="1"/>
  <c r="BD1970" i="1"/>
  <c r="BE1970" i="1"/>
  <c r="BC1258" i="1"/>
  <c r="BD1258" i="1"/>
  <c r="BE1258" i="1"/>
  <c r="BC1977" i="1"/>
  <c r="BD1977" i="1"/>
  <c r="BE1977" i="1"/>
  <c r="BC803" i="1"/>
  <c r="BD803" i="1"/>
  <c r="BE803" i="1"/>
  <c r="BC568" i="1"/>
  <c r="BD568" i="1"/>
  <c r="BE568" i="1"/>
  <c r="BC574" i="1"/>
  <c r="BD574" i="1"/>
  <c r="BE574" i="1"/>
  <c r="BC1319" i="1"/>
  <c r="BD1319" i="1"/>
  <c r="BE1319" i="1"/>
  <c r="BC620" i="1"/>
  <c r="BD620" i="1"/>
  <c r="BE620" i="1"/>
  <c r="BC1648" i="1"/>
  <c r="BD1648" i="1"/>
  <c r="BE1648" i="1"/>
  <c r="BC1986" i="1"/>
  <c r="BD1986" i="1"/>
  <c r="BE1986" i="1"/>
  <c r="BC303" i="1"/>
  <c r="BD303" i="1"/>
  <c r="BE303" i="1"/>
  <c r="BC1394" i="1"/>
  <c r="BD1394" i="1"/>
  <c r="BE1394" i="1"/>
  <c r="BC1994" i="1"/>
  <c r="BD1994" i="1"/>
  <c r="BE1994" i="1"/>
  <c r="BC2001" i="1"/>
  <c r="BD2001" i="1"/>
  <c r="BE2001" i="1"/>
  <c r="BC1084" i="1"/>
  <c r="BD1084" i="1"/>
  <c r="BE1084" i="1"/>
  <c r="BC307" i="1"/>
  <c r="BD307" i="1"/>
  <c r="BE307" i="1"/>
  <c r="BC449" i="1"/>
  <c r="BD449" i="1"/>
  <c r="BE449" i="1"/>
  <c r="BE129" i="1"/>
  <c r="BD129" i="1"/>
  <c r="BC129" i="1"/>
  <c r="BC373" i="1"/>
  <c r="BD373" i="1"/>
  <c r="BE373" i="1"/>
  <c r="BC1726" i="1"/>
  <c r="BD1726" i="1"/>
  <c r="BE1726" i="1"/>
  <c r="BC451" i="1"/>
  <c r="BD451" i="1"/>
  <c r="BE451" i="1"/>
  <c r="BC376" i="1"/>
  <c r="BD376" i="1"/>
  <c r="BE376" i="1"/>
  <c r="BC517" i="1"/>
  <c r="BD517" i="1"/>
  <c r="BE517" i="1"/>
  <c r="BC186" i="1"/>
  <c r="BD186" i="1"/>
  <c r="BE186" i="1"/>
  <c r="BC241" i="1"/>
  <c r="BD241" i="1"/>
  <c r="BE241" i="1"/>
  <c r="BC1400" i="1"/>
  <c r="BD1400" i="1"/>
  <c r="BE1400" i="1"/>
  <c r="BC1854" i="1"/>
  <c r="BD1854" i="1"/>
  <c r="BE1854" i="1"/>
  <c r="BC697" i="1"/>
  <c r="BD697" i="1"/>
  <c r="BE697" i="1"/>
  <c r="BC188" i="1"/>
  <c r="BD188" i="1"/>
  <c r="BE188" i="1"/>
  <c r="BC1512" i="1"/>
  <c r="BD1512" i="1"/>
  <c r="BE1512" i="1"/>
  <c r="BC1728" i="1"/>
  <c r="BD1728" i="1"/>
  <c r="BE1728" i="1"/>
  <c r="BC927" i="1"/>
  <c r="BD927" i="1"/>
  <c r="BE927" i="1"/>
  <c r="BC1730" i="1"/>
  <c r="BD1730" i="1"/>
  <c r="BE1730" i="1"/>
  <c r="BC818" i="1"/>
  <c r="BD818" i="1"/>
  <c r="BE818" i="1"/>
  <c r="BC1798" i="1"/>
  <c r="BD1798" i="1"/>
  <c r="BE1798" i="1"/>
  <c r="BC1855" i="1"/>
  <c r="BD1855" i="1"/>
  <c r="BE1855" i="1"/>
  <c r="BC1856" i="1"/>
  <c r="BD1856" i="1"/>
  <c r="BE1856" i="1"/>
  <c r="BC1800" i="1"/>
  <c r="BD1800" i="1"/>
  <c r="BE1800" i="1"/>
  <c r="BC1662" i="1"/>
  <c r="BD1662" i="1"/>
  <c r="BE1662" i="1"/>
  <c r="BC1858" i="1"/>
  <c r="BD1858" i="1"/>
  <c r="BE1858" i="1"/>
  <c r="BC68" i="1"/>
  <c r="BD68" i="1"/>
  <c r="BE68" i="1"/>
  <c r="BC1577" i="1"/>
  <c r="BD1577" i="1"/>
  <c r="BE1577" i="1"/>
  <c r="BC454" i="1"/>
  <c r="BD454" i="1"/>
  <c r="BE454" i="1"/>
  <c r="BC1859" i="1"/>
  <c r="BD1859" i="1"/>
  <c r="BE1859" i="1"/>
  <c r="BC929" i="1"/>
  <c r="BD929" i="1"/>
  <c r="BE929" i="1"/>
  <c r="BC1860" i="1"/>
  <c r="BD1860" i="1"/>
  <c r="BE1860" i="1"/>
  <c r="BC1664" i="1"/>
  <c r="BD1664" i="1"/>
  <c r="BE1664" i="1"/>
  <c r="BC1464" i="1"/>
  <c r="BD1464" i="1"/>
  <c r="BE1464" i="1"/>
  <c r="BC1861" i="1"/>
  <c r="BD1861" i="1"/>
  <c r="BE1861" i="1"/>
  <c r="BC699" i="1"/>
  <c r="BD699" i="1"/>
  <c r="BE699" i="1"/>
  <c r="BC1867" i="1"/>
  <c r="BD1867" i="1"/>
  <c r="BE1867" i="1"/>
  <c r="BC243" i="1"/>
  <c r="BD243" i="1"/>
  <c r="BE243" i="1"/>
  <c r="BC1581" i="1"/>
  <c r="BD1581" i="1"/>
  <c r="BE1581" i="1"/>
  <c r="BC636" i="1"/>
  <c r="BD636" i="1"/>
  <c r="BE636" i="1"/>
  <c r="BC931" i="1"/>
  <c r="BD931" i="1"/>
  <c r="BE931" i="1"/>
  <c r="BC933" i="1"/>
  <c r="BD933" i="1"/>
  <c r="BE933" i="1"/>
  <c r="BC378" i="1"/>
  <c r="BD378" i="1"/>
  <c r="BE378" i="1"/>
  <c r="BC1206" i="1"/>
  <c r="BD1206" i="1"/>
  <c r="BE1206" i="1"/>
  <c r="BC190" i="1"/>
  <c r="BD190" i="1"/>
  <c r="BE190" i="1"/>
  <c r="BC131" i="1"/>
  <c r="BD131" i="1"/>
  <c r="BE131" i="1"/>
  <c r="BC871" i="1"/>
  <c r="BD871" i="1"/>
  <c r="BE871" i="1"/>
  <c r="BC1583" i="1"/>
  <c r="BD1583" i="1"/>
  <c r="BE1583" i="1"/>
  <c r="BC380" i="1"/>
  <c r="BD380" i="1"/>
  <c r="BE380" i="1"/>
  <c r="BC192" i="1"/>
  <c r="BD192" i="1"/>
  <c r="BE192" i="1"/>
  <c r="BC1029" i="1"/>
  <c r="BD1029" i="1"/>
  <c r="BE1029" i="1"/>
  <c r="BC1088" i="1"/>
  <c r="BD1088" i="1"/>
  <c r="BE1088" i="1"/>
  <c r="BC1513" i="1"/>
  <c r="BD1513" i="1"/>
  <c r="BE1513" i="1"/>
  <c r="BC1090" i="1"/>
  <c r="BD1090" i="1"/>
  <c r="BE1090" i="1"/>
  <c r="BC1517" i="1"/>
  <c r="BD1517" i="1"/>
  <c r="BE1517" i="1"/>
  <c r="BC750" i="1"/>
  <c r="BD750" i="1"/>
  <c r="BE750" i="1"/>
  <c r="BC1208" i="1"/>
  <c r="BD1208" i="1"/>
  <c r="BE1208" i="1"/>
  <c r="BC309" i="1"/>
  <c r="BD309" i="1"/>
  <c r="BE309" i="1"/>
  <c r="BC1210" i="1"/>
  <c r="BD1210" i="1"/>
  <c r="BE1210" i="1"/>
  <c r="BC1871" i="1"/>
  <c r="BD1871" i="1"/>
  <c r="BE1871" i="1"/>
  <c r="BC873" i="1"/>
  <c r="BD873" i="1"/>
  <c r="BE873" i="1"/>
  <c r="BC820" i="1"/>
  <c r="BD820" i="1"/>
  <c r="BE820" i="1"/>
  <c r="BC1262" i="1"/>
  <c r="BD1262" i="1"/>
  <c r="BE1262" i="1"/>
  <c r="BC1519" i="1"/>
  <c r="BD1519" i="1"/>
  <c r="BE1519" i="1"/>
  <c r="BC1031" i="1"/>
  <c r="BD1031" i="1"/>
  <c r="BE1031" i="1"/>
  <c r="BC1667" i="1"/>
  <c r="BD1667" i="1"/>
  <c r="BE1667" i="1"/>
  <c r="BC1802" i="1"/>
  <c r="BD1802" i="1"/>
  <c r="BE1802" i="1"/>
  <c r="BC384" i="1"/>
  <c r="BD384" i="1"/>
  <c r="BE384" i="1"/>
  <c r="BC521" i="1"/>
  <c r="BD521" i="1"/>
  <c r="BE521" i="1"/>
  <c r="BC1669" i="1"/>
  <c r="BD1669" i="1"/>
  <c r="BE1669" i="1"/>
  <c r="BC1092" i="1"/>
  <c r="BD1092" i="1"/>
  <c r="BE1092" i="1"/>
  <c r="BC875" i="1"/>
  <c r="BD875" i="1"/>
  <c r="BE875" i="1"/>
  <c r="BC1403" i="1"/>
  <c r="BD1403" i="1"/>
  <c r="BE1403" i="1"/>
  <c r="BC1872" i="1"/>
  <c r="BD1872" i="1"/>
  <c r="BE1872" i="1"/>
  <c r="BC1153" i="1"/>
  <c r="BD1153" i="1"/>
  <c r="BE1153" i="1"/>
  <c r="BC1584" i="1"/>
  <c r="BD1584" i="1"/>
  <c r="BE1584" i="1"/>
  <c r="BC1098" i="1"/>
  <c r="BD1098" i="1"/>
  <c r="BE1098" i="1"/>
  <c r="BC137" i="1"/>
  <c r="BD137" i="1"/>
  <c r="BE137" i="1"/>
  <c r="BC1033" i="1"/>
  <c r="BD1033" i="1"/>
  <c r="BE1033" i="1"/>
  <c r="BC1671" i="1"/>
  <c r="BD1671" i="1"/>
  <c r="BE1671" i="1"/>
  <c r="BC1803" i="1"/>
  <c r="BD1803" i="1"/>
  <c r="BE1803" i="1"/>
  <c r="BC1873" i="1"/>
  <c r="BD1873" i="1"/>
  <c r="BE1873" i="1"/>
  <c r="BC638" i="1"/>
  <c r="BD638" i="1"/>
  <c r="BE638" i="1"/>
  <c r="BC1732" i="1"/>
  <c r="BD1732" i="1"/>
  <c r="BE1732" i="1"/>
  <c r="BC70" i="1"/>
  <c r="BD70" i="1"/>
  <c r="BE70" i="1"/>
  <c r="BC1466" i="1"/>
  <c r="BD1466" i="1"/>
  <c r="BE1466" i="1"/>
  <c r="BC1874" i="1"/>
  <c r="BD1874" i="1"/>
  <c r="BE1874" i="1"/>
  <c r="BC1875" i="1"/>
  <c r="BD1875" i="1"/>
  <c r="BE1875" i="1"/>
  <c r="BC582" i="1"/>
  <c r="BD582" i="1"/>
  <c r="BE582" i="1"/>
  <c r="BC523" i="1"/>
  <c r="BD523" i="1"/>
  <c r="BE523" i="1"/>
  <c r="BC1525" i="1"/>
  <c r="BD1525" i="1"/>
  <c r="BE1525" i="1"/>
  <c r="BC1155" i="1"/>
  <c r="BD1155" i="1"/>
  <c r="BE1155" i="1"/>
  <c r="BC249" i="1"/>
  <c r="BD249" i="1"/>
  <c r="BE249" i="1"/>
  <c r="BC1876" i="1"/>
  <c r="BD1876" i="1"/>
  <c r="BE1876" i="1"/>
  <c r="BC752" i="1"/>
  <c r="BD752" i="1"/>
  <c r="BE752" i="1"/>
  <c r="BC877" i="1"/>
  <c r="BD877" i="1"/>
  <c r="BE877" i="1"/>
  <c r="BC8" i="1"/>
  <c r="BD8" i="1"/>
  <c r="BE8" i="1"/>
  <c r="BC1157" i="1"/>
  <c r="BD1157" i="1"/>
  <c r="BE1157" i="1"/>
  <c r="BC1100" i="1"/>
  <c r="BD1100" i="1"/>
  <c r="BE1100" i="1"/>
  <c r="BC586" i="1"/>
  <c r="BD586" i="1"/>
  <c r="BE586" i="1"/>
  <c r="BC879" i="1"/>
  <c r="BD879" i="1"/>
  <c r="BE879" i="1"/>
  <c r="BC388" i="1"/>
  <c r="BD388" i="1"/>
  <c r="BE388" i="1"/>
  <c r="BC311" i="1"/>
  <c r="BD311" i="1"/>
  <c r="BE311" i="1"/>
  <c r="BC525" i="1"/>
  <c r="BD525" i="1"/>
  <c r="BE525" i="1"/>
  <c r="BC645" i="1"/>
  <c r="BD645" i="1"/>
  <c r="BE645" i="1"/>
  <c r="BC754" i="1"/>
  <c r="BD754" i="1"/>
  <c r="BE754" i="1"/>
  <c r="BC394" i="1"/>
  <c r="BD394" i="1"/>
  <c r="BE394" i="1"/>
  <c r="BC1035" i="1"/>
  <c r="BD1035" i="1"/>
  <c r="BE1035" i="1"/>
  <c r="BC1329" i="1"/>
  <c r="BD1329" i="1"/>
  <c r="BE1329" i="1"/>
  <c r="BC1805" i="1"/>
  <c r="BD1805" i="1"/>
  <c r="BE1805" i="1"/>
  <c r="BC647" i="1"/>
  <c r="BD647" i="1"/>
  <c r="BE647" i="1"/>
  <c r="BC1037" i="1"/>
  <c r="BD1037" i="1"/>
  <c r="BE1037" i="1"/>
  <c r="BC10" i="1"/>
  <c r="BD10" i="1"/>
  <c r="BE10" i="1"/>
  <c r="BC527" i="1"/>
  <c r="BD527" i="1"/>
  <c r="BE527" i="1"/>
  <c r="BC1807" i="1"/>
  <c r="BD1807" i="1"/>
  <c r="BE1807" i="1"/>
  <c r="BC1405" i="1"/>
  <c r="BD1405" i="1"/>
  <c r="BE1405" i="1"/>
  <c r="BC1102" i="1"/>
  <c r="BD1102" i="1"/>
  <c r="BE1102" i="1"/>
  <c r="BC756" i="1"/>
  <c r="BD756" i="1"/>
  <c r="BE756" i="1"/>
  <c r="BC1104" i="1"/>
  <c r="BD1104" i="1"/>
  <c r="BE1104" i="1"/>
  <c r="BC398" i="1"/>
  <c r="BD398" i="1"/>
  <c r="BE398" i="1"/>
  <c r="BC1673" i="1"/>
  <c r="BD1673" i="1"/>
  <c r="BE1673" i="1"/>
  <c r="BC1877" i="1"/>
  <c r="BD1877" i="1"/>
  <c r="BE1877" i="1"/>
  <c r="BC702" i="1"/>
  <c r="BD702" i="1"/>
  <c r="BE702" i="1"/>
  <c r="BC1593" i="1"/>
  <c r="BD1593" i="1"/>
  <c r="BE1593" i="1"/>
  <c r="BC1039" i="1"/>
  <c r="BD1039" i="1"/>
  <c r="BE1039" i="1"/>
  <c r="BC1734" i="1"/>
  <c r="BD1734" i="1"/>
  <c r="BE1734" i="1"/>
  <c r="BC400" i="1"/>
  <c r="BD400" i="1"/>
  <c r="BE400" i="1"/>
  <c r="BC1527" i="1"/>
  <c r="BD1527" i="1"/>
  <c r="BE1527" i="1"/>
  <c r="BC704" i="1"/>
  <c r="BD704" i="1"/>
  <c r="BE704" i="1"/>
  <c r="BC1675" i="1"/>
  <c r="BD1675" i="1"/>
  <c r="BE1675" i="1"/>
  <c r="BC250" i="1"/>
  <c r="BD250" i="1"/>
  <c r="BE250" i="1"/>
  <c r="BC1677" i="1"/>
  <c r="BD1677" i="1"/>
  <c r="BE1677" i="1"/>
  <c r="BC314" i="1"/>
  <c r="BD314" i="1"/>
  <c r="BE314" i="1"/>
  <c r="BC1106" i="1"/>
  <c r="BD1106" i="1"/>
  <c r="BE1106" i="1"/>
  <c r="BC649" i="1"/>
  <c r="BD649" i="1"/>
  <c r="BE649" i="1"/>
  <c r="BC1810" i="1"/>
  <c r="BD1810" i="1"/>
  <c r="BE1810" i="1"/>
  <c r="BC588" i="1"/>
  <c r="BD588" i="1"/>
  <c r="BE588" i="1"/>
  <c r="BC1159" i="1"/>
  <c r="BD1159" i="1"/>
  <c r="BE1159" i="1"/>
  <c r="BC1594" i="1"/>
  <c r="BD1594" i="1"/>
  <c r="BE1594" i="1"/>
  <c r="BC1217" i="1"/>
  <c r="BD1217" i="1"/>
  <c r="BE1217" i="1"/>
  <c r="BC14" i="1"/>
  <c r="BD14" i="1"/>
  <c r="BE14" i="1"/>
  <c r="BC1219" i="1"/>
  <c r="BD1219" i="1"/>
  <c r="BE1219" i="1"/>
  <c r="BC1221" i="1"/>
  <c r="BD1221" i="1"/>
  <c r="BE1221" i="1"/>
  <c r="BC16" i="1"/>
  <c r="BD16" i="1"/>
  <c r="BE16" i="1"/>
  <c r="BC882" i="1"/>
  <c r="BD882" i="1"/>
  <c r="BE882" i="1"/>
  <c r="BC74" i="1"/>
  <c r="BD74" i="1"/>
  <c r="BE74" i="1"/>
  <c r="BC457" i="1"/>
  <c r="BD457" i="1"/>
  <c r="BE457" i="1"/>
  <c r="BC1468" i="1"/>
  <c r="BD1468" i="1"/>
  <c r="BE1468" i="1"/>
  <c r="BC1223" i="1"/>
  <c r="BD1223" i="1"/>
  <c r="BE1223" i="1"/>
  <c r="BC939" i="1"/>
  <c r="BD939" i="1"/>
  <c r="BE939" i="1"/>
  <c r="BC194" i="1"/>
  <c r="BD194" i="1"/>
  <c r="BE194" i="1"/>
  <c r="BC529" i="1"/>
  <c r="BD529" i="1"/>
  <c r="BE529" i="1"/>
  <c r="BC76" i="1"/>
  <c r="BD76" i="1"/>
  <c r="BE76" i="1"/>
  <c r="BC402" i="1"/>
  <c r="BD402" i="1"/>
  <c r="BE402" i="1"/>
  <c r="BC1043" i="1"/>
  <c r="BD1043" i="1"/>
  <c r="BE1043" i="1"/>
  <c r="BC1161" i="1"/>
  <c r="BD1161" i="1"/>
  <c r="BE1161" i="1"/>
  <c r="BC18" i="1"/>
  <c r="BD18" i="1"/>
  <c r="BE18" i="1"/>
  <c r="BC251" i="1"/>
  <c r="BD251" i="1"/>
  <c r="BE251" i="1"/>
  <c r="BC759" i="1"/>
  <c r="BD759" i="1"/>
  <c r="BE759" i="1"/>
  <c r="BC404" i="1"/>
  <c r="BD404" i="1"/>
  <c r="BE404" i="1"/>
  <c r="BC462" i="1"/>
  <c r="BD462" i="1"/>
  <c r="BE462" i="1"/>
  <c r="BC1470" i="1"/>
  <c r="BD1470" i="1"/>
  <c r="BE1470" i="1"/>
  <c r="BC1529" i="1"/>
  <c r="BD1529" i="1"/>
  <c r="BE1529" i="1"/>
  <c r="BC1878" i="1"/>
  <c r="BD1878" i="1"/>
  <c r="BE1878" i="1"/>
  <c r="BC1472" i="1"/>
  <c r="BD1472" i="1"/>
  <c r="BE1472" i="1"/>
  <c r="BC1163" i="1"/>
  <c r="BD1163" i="1"/>
  <c r="BE1163" i="1"/>
  <c r="BC983" i="1"/>
  <c r="BD983" i="1"/>
  <c r="BE983" i="1"/>
  <c r="BC1531" i="1"/>
  <c r="BD1531" i="1"/>
  <c r="BE1531" i="1"/>
  <c r="BC20" i="1"/>
  <c r="BD20" i="1"/>
  <c r="BE20" i="1"/>
  <c r="BC1226" i="1"/>
  <c r="BD1226" i="1"/>
  <c r="BE1226" i="1"/>
  <c r="BC1269" i="1"/>
  <c r="BD1269" i="1"/>
  <c r="BE1269" i="1"/>
  <c r="BC1331" i="1"/>
  <c r="BD1331" i="1"/>
  <c r="BE1331" i="1"/>
  <c r="BC651" i="1"/>
  <c r="BD651" i="1"/>
  <c r="BE651" i="1"/>
  <c r="BC1166" i="1"/>
  <c r="BD1166" i="1"/>
  <c r="BE1166" i="1"/>
  <c r="BC200" i="1"/>
  <c r="BD200" i="1"/>
  <c r="BE200" i="1"/>
  <c r="BC1736" i="1"/>
  <c r="BD1736" i="1"/>
  <c r="BE1736" i="1"/>
  <c r="BC532" i="1"/>
  <c r="BD532" i="1"/>
  <c r="BE532" i="1"/>
  <c r="BC1228" i="1"/>
  <c r="BD1228" i="1"/>
  <c r="BE1228" i="1"/>
  <c r="BC1880" i="1"/>
  <c r="BD1880" i="1"/>
  <c r="BE1880" i="1"/>
  <c r="BC1409" i="1"/>
  <c r="BD1409" i="1"/>
  <c r="BE1409" i="1"/>
  <c r="BC705" i="1"/>
  <c r="BD705" i="1"/>
  <c r="BE705" i="1"/>
  <c r="BC1229" i="1"/>
  <c r="BD1229" i="1"/>
  <c r="BE1229" i="1"/>
  <c r="BC464" i="1"/>
  <c r="BD464" i="1"/>
  <c r="BE464" i="1"/>
  <c r="BC1738" i="1"/>
  <c r="BD1738" i="1"/>
  <c r="BE1738" i="1"/>
  <c r="BC533" i="1"/>
  <c r="BD533" i="1"/>
  <c r="BE533" i="1"/>
  <c r="BC1881" i="1"/>
  <c r="BD1881" i="1"/>
  <c r="BE1881" i="1"/>
  <c r="BC653" i="1"/>
  <c r="BD653" i="1"/>
  <c r="BE653" i="1"/>
  <c r="BC656" i="1"/>
  <c r="BD656" i="1"/>
  <c r="BE656" i="1"/>
  <c r="BC1882" i="1"/>
  <c r="BD1882" i="1"/>
  <c r="BE1882" i="1"/>
  <c r="BC1108" i="1"/>
  <c r="BD1108" i="1"/>
  <c r="BE1108" i="1"/>
  <c r="BC1411" i="1"/>
  <c r="BD1411" i="1"/>
  <c r="BE1411" i="1"/>
  <c r="BC408" i="1"/>
  <c r="BD408" i="1"/>
  <c r="BE408" i="1"/>
  <c r="BC316" i="1"/>
  <c r="BD316" i="1"/>
  <c r="BE316" i="1"/>
  <c r="BC1883" i="1"/>
  <c r="BD1883" i="1"/>
  <c r="BE1883" i="1"/>
  <c r="BC1812" i="1"/>
  <c r="BD1812" i="1"/>
  <c r="BE1812" i="1"/>
  <c r="BC1533" i="1"/>
  <c r="BD1533" i="1"/>
  <c r="BE1533" i="1"/>
  <c r="BC763" i="1"/>
  <c r="BD763" i="1"/>
  <c r="BE763" i="1"/>
  <c r="BC1049" i="1"/>
  <c r="BD1049" i="1"/>
  <c r="BE1049" i="1"/>
  <c r="BC1596" i="1"/>
  <c r="BD1596" i="1"/>
  <c r="BE1596" i="1"/>
  <c r="BC143" i="1"/>
  <c r="BD143" i="1"/>
  <c r="BE143" i="1"/>
  <c r="BC985" i="1"/>
  <c r="BD985" i="1"/>
  <c r="BE985" i="1"/>
  <c r="BC1884" i="1"/>
  <c r="BD1884" i="1"/>
  <c r="BE1884" i="1"/>
  <c r="BC263" i="1"/>
  <c r="BD263" i="1"/>
  <c r="BE263" i="1"/>
  <c r="BC1885" i="1"/>
  <c r="BD1885" i="1"/>
  <c r="BE1885" i="1"/>
  <c r="BC317" i="1"/>
  <c r="BD317" i="1"/>
  <c r="BE317" i="1"/>
  <c r="BC465" i="1"/>
  <c r="BD465" i="1"/>
  <c r="BE465" i="1"/>
  <c r="BC265" i="1"/>
  <c r="BD265" i="1"/>
  <c r="BE265" i="1"/>
  <c r="BC1231" i="1"/>
  <c r="BD1231" i="1"/>
  <c r="BE1231" i="1"/>
  <c r="BC1886" i="1"/>
  <c r="BD1886" i="1"/>
  <c r="BE1886" i="1"/>
  <c r="BC824" i="1"/>
  <c r="BD824" i="1"/>
  <c r="BE824" i="1"/>
  <c r="BC825" i="1"/>
  <c r="BD825" i="1"/>
  <c r="BE825" i="1"/>
  <c r="BC888" i="1"/>
  <c r="BD888" i="1"/>
  <c r="BE888" i="1"/>
  <c r="BC467" i="1"/>
  <c r="BD467" i="1"/>
  <c r="BE467" i="1"/>
  <c r="BC658" i="1"/>
  <c r="BD658" i="1"/>
  <c r="BE658" i="1"/>
  <c r="BC1338" i="1"/>
  <c r="BD1338" i="1"/>
  <c r="BE1338" i="1"/>
  <c r="BC202" i="1"/>
  <c r="BD202" i="1"/>
  <c r="BE202" i="1"/>
  <c r="BC1272" i="1"/>
  <c r="BD1272" i="1"/>
  <c r="BE1272" i="1"/>
  <c r="BC1891" i="1"/>
  <c r="BD1891" i="1"/>
  <c r="BE1891" i="1"/>
  <c r="BC1892" i="1"/>
  <c r="BD1892" i="1"/>
  <c r="BE1892" i="1"/>
  <c r="BC267" i="1"/>
  <c r="BD267" i="1"/>
  <c r="BE267" i="1"/>
  <c r="BC1168" i="1"/>
  <c r="BD1168" i="1"/>
  <c r="BE1168" i="1"/>
  <c r="BC1896" i="1"/>
  <c r="BD1896" i="1"/>
  <c r="BE1896" i="1"/>
  <c r="BC1814" i="1"/>
  <c r="BD1814" i="1"/>
  <c r="BE1814" i="1"/>
  <c r="BC410" i="1"/>
  <c r="BD410" i="1"/>
  <c r="BE410" i="1"/>
  <c r="BC1475" i="1"/>
  <c r="BD1475" i="1"/>
  <c r="BE1475" i="1"/>
  <c r="BC1110" i="1"/>
  <c r="BD1110" i="1"/>
  <c r="BE1110" i="1"/>
  <c r="BC1340" i="1"/>
  <c r="BD1340" i="1"/>
  <c r="BE1340" i="1"/>
  <c r="BC766" i="1"/>
  <c r="BD766" i="1"/>
  <c r="BE766" i="1"/>
  <c r="BC204" i="1"/>
  <c r="BD204" i="1"/>
  <c r="BE204" i="1"/>
  <c r="BC412" i="1"/>
  <c r="BD412" i="1"/>
  <c r="BE412" i="1"/>
  <c r="BC941" i="1"/>
  <c r="BD941" i="1"/>
  <c r="BE941" i="1"/>
  <c r="BC269" i="1"/>
  <c r="BD269" i="1"/>
  <c r="BE269" i="1"/>
  <c r="BC827" i="1"/>
  <c r="BD827" i="1"/>
  <c r="BE827" i="1"/>
  <c r="BC414" i="1"/>
  <c r="BD414" i="1"/>
  <c r="BE414" i="1"/>
  <c r="BC707" i="1"/>
  <c r="BD707" i="1"/>
  <c r="BE707" i="1"/>
  <c r="BC1897" i="1"/>
  <c r="BD1897" i="1"/>
  <c r="BE1897" i="1"/>
  <c r="BC1342" i="1"/>
  <c r="BD1342" i="1"/>
  <c r="BE1342" i="1"/>
  <c r="BC1344" i="1"/>
  <c r="BD1344" i="1"/>
  <c r="BE1344" i="1"/>
  <c r="BC22" i="1"/>
  <c r="BD22" i="1"/>
  <c r="BE22" i="1"/>
  <c r="BC81" i="1"/>
  <c r="BD81" i="1"/>
  <c r="BE81" i="1"/>
  <c r="BC1536" i="1"/>
  <c r="BD1536" i="1"/>
  <c r="BE1536" i="1"/>
  <c r="BC1899" i="1"/>
  <c r="BD1899" i="1"/>
  <c r="BE1899" i="1"/>
  <c r="BC1816" i="1"/>
  <c r="BD1816" i="1"/>
  <c r="BE1816" i="1"/>
  <c r="BC1413" i="1"/>
  <c r="BD1413" i="1"/>
  <c r="BE1413" i="1"/>
  <c r="BC1900" i="1"/>
  <c r="BD1900" i="1"/>
  <c r="BE1900" i="1"/>
  <c r="BC1901" i="1"/>
  <c r="BD1901" i="1"/>
  <c r="BE1901" i="1"/>
  <c r="BC83" i="1"/>
  <c r="BD83" i="1"/>
  <c r="BE83" i="1"/>
  <c r="BC323" i="1"/>
  <c r="BD323" i="1"/>
  <c r="BE323" i="1"/>
  <c r="BC85" i="1"/>
  <c r="BD85" i="1"/>
  <c r="BE85" i="1"/>
  <c r="BC709" i="1"/>
  <c r="BD709" i="1"/>
  <c r="BE709" i="1"/>
  <c r="BC1902" i="1"/>
  <c r="BD1902" i="1"/>
  <c r="BE1902" i="1"/>
  <c r="BC1903" i="1"/>
  <c r="BD1903" i="1"/>
  <c r="BE1903" i="1"/>
  <c r="BC1904" i="1"/>
  <c r="BD1904" i="1"/>
  <c r="BE1904" i="1"/>
  <c r="BC711" i="1"/>
  <c r="BD711" i="1"/>
  <c r="BE711" i="1"/>
  <c r="BC1415" i="1"/>
  <c r="BD1415" i="1"/>
  <c r="BE1415" i="1"/>
  <c r="BC473" i="1"/>
  <c r="BD473" i="1"/>
  <c r="BE473" i="1"/>
  <c r="BC713" i="1"/>
  <c r="BD713" i="1"/>
  <c r="BE713" i="1"/>
  <c r="BC1598" i="1"/>
  <c r="BD1598" i="1"/>
  <c r="BE1598" i="1"/>
  <c r="BC475" i="1"/>
  <c r="BD475" i="1"/>
  <c r="BE475" i="1"/>
  <c r="BC942" i="1"/>
  <c r="BD942" i="1"/>
  <c r="BE942" i="1"/>
  <c r="BC23" i="1"/>
  <c r="BD23" i="1"/>
  <c r="BE23" i="1"/>
  <c r="BC1114" i="1"/>
  <c r="BD1114" i="1"/>
  <c r="BE1114" i="1"/>
  <c r="BC325" i="1"/>
  <c r="BD325" i="1"/>
  <c r="BE325" i="1"/>
  <c r="BC476" i="1"/>
  <c r="BD476" i="1"/>
  <c r="BE476" i="1"/>
  <c r="BC1170" i="1"/>
  <c r="BD1170" i="1"/>
  <c r="BE1170" i="1"/>
  <c r="BC829" i="1"/>
  <c r="BD829" i="1"/>
  <c r="BE829" i="1"/>
  <c r="BC89" i="1"/>
  <c r="BD89" i="1"/>
  <c r="BE89" i="1"/>
  <c r="BC1352" i="1"/>
  <c r="BD1352" i="1"/>
  <c r="BE1352" i="1"/>
  <c r="BC25" i="1"/>
  <c r="BD25" i="1"/>
  <c r="BE25" i="1"/>
  <c r="BC715" i="1"/>
  <c r="BD715" i="1"/>
  <c r="BE715" i="1"/>
  <c r="BC717" i="1"/>
  <c r="BD717" i="1"/>
  <c r="BE717" i="1"/>
  <c r="BC1905" i="1"/>
  <c r="BD1905" i="1"/>
  <c r="BE1905" i="1"/>
  <c r="BC327" i="1"/>
  <c r="BD327" i="1"/>
  <c r="BE327" i="1"/>
  <c r="BC987" i="1"/>
  <c r="BD987" i="1"/>
  <c r="BE987" i="1"/>
  <c r="BC1907" i="1"/>
  <c r="BD1907" i="1"/>
  <c r="BE1907" i="1"/>
  <c r="BC989" i="1"/>
  <c r="BD989" i="1"/>
  <c r="BE989" i="1"/>
  <c r="BC768" i="1"/>
  <c r="BD768" i="1"/>
  <c r="BE768" i="1"/>
  <c r="BC949" i="1"/>
  <c r="BD949" i="1"/>
  <c r="BE949" i="1"/>
  <c r="BC1417" i="1"/>
  <c r="BD1417" i="1"/>
  <c r="BE1417" i="1"/>
  <c r="BC1740" i="1"/>
  <c r="BD1740" i="1"/>
  <c r="BE1740" i="1"/>
  <c r="BC206" i="1"/>
  <c r="BD206" i="1"/>
  <c r="BE206" i="1"/>
  <c r="BC660" i="1"/>
  <c r="BD660" i="1"/>
  <c r="BE660" i="1"/>
  <c r="BC536" i="1"/>
  <c r="BD536" i="1"/>
  <c r="BE536" i="1"/>
  <c r="BC1908" i="1"/>
  <c r="BD1908" i="1"/>
  <c r="BE1908" i="1"/>
  <c r="BC1686" i="1"/>
  <c r="BD1686" i="1"/>
  <c r="BE1686" i="1"/>
  <c r="BC91" i="1"/>
  <c r="BD91" i="1"/>
  <c r="BE91" i="1"/>
  <c r="BC991" i="1"/>
  <c r="BD991" i="1"/>
  <c r="BE991" i="1"/>
  <c r="BC1909" i="1"/>
  <c r="BD1909" i="1"/>
  <c r="BE1909" i="1"/>
  <c r="BC831" i="1"/>
  <c r="BD831" i="1"/>
  <c r="BE831" i="1"/>
  <c r="BC1818" i="1"/>
  <c r="BD1818" i="1"/>
  <c r="BE1818" i="1"/>
  <c r="BC1539" i="1"/>
  <c r="BD1539" i="1"/>
  <c r="BE1539" i="1"/>
  <c r="BC418" i="1"/>
  <c r="BD418" i="1"/>
  <c r="BE418" i="1"/>
  <c r="BC1819" i="1"/>
  <c r="BD1819" i="1"/>
  <c r="BE1819" i="1"/>
  <c r="BC1051" i="1"/>
  <c r="BD1051" i="1"/>
  <c r="BE1051" i="1"/>
  <c r="BC951" i="1"/>
  <c r="BD951" i="1"/>
  <c r="BE951" i="1"/>
  <c r="BC1913" i="1"/>
  <c r="BD1913" i="1"/>
  <c r="BE1913" i="1"/>
  <c r="BC478" i="1"/>
  <c r="BD478" i="1"/>
  <c r="BE478" i="1"/>
  <c r="BC1914" i="1"/>
  <c r="BD1914" i="1"/>
  <c r="BE1914" i="1"/>
  <c r="BC1915" i="1"/>
  <c r="BD1915" i="1"/>
  <c r="BE1915" i="1"/>
  <c r="BC1176" i="1"/>
  <c r="BD1176" i="1"/>
  <c r="BE1176" i="1"/>
  <c r="BC1234" i="1"/>
  <c r="BD1234" i="1"/>
  <c r="BE1234" i="1"/>
  <c r="BC275" i="1"/>
  <c r="BD275" i="1"/>
  <c r="BE275" i="1"/>
  <c r="BC1916" i="1"/>
  <c r="BD1916" i="1"/>
  <c r="BE1916" i="1"/>
  <c r="BC1918" i="1"/>
  <c r="BD1918" i="1"/>
  <c r="BE1918" i="1"/>
  <c r="BC208" i="1"/>
  <c r="BD208" i="1"/>
  <c r="BE208" i="1"/>
  <c r="BC833" i="1"/>
  <c r="BD833" i="1"/>
  <c r="BE833" i="1"/>
  <c r="BC996" i="1"/>
  <c r="BD996" i="1"/>
  <c r="BE996" i="1"/>
  <c r="BC1688" i="1"/>
  <c r="BD1688" i="1"/>
  <c r="BE1688" i="1"/>
  <c r="BC481" i="1"/>
  <c r="BD481" i="1"/>
  <c r="BE481" i="1"/>
  <c r="BC1820" i="1"/>
  <c r="BD1820" i="1"/>
  <c r="BE1820" i="1"/>
  <c r="BC210" i="1"/>
  <c r="BD210" i="1"/>
  <c r="BE210" i="1"/>
  <c r="BC1236" i="1"/>
  <c r="BD1236" i="1"/>
  <c r="BE1236" i="1"/>
  <c r="BC1238" i="1"/>
  <c r="BD1238" i="1"/>
  <c r="BE1238" i="1"/>
  <c r="BC719" i="1"/>
  <c r="BD719" i="1"/>
  <c r="BE719" i="1"/>
  <c r="BC1919" i="1"/>
  <c r="BD1919" i="1"/>
  <c r="BE1919" i="1"/>
  <c r="BC769" i="1"/>
  <c r="BD769" i="1"/>
  <c r="BE769" i="1"/>
  <c r="BC772" i="1"/>
  <c r="BD772" i="1"/>
  <c r="BE772" i="1"/>
  <c r="BC1690" i="1"/>
  <c r="BD1690" i="1"/>
  <c r="BE1690" i="1"/>
  <c r="BC1541" i="1"/>
  <c r="BD1541" i="1"/>
  <c r="BE1541" i="1"/>
  <c r="BC1543" i="1"/>
  <c r="BD1543" i="1"/>
  <c r="BE1543" i="1"/>
  <c r="BC1054" i="1"/>
  <c r="BD1054" i="1"/>
  <c r="BE1054" i="1"/>
  <c r="BC721" i="1"/>
  <c r="BD721" i="1"/>
  <c r="BE721" i="1"/>
  <c r="BC998" i="1"/>
  <c r="BD998" i="1"/>
  <c r="BE998" i="1"/>
  <c r="BC1284" i="1"/>
  <c r="BD1284" i="1"/>
  <c r="BE1284" i="1"/>
  <c r="BC1691" i="1"/>
  <c r="BD1691" i="1"/>
  <c r="BE1691" i="1"/>
  <c r="BC1920" i="1"/>
  <c r="BD1920" i="1"/>
  <c r="BE1920" i="1"/>
  <c r="BC1609" i="1"/>
  <c r="BD1609" i="1"/>
  <c r="BE1609" i="1"/>
  <c r="BC329" i="1"/>
  <c r="BD329" i="1"/>
  <c r="BE329" i="1"/>
  <c r="BC149" i="1"/>
  <c r="BD149" i="1"/>
  <c r="BE149" i="1"/>
  <c r="BC1921" i="1"/>
  <c r="BD1921" i="1"/>
  <c r="BE1921" i="1"/>
  <c r="BC1821" i="1"/>
  <c r="BD1821" i="1"/>
  <c r="BE1821" i="1"/>
  <c r="BC1421" i="1"/>
  <c r="BD1421" i="1"/>
  <c r="BE1421" i="1"/>
  <c r="BC1117" i="1"/>
  <c r="BD1117" i="1"/>
  <c r="BE1117" i="1"/>
  <c r="BC1545" i="1"/>
  <c r="BD1545" i="1"/>
  <c r="BE1545" i="1"/>
  <c r="BC594" i="1"/>
  <c r="BD594" i="1"/>
  <c r="BE594" i="1"/>
  <c r="BC1119" i="1"/>
  <c r="BD1119" i="1"/>
  <c r="BE1119" i="1"/>
  <c r="BC151" i="1"/>
  <c r="BD151" i="1"/>
  <c r="BE151" i="1"/>
  <c r="BC1477" i="1"/>
  <c r="BD1477" i="1"/>
  <c r="BE1477" i="1"/>
  <c r="BC1693" i="1"/>
  <c r="BD1693" i="1"/>
  <c r="BE1693" i="1"/>
  <c r="BC1000" i="1"/>
  <c r="BD1000" i="1"/>
  <c r="BE1000" i="1"/>
  <c r="BC895" i="1"/>
  <c r="BD895" i="1"/>
  <c r="BE895" i="1"/>
  <c r="BC1287" i="1"/>
  <c r="BD1287" i="1"/>
  <c r="BE1287" i="1"/>
  <c r="BC420" i="1"/>
  <c r="BD420" i="1"/>
  <c r="BE420" i="1"/>
  <c r="BC97" i="1"/>
  <c r="BD97" i="1"/>
  <c r="BE97" i="1"/>
  <c r="BC277" i="1"/>
  <c r="BD277" i="1"/>
  <c r="BE277" i="1"/>
  <c r="BC662" i="1"/>
  <c r="BD662" i="1"/>
  <c r="BE662" i="1"/>
  <c r="BC32" i="1"/>
  <c r="BD32" i="1"/>
  <c r="BE32" i="1"/>
  <c r="BC212" i="1"/>
  <c r="BD212" i="1"/>
  <c r="BE212" i="1"/>
  <c r="BC1479" i="1"/>
  <c r="BD1479" i="1"/>
  <c r="BE1479" i="1"/>
  <c r="BC331" i="1"/>
  <c r="BD331" i="1"/>
  <c r="BE331" i="1"/>
  <c r="BC1922" i="1"/>
  <c r="BD1922" i="1"/>
  <c r="BE1922" i="1"/>
  <c r="BC1823" i="1"/>
  <c r="BD1823" i="1"/>
  <c r="BE1823" i="1"/>
  <c r="BC1924" i="1"/>
  <c r="BD1924" i="1"/>
  <c r="BE1924" i="1"/>
  <c r="BC1483" i="1"/>
  <c r="BD1483" i="1"/>
  <c r="BE1483" i="1"/>
  <c r="BC836" i="1"/>
  <c r="BD836" i="1"/>
  <c r="BE836" i="1"/>
  <c r="BC539" i="1"/>
  <c r="BD539" i="1"/>
  <c r="BE539" i="1"/>
  <c r="BC1485" i="1"/>
  <c r="BD1485" i="1"/>
  <c r="BE1485" i="1"/>
  <c r="BC596" i="1"/>
  <c r="BD596" i="1"/>
  <c r="BE596" i="1"/>
  <c r="BC1925" i="1"/>
  <c r="BD1925" i="1"/>
  <c r="BE1925" i="1"/>
  <c r="BC1289" i="1"/>
  <c r="BD1289" i="1"/>
  <c r="BE1289" i="1"/>
  <c r="BC664" i="1"/>
  <c r="BD664" i="1"/>
  <c r="BE664" i="1"/>
  <c r="BC1825" i="1"/>
  <c r="BD1825" i="1"/>
  <c r="BE1825" i="1"/>
  <c r="BC1926" i="1"/>
  <c r="BD1926" i="1"/>
  <c r="BE1926" i="1"/>
  <c r="BC1056" i="1"/>
  <c r="BD1056" i="1"/>
  <c r="BE1056" i="1"/>
  <c r="BC837" i="1"/>
  <c r="BD837" i="1"/>
  <c r="BE837" i="1"/>
  <c r="BC541" i="1"/>
  <c r="BD541" i="1"/>
  <c r="BE541" i="1"/>
  <c r="BC1058" i="1"/>
  <c r="BD1058" i="1"/>
  <c r="BE1058" i="1"/>
  <c r="BC1696" i="1"/>
  <c r="BD1696" i="1"/>
  <c r="BE1696" i="1"/>
  <c r="BC839" i="1"/>
  <c r="BD839" i="1"/>
  <c r="BE839" i="1"/>
  <c r="BC1121" i="1"/>
  <c r="BD1121" i="1"/>
  <c r="BE1121" i="1"/>
  <c r="BC1927" i="1"/>
  <c r="BD1927" i="1"/>
  <c r="BE1927" i="1"/>
  <c r="BC1487" i="1"/>
  <c r="BD1487" i="1"/>
  <c r="BE1487" i="1"/>
  <c r="BC1928" i="1"/>
  <c r="BD1928" i="1"/>
  <c r="BE1928" i="1"/>
  <c r="BC337" i="1"/>
  <c r="BD337" i="1"/>
  <c r="BE337" i="1"/>
  <c r="BC544" i="1"/>
  <c r="BD544" i="1"/>
  <c r="BE544" i="1"/>
  <c r="BC1424" i="1"/>
  <c r="BD1424" i="1"/>
  <c r="BE1424" i="1"/>
  <c r="BC1002" i="1"/>
  <c r="BD1002" i="1"/>
  <c r="BE1002" i="1"/>
  <c r="BC339" i="1"/>
  <c r="BD339" i="1"/>
  <c r="BE339" i="1"/>
  <c r="BC1004" i="1"/>
  <c r="BD1004" i="1"/>
  <c r="BE1004" i="1"/>
  <c r="BC34" i="1"/>
  <c r="BD34" i="1"/>
  <c r="BE34" i="1"/>
  <c r="BC1241" i="1"/>
  <c r="BD1241" i="1"/>
  <c r="BE1241" i="1"/>
  <c r="BC1006" i="1"/>
  <c r="BD1006" i="1"/>
  <c r="BE1006" i="1"/>
  <c r="BC774" i="1"/>
  <c r="BD774" i="1"/>
  <c r="BE774" i="1"/>
  <c r="BC104" i="1"/>
  <c r="BD104" i="1"/>
  <c r="BE104" i="1"/>
  <c r="BC1929" i="1"/>
  <c r="BD1929" i="1"/>
  <c r="BE1929" i="1"/>
  <c r="BC1613" i="1"/>
  <c r="BD1613" i="1"/>
  <c r="BE1613" i="1"/>
  <c r="BC1930" i="1"/>
  <c r="BD1930" i="1"/>
  <c r="BE1930" i="1"/>
  <c r="BC340" i="1"/>
  <c r="BD340" i="1"/>
  <c r="BE340" i="1"/>
  <c r="BC776" i="1"/>
  <c r="BD776" i="1"/>
  <c r="BE776" i="1"/>
  <c r="BC1060" i="1"/>
  <c r="BD1060" i="1"/>
  <c r="BE1060" i="1"/>
  <c r="BC778" i="1"/>
  <c r="BD778" i="1"/>
  <c r="BE778" i="1"/>
  <c r="BC1827" i="1"/>
  <c r="BD1827" i="1"/>
  <c r="BE1827" i="1"/>
  <c r="BC782" i="1"/>
  <c r="BD782" i="1"/>
  <c r="BE782" i="1"/>
  <c r="BC896" i="1"/>
  <c r="BD896" i="1"/>
  <c r="BE896" i="1"/>
  <c r="BC1360" i="1"/>
  <c r="BD1360" i="1"/>
  <c r="BE1360" i="1"/>
  <c r="BC108" i="1"/>
  <c r="BD108" i="1"/>
  <c r="BE108" i="1"/>
  <c r="BC35" i="1"/>
  <c r="BD35" i="1"/>
  <c r="BE35" i="1"/>
  <c r="BC1751" i="1"/>
  <c r="BD1751" i="1"/>
  <c r="BE1751" i="1"/>
  <c r="BC841" i="1"/>
  <c r="BD841" i="1"/>
  <c r="BE841" i="1"/>
  <c r="BC1008" i="1"/>
  <c r="BD1008" i="1"/>
  <c r="BE1008" i="1"/>
  <c r="BC898" i="1"/>
  <c r="BD898" i="1"/>
  <c r="BE898" i="1"/>
  <c r="BC1291" i="1"/>
  <c r="BD1291" i="1"/>
  <c r="BE1291" i="1"/>
  <c r="BC668" i="1"/>
  <c r="BD668" i="1"/>
  <c r="BE668" i="1"/>
  <c r="BC1931" i="1"/>
  <c r="BD1931" i="1"/>
  <c r="BE1931" i="1"/>
  <c r="BC1426" i="1"/>
  <c r="BD1426" i="1"/>
  <c r="BE1426" i="1"/>
  <c r="BC670" i="1"/>
  <c r="BD670" i="1"/>
  <c r="BE670" i="1"/>
  <c r="BC1698" i="1"/>
  <c r="BD1698" i="1"/>
  <c r="BE1698" i="1"/>
  <c r="BC488" i="1"/>
  <c r="BD488" i="1"/>
  <c r="BE488" i="1"/>
  <c r="BC1431" i="1"/>
  <c r="BD1431" i="1"/>
  <c r="BE1431" i="1"/>
  <c r="BC598" i="1"/>
  <c r="BD598" i="1"/>
  <c r="BE598" i="1"/>
  <c r="BC1362" i="1"/>
  <c r="BD1362" i="1"/>
  <c r="BE1362" i="1"/>
  <c r="BC900" i="1"/>
  <c r="BD900" i="1"/>
  <c r="BE900" i="1"/>
  <c r="BC723" i="1"/>
  <c r="BD723" i="1"/>
  <c r="BE723" i="1"/>
  <c r="BC546" i="1"/>
  <c r="BD546" i="1"/>
  <c r="BE546" i="1"/>
  <c r="BC1489" i="1"/>
  <c r="BD1489" i="1"/>
  <c r="BE1489" i="1"/>
  <c r="BC672" i="1"/>
  <c r="BD672" i="1"/>
  <c r="BE672" i="1"/>
  <c r="BC1622" i="1"/>
  <c r="BD1622" i="1"/>
  <c r="BE1622" i="1"/>
  <c r="BC1753" i="1"/>
  <c r="BD1753" i="1"/>
  <c r="BE1753" i="1"/>
  <c r="BC725" i="1"/>
  <c r="BD725" i="1"/>
  <c r="BE725" i="1"/>
  <c r="BC1932" i="1"/>
  <c r="BD1932" i="1"/>
  <c r="BE1932" i="1"/>
  <c r="BC600" i="1"/>
  <c r="BD600" i="1"/>
  <c r="BE600" i="1"/>
  <c r="BC1933" i="1"/>
  <c r="BD1933" i="1"/>
  <c r="BE1933" i="1"/>
  <c r="BC1551" i="1"/>
  <c r="BD1551" i="1"/>
  <c r="BE1551" i="1"/>
  <c r="BC602" i="1"/>
  <c r="BD602" i="1"/>
  <c r="BE602" i="1"/>
  <c r="BC728" i="1"/>
  <c r="BD728" i="1"/>
  <c r="BE728" i="1"/>
  <c r="BC1934" i="1"/>
  <c r="BD1934" i="1"/>
  <c r="BE1934" i="1"/>
  <c r="BC1755" i="1"/>
  <c r="BD1755" i="1"/>
  <c r="BE1755" i="1"/>
  <c r="BC1247" i="1"/>
  <c r="BD1247" i="1"/>
  <c r="BE1247" i="1"/>
  <c r="BC490" i="1"/>
  <c r="BD490" i="1"/>
  <c r="BE490" i="1"/>
  <c r="BC1936" i="1"/>
  <c r="BD1936" i="1"/>
  <c r="BE1936" i="1"/>
  <c r="BC492" i="1"/>
  <c r="BD492" i="1"/>
  <c r="BE492" i="1"/>
  <c r="BC153" i="1"/>
  <c r="BD153" i="1"/>
  <c r="BE153" i="1"/>
  <c r="BC730" i="1"/>
  <c r="BD730" i="1"/>
  <c r="BE730" i="1"/>
  <c r="BC1492" i="1"/>
  <c r="BD1492" i="1"/>
  <c r="BE1492" i="1"/>
  <c r="BC1494" i="1"/>
  <c r="BD1494" i="1"/>
  <c r="BE1494" i="1"/>
  <c r="BC1365" i="1"/>
  <c r="BD1365" i="1"/>
  <c r="BE1365" i="1"/>
  <c r="BC155" i="1"/>
  <c r="BD155" i="1"/>
  <c r="BE155" i="1"/>
  <c r="BC283" i="1"/>
  <c r="BD283" i="1"/>
  <c r="BE283" i="1"/>
  <c r="BC1178" i="1"/>
  <c r="BD1178" i="1"/>
  <c r="BE1178" i="1"/>
  <c r="BC548" i="1"/>
  <c r="BD548" i="1"/>
  <c r="BE548" i="1"/>
  <c r="BC902" i="1"/>
  <c r="BD902" i="1"/>
  <c r="BE902" i="1"/>
  <c r="BC904" i="1"/>
  <c r="BD904" i="1"/>
  <c r="BE904" i="1"/>
  <c r="BC674" i="1"/>
  <c r="BD674" i="1"/>
  <c r="BE674" i="1"/>
  <c r="BC1700" i="1"/>
  <c r="BD1700" i="1"/>
  <c r="BE1700" i="1"/>
  <c r="BC1757" i="1"/>
  <c r="BD1757" i="1"/>
  <c r="BE1757" i="1"/>
  <c r="BC1433" i="1"/>
  <c r="BD1433" i="1"/>
  <c r="BE1433" i="1"/>
  <c r="BC1062" i="1"/>
  <c r="BD1062" i="1"/>
  <c r="BE1062" i="1"/>
  <c r="BC285" i="1"/>
  <c r="BD285" i="1"/>
  <c r="BE285" i="1"/>
  <c r="BC215" i="1"/>
  <c r="BD215" i="1"/>
  <c r="BE215" i="1"/>
  <c r="BC43" i="1"/>
  <c r="BD43" i="1"/>
  <c r="BE43" i="1"/>
  <c r="BC1937" i="1"/>
  <c r="BD1937" i="1"/>
  <c r="BE1937" i="1"/>
  <c r="BC111" i="1"/>
  <c r="BD111" i="1"/>
  <c r="BE111" i="1"/>
  <c r="BC1624" i="1"/>
  <c r="BD1624" i="1"/>
  <c r="BE1624" i="1"/>
  <c r="BC550" i="1"/>
  <c r="BD550" i="1"/>
  <c r="BE550" i="1"/>
  <c r="BC286" i="1"/>
  <c r="BD286" i="1"/>
  <c r="BE286" i="1"/>
  <c r="BC1129" i="1"/>
  <c r="BD1129" i="1"/>
  <c r="BE1129" i="1"/>
  <c r="BC157" i="1"/>
  <c r="BD157" i="1"/>
  <c r="BE157" i="1"/>
  <c r="BC1180" i="1"/>
  <c r="BD1180" i="1"/>
  <c r="BE1180" i="1"/>
  <c r="BC1010" i="1"/>
  <c r="BD1010" i="1"/>
  <c r="BE1010" i="1"/>
  <c r="BC1012" i="1"/>
  <c r="BD1012" i="1"/>
  <c r="BE1012" i="1"/>
  <c r="BC1939" i="1"/>
  <c r="BD1939" i="1"/>
  <c r="BE1939" i="1"/>
  <c r="BC428" i="1"/>
  <c r="BD428" i="1"/>
  <c r="BE428" i="1"/>
  <c r="BC1249" i="1"/>
  <c r="BD1249" i="1"/>
  <c r="BE1249" i="1"/>
  <c r="BC787" i="1"/>
  <c r="BD787" i="1"/>
  <c r="BE787" i="1"/>
  <c r="BC1553" i="1"/>
  <c r="BD1553" i="1"/>
  <c r="BE1553" i="1"/>
  <c r="BC906" i="1"/>
  <c r="BD906" i="1"/>
  <c r="BE906" i="1"/>
  <c r="BC1628" i="1"/>
  <c r="BD1628" i="1"/>
  <c r="BE1628" i="1"/>
  <c r="BC159" i="1"/>
  <c r="BD159" i="1"/>
  <c r="BE159" i="1"/>
  <c r="BC1940" i="1"/>
  <c r="BD1940" i="1"/>
  <c r="BE1940" i="1"/>
  <c r="BC1942" i="1"/>
  <c r="BD1942" i="1"/>
  <c r="BE1942" i="1"/>
  <c r="BC113" i="1"/>
  <c r="BD113" i="1"/>
  <c r="BE113" i="1"/>
  <c r="BC957" i="1"/>
  <c r="BD957" i="1"/>
  <c r="BE957" i="1"/>
  <c r="BC216" i="1"/>
  <c r="BD216" i="1"/>
  <c r="BE216" i="1"/>
  <c r="BC732" i="1"/>
  <c r="BD732" i="1"/>
  <c r="BE732" i="1"/>
  <c r="BC45" i="1"/>
  <c r="BD45" i="1"/>
  <c r="BE45" i="1"/>
  <c r="BC1702" i="1"/>
  <c r="BD1702" i="1"/>
  <c r="BE1702" i="1"/>
  <c r="BC1829" i="1"/>
  <c r="BD1829" i="1"/>
  <c r="BE1829" i="1"/>
  <c r="BC1630" i="1"/>
  <c r="BD1630" i="1"/>
  <c r="BE1630" i="1"/>
  <c r="BC1435" i="1"/>
  <c r="BD1435" i="1"/>
  <c r="BE1435" i="1"/>
  <c r="BC342" i="1"/>
  <c r="BD342" i="1"/>
  <c r="BE342" i="1"/>
  <c r="BC851" i="1"/>
  <c r="BD851" i="1"/>
  <c r="BE851" i="1"/>
  <c r="BC1014" i="1"/>
  <c r="BD1014" i="1"/>
  <c r="BE1014" i="1"/>
  <c r="BC1555" i="1"/>
  <c r="BD1555" i="1"/>
  <c r="BE1555" i="1"/>
  <c r="BC855" i="1"/>
  <c r="BD855" i="1"/>
  <c r="BE855" i="1"/>
  <c r="BC551" i="1"/>
  <c r="BD551" i="1"/>
  <c r="BE551" i="1"/>
  <c r="BC1374" i="1"/>
  <c r="BD1374" i="1"/>
  <c r="BE1374" i="1"/>
  <c r="BC1131" i="1"/>
  <c r="BD1131" i="1"/>
  <c r="BE1131" i="1"/>
  <c r="BC162" i="1"/>
  <c r="BD162" i="1"/>
  <c r="BE162" i="1"/>
  <c r="BC1759" i="1"/>
  <c r="BD1759" i="1"/>
  <c r="BE1759" i="1"/>
  <c r="BC430" i="1"/>
  <c r="BD430" i="1"/>
  <c r="BE430" i="1"/>
  <c r="BC1943" i="1"/>
  <c r="BD1943" i="1"/>
  <c r="BE1943" i="1"/>
  <c r="BC288" i="1"/>
  <c r="BD288" i="1"/>
  <c r="BE288" i="1"/>
  <c r="BC1704" i="1"/>
  <c r="BD1704" i="1"/>
  <c r="BE1704" i="1"/>
  <c r="BC1763" i="1"/>
  <c r="BD1763" i="1"/>
  <c r="BE1763" i="1"/>
  <c r="BC1944" i="1"/>
  <c r="BD1944" i="1"/>
  <c r="BE1944" i="1"/>
  <c r="BC218" i="1"/>
  <c r="BD218" i="1"/>
  <c r="BE218" i="1"/>
  <c r="BC960" i="1"/>
  <c r="BD960" i="1"/>
  <c r="BE960" i="1"/>
  <c r="BC1439" i="1"/>
  <c r="BD1439" i="1"/>
  <c r="BE1439" i="1"/>
  <c r="BC432" i="1"/>
  <c r="BD432" i="1"/>
  <c r="BE432" i="1"/>
  <c r="BC290" i="1"/>
  <c r="BD290" i="1"/>
  <c r="BE290" i="1"/>
  <c r="BC220" i="1"/>
  <c r="BD220" i="1"/>
  <c r="BE220" i="1"/>
  <c r="BC1831" i="1"/>
  <c r="BD1831" i="1"/>
  <c r="BE1831" i="1"/>
  <c r="BC494" i="1"/>
  <c r="BD494" i="1"/>
  <c r="BE494" i="1"/>
  <c r="BC1063" i="1"/>
  <c r="BD1063" i="1"/>
  <c r="BE1063" i="1"/>
  <c r="BC222" i="1"/>
  <c r="BD222" i="1"/>
  <c r="BE222" i="1"/>
  <c r="BC164" i="1"/>
  <c r="BD164" i="1"/>
  <c r="BE164" i="1"/>
  <c r="BC858" i="1"/>
  <c r="BD858" i="1"/>
  <c r="BE858" i="1"/>
  <c r="BC1182" i="1"/>
  <c r="BD1182" i="1"/>
  <c r="BE1182" i="1"/>
  <c r="BC1633" i="1"/>
  <c r="BD1633" i="1"/>
  <c r="BE1633" i="1"/>
  <c r="BC1557" i="1"/>
  <c r="BD1557" i="1"/>
  <c r="BE1557" i="1"/>
  <c r="BC1945" i="1"/>
  <c r="BD1945" i="1"/>
  <c r="BE1945" i="1"/>
  <c r="BC683" i="1"/>
  <c r="BD683" i="1"/>
  <c r="BE683" i="1"/>
  <c r="BC1946" i="1"/>
  <c r="BD1946" i="1"/>
  <c r="BE1946" i="1"/>
  <c r="BC496" i="1"/>
  <c r="BD496" i="1"/>
  <c r="BE496" i="1"/>
  <c r="BC1253" i="1"/>
  <c r="BD1253" i="1"/>
  <c r="BE1253" i="1"/>
  <c r="BC962" i="1"/>
  <c r="BD962" i="1"/>
  <c r="BE962" i="1"/>
  <c r="BC1833" i="1"/>
  <c r="BD1833" i="1"/>
  <c r="BE1833" i="1"/>
  <c r="BC1496" i="1"/>
  <c r="BD1496" i="1"/>
  <c r="BE1496" i="1"/>
  <c r="BC1559" i="1"/>
  <c r="BD1559" i="1"/>
  <c r="BE1559" i="1"/>
  <c r="BC1297" i="1"/>
  <c r="BD1297" i="1"/>
  <c r="BE1297" i="1"/>
  <c r="BC964" i="1"/>
  <c r="BD964" i="1"/>
  <c r="BE964" i="1"/>
  <c r="BC610" i="1"/>
  <c r="BD610" i="1"/>
  <c r="BE610" i="1"/>
  <c r="BC1299" i="1"/>
  <c r="BD1299" i="1"/>
  <c r="BE1299" i="1"/>
  <c r="BC612" i="1"/>
  <c r="BD612" i="1"/>
  <c r="BE612" i="1"/>
  <c r="BC1947" i="1"/>
  <c r="BD1947" i="1"/>
  <c r="BE1947" i="1"/>
  <c r="BC1300" i="1"/>
  <c r="BD1300" i="1"/>
  <c r="BE1300" i="1"/>
  <c r="BC1139" i="1"/>
  <c r="BD1139" i="1"/>
  <c r="BE1139" i="1"/>
  <c r="BC789" i="1"/>
  <c r="BD789" i="1"/>
  <c r="BE789" i="1"/>
  <c r="BC1561" i="1"/>
  <c r="BD1561" i="1"/>
  <c r="BE1561" i="1"/>
  <c r="BC1377" i="1"/>
  <c r="BD1377" i="1"/>
  <c r="BE1377" i="1"/>
  <c r="BC1706" i="1"/>
  <c r="BD1706" i="1"/>
  <c r="BE1706" i="1"/>
  <c r="BC908" i="1"/>
  <c r="BD908" i="1"/>
  <c r="BE908" i="1"/>
  <c r="BC1948" i="1"/>
  <c r="BD1948" i="1"/>
  <c r="BE1948" i="1"/>
  <c r="BC552" i="1"/>
  <c r="BD552" i="1"/>
  <c r="BE552" i="1"/>
  <c r="BC1498" i="1"/>
  <c r="BD1498" i="1"/>
  <c r="BE1498" i="1"/>
  <c r="BC1441" i="1"/>
  <c r="BD1441" i="1"/>
  <c r="BE1441" i="1"/>
  <c r="BC1302" i="1"/>
  <c r="BD1302" i="1"/>
  <c r="BE1302" i="1"/>
  <c r="BC167" i="1"/>
  <c r="BD167" i="1"/>
  <c r="BE167" i="1"/>
  <c r="BC1949" i="1"/>
  <c r="BD1949" i="1"/>
  <c r="BE1949" i="1"/>
  <c r="BC791" i="1"/>
  <c r="BD791" i="1"/>
  <c r="BE791" i="1"/>
  <c r="BC1766" i="1"/>
  <c r="BD1766" i="1"/>
  <c r="BE1766" i="1"/>
  <c r="BC225" i="1"/>
  <c r="BD225" i="1"/>
  <c r="BE225" i="1"/>
  <c r="BC554" i="1"/>
  <c r="BD554" i="1"/>
  <c r="BE554" i="1"/>
  <c r="BC793" i="1"/>
  <c r="BD793" i="1"/>
  <c r="BE793" i="1"/>
  <c r="BC910" i="1"/>
  <c r="BD910" i="1"/>
  <c r="BE910" i="1"/>
  <c r="BC1636" i="1"/>
  <c r="BD1636" i="1"/>
  <c r="BE1636" i="1"/>
  <c r="BC685" i="1"/>
  <c r="BD685" i="1"/>
  <c r="BE685" i="1"/>
  <c r="BC115" i="1"/>
  <c r="BD115" i="1"/>
  <c r="BE115" i="1"/>
  <c r="BC344" i="1"/>
  <c r="BD344" i="1"/>
  <c r="BE344" i="1"/>
  <c r="BC1184" i="1"/>
  <c r="BD1184" i="1"/>
  <c r="BE1184" i="1"/>
  <c r="BC1708" i="1"/>
  <c r="BD1708" i="1"/>
  <c r="BE1708" i="1"/>
  <c r="BC614" i="1"/>
  <c r="BD614" i="1"/>
  <c r="BE614" i="1"/>
  <c r="BC1710" i="1"/>
  <c r="BD1710" i="1"/>
  <c r="BE1710" i="1"/>
  <c r="BC687" i="1"/>
  <c r="BD687" i="1"/>
  <c r="BE687" i="1"/>
  <c r="BC1953" i="1"/>
  <c r="BD1953" i="1"/>
  <c r="BE1953" i="1"/>
  <c r="BC1186" i="1"/>
  <c r="BD1186" i="1"/>
  <c r="BE1186" i="1"/>
  <c r="BC1954" i="1"/>
  <c r="BD1954" i="1"/>
  <c r="BE1954" i="1"/>
  <c r="BC1067" i="1"/>
  <c r="BD1067" i="1"/>
  <c r="BE1067" i="1"/>
  <c r="BC227" i="1"/>
  <c r="BD227" i="1"/>
  <c r="BE227" i="1"/>
  <c r="BC504" i="1"/>
  <c r="BD504" i="1"/>
  <c r="BE504" i="1"/>
  <c r="BC1958" i="1"/>
  <c r="BD1958" i="1"/>
  <c r="BE1958" i="1"/>
  <c r="BC1383" i="1"/>
  <c r="BD1383" i="1"/>
  <c r="BE1383" i="1"/>
  <c r="BC1304" i="1"/>
  <c r="BD1304" i="1"/>
  <c r="BE1304" i="1"/>
  <c r="BC912" i="1"/>
  <c r="BD912" i="1"/>
  <c r="BE912" i="1"/>
  <c r="BC168" i="1"/>
  <c r="BD168" i="1"/>
  <c r="BE168" i="1"/>
  <c r="BC1959" i="1"/>
  <c r="BD1959" i="1"/>
  <c r="BE1959" i="1"/>
  <c r="BC170" i="1"/>
  <c r="BD170" i="1"/>
  <c r="BE170" i="1"/>
  <c r="BC966" i="1"/>
  <c r="BD966" i="1"/>
  <c r="BE966" i="1"/>
  <c r="BC1960" i="1"/>
  <c r="BD1960" i="1"/>
  <c r="BE1960" i="1"/>
  <c r="BC346" i="1"/>
  <c r="BD346" i="1"/>
  <c r="BE346" i="1"/>
  <c r="BC1385" i="1"/>
  <c r="BD1385" i="1"/>
  <c r="BE1385" i="1"/>
  <c r="BC229" i="1"/>
  <c r="BD229" i="1"/>
  <c r="BE229" i="1"/>
  <c r="BC1500" i="1"/>
  <c r="BD1500" i="1"/>
  <c r="BE1500" i="1"/>
  <c r="BC860" i="1"/>
  <c r="BD860" i="1"/>
  <c r="BE860" i="1"/>
  <c r="BC1188" i="1"/>
  <c r="BD1188" i="1"/>
  <c r="BE1188" i="1"/>
  <c r="BC437" i="1"/>
  <c r="BD437" i="1"/>
  <c r="BE437" i="1"/>
  <c r="BC1961" i="1"/>
  <c r="BD1961" i="1"/>
  <c r="BE1961" i="1"/>
  <c r="BC1070" i="1"/>
  <c r="BD1070" i="1"/>
  <c r="BE1070" i="1"/>
  <c r="BC1965" i="1"/>
  <c r="BD1965" i="1"/>
  <c r="BE1965" i="1"/>
  <c r="BC231" i="1"/>
  <c r="BD231" i="1"/>
  <c r="BE231" i="1"/>
  <c r="BC1563" i="1"/>
  <c r="BD1563" i="1"/>
  <c r="BE1563" i="1"/>
  <c r="BC1194" i="1"/>
  <c r="BD1194" i="1"/>
  <c r="BE1194" i="1"/>
  <c r="BC1638" i="1"/>
  <c r="BD1638" i="1"/>
  <c r="BE1638" i="1"/>
  <c r="BC556" i="1"/>
  <c r="BD556" i="1"/>
  <c r="BE556" i="1"/>
  <c r="BC689" i="1"/>
  <c r="BD689" i="1"/>
  <c r="BE689" i="1"/>
  <c r="BC1712" i="1"/>
  <c r="BD1712" i="1"/>
  <c r="BE1712" i="1"/>
  <c r="BC1771" i="1"/>
  <c r="BD1771" i="1"/>
  <c r="BE1771" i="1"/>
  <c r="BC1966" i="1"/>
  <c r="BD1966" i="1"/>
  <c r="BE1966" i="1"/>
  <c r="BC862" i="1"/>
  <c r="BD862" i="1"/>
  <c r="BE862" i="1"/>
  <c r="BC172" i="1"/>
  <c r="BD172" i="1"/>
  <c r="BE172" i="1"/>
  <c r="BC1967" i="1"/>
  <c r="BD1967" i="1"/>
  <c r="BE1967" i="1"/>
  <c r="BC1565" i="1"/>
  <c r="BD1565" i="1"/>
  <c r="BE1565" i="1"/>
  <c r="BC914" i="1"/>
  <c r="BD914" i="1"/>
  <c r="BE914" i="1"/>
  <c r="BC1195" i="1"/>
  <c r="BD1195" i="1"/>
  <c r="BE1195" i="1"/>
  <c r="BC1450" i="1"/>
  <c r="BD1450" i="1"/>
  <c r="BE1450" i="1"/>
  <c r="BC1971" i="1"/>
  <c r="BD1971" i="1"/>
  <c r="BE1971" i="1"/>
  <c r="BC915" i="1"/>
  <c r="BD915" i="1"/>
  <c r="BE915" i="1"/>
  <c r="BC175" i="1"/>
  <c r="BD175" i="1"/>
  <c r="BE175" i="1"/>
  <c r="BC616" i="1"/>
  <c r="BD616" i="1"/>
  <c r="BE616" i="1"/>
  <c r="BC440" i="1"/>
  <c r="BD440" i="1"/>
  <c r="BE440" i="1"/>
  <c r="BC1972" i="1"/>
  <c r="BD1972" i="1"/>
  <c r="BE1972" i="1"/>
  <c r="BC917" i="1"/>
  <c r="BD917" i="1"/>
  <c r="BE917" i="1"/>
  <c r="BC506" i="1"/>
  <c r="BD506" i="1"/>
  <c r="BE506" i="1"/>
  <c r="BC1015" i="1"/>
  <c r="BD1015" i="1"/>
  <c r="BE1015" i="1"/>
  <c r="BC799" i="1"/>
  <c r="BD799" i="1"/>
  <c r="BE799" i="1"/>
  <c r="BC1141" i="1"/>
  <c r="BD1141" i="1"/>
  <c r="BE1141" i="1"/>
  <c r="BC1640" i="1"/>
  <c r="BD1640" i="1"/>
  <c r="BE1640" i="1"/>
  <c r="BC508" i="1"/>
  <c r="BD508" i="1"/>
  <c r="BE508" i="1"/>
  <c r="BC864" i="1"/>
  <c r="BD864" i="1"/>
  <c r="BE864" i="1"/>
  <c r="BC1973" i="1"/>
  <c r="BD1973" i="1"/>
  <c r="BE1973" i="1"/>
  <c r="BC1305" i="1"/>
  <c r="BD1305" i="1"/>
  <c r="BE1305" i="1"/>
  <c r="BC350" i="1"/>
  <c r="BD350" i="1"/>
  <c r="BE350" i="1"/>
  <c r="BC1974" i="1"/>
  <c r="BD1974" i="1"/>
  <c r="BE1974" i="1"/>
  <c r="BC293" i="1"/>
  <c r="BD293" i="1"/>
  <c r="BE293" i="1"/>
  <c r="BC295" i="1"/>
  <c r="BD295" i="1"/>
  <c r="BE295" i="1"/>
  <c r="BC1017" i="1"/>
  <c r="BD1017" i="1"/>
  <c r="BE1017" i="1"/>
  <c r="BC1073" i="1"/>
  <c r="BD1073" i="1"/>
  <c r="BE1073" i="1"/>
  <c r="BC1143" i="1"/>
  <c r="BD1143" i="1"/>
  <c r="BE1143" i="1"/>
  <c r="BC1978" i="1"/>
  <c r="BD1978" i="1"/>
  <c r="BE1978" i="1"/>
  <c r="BC510" i="1"/>
  <c r="BD510" i="1"/>
  <c r="BE510" i="1"/>
  <c r="BC1773" i="1"/>
  <c r="BD1773" i="1"/>
  <c r="BE1773" i="1"/>
  <c r="BC1979" i="1"/>
  <c r="BD1979" i="1"/>
  <c r="BE1979" i="1"/>
  <c r="BC1307" i="1"/>
  <c r="BD1307" i="1"/>
  <c r="BE1307" i="1"/>
  <c r="BC1502" i="1"/>
  <c r="BD1502" i="1"/>
  <c r="BE1502" i="1"/>
  <c r="BC1775" i="1"/>
  <c r="BD1775" i="1"/>
  <c r="BE1775" i="1"/>
  <c r="BC805" i="1"/>
  <c r="BD805" i="1"/>
  <c r="BE805" i="1"/>
  <c r="BC49" i="1"/>
  <c r="BD49" i="1"/>
  <c r="BE49" i="1"/>
  <c r="BC734" i="1"/>
  <c r="BD734" i="1"/>
  <c r="BE734" i="1"/>
  <c r="BC441" i="1"/>
  <c r="BD441" i="1"/>
  <c r="BE441" i="1"/>
  <c r="BC736" i="1"/>
  <c r="BD736" i="1"/>
  <c r="BE736" i="1"/>
  <c r="BC1452" i="1"/>
  <c r="BD1452" i="1"/>
  <c r="BE1452" i="1"/>
  <c r="BC297" i="1"/>
  <c r="BD297" i="1"/>
  <c r="BE297" i="1"/>
  <c r="BC352" i="1"/>
  <c r="BD352" i="1"/>
  <c r="BE352" i="1"/>
  <c r="BC1074" i="1"/>
  <c r="BD1074" i="1"/>
  <c r="BE1074" i="1"/>
  <c r="BC968" i="1"/>
  <c r="BD968" i="1"/>
  <c r="BE968" i="1"/>
  <c r="BC1566" i="1"/>
  <c r="BD1566" i="1"/>
  <c r="BE1566" i="1"/>
  <c r="BC117" i="1"/>
  <c r="BD117" i="1"/>
  <c r="BE117" i="1"/>
  <c r="BC1980" i="1"/>
  <c r="BD1980" i="1"/>
  <c r="BE1980" i="1"/>
  <c r="BC807" i="1"/>
  <c r="BD807" i="1"/>
  <c r="BE807" i="1"/>
  <c r="BC512" i="1"/>
  <c r="BD512" i="1"/>
  <c r="BE512" i="1"/>
  <c r="BC809" i="1"/>
  <c r="BD809" i="1"/>
  <c r="BE809" i="1"/>
  <c r="BC1454" i="1"/>
  <c r="BD1454" i="1"/>
  <c r="BE1454" i="1"/>
  <c r="BC562" i="1"/>
  <c r="BD562" i="1"/>
  <c r="BE562" i="1"/>
  <c r="BC354" i="1"/>
  <c r="BD354" i="1"/>
  <c r="BE354" i="1"/>
  <c r="BC1197" i="1"/>
  <c r="BD1197" i="1"/>
  <c r="BE1197" i="1"/>
  <c r="BC1642" i="1"/>
  <c r="BD1642" i="1"/>
  <c r="BE1642" i="1"/>
  <c r="BC52" i="1"/>
  <c r="BD52" i="1"/>
  <c r="BE52" i="1"/>
  <c r="BC1715" i="1"/>
  <c r="BD1715" i="1"/>
  <c r="BE1715" i="1"/>
  <c r="BC1779" i="1"/>
  <c r="BD1779" i="1"/>
  <c r="BE1779" i="1"/>
  <c r="BC1781" i="1"/>
  <c r="BD1781" i="1"/>
  <c r="BE1781" i="1"/>
  <c r="BC1644" i="1"/>
  <c r="BD1644" i="1"/>
  <c r="BE1644" i="1"/>
  <c r="BC1309" i="1"/>
  <c r="BD1309" i="1"/>
  <c r="BE1309" i="1"/>
  <c r="BC1311" i="1"/>
  <c r="BD1311" i="1"/>
  <c r="BE1311" i="1"/>
  <c r="BC1783" i="1"/>
  <c r="BD1783" i="1"/>
  <c r="BE1783" i="1"/>
  <c r="BC1019" i="1"/>
  <c r="BD1019" i="1"/>
  <c r="BE1019" i="1"/>
  <c r="BC1457" i="1"/>
  <c r="BD1457" i="1"/>
  <c r="BE1457" i="1"/>
  <c r="BC1504" i="1"/>
  <c r="BD1504" i="1"/>
  <c r="BE1504" i="1"/>
  <c r="BC971" i="1"/>
  <c r="BD971" i="1"/>
  <c r="BE971" i="1"/>
  <c r="BC1313" i="1"/>
  <c r="BD1313" i="1"/>
  <c r="BE1313" i="1"/>
  <c r="BC1785" i="1"/>
  <c r="BD1785" i="1"/>
  <c r="BE1785" i="1"/>
  <c r="BC54" i="1"/>
  <c r="BD54" i="1"/>
  <c r="BE54" i="1"/>
  <c r="BC1506" i="1"/>
  <c r="BD1506" i="1"/>
  <c r="BE1506" i="1"/>
  <c r="BC1199" i="1"/>
  <c r="BD1199" i="1"/>
  <c r="BE1199" i="1"/>
  <c r="BC570" i="1"/>
  <c r="BD570" i="1"/>
  <c r="BE570" i="1"/>
  <c r="BC1315" i="1"/>
  <c r="BD1315" i="1"/>
  <c r="BE1315" i="1"/>
  <c r="BC1981" i="1"/>
  <c r="BD1981" i="1"/>
  <c r="BE1981" i="1"/>
  <c r="BC1021" i="1"/>
  <c r="BD1021" i="1"/>
  <c r="BE1021" i="1"/>
  <c r="BC56" i="1"/>
  <c r="BD56" i="1"/>
  <c r="BE56" i="1"/>
  <c r="BC866" i="1"/>
  <c r="BD866" i="1"/>
  <c r="BE866" i="1"/>
  <c r="BC356" i="1"/>
  <c r="BD356" i="1"/>
  <c r="BE356" i="1"/>
  <c r="BC919" i="1"/>
  <c r="BD919" i="1"/>
  <c r="BE919" i="1"/>
  <c r="BC58" i="1"/>
  <c r="BD58" i="1"/>
  <c r="BE58" i="1"/>
  <c r="BC1982" i="1"/>
  <c r="BD1982" i="1"/>
  <c r="BE1982" i="1"/>
  <c r="BC921" i="1"/>
  <c r="BD921" i="1"/>
  <c r="BE921" i="1"/>
  <c r="BC1076" i="1"/>
  <c r="BD1076" i="1"/>
  <c r="BE1076" i="1"/>
  <c r="BC1842" i="1"/>
  <c r="BD1842" i="1"/>
  <c r="BE1842" i="1"/>
  <c r="BC1459" i="1"/>
  <c r="BD1459" i="1"/>
  <c r="BE1459" i="1"/>
  <c r="BC358" i="1"/>
  <c r="BD358" i="1"/>
  <c r="BE358" i="1"/>
  <c r="BC622" i="1"/>
  <c r="BD622" i="1"/>
  <c r="BE622" i="1"/>
  <c r="BC1388" i="1"/>
  <c r="BD1388" i="1"/>
  <c r="BE1388" i="1"/>
  <c r="BC177" i="1"/>
  <c r="BD177" i="1"/>
  <c r="BE177" i="1"/>
  <c r="BC1846" i="1"/>
  <c r="BD1846" i="1"/>
  <c r="BE1846" i="1"/>
  <c r="BC1146" i="1"/>
  <c r="BD1146" i="1"/>
  <c r="BE1146" i="1"/>
  <c r="BC974" i="1"/>
  <c r="BD974" i="1"/>
  <c r="BE974" i="1"/>
  <c r="BC739" i="1"/>
  <c r="BD739" i="1"/>
  <c r="BE739" i="1"/>
  <c r="BC181" i="1"/>
  <c r="BD181" i="1"/>
  <c r="BE181" i="1"/>
  <c r="BC1983" i="1"/>
  <c r="BD1983" i="1"/>
  <c r="BE1983" i="1"/>
  <c r="BC1023" i="1"/>
  <c r="BD1023" i="1"/>
  <c r="BE1023" i="1"/>
  <c r="BC1260" i="1"/>
  <c r="BD1260" i="1"/>
  <c r="BE1260" i="1"/>
  <c r="BC1078" i="1"/>
  <c r="BD1078" i="1"/>
  <c r="BE1078" i="1"/>
  <c r="BC741" i="1"/>
  <c r="BD741" i="1"/>
  <c r="BE741" i="1"/>
  <c r="BC1461" i="1"/>
  <c r="BD1461" i="1"/>
  <c r="BE1461" i="1"/>
  <c r="BC1321" i="1"/>
  <c r="BD1321" i="1"/>
  <c r="BE1321" i="1"/>
  <c r="BC119" i="1"/>
  <c r="BD119" i="1"/>
  <c r="BE119" i="1"/>
  <c r="BC1323" i="1"/>
  <c r="BD1323" i="1"/>
  <c r="BE1323" i="1"/>
  <c r="BC624" i="1"/>
  <c r="BD624" i="1"/>
  <c r="BE624" i="1"/>
  <c r="BC922" i="1"/>
  <c r="BD922" i="1"/>
  <c r="BE922" i="1"/>
  <c r="BC299" i="1"/>
  <c r="BD299" i="1"/>
  <c r="BE299" i="1"/>
  <c r="BC813" i="1"/>
  <c r="BD813" i="1"/>
  <c r="BE813" i="1"/>
  <c r="BC975" i="1"/>
  <c r="BD975" i="1"/>
  <c r="BE975" i="1"/>
  <c r="BC1787" i="1"/>
  <c r="BD1787" i="1"/>
  <c r="BE1787" i="1"/>
  <c r="BC1326" i="1"/>
  <c r="BD1326" i="1"/>
  <c r="BE1326" i="1"/>
  <c r="BC121" i="1"/>
  <c r="BD121" i="1"/>
  <c r="BE121" i="1"/>
  <c r="BC60" i="1"/>
  <c r="BD60" i="1"/>
  <c r="BE60" i="1"/>
  <c r="BC626" i="1"/>
  <c r="BD626" i="1"/>
  <c r="BE626" i="1"/>
  <c r="BC1568" i="1"/>
  <c r="BD1568" i="1"/>
  <c r="BE1568" i="1"/>
  <c r="BC1390" i="1"/>
  <c r="BD1390" i="1"/>
  <c r="BE1390" i="1"/>
  <c r="BC123" i="1"/>
  <c r="BD123" i="1"/>
  <c r="BE123" i="1"/>
  <c r="BC743" i="1"/>
  <c r="BD743" i="1"/>
  <c r="BE743" i="1"/>
  <c r="BC1025" i="1"/>
  <c r="BD1025" i="1"/>
  <c r="BE1025" i="1"/>
  <c r="BC515" i="1"/>
  <c r="BD515" i="1"/>
  <c r="BE515" i="1"/>
  <c r="BC628" i="1"/>
  <c r="BD628" i="1"/>
  <c r="BE628" i="1"/>
  <c r="BC1791" i="1"/>
  <c r="BD1791" i="1"/>
  <c r="BE1791" i="1"/>
  <c r="BC62" i="1"/>
  <c r="BD62" i="1"/>
  <c r="BE62" i="1"/>
  <c r="BC233" i="1"/>
  <c r="BD233" i="1"/>
  <c r="BE233" i="1"/>
  <c r="BC1201" i="1"/>
  <c r="BD1201" i="1"/>
  <c r="BE1201" i="1"/>
  <c r="BC235" i="1"/>
  <c r="BD235" i="1"/>
  <c r="BE235" i="1"/>
  <c r="BC443" i="1"/>
  <c r="BD443" i="1"/>
  <c r="BE443" i="1"/>
  <c r="BC237" i="1"/>
  <c r="BD237" i="1"/>
  <c r="BE237" i="1"/>
  <c r="BC363" i="1"/>
  <c r="BD363" i="1"/>
  <c r="BE363" i="1"/>
  <c r="BC1148" i="1"/>
  <c r="BD1148" i="1"/>
  <c r="BE1148" i="1"/>
  <c r="BC1650" i="1"/>
  <c r="BD1650" i="1"/>
  <c r="BE1650" i="1"/>
  <c r="BC1987" i="1"/>
  <c r="BD1987" i="1"/>
  <c r="BE1987" i="1"/>
  <c r="BC630" i="1"/>
  <c r="BD630" i="1"/>
  <c r="BE630" i="1"/>
  <c r="BC64" i="1"/>
  <c r="BD64" i="1"/>
  <c r="BE64" i="1"/>
  <c r="BC125" i="1"/>
  <c r="BD125" i="1"/>
  <c r="BE125" i="1"/>
  <c r="BC746" i="1"/>
  <c r="BD746" i="1"/>
  <c r="BE746" i="1"/>
  <c r="BC977" i="1"/>
  <c r="BD977" i="1"/>
  <c r="BE977" i="1"/>
  <c r="BC1848" i="1"/>
  <c r="BD1848" i="1"/>
  <c r="BE1848" i="1"/>
  <c r="BC869" i="1"/>
  <c r="BD869" i="1"/>
  <c r="BE869" i="1"/>
  <c r="BC1850" i="1"/>
  <c r="BD1850" i="1"/>
  <c r="BE1850" i="1"/>
  <c r="BC691" i="1"/>
  <c r="BD691" i="1"/>
  <c r="BE691" i="1"/>
  <c r="BC1719" i="1"/>
  <c r="BD1719" i="1"/>
  <c r="BE1719" i="1"/>
  <c r="BC693" i="1"/>
  <c r="BD693" i="1"/>
  <c r="BE693" i="1"/>
  <c r="BC1988" i="1"/>
  <c r="BD1988" i="1"/>
  <c r="BE1988" i="1"/>
  <c r="BC924" i="1"/>
  <c r="BD924" i="1"/>
  <c r="BE924" i="1"/>
  <c r="BC979" i="1"/>
  <c r="BD979" i="1"/>
  <c r="BE979" i="1"/>
  <c r="BC1509" i="1"/>
  <c r="BD1509" i="1"/>
  <c r="BE1509" i="1"/>
  <c r="BC1989" i="1"/>
  <c r="BD1989" i="1"/>
  <c r="BE1989" i="1"/>
  <c r="BC1990" i="1"/>
  <c r="BD1990" i="1"/>
  <c r="BE1990" i="1"/>
  <c r="BC239" i="1"/>
  <c r="BD239" i="1"/>
  <c r="BE239" i="1"/>
  <c r="BC1991" i="1"/>
  <c r="BD1991" i="1"/>
  <c r="BE1991" i="1"/>
  <c r="BC1721" i="1"/>
  <c r="BD1721" i="1"/>
  <c r="BE1721" i="1"/>
  <c r="BC66" i="1"/>
  <c r="BD66" i="1"/>
  <c r="BE66" i="1"/>
  <c r="BC1995" i="1"/>
  <c r="BD1995" i="1"/>
  <c r="BE1995" i="1"/>
  <c r="BC1080" i="1"/>
  <c r="BD1080" i="1"/>
  <c r="BE1080" i="1"/>
  <c r="BC1150" i="1"/>
  <c r="BD1150" i="1"/>
  <c r="BE1150" i="1"/>
  <c r="BC632" i="1"/>
  <c r="BD632" i="1"/>
  <c r="BE632" i="1"/>
  <c r="BC365" i="1"/>
  <c r="BD365" i="1"/>
  <c r="BE365" i="1"/>
  <c r="BC1793" i="1"/>
  <c r="BD1793" i="1"/>
  <c r="BE1793" i="1"/>
  <c r="BC1996" i="1"/>
  <c r="BD1996" i="1"/>
  <c r="BE1996" i="1"/>
  <c r="BC445" i="1"/>
  <c r="BD445" i="1"/>
  <c r="BE445" i="1"/>
  <c r="BC1997" i="1"/>
  <c r="BD1997" i="1"/>
  <c r="BE1997" i="1"/>
  <c r="BC367" i="1"/>
  <c r="BD367" i="1"/>
  <c r="BE367" i="1"/>
  <c r="BC577" i="1"/>
  <c r="BD577" i="1"/>
  <c r="BE577" i="1"/>
  <c r="BC1998" i="1"/>
  <c r="BD1998" i="1"/>
  <c r="BE1998" i="1"/>
  <c r="BC1651" i="1"/>
  <c r="BD1651" i="1"/>
  <c r="BE1651" i="1"/>
  <c r="BC695" i="1"/>
  <c r="BD695" i="1"/>
  <c r="BE695" i="1"/>
  <c r="BC1026" i="1"/>
  <c r="BD1026" i="1"/>
  <c r="BE1026" i="1"/>
  <c r="BC1852" i="1"/>
  <c r="BD1852" i="1"/>
  <c r="BE1852" i="1"/>
  <c r="BC816" i="1"/>
  <c r="BD816" i="1"/>
  <c r="BE816" i="1"/>
  <c r="BC1655" i="1"/>
  <c r="BD1655" i="1"/>
  <c r="BE1655" i="1"/>
  <c r="BC2002" i="1"/>
  <c r="BD2002" i="1"/>
  <c r="BE2002" i="1"/>
  <c r="BC1722" i="1"/>
  <c r="BD1722" i="1"/>
  <c r="BE1722" i="1"/>
  <c r="BC371" i="1"/>
  <c r="BD371" i="1"/>
  <c r="BE371" i="1"/>
  <c r="BC1203" i="1"/>
  <c r="BD1203" i="1"/>
  <c r="BE1203" i="1"/>
  <c r="BC925" i="1"/>
  <c r="BD925" i="1"/>
  <c r="BE925" i="1"/>
  <c r="BC1795" i="1"/>
  <c r="BD1795" i="1"/>
  <c r="BE1795" i="1"/>
  <c r="BC579" i="1"/>
  <c r="BD579" i="1"/>
  <c r="BE579" i="1"/>
  <c r="BC1657" i="1"/>
  <c r="BD1657" i="1"/>
  <c r="BE1657" i="1"/>
  <c r="BC1571" i="1"/>
  <c r="BD1571" i="1"/>
  <c r="BE1571" i="1"/>
  <c r="BC981" i="1"/>
  <c r="BD981" i="1"/>
  <c r="BE981" i="1"/>
  <c r="BC2003" i="1"/>
  <c r="BD2003" i="1"/>
  <c r="BE2003" i="1"/>
  <c r="BC1086" i="1"/>
  <c r="BD1086" i="1"/>
  <c r="BE1086" i="1"/>
  <c r="BC748" i="1"/>
  <c r="BD748" i="1"/>
  <c r="BE748" i="1"/>
  <c r="BC1398" i="1"/>
  <c r="BD1398" i="1"/>
  <c r="BE1398" i="1"/>
  <c r="BC184" i="1"/>
  <c r="BD184" i="1"/>
  <c r="BE184" i="1"/>
  <c r="BC1659" i="1"/>
  <c r="BD1659" i="1"/>
  <c r="BE1659" i="1"/>
  <c r="BE634" i="1"/>
  <c r="BD634" i="1"/>
  <c r="BC634" i="1"/>
  <c r="CA1659" i="1"/>
  <c r="CB1659" i="1" s="1"/>
  <c r="CA1526" i="1"/>
  <c r="CB1526" i="1" s="1"/>
  <c r="CA1809" i="1"/>
  <c r="CB1809" i="1" s="1"/>
  <c r="CA1240" i="1"/>
  <c r="CB1240" i="1" s="1"/>
  <c r="CA335" i="1"/>
  <c r="CA599" i="1"/>
  <c r="CB599" i="1" s="1"/>
  <c r="CA287" i="1"/>
  <c r="CB287" i="1" s="1"/>
  <c r="CA438" i="1"/>
  <c r="CB438" i="1" s="1"/>
  <c r="CA690" i="1"/>
  <c r="CA806" i="1"/>
  <c r="CB806" i="1" s="1"/>
  <c r="CA1022" i="1"/>
  <c r="CB1022" i="1" s="1"/>
  <c r="CA1853" i="1"/>
  <c r="CB1853" i="1" s="1"/>
  <c r="CA635" i="1"/>
  <c r="CA519" i="1"/>
  <c r="CB519" i="1" s="1"/>
  <c r="CA1799" i="1"/>
  <c r="CB1799" i="1" s="1"/>
  <c r="CA930" i="1"/>
  <c r="CB930" i="1" s="1"/>
  <c r="CA136" i="1"/>
  <c r="CA386" i="1"/>
  <c r="CB386" i="1" s="1"/>
  <c r="CA1154" i="1"/>
  <c r="CB1154" i="1" s="1"/>
  <c r="CA71" i="1"/>
  <c r="CB71" i="1" s="1"/>
  <c r="CA880" i="1"/>
  <c r="CA1038" i="1"/>
  <c r="CB1038" i="1" s="1"/>
  <c r="CA1107" i="1"/>
  <c r="CB1107" i="1" s="1"/>
  <c r="CA1811" i="1"/>
  <c r="CB1811" i="1" s="1"/>
  <c r="CA1220" i="1"/>
  <c r="CA761" i="1"/>
  <c r="CB761" i="1" s="1"/>
  <c r="CA261" i="1"/>
  <c r="CB261" i="1" s="1"/>
  <c r="CA1227" i="1"/>
  <c r="CB1227" i="1" s="1"/>
  <c r="CA413" i="1"/>
  <c r="CA324" i="1"/>
  <c r="CB324" i="1" s="1"/>
  <c r="CA947" i="1"/>
  <c r="CB947" i="1" s="1"/>
  <c r="CA1418" i="1"/>
  <c r="CB1418" i="1" s="1"/>
  <c r="CA1419" i="1"/>
  <c r="CA537" i="1"/>
  <c r="CB537" i="1" s="1"/>
  <c r="CA92" i="1"/>
  <c r="CB92" i="1" s="1"/>
  <c r="CA276" i="1"/>
  <c r="CB276" i="1" s="1"/>
  <c r="CA997" i="1"/>
  <c r="CA211" i="1"/>
  <c r="CB211" i="1" s="1"/>
  <c r="CA773" i="1"/>
  <c r="CB773" i="1" s="1"/>
  <c r="CA1118" i="1"/>
  <c r="CB1118" i="1" s="1"/>
  <c r="CA1288" i="1"/>
  <c r="CA1480" i="1"/>
  <c r="CB1480" i="1" s="1"/>
  <c r="CA333" i="1"/>
  <c r="CB333" i="1" s="1"/>
  <c r="CA1486" i="1"/>
  <c r="CB1486" i="1" s="1"/>
  <c r="CA1423" i="1"/>
  <c r="CA103" i="1"/>
  <c r="CB103" i="1" s="1"/>
  <c r="CA780" i="1"/>
  <c r="CB780" i="1" s="1"/>
  <c r="CA1699" i="1"/>
  <c r="CB1699" i="1" s="1"/>
  <c r="CA673" i="1"/>
  <c r="CA1935" i="1"/>
  <c r="CB1935" i="1" s="1"/>
  <c r="CA784" i="1"/>
  <c r="CB784" i="1" s="1"/>
  <c r="CA1177" i="1"/>
  <c r="CB1177" i="1" s="1"/>
  <c r="CA905" i="1"/>
  <c r="CA675" i="1"/>
  <c r="CB675" i="1" s="1"/>
  <c r="CA1434" i="1"/>
  <c r="CB1434" i="1" s="1"/>
  <c r="CA852" i="1"/>
  <c r="CB852" i="1" s="1"/>
  <c r="CA219" i="1"/>
  <c r="CA686" i="1"/>
  <c r="CB686" i="1" s="1"/>
  <c r="CA1639" i="1"/>
  <c r="CB1639" i="1" s="1"/>
  <c r="CA439" i="1"/>
  <c r="CB439" i="1" s="1"/>
  <c r="CA1777" i="1"/>
  <c r="CA563" i="1"/>
  <c r="CB563" i="1" s="1"/>
  <c r="CA564" i="1"/>
  <c r="CB564" i="1" s="1"/>
  <c r="CA740" i="1"/>
  <c r="CB740" i="1" s="1"/>
  <c r="CA1569" i="1"/>
  <c r="CA1202" i="1"/>
  <c r="CB1202" i="1" s="1"/>
  <c r="CA696" i="1"/>
  <c r="CB696" i="1" s="1"/>
  <c r="CA1087" i="1"/>
  <c r="CB1087" i="1" s="1"/>
  <c r="BU1526" i="1"/>
  <c r="BU1809" i="1"/>
  <c r="BV1809" i="1" s="1"/>
  <c r="BU1240" i="1"/>
  <c r="BV1240" i="1" s="1"/>
  <c r="BU335" i="1"/>
  <c r="BV335" i="1" s="1"/>
  <c r="BU599" i="1"/>
  <c r="BU287" i="1"/>
  <c r="BV287" i="1" s="1"/>
  <c r="BU438" i="1"/>
  <c r="BV438" i="1" s="1"/>
  <c r="BU690" i="1"/>
  <c r="BV690" i="1" s="1"/>
  <c r="BU806" i="1"/>
  <c r="BU1022" i="1"/>
  <c r="BV1022" i="1" s="1"/>
  <c r="BU1853" i="1"/>
  <c r="BV1853" i="1" s="1"/>
  <c r="BU635" i="1"/>
  <c r="BV635" i="1" s="1"/>
  <c r="BU519" i="1"/>
  <c r="BU1799" i="1"/>
  <c r="BV1799" i="1" s="1"/>
  <c r="BU930" i="1"/>
  <c r="BV930" i="1" s="1"/>
  <c r="BU136" i="1"/>
  <c r="BV136" i="1" s="1"/>
  <c r="BU386" i="1"/>
  <c r="BU1154" i="1"/>
  <c r="BV1154" i="1" s="1"/>
  <c r="BU71" i="1"/>
  <c r="BV71" i="1" s="1"/>
  <c r="BU880" i="1"/>
  <c r="BV880" i="1" s="1"/>
  <c r="BU1038" i="1"/>
  <c r="BU1107" i="1"/>
  <c r="BV1107" i="1" s="1"/>
  <c r="BU1811" i="1"/>
  <c r="BV1811" i="1" s="1"/>
  <c r="BU1220" i="1"/>
  <c r="BV1220" i="1" s="1"/>
  <c r="BU761" i="1"/>
  <c r="BU261" i="1"/>
  <c r="BV261" i="1" s="1"/>
  <c r="BU1227" i="1"/>
  <c r="BV1227" i="1" s="1"/>
  <c r="BU413" i="1"/>
  <c r="BV413" i="1" s="1"/>
  <c r="BU324" i="1"/>
  <c r="BU947" i="1"/>
  <c r="BV947" i="1" s="1"/>
  <c r="BU1418" i="1"/>
  <c r="BV1418" i="1" s="1"/>
  <c r="BU1419" i="1"/>
  <c r="BV1419" i="1" s="1"/>
  <c r="BU537" i="1"/>
  <c r="BU92" i="1"/>
  <c r="BV92" i="1" s="1"/>
  <c r="BU276" i="1"/>
  <c r="BV276" i="1" s="1"/>
  <c r="BU997" i="1"/>
  <c r="BV997" i="1" s="1"/>
  <c r="BU211" i="1"/>
  <c r="BU773" i="1"/>
  <c r="BV773" i="1" s="1"/>
  <c r="BU1118" i="1"/>
  <c r="BV1118" i="1" s="1"/>
  <c r="BU1288" i="1"/>
  <c r="BV1288" i="1" s="1"/>
  <c r="BU1480" i="1"/>
  <c r="BU333" i="1"/>
  <c r="BV333" i="1" s="1"/>
  <c r="BU1486" i="1"/>
  <c r="BV1486" i="1" s="1"/>
  <c r="BU1423" i="1"/>
  <c r="BV1423" i="1" s="1"/>
  <c r="BU103" i="1"/>
  <c r="BU780" i="1"/>
  <c r="BV780" i="1" s="1"/>
  <c r="BU1699" i="1"/>
  <c r="BV1699" i="1" s="1"/>
  <c r="BU673" i="1"/>
  <c r="BV673" i="1" s="1"/>
  <c r="BU1935" i="1"/>
  <c r="BU784" i="1"/>
  <c r="BV784" i="1" s="1"/>
  <c r="BU1177" i="1"/>
  <c r="BV1177" i="1" s="1"/>
  <c r="BU905" i="1"/>
  <c r="BV905" i="1" s="1"/>
  <c r="BU675" i="1"/>
  <c r="BU1434" i="1"/>
  <c r="BV1434" i="1" s="1"/>
  <c r="BU852" i="1"/>
  <c r="BV852" i="1" s="1"/>
  <c r="BU219" i="1"/>
  <c r="BV219" i="1" s="1"/>
  <c r="BU686" i="1"/>
  <c r="BU1639" i="1"/>
  <c r="BV1639" i="1" s="1"/>
  <c r="BU439" i="1"/>
  <c r="BV439" i="1" s="1"/>
  <c r="BU1777" i="1"/>
  <c r="BV1777" i="1" s="1"/>
  <c r="BU563" i="1"/>
  <c r="BU564" i="1"/>
  <c r="BV564" i="1" s="1"/>
  <c r="BU740" i="1"/>
  <c r="BV740" i="1" s="1"/>
  <c r="BU1569" i="1"/>
  <c r="BV1569" i="1" s="1"/>
  <c r="BU1202" i="1"/>
  <c r="BU696" i="1"/>
  <c r="BV696" i="1" s="1"/>
  <c r="BU1087" i="1"/>
  <c r="BV1087" i="1" s="1"/>
  <c r="BN1809" i="1"/>
  <c r="BO1809" i="1" s="1"/>
  <c r="BN1240" i="1"/>
  <c r="BO1240" i="1" s="1"/>
  <c r="BN287" i="1"/>
  <c r="BO287" i="1" s="1"/>
  <c r="BN438" i="1"/>
  <c r="BO438" i="1" s="1"/>
  <c r="BN1022" i="1"/>
  <c r="BO1022" i="1" s="1"/>
  <c r="BN1853" i="1"/>
  <c r="BO1853" i="1" s="1"/>
  <c r="BN1799" i="1"/>
  <c r="BO1799" i="1" s="1"/>
  <c r="BN930" i="1"/>
  <c r="BO930" i="1" s="1"/>
  <c r="BN1154" i="1"/>
  <c r="BO1154" i="1" s="1"/>
  <c r="BN71" i="1"/>
  <c r="BO71" i="1" s="1"/>
  <c r="BN1107" i="1"/>
  <c r="BO1107" i="1" s="1"/>
  <c r="BN1811" i="1"/>
  <c r="BO1811" i="1" s="1"/>
  <c r="BN261" i="1"/>
  <c r="BO261" i="1" s="1"/>
  <c r="BN1227" i="1"/>
  <c r="BO1227" i="1" s="1"/>
  <c r="BN947" i="1"/>
  <c r="BO947" i="1" s="1"/>
  <c r="BN1418" i="1"/>
  <c r="BO1418" i="1" s="1"/>
  <c r="BN92" i="1"/>
  <c r="BO92" i="1" s="1"/>
  <c r="BN276" i="1"/>
  <c r="BO276" i="1" s="1"/>
  <c r="BN773" i="1"/>
  <c r="BO773" i="1" s="1"/>
  <c r="BN1118" i="1"/>
  <c r="BO1118" i="1" s="1"/>
  <c r="BN333" i="1"/>
  <c r="BO333" i="1" s="1"/>
  <c r="BN1486" i="1"/>
  <c r="BO1486" i="1" s="1"/>
  <c r="BN780" i="1"/>
  <c r="BO780" i="1" s="1"/>
  <c r="BN1699" i="1"/>
  <c r="BO1699" i="1" s="1"/>
  <c r="BN784" i="1"/>
  <c r="BO784" i="1" s="1"/>
  <c r="BN1177" i="1"/>
  <c r="BO1177" i="1" s="1"/>
  <c r="BN1434" i="1"/>
  <c r="BO1434" i="1" s="1"/>
  <c r="BN852" i="1"/>
  <c r="BO852" i="1" s="1"/>
  <c r="BN1639" i="1"/>
  <c r="BO1639" i="1" s="1"/>
  <c r="BN439" i="1"/>
  <c r="BO439" i="1" s="1"/>
  <c r="BN564" i="1"/>
  <c r="BO564" i="1" s="1"/>
  <c r="BN740" i="1"/>
  <c r="BO740" i="1" s="1"/>
  <c r="BN696" i="1"/>
  <c r="BO696" i="1" s="1"/>
  <c r="BN1087" i="1"/>
  <c r="BO1087" i="1" s="1"/>
  <c r="CA189" i="1"/>
  <c r="CB189" i="1" s="1"/>
  <c r="CA1661" i="1"/>
  <c r="CB1661" i="1" s="1"/>
  <c r="CA1801" i="1"/>
  <c r="CA872" i="1"/>
  <c r="CB872" i="1" s="1"/>
  <c r="CA701" i="1"/>
  <c r="CB701" i="1" s="1"/>
  <c r="CA2" i="1"/>
  <c r="CB2" i="1" s="1"/>
  <c r="CA456" i="1"/>
  <c r="CA1089" i="1"/>
  <c r="CB1089" i="1" s="1"/>
  <c r="CA751" i="1"/>
  <c r="CB751" i="1" s="1"/>
  <c r="CA1209" i="1"/>
  <c r="CB1209" i="1" s="1"/>
  <c r="CA522" i="1"/>
  <c r="CB522" i="1" s="1"/>
  <c r="CA876" i="1"/>
  <c r="CB876" i="1" s="1"/>
  <c r="CA1672" i="1"/>
  <c r="CB1672" i="1" s="1"/>
  <c r="CA1733" i="1"/>
  <c r="CB1733" i="1" s="1"/>
  <c r="CA524" i="1"/>
  <c r="CA1158" i="1"/>
  <c r="CB1158" i="1" s="1"/>
  <c r="CA755" i="1"/>
  <c r="CB755" i="1" s="1"/>
  <c r="CA1808" i="1"/>
  <c r="CB1808" i="1" s="1"/>
  <c r="CA589" i="1"/>
  <c r="CA1218" i="1"/>
  <c r="CB1218" i="1" s="1"/>
  <c r="CA1224" i="1"/>
  <c r="CB1224" i="1" s="1"/>
  <c r="CA530" i="1"/>
  <c r="CB530" i="1" s="1"/>
  <c r="CA1408" i="1"/>
  <c r="CA405" i="1"/>
  <c r="CB405" i="1" s="1"/>
  <c r="CA406" i="1"/>
  <c r="CB406" i="1" s="1"/>
  <c r="CA463" i="1"/>
  <c r="CB463" i="1" s="1"/>
  <c r="CA1048" i="1"/>
  <c r="CA1879" i="1"/>
  <c r="CB1879" i="1" s="1"/>
  <c r="CA1164" i="1"/>
  <c r="CB1164" i="1" s="1"/>
  <c r="CA1333" i="1"/>
  <c r="CB1333" i="1" s="1"/>
  <c r="CA534" i="1"/>
  <c r="CA1232" i="1"/>
  <c r="CB1232" i="1" s="1"/>
  <c r="CA1271" i="1"/>
  <c r="CB1271" i="1" s="1"/>
  <c r="CA270" i="1"/>
  <c r="CB270" i="1" s="1"/>
  <c r="CA828" i="1"/>
  <c r="CA415" i="1"/>
  <c r="CB415" i="1" s="1"/>
  <c r="CA82" i="1"/>
  <c r="CB82" i="1" s="1"/>
  <c r="CA84" i="1"/>
  <c r="CB84" i="1" s="1"/>
  <c r="CA87" i="1"/>
  <c r="CA1171" i="1"/>
  <c r="CB1171" i="1" s="1"/>
  <c r="CA830" i="1"/>
  <c r="CB830" i="1" s="1"/>
  <c r="CA1353" i="1"/>
  <c r="CB1353" i="1" s="1"/>
  <c r="CA1354" i="1"/>
  <c r="CB1354" i="1" s="1"/>
  <c r="CA950" i="1"/>
  <c r="CB950" i="1" s="1"/>
  <c r="CA661" i="1"/>
  <c r="CB661" i="1" s="1"/>
  <c r="CA1689" i="1"/>
  <c r="CB1689" i="1" s="1"/>
  <c r="CA1743" i="1"/>
  <c r="CA835" i="1"/>
  <c r="CB835" i="1" s="1"/>
  <c r="CA150" i="1"/>
  <c r="CB150" i="1" s="1"/>
  <c r="CA1478" i="1"/>
  <c r="CB1478" i="1" s="1"/>
  <c r="CA663" i="1"/>
  <c r="CA1695" i="1"/>
  <c r="CB1695" i="1" s="1"/>
  <c r="CA213" i="1"/>
  <c r="CB213" i="1" s="1"/>
  <c r="CA665" i="1"/>
  <c r="CB665" i="1" s="1"/>
  <c r="CA1122" i="1"/>
  <c r="CA1007" i="1"/>
  <c r="CB1007" i="1" s="1"/>
  <c r="CA1614" i="1"/>
  <c r="CB1614" i="1" s="1"/>
  <c r="CA669" i="1"/>
  <c r="CB669" i="1" s="1"/>
  <c r="CA850" i="1"/>
  <c r="CA603" i="1"/>
  <c r="CB603" i="1" s="1"/>
  <c r="CA1491" i="1"/>
  <c r="CB1491" i="1" s="1"/>
  <c r="CA731" i="1"/>
  <c r="CB731" i="1" s="1"/>
  <c r="CA1701" i="1"/>
  <c r="CA44" i="1"/>
  <c r="CB44" i="1" s="1"/>
  <c r="CA1130" i="1"/>
  <c r="CB1130" i="1" s="1"/>
  <c r="CA1181" i="1"/>
  <c r="CB1181" i="1" s="1"/>
  <c r="CA1011" i="1"/>
  <c r="CA429" i="1"/>
  <c r="CB429" i="1" s="1"/>
  <c r="CA682" i="1"/>
  <c r="CB682" i="1" s="1"/>
  <c r="CA291" i="1"/>
  <c r="CB291" i="1" s="1"/>
  <c r="CA223" i="1"/>
  <c r="CA1138" i="1"/>
  <c r="CB1138" i="1" s="1"/>
  <c r="CA503" i="1"/>
  <c r="CB503" i="1" s="1"/>
  <c r="CA1637" i="1"/>
  <c r="CB1637" i="1" s="1"/>
  <c r="CA1709" i="1"/>
  <c r="CB1709" i="1" s="1"/>
  <c r="CA1068" i="1"/>
  <c r="CB1068" i="1" s="1"/>
  <c r="CA348" i="1"/>
  <c r="CB348" i="1" s="1"/>
  <c r="CA1501" i="1"/>
  <c r="CB1501" i="1" s="1"/>
  <c r="CA861" i="1"/>
  <c r="CA1071" i="1"/>
  <c r="CB1071" i="1" s="1"/>
  <c r="CA1772" i="1"/>
  <c r="CB1772" i="1" s="1"/>
  <c r="CA561" i="1"/>
  <c r="CB561" i="1" s="1"/>
  <c r="CA1386" i="1"/>
  <c r="CA173" i="1"/>
  <c r="CB173" i="1" s="1"/>
  <c r="CA1196" i="1"/>
  <c r="CB1196" i="1" s="1"/>
  <c r="CA176" i="1"/>
  <c r="CB176" i="1" s="1"/>
  <c r="CA507" i="1"/>
  <c r="CA800" i="1"/>
  <c r="CB800" i="1" s="1"/>
  <c r="CA1259" i="1"/>
  <c r="CB1259" i="1" s="1"/>
  <c r="CA1144" i="1"/>
  <c r="CB1144" i="1" s="1"/>
  <c r="CA1774" i="1"/>
  <c r="CA50" i="1"/>
  <c r="CB50" i="1" s="1"/>
  <c r="CA810" i="1"/>
  <c r="CB810" i="1" s="1"/>
  <c r="CA51" i="1"/>
  <c r="CB51" i="1" s="1"/>
  <c r="CA1643" i="1"/>
  <c r="CA1456" i="1"/>
  <c r="CB1456" i="1" s="1"/>
  <c r="CA1505" i="1"/>
  <c r="CB1505" i="1" s="1"/>
  <c r="CA738" i="1"/>
  <c r="CB738" i="1" s="1"/>
  <c r="CA1316" i="1"/>
  <c r="CA1320" i="1"/>
  <c r="CB1320" i="1" s="1"/>
  <c r="CA1077" i="1"/>
  <c r="CB1077" i="1" s="1"/>
  <c r="CA1389" i="1"/>
  <c r="CB1389" i="1" s="1"/>
  <c r="CA1147" i="1"/>
  <c r="CA182" i="1"/>
  <c r="CB182" i="1" s="1"/>
  <c r="CA627" i="1"/>
  <c r="CB627" i="1" s="1"/>
  <c r="CA629" i="1"/>
  <c r="CB629" i="1" s="1"/>
  <c r="CA1792" i="1"/>
  <c r="CB1792" i="1" s="1"/>
  <c r="CA631" i="1"/>
  <c r="CB631" i="1" s="1"/>
  <c r="CA1508" i="1"/>
  <c r="CB1508" i="1" s="1"/>
  <c r="CA694" i="1"/>
  <c r="CB694" i="1" s="1"/>
  <c r="CA366" i="1"/>
  <c r="CA1794" i="1"/>
  <c r="CB1794" i="1" s="1"/>
  <c r="CA446" i="1"/>
  <c r="CB446" i="1" s="1"/>
  <c r="CA1463" i="1"/>
  <c r="CB1463" i="1" s="1"/>
  <c r="CA308" i="1"/>
  <c r="CA1572" i="1"/>
  <c r="CB1572" i="1" s="1"/>
  <c r="CA374" i="1"/>
  <c r="CB374" i="1" s="1"/>
  <c r="CA1727" i="1"/>
  <c r="CB1727" i="1" s="1"/>
  <c r="CA452" i="1"/>
  <c r="CA1152" i="1"/>
  <c r="CB1152" i="1" s="1"/>
  <c r="CA130" i="1"/>
  <c r="CB130" i="1" s="1"/>
  <c r="CA375" i="1"/>
  <c r="CB375" i="1" s="1"/>
  <c r="CA377" i="1"/>
  <c r="CA518" i="1"/>
  <c r="CB518" i="1" s="1"/>
  <c r="CA1576" i="1"/>
  <c r="CB1576" i="1" s="1"/>
  <c r="CA187" i="1"/>
  <c r="CB187" i="1" s="1"/>
  <c r="CA453" i="1"/>
  <c r="CA242" i="1"/>
  <c r="CB242" i="1" s="1"/>
  <c r="CA1401" i="1"/>
  <c r="CB1401" i="1" s="1"/>
  <c r="CA698" i="1"/>
  <c r="CB698" i="1" s="1"/>
  <c r="CA1402" i="1"/>
  <c r="CA928" i="1"/>
  <c r="CB928" i="1" s="1"/>
  <c r="CA1731" i="1"/>
  <c r="CB1731" i="1" s="1"/>
  <c r="CA819" i="1"/>
  <c r="CB819" i="1" s="1"/>
  <c r="CA1205" i="1"/>
  <c r="CA1857" i="1"/>
  <c r="CB1857" i="1" s="1"/>
  <c r="CA1663" i="1"/>
  <c r="CB1663" i="1" s="1"/>
  <c r="CA1729" i="1"/>
  <c r="CB1729" i="1" s="1"/>
  <c r="CA455" i="1"/>
  <c r="CB455" i="1" s="1"/>
  <c r="CA1578" i="1"/>
  <c r="CB1578" i="1" s="1"/>
  <c r="CA1579" i="1"/>
  <c r="CB1579" i="1" s="1"/>
  <c r="CA1665" i="1"/>
  <c r="CB1665" i="1" s="1"/>
  <c r="CA1465" i="1"/>
  <c r="CA1866" i="1"/>
  <c r="CB1866" i="1" s="1"/>
  <c r="CA700" i="1"/>
  <c r="CB700" i="1" s="1"/>
  <c r="CA244" i="1"/>
  <c r="CB244" i="1" s="1"/>
  <c r="CA248" i="1"/>
  <c r="CA1582" i="1"/>
  <c r="CB1582" i="1" s="1"/>
  <c r="CA637" i="1"/>
  <c r="CB637" i="1" s="1"/>
  <c r="CA932" i="1"/>
  <c r="CB932" i="1" s="1"/>
  <c r="CA934" i="1"/>
  <c r="CA379" i="1"/>
  <c r="CB379" i="1" s="1"/>
  <c r="CA1207" i="1"/>
  <c r="CB1207" i="1" s="1"/>
  <c r="CA191" i="1"/>
  <c r="CB191" i="1" s="1"/>
  <c r="CA132" i="1"/>
  <c r="CA381" i="1"/>
  <c r="CB381" i="1" s="1"/>
  <c r="CA382" i="1"/>
  <c r="CB382" i="1" s="1"/>
  <c r="CA193" i="1"/>
  <c r="CB193" i="1" s="1"/>
  <c r="CA1030" i="1"/>
  <c r="CA1514" i="1"/>
  <c r="CB1514" i="1" s="1"/>
  <c r="CA1515" i="1"/>
  <c r="CB1515" i="1" s="1"/>
  <c r="CA1091" i="1"/>
  <c r="CB1091" i="1" s="1"/>
  <c r="CA1518" i="1"/>
  <c r="CA1666" i="1"/>
  <c r="CB1666" i="1" s="1"/>
  <c r="CA1211" i="1"/>
  <c r="CB1211" i="1" s="1"/>
  <c r="CA874" i="1"/>
  <c r="CB874" i="1" s="1"/>
  <c r="CA982" i="1"/>
  <c r="CA821" i="1"/>
  <c r="CB821" i="1" s="1"/>
  <c r="CA1263" i="1"/>
  <c r="CB1263" i="1" s="1"/>
  <c r="CA581" i="1"/>
  <c r="CB581" i="1" s="1"/>
  <c r="CA1520" i="1"/>
  <c r="CB1520" i="1" s="1"/>
  <c r="CA1032" i="1"/>
  <c r="CB1032" i="1" s="1"/>
  <c r="CA1668" i="1"/>
  <c r="CB1668" i="1" s="1"/>
  <c r="CA385" i="1"/>
  <c r="CB385" i="1" s="1"/>
  <c r="CA1670" i="1"/>
  <c r="CA1093" i="1"/>
  <c r="CB1093" i="1" s="1"/>
  <c r="CA1097" i="1"/>
  <c r="CB1097" i="1" s="1"/>
  <c r="CA1404" i="1"/>
  <c r="CB1404" i="1" s="1"/>
  <c r="CA1585" i="1"/>
  <c r="CA1099" i="1"/>
  <c r="CB1099" i="1" s="1"/>
  <c r="CA138" i="1"/>
  <c r="CB138" i="1" s="1"/>
  <c r="CA1034" i="1"/>
  <c r="CB1034" i="1" s="1"/>
  <c r="CA3" i="1"/>
  <c r="CA69" i="1"/>
  <c r="CB69" i="1" s="1"/>
  <c r="CA1804" i="1"/>
  <c r="CB1804" i="1" s="1"/>
  <c r="CA1524" i="1"/>
  <c r="CB1524" i="1" s="1"/>
  <c r="CA1467" i="1"/>
  <c r="CA7" i="1"/>
  <c r="CB7" i="1" s="1"/>
  <c r="CA583" i="1"/>
  <c r="CB583" i="1" s="1"/>
  <c r="CA584" i="1"/>
  <c r="CB584" i="1" s="1"/>
  <c r="CA642" i="1"/>
  <c r="CA643" i="1"/>
  <c r="CB643" i="1" s="1"/>
  <c r="CA822" i="1"/>
  <c r="CB822" i="1" s="1"/>
  <c r="CA1589" i="1"/>
  <c r="CB1589" i="1" s="1"/>
  <c r="CA1590" i="1"/>
  <c r="CA1591" i="1"/>
  <c r="CB1591" i="1" s="1"/>
  <c r="CA1156" i="1"/>
  <c r="CB1156" i="1" s="1"/>
  <c r="CA310" i="1"/>
  <c r="CB310" i="1" s="1"/>
  <c r="CA753" i="1"/>
  <c r="CA878" i="1"/>
  <c r="CB878" i="1" s="1"/>
  <c r="CA1267" i="1"/>
  <c r="CB1267" i="1" s="1"/>
  <c r="CA1215" i="1"/>
  <c r="CB1215" i="1" s="1"/>
  <c r="CA9" i="1"/>
  <c r="CB9" i="1" s="1"/>
  <c r="CA1101" i="1"/>
  <c r="CB1101" i="1" s="1"/>
  <c r="CA587" i="1"/>
  <c r="CB587" i="1" s="1"/>
  <c r="CA389" i="1"/>
  <c r="CB389" i="1" s="1"/>
  <c r="CA393" i="1"/>
  <c r="CA312" i="1"/>
  <c r="CB312" i="1" s="1"/>
  <c r="CA526" i="1"/>
  <c r="CB526" i="1" s="1"/>
  <c r="CA646" i="1"/>
  <c r="CB646" i="1" s="1"/>
  <c r="CA72" i="1"/>
  <c r="CA823" i="1"/>
  <c r="CB823" i="1" s="1"/>
  <c r="CA395" i="1"/>
  <c r="CB395" i="1" s="1"/>
  <c r="CA396" i="1"/>
  <c r="CB396" i="1" s="1"/>
  <c r="CA1036" i="1"/>
  <c r="CA1216" i="1"/>
  <c r="CB1216" i="1" s="1"/>
  <c r="CA1330" i="1"/>
  <c r="CB1330" i="1" s="1"/>
  <c r="CA1806" i="1"/>
  <c r="CB1806" i="1" s="1"/>
  <c r="CA648" i="1"/>
  <c r="CA11" i="1"/>
  <c r="CB11" i="1" s="1"/>
  <c r="CA12" i="1"/>
  <c r="CB12" i="1" s="1"/>
  <c r="CA528" i="1"/>
  <c r="CB528" i="1" s="1"/>
  <c r="CA1406" i="1"/>
  <c r="CA1103" i="1"/>
  <c r="CB1103" i="1" s="1"/>
  <c r="CA757" i="1"/>
  <c r="CB757" i="1" s="1"/>
  <c r="CA1105" i="1"/>
  <c r="CB1105" i="1" s="1"/>
  <c r="CA399" i="1"/>
  <c r="CA73" i="1"/>
  <c r="CB73" i="1" s="1"/>
  <c r="CA1674" i="1"/>
  <c r="CB1674" i="1" s="1"/>
  <c r="CA938" i="1"/>
  <c r="CB938" i="1" s="1"/>
  <c r="CA703" i="1"/>
  <c r="CA1040" i="1"/>
  <c r="CB1040" i="1" s="1"/>
  <c r="CA1041" i="1"/>
  <c r="CB1041" i="1" s="1"/>
  <c r="CA1735" i="1"/>
  <c r="CB1735" i="1" s="1"/>
  <c r="CA881" i="1"/>
  <c r="CB881" i="1" s="1"/>
  <c r="CA401" i="1"/>
  <c r="CB401" i="1" s="1"/>
  <c r="CA1528" i="1"/>
  <c r="CB1528" i="1" s="1"/>
  <c r="CA1676" i="1"/>
  <c r="CB1676" i="1" s="1"/>
  <c r="CA313" i="1"/>
  <c r="CA1678" i="1"/>
  <c r="CB1678" i="1" s="1"/>
  <c r="CA315" i="1"/>
  <c r="CB315" i="1" s="1"/>
  <c r="CA650" i="1"/>
  <c r="CB650" i="1" s="1"/>
  <c r="CA1160" i="1"/>
  <c r="CA1595" i="1"/>
  <c r="CB1595" i="1" s="1"/>
  <c r="CA940" i="1"/>
  <c r="CB940" i="1" s="1"/>
  <c r="CA15" i="1"/>
  <c r="CB15" i="1" s="1"/>
  <c r="CA1407" i="1"/>
  <c r="CA1222" i="1"/>
  <c r="CB1222" i="1" s="1"/>
  <c r="CA17" i="1"/>
  <c r="CB17" i="1" s="1"/>
  <c r="CA883" i="1"/>
  <c r="CB883" i="1" s="1"/>
  <c r="CA884" i="1"/>
  <c r="CA75" i="1"/>
  <c r="CB75" i="1" s="1"/>
  <c r="CA458" i="1"/>
  <c r="CB458" i="1" s="1"/>
  <c r="CA459" i="1"/>
  <c r="CB459" i="1" s="1"/>
  <c r="CA1469" i="1"/>
  <c r="CA142" i="1"/>
  <c r="CB142" i="1" s="1"/>
  <c r="CA195" i="1"/>
  <c r="CB195" i="1" s="1"/>
  <c r="CA1268" i="1"/>
  <c r="CB1268" i="1" s="1"/>
  <c r="CA461" i="1"/>
  <c r="CA1225" i="1"/>
  <c r="CB1225" i="1" s="1"/>
  <c r="CA531" i="1"/>
  <c r="CB531" i="1" s="1"/>
  <c r="CA77" i="1"/>
  <c r="CB77" i="1" s="1"/>
  <c r="CA78" i="1"/>
  <c r="CA403" i="1"/>
  <c r="CB403" i="1" s="1"/>
  <c r="CA80" i="1"/>
  <c r="CB80" i="1" s="1"/>
  <c r="CA1044" i="1"/>
  <c r="CB1044" i="1" s="1"/>
  <c r="CA1162" i="1"/>
  <c r="CB1162" i="1" s="1"/>
  <c r="CA886" i="1"/>
  <c r="CB886" i="1" s="1"/>
  <c r="CA19" i="1"/>
  <c r="CB19" i="1" s="1"/>
  <c r="CA758" i="1"/>
  <c r="CB758" i="1" s="1"/>
  <c r="CA252" i="1"/>
  <c r="CA760" i="1"/>
  <c r="CB760" i="1" s="1"/>
  <c r="CA256" i="1"/>
  <c r="CB256" i="1" s="1"/>
  <c r="CA199" i="1"/>
  <c r="CB199" i="1" s="1"/>
  <c r="CA887" i="1"/>
  <c r="CA1471" i="1"/>
  <c r="CB1471" i="1" s="1"/>
  <c r="CA260" i="1"/>
  <c r="CB260" i="1" s="1"/>
  <c r="CA1530" i="1"/>
  <c r="CB1530" i="1" s="1"/>
  <c r="CA1473" i="1"/>
  <c r="CA984" i="1"/>
  <c r="CB984" i="1" s="1"/>
  <c r="CA1532" i="1"/>
  <c r="CB1532" i="1" s="1"/>
  <c r="CA590" i="1"/>
  <c r="CB590" i="1" s="1"/>
  <c r="CA591" i="1"/>
  <c r="CA201" i="1"/>
  <c r="CB201" i="1" s="1"/>
  <c r="CA1165" i="1"/>
  <c r="CB1165" i="1" s="1"/>
  <c r="CA1270" i="1"/>
  <c r="CB1270" i="1" s="1"/>
  <c r="CA1332" i="1"/>
  <c r="CA652" i="1"/>
  <c r="CB652" i="1" s="1"/>
  <c r="CA1167" i="1"/>
  <c r="CB1167" i="1" s="1"/>
  <c r="CA1737" i="1"/>
  <c r="CB1737" i="1" s="1"/>
  <c r="CA1410" i="1"/>
  <c r="CA1230" i="1"/>
  <c r="CB1230" i="1" s="1"/>
  <c r="CA1739" i="1"/>
  <c r="CB1739" i="1" s="1"/>
  <c r="CA654" i="1"/>
  <c r="CB654" i="1" s="1"/>
  <c r="CA655" i="1"/>
  <c r="CA657" i="1"/>
  <c r="CB657" i="1" s="1"/>
  <c r="CA1109" i="1"/>
  <c r="CB1109" i="1" s="1"/>
  <c r="CA1679" i="1"/>
  <c r="CB1679" i="1" s="1"/>
  <c r="CA1412" i="1"/>
  <c r="CB1412" i="1" s="1"/>
  <c r="CA409" i="1"/>
  <c r="CB409" i="1" s="1"/>
  <c r="CA1813" i="1"/>
  <c r="CB1813" i="1" s="1"/>
  <c r="CA1534" i="1"/>
  <c r="CB1534" i="1" s="1"/>
  <c r="CA764" i="1"/>
  <c r="CA765" i="1"/>
  <c r="CB765" i="1" s="1"/>
  <c r="CA1050" i="1"/>
  <c r="CB1050" i="1" s="1"/>
  <c r="CA1337" i="1"/>
  <c r="CB1337" i="1" s="1"/>
  <c r="CA535" i="1"/>
  <c r="CA1597" i="1"/>
  <c r="CB1597" i="1" s="1"/>
  <c r="CA144" i="1"/>
  <c r="CB144" i="1" s="1"/>
  <c r="CA986" i="1"/>
  <c r="CB986" i="1" s="1"/>
  <c r="CA264" i="1"/>
  <c r="CA1535" i="1"/>
  <c r="CB1535" i="1" s="1"/>
  <c r="CA318" i="1"/>
  <c r="CB318" i="1" s="1"/>
  <c r="CA466" i="1"/>
  <c r="CB466" i="1" s="1"/>
  <c r="CA266" i="1"/>
  <c r="CA706" i="1"/>
  <c r="CB706" i="1" s="1"/>
  <c r="CA322" i="1"/>
  <c r="CB322" i="1" s="1"/>
  <c r="CA148" i="1"/>
  <c r="CB148" i="1" s="1"/>
  <c r="CA826" i="1"/>
  <c r="CA889" i="1"/>
  <c r="CB889" i="1" s="1"/>
  <c r="CA468" i="1"/>
  <c r="CB468" i="1" s="1"/>
  <c r="CA659" i="1"/>
  <c r="CB659" i="1" s="1"/>
  <c r="CA1339" i="1"/>
  <c r="CA203" i="1"/>
  <c r="CB203" i="1" s="1"/>
  <c r="CA1273" i="1"/>
  <c r="CB1273" i="1" s="1"/>
  <c r="CA469" i="1"/>
  <c r="CB469" i="1" s="1"/>
  <c r="CA1474" i="1"/>
  <c r="CB1474" i="1" s="1"/>
  <c r="CA470" i="1"/>
  <c r="CB470" i="1" s="1"/>
  <c r="CA471" i="1"/>
  <c r="CB471" i="1" s="1"/>
  <c r="CA268" i="1"/>
  <c r="CB268" i="1" s="1"/>
  <c r="CA1169" i="1"/>
  <c r="CB1169" i="1" s="1"/>
  <c r="CA1683" i="1"/>
  <c r="CB1683" i="1" s="1"/>
  <c r="CA1684" i="1"/>
  <c r="CB1684" i="1" s="1"/>
  <c r="CA1815" i="1"/>
  <c r="CB1815" i="1" s="1"/>
  <c r="CA411" i="1"/>
  <c r="CB411" i="1" s="1"/>
  <c r="CA1476" i="1"/>
  <c r="CB1476" i="1" s="1"/>
  <c r="CA1111" i="1"/>
  <c r="CB1111" i="1" s="1"/>
  <c r="CA1112" i="1"/>
  <c r="CB1112" i="1" s="1"/>
  <c r="CA1341" i="1"/>
  <c r="CA767" i="1"/>
  <c r="CB767" i="1" s="1"/>
  <c r="CA21" i="1"/>
  <c r="CB21" i="1" s="1"/>
  <c r="CA205" i="1"/>
  <c r="CB205" i="1" s="1"/>
  <c r="CA708" i="1"/>
  <c r="CB708" i="1" s="1"/>
  <c r="CA1898" i="1"/>
  <c r="CB1898" i="1" s="1"/>
  <c r="CA1343" i="1"/>
  <c r="CB1343" i="1" s="1"/>
  <c r="CA1345" i="1"/>
  <c r="CB1345" i="1" s="1"/>
  <c r="CA893" i="1"/>
  <c r="CA1537" i="1"/>
  <c r="CB1537" i="1" s="1"/>
  <c r="CA1817" i="1"/>
  <c r="CB1817" i="1" s="1"/>
  <c r="CA1414" i="1"/>
  <c r="CB1414" i="1" s="1"/>
  <c r="CA271" i="1"/>
  <c r="CB271" i="1" s="1"/>
  <c r="CA86" i="1"/>
  <c r="CB86" i="1" s="1"/>
  <c r="CA710" i="1"/>
  <c r="CB710" i="1" s="1"/>
  <c r="CA1538" i="1"/>
  <c r="CB1538" i="1" s="1"/>
  <c r="CA712" i="1"/>
  <c r="CA1416" i="1"/>
  <c r="CB1416" i="1" s="1"/>
  <c r="CA474" i="1"/>
  <c r="CB474" i="1" s="1"/>
  <c r="CA714" i="1"/>
  <c r="CB714" i="1" s="1"/>
  <c r="CA1599" i="1"/>
  <c r="CB1599" i="1" s="1"/>
  <c r="CA943" i="1"/>
  <c r="CB943" i="1" s="1"/>
  <c r="CA24" i="1"/>
  <c r="CB24" i="1" s="1"/>
  <c r="CA1115" i="1"/>
  <c r="CB1115" i="1" s="1"/>
  <c r="CA326" i="1"/>
  <c r="CB326" i="1" s="1"/>
  <c r="CA1349" i="1"/>
  <c r="CB1349" i="1" s="1"/>
  <c r="CA1350" i="1"/>
  <c r="CB1350" i="1" s="1"/>
  <c r="CA477" i="1"/>
  <c r="CB477" i="1" s="1"/>
  <c r="CA1172" i="1"/>
  <c r="CB1172" i="1" s="1"/>
  <c r="CA90" i="1"/>
  <c r="CB90" i="1" s="1"/>
  <c r="CA593" i="1"/>
  <c r="CB593" i="1" s="1"/>
  <c r="CA1603" i="1"/>
  <c r="CB1603" i="1" s="1"/>
  <c r="CA26" i="1"/>
  <c r="CA716" i="1"/>
  <c r="CB716" i="1" s="1"/>
  <c r="CA30" i="1"/>
  <c r="CB30" i="1" s="1"/>
  <c r="CA718" i="1"/>
  <c r="CB718" i="1" s="1"/>
  <c r="CA1277" i="1"/>
  <c r="CB1277" i="1" s="1"/>
  <c r="CA1906" i="1"/>
  <c r="CB1906" i="1" s="1"/>
  <c r="CA328" i="1"/>
  <c r="CB328" i="1" s="1"/>
  <c r="CA770" i="1"/>
  <c r="CB770" i="1" s="1"/>
  <c r="CA988" i="1"/>
  <c r="CA1174" i="1"/>
  <c r="CB1174" i="1" s="1"/>
  <c r="CA990" i="1"/>
  <c r="CB990" i="1" s="1"/>
  <c r="CA948" i="1"/>
  <c r="CB948" i="1" s="1"/>
  <c r="CA1741" i="1"/>
  <c r="CB1741" i="1" s="1"/>
  <c r="CA207" i="1"/>
  <c r="CB207" i="1" s="1"/>
  <c r="CA1687" i="1"/>
  <c r="CB1687" i="1" s="1"/>
  <c r="CA1233" i="1"/>
  <c r="CB1233" i="1" s="1"/>
  <c r="CA1175" i="1"/>
  <c r="CA992" i="1"/>
  <c r="CB992" i="1" s="1"/>
  <c r="CA1116" i="1"/>
  <c r="CB1116" i="1" s="1"/>
  <c r="CA832" i="1"/>
  <c r="CB832" i="1" s="1"/>
  <c r="CA416" i="1"/>
  <c r="CB416" i="1" s="1"/>
  <c r="CA417" i="1"/>
  <c r="CB417" i="1" s="1"/>
  <c r="CA1540" i="1"/>
  <c r="CB1540" i="1" s="1"/>
  <c r="CA894" i="1"/>
  <c r="CB894" i="1" s="1"/>
  <c r="CA419" i="1"/>
  <c r="CB419" i="1" s="1"/>
  <c r="CA1052" i="1"/>
  <c r="CB1052" i="1" s="1"/>
  <c r="CA479" i="1"/>
  <c r="CB479" i="1" s="1"/>
  <c r="CA993" i="1"/>
  <c r="CB993" i="1" s="1"/>
  <c r="CA994" i="1"/>
  <c r="CB994" i="1" s="1"/>
  <c r="CA1742" i="1"/>
  <c r="CB1742" i="1" s="1"/>
  <c r="CA480" i="1"/>
  <c r="CB480" i="1" s="1"/>
  <c r="CA1235" i="1"/>
  <c r="CB1235" i="1" s="1"/>
  <c r="CA1917" i="1"/>
  <c r="CA538" i="1"/>
  <c r="CB538" i="1" s="1"/>
  <c r="CA1281" i="1"/>
  <c r="CB1281" i="1" s="1"/>
  <c r="CA1282" i="1"/>
  <c r="CB1282" i="1" s="1"/>
  <c r="CA209" i="1"/>
  <c r="CB209" i="1" s="1"/>
  <c r="CA834" i="1"/>
  <c r="CB834" i="1" s="1"/>
  <c r="CA482" i="1"/>
  <c r="CB482" i="1" s="1"/>
  <c r="CA31" i="1"/>
  <c r="CB31" i="1" s="1"/>
  <c r="CA1237" i="1"/>
  <c r="CA1239" i="1"/>
  <c r="CB1239" i="1" s="1"/>
  <c r="CA720" i="1"/>
  <c r="CB720" i="1" s="1"/>
  <c r="CA1608" i="1"/>
  <c r="CB1608" i="1" s="1"/>
  <c r="CA96" i="1"/>
  <c r="CB96" i="1" s="1"/>
  <c r="CA771" i="1"/>
  <c r="CB771" i="1" s="1"/>
  <c r="CA1053" i="1"/>
  <c r="CB1053" i="1" s="1"/>
  <c r="CA1542" i="1"/>
  <c r="CB1542" i="1" s="1"/>
  <c r="CA1544" i="1"/>
  <c r="CA1055" i="1"/>
  <c r="CB1055" i="1" s="1"/>
  <c r="CA722" i="1"/>
  <c r="CB722" i="1" s="1"/>
  <c r="CA999" i="1"/>
  <c r="CB999" i="1" s="1"/>
  <c r="CA1285" i="1"/>
  <c r="CB1285" i="1" s="1"/>
  <c r="CA1750" i="1"/>
  <c r="CB1750" i="1" s="1"/>
  <c r="CA1692" i="1"/>
  <c r="CB1692" i="1" s="1"/>
  <c r="CA1610" i="1"/>
  <c r="CB1610" i="1" s="1"/>
  <c r="CA1611" i="1"/>
  <c r="CB1611" i="1" s="1"/>
  <c r="CA330" i="1"/>
  <c r="CB330" i="1" s="1"/>
  <c r="CA1822" i="1"/>
  <c r="CB1822" i="1" s="1"/>
  <c r="CA1422" i="1"/>
  <c r="CB1422" i="1" s="1"/>
  <c r="CA1546" i="1"/>
  <c r="CB1546" i="1" s="1"/>
  <c r="CA595" i="1"/>
  <c r="CB595" i="1" s="1"/>
  <c r="CA1120" i="1"/>
  <c r="CB1120" i="1" s="1"/>
  <c r="CA152" i="1"/>
  <c r="CB152" i="1" s="1"/>
  <c r="CA1694" i="1"/>
  <c r="CB1694" i="1" s="1"/>
  <c r="CA1001" i="1"/>
  <c r="CB1001" i="1" s="1"/>
  <c r="CA1286" i="1"/>
  <c r="CB1286" i="1" s="1"/>
  <c r="CA98" i="1"/>
  <c r="CB98" i="1" s="1"/>
  <c r="CA279" i="1"/>
  <c r="CB279" i="1" s="1"/>
  <c r="CA278" i="1"/>
  <c r="CB278" i="1" s="1"/>
  <c r="CA280" i="1"/>
  <c r="CB280" i="1" s="1"/>
  <c r="CA486" i="1"/>
  <c r="CB486" i="1" s="1"/>
  <c r="CA33" i="1"/>
  <c r="CA1481" i="1"/>
  <c r="CB1481" i="1" s="1"/>
  <c r="CA332" i="1"/>
  <c r="CB332" i="1" s="1"/>
  <c r="CA1923" i="1"/>
  <c r="CB1923" i="1" s="1"/>
  <c r="CA1824" i="1"/>
  <c r="CB1824" i="1" s="1"/>
  <c r="CA1484" i="1"/>
  <c r="CB1484" i="1" s="1"/>
  <c r="CA540" i="1"/>
  <c r="CB540" i="1" s="1"/>
  <c r="CA102" i="1"/>
  <c r="CB102" i="1" s="1"/>
  <c r="CA597" i="1"/>
  <c r="CB597" i="1" s="1"/>
  <c r="CA1359" i="1"/>
  <c r="CB1359" i="1" s="1"/>
  <c r="CA336" i="1"/>
  <c r="CB336" i="1" s="1"/>
  <c r="CA1290" i="1"/>
  <c r="CB1290" i="1" s="1"/>
  <c r="CA1826" i="1"/>
  <c r="CB1826" i="1" s="1"/>
  <c r="CA1057" i="1"/>
  <c r="CB1057" i="1" s="1"/>
  <c r="CA1697" i="1"/>
  <c r="CB1697" i="1" s="1"/>
  <c r="CA838" i="1"/>
  <c r="CB838" i="1" s="1"/>
  <c r="CA542" i="1"/>
  <c r="CA543" i="1"/>
  <c r="CB543" i="1" s="1"/>
  <c r="CA1059" i="1"/>
  <c r="CB1059" i="1" s="1"/>
  <c r="CA840" i="1"/>
  <c r="CB840" i="1" s="1"/>
  <c r="CA1488" i="1"/>
  <c r="CB1488" i="1" s="1"/>
  <c r="CA666" i="1"/>
  <c r="CB666" i="1" s="1"/>
  <c r="CA421" i="1"/>
  <c r="CB421" i="1" s="1"/>
  <c r="CA338" i="1"/>
  <c r="CB338" i="1" s="1"/>
  <c r="CA422" i="1"/>
  <c r="CB422" i="1" s="1"/>
  <c r="CA545" i="1"/>
  <c r="CB545" i="1" s="1"/>
  <c r="CA1425" i="1"/>
  <c r="CB1425" i="1" s="1"/>
  <c r="CA1003" i="1"/>
  <c r="CB1003" i="1" s="1"/>
  <c r="CA1126" i="1"/>
  <c r="CB1126" i="1" s="1"/>
  <c r="CA955" i="1"/>
  <c r="CB955" i="1" s="1"/>
  <c r="CA1005" i="1"/>
  <c r="CB1005" i="1" s="1"/>
  <c r="CA1242" i="1"/>
  <c r="CB1242" i="1" s="1"/>
  <c r="CA775" i="1"/>
  <c r="CB775" i="1" s="1"/>
  <c r="CA105" i="1"/>
  <c r="CB105" i="1" s="1"/>
  <c r="CA106" i="1"/>
  <c r="CB106" i="1" s="1"/>
  <c r="CA1615" i="1"/>
  <c r="CB1615" i="1" s="1"/>
  <c r="CA667" i="1"/>
  <c r="CB667" i="1" s="1"/>
  <c r="CA341" i="1"/>
  <c r="CB341" i="1" s="1"/>
  <c r="CA777" i="1"/>
  <c r="CB777" i="1" s="1"/>
  <c r="CA1061" i="1"/>
  <c r="CB1061" i="1" s="1"/>
  <c r="CA1621" i="1"/>
  <c r="CB1621" i="1" s="1"/>
  <c r="CA779" i="1"/>
  <c r="CB779" i="1" s="1"/>
  <c r="CA1828" i="1"/>
  <c r="CB1828" i="1" s="1"/>
  <c r="CA783" i="1"/>
  <c r="CB783" i="1" s="1"/>
  <c r="CA897" i="1"/>
  <c r="CB897" i="1" s="1"/>
  <c r="CA1550" i="1"/>
  <c r="CB1550" i="1" s="1"/>
  <c r="CA1361" i="1"/>
  <c r="CB1361" i="1" s="1"/>
  <c r="CA109" i="1"/>
  <c r="CB109" i="1" s="1"/>
  <c r="CA36" i="1"/>
  <c r="CA1752" i="1"/>
  <c r="CB1752" i="1" s="1"/>
  <c r="CA842" i="1"/>
  <c r="CB842" i="1" s="1"/>
  <c r="CA110" i="1"/>
  <c r="CB110" i="1" s="1"/>
  <c r="CA1009" i="1"/>
  <c r="CB1009" i="1" s="1"/>
  <c r="CA426" i="1"/>
  <c r="CB426" i="1" s="1"/>
  <c r="CA899" i="1"/>
  <c r="CB899" i="1" s="1"/>
  <c r="CA1292" i="1"/>
  <c r="CB1292" i="1" s="1"/>
  <c r="CA1127" i="1"/>
  <c r="CB1127" i="1" s="1"/>
  <c r="CA1427" i="1"/>
  <c r="CB1427" i="1" s="1"/>
  <c r="CA1428" i="1"/>
  <c r="CB1428" i="1" s="1"/>
  <c r="CA1429" i="1"/>
  <c r="CB1429" i="1" s="1"/>
  <c r="CA671" i="1"/>
  <c r="CB671" i="1" s="1"/>
  <c r="CA1432" i="1"/>
  <c r="CB1432" i="1" s="1"/>
  <c r="CA487" i="1"/>
  <c r="CB487" i="1" s="1"/>
  <c r="CA427" i="1"/>
  <c r="CB427" i="1" s="1"/>
  <c r="CA489" i="1"/>
  <c r="CB489" i="1" s="1"/>
  <c r="CA1363" i="1"/>
  <c r="CB1363" i="1" s="1"/>
  <c r="CA901" i="1"/>
  <c r="CB901" i="1" s="1"/>
  <c r="CA724" i="1"/>
  <c r="CB724" i="1" s="1"/>
  <c r="CA846" i="1"/>
  <c r="CB846" i="1" s="1"/>
  <c r="CA956" i="1"/>
  <c r="CB956" i="1" s="1"/>
  <c r="CA547" i="1"/>
  <c r="CB547" i="1" s="1"/>
  <c r="CA282" i="1"/>
  <c r="CB282" i="1" s="1"/>
  <c r="CA1490" i="1"/>
  <c r="CB1490" i="1" s="1"/>
  <c r="CA1128" i="1"/>
  <c r="CB1128" i="1" s="1"/>
  <c r="CA1364" i="1"/>
  <c r="CB1364" i="1" s="1"/>
  <c r="CA1623" i="1"/>
  <c r="CB1623" i="1" s="1"/>
  <c r="CA1754" i="1"/>
  <c r="CB1754" i="1" s="1"/>
  <c r="CA726" i="1"/>
  <c r="CB726" i="1" s="1"/>
  <c r="CA1296" i="1"/>
  <c r="CB1296" i="1" s="1"/>
  <c r="CA601" i="1"/>
  <c r="CB601" i="1" s="1"/>
  <c r="CA1246" i="1"/>
  <c r="CA1552" i="1"/>
  <c r="CB1552" i="1" s="1"/>
  <c r="CA727" i="1"/>
  <c r="CB727" i="1" s="1"/>
  <c r="CA729" i="1"/>
  <c r="CB729" i="1" s="1"/>
  <c r="CA1756" i="1"/>
  <c r="CB1756" i="1" s="1"/>
  <c r="CA1248" i="1"/>
  <c r="CB1248" i="1" s="1"/>
  <c r="CA785" i="1"/>
  <c r="CB785" i="1" s="1"/>
  <c r="CA491" i="1"/>
  <c r="CB491" i="1" s="1"/>
  <c r="CA493" i="1"/>
  <c r="CB493" i="1" s="1"/>
  <c r="CA154" i="1"/>
  <c r="CB154" i="1" s="1"/>
  <c r="CA40" i="1"/>
  <c r="CB40" i="1" s="1"/>
  <c r="CA41" i="1"/>
  <c r="CB41" i="1" s="1"/>
  <c r="CA214" i="1"/>
  <c r="CB214" i="1" s="1"/>
  <c r="CA1493" i="1"/>
  <c r="CB1493" i="1" s="1"/>
  <c r="CA1495" i="1"/>
  <c r="CB1495" i="1" s="1"/>
  <c r="CA1366" i="1"/>
  <c r="CB1366" i="1" s="1"/>
  <c r="CA1367" i="1"/>
  <c r="CB1367" i="1" s="1"/>
  <c r="CA156" i="1"/>
  <c r="CB156" i="1" s="1"/>
  <c r="CA284" i="1"/>
  <c r="CB284" i="1" s="1"/>
  <c r="CA1179" i="1"/>
  <c r="CB1179" i="1" s="1"/>
  <c r="CA549" i="1"/>
  <c r="CB549" i="1" s="1"/>
  <c r="CA903" i="1"/>
  <c r="CB903" i="1" s="1"/>
  <c r="CA676" i="1"/>
  <c r="CB676" i="1" s="1"/>
  <c r="CA604" i="1"/>
  <c r="CB604" i="1" s="1"/>
  <c r="CA681" i="1"/>
  <c r="CB681" i="1" s="1"/>
  <c r="CA1938" i="1"/>
  <c r="CB1938" i="1" s="1"/>
  <c r="CA112" i="1"/>
  <c r="CB112" i="1" s="1"/>
  <c r="CA1625" i="1"/>
  <c r="CB1625" i="1" s="1"/>
  <c r="CA1626" i="1"/>
  <c r="CB1626" i="1" s="1"/>
  <c r="CA158" i="1"/>
  <c r="CB158" i="1" s="1"/>
  <c r="CA1013" i="1"/>
  <c r="CB1013" i="1" s="1"/>
  <c r="CA1369" i="1"/>
  <c r="CB1369" i="1" s="1"/>
  <c r="CA1250" i="1"/>
  <c r="CA1251" i="1"/>
  <c r="CB1251" i="1" s="1"/>
  <c r="CA788" i="1"/>
  <c r="CB788" i="1" s="1"/>
  <c r="CA1554" i="1"/>
  <c r="CB1554" i="1" s="1"/>
  <c r="CA907" i="1"/>
  <c r="CB907" i="1" s="1"/>
  <c r="CA1629" i="1"/>
  <c r="CB1629" i="1" s="1"/>
  <c r="CA160" i="1"/>
  <c r="CB160" i="1" s="1"/>
  <c r="CA1941" i="1"/>
  <c r="CB1941" i="1" s="1"/>
  <c r="CA114" i="1"/>
  <c r="CB114" i="1" s="1"/>
  <c r="CA1758" i="1"/>
  <c r="CB1758" i="1" s="1"/>
  <c r="CA1373" i="1"/>
  <c r="CB1373" i="1" s="1"/>
  <c r="CA958" i="1"/>
  <c r="CB958" i="1" s="1"/>
  <c r="CA217" i="1"/>
  <c r="CB217" i="1" s="1"/>
  <c r="CA733" i="1"/>
  <c r="CB733" i="1" s="1"/>
  <c r="CA46" i="1"/>
  <c r="CB46" i="1" s="1"/>
  <c r="CA1703" i="1"/>
  <c r="CB1703" i="1" s="1"/>
  <c r="CA1830" i="1"/>
  <c r="CB1830" i="1" s="1"/>
  <c r="CA1631" i="1"/>
  <c r="CB1631" i="1" s="1"/>
  <c r="CA1436" i="1"/>
  <c r="CB1436" i="1" s="1"/>
  <c r="CA1437" i="1"/>
  <c r="CB1437" i="1" s="1"/>
  <c r="CA343" i="1"/>
  <c r="CB343" i="1" s="1"/>
  <c r="CA959" i="1"/>
  <c r="CB959" i="1" s="1"/>
  <c r="CA853" i="1"/>
  <c r="CB853" i="1" s="1"/>
  <c r="CA1556" i="1"/>
  <c r="CB1556" i="1" s="1"/>
  <c r="CA856" i="1"/>
  <c r="CB856" i="1" s="1"/>
  <c r="CA161" i="1"/>
  <c r="CB161" i="1" s="1"/>
  <c r="CA1375" i="1"/>
  <c r="CB1375" i="1" s="1"/>
  <c r="CA1132" i="1"/>
  <c r="CB1132" i="1" s="1"/>
  <c r="CA163" i="1"/>
  <c r="CB163" i="1" s="1"/>
  <c r="CA857" i="1"/>
  <c r="CB857" i="1" s="1"/>
  <c r="CA1376" i="1"/>
  <c r="CB1376" i="1" s="1"/>
  <c r="CA605" i="1"/>
  <c r="CB605" i="1" s="1"/>
  <c r="CA1760" i="1"/>
  <c r="CA1761" i="1"/>
  <c r="CB1761" i="1" s="1"/>
  <c r="CA1632" i="1"/>
  <c r="CB1632" i="1" s="1"/>
  <c r="CA1705" i="1"/>
  <c r="CB1705" i="1" s="1"/>
  <c r="CA431" i="1"/>
  <c r="CB431" i="1" s="1"/>
  <c r="CA289" i="1"/>
  <c r="CB289" i="1" s="1"/>
  <c r="CA1133" i="1"/>
  <c r="CB1133" i="1" s="1"/>
  <c r="CA609" i="1"/>
  <c r="CB609" i="1" s="1"/>
  <c r="CA1764" i="1"/>
  <c r="CB1764" i="1" s="1"/>
  <c r="CA1440" i="1"/>
  <c r="CB1440" i="1" s="1"/>
  <c r="CA47" i="1"/>
  <c r="CB47" i="1" s="1"/>
  <c r="CA961" i="1"/>
  <c r="CB961" i="1" s="1"/>
  <c r="CA433" i="1"/>
  <c r="CB433" i="1" s="1"/>
  <c r="CA221" i="1"/>
  <c r="CB221" i="1" s="1"/>
  <c r="CA1832" i="1"/>
  <c r="CB1832" i="1" s="1"/>
  <c r="CA495" i="1"/>
  <c r="CB495" i="1" s="1"/>
  <c r="CA1064" i="1"/>
  <c r="CB1064" i="1" s="1"/>
  <c r="CA165" i="1"/>
  <c r="CB165" i="1" s="1"/>
  <c r="CA859" i="1"/>
  <c r="CB859" i="1" s="1"/>
  <c r="CA1183" i="1"/>
  <c r="CB1183" i="1" s="1"/>
  <c r="CA1634" i="1"/>
  <c r="CB1634" i="1" s="1"/>
  <c r="CA1558" i="1"/>
  <c r="CB1558" i="1" s="1"/>
  <c r="CA684" i="1"/>
  <c r="CB684" i="1" s="1"/>
  <c r="CA1765" i="1"/>
  <c r="CB1765" i="1" s="1"/>
  <c r="CA497" i="1"/>
  <c r="CB497" i="1" s="1"/>
  <c r="CA498" i="1"/>
  <c r="CB498" i="1" s="1"/>
  <c r="CA1137" i="1"/>
  <c r="CB1137" i="1" s="1"/>
  <c r="CA1254" i="1"/>
  <c r="CB1254" i="1" s="1"/>
  <c r="CA963" i="1"/>
  <c r="CB963" i="1" s="1"/>
  <c r="CA1834" i="1"/>
  <c r="CB1834" i="1" s="1"/>
  <c r="CA1497" i="1"/>
  <c r="CB1497" i="1" s="1"/>
  <c r="CA1560" i="1"/>
  <c r="CB1560" i="1" s="1"/>
  <c r="CA1298" i="1"/>
  <c r="CB1298" i="1" s="1"/>
  <c r="CA965" i="1"/>
  <c r="CB965" i="1" s="1"/>
  <c r="CA1635" i="1"/>
  <c r="CB1635" i="1" s="1"/>
  <c r="CA611" i="1"/>
  <c r="CB611" i="1" s="1"/>
  <c r="CA1065" i="1"/>
  <c r="CB1065" i="1" s="1"/>
  <c r="CA613" i="1"/>
  <c r="CB613" i="1" s="1"/>
  <c r="CA1301" i="1"/>
  <c r="CB1301" i="1" s="1"/>
  <c r="CA1140" i="1"/>
  <c r="CB1140" i="1" s="1"/>
  <c r="CA790" i="1"/>
  <c r="CB790" i="1" s="1"/>
  <c r="CA1562" i="1"/>
  <c r="CB1562" i="1" s="1"/>
  <c r="CA224" i="1"/>
  <c r="CB224" i="1" s="1"/>
  <c r="CA1378" i="1"/>
  <c r="CB1378" i="1" s="1"/>
  <c r="CA1707" i="1"/>
  <c r="CB1707" i="1" s="1"/>
  <c r="CA909" i="1"/>
  <c r="CB909" i="1" s="1"/>
  <c r="CA553" i="1"/>
  <c r="CB553" i="1" s="1"/>
  <c r="CA1838" i="1"/>
  <c r="CB1838" i="1" s="1"/>
  <c r="CA166" i="1"/>
  <c r="CB166" i="1" s="1"/>
  <c r="CA1499" i="1"/>
  <c r="CB1499" i="1" s="1"/>
  <c r="CA1442" i="1"/>
  <c r="CB1442" i="1" s="1"/>
  <c r="CA1303" i="1"/>
  <c r="CB1303" i="1" s="1"/>
  <c r="CA792" i="1"/>
  <c r="CB792" i="1" s="1"/>
  <c r="CA1767" i="1"/>
  <c r="CB1767" i="1" s="1"/>
  <c r="CA226" i="1"/>
  <c r="CB226" i="1" s="1"/>
  <c r="CA555" i="1"/>
  <c r="CB555" i="1" s="1"/>
  <c r="CA794" i="1"/>
  <c r="CB794" i="1" s="1"/>
  <c r="CA1255" i="1"/>
  <c r="CB1255" i="1" s="1"/>
  <c r="CA911" i="1"/>
  <c r="CB911" i="1" s="1"/>
  <c r="CA1839" i="1"/>
  <c r="CB1839" i="1" s="1"/>
  <c r="CA1066" i="1"/>
  <c r="CB1066" i="1" s="1"/>
  <c r="CA615" i="1"/>
  <c r="CB615" i="1" s="1"/>
  <c r="CA116" i="1"/>
  <c r="CB116" i="1" s="1"/>
  <c r="CA345" i="1"/>
  <c r="CB345" i="1" s="1"/>
  <c r="CA1185" i="1"/>
  <c r="CB1185" i="1" s="1"/>
  <c r="CA1711" i="1"/>
  <c r="CB1711" i="1" s="1"/>
  <c r="CA434" i="1"/>
  <c r="CB434" i="1" s="1"/>
  <c r="CA688" i="1"/>
  <c r="CB688" i="1" s="1"/>
  <c r="CA1382" i="1"/>
  <c r="CB1382" i="1" s="1"/>
  <c r="CA1187" i="1"/>
  <c r="CB1187" i="1" s="1"/>
  <c r="CA798" i="1"/>
  <c r="CB798" i="1" s="1"/>
  <c r="CA228" i="1"/>
  <c r="CB228" i="1" s="1"/>
  <c r="CA505" i="1"/>
  <c r="CB505" i="1" s="1"/>
  <c r="CA1384" i="1"/>
  <c r="CB1384" i="1" s="1"/>
  <c r="CA1069" i="1"/>
  <c r="CB1069" i="1" s="1"/>
  <c r="CA913" i="1"/>
  <c r="CB913" i="1" s="1"/>
  <c r="CA169" i="1"/>
  <c r="CB169" i="1" s="1"/>
  <c r="CA1447" i="1"/>
  <c r="CB1447" i="1" s="1"/>
  <c r="CA1448" i="1"/>
  <c r="CB1448" i="1" s="1"/>
  <c r="CA435" i="1"/>
  <c r="CB435" i="1" s="1"/>
  <c r="CA1189" i="1"/>
  <c r="CB1189" i="1" s="1"/>
  <c r="CA171" i="1"/>
  <c r="CB171" i="1" s="1"/>
  <c r="CA967" i="1"/>
  <c r="CB967" i="1" s="1"/>
  <c r="CA347" i="1"/>
  <c r="CB347" i="1" s="1"/>
  <c r="CA230" i="1"/>
  <c r="CB230" i="1" s="1"/>
  <c r="CA436" i="1"/>
  <c r="CB436" i="1" s="1"/>
  <c r="CA1962" i="1"/>
  <c r="CB1962" i="1" s="1"/>
  <c r="CA1963" i="1"/>
  <c r="CB1963" i="1" s="1"/>
  <c r="CA232" i="1"/>
  <c r="CB232" i="1" s="1"/>
  <c r="CA1564" i="1"/>
  <c r="CB1564" i="1" s="1"/>
  <c r="CA1193" i="1"/>
  <c r="CB1193" i="1" s="1"/>
  <c r="CA1072" i="1"/>
  <c r="CB1072" i="1" s="1"/>
  <c r="CA557" i="1"/>
  <c r="CB557" i="1" s="1"/>
  <c r="CA1713" i="1"/>
  <c r="CB1713" i="1" s="1"/>
  <c r="CA863" i="1"/>
  <c r="CB863" i="1" s="1"/>
  <c r="CA292" i="1"/>
  <c r="CB292" i="1" s="1"/>
  <c r="CA1451" i="1"/>
  <c r="CB1451" i="1" s="1"/>
  <c r="CA174" i="1"/>
  <c r="CB174" i="1" s="1"/>
  <c r="CA916" i="1"/>
  <c r="CB916" i="1" s="1"/>
  <c r="CA48" i="1"/>
  <c r="CB48" i="1" s="1"/>
  <c r="CA617" i="1"/>
  <c r="CB617" i="1" s="1"/>
  <c r="CA918" i="1"/>
  <c r="CB918" i="1" s="1"/>
  <c r="CA1840" i="1"/>
  <c r="CB1840" i="1" s="1"/>
  <c r="CA1016" i="1"/>
  <c r="CB1016" i="1" s="1"/>
  <c r="CA1142" i="1"/>
  <c r="CB1142" i="1" s="1"/>
  <c r="CA1641" i="1"/>
  <c r="CB1641" i="1" s="1"/>
  <c r="CA509" i="1"/>
  <c r="CB509" i="1" s="1"/>
  <c r="CA865" i="1"/>
  <c r="CB865" i="1" s="1"/>
  <c r="CA1306" i="1"/>
  <c r="CB1306" i="1" s="1"/>
  <c r="CA351" i="1"/>
  <c r="CB351" i="1" s="1"/>
  <c r="CA294" i="1"/>
  <c r="CB294" i="1" s="1"/>
  <c r="CA296" i="1"/>
  <c r="CB296" i="1" s="1"/>
  <c r="CA1018" i="1"/>
  <c r="CB1018" i="1" s="1"/>
  <c r="CA804" i="1"/>
  <c r="CB804" i="1" s="1"/>
  <c r="CA511" i="1"/>
  <c r="CB511" i="1" s="1"/>
  <c r="CA1308" i="1"/>
  <c r="CB1308" i="1" s="1"/>
  <c r="CA1503" i="1"/>
  <c r="CB1503" i="1" s="1"/>
  <c r="CA1776" i="1"/>
  <c r="CB1776" i="1" s="1"/>
  <c r="CA735" i="1"/>
  <c r="CB735" i="1" s="1"/>
  <c r="CA1453" i="1"/>
  <c r="CB1453" i="1" s="1"/>
  <c r="CA1714" i="1"/>
  <c r="CB1714" i="1" s="1"/>
  <c r="CA442" i="1"/>
  <c r="CB442" i="1" s="1"/>
  <c r="CA737" i="1"/>
  <c r="CB737" i="1" s="1"/>
  <c r="CA298" i="1"/>
  <c r="CB298" i="1" s="1"/>
  <c r="CA353" i="1"/>
  <c r="CB353" i="1" s="1"/>
  <c r="CA1075" i="1"/>
  <c r="CB1075" i="1" s="1"/>
  <c r="CA969" i="1"/>
  <c r="CB969" i="1" s="1"/>
  <c r="CA1567" i="1"/>
  <c r="CB1567" i="1" s="1"/>
  <c r="CA118" i="1"/>
  <c r="CB118" i="1" s="1"/>
  <c r="CA808" i="1"/>
  <c r="CB808" i="1" s="1"/>
  <c r="CA513" i="1"/>
  <c r="CB513" i="1" s="1"/>
  <c r="CA1455" i="1"/>
  <c r="CB1455" i="1" s="1"/>
  <c r="CA355" i="1"/>
  <c r="CB355" i="1" s="1"/>
  <c r="CA1387" i="1"/>
  <c r="CB1387" i="1" s="1"/>
  <c r="CA1198" i="1"/>
  <c r="CB1198" i="1" s="1"/>
  <c r="CA53" i="1"/>
  <c r="CB53" i="1" s="1"/>
  <c r="CA1716" i="1"/>
  <c r="CB1716" i="1" s="1"/>
  <c r="CA1780" i="1"/>
  <c r="CB1780" i="1" s="1"/>
  <c r="CA1782" i="1"/>
  <c r="CB1782" i="1" s="1"/>
  <c r="CA1645" i="1"/>
  <c r="CB1645" i="1" s="1"/>
  <c r="CA970" i="1"/>
  <c r="CB970" i="1" s="1"/>
  <c r="CA1310" i="1"/>
  <c r="CB1310" i="1" s="1"/>
  <c r="CA1312" i="1"/>
  <c r="CB1312" i="1" s="1"/>
  <c r="CA1784" i="1"/>
  <c r="CB1784" i="1" s="1"/>
  <c r="CA569" i="1"/>
  <c r="CB569" i="1" s="1"/>
  <c r="CA1020" i="1"/>
  <c r="CB1020" i="1" s="1"/>
  <c r="CA1458" i="1"/>
  <c r="CB1458" i="1" s="1"/>
  <c r="CA972" i="1"/>
  <c r="CB972" i="1" s="1"/>
  <c r="CA1314" i="1"/>
  <c r="CB1314" i="1" s="1"/>
  <c r="CA1841" i="1"/>
  <c r="CB1841" i="1" s="1"/>
  <c r="CA55" i="1"/>
  <c r="CB55" i="1" s="1"/>
  <c r="CA1786" i="1"/>
  <c r="CB1786" i="1" s="1"/>
  <c r="CA1507" i="1"/>
  <c r="CB1507" i="1" s="1"/>
  <c r="CA1200" i="1"/>
  <c r="CB1200" i="1" s="1"/>
  <c r="CA571" i="1"/>
  <c r="CB571" i="1" s="1"/>
  <c r="CA57" i="1"/>
  <c r="CB57" i="1" s="1"/>
  <c r="CA575" i="1"/>
  <c r="CB575" i="1" s="1"/>
  <c r="CA867" i="1"/>
  <c r="CB867" i="1" s="1"/>
  <c r="CA357" i="1"/>
  <c r="CB357" i="1" s="1"/>
  <c r="CA621" i="1"/>
  <c r="CB621" i="1" s="1"/>
  <c r="CA1145" i="1"/>
  <c r="CB1145" i="1" s="1"/>
  <c r="CA920" i="1"/>
  <c r="CB920" i="1" s="1"/>
  <c r="CA59" i="1"/>
  <c r="CB59" i="1" s="1"/>
  <c r="CA1843" i="1"/>
  <c r="CB1843" i="1" s="1"/>
  <c r="CA1844" i="1"/>
  <c r="CB1844" i="1" s="1"/>
  <c r="CA1460" i="1"/>
  <c r="CB1460" i="1" s="1"/>
  <c r="CA973" i="1"/>
  <c r="CB973" i="1" s="1"/>
  <c r="CA359" i="1"/>
  <c r="CB359" i="1" s="1"/>
  <c r="CA360" i="1"/>
  <c r="CB360" i="1" s="1"/>
  <c r="CA623" i="1"/>
  <c r="CB623" i="1" s="1"/>
  <c r="CA178" i="1"/>
  <c r="CB178" i="1" s="1"/>
  <c r="CA179" i="1"/>
  <c r="CB179" i="1" s="1"/>
  <c r="CA1649" i="1"/>
  <c r="CB1649" i="1" s="1"/>
  <c r="CA1847" i="1"/>
  <c r="CB1847" i="1" s="1"/>
  <c r="CA811" i="1"/>
  <c r="CB811" i="1" s="1"/>
  <c r="CA1024" i="1"/>
  <c r="CB1024" i="1" s="1"/>
  <c r="CA1261" i="1"/>
  <c r="CB1261" i="1" s="1"/>
  <c r="CA1079" i="1"/>
  <c r="CB1079" i="1" s="1"/>
  <c r="CA742" i="1"/>
  <c r="CB742" i="1" s="1"/>
  <c r="CA1462" i="1"/>
  <c r="CB1462" i="1" s="1"/>
  <c r="CA1322" i="1"/>
  <c r="CB1322" i="1" s="1"/>
  <c r="CA1717" i="1"/>
  <c r="CB1717" i="1" s="1"/>
  <c r="CA1718" i="1"/>
  <c r="CB1718" i="1" s="1"/>
  <c r="CA812" i="1"/>
  <c r="CB812" i="1" s="1"/>
  <c r="CA1324" i="1"/>
  <c r="CB1324" i="1" s="1"/>
  <c r="CA625" i="1"/>
  <c r="CB625" i="1" s="1"/>
  <c r="CA923" i="1"/>
  <c r="CB923" i="1" s="1"/>
  <c r="CA300" i="1"/>
  <c r="CB300" i="1" s="1"/>
  <c r="CA814" i="1"/>
  <c r="CB814" i="1" s="1"/>
  <c r="CA976" i="1"/>
  <c r="CB976" i="1" s="1"/>
  <c r="CA1788" i="1"/>
  <c r="CB1788" i="1" s="1"/>
  <c r="CA1789" i="1"/>
  <c r="CB1789" i="1" s="1"/>
  <c r="CA1325" i="1"/>
  <c r="CB1325" i="1" s="1"/>
  <c r="CA1327" i="1"/>
  <c r="CB1327" i="1" s="1"/>
  <c r="CA514" i="1"/>
  <c r="CB514" i="1" s="1"/>
  <c r="CA122" i="1"/>
  <c r="CB122" i="1" s="1"/>
  <c r="CA61" i="1"/>
  <c r="CB61" i="1" s="1"/>
  <c r="CA1391" i="1"/>
  <c r="CB1391" i="1" s="1"/>
  <c r="CA744" i="1"/>
  <c r="CB744" i="1" s="1"/>
  <c r="CA1570" i="1"/>
  <c r="CB1570" i="1" s="1"/>
  <c r="CA576" i="1"/>
  <c r="CB576" i="1" s="1"/>
  <c r="CA815" i="1"/>
  <c r="CB815" i="1" s="1"/>
  <c r="CA868" i="1"/>
  <c r="CB868" i="1" s="1"/>
  <c r="CA63" i="1"/>
  <c r="CB63" i="1" s="1"/>
  <c r="CA234" i="1"/>
  <c r="CB234" i="1" s="1"/>
  <c r="CA745" i="1"/>
  <c r="CB745" i="1" s="1"/>
  <c r="CA236" i="1"/>
  <c r="CB236" i="1" s="1"/>
  <c r="CA444" i="1"/>
  <c r="CB444" i="1" s="1"/>
  <c r="CA362" i="1"/>
  <c r="CB362" i="1" s="1"/>
  <c r="CA238" i="1"/>
  <c r="CB238" i="1" s="1"/>
  <c r="CA364" i="1"/>
  <c r="CB364" i="1" s="1"/>
  <c r="CA1149" i="1"/>
  <c r="CB1149" i="1" s="1"/>
  <c r="CA1328" i="1"/>
  <c r="CB1328" i="1" s="1"/>
  <c r="CA124" i="1"/>
  <c r="CB124" i="1" s="1"/>
  <c r="CA304" i="1"/>
  <c r="CB304" i="1" s="1"/>
  <c r="CA1395" i="1"/>
  <c r="CB1395" i="1" s="1"/>
  <c r="CA1396" i="1"/>
  <c r="CB1396" i="1" s="1"/>
  <c r="CA65" i="1"/>
  <c r="CB65" i="1" s="1"/>
  <c r="CA126" i="1"/>
  <c r="CB126" i="1" s="1"/>
  <c r="CA747" i="1"/>
  <c r="CB747" i="1" s="1"/>
  <c r="CA978" i="1"/>
  <c r="CB978" i="1" s="1"/>
  <c r="CA1849" i="1"/>
  <c r="CB1849" i="1" s="1"/>
  <c r="CA870" i="1"/>
  <c r="CB870" i="1" s="1"/>
  <c r="CA1851" i="1"/>
  <c r="CB1851" i="1" s="1"/>
  <c r="CA692" i="1"/>
  <c r="CB692" i="1" s="1"/>
  <c r="CA1720" i="1"/>
  <c r="CB1720" i="1" s="1"/>
  <c r="CA980" i="1"/>
  <c r="CB980" i="1" s="1"/>
  <c r="CA1510" i="1"/>
  <c r="CB1510" i="1" s="1"/>
  <c r="CA516" i="1"/>
  <c r="CB516" i="1" s="1"/>
  <c r="CA240" i="1"/>
  <c r="CB240" i="1" s="1"/>
  <c r="CA1511" i="1"/>
  <c r="CB1511" i="1" s="1"/>
  <c r="CA67" i="1"/>
  <c r="CB67" i="1" s="1"/>
  <c r="CA1081" i="1"/>
  <c r="CB1081" i="1" s="1"/>
  <c r="CA1151" i="1"/>
  <c r="CB1151" i="1" s="1"/>
  <c r="CA633" i="1"/>
  <c r="CB633" i="1" s="1"/>
  <c r="CA368" i="1"/>
  <c r="CB368" i="1" s="1"/>
  <c r="CA369" i="1"/>
  <c r="CB369" i="1" s="1"/>
  <c r="CA578" i="1"/>
  <c r="CB578" i="1" s="1"/>
  <c r="CA1652" i="1"/>
  <c r="CB1652" i="1" s="1"/>
  <c r="CA1653" i="1"/>
  <c r="CB1653" i="1" s="1"/>
  <c r="CA1027" i="1"/>
  <c r="CB1027" i="1" s="1"/>
  <c r="CA1028" i="1"/>
  <c r="CB1028" i="1" s="1"/>
  <c r="CA817" i="1"/>
  <c r="CB817" i="1" s="1"/>
  <c r="CA1656" i="1"/>
  <c r="CB1656" i="1" s="1"/>
  <c r="CA1085" i="1"/>
  <c r="CB1085" i="1" s="1"/>
  <c r="CA183" i="1"/>
  <c r="CB183" i="1" s="1"/>
  <c r="CA120" i="1"/>
  <c r="CB120" i="1" s="1"/>
  <c r="CA1723" i="1"/>
  <c r="CB1723" i="1" s="1"/>
  <c r="CA1724" i="1"/>
  <c r="CB1724" i="1" s="1"/>
  <c r="CA372" i="1"/>
  <c r="CB372" i="1" s="1"/>
  <c r="CA1204" i="1"/>
  <c r="CB1204" i="1" s="1"/>
  <c r="CA926" i="1"/>
  <c r="CB926" i="1" s="1"/>
  <c r="CA1796" i="1"/>
  <c r="CB1796" i="1" s="1"/>
  <c r="CA580" i="1"/>
  <c r="CB580" i="1" s="1"/>
  <c r="CA1658" i="1"/>
  <c r="CB1658" i="1" s="1"/>
  <c r="CA450" i="1"/>
  <c r="CB450" i="1" s="1"/>
  <c r="CA1797" i="1"/>
  <c r="CB1797" i="1" s="1"/>
  <c r="CA749" i="1"/>
  <c r="CB749" i="1" s="1"/>
  <c r="CA1399" i="1"/>
  <c r="CB1399" i="1" s="1"/>
  <c r="CA185" i="1"/>
  <c r="CB185" i="1" s="1"/>
  <c r="CA1660" i="1"/>
  <c r="CB1660" i="1" s="1"/>
  <c r="BU1661" i="1"/>
  <c r="BV1661" i="1" s="1"/>
  <c r="BU1801" i="1"/>
  <c r="BV1801" i="1" s="1"/>
  <c r="BU872" i="1"/>
  <c r="BV872" i="1" s="1"/>
  <c r="BU701" i="1"/>
  <c r="BU2" i="1"/>
  <c r="BV2" i="1" s="1"/>
  <c r="BU456" i="1"/>
  <c r="BV456" i="1" s="1"/>
  <c r="BU1089" i="1"/>
  <c r="BV1089" i="1" s="1"/>
  <c r="BU751" i="1"/>
  <c r="BU1209" i="1"/>
  <c r="BV1209" i="1" s="1"/>
  <c r="BU522" i="1"/>
  <c r="BV522" i="1" s="1"/>
  <c r="BU876" i="1"/>
  <c r="BV876" i="1" s="1"/>
  <c r="BU1672" i="1"/>
  <c r="BU1733" i="1"/>
  <c r="BV1733" i="1" s="1"/>
  <c r="BU524" i="1"/>
  <c r="BV524" i="1" s="1"/>
  <c r="BU1158" i="1"/>
  <c r="BV1158" i="1" s="1"/>
  <c r="BU755" i="1"/>
  <c r="BU1808" i="1"/>
  <c r="BV1808" i="1" s="1"/>
  <c r="BU589" i="1"/>
  <c r="BV589" i="1" s="1"/>
  <c r="BU1218" i="1"/>
  <c r="BV1218" i="1" s="1"/>
  <c r="BU1224" i="1"/>
  <c r="BU530" i="1"/>
  <c r="BV530" i="1" s="1"/>
  <c r="BU1408" i="1"/>
  <c r="BV1408" i="1" s="1"/>
  <c r="BU405" i="1"/>
  <c r="BV405" i="1" s="1"/>
  <c r="BU406" i="1"/>
  <c r="BU463" i="1"/>
  <c r="BV463" i="1" s="1"/>
  <c r="BU1048" i="1"/>
  <c r="BV1048" i="1" s="1"/>
  <c r="BU1879" i="1"/>
  <c r="BV1879" i="1" s="1"/>
  <c r="BU1164" i="1"/>
  <c r="BV1164" i="1" s="1"/>
  <c r="BU1333" i="1"/>
  <c r="BV1333" i="1" s="1"/>
  <c r="BU534" i="1"/>
  <c r="BV534" i="1" s="1"/>
  <c r="BU1232" i="1"/>
  <c r="BV1232" i="1" s="1"/>
  <c r="BU1271" i="1"/>
  <c r="BU270" i="1"/>
  <c r="BV270" i="1" s="1"/>
  <c r="BU828" i="1"/>
  <c r="BV828" i="1" s="1"/>
  <c r="BU415" i="1"/>
  <c r="BV415" i="1" s="1"/>
  <c r="BU82" i="1"/>
  <c r="BU84" i="1"/>
  <c r="BV84" i="1" s="1"/>
  <c r="BU87" i="1"/>
  <c r="BV87" i="1" s="1"/>
  <c r="BU1171" i="1"/>
  <c r="BV1171" i="1" s="1"/>
  <c r="BU830" i="1"/>
  <c r="BU1353" i="1"/>
  <c r="BV1353" i="1" s="1"/>
  <c r="BU1354" i="1"/>
  <c r="BV1354" i="1" s="1"/>
  <c r="BU950" i="1"/>
  <c r="BV950" i="1" s="1"/>
  <c r="BU661" i="1"/>
  <c r="BU1689" i="1"/>
  <c r="BV1689" i="1" s="1"/>
  <c r="BU1743" i="1"/>
  <c r="BV1743" i="1" s="1"/>
  <c r="BU835" i="1"/>
  <c r="BV835" i="1" s="1"/>
  <c r="BU150" i="1"/>
  <c r="BU1478" i="1"/>
  <c r="BV1478" i="1" s="1"/>
  <c r="BU663" i="1"/>
  <c r="BV663" i="1" s="1"/>
  <c r="BU1695" i="1"/>
  <c r="BV1695" i="1" s="1"/>
  <c r="BU213" i="1"/>
  <c r="BU665" i="1"/>
  <c r="BV665" i="1" s="1"/>
  <c r="BU1122" i="1"/>
  <c r="BV1122" i="1" s="1"/>
  <c r="BU1007" i="1"/>
  <c r="BV1007" i="1" s="1"/>
  <c r="BU1614" i="1"/>
  <c r="BU669" i="1"/>
  <c r="BV669" i="1" s="1"/>
  <c r="BU850" i="1"/>
  <c r="BV850" i="1" s="1"/>
  <c r="BU603" i="1"/>
  <c r="BV603" i="1" s="1"/>
  <c r="BU1491" i="1"/>
  <c r="BV1491" i="1" s="1"/>
  <c r="BU731" i="1"/>
  <c r="BV731" i="1" s="1"/>
  <c r="BU1701" i="1"/>
  <c r="BV1701" i="1" s="1"/>
  <c r="BU44" i="1"/>
  <c r="BV44" i="1" s="1"/>
  <c r="BU1130" i="1"/>
  <c r="BU1181" i="1"/>
  <c r="BV1181" i="1" s="1"/>
  <c r="BU1011" i="1"/>
  <c r="BV1011" i="1" s="1"/>
  <c r="BU429" i="1"/>
  <c r="BV429" i="1" s="1"/>
  <c r="BU682" i="1"/>
  <c r="BU291" i="1"/>
  <c r="BV291" i="1" s="1"/>
  <c r="BU223" i="1"/>
  <c r="BV223" i="1" s="1"/>
  <c r="BU1138" i="1"/>
  <c r="BV1138" i="1" s="1"/>
  <c r="BU503" i="1"/>
  <c r="BU1637" i="1"/>
  <c r="BV1637" i="1" s="1"/>
  <c r="BU1709" i="1"/>
  <c r="BV1709" i="1" s="1"/>
  <c r="BU1068" i="1"/>
  <c r="BV1068" i="1" s="1"/>
  <c r="BU348" i="1"/>
  <c r="BU1501" i="1"/>
  <c r="BV1501" i="1" s="1"/>
  <c r="BU861" i="1"/>
  <c r="BV861" i="1" s="1"/>
  <c r="BU1071" i="1"/>
  <c r="BV1071" i="1" s="1"/>
  <c r="BU1772" i="1"/>
  <c r="BU561" i="1"/>
  <c r="BV561" i="1" s="1"/>
  <c r="BU1386" i="1"/>
  <c r="BV1386" i="1" s="1"/>
  <c r="BU173" i="1"/>
  <c r="BV173" i="1" s="1"/>
  <c r="BU1196" i="1"/>
  <c r="BU176" i="1"/>
  <c r="BV176" i="1" s="1"/>
  <c r="BU507" i="1"/>
  <c r="BV507" i="1" s="1"/>
  <c r="BU800" i="1"/>
  <c r="BV800" i="1" s="1"/>
  <c r="BU1259" i="1"/>
  <c r="BU1144" i="1"/>
  <c r="BV1144" i="1" s="1"/>
  <c r="BU1774" i="1"/>
  <c r="BV1774" i="1" s="1"/>
  <c r="BU50" i="1"/>
  <c r="BV50" i="1" s="1"/>
  <c r="BU810" i="1"/>
  <c r="BV810" i="1" s="1"/>
  <c r="BU51" i="1"/>
  <c r="BV51" i="1" s="1"/>
  <c r="BU1643" i="1"/>
  <c r="BV1643" i="1" s="1"/>
  <c r="BU1456" i="1"/>
  <c r="BV1456" i="1" s="1"/>
  <c r="BU1505" i="1"/>
  <c r="BU738" i="1"/>
  <c r="BV738" i="1" s="1"/>
  <c r="BU1316" i="1"/>
  <c r="BV1316" i="1" s="1"/>
  <c r="BU1320" i="1"/>
  <c r="BV1320" i="1" s="1"/>
  <c r="BU1077" i="1"/>
  <c r="BU1389" i="1"/>
  <c r="BV1389" i="1" s="1"/>
  <c r="BU1147" i="1"/>
  <c r="BV1147" i="1" s="1"/>
  <c r="BU182" i="1"/>
  <c r="BV182" i="1" s="1"/>
  <c r="BU627" i="1"/>
  <c r="BU629" i="1"/>
  <c r="BV629" i="1" s="1"/>
  <c r="BU1792" i="1"/>
  <c r="BV1792" i="1" s="1"/>
  <c r="BU631" i="1"/>
  <c r="BV631" i="1" s="1"/>
  <c r="BU1508" i="1"/>
  <c r="BU694" i="1"/>
  <c r="BV694" i="1" s="1"/>
  <c r="BU366" i="1"/>
  <c r="BV366" i="1" s="1"/>
  <c r="BU1794" i="1"/>
  <c r="BV1794" i="1" s="1"/>
  <c r="BU446" i="1"/>
  <c r="BU1463" i="1"/>
  <c r="BV1463" i="1" s="1"/>
  <c r="BU308" i="1"/>
  <c r="BV308" i="1" s="1"/>
  <c r="BU1572" i="1"/>
  <c r="BV1572" i="1" s="1"/>
  <c r="BU374" i="1"/>
  <c r="BU1727" i="1"/>
  <c r="BV1727" i="1" s="1"/>
  <c r="BU452" i="1"/>
  <c r="BV452" i="1" s="1"/>
  <c r="BU1152" i="1"/>
  <c r="BV1152" i="1" s="1"/>
  <c r="BU130" i="1"/>
  <c r="BU375" i="1"/>
  <c r="BV375" i="1" s="1"/>
  <c r="BU377" i="1"/>
  <c r="BV377" i="1" s="1"/>
  <c r="BU518" i="1"/>
  <c r="BV518" i="1" s="1"/>
  <c r="BU1576" i="1"/>
  <c r="BV1576" i="1" s="1"/>
  <c r="BU187" i="1"/>
  <c r="BV187" i="1" s="1"/>
  <c r="BU453" i="1"/>
  <c r="BV453" i="1" s="1"/>
  <c r="BU242" i="1"/>
  <c r="BV242" i="1"/>
  <c r="BU1401" i="1"/>
  <c r="BV1401" i="1" s="1"/>
  <c r="BU698" i="1"/>
  <c r="BV698" i="1" s="1"/>
  <c r="BU1402" i="1"/>
  <c r="BV1402" i="1" s="1"/>
  <c r="BU928" i="1"/>
  <c r="BV928" i="1" s="1"/>
  <c r="BU1731" i="1"/>
  <c r="BV1731" i="1" s="1"/>
  <c r="BU819" i="1"/>
  <c r="BV819" i="1" s="1"/>
  <c r="BU1205" i="1"/>
  <c r="BV1205" i="1" s="1"/>
  <c r="BU1857" i="1"/>
  <c r="BV1857" i="1"/>
  <c r="BU1663" i="1"/>
  <c r="BV1663" i="1" s="1"/>
  <c r="BU1729" i="1"/>
  <c r="BV1729" i="1" s="1"/>
  <c r="BU455" i="1"/>
  <c r="BV455" i="1" s="1"/>
  <c r="BU1578" i="1"/>
  <c r="BV1578" i="1" s="1"/>
  <c r="BU1579" i="1"/>
  <c r="BV1579" i="1" s="1"/>
  <c r="BU1665" i="1"/>
  <c r="BV1665" i="1" s="1"/>
  <c r="BU1465" i="1"/>
  <c r="BV1465" i="1" s="1"/>
  <c r="BU1866" i="1"/>
  <c r="BV1866" i="1"/>
  <c r="BU700" i="1"/>
  <c r="BV700" i="1" s="1"/>
  <c r="BU244" i="1"/>
  <c r="BV244" i="1" s="1"/>
  <c r="BU248" i="1"/>
  <c r="BV248" i="1" s="1"/>
  <c r="BU1582" i="1"/>
  <c r="BV1582" i="1" s="1"/>
  <c r="BU637" i="1"/>
  <c r="BV637" i="1" s="1"/>
  <c r="BU932" i="1"/>
  <c r="BV932" i="1" s="1"/>
  <c r="BU934" i="1"/>
  <c r="BV934" i="1" s="1"/>
  <c r="BU379" i="1"/>
  <c r="BV379" i="1"/>
  <c r="BU1207" i="1"/>
  <c r="BV1207" i="1" s="1"/>
  <c r="BU191" i="1"/>
  <c r="BV191" i="1" s="1"/>
  <c r="BU132" i="1"/>
  <c r="BV132" i="1" s="1"/>
  <c r="BU381" i="1"/>
  <c r="BV381" i="1" s="1"/>
  <c r="BU382" i="1"/>
  <c r="BV382" i="1" s="1"/>
  <c r="BU193" i="1"/>
  <c r="BV193" i="1" s="1"/>
  <c r="BU1030" i="1"/>
  <c r="BV1030" i="1" s="1"/>
  <c r="BU1514" i="1"/>
  <c r="BV1514" i="1"/>
  <c r="BU1515" i="1"/>
  <c r="BV1515" i="1" s="1"/>
  <c r="BU1091" i="1"/>
  <c r="BV1091" i="1" s="1"/>
  <c r="BU1518" i="1"/>
  <c r="BV1518" i="1" s="1"/>
  <c r="BU1666" i="1"/>
  <c r="BV1666" i="1" s="1"/>
  <c r="BU1211" i="1"/>
  <c r="BV1211" i="1" s="1"/>
  <c r="BU874" i="1"/>
  <c r="BV874" i="1" s="1"/>
  <c r="BU982" i="1"/>
  <c r="BV982" i="1" s="1"/>
  <c r="BU821" i="1"/>
  <c r="BV821" i="1"/>
  <c r="BU1263" i="1"/>
  <c r="BV1263" i="1" s="1"/>
  <c r="BU581" i="1"/>
  <c r="BV581" i="1" s="1"/>
  <c r="BU1520" i="1"/>
  <c r="BV1520" i="1" s="1"/>
  <c r="BU1032" i="1"/>
  <c r="BV1032" i="1" s="1"/>
  <c r="BU1668" i="1"/>
  <c r="BV1668" i="1" s="1"/>
  <c r="BU385" i="1"/>
  <c r="BV385" i="1" s="1"/>
  <c r="BU1670" i="1"/>
  <c r="BV1670" i="1" s="1"/>
  <c r="BU1093" i="1"/>
  <c r="BV1093" i="1"/>
  <c r="BU1097" i="1"/>
  <c r="BV1097" i="1" s="1"/>
  <c r="BU1404" i="1"/>
  <c r="BV1404" i="1" s="1"/>
  <c r="BU1585" i="1"/>
  <c r="BV1585" i="1" s="1"/>
  <c r="BU1099" i="1"/>
  <c r="BV1099" i="1" s="1"/>
  <c r="BU138" i="1"/>
  <c r="BV138" i="1" s="1"/>
  <c r="BU1034" i="1"/>
  <c r="BV1034" i="1" s="1"/>
  <c r="BU3" i="1"/>
  <c r="BV3" i="1" s="1"/>
  <c r="BU69" i="1"/>
  <c r="BV69" i="1"/>
  <c r="BU1804" i="1"/>
  <c r="BV1804" i="1" s="1"/>
  <c r="BU1524" i="1"/>
  <c r="BV1524" i="1" s="1"/>
  <c r="BU1467" i="1"/>
  <c r="BV1467" i="1" s="1"/>
  <c r="BU7" i="1"/>
  <c r="BV7" i="1" s="1"/>
  <c r="BU583" i="1"/>
  <c r="BV583" i="1" s="1"/>
  <c r="BU584" i="1"/>
  <c r="BV584" i="1" s="1"/>
  <c r="BU642" i="1"/>
  <c r="BV642" i="1" s="1"/>
  <c r="BU643" i="1"/>
  <c r="BV643" i="1"/>
  <c r="BU822" i="1"/>
  <c r="BV822" i="1" s="1"/>
  <c r="BU1589" i="1"/>
  <c r="BV1589" i="1" s="1"/>
  <c r="BU1590" i="1"/>
  <c r="BV1590" i="1" s="1"/>
  <c r="BU1591" i="1"/>
  <c r="BV1591" i="1" s="1"/>
  <c r="BU1156" i="1"/>
  <c r="BV1156" i="1" s="1"/>
  <c r="BU310" i="1"/>
  <c r="BV310" i="1" s="1"/>
  <c r="BU753" i="1"/>
  <c r="BV753" i="1" s="1"/>
  <c r="BU878" i="1"/>
  <c r="BV878" i="1"/>
  <c r="BU1267" i="1"/>
  <c r="BV1267" i="1" s="1"/>
  <c r="BU1215" i="1"/>
  <c r="BV1215" i="1" s="1"/>
  <c r="BU9" i="1"/>
  <c r="BV9" i="1" s="1"/>
  <c r="BU1101" i="1"/>
  <c r="BV1101" i="1" s="1"/>
  <c r="BU587" i="1"/>
  <c r="BV587" i="1" s="1"/>
  <c r="BU389" i="1"/>
  <c r="BV389" i="1" s="1"/>
  <c r="BU393" i="1"/>
  <c r="BV393" i="1" s="1"/>
  <c r="BU312" i="1"/>
  <c r="BV312" i="1"/>
  <c r="BU526" i="1"/>
  <c r="BV526" i="1" s="1"/>
  <c r="BU646" i="1"/>
  <c r="BV646" i="1" s="1"/>
  <c r="BU72" i="1"/>
  <c r="BV72" i="1" s="1"/>
  <c r="BU823" i="1"/>
  <c r="BV823" i="1" s="1"/>
  <c r="BU395" i="1"/>
  <c r="BV395" i="1" s="1"/>
  <c r="BU396" i="1"/>
  <c r="BV396" i="1" s="1"/>
  <c r="BU1036" i="1"/>
  <c r="BV1036" i="1" s="1"/>
  <c r="BU1216" i="1"/>
  <c r="BV1216" i="1"/>
  <c r="BU1330" i="1"/>
  <c r="BV1330" i="1" s="1"/>
  <c r="BU1806" i="1"/>
  <c r="BV1806" i="1" s="1"/>
  <c r="BU648" i="1"/>
  <c r="BV648" i="1" s="1"/>
  <c r="BU11" i="1"/>
  <c r="BV11" i="1" s="1"/>
  <c r="BU12" i="1"/>
  <c r="BV12" i="1" s="1"/>
  <c r="BU528" i="1"/>
  <c r="BV528" i="1" s="1"/>
  <c r="BU1406" i="1"/>
  <c r="BV1406" i="1" s="1"/>
  <c r="BU1103" i="1"/>
  <c r="BV1103" i="1"/>
  <c r="BU757" i="1"/>
  <c r="BV757" i="1" s="1"/>
  <c r="BU1105" i="1"/>
  <c r="BV1105" i="1" s="1"/>
  <c r="BU399" i="1"/>
  <c r="BV399" i="1" s="1"/>
  <c r="BU73" i="1"/>
  <c r="BV73" i="1" s="1"/>
  <c r="BU1674" i="1"/>
  <c r="BV1674" i="1" s="1"/>
  <c r="BU938" i="1"/>
  <c r="BV938" i="1" s="1"/>
  <c r="BU703" i="1"/>
  <c r="BV703" i="1" s="1"/>
  <c r="BU1040" i="1"/>
  <c r="BV1040" i="1"/>
  <c r="BU1041" i="1"/>
  <c r="BV1041" i="1" s="1"/>
  <c r="BU1735" i="1"/>
  <c r="BV1735" i="1" s="1"/>
  <c r="BU881" i="1"/>
  <c r="BV881" i="1" s="1"/>
  <c r="BU401" i="1"/>
  <c r="BV401" i="1" s="1"/>
  <c r="BU1528" i="1"/>
  <c r="BV1528" i="1" s="1"/>
  <c r="BU1676" i="1"/>
  <c r="BV1676" i="1" s="1"/>
  <c r="BU313" i="1"/>
  <c r="BV313" i="1" s="1"/>
  <c r="BU1678" i="1"/>
  <c r="BV1678" i="1"/>
  <c r="BU315" i="1"/>
  <c r="BV315" i="1" s="1"/>
  <c r="BU650" i="1"/>
  <c r="BV650" i="1" s="1"/>
  <c r="BU1160" i="1"/>
  <c r="BV1160" i="1" s="1"/>
  <c r="BU1595" i="1"/>
  <c r="BV1595" i="1" s="1"/>
  <c r="BU940" i="1"/>
  <c r="BV940" i="1" s="1"/>
  <c r="BU15" i="1"/>
  <c r="BV15" i="1" s="1"/>
  <c r="BU1407" i="1"/>
  <c r="BV1407" i="1" s="1"/>
  <c r="BU1222" i="1"/>
  <c r="BV1222" i="1"/>
  <c r="BU17" i="1"/>
  <c r="BV17" i="1" s="1"/>
  <c r="BU883" i="1"/>
  <c r="BV883" i="1" s="1"/>
  <c r="BU884" i="1"/>
  <c r="BV884" i="1" s="1"/>
  <c r="BU75" i="1"/>
  <c r="BV75" i="1" s="1"/>
  <c r="BU458" i="1"/>
  <c r="BV458" i="1" s="1"/>
  <c r="BU459" i="1"/>
  <c r="BV459" i="1" s="1"/>
  <c r="BU1469" i="1"/>
  <c r="BV1469" i="1" s="1"/>
  <c r="BU142" i="1"/>
  <c r="BV142" i="1"/>
  <c r="BU195" i="1"/>
  <c r="BV195" i="1" s="1"/>
  <c r="BU1268" i="1"/>
  <c r="BV1268" i="1" s="1"/>
  <c r="BU461" i="1"/>
  <c r="BV461" i="1" s="1"/>
  <c r="BU1225" i="1"/>
  <c r="BV1225" i="1" s="1"/>
  <c r="BU531" i="1"/>
  <c r="BV531" i="1" s="1"/>
  <c r="BU77" i="1"/>
  <c r="BV77" i="1" s="1"/>
  <c r="BU78" i="1"/>
  <c r="BV78" i="1" s="1"/>
  <c r="BU403" i="1"/>
  <c r="BV403" i="1"/>
  <c r="BU80" i="1"/>
  <c r="BV80" i="1" s="1"/>
  <c r="BU1044" i="1"/>
  <c r="BV1044" i="1" s="1"/>
  <c r="BU1162" i="1"/>
  <c r="BV1162" i="1" s="1"/>
  <c r="BU886" i="1"/>
  <c r="BV886" i="1" s="1"/>
  <c r="BU19" i="1"/>
  <c r="BV19" i="1" s="1"/>
  <c r="BU758" i="1"/>
  <c r="BV758" i="1" s="1"/>
  <c r="BU252" i="1"/>
  <c r="BV252" i="1" s="1"/>
  <c r="BU760" i="1"/>
  <c r="BV760" i="1"/>
  <c r="BU256" i="1"/>
  <c r="BV256" i="1" s="1"/>
  <c r="BU199" i="1"/>
  <c r="BV199" i="1" s="1"/>
  <c r="BU887" i="1"/>
  <c r="BV887" i="1" s="1"/>
  <c r="BU1471" i="1"/>
  <c r="BV1471" i="1" s="1"/>
  <c r="BU260" i="1"/>
  <c r="BV260" i="1" s="1"/>
  <c r="BU1530" i="1"/>
  <c r="BV1530" i="1" s="1"/>
  <c r="BU1473" i="1"/>
  <c r="BV1473" i="1" s="1"/>
  <c r="BU984" i="1"/>
  <c r="BV984" i="1"/>
  <c r="BU1532" i="1"/>
  <c r="BV1532" i="1" s="1"/>
  <c r="BU590" i="1"/>
  <c r="BV590" i="1" s="1"/>
  <c r="BU591" i="1"/>
  <c r="BV591" i="1" s="1"/>
  <c r="BU201" i="1"/>
  <c r="BV201" i="1" s="1"/>
  <c r="BU1165" i="1"/>
  <c r="BV1165" i="1" s="1"/>
  <c r="BU1270" i="1"/>
  <c r="BV1270" i="1" s="1"/>
  <c r="BU1332" i="1"/>
  <c r="BV1332" i="1" s="1"/>
  <c r="BU652" i="1"/>
  <c r="BV652" i="1"/>
  <c r="BU1167" i="1"/>
  <c r="BV1167" i="1" s="1"/>
  <c r="BU1737" i="1"/>
  <c r="BV1737" i="1" s="1"/>
  <c r="BU1410" i="1"/>
  <c r="BV1410" i="1" s="1"/>
  <c r="BU1230" i="1"/>
  <c r="BV1230" i="1" s="1"/>
  <c r="BU1739" i="1"/>
  <c r="BV1739" i="1" s="1"/>
  <c r="BU654" i="1"/>
  <c r="BV654" i="1" s="1"/>
  <c r="BU655" i="1"/>
  <c r="BV655" i="1" s="1"/>
  <c r="BU657" i="1"/>
  <c r="BV657" i="1"/>
  <c r="BU1109" i="1"/>
  <c r="BV1109" i="1" s="1"/>
  <c r="BU1679" i="1"/>
  <c r="BV1679" i="1" s="1"/>
  <c r="BU1412" i="1"/>
  <c r="BV1412" i="1" s="1"/>
  <c r="BU409" i="1"/>
  <c r="BV409" i="1" s="1"/>
  <c r="BU1813" i="1"/>
  <c r="BV1813" i="1" s="1"/>
  <c r="BU1534" i="1"/>
  <c r="BV1534" i="1" s="1"/>
  <c r="BU764" i="1"/>
  <c r="BV764" i="1" s="1"/>
  <c r="BU765" i="1"/>
  <c r="BV765" i="1"/>
  <c r="BU1050" i="1"/>
  <c r="BV1050" i="1" s="1"/>
  <c r="BU1337" i="1"/>
  <c r="BV1337" i="1" s="1"/>
  <c r="BU535" i="1"/>
  <c r="BV535" i="1" s="1"/>
  <c r="BU1597" i="1"/>
  <c r="BV1597" i="1" s="1"/>
  <c r="BU144" i="1"/>
  <c r="BV144" i="1" s="1"/>
  <c r="BU986" i="1"/>
  <c r="BV986" i="1" s="1"/>
  <c r="BU264" i="1"/>
  <c r="BV264" i="1" s="1"/>
  <c r="BU1535" i="1"/>
  <c r="BV1535" i="1"/>
  <c r="BU318" i="1"/>
  <c r="BV318" i="1" s="1"/>
  <c r="BU466" i="1"/>
  <c r="BV466" i="1" s="1"/>
  <c r="BU266" i="1"/>
  <c r="BV266" i="1" s="1"/>
  <c r="BU706" i="1"/>
  <c r="BV706" i="1" s="1"/>
  <c r="BU322" i="1"/>
  <c r="BV322" i="1" s="1"/>
  <c r="BU148" i="1"/>
  <c r="BV148" i="1" s="1"/>
  <c r="BU826" i="1"/>
  <c r="BV826" i="1" s="1"/>
  <c r="BU889" i="1"/>
  <c r="BV889" i="1"/>
  <c r="BU468" i="1"/>
  <c r="BV468" i="1" s="1"/>
  <c r="BU659" i="1"/>
  <c r="BV659" i="1" s="1"/>
  <c r="BU1339" i="1"/>
  <c r="BV1339" i="1" s="1"/>
  <c r="BU203" i="1"/>
  <c r="BV203" i="1" s="1"/>
  <c r="BU1273" i="1"/>
  <c r="BV1273" i="1" s="1"/>
  <c r="BU469" i="1"/>
  <c r="BV469" i="1" s="1"/>
  <c r="BU1474" i="1"/>
  <c r="BV1474" i="1" s="1"/>
  <c r="BU470" i="1"/>
  <c r="BV470" i="1"/>
  <c r="BU471" i="1"/>
  <c r="BV471" i="1" s="1"/>
  <c r="BU268" i="1"/>
  <c r="BV268" i="1" s="1"/>
  <c r="BU1169" i="1"/>
  <c r="BU1683" i="1"/>
  <c r="BV1683" i="1" s="1"/>
  <c r="BU1684" i="1"/>
  <c r="BV1684" i="1" s="1"/>
  <c r="BU1815" i="1"/>
  <c r="BV1815" i="1" s="1"/>
  <c r="BU411" i="1"/>
  <c r="BV411" i="1" s="1"/>
  <c r="BU1476" i="1"/>
  <c r="BV1476" i="1"/>
  <c r="BU1111" i="1"/>
  <c r="BV1111" i="1" s="1"/>
  <c r="BU1112" i="1"/>
  <c r="BV1112" i="1" s="1"/>
  <c r="BU1341" i="1"/>
  <c r="BV1341" i="1" s="1"/>
  <c r="BU767" i="1"/>
  <c r="BV767" i="1" s="1"/>
  <c r="BU21" i="1"/>
  <c r="BV21" i="1" s="1"/>
  <c r="BU205" i="1"/>
  <c r="BU708" i="1"/>
  <c r="BV708" i="1" s="1"/>
  <c r="BU1898" i="1"/>
  <c r="BV1898" i="1"/>
  <c r="BU1343" i="1"/>
  <c r="BV1343" i="1" s="1"/>
  <c r="BU1345" i="1"/>
  <c r="BV1345" i="1" s="1"/>
  <c r="BU893" i="1"/>
  <c r="BV893" i="1" s="1"/>
  <c r="BU1537" i="1"/>
  <c r="BV1537" i="1" s="1"/>
  <c r="BU1817" i="1"/>
  <c r="BV1817" i="1" s="1"/>
  <c r="BU1414" i="1"/>
  <c r="BV1414" i="1" s="1"/>
  <c r="BU271" i="1"/>
  <c r="BV271" i="1" s="1"/>
  <c r="BU86" i="1"/>
  <c r="BV86" i="1"/>
  <c r="BU710" i="1"/>
  <c r="BV710" i="1" s="1"/>
  <c r="BU1538" i="1"/>
  <c r="BV1538" i="1" s="1"/>
  <c r="BU712" i="1"/>
  <c r="BV712" i="1" s="1"/>
  <c r="BU1416" i="1"/>
  <c r="BV1416" i="1" s="1"/>
  <c r="BU474" i="1"/>
  <c r="BV474" i="1" s="1"/>
  <c r="BU714" i="1"/>
  <c r="BV714" i="1" s="1"/>
  <c r="BU1599" i="1"/>
  <c r="BV1599" i="1" s="1"/>
  <c r="BU943" i="1"/>
  <c r="BV943" i="1"/>
  <c r="BU24" i="1"/>
  <c r="BV24" i="1" s="1"/>
  <c r="BU1115" i="1"/>
  <c r="BV1115" i="1" s="1"/>
  <c r="BU326" i="1"/>
  <c r="BU1349" i="1"/>
  <c r="BV1349" i="1" s="1"/>
  <c r="BU1350" i="1"/>
  <c r="BV1350" i="1" s="1"/>
  <c r="BU477" i="1"/>
  <c r="BV477" i="1" s="1"/>
  <c r="BU1172" i="1"/>
  <c r="BV1172" i="1" s="1"/>
  <c r="BU90" i="1"/>
  <c r="BV90" i="1"/>
  <c r="BU593" i="1"/>
  <c r="BV593" i="1" s="1"/>
  <c r="BU1603" i="1"/>
  <c r="BV1603" i="1" s="1"/>
  <c r="BU26" i="1"/>
  <c r="BV26" i="1" s="1"/>
  <c r="BU716" i="1"/>
  <c r="BV716" i="1" s="1"/>
  <c r="BU30" i="1"/>
  <c r="BV30" i="1" s="1"/>
  <c r="BU718" i="1"/>
  <c r="BU1277" i="1"/>
  <c r="BV1277" i="1" s="1"/>
  <c r="BU1906" i="1"/>
  <c r="BV1906" i="1"/>
  <c r="BU328" i="1"/>
  <c r="BV328" i="1" s="1"/>
  <c r="BU770" i="1"/>
  <c r="BV770" i="1" s="1"/>
  <c r="BU988" i="1"/>
  <c r="BV988" i="1" s="1"/>
  <c r="BU1174" i="1"/>
  <c r="BV1174" i="1" s="1"/>
  <c r="BU990" i="1"/>
  <c r="BV990" i="1" s="1"/>
  <c r="BU948" i="1"/>
  <c r="BV948" i="1" s="1"/>
  <c r="BU1741" i="1"/>
  <c r="BV1741" i="1" s="1"/>
  <c r="BU207" i="1"/>
  <c r="BV207" i="1"/>
  <c r="BU1687" i="1"/>
  <c r="BV1687" i="1" s="1"/>
  <c r="BU1233" i="1"/>
  <c r="BV1233" i="1" s="1"/>
  <c r="BU1175" i="1"/>
  <c r="BV1175" i="1" s="1"/>
  <c r="BU992" i="1"/>
  <c r="BV992" i="1" s="1"/>
  <c r="BU1116" i="1"/>
  <c r="BV1116" i="1" s="1"/>
  <c r="BU832" i="1"/>
  <c r="BV832" i="1" s="1"/>
  <c r="BU416" i="1"/>
  <c r="BV416" i="1" s="1"/>
  <c r="BU417" i="1"/>
  <c r="BV417" i="1"/>
  <c r="BU1540" i="1"/>
  <c r="BV1540" i="1" s="1"/>
  <c r="BU894" i="1"/>
  <c r="BV894" i="1" s="1"/>
  <c r="BU419" i="1"/>
  <c r="BU1052" i="1"/>
  <c r="BV1052" i="1" s="1"/>
  <c r="BU479" i="1"/>
  <c r="BV479" i="1" s="1"/>
  <c r="BU993" i="1"/>
  <c r="BV993" i="1" s="1"/>
  <c r="BU994" i="1"/>
  <c r="BV994" i="1" s="1"/>
  <c r="BU1742" i="1"/>
  <c r="BV1742" i="1"/>
  <c r="BU480" i="1"/>
  <c r="BV480" i="1" s="1"/>
  <c r="BU1235" i="1"/>
  <c r="BV1235" i="1" s="1"/>
  <c r="BU1917" i="1"/>
  <c r="BV1917" i="1" s="1"/>
  <c r="BU538" i="1"/>
  <c r="BV538" i="1" s="1"/>
  <c r="BU1281" i="1"/>
  <c r="BV1281" i="1" s="1"/>
  <c r="BU1282" i="1"/>
  <c r="BU209" i="1"/>
  <c r="BV209" i="1" s="1"/>
  <c r="BU834" i="1"/>
  <c r="BV834" i="1"/>
  <c r="BU482" i="1"/>
  <c r="BV482" i="1" s="1"/>
  <c r="BU31" i="1"/>
  <c r="BV31" i="1" s="1"/>
  <c r="BU1237" i="1"/>
  <c r="BV1237" i="1" s="1"/>
  <c r="BU1239" i="1"/>
  <c r="BV1239" i="1" s="1"/>
  <c r="BU720" i="1"/>
  <c r="BV720" i="1" s="1"/>
  <c r="BU1608" i="1"/>
  <c r="BV1608" i="1" s="1"/>
  <c r="BU96" i="1"/>
  <c r="BV96" i="1" s="1"/>
  <c r="BU771" i="1"/>
  <c r="BV771" i="1"/>
  <c r="BU1053" i="1"/>
  <c r="BV1053" i="1" s="1"/>
  <c r="BU1542" i="1"/>
  <c r="BV1542" i="1" s="1"/>
  <c r="BU1544" i="1"/>
  <c r="BV1544" i="1" s="1"/>
  <c r="BU1055" i="1"/>
  <c r="BV1055" i="1" s="1"/>
  <c r="BU722" i="1"/>
  <c r="BV722" i="1" s="1"/>
  <c r="BU999" i="1"/>
  <c r="BV999" i="1" s="1"/>
  <c r="BU1285" i="1"/>
  <c r="BV1285" i="1" s="1"/>
  <c r="BU1750" i="1"/>
  <c r="BV1750" i="1"/>
  <c r="BU1692" i="1"/>
  <c r="BV1692" i="1" s="1"/>
  <c r="BU1610" i="1"/>
  <c r="BV1610" i="1" s="1"/>
  <c r="BU1611" i="1"/>
  <c r="BU330" i="1"/>
  <c r="BV330" i="1" s="1"/>
  <c r="BU1822" i="1"/>
  <c r="BV1822" i="1" s="1"/>
  <c r="BU1422" i="1"/>
  <c r="BV1422" i="1" s="1"/>
  <c r="BU1546" i="1"/>
  <c r="BV1546" i="1" s="1"/>
  <c r="BU595" i="1"/>
  <c r="BV595" i="1"/>
  <c r="BU1120" i="1"/>
  <c r="BV1120" i="1" s="1"/>
  <c r="BU152" i="1"/>
  <c r="BV152" i="1" s="1"/>
  <c r="BU1694" i="1"/>
  <c r="BV1694" i="1" s="1"/>
  <c r="BU1001" i="1"/>
  <c r="BV1001" i="1" s="1"/>
  <c r="BU1286" i="1"/>
  <c r="BV1286" i="1" s="1"/>
  <c r="BU98" i="1"/>
  <c r="BU279" i="1"/>
  <c r="BV279" i="1" s="1"/>
  <c r="BU278" i="1"/>
  <c r="BV278" i="1"/>
  <c r="BU280" i="1"/>
  <c r="BV280" i="1" s="1"/>
  <c r="BU486" i="1"/>
  <c r="BV486" i="1" s="1"/>
  <c r="BU33" i="1"/>
  <c r="BV33" i="1" s="1"/>
  <c r="BU1481" i="1"/>
  <c r="BU332" i="1"/>
  <c r="BV332" i="1" s="1"/>
  <c r="BU1923" i="1"/>
  <c r="BV1923" i="1" s="1"/>
  <c r="BU1824" i="1"/>
  <c r="BV1824" i="1" s="1"/>
  <c r="BU1484" i="1"/>
  <c r="BV1484" i="1"/>
  <c r="BU540" i="1"/>
  <c r="BU102" i="1"/>
  <c r="BV102" i="1" s="1"/>
  <c r="BU597" i="1"/>
  <c r="BV597" i="1" s="1"/>
  <c r="BU1359" i="1"/>
  <c r="BU336" i="1"/>
  <c r="BV336" i="1" s="1"/>
  <c r="BU1290" i="1"/>
  <c r="BV1290" i="1"/>
  <c r="BU1826" i="1"/>
  <c r="BV1826" i="1" s="1"/>
  <c r="BU1057" i="1"/>
  <c r="BV1057" i="1"/>
  <c r="BU1697" i="1"/>
  <c r="BU838" i="1"/>
  <c r="BV838" i="1" s="1"/>
  <c r="BU542" i="1"/>
  <c r="BV542" i="1" s="1"/>
  <c r="BU543" i="1"/>
  <c r="BV543" i="1" s="1"/>
  <c r="BU1059" i="1"/>
  <c r="BV1059" i="1" s="1"/>
  <c r="BU840" i="1"/>
  <c r="BV840" i="1" s="1"/>
  <c r="BU1488" i="1"/>
  <c r="BV1488" i="1" s="1"/>
  <c r="BU666" i="1"/>
  <c r="BV666" i="1"/>
  <c r="BU421" i="1"/>
  <c r="BV421" i="1" s="1"/>
  <c r="BU338" i="1"/>
  <c r="BV338" i="1" s="1"/>
  <c r="BU422" i="1"/>
  <c r="BU545" i="1"/>
  <c r="BV545" i="1" s="1"/>
  <c r="BU1425" i="1"/>
  <c r="BV1425" i="1" s="1"/>
  <c r="BU1003" i="1"/>
  <c r="BV1003" i="1"/>
  <c r="BU1126" i="1"/>
  <c r="BV1126" i="1" s="1"/>
  <c r="BU955" i="1"/>
  <c r="BV955" i="1"/>
  <c r="BU1005" i="1"/>
  <c r="BU1242" i="1"/>
  <c r="BV1242" i="1" s="1"/>
  <c r="BU775" i="1"/>
  <c r="BV775" i="1" s="1"/>
  <c r="BU105" i="1"/>
  <c r="BV105" i="1" s="1"/>
  <c r="BU106" i="1"/>
  <c r="BV106" i="1" s="1"/>
  <c r="BU1615" i="1"/>
  <c r="BV1615" i="1" s="1"/>
  <c r="BU667" i="1"/>
  <c r="BV667" i="1" s="1"/>
  <c r="BU341" i="1"/>
  <c r="BV341" i="1"/>
  <c r="BU777" i="1"/>
  <c r="BV777" i="1" s="1"/>
  <c r="BU1061" i="1"/>
  <c r="BV1061" i="1" s="1"/>
  <c r="BU1621" i="1"/>
  <c r="BU779" i="1"/>
  <c r="BV779" i="1" s="1"/>
  <c r="BU1828" i="1"/>
  <c r="BV1828" i="1" s="1"/>
  <c r="BU783" i="1"/>
  <c r="BV783" i="1"/>
  <c r="BU897" i="1"/>
  <c r="BV897" i="1" s="1"/>
  <c r="BU1550" i="1"/>
  <c r="BV1550" i="1"/>
  <c r="BU1361" i="1"/>
  <c r="BV1361" i="1" s="1"/>
  <c r="BU109" i="1"/>
  <c r="BV109" i="1" s="1"/>
  <c r="BU36" i="1"/>
  <c r="BV36" i="1" s="1"/>
  <c r="BU1752" i="1"/>
  <c r="BV1752" i="1" s="1"/>
  <c r="BU842" i="1"/>
  <c r="BV842" i="1" s="1"/>
  <c r="BU110" i="1"/>
  <c r="BV110" i="1" s="1"/>
  <c r="BU1009" i="1"/>
  <c r="BV1009" i="1" s="1"/>
  <c r="BU426" i="1"/>
  <c r="BV426" i="1"/>
  <c r="BU899" i="1"/>
  <c r="BV899" i="1" s="1"/>
  <c r="BU1292" i="1"/>
  <c r="BV1292" i="1" s="1"/>
  <c r="BU1127" i="1"/>
  <c r="BU1427" i="1"/>
  <c r="BV1427" i="1" s="1"/>
  <c r="BU1428" i="1"/>
  <c r="BV1428" i="1" s="1"/>
  <c r="BU1429" i="1"/>
  <c r="BV1429" i="1"/>
  <c r="BU671" i="1"/>
  <c r="BV671" i="1" s="1"/>
  <c r="BU1432" i="1"/>
  <c r="BV1432" i="1"/>
  <c r="BU487" i="1"/>
  <c r="BU427" i="1"/>
  <c r="BV427" i="1" s="1"/>
  <c r="BU489" i="1"/>
  <c r="BV489" i="1" s="1"/>
  <c r="BU1363" i="1"/>
  <c r="BV1363" i="1" s="1"/>
  <c r="BU901" i="1"/>
  <c r="BV901" i="1" s="1"/>
  <c r="BU724" i="1"/>
  <c r="BV724" i="1" s="1"/>
  <c r="BU846" i="1"/>
  <c r="BV846" i="1" s="1"/>
  <c r="BU956" i="1"/>
  <c r="BV956" i="1"/>
  <c r="BU547" i="1"/>
  <c r="BV547" i="1" s="1"/>
  <c r="BU282" i="1"/>
  <c r="BV282" i="1" s="1"/>
  <c r="BU1490" i="1"/>
  <c r="BU1128" i="1"/>
  <c r="BV1128" i="1" s="1"/>
  <c r="BU1364" i="1"/>
  <c r="BV1364" i="1" s="1"/>
  <c r="BU1623" i="1"/>
  <c r="BV1623" i="1"/>
  <c r="BU1754" i="1"/>
  <c r="BV1754" i="1" s="1"/>
  <c r="BU726" i="1"/>
  <c r="BV726" i="1"/>
  <c r="BU1296" i="1"/>
  <c r="BV1296" i="1" s="1"/>
  <c r="BU601" i="1"/>
  <c r="BV601" i="1" s="1"/>
  <c r="BU1246" i="1"/>
  <c r="BV1246" i="1" s="1"/>
  <c r="BU1552" i="1"/>
  <c r="BV1552" i="1" s="1"/>
  <c r="BU727" i="1"/>
  <c r="BV727" i="1" s="1"/>
  <c r="BU729" i="1"/>
  <c r="BV729" i="1" s="1"/>
  <c r="BU1756" i="1"/>
  <c r="BV1756" i="1" s="1"/>
  <c r="BU1248" i="1"/>
  <c r="BV1248" i="1"/>
  <c r="BU785" i="1"/>
  <c r="BV785" i="1" s="1"/>
  <c r="BU491" i="1"/>
  <c r="BV491" i="1" s="1"/>
  <c r="BU493" i="1"/>
  <c r="BU154" i="1"/>
  <c r="BV154" i="1" s="1"/>
  <c r="BU40" i="1"/>
  <c r="BV40" i="1" s="1"/>
  <c r="BU41" i="1"/>
  <c r="BV41" i="1"/>
  <c r="BU214" i="1"/>
  <c r="BV214" i="1" s="1"/>
  <c r="BU1493" i="1"/>
  <c r="BV1493" i="1"/>
  <c r="BU1495" i="1"/>
  <c r="BU1366" i="1"/>
  <c r="BV1366" i="1" s="1"/>
  <c r="BU1367" i="1"/>
  <c r="BV1367" i="1" s="1"/>
  <c r="BU156" i="1"/>
  <c r="BV156" i="1" s="1"/>
  <c r="BU284" i="1"/>
  <c r="BV284" i="1" s="1"/>
  <c r="BU1179" i="1"/>
  <c r="BV1179" i="1" s="1"/>
  <c r="BU549" i="1"/>
  <c r="BV549" i="1" s="1"/>
  <c r="BU903" i="1"/>
  <c r="BV903" i="1"/>
  <c r="BU676" i="1"/>
  <c r="BV676" i="1" s="1"/>
  <c r="BU604" i="1"/>
  <c r="BV604" i="1" s="1"/>
  <c r="BU681" i="1"/>
  <c r="BU1938" i="1"/>
  <c r="BV1938" i="1" s="1"/>
  <c r="BU112" i="1"/>
  <c r="BV112" i="1" s="1"/>
  <c r="BU1625" i="1"/>
  <c r="BV1625" i="1"/>
  <c r="BU1626" i="1"/>
  <c r="BV1626" i="1" s="1"/>
  <c r="BU158" i="1"/>
  <c r="BV158" i="1"/>
  <c r="BU1013" i="1"/>
  <c r="BV1013" i="1" s="1"/>
  <c r="BU1369" i="1"/>
  <c r="BV1369" i="1" s="1"/>
  <c r="BU1250" i="1"/>
  <c r="BV1250" i="1" s="1"/>
  <c r="BU1251" i="1"/>
  <c r="BV1251" i="1" s="1"/>
  <c r="BU788" i="1"/>
  <c r="BV788" i="1" s="1"/>
  <c r="BU1554" i="1"/>
  <c r="BV1554" i="1" s="1"/>
  <c r="BU907" i="1"/>
  <c r="BV907" i="1" s="1"/>
  <c r="BU1629" i="1"/>
  <c r="BV1629" i="1"/>
  <c r="BU160" i="1"/>
  <c r="BV160" i="1" s="1"/>
  <c r="BU1941" i="1"/>
  <c r="BV1941" i="1" s="1"/>
  <c r="BU114" i="1"/>
  <c r="BU1758" i="1"/>
  <c r="BV1758" i="1" s="1"/>
  <c r="BU1373" i="1"/>
  <c r="BV1373" i="1" s="1"/>
  <c r="BU958" i="1"/>
  <c r="BV958" i="1"/>
  <c r="BU217" i="1"/>
  <c r="BV217" i="1" s="1"/>
  <c r="BU733" i="1"/>
  <c r="BV733" i="1"/>
  <c r="BU46" i="1"/>
  <c r="BU1703" i="1"/>
  <c r="BV1703" i="1" s="1"/>
  <c r="BU1830" i="1"/>
  <c r="BV1830" i="1" s="1"/>
  <c r="BU1631" i="1"/>
  <c r="BV1631" i="1" s="1"/>
  <c r="BU1436" i="1"/>
  <c r="BV1436" i="1" s="1"/>
  <c r="BU1437" i="1"/>
  <c r="BV1437" i="1" s="1"/>
  <c r="BU343" i="1"/>
  <c r="BV343" i="1" s="1"/>
  <c r="BU959" i="1"/>
  <c r="BV959" i="1"/>
  <c r="BU853" i="1"/>
  <c r="BV853" i="1" s="1"/>
  <c r="BU1556" i="1"/>
  <c r="BV1556" i="1" s="1"/>
  <c r="BU856" i="1"/>
  <c r="BU161" i="1"/>
  <c r="BV161" i="1" s="1"/>
  <c r="BU1375" i="1"/>
  <c r="BV1375" i="1" s="1"/>
  <c r="BU1132" i="1"/>
  <c r="BV1132" i="1"/>
  <c r="BU163" i="1"/>
  <c r="BV163" i="1" s="1"/>
  <c r="BU857" i="1"/>
  <c r="BV857" i="1"/>
  <c r="BU1376" i="1"/>
  <c r="BV1376" i="1" s="1"/>
  <c r="BU605" i="1"/>
  <c r="BV605" i="1" s="1"/>
  <c r="BU1760" i="1"/>
  <c r="BV1760" i="1" s="1"/>
  <c r="BU1761" i="1"/>
  <c r="BV1761" i="1" s="1"/>
  <c r="BU1632" i="1"/>
  <c r="BV1632" i="1" s="1"/>
  <c r="BU1705" i="1"/>
  <c r="BV1705" i="1" s="1"/>
  <c r="BU431" i="1"/>
  <c r="BV431" i="1" s="1"/>
  <c r="BU289" i="1"/>
  <c r="BV289" i="1"/>
  <c r="BU1133" i="1"/>
  <c r="BV1133" i="1" s="1"/>
  <c r="BU609" i="1"/>
  <c r="BV609" i="1" s="1"/>
  <c r="BU1764" i="1"/>
  <c r="BU1440" i="1"/>
  <c r="BV1440" i="1" s="1"/>
  <c r="BU47" i="1"/>
  <c r="BV47" i="1" s="1"/>
  <c r="BU961" i="1"/>
  <c r="BV961" i="1"/>
  <c r="BU433" i="1"/>
  <c r="BV433" i="1" s="1"/>
  <c r="BU221" i="1"/>
  <c r="BV221" i="1"/>
  <c r="BU1832" i="1"/>
  <c r="BU495" i="1"/>
  <c r="BV495" i="1" s="1"/>
  <c r="BU1064" i="1"/>
  <c r="BV1064" i="1" s="1"/>
  <c r="BU165" i="1"/>
  <c r="BV165" i="1" s="1"/>
  <c r="BU859" i="1"/>
  <c r="BV859" i="1" s="1"/>
  <c r="BU1183" i="1"/>
  <c r="BV1183" i="1" s="1"/>
  <c r="BU1634" i="1"/>
  <c r="BV1634" i="1" s="1"/>
  <c r="BU1558" i="1"/>
  <c r="BV1558" i="1"/>
  <c r="BU684" i="1"/>
  <c r="BV684" i="1" s="1"/>
  <c r="BU1765" i="1"/>
  <c r="BV1765" i="1" s="1"/>
  <c r="BU497" i="1"/>
  <c r="BU498" i="1"/>
  <c r="BV498" i="1" s="1"/>
  <c r="BU1137" i="1"/>
  <c r="BV1137" i="1" s="1"/>
  <c r="BU1254" i="1"/>
  <c r="BV1254" i="1"/>
  <c r="BU963" i="1"/>
  <c r="BV963" i="1" s="1"/>
  <c r="BU1834" i="1"/>
  <c r="BV1834" i="1"/>
  <c r="BU1497" i="1"/>
  <c r="BU1560" i="1"/>
  <c r="BV1560" i="1" s="1"/>
  <c r="BU1298" i="1"/>
  <c r="BU965" i="1"/>
  <c r="BV965" i="1" s="1"/>
  <c r="BU1635" i="1"/>
  <c r="BV1635" i="1" s="1"/>
  <c r="BU611" i="1"/>
  <c r="BV611" i="1" s="1"/>
  <c r="BU1065" i="1"/>
  <c r="BV1065" i="1" s="1"/>
  <c r="BU613" i="1"/>
  <c r="BV613" i="1"/>
  <c r="BU1301" i="1"/>
  <c r="BU1140" i="1"/>
  <c r="BV1140" i="1" s="1"/>
  <c r="BU790" i="1"/>
  <c r="BU1562" i="1"/>
  <c r="BV1562" i="1" s="1"/>
  <c r="BU224" i="1"/>
  <c r="BV224" i="1" s="1"/>
  <c r="BU1378" i="1"/>
  <c r="BV1378" i="1"/>
  <c r="BU1707" i="1"/>
  <c r="BV1707" i="1" s="1"/>
  <c r="BU909" i="1"/>
  <c r="BV909" i="1"/>
  <c r="BU553" i="1"/>
  <c r="BU1838" i="1"/>
  <c r="BV1838" i="1" s="1"/>
  <c r="BU166" i="1"/>
  <c r="BU1499" i="1"/>
  <c r="BV1499" i="1" s="1"/>
  <c r="BU1442" i="1"/>
  <c r="BV1442" i="1" s="1"/>
  <c r="BU1303" i="1"/>
  <c r="BV1303" i="1" s="1"/>
  <c r="BU792" i="1"/>
  <c r="BV792" i="1" s="1"/>
  <c r="BU1767" i="1"/>
  <c r="BV1767" i="1"/>
  <c r="BU226" i="1"/>
  <c r="BU555" i="1"/>
  <c r="BV555" i="1" s="1"/>
  <c r="BU794" i="1"/>
  <c r="BU1255" i="1"/>
  <c r="BV1255" i="1" s="1"/>
  <c r="BU911" i="1"/>
  <c r="BV911" i="1" s="1"/>
  <c r="BU1839" i="1"/>
  <c r="BV1839" i="1"/>
  <c r="BU1066" i="1"/>
  <c r="BV1066" i="1" s="1"/>
  <c r="BU615" i="1"/>
  <c r="BV615" i="1"/>
  <c r="BU116" i="1"/>
  <c r="BU345" i="1"/>
  <c r="BV345" i="1" s="1"/>
  <c r="BU1185" i="1"/>
  <c r="BU1711" i="1"/>
  <c r="BV1711" i="1" s="1"/>
  <c r="BU434" i="1"/>
  <c r="BV434" i="1" s="1"/>
  <c r="BU688" i="1"/>
  <c r="BV688" i="1" s="1"/>
  <c r="BU1382" i="1"/>
  <c r="BV1382" i="1" s="1"/>
  <c r="BU1187" i="1"/>
  <c r="BV1187" i="1"/>
  <c r="BU798" i="1"/>
  <c r="BU228" i="1"/>
  <c r="BV228" i="1" s="1"/>
  <c r="BU505" i="1"/>
  <c r="BU1384" i="1"/>
  <c r="BV1384" i="1" s="1"/>
  <c r="BU1069" i="1"/>
  <c r="BV1069" i="1" s="1"/>
  <c r="BU913" i="1"/>
  <c r="BV913" i="1"/>
  <c r="BU169" i="1"/>
  <c r="BV169" i="1" s="1"/>
  <c r="BU1447" i="1"/>
  <c r="BV1447" i="1"/>
  <c r="BU1448" i="1"/>
  <c r="BU435" i="1"/>
  <c r="BV435" i="1" s="1"/>
  <c r="BU1189" i="1"/>
  <c r="BU171" i="1"/>
  <c r="BV171" i="1" s="1"/>
  <c r="BU967" i="1"/>
  <c r="BV967" i="1" s="1"/>
  <c r="BU347" i="1"/>
  <c r="BV347" i="1" s="1"/>
  <c r="BU230" i="1"/>
  <c r="BV230" i="1" s="1"/>
  <c r="BU436" i="1"/>
  <c r="BV436" i="1"/>
  <c r="BU1962" i="1"/>
  <c r="BU1963" i="1"/>
  <c r="BV1963" i="1" s="1"/>
  <c r="BU232" i="1"/>
  <c r="BU1564" i="1"/>
  <c r="BV1564" i="1" s="1"/>
  <c r="BU1193" i="1"/>
  <c r="BV1193" i="1" s="1"/>
  <c r="BU1072" i="1"/>
  <c r="BV1072" i="1"/>
  <c r="BU557" i="1"/>
  <c r="BV557" i="1" s="1"/>
  <c r="BU1713" i="1"/>
  <c r="BV1713" i="1"/>
  <c r="BU863" i="1"/>
  <c r="BU292" i="1"/>
  <c r="BV292" i="1" s="1"/>
  <c r="BU1451" i="1"/>
  <c r="BU174" i="1"/>
  <c r="BV174" i="1" s="1"/>
  <c r="BU916" i="1"/>
  <c r="BV916" i="1" s="1"/>
  <c r="BU48" i="1"/>
  <c r="BV48" i="1" s="1"/>
  <c r="BU617" i="1"/>
  <c r="BV617" i="1" s="1"/>
  <c r="BU918" i="1"/>
  <c r="BV918" i="1"/>
  <c r="BU1840" i="1"/>
  <c r="BU1016" i="1"/>
  <c r="BV1016" i="1" s="1"/>
  <c r="BU1142" i="1"/>
  <c r="BU1641" i="1"/>
  <c r="BV1641" i="1" s="1"/>
  <c r="BU509" i="1"/>
  <c r="BV509" i="1" s="1"/>
  <c r="BU865" i="1"/>
  <c r="BV865" i="1"/>
  <c r="BU1306" i="1"/>
  <c r="BV1306" i="1" s="1"/>
  <c r="BU351" i="1"/>
  <c r="BV351" i="1"/>
  <c r="BU294" i="1"/>
  <c r="BU296" i="1"/>
  <c r="BV296" i="1" s="1"/>
  <c r="BU1018" i="1"/>
  <c r="BU804" i="1"/>
  <c r="BV804" i="1" s="1"/>
  <c r="BU511" i="1"/>
  <c r="BV511" i="1" s="1"/>
  <c r="BU1308" i="1"/>
  <c r="BV1308" i="1" s="1"/>
  <c r="BU1503" i="1"/>
  <c r="BV1503" i="1" s="1"/>
  <c r="BU1776" i="1"/>
  <c r="BV1776" i="1"/>
  <c r="BU735" i="1"/>
  <c r="BU1453" i="1"/>
  <c r="BV1453" i="1" s="1"/>
  <c r="BU1714" i="1"/>
  <c r="BU442" i="1"/>
  <c r="BV442" i="1" s="1"/>
  <c r="BU737" i="1"/>
  <c r="BV737" i="1" s="1"/>
  <c r="BU298" i="1"/>
  <c r="BV298" i="1"/>
  <c r="BU353" i="1"/>
  <c r="BV353" i="1" s="1"/>
  <c r="BU1075" i="1"/>
  <c r="BV1075" i="1"/>
  <c r="BU969" i="1"/>
  <c r="BU1567" i="1"/>
  <c r="BV1567" i="1" s="1"/>
  <c r="BU118" i="1"/>
  <c r="BU808" i="1"/>
  <c r="BV808" i="1" s="1"/>
  <c r="BU513" i="1"/>
  <c r="BV513" i="1" s="1"/>
  <c r="BU1455" i="1"/>
  <c r="BV1455" i="1" s="1"/>
  <c r="BU355" i="1"/>
  <c r="BV355" i="1" s="1"/>
  <c r="BU1387" i="1"/>
  <c r="BV1387" i="1"/>
  <c r="BU1198" i="1"/>
  <c r="BU53" i="1"/>
  <c r="BV53" i="1" s="1"/>
  <c r="BU1716" i="1"/>
  <c r="BU1780" i="1"/>
  <c r="BV1780" i="1" s="1"/>
  <c r="BU1782" i="1"/>
  <c r="BV1782" i="1" s="1"/>
  <c r="BU1645" i="1"/>
  <c r="BV1645" i="1"/>
  <c r="BU970" i="1"/>
  <c r="BV970" i="1" s="1"/>
  <c r="BU1310" i="1"/>
  <c r="BV1310" i="1"/>
  <c r="BU1312" i="1"/>
  <c r="BU1784" i="1"/>
  <c r="BV1784" i="1" s="1"/>
  <c r="BU569" i="1"/>
  <c r="BU1020" i="1"/>
  <c r="BV1020" i="1" s="1"/>
  <c r="BU1458" i="1"/>
  <c r="BV1458" i="1" s="1"/>
  <c r="BU972" i="1"/>
  <c r="BV972" i="1" s="1"/>
  <c r="BU1314" i="1"/>
  <c r="BV1314" i="1" s="1"/>
  <c r="BU1841" i="1"/>
  <c r="BV1841" i="1"/>
  <c r="BU55" i="1"/>
  <c r="BU1786" i="1"/>
  <c r="BV1786" i="1" s="1"/>
  <c r="BU1507" i="1"/>
  <c r="BU1200" i="1"/>
  <c r="BV1200" i="1" s="1"/>
  <c r="BU571" i="1"/>
  <c r="BV571" i="1" s="1"/>
  <c r="BU57" i="1"/>
  <c r="BV57" i="1"/>
  <c r="BU575" i="1"/>
  <c r="BV575" i="1" s="1"/>
  <c r="BU867" i="1"/>
  <c r="BV867" i="1"/>
  <c r="BU357" i="1"/>
  <c r="BU621" i="1"/>
  <c r="BV621" i="1" s="1"/>
  <c r="BU1145" i="1"/>
  <c r="BU920" i="1"/>
  <c r="BV920" i="1" s="1"/>
  <c r="BU59" i="1"/>
  <c r="BV59" i="1" s="1"/>
  <c r="BU1843" i="1"/>
  <c r="BV1843" i="1" s="1"/>
  <c r="BU1844" i="1"/>
  <c r="BV1844" i="1" s="1"/>
  <c r="BU1460" i="1"/>
  <c r="BV1460" i="1"/>
  <c r="BU973" i="1"/>
  <c r="BU359" i="1"/>
  <c r="BV359" i="1" s="1"/>
  <c r="BU360" i="1"/>
  <c r="BU623" i="1"/>
  <c r="BV623" i="1" s="1"/>
  <c r="BU178" i="1"/>
  <c r="BV178" i="1" s="1"/>
  <c r="BU179" i="1"/>
  <c r="BV179" i="1"/>
  <c r="BU1649" i="1"/>
  <c r="BV1649" i="1" s="1"/>
  <c r="BU1847" i="1"/>
  <c r="BV1847" i="1"/>
  <c r="BU811" i="1"/>
  <c r="BU1024" i="1"/>
  <c r="BV1024" i="1" s="1"/>
  <c r="BU1261" i="1"/>
  <c r="BU1079" i="1"/>
  <c r="BV1079" i="1" s="1"/>
  <c r="BU742" i="1"/>
  <c r="BV742" i="1" s="1"/>
  <c r="BU1462" i="1"/>
  <c r="BV1462" i="1" s="1"/>
  <c r="BU1322" i="1"/>
  <c r="BV1322" i="1" s="1"/>
  <c r="BU1717" i="1"/>
  <c r="BV1717" i="1"/>
  <c r="BU1718" i="1"/>
  <c r="BU812" i="1"/>
  <c r="BV812" i="1" s="1"/>
  <c r="BU1324" i="1"/>
  <c r="BU625" i="1"/>
  <c r="BV625" i="1" s="1"/>
  <c r="BU923" i="1"/>
  <c r="BV923" i="1" s="1"/>
  <c r="BU300" i="1"/>
  <c r="BV300" i="1"/>
  <c r="BU814" i="1"/>
  <c r="BV814" i="1" s="1"/>
  <c r="BU976" i="1"/>
  <c r="BV976" i="1"/>
  <c r="BU1788" i="1"/>
  <c r="BU1789" i="1"/>
  <c r="BV1789" i="1" s="1"/>
  <c r="BU1325" i="1"/>
  <c r="BU1327" i="1"/>
  <c r="BV1327" i="1" s="1"/>
  <c r="BU514" i="1"/>
  <c r="BV514" i="1" s="1"/>
  <c r="BU122" i="1"/>
  <c r="BV122" i="1" s="1"/>
  <c r="BU61" i="1"/>
  <c r="BV61" i="1" s="1"/>
  <c r="BU1391" i="1"/>
  <c r="BV1391" i="1"/>
  <c r="BU744" i="1"/>
  <c r="BU1570" i="1"/>
  <c r="BV1570" i="1" s="1"/>
  <c r="BU576" i="1"/>
  <c r="BU815" i="1"/>
  <c r="BV815" i="1" s="1"/>
  <c r="BU868" i="1"/>
  <c r="BV868" i="1" s="1"/>
  <c r="BU63" i="1"/>
  <c r="BV63" i="1"/>
  <c r="BU234" i="1"/>
  <c r="BV234" i="1" s="1"/>
  <c r="BU745" i="1"/>
  <c r="BV745" i="1"/>
  <c r="BU236" i="1"/>
  <c r="BU444" i="1"/>
  <c r="BV444" i="1" s="1"/>
  <c r="BU362" i="1"/>
  <c r="BU238" i="1"/>
  <c r="BV238" i="1" s="1"/>
  <c r="BU364" i="1"/>
  <c r="BV364" i="1" s="1"/>
  <c r="BU1149" i="1"/>
  <c r="BV1149" i="1" s="1"/>
  <c r="BU1328" i="1"/>
  <c r="BV1328" i="1" s="1"/>
  <c r="BU124" i="1"/>
  <c r="BV124" i="1"/>
  <c r="BU304" i="1"/>
  <c r="BU1395" i="1"/>
  <c r="BV1395" i="1" s="1"/>
  <c r="BU1396" i="1"/>
  <c r="BU65" i="1"/>
  <c r="BV65" i="1" s="1"/>
  <c r="BU126" i="1"/>
  <c r="BV126" i="1" s="1"/>
  <c r="BU747" i="1"/>
  <c r="BV747" i="1"/>
  <c r="BU978" i="1"/>
  <c r="BV978" i="1" s="1"/>
  <c r="BU1849" i="1"/>
  <c r="BV1849" i="1"/>
  <c r="BU870" i="1"/>
  <c r="BU1851" i="1"/>
  <c r="BV1851" i="1" s="1"/>
  <c r="BU692" i="1"/>
  <c r="BU1720" i="1"/>
  <c r="BV1720" i="1" s="1"/>
  <c r="BU980" i="1"/>
  <c r="BV980" i="1" s="1"/>
  <c r="BU1510" i="1"/>
  <c r="BV1510" i="1" s="1"/>
  <c r="BU516" i="1"/>
  <c r="BV516" i="1" s="1"/>
  <c r="BU240" i="1"/>
  <c r="BV240" i="1"/>
  <c r="BU1511" i="1"/>
  <c r="BU67" i="1"/>
  <c r="BV67" i="1" s="1"/>
  <c r="BU1081" i="1"/>
  <c r="BU1151" i="1"/>
  <c r="BV1151" i="1" s="1"/>
  <c r="BU633" i="1"/>
  <c r="BV633" i="1" s="1"/>
  <c r="BU368" i="1"/>
  <c r="BV368" i="1"/>
  <c r="BU369" i="1"/>
  <c r="BV369" i="1" s="1"/>
  <c r="BU578" i="1"/>
  <c r="BV578" i="1"/>
  <c r="BU1652" i="1"/>
  <c r="BU1653" i="1"/>
  <c r="BV1653" i="1" s="1"/>
  <c r="BU1027" i="1"/>
  <c r="BU1028" i="1"/>
  <c r="BV1028" i="1" s="1"/>
  <c r="BU817" i="1"/>
  <c r="BV817" i="1" s="1"/>
  <c r="BU1656" i="1"/>
  <c r="BV1656" i="1" s="1"/>
  <c r="BU1085" i="1"/>
  <c r="BV1085" i="1" s="1"/>
  <c r="BU183" i="1"/>
  <c r="BV183" i="1"/>
  <c r="BU120" i="1"/>
  <c r="BU1723" i="1"/>
  <c r="BV1723" i="1" s="1"/>
  <c r="BU1724" i="1"/>
  <c r="BU372" i="1"/>
  <c r="BV372" i="1" s="1"/>
  <c r="BU1204" i="1"/>
  <c r="BV1204" i="1" s="1"/>
  <c r="BU926" i="1"/>
  <c r="BV926" i="1"/>
  <c r="BU1796" i="1"/>
  <c r="BV1796" i="1" s="1"/>
  <c r="BU580" i="1"/>
  <c r="BV580" i="1"/>
  <c r="BU1658" i="1"/>
  <c r="BU450" i="1"/>
  <c r="BV450" i="1" s="1"/>
  <c r="BU1797" i="1"/>
  <c r="BU749" i="1"/>
  <c r="BV749" i="1" s="1"/>
  <c r="BU1399" i="1"/>
  <c r="BV1399" i="1" s="1"/>
  <c r="BU185" i="1"/>
  <c r="BV185" i="1" s="1"/>
  <c r="BU1660" i="1"/>
  <c r="BV1660" i="1" s="1"/>
  <c r="BN872" i="1"/>
  <c r="BO872" i="1" s="1"/>
  <c r="BN2" i="1"/>
  <c r="BO2" i="1" s="1"/>
  <c r="BN1089" i="1"/>
  <c r="BO1089" i="1" s="1"/>
  <c r="BN522" i="1"/>
  <c r="BO522" i="1" s="1"/>
  <c r="BN876" i="1"/>
  <c r="BO876" i="1" s="1"/>
  <c r="BN1733" i="1"/>
  <c r="BO1733" i="1" s="1"/>
  <c r="BN1158" i="1"/>
  <c r="BO1158" i="1" s="1"/>
  <c r="BN1218" i="1"/>
  <c r="BO1218" i="1" s="1"/>
  <c r="BN530" i="1"/>
  <c r="BO530" i="1" s="1"/>
  <c r="BN405" i="1"/>
  <c r="BO405" i="1"/>
  <c r="BN1879" i="1"/>
  <c r="BO1879" i="1" s="1"/>
  <c r="BN1333" i="1"/>
  <c r="BO1333" i="1" s="1"/>
  <c r="BN1232" i="1"/>
  <c r="BO1232" i="1" s="1"/>
  <c r="BN415" i="1"/>
  <c r="BO415" i="1" s="1"/>
  <c r="BN84" i="1"/>
  <c r="BO84" i="1" s="1"/>
  <c r="BN1171" i="1"/>
  <c r="BO1171" i="1" s="1"/>
  <c r="BN1354" i="1"/>
  <c r="BO1354" i="1" s="1"/>
  <c r="BN950" i="1"/>
  <c r="BO950" i="1" s="1"/>
  <c r="BN1689" i="1"/>
  <c r="BO1689" i="1" s="1"/>
  <c r="BN835" i="1"/>
  <c r="BO835" i="1" s="1"/>
  <c r="BN1695" i="1"/>
  <c r="BO1695" i="1" s="1"/>
  <c r="BN665" i="1"/>
  <c r="BO665" i="1" s="1"/>
  <c r="BN1007" i="1"/>
  <c r="BO1007" i="1"/>
  <c r="BN603" i="1"/>
  <c r="BO603" i="1" s="1"/>
  <c r="BN731" i="1"/>
  <c r="BO731" i="1" s="1"/>
  <c r="BN44" i="1"/>
  <c r="BO44" i="1" s="1"/>
  <c r="BN429" i="1"/>
  <c r="BO429" i="1" s="1"/>
  <c r="BN291" i="1"/>
  <c r="BO291" i="1" s="1"/>
  <c r="BN1138" i="1"/>
  <c r="BO1138" i="1" s="1"/>
  <c r="BN1709" i="1"/>
  <c r="BO1709" i="1" s="1"/>
  <c r="BN1068" i="1"/>
  <c r="BO1068" i="1" s="1"/>
  <c r="BN1501" i="1"/>
  <c r="BO1501" i="1" s="1"/>
  <c r="BN1071" i="1"/>
  <c r="BO1071" i="1" s="1"/>
  <c r="BN173" i="1"/>
  <c r="BO173" i="1" s="1"/>
  <c r="BN176" i="1"/>
  <c r="BO176" i="1" s="1"/>
  <c r="BN800" i="1"/>
  <c r="BO800" i="1"/>
  <c r="BN50" i="1"/>
  <c r="BO50" i="1" s="1"/>
  <c r="BN51" i="1"/>
  <c r="BO51" i="1" s="1"/>
  <c r="BN1456" i="1"/>
  <c r="BO1456" i="1" s="1"/>
  <c r="BN1320" i="1"/>
  <c r="BO1320" i="1" s="1"/>
  <c r="BN1389" i="1"/>
  <c r="BO1389" i="1" s="1"/>
  <c r="BN182" i="1"/>
  <c r="BO182" i="1" s="1"/>
  <c r="BN1792" i="1"/>
  <c r="BO1792" i="1" s="1"/>
  <c r="BN631" i="1"/>
  <c r="BO631" i="1" s="1"/>
  <c r="BN694" i="1"/>
  <c r="BO694" i="1" s="1"/>
  <c r="BN1794" i="1"/>
  <c r="BO1794" i="1" s="1"/>
  <c r="BN1572" i="1"/>
  <c r="BO1572" i="1" s="1"/>
  <c r="BN1727" i="1"/>
  <c r="BO1727" i="1" s="1"/>
  <c r="BN1152" i="1"/>
  <c r="BO1152" i="1"/>
  <c r="BN518" i="1"/>
  <c r="BO518" i="1" s="1"/>
  <c r="BN187" i="1"/>
  <c r="BO187" i="1" s="1"/>
  <c r="BN242" i="1"/>
  <c r="BO242" i="1" s="1"/>
  <c r="BN1401" i="1"/>
  <c r="BO1401" i="1" s="1"/>
  <c r="BN698" i="1"/>
  <c r="BO698" i="1"/>
  <c r="BN928" i="1"/>
  <c r="BO928" i="1" s="1"/>
  <c r="BN1731" i="1"/>
  <c r="BO1731" i="1" s="1"/>
  <c r="BN819" i="1"/>
  <c r="BO819" i="1" s="1"/>
  <c r="BN1857" i="1"/>
  <c r="BO1857" i="1"/>
  <c r="BN1663" i="1"/>
  <c r="BO1663" i="1" s="1"/>
  <c r="BN1729" i="1"/>
  <c r="BO1729" i="1"/>
  <c r="BN1578" i="1"/>
  <c r="BO1578" i="1" s="1"/>
  <c r="BN1579" i="1"/>
  <c r="BO1579" i="1" s="1"/>
  <c r="BN1665" i="1"/>
  <c r="BO1665" i="1" s="1"/>
  <c r="BN1866" i="1"/>
  <c r="BO1866" i="1" s="1"/>
  <c r="BN700" i="1"/>
  <c r="BO700" i="1" s="1"/>
  <c r="BN244" i="1"/>
  <c r="BO244" i="1"/>
  <c r="BN1582" i="1"/>
  <c r="BO1582" i="1" s="1"/>
  <c r="BN637" i="1"/>
  <c r="BO637" i="1" s="1"/>
  <c r="BN379" i="1"/>
  <c r="BO379" i="1" s="1"/>
  <c r="BN1207" i="1"/>
  <c r="BO1207" i="1" s="1"/>
  <c r="BN191" i="1"/>
  <c r="BO191" i="1"/>
  <c r="BN381" i="1"/>
  <c r="BO381" i="1" s="1"/>
  <c r="BN382" i="1"/>
  <c r="BO382" i="1" s="1"/>
  <c r="BN193" i="1"/>
  <c r="BO193" i="1" s="1"/>
  <c r="BN1514" i="1"/>
  <c r="BO1514" i="1" s="1"/>
  <c r="BN1515" i="1"/>
  <c r="BO1515" i="1" s="1"/>
  <c r="BN1091" i="1"/>
  <c r="BO1091" i="1"/>
  <c r="BN1666" i="1"/>
  <c r="BO1666" i="1" s="1"/>
  <c r="BN1211" i="1"/>
  <c r="BO1211" i="1" s="1"/>
  <c r="BN874" i="1"/>
  <c r="BO874" i="1" s="1"/>
  <c r="BN821" i="1"/>
  <c r="BO821" i="1"/>
  <c r="BN1263" i="1"/>
  <c r="BO1263" i="1" s="1"/>
  <c r="BN581" i="1"/>
  <c r="BO581" i="1"/>
  <c r="BN1032" i="1"/>
  <c r="BO1032" i="1" s="1"/>
  <c r="BN1668" i="1"/>
  <c r="BO1668" i="1" s="1"/>
  <c r="BN385" i="1"/>
  <c r="BO385" i="1" s="1"/>
  <c r="BN1093" i="1"/>
  <c r="BO1093" i="1" s="1"/>
  <c r="BN1097" i="1"/>
  <c r="BO1097" i="1" s="1"/>
  <c r="BN1404" i="1"/>
  <c r="BO1404" i="1"/>
  <c r="BN1099" i="1"/>
  <c r="BO1099" i="1" s="1"/>
  <c r="BN138" i="1"/>
  <c r="BO138" i="1" s="1"/>
  <c r="BN69" i="1"/>
  <c r="BO69" i="1" s="1"/>
  <c r="BN1804" i="1"/>
  <c r="BO1804" i="1" s="1"/>
  <c r="BN1524" i="1"/>
  <c r="BO1524" i="1"/>
  <c r="BN7" i="1"/>
  <c r="BO7" i="1" s="1"/>
  <c r="BN583" i="1"/>
  <c r="BO583" i="1" s="1"/>
  <c r="BN584" i="1"/>
  <c r="BO584" i="1" s="1"/>
  <c r="BN643" i="1"/>
  <c r="BO643" i="1" s="1"/>
  <c r="BN822" i="1"/>
  <c r="BO822" i="1" s="1"/>
  <c r="BN1589" i="1"/>
  <c r="BO1589" i="1"/>
  <c r="BN1591" i="1"/>
  <c r="BO1591" i="1" s="1"/>
  <c r="BN1156" i="1"/>
  <c r="BO1156" i="1" s="1"/>
  <c r="BN310" i="1"/>
  <c r="BO310" i="1" s="1"/>
  <c r="BN878" i="1"/>
  <c r="BO878" i="1"/>
  <c r="BN1267" i="1"/>
  <c r="BO1267" i="1" s="1"/>
  <c r="BN1215" i="1"/>
  <c r="BO1215" i="1"/>
  <c r="BN1101" i="1"/>
  <c r="BO1101" i="1" s="1"/>
  <c r="BN587" i="1"/>
  <c r="BO587" i="1" s="1"/>
  <c r="BN389" i="1"/>
  <c r="BO389" i="1" s="1"/>
  <c r="BN312" i="1"/>
  <c r="BO312" i="1" s="1"/>
  <c r="BN526" i="1"/>
  <c r="BO526" i="1" s="1"/>
  <c r="BN646" i="1"/>
  <c r="BO646" i="1"/>
  <c r="BN823" i="1"/>
  <c r="BO823" i="1" s="1"/>
  <c r="BN395" i="1"/>
  <c r="BO395" i="1" s="1"/>
  <c r="BN1216" i="1"/>
  <c r="BO1216" i="1" s="1"/>
  <c r="BN1330" i="1"/>
  <c r="BO1330" i="1" s="1"/>
  <c r="BN1806" i="1"/>
  <c r="BO1806" i="1"/>
  <c r="BN11" i="1"/>
  <c r="BO11" i="1" s="1"/>
  <c r="BN12" i="1"/>
  <c r="BO12" i="1" s="1"/>
  <c r="BN528" i="1"/>
  <c r="BO528" i="1" s="1"/>
  <c r="BN1103" i="1"/>
  <c r="BO1103" i="1" s="1"/>
  <c r="BN757" i="1"/>
  <c r="BO757" i="1" s="1"/>
  <c r="BN1105" i="1"/>
  <c r="BO1105" i="1"/>
  <c r="BN73" i="1"/>
  <c r="BO73" i="1" s="1"/>
  <c r="BN1674" i="1"/>
  <c r="BO1674" i="1" s="1"/>
  <c r="BN938" i="1"/>
  <c r="BO938" i="1" s="1"/>
  <c r="BN1040" i="1"/>
  <c r="BO1040" i="1"/>
  <c r="BN1041" i="1"/>
  <c r="BO1041" i="1" s="1"/>
  <c r="BN1735" i="1"/>
  <c r="BO1735" i="1"/>
  <c r="BN401" i="1"/>
  <c r="BO401" i="1" s="1"/>
  <c r="BN1528" i="1"/>
  <c r="BO1528" i="1" s="1"/>
  <c r="BN1676" i="1"/>
  <c r="BO1676" i="1" s="1"/>
  <c r="BN1678" i="1"/>
  <c r="BO1678" i="1" s="1"/>
  <c r="BN315" i="1"/>
  <c r="BO315" i="1" s="1"/>
  <c r="BN650" i="1"/>
  <c r="BO650" i="1"/>
  <c r="BN1595" i="1"/>
  <c r="BO1595" i="1" s="1"/>
  <c r="BN940" i="1"/>
  <c r="BO940" i="1" s="1"/>
  <c r="BN1222" i="1"/>
  <c r="BO1222" i="1" s="1"/>
  <c r="BN17" i="1"/>
  <c r="BO17" i="1" s="1"/>
  <c r="BN883" i="1"/>
  <c r="BO883" i="1"/>
  <c r="BN75" i="1"/>
  <c r="BO75" i="1" s="1"/>
  <c r="BN458" i="1"/>
  <c r="BO458" i="1" s="1"/>
  <c r="BN459" i="1"/>
  <c r="BO459" i="1" s="1"/>
  <c r="BN142" i="1"/>
  <c r="BO142" i="1" s="1"/>
  <c r="BN195" i="1"/>
  <c r="BO195" i="1" s="1"/>
  <c r="BN1268" i="1"/>
  <c r="BO1268" i="1"/>
  <c r="BN1225" i="1"/>
  <c r="BO1225" i="1" s="1"/>
  <c r="BN531" i="1"/>
  <c r="BO531" i="1" s="1"/>
  <c r="BN77" i="1"/>
  <c r="BO77" i="1" s="1"/>
  <c r="BN403" i="1"/>
  <c r="BO403" i="1"/>
  <c r="BN80" i="1"/>
  <c r="BO80" i="1" s="1"/>
  <c r="BN1044" i="1"/>
  <c r="BO1044" i="1"/>
  <c r="BN886" i="1"/>
  <c r="BO886" i="1" s="1"/>
  <c r="BN19" i="1"/>
  <c r="BO19" i="1" s="1"/>
  <c r="BN758" i="1"/>
  <c r="BO758" i="1" s="1"/>
  <c r="BN760" i="1"/>
  <c r="BO760" i="1" s="1"/>
  <c r="BN256" i="1"/>
  <c r="BO256" i="1" s="1"/>
  <c r="BN199" i="1"/>
  <c r="BO199" i="1"/>
  <c r="BN1471" i="1"/>
  <c r="BO1471" i="1" s="1"/>
  <c r="BN260" i="1"/>
  <c r="BO260" i="1" s="1"/>
  <c r="BN984" i="1"/>
  <c r="BO984" i="1" s="1"/>
  <c r="BN1532" i="1"/>
  <c r="BO1532" i="1" s="1"/>
  <c r="BN590" i="1"/>
  <c r="BO590" i="1"/>
  <c r="BN201" i="1"/>
  <c r="BO201" i="1" s="1"/>
  <c r="BN1165" i="1"/>
  <c r="BO1165" i="1" s="1"/>
  <c r="BN1270" i="1"/>
  <c r="BO1270" i="1" s="1"/>
  <c r="BN652" i="1"/>
  <c r="BO652" i="1" s="1"/>
  <c r="BN1167" i="1"/>
  <c r="BO1167" i="1" s="1"/>
  <c r="BN1737" i="1"/>
  <c r="BO1737" i="1"/>
  <c r="BN1230" i="1"/>
  <c r="BO1230" i="1" s="1"/>
  <c r="BN1739" i="1"/>
  <c r="BO1739" i="1" s="1"/>
  <c r="BN654" i="1"/>
  <c r="BO654" i="1" s="1"/>
  <c r="BN657" i="1"/>
  <c r="BO657" i="1"/>
  <c r="BN1109" i="1"/>
  <c r="BO1109" i="1" s="1"/>
  <c r="BN1679" i="1"/>
  <c r="BO1679" i="1"/>
  <c r="BN409" i="1"/>
  <c r="BO409" i="1" s="1"/>
  <c r="BN1813" i="1"/>
  <c r="BO1813" i="1" s="1"/>
  <c r="BN1534" i="1"/>
  <c r="BO1534" i="1" s="1"/>
  <c r="BN765" i="1"/>
  <c r="BO765" i="1" s="1"/>
  <c r="BN1050" i="1"/>
  <c r="BO1050" i="1" s="1"/>
  <c r="BN1337" i="1"/>
  <c r="BO1337" i="1"/>
  <c r="BN1597" i="1"/>
  <c r="BO1597" i="1" s="1"/>
  <c r="BN144" i="1"/>
  <c r="BO144" i="1" s="1"/>
  <c r="BN1535" i="1"/>
  <c r="BO1535" i="1" s="1"/>
  <c r="BN318" i="1"/>
  <c r="BO318" i="1" s="1"/>
  <c r="BN466" i="1"/>
  <c r="BO466" i="1"/>
  <c r="BN706" i="1"/>
  <c r="BO706" i="1" s="1"/>
  <c r="BN322" i="1"/>
  <c r="BO322" i="1" s="1"/>
  <c r="BN148" i="1"/>
  <c r="BO148" i="1" s="1"/>
  <c r="BN889" i="1"/>
  <c r="BO889" i="1" s="1"/>
  <c r="BN468" i="1"/>
  <c r="BO468" i="1" s="1"/>
  <c r="BN203" i="1"/>
  <c r="BO203" i="1" s="1"/>
  <c r="BN1273" i="1"/>
  <c r="BO1273" i="1" s="1"/>
  <c r="BN469" i="1"/>
  <c r="BO469" i="1" s="1"/>
  <c r="BN470" i="1"/>
  <c r="BO470" i="1" s="1"/>
  <c r="BN471" i="1"/>
  <c r="BO471" i="1" s="1"/>
  <c r="BN1683" i="1"/>
  <c r="BO1683" i="1" s="1"/>
  <c r="BN1684" i="1"/>
  <c r="BO1684" i="1" s="1"/>
  <c r="BN1815" i="1"/>
  <c r="BO1815" i="1" s="1"/>
  <c r="BN1476" i="1"/>
  <c r="BO1476" i="1" s="1"/>
  <c r="BN1111" i="1"/>
  <c r="BO1111" i="1" s="1"/>
  <c r="BN767" i="1"/>
  <c r="BO767" i="1" s="1"/>
  <c r="BN21" i="1"/>
  <c r="BO21" i="1" s="1"/>
  <c r="BN1898" i="1"/>
  <c r="BO1898" i="1" s="1"/>
  <c r="BN1343" i="1"/>
  <c r="BO1343" i="1" s="1"/>
  <c r="BN1537" i="1"/>
  <c r="BO1537" i="1" s="1"/>
  <c r="BN1817" i="1"/>
  <c r="BO1817" i="1" s="1"/>
  <c r="BN1414" i="1"/>
  <c r="BO1414" i="1" s="1"/>
  <c r="BN86" i="1"/>
  <c r="BO86" i="1" s="1"/>
  <c r="BN710" i="1"/>
  <c r="BO710" i="1" s="1"/>
  <c r="BN1416" i="1"/>
  <c r="BO1416" i="1" s="1"/>
  <c r="BN474" i="1"/>
  <c r="BO474" i="1" s="1"/>
  <c r="BN714" i="1"/>
  <c r="BO714" i="1" s="1"/>
  <c r="BN943" i="1"/>
  <c r="BO943" i="1" s="1"/>
  <c r="BN24" i="1"/>
  <c r="BO24" i="1" s="1"/>
  <c r="BN1349" i="1"/>
  <c r="BO1349" i="1" s="1"/>
  <c r="BN1350" i="1"/>
  <c r="BO1350" i="1" s="1"/>
  <c r="BN477" i="1"/>
  <c r="BO477" i="1" s="1"/>
  <c r="BN90" i="1"/>
  <c r="BO90" i="1" s="1"/>
  <c r="BN593" i="1"/>
  <c r="BO593" i="1" s="1"/>
  <c r="BN716" i="1"/>
  <c r="BO716" i="1" s="1"/>
  <c r="BN30" i="1"/>
  <c r="BO30" i="1" s="1"/>
  <c r="BN1906" i="1"/>
  <c r="BO1906" i="1" s="1"/>
  <c r="BN328" i="1"/>
  <c r="BO328" i="1" s="1"/>
  <c r="BN1174" i="1"/>
  <c r="BO1174" i="1" s="1"/>
  <c r="BN990" i="1"/>
  <c r="BO990" i="1" s="1"/>
  <c r="BN948" i="1"/>
  <c r="BO948" i="1" s="1"/>
  <c r="BN207" i="1"/>
  <c r="BO207" i="1" s="1"/>
  <c r="BN1687" i="1"/>
  <c r="BO1687" i="1" s="1"/>
  <c r="BN992" i="1"/>
  <c r="BO992" i="1" s="1"/>
  <c r="BN1116" i="1"/>
  <c r="BO1116" i="1" s="1"/>
  <c r="BN832" i="1"/>
  <c r="BO832" i="1" s="1"/>
  <c r="BN417" i="1"/>
  <c r="BO417" i="1" s="1"/>
  <c r="BN1540" i="1"/>
  <c r="BO1540" i="1" s="1"/>
  <c r="BN1052" i="1"/>
  <c r="BO1052" i="1" s="1"/>
  <c r="BN479" i="1"/>
  <c r="BO479" i="1" s="1"/>
  <c r="BN993" i="1"/>
  <c r="BO993" i="1" s="1"/>
  <c r="BN1742" i="1"/>
  <c r="BO1742" i="1" s="1"/>
  <c r="BN480" i="1"/>
  <c r="BO480" i="1" s="1"/>
  <c r="BN538" i="1"/>
  <c r="BO538" i="1" s="1"/>
  <c r="BN1281" i="1"/>
  <c r="BO1281" i="1" s="1"/>
  <c r="BN834" i="1"/>
  <c r="BO834" i="1" s="1"/>
  <c r="BN482" i="1"/>
  <c r="BO482" i="1" s="1"/>
  <c r="BN1239" i="1"/>
  <c r="BO1239" i="1" s="1"/>
  <c r="BN720" i="1"/>
  <c r="BO720" i="1" s="1"/>
  <c r="BN1608" i="1"/>
  <c r="BO1608" i="1" s="1"/>
  <c r="BN771" i="1"/>
  <c r="BO771" i="1" s="1"/>
  <c r="BN1053" i="1"/>
  <c r="BO1053" i="1" s="1"/>
  <c r="BN1055" i="1"/>
  <c r="BO1055" i="1" s="1"/>
  <c r="BN722" i="1"/>
  <c r="BO722" i="1" s="1"/>
  <c r="BN999" i="1"/>
  <c r="BO999" i="1" s="1"/>
  <c r="BN1750" i="1"/>
  <c r="BO1750" i="1" s="1"/>
  <c r="BN1692" i="1"/>
  <c r="BO1692" i="1" s="1"/>
  <c r="BN1822" i="1"/>
  <c r="BO1822" i="1" s="1"/>
  <c r="BN1422" i="1"/>
  <c r="BO1422" i="1" s="1"/>
  <c r="BN595" i="1"/>
  <c r="BO595" i="1" s="1"/>
  <c r="BN1694" i="1"/>
  <c r="BO1694" i="1" s="1"/>
  <c r="BN1286" i="1"/>
  <c r="BO1286" i="1" s="1"/>
  <c r="BN278" i="1"/>
  <c r="BO278" i="1"/>
  <c r="BN332" i="1"/>
  <c r="BO332" i="1" s="1"/>
  <c r="BN1923" i="1"/>
  <c r="BO1923" i="1" s="1"/>
  <c r="BN1484" i="1"/>
  <c r="BO1484" i="1" s="1"/>
  <c r="BN597" i="1"/>
  <c r="BO597" i="1" s="1"/>
  <c r="BN336" i="1"/>
  <c r="BO336" i="1" s="1"/>
  <c r="BN1290" i="1"/>
  <c r="BO1290" i="1" s="1"/>
  <c r="BN1057" i="1"/>
  <c r="BO1057" i="1"/>
  <c r="BN543" i="1"/>
  <c r="BO543" i="1" s="1"/>
  <c r="BN1059" i="1"/>
  <c r="BO1059" i="1" s="1"/>
  <c r="BN840" i="1"/>
  <c r="BO840" i="1" s="1"/>
  <c r="BN666" i="1"/>
  <c r="BO666" i="1"/>
  <c r="BN421" i="1"/>
  <c r="BO421" i="1" s="1"/>
  <c r="BN545" i="1"/>
  <c r="BO545" i="1" s="1"/>
  <c r="BN1425" i="1"/>
  <c r="BO1425" i="1" s="1"/>
  <c r="BN1003" i="1"/>
  <c r="BO1003" i="1" s="1"/>
  <c r="BN955" i="1"/>
  <c r="BO955" i="1" s="1"/>
  <c r="BN775" i="1"/>
  <c r="BO775" i="1" s="1"/>
  <c r="BN105" i="1"/>
  <c r="BO105" i="1" s="1"/>
  <c r="BN106" i="1"/>
  <c r="BO106" i="1" s="1"/>
  <c r="BN1615" i="1"/>
  <c r="BO1615" i="1"/>
  <c r="BN341" i="1"/>
  <c r="BO341" i="1" s="1"/>
  <c r="BN777" i="1"/>
  <c r="BO777" i="1" s="1"/>
  <c r="BN779" i="1"/>
  <c r="BO779" i="1" s="1"/>
  <c r="BN1828" i="1"/>
  <c r="BO1828" i="1" s="1"/>
  <c r="BN783" i="1"/>
  <c r="BO783" i="1" s="1"/>
  <c r="BN1550" i="1"/>
  <c r="BO1550" i="1" s="1"/>
  <c r="BN1361" i="1"/>
  <c r="BO1361" i="1" s="1"/>
  <c r="BN1752" i="1"/>
  <c r="BO1752" i="1" s="1"/>
  <c r="BN842" i="1"/>
  <c r="BO842" i="1" s="1"/>
  <c r="BN110" i="1"/>
  <c r="BO110" i="1" s="1"/>
  <c r="BN426" i="1"/>
  <c r="BO426" i="1"/>
  <c r="BN899" i="1"/>
  <c r="BO899" i="1" s="1"/>
  <c r="BN1427" i="1"/>
  <c r="BO1427" i="1" s="1"/>
  <c r="BN1428" i="1"/>
  <c r="BO1428" i="1" s="1"/>
  <c r="BN1429" i="1"/>
  <c r="BO1429" i="1" s="1"/>
  <c r="BN1432" i="1"/>
  <c r="BO1432" i="1" s="1"/>
  <c r="BN489" i="1"/>
  <c r="BO489" i="1" s="1"/>
  <c r="BN1363" i="1"/>
  <c r="BO1363" i="1" s="1"/>
  <c r="BN901" i="1"/>
  <c r="BO901" i="1" s="1"/>
  <c r="BN724" i="1"/>
  <c r="BO724" i="1"/>
  <c r="BN956" i="1"/>
  <c r="BO956" i="1" s="1"/>
  <c r="BN547" i="1"/>
  <c r="BO547" i="1" s="1"/>
  <c r="BN1128" i="1"/>
  <c r="BO1128" i="1" s="1"/>
  <c r="BN1364" i="1"/>
  <c r="BO1364" i="1" s="1"/>
  <c r="BN1623" i="1"/>
  <c r="BO1623" i="1" s="1"/>
  <c r="BN726" i="1"/>
  <c r="BO726" i="1" s="1"/>
  <c r="BN1296" i="1"/>
  <c r="BO1296" i="1" s="1"/>
  <c r="BN1552" i="1"/>
  <c r="BO1552" i="1" s="1"/>
  <c r="BN727" i="1"/>
  <c r="BO727" i="1" s="1"/>
  <c r="BN729" i="1"/>
  <c r="BO729" i="1" s="1"/>
  <c r="BN1248" i="1"/>
  <c r="BO1248" i="1"/>
  <c r="BN785" i="1"/>
  <c r="BO785" i="1" s="1"/>
  <c r="BN154" i="1"/>
  <c r="BO154" i="1" s="1"/>
  <c r="BN40" i="1"/>
  <c r="BO40" i="1" s="1"/>
  <c r="BN41" i="1"/>
  <c r="BO41" i="1" s="1"/>
  <c r="BN1493" i="1"/>
  <c r="BO1493" i="1" s="1"/>
  <c r="BN1367" i="1"/>
  <c r="BO1367" i="1" s="1"/>
  <c r="BN156" i="1"/>
  <c r="BO156" i="1" s="1"/>
  <c r="BN284" i="1"/>
  <c r="BO284" i="1" s="1"/>
  <c r="BN1179" i="1"/>
  <c r="BO1179" i="1"/>
  <c r="BN903" i="1"/>
  <c r="BO903" i="1" s="1"/>
  <c r="BN676" i="1"/>
  <c r="BO676" i="1" s="1"/>
  <c r="BN1938" i="1"/>
  <c r="BO1938" i="1" s="1"/>
  <c r="BN112" i="1"/>
  <c r="BO112" i="1" s="1"/>
  <c r="BN1625" i="1"/>
  <c r="BO1625" i="1" s="1"/>
  <c r="BN158" i="1"/>
  <c r="BO158" i="1" s="1"/>
  <c r="BN1013" i="1"/>
  <c r="BO1013" i="1" s="1"/>
  <c r="BN1251" i="1"/>
  <c r="BO1251" i="1" s="1"/>
  <c r="BN788" i="1"/>
  <c r="BO788" i="1" s="1"/>
  <c r="BN1554" i="1"/>
  <c r="BO1554" i="1" s="1"/>
  <c r="BN1629" i="1"/>
  <c r="BO1629" i="1"/>
  <c r="BN160" i="1"/>
  <c r="BO160" i="1" s="1"/>
  <c r="BN1758" i="1"/>
  <c r="BO1758" i="1" s="1"/>
  <c r="BN1373" i="1"/>
  <c r="BO1373" i="1" s="1"/>
  <c r="BN958" i="1"/>
  <c r="BO958" i="1" s="1"/>
  <c r="BN733" i="1"/>
  <c r="BO733" i="1" s="1"/>
  <c r="BN1830" i="1"/>
  <c r="BO1830" i="1" s="1"/>
  <c r="BN1631" i="1"/>
  <c r="BO1631" i="1" s="1"/>
  <c r="BN1436" i="1"/>
  <c r="BO1436" i="1" s="1"/>
  <c r="BN1437" i="1"/>
  <c r="BO1437" i="1"/>
  <c r="BN959" i="1"/>
  <c r="BO959" i="1" s="1"/>
  <c r="BN853" i="1"/>
  <c r="BO853" i="1" s="1"/>
  <c r="BN161" i="1"/>
  <c r="BO161" i="1" s="1"/>
  <c r="BN1375" i="1"/>
  <c r="BO1375" i="1" s="1"/>
  <c r="BN1132" i="1"/>
  <c r="BO1132" i="1" s="1"/>
  <c r="BN857" i="1"/>
  <c r="BO857" i="1" s="1"/>
  <c r="BN1376" i="1"/>
  <c r="BO1376" i="1" s="1"/>
  <c r="BN1761" i="1"/>
  <c r="BO1761" i="1" s="1"/>
  <c r="BN1632" i="1"/>
  <c r="BO1632" i="1" s="1"/>
  <c r="BN1705" i="1"/>
  <c r="BO1705" i="1" s="1"/>
  <c r="BN289" i="1"/>
  <c r="BO289" i="1"/>
  <c r="BN1133" i="1"/>
  <c r="BO1133" i="1" s="1"/>
  <c r="BN1440" i="1"/>
  <c r="BO1440" i="1" s="1"/>
  <c r="BN47" i="1"/>
  <c r="BO47" i="1" s="1"/>
  <c r="BN961" i="1"/>
  <c r="BO961" i="1" s="1"/>
  <c r="BN221" i="1"/>
  <c r="BO221" i="1" s="1"/>
  <c r="BN1064" i="1"/>
  <c r="BO1064" i="1" s="1"/>
  <c r="BN165" i="1"/>
  <c r="BO165" i="1" s="1"/>
  <c r="BN859" i="1"/>
  <c r="BO859" i="1" s="1"/>
  <c r="BN1183" i="1"/>
  <c r="BO1183" i="1"/>
  <c r="BN1558" i="1"/>
  <c r="BO1558" i="1" s="1"/>
  <c r="BN684" i="1"/>
  <c r="BO684" i="1" s="1"/>
  <c r="BN498" i="1"/>
  <c r="BO498" i="1" s="1"/>
  <c r="BN1137" i="1"/>
  <c r="BO1137" i="1" s="1"/>
  <c r="BN1254" i="1"/>
  <c r="BO1254" i="1" s="1"/>
  <c r="BN1834" i="1"/>
  <c r="BO1834" i="1"/>
  <c r="BN1560" i="1"/>
  <c r="BO1560" i="1" s="1"/>
  <c r="BN965" i="1"/>
  <c r="BO965" i="1" s="1"/>
  <c r="BN1635" i="1"/>
  <c r="BO1635" i="1"/>
  <c r="BN611" i="1"/>
  <c r="BO611" i="1" s="1"/>
  <c r="BN613" i="1"/>
  <c r="BO613" i="1" s="1"/>
  <c r="BN1140" i="1"/>
  <c r="BO1140" i="1"/>
  <c r="BN1562" i="1"/>
  <c r="BO1562" i="1" s="1"/>
  <c r="BN224" i="1"/>
  <c r="BO224" i="1"/>
  <c r="BN1378" i="1"/>
  <c r="BO1378" i="1" s="1"/>
  <c r="BN909" i="1"/>
  <c r="BO909" i="1" s="1"/>
  <c r="BN1838" i="1"/>
  <c r="BO1838" i="1" s="1"/>
  <c r="BN1499" i="1"/>
  <c r="BO1499" i="1"/>
  <c r="BN1442" i="1"/>
  <c r="BO1442" i="1"/>
  <c r="BN1303" i="1"/>
  <c r="BO1303" i="1"/>
  <c r="BN1767" i="1"/>
  <c r="BO1767" i="1" s="1"/>
  <c r="BN555" i="1"/>
  <c r="BO555" i="1" s="1"/>
  <c r="BN1255" i="1"/>
  <c r="BO1255" i="1" s="1"/>
  <c r="BN911" i="1"/>
  <c r="BO911" i="1"/>
  <c r="BN1839" i="1"/>
  <c r="BO1839" i="1" s="1"/>
  <c r="BN615" i="1"/>
  <c r="BO615" i="1"/>
  <c r="BN345" i="1"/>
  <c r="BO345" i="1" s="1"/>
  <c r="BN1711" i="1"/>
  <c r="BO1711" i="1" s="1"/>
  <c r="BN434" i="1"/>
  <c r="BO434" i="1"/>
  <c r="BN688" i="1"/>
  <c r="BO688" i="1" s="1"/>
  <c r="BN1187" i="1"/>
  <c r="BO1187" i="1" s="1"/>
  <c r="BN228" i="1"/>
  <c r="BO228" i="1"/>
  <c r="BN1384" i="1"/>
  <c r="BO1384" i="1" s="1"/>
  <c r="BN1069" i="1"/>
  <c r="BO1069" i="1"/>
  <c r="BN913" i="1"/>
  <c r="BO913" i="1" s="1"/>
  <c r="BN1447" i="1"/>
  <c r="BO1447" i="1" s="1"/>
  <c r="BN435" i="1"/>
  <c r="BO435" i="1" s="1"/>
  <c r="BN171" i="1"/>
  <c r="BO171" i="1"/>
  <c r="BN967" i="1"/>
  <c r="BO967" i="1"/>
  <c r="BN347" i="1"/>
  <c r="BO347" i="1"/>
  <c r="BN436" i="1"/>
  <c r="BO436" i="1" s="1"/>
  <c r="BN1963" i="1"/>
  <c r="BO1963" i="1" s="1"/>
  <c r="BN1564" i="1"/>
  <c r="BO1564" i="1" s="1"/>
  <c r="BN1193" i="1"/>
  <c r="BO1193" i="1"/>
  <c r="BN1072" i="1"/>
  <c r="BO1072" i="1" s="1"/>
  <c r="BN1713" i="1"/>
  <c r="BO1713" i="1"/>
  <c r="BN292" i="1"/>
  <c r="BO292" i="1" s="1"/>
  <c r="BN174" i="1"/>
  <c r="BO174" i="1" s="1"/>
  <c r="BN916" i="1"/>
  <c r="BO916" i="1"/>
  <c r="BN48" i="1"/>
  <c r="BO48" i="1" s="1"/>
  <c r="BN918" i="1"/>
  <c r="BO918" i="1" s="1"/>
  <c r="BN1016" i="1"/>
  <c r="BO1016" i="1"/>
  <c r="BN1641" i="1"/>
  <c r="BO1641" i="1" s="1"/>
  <c r="BN509" i="1"/>
  <c r="BO509" i="1"/>
  <c r="BN865" i="1"/>
  <c r="BO865" i="1" s="1"/>
  <c r="BN351" i="1"/>
  <c r="BO351" i="1" s="1"/>
  <c r="BN296" i="1"/>
  <c r="BO296" i="1" s="1"/>
  <c r="BN804" i="1"/>
  <c r="BO804" i="1"/>
  <c r="BN511" i="1"/>
  <c r="BO511" i="1"/>
  <c r="BN1308" i="1"/>
  <c r="BO1308" i="1"/>
  <c r="BN1776" i="1"/>
  <c r="BO1776" i="1" s="1"/>
  <c r="BN1453" i="1"/>
  <c r="BO1453" i="1" s="1"/>
  <c r="BN442" i="1"/>
  <c r="BO442" i="1" s="1"/>
  <c r="BN737" i="1"/>
  <c r="BO737" i="1"/>
  <c r="BN298" i="1"/>
  <c r="BO298" i="1" s="1"/>
  <c r="BN1075" i="1"/>
  <c r="BO1075" i="1"/>
  <c r="BN1567" i="1"/>
  <c r="BO1567" i="1" s="1"/>
  <c r="BN808" i="1"/>
  <c r="BO808" i="1" s="1"/>
  <c r="BN513" i="1"/>
  <c r="BO513" i="1"/>
  <c r="BN1455" i="1"/>
  <c r="BO1455" i="1" s="1"/>
  <c r="BN1387" i="1"/>
  <c r="BO1387" i="1" s="1"/>
  <c r="BN53" i="1"/>
  <c r="BO53" i="1"/>
  <c r="BN1780" i="1"/>
  <c r="BO1780" i="1" s="1"/>
  <c r="BN1782" i="1"/>
  <c r="BO1782" i="1"/>
  <c r="BN1645" i="1"/>
  <c r="BO1645" i="1" s="1"/>
  <c r="BN1310" i="1"/>
  <c r="BO1310" i="1" s="1"/>
  <c r="BN1784" i="1"/>
  <c r="BO1784" i="1" s="1"/>
  <c r="BN1020" i="1"/>
  <c r="BO1020" i="1"/>
  <c r="BN1458" i="1"/>
  <c r="BO1458" i="1"/>
  <c r="BN972" i="1"/>
  <c r="BO972" i="1"/>
  <c r="BN1841" i="1"/>
  <c r="BO1841" i="1" s="1"/>
  <c r="BN1786" i="1"/>
  <c r="BO1786" i="1" s="1"/>
  <c r="BN1200" i="1"/>
  <c r="BO1200" i="1" s="1"/>
  <c r="BN571" i="1"/>
  <c r="BO571" i="1"/>
  <c r="BN57" i="1"/>
  <c r="BO57" i="1" s="1"/>
  <c r="BN867" i="1"/>
  <c r="BO867" i="1"/>
  <c r="BN621" i="1"/>
  <c r="BO621" i="1" s="1"/>
  <c r="BN920" i="1"/>
  <c r="BO920" i="1" s="1"/>
  <c r="BN59" i="1"/>
  <c r="BO59" i="1"/>
  <c r="BN1843" i="1"/>
  <c r="BO1843" i="1" s="1"/>
  <c r="BN1460" i="1"/>
  <c r="BO1460" i="1" s="1"/>
  <c r="BN359" i="1"/>
  <c r="BO359" i="1"/>
  <c r="BN623" i="1"/>
  <c r="BO623" i="1" s="1"/>
  <c r="BN178" i="1"/>
  <c r="BO178" i="1"/>
  <c r="BN179" i="1"/>
  <c r="BO179" i="1" s="1"/>
  <c r="BN1847" i="1"/>
  <c r="BO1847" i="1" s="1"/>
  <c r="BN1024" i="1"/>
  <c r="BO1024" i="1" s="1"/>
  <c r="BN1079" i="1"/>
  <c r="BO1079" i="1"/>
  <c r="BN742" i="1"/>
  <c r="BO742" i="1"/>
  <c r="BN1462" i="1"/>
  <c r="BO1462" i="1"/>
  <c r="BN1717" i="1"/>
  <c r="BO1717" i="1" s="1"/>
  <c r="BN812" i="1"/>
  <c r="BO812" i="1" s="1"/>
  <c r="BN625" i="1"/>
  <c r="BO625" i="1" s="1"/>
  <c r="BN923" i="1"/>
  <c r="BO923" i="1"/>
  <c r="BN300" i="1"/>
  <c r="BO300" i="1" s="1"/>
  <c r="BN976" i="1"/>
  <c r="BO976" i="1"/>
  <c r="BN1789" i="1"/>
  <c r="BO1789" i="1" s="1"/>
  <c r="BN1327" i="1"/>
  <c r="BO1327" i="1" s="1"/>
  <c r="BN514" i="1"/>
  <c r="BO514" i="1"/>
  <c r="BN122" i="1"/>
  <c r="BO122" i="1" s="1"/>
  <c r="BN1391" i="1"/>
  <c r="BO1391" i="1" s="1"/>
  <c r="BN1570" i="1"/>
  <c r="BO1570" i="1"/>
  <c r="BN815" i="1"/>
  <c r="BO815" i="1" s="1"/>
  <c r="BN868" i="1"/>
  <c r="BO868" i="1"/>
  <c r="BN63" i="1"/>
  <c r="BO63" i="1" s="1"/>
  <c r="BN745" i="1"/>
  <c r="BO745" i="1" s="1"/>
  <c r="BN444" i="1"/>
  <c r="BO444" i="1" s="1"/>
  <c r="BN238" i="1"/>
  <c r="BO238" i="1"/>
  <c r="BN364" i="1"/>
  <c r="BO364" i="1"/>
  <c r="BN1149" i="1"/>
  <c r="BO1149" i="1"/>
  <c r="BN124" i="1"/>
  <c r="BO124" i="1" s="1"/>
  <c r="BN1395" i="1"/>
  <c r="BO1395" i="1" s="1"/>
  <c r="BN65" i="1"/>
  <c r="BO65" i="1" s="1"/>
  <c r="BN126" i="1"/>
  <c r="BO126" i="1"/>
  <c r="BN747" i="1"/>
  <c r="BO747" i="1" s="1"/>
  <c r="BN1849" i="1"/>
  <c r="BO1849" i="1"/>
  <c r="BN1851" i="1"/>
  <c r="BO1851" i="1" s="1"/>
  <c r="BN1720" i="1"/>
  <c r="BO1720" i="1" s="1"/>
  <c r="BN980" i="1"/>
  <c r="BO980" i="1"/>
  <c r="BN1510" i="1"/>
  <c r="BO1510" i="1" s="1"/>
  <c r="BN240" i="1"/>
  <c r="BO240" i="1" s="1"/>
  <c r="BN67" i="1"/>
  <c r="BO67" i="1"/>
  <c r="BN1151" i="1"/>
  <c r="BO1151" i="1" s="1"/>
  <c r="BN633" i="1"/>
  <c r="BO633" i="1"/>
  <c r="BN368" i="1"/>
  <c r="BO368" i="1" s="1"/>
  <c r="BN578" i="1"/>
  <c r="BO578" i="1" s="1"/>
  <c r="BN1653" i="1"/>
  <c r="BO1653" i="1" s="1"/>
  <c r="BN1028" i="1"/>
  <c r="BO1028" i="1"/>
  <c r="BN817" i="1"/>
  <c r="BO817" i="1"/>
  <c r="BN1656" i="1"/>
  <c r="BO1656" i="1"/>
  <c r="BN183" i="1"/>
  <c r="BO183" i="1" s="1"/>
  <c r="BN1723" i="1"/>
  <c r="BO1723" i="1" s="1"/>
  <c r="BN372" i="1"/>
  <c r="BO372" i="1" s="1"/>
  <c r="BN1204" i="1"/>
  <c r="BO1204" i="1"/>
  <c r="BN926" i="1"/>
  <c r="BO926" i="1" s="1"/>
  <c r="BN580" i="1"/>
  <c r="BO580" i="1"/>
  <c r="BN450" i="1"/>
  <c r="BO450" i="1" s="1"/>
  <c r="BN749" i="1"/>
  <c r="BO749" i="1" s="1"/>
  <c r="BN1399" i="1"/>
  <c r="BO1399" i="1"/>
  <c r="BN185" i="1"/>
  <c r="BO185" i="1" s="1"/>
  <c r="BU189" i="1"/>
  <c r="BU4" i="1"/>
  <c r="CA4" i="1"/>
  <c r="BU27" i="1"/>
  <c r="BN27" i="1" s="1"/>
  <c r="CA27" i="1"/>
  <c r="BU28" i="1"/>
  <c r="CA28" i="1"/>
  <c r="BN28" i="1" s="1"/>
  <c r="BU302" i="1"/>
  <c r="CA302" i="1"/>
  <c r="BN302" i="1"/>
  <c r="BU301" i="1"/>
  <c r="BN301" i="1" s="1"/>
  <c r="CA301" i="1"/>
  <c r="BU1863" i="1"/>
  <c r="BN1863" i="1" s="1"/>
  <c r="CA1863" i="1"/>
  <c r="BU1864" i="1"/>
  <c r="CA1864" i="1"/>
  <c r="BN1864" i="1" s="1"/>
  <c r="BU1862" i="1"/>
  <c r="CA1862" i="1"/>
  <c r="BN1862" i="1"/>
  <c r="BU1744" i="1"/>
  <c r="BN1744" i="1" s="1"/>
  <c r="CA1744" i="1"/>
  <c r="BU1745" i="1"/>
  <c r="CA1745" i="1"/>
  <c r="BN1745" i="1" s="1"/>
  <c r="BU1444" i="1"/>
  <c r="CA1444" i="1"/>
  <c r="BN1444" i="1"/>
  <c r="BU1443" i="1"/>
  <c r="BN1443" i="1" s="1"/>
  <c r="CA1443" i="1"/>
  <c r="BU1445" i="1"/>
  <c r="BN1445" i="1" s="1"/>
  <c r="CA1445" i="1"/>
  <c r="BU127" i="1"/>
  <c r="CA127" i="1"/>
  <c r="BN127" i="1"/>
  <c r="BU128" i="1"/>
  <c r="CA128" i="1"/>
  <c r="BN128" i="1" s="1"/>
  <c r="BU133" i="1"/>
  <c r="BN133" i="1" s="1"/>
  <c r="CA133" i="1"/>
  <c r="BU134" i="1"/>
  <c r="CA134" i="1"/>
  <c r="BU1586" i="1"/>
  <c r="BN1586" i="1" s="1"/>
  <c r="CA1586" i="1"/>
  <c r="BU1587" i="1"/>
  <c r="CA1587" i="1"/>
  <c r="BN1587" i="1" s="1"/>
  <c r="BU139" i="1"/>
  <c r="CA139" i="1"/>
  <c r="BN139" i="1"/>
  <c r="BU140" i="1"/>
  <c r="BN140" i="1" s="1"/>
  <c r="CA140" i="1"/>
  <c r="BU145" i="1"/>
  <c r="BN145" i="1" s="1"/>
  <c r="CA145" i="1"/>
  <c r="BU146" i="1"/>
  <c r="CA146" i="1"/>
  <c r="BN146" i="1" s="1"/>
  <c r="BU254" i="1"/>
  <c r="CA254" i="1"/>
  <c r="BN254" i="1"/>
  <c r="BU253" i="1"/>
  <c r="BN253" i="1" s="1"/>
  <c r="CA253" i="1"/>
  <c r="BU1334" i="1"/>
  <c r="CA1334" i="1"/>
  <c r="BN1334" i="1" s="1"/>
  <c r="BU1335" i="1"/>
  <c r="CA1335" i="1"/>
  <c r="BN1335" i="1"/>
  <c r="BU320" i="1"/>
  <c r="BN320" i="1" s="1"/>
  <c r="CA320" i="1"/>
  <c r="BU319" i="1"/>
  <c r="BN319" i="1" s="1"/>
  <c r="CA319" i="1"/>
  <c r="BU257" i="1"/>
  <c r="CA257" i="1"/>
  <c r="BN257" i="1"/>
  <c r="BU258" i="1"/>
  <c r="CA258" i="1"/>
  <c r="BN258" i="1" s="1"/>
  <c r="BU484" i="1"/>
  <c r="BN484" i="1" s="1"/>
  <c r="CA484" i="1"/>
  <c r="BU483" i="1"/>
  <c r="CA483" i="1"/>
  <c r="BU93" i="1"/>
  <c r="BN93" i="1" s="1"/>
  <c r="CA93" i="1"/>
  <c r="BU94" i="1"/>
  <c r="CA94" i="1"/>
  <c r="BN94" i="1" s="1"/>
  <c r="BU424" i="1"/>
  <c r="CA424" i="1"/>
  <c r="BN424" i="1"/>
  <c r="BU423" i="1"/>
  <c r="BN423" i="1" s="1"/>
  <c r="CA423" i="1"/>
  <c r="BU448" i="1"/>
  <c r="BN448" i="1" s="1"/>
  <c r="CA448" i="1"/>
  <c r="BU447" i="1"/>
  <c r="CA447" i="1"/>
  <c r="BN447" i="1" s="1"/>
  <c r="BU566" i="1"/>
  <c r="CA566" i="1"/>
  <c r="BN566" i="1"/>
  <c r="BU567" i="1"/>
  <c r="BN567" i="1" s="1"/>
  <c r="CA567" i="1"/>
  <c r="BU573" i="1"/>
  <c r="CA573" i="1"/>
  <c r="BN573" i="1" s="1"/>
  <c r="BU572" i="1"/>
  <c r="CA572" i="1"/>
  <c r="BN572" i="1"/>
  <c r="BU607" i="1"/>
  <c r="BN607" i="1" s="1"/>
  <c r="CA607" i="1"/>
  <c r="BU606" i="1"/>
  <c r="BN606" i="1" s="1"/>
  <c r="CA606" i="1"/>
  <c r="BU1768" i="1"/>
  <c r="CA1768" i="1"/>
  <c r="BN1768" i="1"/>
  <c r="BU1769" i="1"/>
  <c r="CA1769" i="1"/>
  <c r="BN1769" i="1" s="1"/>
  <c r="BU1393" i="1"/>
  <c r="BN1393" i="1" s="1"/>
  <c r="CA1393" i="1"/>
  <c r="BU1392" i="1"/>
  <c r="CA1392" i="1"/>
  <c r="BU678" i="1"/>
  <c r="BN678" i="1" s="1"/>
  <c r="CA678" i="1"/>
  <c r="BU679" i="1"/>
  <c r="CA679" i="1"/>
  <c r="BN679" i="1" s="1"/>
  <c r="BU1574" i="1"/>
  <c r="CA1574" i="1"/>
  <c r="BN1574" i="1"/>
  <c r="BU1573" i="1"/>
  <c r="BN1573" i="1" s="1"/>
  <c r="CA1573" i="1"/>
  <c r="BU1868" i="1"/>
  <c r="BN1868" i="1" s="1"/>
  <c r="CA1868" i="1"/>
  <c r="BU1869" i="1"/>
  <c r="CA1869" i="1"/>
  <c r="BN1869" i="1" s="1"/>
  <c r="BU390" i="1"/>
  <c r="CA390" i="1"/>
  <c r="BN390" i="1"/>
  <c r="BU391" i="1"/>
  <c r="BN391" i="1" s="1"/>
  <c r="CA391" i="1"/>
  <c r="BU1887" i="1"/>
  <c r="CA1887" i="1"/>
  <c r="BN1887" i="1" s="1"/>
  <c r="BU1889" i="1"/>
  <c r="CA1889" i="1"/>
  <c r="BN1889" i="1"/>
  <c r="BU1888" i="1"/>
  <c r="BN1888" i="1" s="1"/>
  <c r="CA1888" i="1"/>
  <c r="BU1893" i="1"/>
  <c r="BN1893" i="1" s="1"/>
  <c r="CA1893" i="1"/>
  <c r="BU1894" i="1"/>
  <c r="CA1894" i="1"/>
  <c r="BN1894" i="1"/>
  <c r="BU1274" i="1"/>
  <c r="CA1274" i="1"/>
  <c r="BN1274" i="1" s="1"/>
  <c r="BU1275" i="1"/>
  <c r="BN1275" i="1" s="1"/>
  <c r="CA1275" i="1"/>
  <c r="BU1911" i="1"/>
  <c r="CA1911" i="1"/>
  <c r="BU1910" i="1"/>
  <c r="BN1910" i="1" s="1"/>
  <c r="CA1910" i="1"/>
  <c r="BU272" i="1"/>
  <c r="CA272" i="1"/>
  <c r="BN272" i="1" s="1"/>
  <c r="BU273" i="1"/>
  <c r="CA273" i="1"/>
  <c r="BN273" i="1"/>
  <c r="BU99" i="1"/>
  <c r="BN99" i="1" s="1"/>
  <c r="CA99" i="1"/>
  <c r="BU100" i="1"/>
  <c r="BN100" i="1" s="1"/>
  <c r="CA100" i="1"/>
  <c r="BU1950" i="1"/>
  <c r="CA1950" i="1"/>
  <c r="BN1950" i="1" s="1"/>
  <c r="BU1951" i="1"/>
  <c r="CA1951" i="1"/>
  <c r="BN1951" i="1"/>
  <c r="BU558" i="1"/>
  <c r="BN558" i="1" s="1"/>
  <c r="CA558" i="1"/>
  <c r="BU559" i="1"/>
  <c r="CA559" i="1"/>
  <c r="BN559" i="1" s="1"/>
  <c r="BU1256" i="1"/>
  <c r="CA1256" i="1"/>
  <c r="BN1256" i="1"/>
  <c r="BU1257" i="1"/>
  <c r="BN1257" i="1" s="1"/>
  <c r="CA1257" i="1"/>
  <c r="BU1975" i="1"/>
  <c r="BN1975" i="1" s="1"/>
  <c r="CA1975" i="1"/>
  <c r="BU1976" i="1"/>
  <c r="CA1976" i="1"/>
  <c r="BN1976" i="1"/>
  <c r="BU1993" i="1"/>
  <c r="CA1993" i="1"/>
  <c r="BN1993" i="1" s="1"/>
  <c r="BU1992" i="1"/>
  <c r="BN1992" i="1" s="1"/>
  <c r="CA1992" i="1"/>
  <c r="BU2000" i="1"/>
  <c r="CA2000" i="1"/>
  <c r="BU1999" i="1"/>
  <c r="BN1999" i="1" s="1"/>
  <c r="CA1999" i="1"/>
  <c r="BU306" i="1"/>
  <c r="CA306" i="1"/>
  <c r="BN306" i="1" s="1"/>
  <c r="BU305" i="1"/>
  <c r="CA305" i="1"/>
  <c r="BN305" i="1"/>
  <c r="BU795" i="1"/>
  <c r="BN795" i="1" s="1"/>
  <c r="CA795" i="1"/>
  <c r="BU796" i="1"/>
  <c r="BN796" i="1" s="1"/>
  <c r="CA796" i="1"/>
  <c r="BU801" i="1"/>
  <c r="CA801" i="1"/>
  <c r="BN801" i="1" s="1"/>
  <c r="BU802" i="1"/>
  <c r="CA802" i="1"/>
  <c r="BN802" i="1"/>
  <c r="BU1955" i="1"/>
  <c r="BN1955" i="1" s="1"/>
  <c r="CA1955" i="1"/>
  <c r="BU1956" i="1"/>
  <c r="CA1956" i="1"/>
  <c r="BN1956" i="1" s="1"/>
  <c r="BU1968" i="1"/>
  <c r="CA1968" i="1"/>
  <c r="BN1968" i="1"/>
  <c r="BU1969" i="1"/>
  <c r="BN1969" i="1" s="1"/>
  <c r="CA1969" i="1"/>
  <c r="BU1984" i="1"/>
  <c r="BN1984" i="1" s="1"/>
  <c r="CA1984" i="1"/>
  <c r="BU1985" i="1"/>
  <c r="CA1985" i="1"/>
  <c r="BN1985" i="1"/>
  <c r="BU640" i="1"/>
  <c r="CA640" i="1"/>
  <c r="BN640" i="1" s="1"/>
  <c r="BU639" i="1"/>
  <c r="BN639" i="1" s="1"/>
  <c r="CA639" i="1"/>
  <c r="BU1278" i="1"/>
  <c r="CA1278" i="1"/>
  <c r="BU1279" i="1"/>
  <c r="BN1279" i="1" s="1"/>
  <c r="CA1279" i="1"/>
  <c r="BU844" i="1"/>
  <c r="CA844" i="1"/>
  <c r="BN844" i="1" s="1"/>
  <c r="BU843" i="1"/>
  <c r="CA843" i="1"/>
  <c r="BN843" i="1"/>
  <c r="BU847" i="1"/>
  <c r="BN847" i="1" s="1"/>
  <c r="CA847" i="1"/>
  <c r="BU848" i="1"/>
  <c r="BN848" i="1" s="1"/>
  <c r="CA848" i="1"/>
  <c r="BU1680" i="1"/>
  <c r="CA1680" i="1"/>
  <c r="BN1680" i="1" s="1"/>
  <c r="BU1681" i="1"/>
  <c r="CA1681" i="1"/>
  <c r="BN1681" i="1"/>
  <c r="BU891" i="1"/>
  <c r="BN891" i="1" s="1"/>
  <c r="CA891" i="1"/>
  <c r="BU890" i="1"/>
  <c r="CA890" i="1"/>
  <c r="BN890" i="1" s="1"/>
  <c r="BU935" i="1"/>
  <c r="CA935" i="1"/>
  <c r="BN935" i="1"/>
  <c r="BU936" i="1"/>
  <c r="BN936" i="1" s="1"/>
  <c r="CA936" i="1"/>
  <c r="BU952" i="1"/>
  <c r="BN952" i="1" s="1"/>
  <c r="CA952" i="1"/>
  <c r="BU953" i="1"/>
  <c r="CA953" i="1"/>
  <c r="BN953" i="1"/>
  <c r="BU1045" i="1"/>
  <c r="CA1045" i="1"/>
  <c r="BN1045" i="1" s="1"/>
  <c r="BU1046" i="1"/>
  <c r="BN1046" i="1" s="1"/>
  <c r="CA1046" i="1"/>
  <c r="BU1082" i="1"/>
  <c r="CA1082" i="1"/>
  <c r="BU1083" i="1"/>
  <c r="BN1083" i="1" s="1"/>
  <c r="CA1083" i="1"/>
  <c r="BU1094" i="1"/>
  <c r="CA1094" i="1"/>
  <c r="BN1094" i="1" s="1"/>
  <c r="BU1095" i="1"/>
  <c r="CA1095" i="1"/>
  <c r="BN1095" i="1"/>
  <c r="BU1346" i="1"/>
  <c r="BN1346" i="1" s="1"/>
  <c r="CA1346" i="1"/>
  <c r="BU1347" i="1"/>
  <c r="BN1347" i="1" s="1"/>
  <c r="CA1347" i="1"/>
  <c r="BU1123" i="1"/>
  <c r="CA1123" i="1"/>
  <c r="BN1123" i="1" s="1"/>
  <c r="BU1124" i="1"/>
  <c r="CA1124" i="1"/>
  <c r="BN1124" i="1"/>
  <c r="BU38" i="1"/>
  <c r="BN38" i="1" s="1"/>
  <c r="CA38" i="1"/>
  <c r="BU37" i="1"/>
  <c r="CA37" i="1"/>
  <c r="BN37" i="1" s="1"/>
  <c r="BU1135" i="1"/>
  <c r="CA1135" i="1"/>
  <c r="BN1135" i="1"/>
  <c r="BU1134" i="1"/>
  <c r="BN1134" i="1" s="1"/>
  <c r="CA1134" i="1"/>
  <c r="BU1190" i="1"/>
  <c r="BN1190" i="1" s="1"/>
  <c r="CA1190" i="1"/>
  <c r="BU1191" i="1"/>
  <c r="CA1191" i="1"/>
  <c r="BN1191" i="1"/>
  <c r="BU619" i="1"/>
  <c r="CA619" i="1"/>
  <c r="BN619" i="1" s="1"/>
  <c r="BU618" i="1"/>
  <c r="BN618" i="1" s="1"/>
  <c r="CA618" i="1"/>
  <c r="BU1243" i="1"/>
  <c r="CA1243" i="1"/>
  <c r="BU1244" i="1"/>
  <c r="BN1244" i="1" s="1"/>
  <c r="CA1244" i="1"/>
  <c r="BU1264" i="1"/>
  <c r="CA1264" i="1"/>
  <c r="BN1264" i="1" s="1"/>
  <c r="BU1265" i="1"/>
  <c r="CA1265" i="1"/>
  <c r="BN1265" i="1"/>
  <c r="BU1293" i="1"/>
  <c r="BN1293" i="1" s="1"/>
  <c r="CA1293" i="1"/>
  <c r="BU1294" i="1"/>
  <c r="BN1294" i="1" s="1"/>
  <c r="CA1294" i="1"/>
  <c r="BU1318" i="1"/>
  <c r="CA1318" i="1"/>
  <c r="BN1318" i="1" s="1"/>
  <c r="BU1317" i="1"/>
  <c r="CA1317" i="1"/>
  <c r="BN1317" i="1"/>
  <c r="BU1212" i="1"/>
  <c r="BN1212" i="1" s="1"/>
  <c r="CA1212" i="1"/>
  <c r="BU1213" i="1"/>
  <c r="CA1213" i="1"/>
  <c r="BN1213" i="1" s="1"/>
  <c r="BU1356" i="1"/>
  <c r="CA1356" i="1"/>
  <c r="BN1356" i="1"/>
  <c r="BU1357" i="1"/>
  <c r="BN1357" i="1" s="1"/>
  <c r="CA1357" i="1"/>
  <c r="BU1370" i="1"/>
  <c r="BN1370" i="1" s="1"/>
  <c r="CA1370" i="1"/>
  <c r="BU1371" i="1"/>
  <c r="CA1371" i="1"/>
  <c r="BN1371" i="1"/>
  <c r="BU500" i="1"/>
  <c r="CA500" i="1"/>
  <c r="BN500" i="1" s="1"/>
  <c r="BU501" i="1"/>
  <c r="BN501" i="1" s="1"/>
  <c r="CA501" i="1"/>
  <c r="BU1379" i="1"/>
  <c r="CA1379" i="1"/>
  <c r="BU1380" i="1"/>
  <c r="BN1380" i="1" s="1"/>
  <c r="CA1380" i="1"/>
  <c r="BU1600" i="1"/>
  <c r="CA1600" i="1"/>
  <c r="BN1600" i="1" s="1"/>
  <c r="BU1601" i="1"/>
  <c r="CA1601" i="1"/>
  <c r="BN1601" i="1"/>
  <c r="BU944" i="1"/>
  <c r="BN944" i="1" s="1"/>
  <c r="CA944" i="1"/>
  <c r="BU945" i="1"/>
  <c r="BN945" i="1" s="1"/>
  <c r="CA945" i="1"/>
  <c r="BU197" i="1"/>
  <c r="CA197" i="1"/>
  <c r="BN197" i="1" s="1"/>
  <c r="BU196" i="1"/>
  <c r="CA196" i="1"/>
  <c r="BN196" i="1"/>
  <c r="BU1522" i="1"/>
  <c r="BN1522" i="1" s="1"/>
  <c r="CA1522" i="1"/>
  <c r="BU1521" i="1"/>
  <c r="CA1521" i="1"/>
  <c r="BN1521" i="1" s="1"/>
  <c r="BU1547" i="1"/>
  <c r="CA1547" i="1"/>
  <c r="BN1547" i="1"/>
  <c r="BU1548" i="1"/>
  <c r="BN1548" i="1" s="1"/>
  <c r="CA1548" i="1"/>
  <c r="BU245" i="1"/>
  <c r="BN245" i="1" s="1"/>
  <c r="CA245" i="1"/>
  <c r="BU246" i="1"/>
  <c r="CA246" i="1"/>
  <c r="BN246" i="1" s="1"/>
  <c r="BU1606" i="1"/>
  <c r="CA1606" i="1"/>
  <c r="BN1606" i="1"/>
  <c r="BU1605" i="1"/>
  <c r="BN1605" i="1" s="1"/>
  <c r="CA1605" i="1"/>
  <c r="BU1604" i="1"/>
  <c r="BN1604" i="1" s="1"/>
  <c r="CA1604" i="1"/>
  <c r="BU1617" i="1"/>
  <c r="CA1617" i="1"/>
  <c r="BN1617" i="1" s="1"/>
  <c r="BU1619" i="1"/>
  <c r="CA1619" i="1"/>
  <c r="BN1619" i="1"/>
  <c r="BU1618" i="1"/>
  <c r="BN1618" i="1" s="1"/>
  <c r="CA1618" i="1"/>
  <c r="BU1646" i="1"/>
  <c r="BN1646" i="1" s="1"/>
  <c r="CA1646" i="1"/>
  <c r="BU1647" i="1"/>
  <c r="CA1647" i="1"/>
  <c r="BN1647" i="1" s="1"/>
  <c r="BU1748" i="1"/>
  <c r="CA1748" i="1"/>
  <c r="BN1748" i="1"/>
  <c r="BU1747" i="1"/>
  <c r="BN1747" i="1" s="1"/>
  <c r="CA1747" i="1"/>
  <c r="BU1835" i="1"/>
  <c r="BN1835" i="1" s="1"/>
  <c r="CA1835" i="1"/>
  <c r="BU1836" i="1"/>
  <c r="CA1836" i="1"/>
  <c r="BN1836" i="1" s="1"/>
  <c r="BU5" i="1"/>
  <c r="CA5" i="1"/>
  <c r="BN5" i="1"/>
  <c r="BU1513" i="1"/>
  <c r="BN1513" i="1" s="1"/>
  <c r="CA1513" i="1"/>
  <c r="BU14" i="1"/>
  <c r="BN14" i="1" s="1"/>
  <c r="CA14" i="1"/>
  <c r="BU16" i="1"/>
  <c r="CA16" i="1"/>
  <c r="BN16" i="1" s="1"/>
  <c r="BU18" i="1"/>
  <c r="CA18" i="1"/>
  <c r="BN18" i="1"/>
  <c r="BU20" i="1"/>
  <c r="BN20" i="1" s="1"/>
  <c r="CA20" i="1"/>
  <c r="BU23" i="1"/>
  <c r="BN23" i="1" s="1"/>
  <c r="CA23" i="1"/>
  <c r="BU1922" i="1"/>
  <c r="CA1922" i="1"/>
  <c r="BN1922" i="1" s="1"/>
  <c r="BU35" i="1"/>
  <c r="CA35" i="1"/>
  <c r="BN35" i="1"/>
  <c r="BU45" i="1"/>
  <c r="BN45" i="1" s="1"/>
  <c r="CA45" i="1"/>
  <c r="BU1131" i="1"/>
  <c r="BN1131" i="1" s="1"/>
  <c r="CA1131" i="1"/>
  <c r="BU49" i="1"/>
  <c r="CA49" i="1"/>
  <c r="BN49" i="1" s="1"/>
  <c r="BU52" i="1"/>
  <c r="CA52" i="1"/>
  <c r="BN52" i="1"/>
  <c r="BU54" i="1"/>
  <c r="BN54" i="1" s="1"/>
  <c r="CA54" i="1"/>
  <c r="BU56" i="1"/>
  <c r="BN56" i="1" s="1"/>
  <c r="CA56" i="1"/>
  <c r="BU58" i="1"/>
  <c r="CA58" i="1"/>
  <c r="BN58" i="1" s="1"/>
  <c r="BU177" i="1"/>
  <c r="CA177" i="1"/>
  <c r="BN177" i="1"/>
  <c r="BU64" i="1"/>
  <c r="BN64" i="1" s="1"/>
  <c r="CA64" i="1"/>
  <c r="BU66" i="1"/>
  <c r="BN66" i="1" s="1"/>
  <c r="CA66" i="1"/>
  <c r="BU68" i="1"/>
  <c r="CA68" i="1"/>
  <c r="BN68" i="1" s="1"/>
  <c r="BU1033" i="1"/>
  <c r="CA1033" i="1"/>
  <c r="BN1033" i="1"/>
  <c r="BU70" i="1"/>
  <c r="BN70" i="1" s="1"/>
  <c r="CA70" i="1"/>
  <c r="BU74" i="1"/>
  <c r="BN74" i="1" s="1"/>
  <c r="CA74" i="1"/>
  <c r="BU653" i="1"/>
  <c r="CA653" i="1"/>
  <c r="BN653" i="1" s="1"/>
  <c r="BU81" i="1"/>
  <c r="CA81" i="1"/>
  <c r="BN81" i="1"/>
  <c r="BU83" i="1"/>
  <c r="BN83" i="1" s="1"/>
  <c r="CA83" i="1"/>
  <c r="BU89" i="1"/>
  <c r="BN89" i="1" s="1"/>
  <c r="CA89" i="1"/>
  <c r="BU91" i="1"/>
  <c r="CA91" i="1"/>
  <c r="BN91" i="1" s="1"/>
  <c r="BU895" i="1"/>
  <c r="CA895" i="1"/>
  <c r="BN895" i="1"/>
  <c r="BU97" i="1"/>
  <c r="BN97" i="1" s="1"/>
  <c r="CA97" i="1"/>
  <c r="BU108" i="1"/>
  <c r="BN108" i="1" s="1"/>
  <c r="CA108" i="1"/>
  <c r="BU674" i="1"/>
  <c r="CA674" i="1"/>
  <c r="BN674" i="1" s="1"/>
  <c r="BU111" i="1"/>
  <c r="CA111" i="1"/>
  <c r="BN111" i="1"/>
  <c r="BU115" i="1"/>
  <c r="BN115" i="1" s="1"/>
  <c r="CA115" i="1"/>
  <c r="BU119" i="1"/>
  <c r="BN119" i="1" s="1"/>
  <c r="CA119" i="1"/>
  <c r="BU121" i="1"/>
  <c r="CA121" i="1"/>
  <c r="BN121" i="1" s="1"/>
  <c r="BU123" i="1"/>
  <c r="CA123" i="1"/>
  <c r="BN123" i="1"/>
  <c r="BU125" i="1"/>
  <c r="BN125" i="1" s="1"/>
  <c r="CA125" i="1"/>
  <c r="BU131" i="1"/>
  <c r="BN131" i="1" s="1"/>
  <c r="CA131" i="1"/>
  <c r="BU137" i="1"/>
  <c r="CA137" i="1"/>
  <c r="BN137" i="1" s="1"/>
  <c r="BU143" i="1"/>
  <c r="CA143" i="1"/>
  <c r="BN143" i="1"/>
  <c r="BU1905" i="1"/>
  <c r="BN1905" i="1" s="1"/>
  <c r="CA1905" i="1"/>
  <c r="BU149" i="1"/>
  <c r="BN149" i="1" s="1"/>
  <c r="CA149" i="1"/>
  <c r="BU151" i="1"/>
  <c r="CA151" i="1"/>
  <c r="BN151" i="1" s="1"/>
  <c r="BU153" i="1"/>
  <c r="CA153" i="1"/>
  <c r="BN153" i="1"/>
  <c r="BU155" i="1"/>
  <c r="BN155" i="1" s="1"/>
  <c r="CA155" i="1"/>
  <c r="BU43" i="1"/>
  <c r="BN43" i="1" s="1"/>
  <c r="CA43" i="1"/>
  <c r="BU157" i="1"/>
  <c r="CA157" i="1"/>
  <c r="BN157" i="1" s="1"/>
  <c r="BU162" i="1"/>
  <c r="CA162" i="1"/>
  <c r="BN162" i="1"/>
  <c r="BU167" i="1"/>
  <c r="BN167" i="1" s="1"/>
  <c r="CA167" i="1"/>
  <c r="BU168" i="1"/>
  <c r="BN168" i="1" s="1"/>
  <c r="CA168" i="1"/>
  <c r="BU170" i="1"/>
  <c r="CA170" i="1"/>
  <c r="BN170" i="1" s="1"/>
  <c r="BU172" i="1"/>
  <c r="CA172" i="1"/>
  <c r="BN172" i="1"/>
  <c r="BU175" i="1"/>
  <c r="BN175" i="1" s="1"/>
  <c r="CA175" i="1"/>
  <c r="BU181" i="1"/>
  <c r="BN181" i="1" s="1"/>
  <c r="CA181" i="1"/>
  <c r="BU184" i="1"/>
  <c r="CA184" i="1"/>
  <c r="BN184" i="1" s="1"/>
  <c r="BU186" i="1"/>
  <c r="CA186" i="1"/>
  <c r="BN186" i="1"/>
  <c r="BU188" i="1"/>
  <c r="BN188" i="1" s="1"/>
  <c r="CA188" i="1"/>
  <c r="BU190" i="1"/>
  <c r="BN190" i="1" s="1"/>
  <c r="CA190" i="1"/>
  <c r="BU192" i="1"/>
  <c r="CA192" i="1"/>
  <c r="BN192" i="1" s="1"/>
  <c r="BU394" i="1"/>
  <c r="CA394" i="1"/>
  <c r="BN394" i="1"/>
  <c r="BU194" i="1"/>
  <c r="BN194" i="1" s="1"/>
  <c r="CA194" i="1"/>
  <c r="BU200" i="1"/>
  <c r="BN200" i="1" s="1"/>
  <c r="CA200" i="1"/>
  <c r="BU202" i="1"/>
  <c r="CA202" i="1"/>
  <c r="BN202" i="1" s="1"/>
  <c r="BU1168" i="1"/>
  <c r="CA1168" i="1"/>
  <c r="BN1168" i="1"/>
  <c r="BU204" i="1"/>
  <c r="BN204" i="1" s="1"/>
  <c r="CA204" i="1"/>
  <c r="BU206" i="1"/>
  <c r="BN206" i="1" s="1"/>
  <c r="CA206" i="1"/>
  <c r="BU208" i="1"/>
  <c r="CA208" i="1"/>
  <c r="BN208" i="1" s="1"/>
  <c r="BU210" i="1"/>
  <c r="CA210" i="1"/>
  <c r="BN210" i="1"/>
  <c r="BU212" i="1"/>
  <c r="BN212" i="1" s="1"/>
  <c r="CA212" i="1"/>
  <c r="BU215" i="1"/>
  <c r="BN215" i="1" s="1"/>
  <c r="CA215" i="1"/>
  <c r="BU218" i="1"/>
  <c r="CA218" i="1"/>
  <c r="BN218" i="1" s="1"/>
  <c r="BU220" i="1"/>
  <c r="CA220" i="1"/>
  <c r="BN220" i="1"/>
  <c r="BU222" i="1"/>
  <c r="BN222" i="1" s="1"/>
  <c r="CA222" i="1"/>
  <c r="BU225" i="1"/>
  <c r="BN225" i="1" s="1"/>
  <c r="CA225" i="1"/>
  <c r="BU229" i="1"/>
  <c r="CA229" i="1"/>
  <c r="BN229" i="1" s="1"/>
  <c r="BU231" i="1"/>
  <c r="CA231" i="1"/>
  <c r="BN231" i="1"/>
  <c r="BU233" i="1"/>
  <c r="BN233" i="1" s="1"/>
  <c r="CA233" i="1"/>
  <c r="BU235" i="1"/>
  <c r="BN235" i="1" s="1"/>
  <c r="CA235" i="1"/>
  <c r="BU237" i="1"/>
  <c r="CA237" i="1"/>
  <c r="BN237" i="1" s="1"/>
  <c r="BU239" i="1"/>
  <c r="CA239" i="1"/>
  <c r="BN239" i="1"/>
  <c r="BU241" i="1"/>
  <c r="BN241" i="1" s="1"/>
  <c r="CA241" i="1"/>
  <c r="BU927" i="1"/>
  <c r="BN927" i="1" s="1"/>
  <c r="CA927" i="1"/>
  <c r="BU243" i="1"/>
  <c r="CA243" i="1"/>
  <c r="BN243" i="1" s="1"/>
  <c r="BU249" i="1"/>
  <c r="CA249" i="1"/>
  <c r="BN249" i="1"/>
  <c r="BU250" i="1"/>
  <c r="BN250" i="1" s="1"/>
  <c r="CA250" i="1"/>
  <c r="BU251" i="1"/>
  <c r="BN251" i="1" s="1"/>
  <c r="CA251" i="1"/>
  <c r="BU263" i="1"/>
  <c r="CA263" i="1"/>
  <c r="BN263" i="1" s="1"/>
  <c r="BU265" i="1"/>
  <c r="CA265" i="1"/>
  <c r="BN265" i="1"/>
  <c r="BU267" i="1"/>
  <c r="BN267" i="1" s="1"/>
  <c r="CA267" i="1"/>
  <c r="BU269" i="1"/>
  <c r="BN269" i="1" s="1"/>
  <c r="CA269" i="1"/>
  <c r="BU1413" i="1"/>
  <c r="CA1413" i="1"/>
  <c r="BN1413" i="1" s="1"/>
  <c r="BU275" i="1"/>
  <c r="CA275" i="1"/>
  <c r="BN275" i="1"/>
  <c r="BU488" i="1"/>
  <c r="BN488" i="1" s="1"/>
  <c r="CA488" i="1"/>
  <c r="BU283" i="1"/>
  <c r="BN283" i="1" s="1"/>
  <c r="CA283" i="1"/>
  <c r="BU288" i="1"/>
  <c r="CA288" i="1"/>
  <c r="BN288" i="1" s="1"/>
  <c r="BU912" i="1"/>
  <c r="CA912" i="1"/>
  <c r="BN912" i="1"/>
  <c r="BU295" i="1"/>
  <c r="BN295" i="1" s="1"/>
  <c r="CA295" i="1"/>
  <c r="BU297" i="1"/>
  <c r="BN297" i="1" s="1"/>
  <c r="CA297" i="1"/>
  <c r="BU299" i="1"/>
  <c r="CA299" i="1"/>
  <c r="BN299" i="1" s="1"/>
  <c r="BU380" i="1"/>
  <c r="CA380" i="1"/>
  <c r="BN380" i="1"/>
  <c r="BU309" i="1"/>
  <c r="BN309" i="1" s="1"/>
  <c r="CA309" i="1"/>
  <c r="BU311" i="1"/>
  <c r="BN311" i="1" s="1"/>
  <c r="CA311" i="1"/>
  <c r="BU314" i="1"/>
  <c r="CA314" i="1"/>
  <c r="BN314" i="1" s="1"/>
  <c r="BU759" i="1"/>
  <c r="CA759" i="1"/>
  <c r="BN759" i="1"/>
  <c r="BU404" i="1"/>
  <c r="BN404" i="1" s="1"/>
  <c r="CA404" i="1"/>
  <c r="BU316" i="1"/>
  <c r="BN316" i="1" s="1"/>
  <c r="CA316" i="1"/>
  <c r="BU323" i="1"/>
  <c r="CA323" i="1"/>
  <c r="BN323" i="1" s="1"/>
  <c r="BU709" i="1"/>
  <c r="CA709" i="1"/>
  <c r="BN709" i="1"/>
  <c r="BU325" i="1"/>
  <c r="BN325" i="1" s="1"/>
  <c r="CA325" i="1"/>
  <c r="BU327" i="1"/>
  <c r="BN327" i="1" s="1"/>
  <c r="CA327" i="1"/>
  <c r="BU329" i="1"/>
  <c r="CA329" i="1"/>
  <c r="BN329" i="1" s="1"/>
  <c r="BU340" i="1"/>
  <c r="CA340" i="1"/>
  <c r="BN340" i="1"/>
  <c r="BU1827" i="1"/>
  <c r="BN1827" i="1" s="1"/>
  <c r="CA1827" i="1"/>
  <c r="BU342" i="1"/>
  <c r="BN342" i="1" s="1"/>
  <c r="CA342" i="1"/>
  <c r="BU496" i="1"/>
  <c r="CA496" i="1"/>
  <c r="BN496" i="1" s="1"/>
  <c r="BU344" i="1"/>
  <c r="CA344" i="1"/>
  <c r="BN344" i="1"/>
  <c r="BU350" i="1"/>
  <c r="BN350" i="1" s="1"/>
  <c r="CA350" i="1"/>
  <c r="BU352" i="1"/>
  <c r="BN352" i="1" s="1"/>
  <c r="CA352" i="1"/>
  <c r="BU354" i="1"/>
  <c r="CA354" i="1"/>
  <c r="BN354" i="1" s="1"/>
  <c r="BU356" i="1"/>
  <c r="CA356" i="1"/>
  <c r="BN356" i="1"/>
  <c r="BU363" i="1"/>
  <c r="BN363" i="1" s="1"/>
  <c r="CA363" i="1"/>
  <c r="BU365" i="1"/>
  <c r="BN365" i="1" s="1"/>
  <c r="CA365" i="1"/>
  <c r="BU371" i="1"/>
  <c r="CA371" i="1"/>
  <c r="BN371" i="1" s="1"/>
  <c r="BU517" i="1"/>
  <c r="CA517" i="1"/>
  <c r="BN517" i="1"/>
  <c r="BU1577" i="1"/>
  <c r="BN1577" i="1" s="1"/>
  <c r="CA1577" i="1"/>
  <c r="BU1163" i="1"/>
  <c r="BN1163" i="1" s="1"/>
  <c r="CA1163" i="1"/>
  <c r="BU464" i="1"/>
  <c r="CA464" i="1"/>
  <c r="BN464" i="1" s="1"/>
  <c r="BU465" i="1"/>
  <c r="CA465" i="1"/>
  <c r="BN465" i="1"/>
  <c r="BU467" i="1"/>
  <c r="BN467" i="1" s="1"/>
  <c r="CA467" i="1"/>
  <c r="BU1897" i="1"/>
  <c r="BN1897" i="1" s="1"/>
  <c r="CA1897" i="1"/>
  <c r="BU475" i="1"/>
  <c r="CA475" i="1"/>
  <c r="BN475" i="1" s="1"/>
  <c r="BU476" i="1"/>
  <c r="CA476" i="1"/>
  <c r="BN476" i="1"/>
  <c r="BU25" i="1"/>
  <c r="BN25" i="1" s="1"/>
  <c r="CA25" i="1"/>
  <c r="BU717" i="1"/>
  <c r="BN717" i="1" s="1"/>
  <c r="CA717" i="1"/>
  <c r="BU478" i="1"/>
  <c r="CA478" i="1"/>
  <c r="BN478" i="1" s="1"/>
  <c r="BU481" i="1"/>
  <c r="CA481" i="1"/>
  <c r="BN481" i="1"/>
  <c r="BU32" i="1"/>
  <c r="BN32" i="1" s="1"/>
  <c r="CA32" i="1"/>
  <c r="BU1479" i="1"/>
  <c r="BN1479" i="1" s="1"/>
  <c r="CA1479" i="1"/>
  <c r="BU1426" i="1"/>
  <c r="CA1426" i="1"/>
  <c r="BN1426" i="1" s="1"/>
  <c r="BU490" i="1"/>
  <c r="CA490" i="1"/>
  <c r="BN490" i="1"/>
  <c r="BU492" i="1"/>
  <c r="BN492" i="1" s="1"/>
  <c r="CA492" i="1"/>
  <c r="BU494" i="1"/>
  <c r="BN494" i="1" s="1"/>
  <c r="CA494" i="1"/>
  <c r="BU1186" i="1"/>
  <c r="CA1186" i="1"/>
  <c r="BN1186" i="1" s="1"/>
  <c r="BU504" i="1"/>
  <c r="CA504" i="1"/>
  <c r="BN504" i="1"/>
  <c r="BU510" i="1"/>
  <c r="BN510" i="1" s="1"/>
  <c r="CA510" i="1"/>
  <c r="BU117" i="1"/>
  <c r="BN117" i="1" s="1"/>
  <c r="CA117" i="1"/>
  <c r="BU512" i="1"/>
  <c r="CA512" i="1"/>
  <c r="BN512" i="1" s="1"/>
  <c r="BU1842" i="1"/>
  <c r="CA1842" i="1"/>
  <c r="BN1842" i="1"/>
  <c r="BU1078" i="1"/>
  <c r="BN1078" i="1" s="1"/>
  <c r="CA1078" i="1"/>
  <c r="BU515" i="1"/>
  <c r="BN515" i="1" s="1"/>
  <c r="CA515" i="1"/>
  <c r="BU1659" i="1"/>
  <c r="BN1659" i="1"/>
  <c r="BU376" i="1"/>
  <c r="BN376" i="1" s="1"/>
  <c r="CA376" i="1"/>
  <c r="BU378" i="1"/>
  <c r="BN378" i="1" s="1"/>
  <c r="CA378" i="1"/>
  <c r="BU388" i="1"/>
  <c r="CA388" i="1"/>
  <c r="BN388" i="1" s="1"/>
  <c r="BU398" i="1"/>
  <c r="CA398" i="1"/>
  <c r="BN398" i="1"/>
  <c r="BU400" i="1"/>
  <c r="BN400" i="1" s="1"/>
  <c r="CA400" i="1"/>
  <c r="BU1409" i="1"/>
  <c r="BN1409" i="1" s="1"/>
  <c r="CA1409" i="1"/>
  <c r="BU408" i="1"/>
  <c r="CA408" i="1"/>
  <c r="BN408" i="1" s="1"/>
  <c r="BU1596" i="1"/>
  <c r="CA1596" i="1"/>
  <c r="BN1596" i="1"/>
  <c r="BU412" i="1"/>
  <c r="BN412" i="1" s="1"/>
  <c r="CA412" i="1"/>
  <c r="BU414" i="1"/>
  <c r="BN414" i="1" s="1"/>
  <c r="CA414" i="1"/>
  <c r="BU418" i="1"/>
  <c r="CA418" i="1"/>
  <c r="BN418" i="1" s="1"/>
  <c r="BU420" i="1"/>
  <c r="CA420" i="1"/>
  <c r="BN420" i="1"/>
  <c r="BU277" i="1"/>
  <c r="BN277" i="1" s="1"/>
  <c r="CA277" i="1"/>
  <c r="BU428" i="1"/>
  <c r="BN428" i="1" s="1"/>
  <c r="CA428" i="1"/>
  <c r="BU1249" i="1"/>
  <c r="CA1249" i="1"/>
  <c r="BN1249" i="1" s="1"/>
  <c r="BU432" i="1"/>
  <c r="CA432" i="1"/>
  <c r="BN432" i="1"/>
  <c r="BU437" i="1"/>
  <c r="BN437" i="1" s="1"/>
  <c r="CA437" i="1"/>
  <c r="BU440" i="1"/>
  <c r="BN440" i="1" s="1"/>
  <c r="CA440" i="1"/>
  <c r="BU293" i="1"/>
  <c r="CA293" i="1"/>
  <c r="BN293" i="1" s="1"/>
  <c r="BU441" i="1"/>
  <c r="CA441" i="1"/>
  <c r="BN441" i="1"/>
  <c r="BU358" i="1"/>
  <c r="BN358" i="1" s="1"/>
  <c r="CA358" i="1"/>
  <c r="BU445" i="1"/>
  <c r="BN445" i="1" s="1"/>
  <c r="CA445" i="1"/>
  <c r="BU367" i="1"/>
  <c r="CA367" i="1"/>
  <c r="BN367" i="1" s="1"/>
  <c r="BU871" i="1"/>
  <c r="CA871" i="1"/>
  <c r="BN871" i="1"/>
  <c r="BU521" i="1"/>
  <c r="BN521" i="1" s="1"/>
  <c r="CA521" i="1"/>
  <c r="BU523" i="1"/>
  <c r="BN523" i="1" s="1"/>
  <c r="CA523" i="1"/>
  <c r="BU525" i="1"/>
  <c r="CA525" i="1"/>
  <c r="BN525" i="1" s="1"/>
  <c r="BU529" i="1"/>
  <c r="CA529" i="1"/>
  <c r="BN529" i="1"/>
  <c r="BU536" i="1"/>
  <c r="BN536" i="1" s="1"/>
  <c r="CA536" i="1"/>
  <c r="BU1691" i="1"/>
  <c r="BN1691" i="1" s="1"/>
  <c r="CA1691" i="1"/>
  <c r="BU539" i="1"/>
  <c r="CA539" i="1"/>
  <c r="BN539" i="1" s="1"/>
  <c r="BU541" i="1"/>
  <c r="CA541" i="1"/>
  <c r="BN541" i="1"/>
  <c r="BU544" i="1"/>
  <c r="BN544" i="1" s="1"/>
  <c r="CA544" i="1"/>
  <c r="BU778" i="1"/>
  <c r="BN778" i="1" s="1"/>
  <c r="CA778" i="1"/>
  <c r="BU1362" i="1"/>
  <c r="CA1362" i="1"/>
  <c r="BN1362" i="1" s="1"/>
  <c r="BU546" i="1"/>
  <c r="CA546" i="1"/>
  <c r="BN546" i="1"/>
  <c r="BU548" i="1"/>
  <c r="BN548" i="1" s="1"/>
  <c r="CA548" i="1"/>
  <c r="BU550" i="1"/>
  <c r="BN550" i="1" s="1"/>
  <c r="CA550" i="1"/>
  <c r="BU551" i="1"/>
  <c r="CA551" i="1"/>
  <c r="BN551" i="1" s="1"/>
  <c r="BU552" i="1"/>
  <c r="CA552" i="1"/>
  <c r="BN552" i="1"/>
  <c r="BU556" i="1"/>
  <c r="BN556" i="1" s="1"/>
  <c r="CA556" i="1"/>
  <c r="BU570" i="1"/>
  <c r="BN570" i="1" s="1"/>
  <c r="CA570" i="1"/>
  <c r="BU577" i="1"/>
  <c r="CA577" i="1"/>
  <c r="BN577" i="1" s="1"/>
  <c r="BU579" i="1"/>
  <c r="CA579" i="1"/>
  <c r="BN579" i="1"/>
  <c r="BU1657" i="1"/>
  <c r="CA1657" i="1"/>
  <c r="BN1657" i="1"/>
  <c r="BU873" i="1"/>
  <c r="BN873" i="1" s="1"/>
  <c r="CA873" i="1"/>
  <c r="BU1525" i="1"/>
  <c r="CA1525" i="1"/>
  <c r="BU586" i="1"/>
  <c r="CA586" i="1"/>
  <c r="BN586" i="1" s="1"/>
  <c r="BO586" i="1" s="1"/>
  <c r="BU1609" i="1"/>
  <c r="CA1609" i="1"/>
  <c r="BN1609" i="1"/>
  <c r="BU594" i="1"/>
  <c r="BN594" i="1" s="1"/>
  <c r="CA594" i="1"/>
  <c r="BU596" i="1"/>
  <c r="BN596" i="1" s="1"/>
  <c r="CA596" i="1"/>
  <c r="BU1613" i="1"/>
  <c r="CA1613" i="1"/>
  <c r="BN1613" i="1" s="1"/>
  <c r="BO1613" i="1" s="1"/>
  <c r="BU598" i="1"/>
  <c r="CA598" i="1"/>
  <c r="BN598" i="1"/>
  <c r="BU602" i="1"/>
  <c r="BN602" i="1" s="1"/>
  <c r="CA602" i="1"/>
  <c r="BU610" i="1"/>
  <c r="CA610" i="1"/>
  <c r="BU612" i="1"/>
  <c r="CA612" i="1"/>
  <c r="BN612" i="1" s="1"/>
  <c r="BO612" i="1" s="1"/>
  <c r="BU614" i="1"/>
  <c r="CA614" i="1"/>
  <c r="BN614" i="1"/>
  <c r="BU1710" i="1"/>
  <c r="BN1710" i="1" s="1"/>
  <c r="CA1710" i="1"/>
  <c r="BU616" i="1"/>
  <c r="BN616" i="1" s="1"/>
  <c r="CA616" i="1"/>
  <c r="BU622" i="1"/>
  <c r="CA622" i="1"/>
  <c r="BN622" i="1" s="1"/>
  <c r="BO622" i="1" s="1"/>
  <c r="BU624" i="1"/>
  <c r="CA624" i="1"/>
  <c r="BN624" i="1"/>
  <c r="BU626" i="1"/>
  <c r="BN626" i="1" s="1"/>
  <c r="CA626" i="1"/>
  <c r="BU628" i="1"/>
  <c r="CA628" i="1"/>
  <c r="BU630" i="1"/>
  <c r="CA630" i="1"/>
  <c r="BN630" i="1" s="1"/>
  <c r="BO630" i="1" s="1"/>
  <c r="BU632" i="1"/>
  <c r="CA632" i="1"/>
  <c r="BN632" i="1"/>
  <c r="BU636" i="1"/>
  <c r="BN636" i="1" s="1"/>
  <c r="CA636" i="1"/>
  <c r="BU638" i="1"/>
  <c r="BN638" i="1" s="1"/>
  <c r="CA638" i="1"/>
  <c r="BU645" i="1"/>
  <c r="CA645" i="1"/>
  <c r="BN645" i="1" s="1"/>
  <c r="BO645" i="1" s="1"/>
  <c r="BU647" i="1"/>
  <c r="CA647" i="1"/>
  <c r="BN647" i="1"/>
  <c r="BU649" i="1"/>
  <c r="BN649" i="1" s="1"/>
  <c r="CA649" i="1"/>
  <c r="BU1878" i="1"/>
  <c r="CA1878" i="1"/>
  <c r="BU651" i="1"/>
  <c r="CA651" i="1"/>
  <c r="BN651" i="1"/>
  <c r="BU658" i="1"/>
  <c r="CA658" i="1"/>
  <c r="BN658" i="1"/>
  <c r="BU660" i="1"/>
  <c r="BN660" i="1" s="1"/>
  <c r="CA660" i="1"/>
  <c r="BU662" i="1"/>
  <c r="BN662" i="1" s="1"/>
  <c r="CA662" i="1"/>
  <c r="BU664" i="1"/>
  <c r="CA664" i="1"/>
  <c r="BN664" i="1" s="1"/>
  <c r="BO664" i="1" s="1"/>
  <c r="BU668" i="1"/>
  <c r="CA668" i="1"/>
  <c r="BN668" i="1"/>
  <c r="BU670" i="1"/>
  <c r="BN670" i="1" s="1"/>
  <c r="CA670" i="1"/>
  <c r="BU672" i="1"/>
  <c r="CA672" i="1"/>
  <c r="BU1757" i="1"/>
  <c r="CA1757" i="1"/>
  <c r="BN1757" i="1"/>
  <c r="BU851" i="1"/>
  <c r="CA851" i="1"/>
  <c r="BN851" i="1"/>
  <c r="BU683" i="1"/>
  <c r="BN683" i="1" s="1"/>
  <c r="CA683" i="1"/>
  <c r="BU685" i="1"/>
  <c r="BN685" i="1" s="1"/>
  <c r="CA685" i="1"/>
  <c r="BU687" i="1"/>
  <c r="CA687" i="1"/>
  <c r="BN687" i="1" s="1"/>
  <c r="BO687" i="1" s="1"/>
  <c r="BU689" i="1"/>
  <c r="CA689" i="1"/>
  <c r="BN689" i="1"/>
  <c r="BU691" i="1"/>
  <c r="BN691" i="1" s="1"/>
  <c r="CA691" i="1"/>
  <c r="BU693" i="1"/>
  <c r="CA693" i="1"/>
  <c r="BU695" i="1"/>
  <c r="CA695" i="1"/>
  <c r="BN695" i="1"/>
  <c r="BU697" i="1"/>
  <c r="CA697" i="1"/>
  <c r="BN697" i="1"/>
  <c r="BU699" i="1"/>
  <c r="BN699" i="1" s="1"/>
  <c r="CA699" i="1"/>
  <c r="BU705" i="1"/>
  <c r="BN705" i="1" s="1"/>
  <c r="CA705" i="1"/>
  <c r="BU707" i="1"/>
  <c r="CA707" i="1"/>
  <c r="BN707" i="1" s="1"/>
  <c r="BO707" i="1" s="1"/>
  <c r="BU711" i="1"/>
  <c r="CA711" i="1"/>
  <c r="BN711" i="1"/>
  <c r="BU713" i="1"/>
  <c r="BN713" i="1" s="1"/>
  <c r="CA713" i="1"/>
  <c r="BU715" i="1"/>
  <c r="CA715" i="1"/>
  <c r="BU833" i="1"/>
  <c r="CA833" i="1"/>
  <c r="BN833" i="1"/>
  <c r="BU721" i="1"/>
  <c r="CA721" i="1"/>
  <c r="BN721" i="1"/>
  <c r="BU337" i="1"/>
  <c r="BN337" i="1" s="1"/>
  <c r="CA337" i="1"/>
  <c r="BU723" i="1"/>
  <c r="BN723" i="1" s="1"/>
  <c r="CA723" i="1"/>
  <c r="BU725" i="1"/>
  <c r="CA725" i="1"/>
  <c r="BN725" i="1" s="1"/>
  <c r="BO725" i="1" s="1"/>
  <c r="BU730" i="1"/>
  <c r="CA730" i="1"/>
  <c r="BN730" i="1"/>
  <c r="BU113" i="1"/>
  <c r="BN113" i="1" s="1"/>
  <c r="CA113" i="1"/>
  <c r="BU732" i="1"/>
  <c r="CA732" i="1"/>
  <c r="BU855" i="1"/>
  <c r="CA855" i="1"/>
  <c r="BN855" i="1"/>
  <c r="BU1961" i="1"/>
  <c r="CA1961" i="1"/>
  <c r="BN1961" i="1"/>
  <c r="BU508" i="1"/>
  <c r="BN508" i="1" s="1"/>
  <c r="CA508" i="1"/>
  <c r="BU734" i="1"/>
  <c r="BN734" i="1" s="1"/>
  <c r="CA734" i="1"/>
  <c r="BU736" i="1"/>
  <c r="CA736" i="1"/>
  <c r="BN736" i="1" s="1"/>
  <c r="BO736" i="1" s="1"/>
  <c r="BU739" i="1"/>
  <c r="CA739" i="1"/>
  <c r="BN739" i="1"/>
  <c r="BU741" i="1"/>
  <c r="BN741" i="1" s="1"/>
  <c r="CA741" i="1"/>
  <c r="BU743" i="1"/>
  <c r="CA743" i="1"/>
  <c r="BU746" i="1"/>
  <c r="CA746" i="1"/>
  <c r="BN746" i="1"/>
  <c r="BU748" i="1"/>
  <c r="CA748" i="1"/>
  <c r="BN748" i="1"/>
  <c r="BU634" i="1"/>
  <c r="BN634" i="1" s="1"/>
  <c r="BU1854" i="1"/>
  <c r="CA1854" i="1"/>
  <c r="BN1854" i="1" s="1"/>
  <c r="BO1854" i="1" s="1"/>
  <c r="BU1855" i="1"/>
  <c r="CA1855" i="1"/>
  <c r="BN1855" i="1"/>
  <c r="BU1859" i="1"/>
  <c r="BN1859" i="1" s="1"/>
  <c r="CA1859" i="1"/>
  <c r="BU1860" i="1"/>
  <c r="BN1860" i="1" s="1"/>
  <c r="CA1860" i="1"/>
  <c r="BU1867" i="1"/>
  <c r="CA1867" i="1"/>
  <c r="BN1867" i="1"/>
  <c r="BU1871" i="1"/>
  <c r="CA1871" i="1"/>
  <c r="BN1871" i="1"/>
  <c r="BU1872" i="1"/>
  <c r="BN1872" i="1" s="1"/>
  <c r="CA1872" i="1"/>
  <c r="BU1098" i="1"/>
  <c r="CA1098" i="1"/>
  <c r="BU1873" i="1"/>
  <c r="CA1873" i="1"/>
  <c r="BN1873" i="1" s="1"/>
  <c r="BO1873" i="1" s="1"/>
  <c r="BU1874" i="1"/>
  <c r="CA1874" i="1"/>
  <c r="BN1874" i="1"/>
  <c r="BU1875" i="1"/>
  <c r="BN1875" i="1" s="1"/>
  <c r="CA1875" i="1"/>
  <c r="BU1876" i="1"/>
  <c r="BN1876" i="1" s="1"/>
  <c r="CA1876" i="1"/>
  <c r="BU1877" i="1"/>
  <c r="CA1877" i="1"/>
  <c r="BN1877" i="1"/>
  <c r="BU702" i="1"/>
  <c r="CA702" i="1"/>
  <c r="BN702" i="1"/>
  <c r="BU704" i="1"/>
  <c r="BN704" i="1" s="1"/>
  <c r="CA704" i="1"/>
  <c r="BU588" i="1"/>
  <c r="CA588" i="1"/>
  <c r="BU402" i="1"/>
  <c r="CA402" i="1"/>
  <c r="BN402" i="1" s="1"/>
  <c r="BO402" i="1" s="1"/>
  <c r="BU532" i="1"/>
  <c r="CA532" i="1"/>
  <c r="BN532" i="1"/>
  <c r="BU1880" i="1"/>
  <c r="BN1880" i="1" s="1"/>
  <c r="CA1880" i="1"/>
  <c r="BU1881" i="1"/>
  <c r="BN1881" i="1" s="1"/>
  <c r="CA1881" i="1"/>
  <c r="BU656" i="1"/>
  <c r="CA656" i="1"/>
  <c r="BN656" i="1"/>
  <c r="BU1882" i="1"/>
  <c r="CA1882" i="1"/>
  <c r="BN1882" i="1"/>
  <c r="BU1108" i="1"/>
  <c r="BN1108" i="1" s="1"/>
  <c r="CA1108" i="1"/>
  <c r="BU1883" i="1"/>
  <c r="BN1883" i="1" s="1"/>
  <c r="CA1883" i="1"/>
  <c r="BU1884" i="1"/>
  <c r="CA1884" i="1"/>
  <c r="BN1884" i="1" s="1"/>
  <c r="BO1884" i="1" s="1"/>
  <c r="BU1885" i="1"/>
  <c r="CA1885" i="1"/>
  <c r="BN1885" i="1"/>
  <c r="BU317" i="1"/>
  <c r="BN317" i="1" s="1"/>
  <c r="CA317" i="1"/>
  <c r="BU1886" i="1"/>
  <c r="BN1886" i="1" s="1"/>
  <c r="CA1886" i="1"/>
  <c r="BU1891" i="1"/>
  <c r="CA1891" i="1"/>
  <c r="BN1891" i="1"/>
  <c r="BU1892" i="1"/>
  <c r="CA1892" i="1"/>
  <c r="BN1892" i="1"/>
  <c r="BU1896" i="1"/>
  <c r="BN1896" i="1" s="1"/>
  <c r="CA1896" i="1"/>
  <c r="BU22" i="1"/>
  <c r="BN22" i="1" s="1"/>
  <c r="CA22" i="1"/>
  <c r="BU1899" i="1"/>
  <c r="CA1899" i="1"/>
  <c r="BN1899" i="1"/>
  <c r="BU1900" i="1"/>
  <c r="CA1900" i="1"/>
  <c r="BN1900" i="1"/>
  <c r="BU1901" i="1"/>
  <c r="BN1901" i="1" s="1"/>
  <c r="CA1901" i="1"/>
  <c r="BU1902" i="1"/>
  <c r="BN1902" i="1" s="1"/>
  <c r="CA1902" i="1"/>
  <c r="BU1903" i="1"/>
  <c r="CA1903" i="1"/>
  <c r="BN1903" i="1"/>
  <c r="BU1904" i="1"/>
  <c r="CA1904" i="1"/>
  <c r="BN1904" i="1"/>
  <c r="BU1114" i="1"/>
  <c r="BN1114" i="1" s="1"/>
  <c r="CA1114" i="1"/>
  <c r="BU829" i="1"/>
  <c r="BN829" i="1" s="1"/>
  <c r="CA829" i="1"/>
  <c r="BU1907" i="1"/>
  <c r="CA1907" i="1"/>
  <c r="BN1907" i="1"/>
  <c r="BU1908" i="1"/>
  <c r="CA1908" i="1"/>
  <c r="BN1908" i="1"/>
  <c r="BU1909" i="1"/>
  <c r="BN1909" i="1" s="1"/>
  <c r="CA1909" i="1"/>
  <c r="BU1913" i="1"/>
  <c r="BN1913" i="1" s="1"/>
  <c r="CA1913" i="1"/>
  <c r="BU1915" i="1"/>
  <c r="CA1915" i="1"/>
  <c r="BN1915" i="1"/>
  <c r="BU1918" i="1"/>
  <c r="CA1918" i="1"/>
  <c r="BN1918" i="1"/>
  <c r="BU1919" i="1"/>
  <c r="BN1919" i="1" s="1"/>
  <c r="CA1919" i="1"/>
  <c r="BU769" i="1"/>
  <c r="BN769" i="1" s="1"/>
  <c r="CA769" i="1"/>
  <c r="BU1920" i="1"/>
  <c r="CA1920" i="1"/>
  <c r="BN1920" i="1"/>
  <c r="BU1921" i="1"/>
  <c r="CA1921" i="1"/>
  <c r="BN1921" i="1"/>
  <c r="BU1119" i="1"/>
  <c r="BN1119" i="1" s="1"/>
  <c r="CA1119" i="1"/>
  <c r="BU1287" i="1"/>
  <c r="BN1287" i="1" s="1"/>
  <c r="CA1287" i="1"/>
  <c r="BU1925" i="1"/>
  <c r="CA1925" i="1"/>
  <c r="BN1925" i="1"/>
  <c r="BU1926" i="1"/>
  <c r="CA1926" i="1"/>
  <c r="BN1926" i="1"/>
  <c r="BU1927" i="1"/>
  <c r="BN1927" i="1" s="1"/>
  <c r="CA1927" i="1"/>
  <c r="BU1928" i="1"/>
  <c r="BN1928" i="1" s="1"/>
  <c r="CA1928" i="1"/>
  <c r="BU339" i="1"/>
  <c r="CA339" i="1"/>
  <c r="BN339" i="1"/>
  <c r="BU34" i="1"/>
  <c r="CA34" i="1"/>
  <c r="BN34" i="1"/>
  <c r="BU104" i="1"/>
  <c r="BN104" i="1" s="1"/>
  <c r="CA104" i="1"/>
  <c r="BU1929" i="1"/>
  <c r="BN1929" i="1" s="1"/>
  <c r="CA1929" i="1"/>
  <c r="BU1930" i="1"/>
  <c r="CA1930" i="1"/>
  <c r="BN1930" i="1"/>
  <c r="BU1360" i="1"/>
  <c r="CA1360" i="1"/>
  <c r="BN1360" i="1"/>
  <c r="BU1931" i="1"/>
  <c r="BN1931" i="1" s="1"/>
  <c r="CA1931" i="1"/>
  <c r="BU1932" i="1"/>
  <c r="BN1932" i="1" s="1"/>
  <c r="CA1932" i="1"/>
  <c r="BU1933" i="1"/>
  <c r="CA1933" i="1"/>
  <c r="BN1933" i="1"/>
  <c r="BU1936" i="1"/>
  <c r="CA1936" i="1"/>
  <c r="BN1936" i="1"/>
  <c r="BU286" i="1"/>
  <c r="BN286" i="1" s="1"/>
  <c r="CA286" i="1"/>
  <c r="BU1939" i="1"/>
  <c r="BN1939" i="1" s="1"/>
  <c r="CA1939" i="1"/>
  <c r="BU787" i="1"/>
  <c r="CA787" i="1"/>
  <c r="BN787" i="1"/>
  <c r="BU159" i="1"/>
  <c r="CA159" i="1"/>
  <c r="BN159" i="1"/>
  <c r="BU1942" i="1"/>
  <c r="BN1942" i="1" s="1"/>
  <c r="CA1942" i="1"/>
  <c r="BU1943" i="1"/>
  <c r="BN1943" i="1" s="1"/>
  <c r="CA1943" i="1"/>
  <c r="BU1944" i="1"/>
  <c r="CA1944" i="1"/>
  <c r="BN1944" i="1"/>
  <c r="BU1945" i="1"/>
  <c r="CA1945" i="1"/>
  <c r="BN1945" i="1"/>
  <c r="BU1946" i="1"/>
  <c r="BN1946" i="1" s="1"/>
  <c r="CA1946" i="1"/>
  <c r="BU1559" i="1"/>
  <c r="BN1559" i="1" s="1"/>
  <c r="CA1559" i="1"/>
  <c r="BU1948" i="1"/>
  <c r="CA1948" i="1"/>
  <c r="BN1948" i="1"/>
  <c r="BU1302" i="1"/>
  <c r="CA1302" i="1"/>
  <c r="BN1302" i="1"/>
  <c r="BU1949" i="1"/>
  <c r="BN1949" i="1" s="1"/>
  <c r="CA1949" i="1"/>
  <c r="BU1766" i="1"/>
  <c r="BN1766" i="1" s="1"/>
  <c r="CA1766" i="1"/>
  <c r="BU554" i="1"/>
  <c r="CA554" i="1"/>
  <c r="BN554" i="1"/>
  <c r="BU1953" i="1"/>
  <c r="CA1953" i="1"/>
  <c r="BN1953" i="1"/>
  <c r="BU1954" i="1"/>
  <c r="BN1954" i="1" s="1"/>
  <c r="CA1954" i="1"/>
  <c r="BU1067" i="1"/>
  <c r="BN1067" i="1" s="1"/>
  <c r="CA1067" i="1"/>
  <c r="BU227" i="1"/>
  <c r="CA227" i="1"/>
  <c r="BN227" i="1"/>
  <c r="BU1958" i="1"/>
  <c r="CA1958" i="1"/>
  <c r="BN1958" i="1"/>
  <c r="BU1304" i="1"/>
  <c r="BN1304" i="1" s="1"/>
  <c r="CA1304" i="1"/>
  <c r="BU1959" i="1"/>
  <c r="BN1959" i="1" s="1"/>
  <c r="CA1959" i="1"/>
  <c r="BU1960" i="1"/>
  <c r="CA1960" i="1"/>
  <c r="BN1960" i="1"/>
  <c r="BU1966" i="1"/>
  <c r="CA1966" i="1"/>
  <c r="BN1966" i="1"/>
  <c r="BU1967" i="1"/>
  <c r="BN1967" i="1" s="1"/>
  <c r="CA1967" i="1"/>
  <c r="BU1971" i="1"/>
  <c r="BN1971" i="1" s="1"/>
  <c r="CA1971" i="1"/>
  <c r="BU1973" i="1"/>
  <c r="CA1973" i="1"/>
  <c r="BN1973" i="1"/>
  <c r="BU1974" i="1"/>
  <c r="CA1974" i="1"/>
  <c r="BN1974" i="1"/>
  <c r="BU1978" i="1"/>
  <c r="BN1978" i="1" s="1"/>
  <c r="CA1978" i="1"/>
  <c r="BU1979" i="1"/>
  <c r="BN1979" i="1" s="1"/>
  <c r="CA1979" i="1"/>
  <c r="BU1980" i="1"/>
  <c r="CA1980" i="1"/>
  <c r="BN1980" i="1"/>
  <c r="BU807" i="1"/>
  <c r="CA807" i="1"/>
  <c r="BN807" i="1"/>
  <c r="BU1506" i="1"/>
  <c r="BN1506" i="1" s="1"/>
  <c r="CA1506" i="1"/>
  <c r="BU1982" i="1"/>
  <c r="BN1982" i="1" s="1"/>
  <c r="CA1982" i="1"/>
  <c r="BU1983" i="1"/>
  <c r="CA1983" i="1"/>
  <c r="BN1983" i="1"/>
  <c r="BU1148" i="1"/>
  <c r="CA1148" i="1"/>
  <c r="BN1148" i="1"/>
  <c r="BU1987" i="1"/>
  <c r="BN1987" i="1" s="1"/>
  <c r="CA1987" i="1"/>
  <c r="BU1988" i="1"/>
  <c r="BN1988" i="1" s="1"/>
  <c r="CA1988" i="1"/>
  <c r="BU924" i="1"/>
  <c r="CA924" i="1"/>
  <c r="BN924" i="1"/>
  <c r="BU1989" i="1"/>
  <c r="CA1989" i="1"/>
  <c r="BN1989" i="1"/>
  <c r="BU1990" i="1"/>
  <c r="BN1990" i="1" s="1"/>
  <c r="CA1990" i="1"/>
  <c r="BU1991" i="1"/>
  <c r="BN1991" i="1" s="1"/>
  <c r="CA1991" i="1"/>
  <c r="BU1995" i="1"/>
  <c r="CA1995" i="1"/>
  <c r="BN1995" i="1"/>
  <c r="BU1996" i="1"/>
  <c r="CA1996" i="1"/>
  <c r="BN1996" i="1"/>
  <c r="BU1997" i="1"/>
  <c r="BN1997" i="1" s="1"/>
  <c r="CA1997" i="1"/>
  <c r="BU1998" i="1"/>
  <c r="BN1998" i="1" s="1"/>
  <c r="CA1998" i="1"/>
  <c r="BU2002" i="1"/>
  <c r="CA2002" i="1"/>
  <c r="BN2002" i="1"/>
  <c r="BU2003" i="1"/>
  <c r="CA2003" i="1"/>
  <c r="BN2003" i="1"/>
  <c r="BU750" i="1"/>
  <c r="BN750" i="1" s="1"/>
  <c r="CA750" i="1"/>
  <c r="BU752" i="1"/>
  <c r="BN752" i="1" s="1"/>
  <c r="CA752" i="1"/>
  <c r="BU754" i="1"/>
  <c r="CA754" i="1"/>
  <c r="BN754" i="1"/>
  <c r="BU756" i="1"/>
  <c r="CA756" i="1"/>
  <c r="BN756" i="1"/>
  <c r="BU763" i="1"/>
  <c r="BN763" i="1" s="1"/>
  <c r="CA763" i="1"/>
  <c r="BU766" i="1"/>
  <c r="BN766" i="1" s="1"/>
  <c r="CA766" i="1"/>
  <c r="BU768" i="1"/>
  <c r="CA768" i="1"/>
  <c r="BN768" i="1"/>
  <c r="BU772" i="1"/>
  <c r="CA772" i="1"/>
  <c r="BN772" i="1"/>
  <c r="BU774" i="1"/>
  <c r="BN774" i="1" s="1"/>
  <c r="CA774" i="1"/>
  <c r="BU776" i="1"/>
  <c r="BN776" i="1" s="1"/>
  <c r="CA776" i="1"/>
  <c r="BU789" i="1"/>
  <c r="CA789" i="1"/>
  <c r="BN789" i="1"/>
  <c r="BU791" i="1"/>
  <c r="CA791" i="1"/>
  <c r="BN791" i="1"/>
  <c r="BU1383" i="1"/>
  <c r="BN1383" i="1" s="1"/>
  <c r="CA1383" i="1"/>
  <c r="BU799" i="1"/>
  <c r="BN799" i="1" s="1"/>
  <c r="CA799" i="1"/>
  <c r="BU805" i="1"/>
  <c r="CA805" i="1"/>
  <c r="BN805" i="1"/>
  <c r="BU809" i="1"/>
  <c r="CA809" i="1"/>
  <c r="BN809" i="1"/>
  <c r="BU562" i="1"/>
  <c r="BN562" i="1" s="1"/>
  <c r="CA562" i="1"/>
  <c r="BU813" i="1"/>
  <c r="BN813" i="1" s="1"/>
  <c r="CA813" i="1"/>
  <c r="BU60" i="1"/>
  <c r="CA60" i="1"/>
  <c r="BN60" i="1"/>
  <c r="BU816" i="1"/>
  <c r="CA816" i="1"/>
  <c r="BN816" i="1"/>
  <c r="BU1858" i="1"/>
  <c r="BN1858" i="1" s="1"/>
  <c r="CA1858" i="1"/>
  <c r="BU1861" i="1"/>
  <c r="BN1861" i="1" s="1"/>
  <c r="CA1861" i="1"/>
  <c r="BU1914" i="1"/>
  <c r="CA1914" i="1"/>
  <c r="BN1914" i="1"/>
  <c r="BU1924" i="1"/>
  <c r="CA1924" i="1"/>
  <c r="BN1924" i="1"/>
  <c r="BU285" i="1"/>
  <c r="BN285" i="1" s="1"/>
  <c r="CA285" i="1"/>
  <c r="BU1947" i="1"/>
  <c r="BN1947" i="1" s="1"/>
  <c r="CA1947" i="1"/>
  <c r="BU1965" i="1"/>
  <c r="CA1965" i="1"/>
  <c r="BN1965" i="1"/>
  <c r="BU1972" i="1"/>
  <c r="CA1972" i="1"/>
  <c r="BN1972" i="1"/>
  <c r="BU1981" i="1"/>
  <c r="BN1981" i="1" s="1"/>
  <c r="CA1981" i="1"/>
  <c r="BU62" i="1"/>
  <c r="BN62" i="1" s="1"/>
  <c r="CA62" i="1"/>
  <c r="BU818" i="1"/>
  <c r="CA818" i="1"/>
  <c r="BN818" i="1"/>
  <c r="BU820" i="1"/>
  <c r="CA820" i="1"/>
  <c r="BN820" i="1"/>
  <c r="BU527" i="1"/>
  <c r="BN527" i="1" s="1"/>
  <c r="CA527" i="1"/>
  <c r="BU825" i="1"/>
  <c r="BN825" i="1" s="1"/>
  <c r="CA825" i="1"/>
  <c r="BU827" i="1"/>
  <c r="CA827" i="1"/>
  <c r="BN827" i="1"/>
  <c r="BU831" i="1"/>
  <c r="CA831" i="1"/>
  <c r="BN831" i="1"/>
  <c r="BU836" i="1"/>
  <c r="BN836" i="1" s="1"/>
  <c r="CA836" i="1"/>
  <c r="BU837" i="1"/>
  <c r="BN837" i="1" s="1"/>
  <c r="CA837" i="1"/>
  <c r="BU839" i="1"/>
  <c r="CA839" i="1"/>
  <c r="BN839" i="1"/>
  <c r="BU841" i="1"/>
  <c r="CA841" i="1"/>
  <c r="BN841" i="1"/>
  <c r="BU600" i="1"/>
  <c r="BN600" i="1" s="1"/>
  <c r="CA600" i="1"/>
  <c r="BU728" i="1"/>
  <c r="BN728" i="1" s="1"/>
  <c r="CA728" i="1"/>
  <c r="BU290" i="1"/>
  <c r="CA290" i="1"/>
  <c r="BN290" i="1"/>
  <c r="BU858" i="1"/>
  <c r="CA858" i="1"/>
  <c r="BN858" i="1"/>
  <c r="BU860" i="1"/>
  <c r="BN860" i="1" s="1"/>
  <c r="CA860" i="1"/>
  <c r="BU862" i="1"/>
  <c r="CA862" i="1"/>
  <c r="BU864" i="1"/>
  <c r="CA864" i="1"/>
  <c r="BN864" i="1"/>
  <c r="BU1502" i="1"/>
  <c r="CA1502" i="1"/>
  <c r="BN1502" i="1"/>
  <c r="BU866" i="1"/>
  <c r="BN866" i="1" s="1"/>
  <c r="CA866" i="1"/>
  <c r="BU869" i="1"/>
  <c r="BN869" i="1" s="1"/>
  <c r="CA869" i="1"/>
  <c r="BU875" i="1"/>
  <c r="CA875" i="1"/>
  <c r="BN875" i="1"/>
  <c r="BU877" i="1"/>
  <c r="CA877" i="1"/>
  <c r="BN877" i="1"/>
  <c r="BU879" i="1"/>
  <c r="BN879" i="1" s="1"/>
  <c r="CA879" i="1"/>
  <c r="BU1037" i="1"/>
  <c r="CA1037" i="1"/>
  <c r="BU888" i="1"/>
  <c r="CA888" i="1"/>
  <c r="BN888" i="1"/>
  <c r="BU896" i="1"/>
  <c r="CA896" i="1"/>
  <c r="BN896" i="1"/>
  <c r="BU898" i="1"/>
  <c r="BN898" i="1" s="1"/>
  <c r="CA898" i="1"/>
  <c r="BU900" i="1"/>
  <c r="BN900" i="1" s="1"/>
  <c r="CA900" i="1"/>
  <c r="BU904" i="1"/>
  <c r="CA904" i="1"/>
  <c r="BN904" i="1"/>
  <c r="BU1937" i="1"/>
  <c r="CA1937" i="1"/>
  <c r="BN1937" i="1"/>
  <c r="BU906" i="1"/>
  <c r="BN906" i="1" s="1"/>
  <c r="CA906" i="1"/>
  <c r="BU1555" i="1"/>
  <c r="CA1555" i="1"/>
  <c r="BU908" i="1"/>
  <c r="CA908" i="1"/>
  <c r="BN908" i="1"/>
  <c r="BU910" i="1"/>
  <c r="CA910" i="1"/>
  <c r="BN910" i="1"/>
  <c r="BU1771" i="1"/>
  <c r="BN1771" i="1" s="1"/>
  <c r="CA1771" i="1"/>
  <c r="BU914" i="1"/>
  <c r="BN914" i="1" s="1"/>
  <c r="CA914" i="1"/>
  <c r="BU915" i="1"/>
  <c r="CA915" i="1"/>
  <c r="BN915" i="1"/>
  <c r="BU917" i="1"/>
  <c r="CA917" i="1"/>
  <c r="BN917" i="1"/>
  <c r="BU919" i="1"/>
  <c r="BN919" i="1" s="1"/>
  <c r="CA919" i="1"/>
  <c r="BU921" i="1"/>
  <c r="CA921" i="1"/>
  <c r="BU974" i="1"/>
  <c r="CA974" i="1"/>
  <c r="BN974" i="1"/>
  <c r="BU922" i="1"/>
  <c r="CA922" i="1"/>
  <c r="BN922" i="1"/>
  <c r="BU925" i="1"/>
  <c r="BN925" i="1" s="1"/>
  <c r="CA925" i="1"/>
  <c r="BU929" i="1"/>
  <c r="BN929" i="1" s="1"/>
  <c r="CA929" i="1"/>
  <c r="BU931" i="1"/>
  <c r="CA931" i="1"/>
  <c r="BN931" i="1"/>
  <c r="BU933" i="1"/>
  <c r="CA933" i="1"/>
  <c r="BN933" i="1"/>
  <c r="BU939" i="1"/>
  <c r="BN939" i="1" s="1"/>
  <c r="CA939" i="1"/>
  <c r="BU941" i="1"/>
  <c r="CA941" i="1"/>
  <c r="BU942" i="1"/>
  <c r="CA942" i="1"/>
  <c r="BN942" i="1"/>
  <c r="BU1352" i="1"/>
  <c r="CA1352" i="1"/>
  <c r="BN1352" i="1"/>
  <c r="BU949" i="1"/>
  <c r="BN949" i="1" s="1"/>
  <c r="CA949" i="1"/>
  <c r="BU951" i="1"/>
  <c r="BN951" i="1" s="1"/>
  <c r="CA951" i="1"/>
  <c r="BU1129" i="1"/>
  <c r="CA1129" i="1"/>
  <c r="BN1129" i="1"/>
  <c r="BU957" i="1"/>
  <c r="CA957" i="1"/>
  <c r="BN957" i="1"/>
  <c r="BU960" i="1"/>
  <c r="BN960" i="1" s="1"/>
  <c r="CA960" i="1"/>
  <c r="BU164" i="1"/>
  <c r="CA164" i="1"/>
  <c r="BU964" i="1"/>
  <c r="CA964" i="1"/>
  <c r="BN964" i="1"/>
  <c r="BU1706" i="1"/>
  <c r="CA1706" i="1"/>
  <c r="BN1706" i="1"/>
  <c r="BU966" i="1"/>
  <c r="BN966" i="1" s="1"/>
  <c r="CA966" i="1"/>
  <c r="BU968" i="1"/>
  <c r="BN968" i="1" s="1"/>
  <c r="CA968" i="1"/>
  <c r="BU971" i="1"/>
  <c r="CA971" i="1"/>
  <c r="BN971" i="1"/>
  <c r="BU975" i="1"/>
  <c r="CA975" i="1"/>
  <c r="BN975" i="1"/>
  <c r="BU977" i="1"/>
  <c r="BN977" i="1" s="1"/>
  <c r="CA977" i="1"/>
  <c r="BU979" i="1"/>
  <c r="CA979" i="1"/>
  <c r="BU1856" i="1"/>
  <c r="CA1856" i="1"/>
  <c r="BN1856" i="1"/>
  <c r="BU983" i="1"/>
  <c r="CA983" i="1"/>
  <c r="BN983" i="1"/>
  <c r="BU1738" i="1"/>
  <c r="BN1738" i="1" s="1"/>
  <c r="CA1738" i="1"/>
  <c r="BU985" i="1"/>
  <c r="BN985" i="1" s="1"/>
  <c r="CA985" i="1"/>
  <c r="BU987" i="1"/>
  <c r="CA987" i="1"/>
  <c r="BN987" i="1"/>
  <c r="BU989" i="1"/>
  <c r="CA989" i="1"/>
  <c r="BN989" i="1"/>
  <c r="BU991" i="1"/>
  <c r="BN991" i="1" s="1"/>
  <c r="CA991" i="1"/>
  <c r="BU996" i="1"/>
  <c r="CA996" i="1"/>
  <c r="BU998" i="1"/>
  <c r="CA998" i="1"/>
  <c r="BN998" i="1"/>
  <c r="BU1000" i="1"/>
  <c r="CA1000" i="1"/>
  <c r="BN1000" i="1"/>
  <c r="BU1002" i="1"/>
  <c r="BN1002" i="1" s="1"/>
  <c r="CA1002" i="1"/>
  <c r="BU1006" i="1"/>
  <c r="BN1006" i="1" s="1"/>
  <c r="CA1006" i="1"/>
  <c r="BU1008" i="1"/>
  <c r="CA1008" i="1"/>
  <c r="BN1008" i="1"/>
  <c r="BU902" i="1"/>
  <c r="CA902" i="1"/>
  <c r="BN902" i="1"/>
  <c r="BU1010" i="1"/>
  <c r="BN1010" i="1" s="1"/>
  <c r="CA1010" i="1"/>
  <c r="BU1012" i="1"/>
  <c r="CA1012" i="1"/>
  <c r="BU1014" i="1"/>
  <c r="CA1014" i="1"/>
  <c r="BN1014" i="1"/>
  <c r="BU1015" i="1"/>
  <c r="CA1015" i="1"/>
  <c r="BN1015" i="1"/>
  <c r="BU1017" i="1"/>
  <c r="BN1017" i="1" s="1"/>
  <c r="CA1017" i="1"/>
  <c r="BU1019" i="1"/>
  <c r="BN1019" i="1" s="1"/>
  <c r="CA1019" i="1"/>
  <c r="BU1021" i="1"/>
  <c r="CA1021" i="1"/>
  <c r="BN1021" i="1"/>
  <c r="BU1023" i="1"/>
  <c r="CA1023" i="1"/>
  <c r="BN1023" i="1"/>
  <c r="BU1025" i="1"/>
  <c r="BN1025" i="1" s="1"/>
  <c r="CA1025" i="1"/>
  <c r="BU1026" i="1"/>
  <c r="CA1026" i="1"/>
  <c r="BU1029" i="1"/>
  <c r="CA1029" i="1"/>
  <c r="BN1029" i="1"/>
  <c r="BU1262" i="1"/>
  <c r="CA1262" i="1"/>
  <c r="BN1262" i="1"/>
  <c r="BU1031" i="1"/>
  <c r="BN1031" i="1" s="1"/>
  <c r="CA1031" i="1"/>
  <c r="BU1035" i="1"/>
  <c r="BN1035" i="1" s="1"/>
  <c r="CA1035" i="1"/>
  <c r="BU1527" i="1"/>
  <c r="CA1527" i="1"/>
  <c r="BN1527" i="1"/>
  <c r="BU1043" i="1"/>
  <c r="CA1043" i="1"/>
  <c r="BN1043" i="1"/>
  <c r="BU1049" i="1"/>
  <c r="BN1049" i="1" s="1"/>
  <c r="CA1049" i="1"/>
  <c r="BU1051" i="1"/>
  <c r="CA1051" i="1"/>
  <c r="BU1054" i="1"/>
  <c r="CA1054" i="1"/>
  <c r="BN1054" i="1"/>
  <c r="BU1056" i="1"/>
  <c r="CA1056" i="1"/>
  <c r="BN1056" i="1"/>
  <c r="BU1058" i="1"/>
  <c r="BN1058" i="1" s="1"/>
  <c r="CA1058" i="1"/>
  <c r="BU1060" i="1"/>
  <c r="BN1060" i="1" s="1"/>
  <c r="CA1060" i="1"/>
  <c r="BU1062" i="1"/>
  <c r="CA1062" i="1"/>
  <c r="BN1062" i="1"/>
  <c r="BU1063" i="1"/>
  <c r="CA1063" i="1"/>
  <c r="BN1063" i="1"/>
  <c r="BU1070" i="1"/>
  <c r="BN1070" i="1" s="1"/>
  <c r="CA1070" i="1"/>
  <c r="BU1194" i="1"/>
  <c r="CA1194" i="1"/>
  <c r="BU1073" i="1"/>
  <c r="CA1073" i="1"/>
  <c r="BN1073" i="1"/>
  <c r="BU1074" i="1"/>
  <c r="CA1074" i="1"/>
  <c r="BN1074" i="1"/>
  <c r="BU1076" i="1"/>
  <c r="BN1076" i="1" s="1"/>
  <c r="CA1076" i="1"/>
  <c r="BU1080" i="1"/>
  <c r="BN1080" i="1" s="1"/>
  <c r="CA1080" i="1"/>
  <c r="BU1086" i="1"/>
  <c r="CA1086" i="1"/>
  <c r="BN1086" i="1"/>
  <c r="BU373" i="1"/>
  <c r="CA373" i="1"/>
  <c r="BN373" i="1"/>
  <c r="BU1088" i="1"/>
  <c r="BN1088" i="1" s="1"/>
  <c r="CA1088" i="1"/>
  <c r="BU1090" i="1"/>
  <c r="CA1090" i="1"/>
  <c r="BU1092" i="1"/>
  <c r="CA1092" i="1"/>
  <c r="BN1092" i="1"/>
  <c r="BU1100" i="1"/>
  <c r="CA1100" i="1"/>
  <c r="BN1100" i="1"/>
  <c r="BU1102" i="1"/>
  <c r="BN1102" i="1" s="1"/>
  <c r="CA1102" i="1"/>
  <c r="BU1104" i="1"/>
  <c r="BN1104" i="1" s="1"/>
  <c r="CA1104" i="1"/>
  <c r="BU1106" i="1"/>
  <c r="CA1106" i="1"/>
  <c r="BN1106" i="1"/>
  <c r="BU882" i="1"/>
  <c r="CA882" i="1"/>
  <c r="BN882" i="1"/>
  <c r="BU1340" i="1"/>
  <c r="BN1340" i="1" s="1"/>
  <c r="CA1340" i="1"/>
  <c r="BU1117" i="1"/>
  <c r="CA1117" i="1"/>
  <c r="BU1121" i="1"/>
  <c r="CA1121" i="1"/>
  <c r="BN1121" i="1"/>
  <c r="BU1139" i="1"/>
  <c r="CA1139" i="1"/>
  <c r="BN1139" i="1"/>
  <c r="BU1441" i="1"/>
  <c r="BN1441" i="1" s="1"/>
  <c r="CA1441" i="1"/>
  <c r="BU1141" i="1"/>
  <c r="BN1141" i="1" s="1"/>
  <c r="CA1141" i="1"/>
  <c r="BU1143" i="1"/>
  <c r="CA1143" i="1"/>
  <c r="BN1143" i="1"/>
  <c r="BU1454" i="1"/>
  <c r="CA1454" i="1"/>
  <c r="BN1454" i="1"/>
  <c r="BU1146" i="1"/>
  <c r="BN1146" i="1" s="1"/>
  <c r="CA1146" i="1"/>
  <c r="BU1568" i="1"/>
  <c r="CA1568" i="1"/>
  <c r="BU1150" i="1"/>
  <c r="CA1150" i="1"/>
  <c r="BN1150" i="1"/>
  <c r="BU1583" i="1"/>
  <c r="CA1583" i="1"/>
  <c r="BN1583" i="1"/>
  <c r="BU1153" i="1"/>
  <c r="BN1153" i="1" s="1"/>
  <c r="CA1153" i="1"/>
  <c r="BU1155" i="1"/>
  <c r="BN1155" i="1" s="1"/>
  <c r="CA1155" i="1"/>
  <c r="BU1157" i="1"/>
  <c r="CA1157" i="1"/>
  <c r="BN1157" i="1"/>
  <c r="BU1159" i="1"/>
  <c r="CA1159" i="1"/>
  <c r="BN1159" i="1"/>
  <c r="BU1161" i="1"/>
  <c r="BN1161" i="1" s="1"/>
  <c r="CA1161" i="1"/>
  <c r="BU1166" i="1"/>
  <c r="CA1166" i="1"/>
  <c r="BU473" i="1"/>
  <c r="CA473" i="1"/>
  <c r="BN473" i="1"/>
  <c r="BU1176" i="1"/>
  <c r="CA1176" i="1"/>
  <c r="BN1176" i="1"/>
  <c r="BU1916" i="1"/>
  <c r="BN1916" i="1" s="1"/>
  <c r="CA1916" i="1"/>
  <c r="BU719" i="1"/>
  <c r="BN719" i="1" s="1"/>
  <c r="CA719" i="1"/>
  <c r="BU1365" i="1"/>
  <c r="CA1365" i="1"/>
  <c r="BN1365" i="1"/>
  <c r="BU1178" i="1"/>
  <c r="CA1178" i="1"/>
  <c r="BN1178" i="1"/>
  <c r="BU1940" i="1"/>
  <c r="BN1940" i="1" s="1"/>
  <c r="CA1940" i="1"/>
  <c r="BU1182" i="1"/>
  <c r="CA1182" i="1"/>
  <c r="BU1184" i="1"/>
  <c r="CA1184" i="1"/>
  <c r="BN1184" i="1"/>
  <c r="BU1195" i="1"/>
  <c r="CA1195" i="1"/>
  <c r="BN1195" i="1"/>
  <c r="BU1197" i="1"/>
  <c r="BN1197" i="1" s="1"/>
  <c r="CA1197" i="1"/>
  <c r="BU1715" i="1"/>
  <c r="BN1715" i="1" s="1"/>
  <c r="CA1715" i="1"/>
  <c r="BU1199" i="1"/>
  <c r="CA1199" i="1"/>
  <c r="BN1199" i="1"/>
  <c r="BU1201" i="1"/>
  <c r="CA1201" i="1"/>
  <c r="BN1201" i="1"/>
  <c r="BU1206" i="1"/>
  <c r="BN1206" i="1" s="1"/>
  <c r="CA1206" i="1"/>
  <c r="BU1208" i="1"/>
  <c r="CA1208" i="1"/>
  <c r="BU1210" i="1"/>
  <c r="CA1210" i="1"/>
  <c r="BN1210" i="1"/>
  <c r="BU1329" i="1"/>
  <c r="CA1329" i="1"/>
  <c r="BN1329" i="1"/>
  <c r="BU1217" i="1"/>
  <c r="BN1217" i="1" s="1"/>
  <c r="CA1217" i="1"/>
  <c r="BU1219" i="1"/>
  <c r="BN1219" i="1" s="1"/>
  <c r="CA1219" i="1"/>
  <c r="BU1221" i="1"/>
  <c r="CA1221" i="1"/>
  <c r="BN1221" i="1"/>
  <c r="BU1223" i="1"/>
  <c r="CA1223" i="1"/>
  <c r="BN1223" i="1"/>
  <c r="BU1226" i="1"/>
  <c r="BN1226" i="1" s="1"/>
  <c r="CA1226" i="1"/>
  <c r="BU1228" i="1"/>
  <c r="CA1228" i="1"/>
  <c r="BU1229" i="1"/>
  <c r="CA1229" i="1"/>
  <c r="BN1229" i="1"/>
  <c r="BU1231" i="1"/>
  <c r="CA1231" i="1"/>
  <c r="BN1231" i="1"/>
  <c r="BU1238" i="1"/>
  <c r="BN1238" i="1" s="1"/>
  <c r="CA1238" i="1"/>
  <c r="BU331" i="1"/>
  <c r="BN331" i="1" s="1"/>
  <c r="CA331" i="1"/>
  <c r="BU1241" i="1"/>
  <c r="CA1241" i="1"/>
  <c r="BN1241" i="1"/>
  <c r="BU1247" i="1"/>
  <c r="CA1247" i="1"/>
  <c r="BN1247" i="1"/>
  <c r="BU1253" i="1"/>
  <c r="BN1253" i="1" s="1"/>
  <c r="CA1253" i="1"/>
  <c r="BU346" i="1"/>
  <c r="CA346" i="1"/>
  <c r="BU1260" i="1"/>
  <c r="CA1260" i="1"/>
  <c r="BN1260" i="1"/>
  <c r="BU1203" i="1"/>
  <c r="CA1203" i="1"/>
  <c r="BN1203" i="1"/>
  <c r="BU454" i="1"/>
  <c r="BN454" i="1" s="1"/>
  <c r="CA454" i="1"/>
  <c r="BU384" i="1"/>
  <c r="BN384" i="1" s="1"/>
  <c r="CA384" i="1"/>
  <c r="BU1269" i="1"/>
  <c r="CA1269" i="1"/>
  <c r="BN1269" i="1"/>
  <c r="BU824" i="1"/>
  <c r="CA824" i="1"/>
  <c r="BN824" i="1"/>
  <c r="BU1272" i="1"/>
  <c r="BN1272" i="1" s="1"/>
  <c r="CA1272" i="1"/>
  <c r="BU1236" i="1"/>
  <c r="CA1236" i="1"/>
  <c r="BU1284" i="1"/>
  <c r="CA1284" i="1"/>
  <c r="BN1284" i="1"/>
  <c r="BU1289" i="1"/>
  <c r="CA1289" i="1"/>
  <c r="BN1289" i="1"/>
  <c r="BU1291" i="1"/>
  <c r="BN1291" i="1" s="1"/>
  <c r="CA1291" i="1"/>
  <c r="BU1297" i="1"/>
  <c r="BN1297" i="1" s="1"/>
  <c r="CA1297" i="1"/>
  <c r="BU1299" i="1"/>
  <c r="CA1299" i="1"/>
  <c r="BN1299" i="1"/>
  <c r="BU1300" i="1"/>
  <c r="CA1300" i="1"/>
  <c r="BN1300" i="1"/>
  <c r="BU506" i="1"/>
  <c r="BN506" i="1" s="1"/>
  <c r="CA506" i="1"/>
  <c r="BU1305" i="1"/>
  <c r="CA1305" i="1"/>
  <c r="BU1307" i="1"/>
  <c r="BN1307" i="1" s="1"/>
  <c r="BO1307" i="1" s="1"/>
  <c r="CA1307" i="1"/>
  <c r="BU1309" i="1"/>
  <c r="BN1309" i="1" s="1"/>
  <c r="BO1309" i="1" s="1"/>
  <c r="CA1309" i="1"/>
  <c r="BU1311" i="1"/>
  <c r="CA1311" i="1"/>
  <c r="BN1311" i="1"/>
  <c r="BU1313" i="1"/>
  <c r="CA1313" i="1"/>
  <c r="BN1313" i="1"/>
  <c r="BU1315" i="1"/>
  <c r="BN1315" i="1" s="1"/>
  <c r="BO1315" i="1" s="1"/>
  <c r="CA1315" i="1"/>
  <c r="BU1321" i="1"/>
  <c r="BN1321" i="1" s="1"/>
  <c r="BO1321" i="1" s="1"/>
  <c r="CA1321" i="1"/>
  <c r="BU1323" i="1"/>
  <c r="CA1323" i="1"/>
  <c r="BN1323" i="1"/>
  <c r="BU1403" i="1"/>
  <c r="CA1403" i="1"/>
  <c r="BN1403" i="1"/>
  <c r="BU1331" i="1"/>
  <c r="BN1331" i="1" s="1"/>
  <c r="BO1331" i="1" s="1"/>
  <c r="CA1331" i="1"/>
  <c r="BU1338" i="1"/>
  <c r="BN1338" i="1" s="1"/>
  <c r="BO1338" i="1" s="1"/>
  <c r="CA1338" i="1"/>
  <c r="BU1342" i="1"/>
  <c r="CA1342" i="1"/>
  <c r="BN1342" i="1"/>
  <c r="BU1344" i="1"/>
  <c r="CA1344" i="1"/>
  <c r="BN1344" i="1"/>
  <c r="BU1170" i="1"/>
  <c r="BN1170" i="1" s="1"/>
  <c r="BO1170" i="1" s="1"/>
  <c r="CA1170" i="1"/>
  <c r="BU1004" i="1"/>
  <c r="BN1004" i="1" s="1"/>
  <c r="BO1004" i="1" s="1"/>
  <c r="CA1004" i="1"/>
  <c r="BU782" i="1"/>
  <c r="CA782" i="1"/>
  <c r="BN782" i="1"/>
  <c r="BU1374" i="1"/>
  <c r="CA1374" i="1"/>
  <c r="BN1374" i="1"/>
  <c r="BU1377" i="1"/>
  <c r="BN1377" i="1" s="1"/>
  <c r="BO1377" i="1" s="1"/>
  <c r="CA1377" i="1"/>
  <c r="BU793" i="1"/>
  <c r="BN793" i="1" s="1"/>
  <c r="BO793" i="1" s="1"/>
  <c r="CA793" i="1"/>
  <c r="BU1385" i="1"/>
  <c r="CA1385" i="1"/>
  <c r="BN1385" i="1"/>
  <c r="BU1640" i="1"/>
  <c r="CA1640" i="1"/>
  <c r="BN1640" i="1"/>
  <c r="BU1388" i="1"/>
  <c r="BN1388" i="1" s="1"/>
  <c r="BO1388" i="1" s="1"/>
  <c r="CA1388" i="1"/>
  <c r="BU1390" i="1"/>
  <c r="BN1390" i="1" s="1"/>
  <c r="BO1390" i="1" s="1"/>
  <c r="CA1390" i="1"/>
  <c r="BU981" i="1"/>
  <c r="CA981" i="1"/>
  <c r="BN981" i="1"/>
  <c r="BU1398" i="1"/>
  <c r="CA1398" i="1"/>
  <c r="BN1398" i="1"/>
  <c r="BU1400" i="1"/>
  <c r="BN1400" i="1" s="1"/>
  <c r="BO1400" i="1" s="1"/>
  <c r="CA1400" i="1"/>
  <c r="BU1405" i="1"/>
  <c r="BN1405" i="1" s="1"/>
  <c r="BO1405" i="1" s="1"/>
  <c r="CA1405" i="1"/>
  <c r="BU76" i="1"/>
  <c r="CA76" i="1"/>
  <c r="BN76" i="1"/>
  <c r="BU1411" i="1"/>
  <c r="CA1411" i="1"/>
  <c r="BN1411" i="1"/>
  <c r="BU85" i="1"/>
  <c r="BN85" i="1" s="1"/>
  <c r="BO85" i="1" s="1"/>
  <c r="CA85" i="1"/>
  <c r="BU1415" i="1"/>
  <c r="BN1415" i="1" s="1"/>
  <c r="BO1415" i="1" s="1"/>
  <c r="CA1415" i="1"/>
  <c r="BU1234" i="1"/>
  <c r="CA1234" i="1"/>
  <c r="BN1234" i="1"/>
  <c r="BU1421" i="1"/>
  <c r="CA1421" i="1"/>
  <c r="BN1421" i="1"/>
  <c r="BU1424" i="1"/>
  <c r="BN1424" i="1" s="1"/>
  <c r="BO1424" i="1" s="1"/>
  <c r="CA1424" i="1"/>
  <c r="BU1431" i="1"/>
  <c r="BN1431" i="1" s="1"/>
  <c r="BO1431" i="1" s="1"/>
  <c r="CA1431" i="1"/>
  <c r="BU1433" i="1"/>
  <c r="CA1433" i="1"/>
  <c r="BN1433" i="1"/>
  <c r="BU1624" i="1"/>
  <c r="CA1624" i="1"/>
  <c r="BN1624" i="1"/>
  <c r="BU1439" i="1"/>
  <c r="BN1439" i="1" s="1"/>
  <c r="BO1439" i="1" s="1"/>
  <c r="CA1439" i="1"/>
  <c r="BU1561" i="1"/>
  <c r="BN1561" i="1" s="1"/>
  <c r="BO1561" i="1" s="1"/>
  <c r="CA1561" i="1"/>
  <c r="BU1450" i="1"/>
  <c r="CA1450" i="1"/>
  <c r="BN1450" i="1"/>
  <c r="BU1452" i="1"/>
  <c r="CA1452" i="1"/>
  <c r="BN1452" i="1"/>
  <c r="BU1644" i="1"/>
  <c r="BN1644" i="1" s="1"/>
  <c r="BO1644" i="1" s="1"/>
  <c r="CA1644" i="1"/>
  <c r="BU1457" i="1"/>
  <c r="BN1457" i="1" s="1"/>
  <c r="BO1457" i="1" s="1"/>
  <c r="CA1457" i="1"/>
  <c r="BU1459" i="1"/>
  <c r="CA1459" i="1"/>
  <c r="BN1459" i="1"/>
  <c r="BU1461" i="1"/>
  <c r="CA1461" i="1"/>
  <c r="BN1461" i="1"/>
  <c r="BU443" i="1"/>
  <c r="BN443" i="1" s="1"/>
  <c r="BO443" i="1" s="1"/>
  <c r="CA443" i="1"/>
  <c r="BU1464" i="1"/>
  <c r="BN1464" i="1" s="1"/>
  <c r="BO1464" i="1" s="1"/>
  <c r="CA1464" i="1"/>
  <c r="BU1468" i="1"/>
  <c r="CA1468" i="1"/>
  <c r="BN1468" i="1"/>
  <c r="BU1470" i="1"/>
  <c r="CA1470" i="1"/>
  <c r="BN1470" i="1"/>
  <c r="BU1475" i="1"/>
  <c r="BN1475" i="1" s="1"/>
  <c r="BO1475" i="1" s="1"/>
  <c r="CA1475" i="1"/>
  <c r="BU1477" i="1"/>
  <c r="BN1477" i="1" s="1"/>
  <c r="BO1477" i="1" s="1"/>
  <c r="CA1477" i="1"/>
  <c r="BU1483" i="1"/>
  <c r="CA1483" i="1"/>
  <c r="BN1483" i="1"/>
  <c r="BU1485" i="1"/>
  <c r="CA1485" i="1"/>
  <c r="BN1485" i="1"/>
  <c r="BU1487" i="1"/>
  <c r="BN1487" i="1" s="1"/>
  <c r="BO1487" i="1" s="1"/>
  <c r="CA1487" i="1"/>
  <c r="BU1489" i="1"/>
  <c r="BN1489" i="1" s="1"/>
  <c r="BO1489" i="1" s="1"/>
  <c r="CA1489" i="1"/>
  <c r="BU1492" i="1"/>
  <c r="CA1492" i="1"/>
  <c r="BN1492" i="1"/>
  <c r="BU1494" i="1"/>
  <c r="CA1494" i="1"/>
  <c r="BN1494" i="1"/>
  <c r="BU1630" i="1"/>
  <c r="BN1630" i="1" s="1"/>
  <c r="BO1630" i="1" s="1"/>
  <c r="CA1630" i="1"/>
  <c r="BU1496" i="1"/>
  <c r="BN1496" i="1" s="1"/>
  <c r="BO1496" i="1" s="1"/>
  <c r="CA1496" i="1"/>
  <c r="BU1498" i="1"/>
  <c r="CA1498" i="1"/>
  <c r="BN1498" i="1"/>
  <c r="BU1500" i="1"/>
  <c r="CA1500" i="1"/>
  <c r="BN1500" i="1"/>
  <c r="BU1188" i="1"/>
  <c r="BN1188" i="1" s="1"/>
  <c r="BO1188" i="1" s="1"/>
  <c r="CA1188" i="1"/>
  <c r="BU1775" i="1"/>
  <c r="BN1775" i="1" s="1"/>
  <c r="BO1775" i="1" s="1"/>
  <c r="CA1775" i="1"/>
  <c r="BU1504" i="1"/>
  <c r="CA1504" i="1"/>
  <c r="BN1504" i="1"/>
  <c r="BU1787" i="1"/>
  <c r="CA1787" i="1"/>
  <c r="BN1787" i="1"/>
  <c r="BU1509" i="1"/>
  <c r="BN1509" i="1" s="1"/>
  <c r="BO1509" i="1" s="1"/>
  <c r="CA1509" i="1"/>
  <c r="BU1512" i="1"/>
  <c r="BN1512" i="1" s="1"/>
  <c r="BO1512" i="1" s="1"/>
  <c r="CA1512" i="1"/>
  <c r="BU1519" i="1"/>
  <c r="CA1519" i="1"/>
  <c r="BN1519" i="1"/>
  <c r="BU1039" i="1"/>
  <c r="CA1039" i="1"/>
  <c r="BN1039" i="1"/>
  <c r="BU457" i="1"/>
  <c r="BN457" i="1" s="1"/>
  <c r="BO457" i="1" s="1"/>
  <c r="CA457" i="1"/>
  <c r="BU1529" i="1"/>
  <c r="BN1529" i="1" s="1"/>
  <c r="BO1529" i="1" s="1"/>
  <c r="CA1529" i="1"/>
  <c r="BU1531" i="1"/>
  <c r="CA1531" i="1"/>
  <c r="BN1531" i="1"/>
  <c r="BU1533" i="1"/>
  <c r="CA1533" i="1"/>
  <c r="BN1533" i="1"/>
  <c r="BU1110" i="1"/>
  <c r="BN1110" i="1" s="1"/>
  <c r="BO1110" i="1" s="1"/>
  <c r="CA1110" i="1"/>
  <c r="BU1536" i="1"/>
  <c r="BN1536" i="1" s="1"/>
  <c r="BO1536" i="1" s="1"/>
  <c r="CA1536" i="1"/>
  <c r="BU1539" i="1"/>
  <c r="CA1539" i="1"/>
  <c r="BN1539" i="1"/>
  <c r="BU1541" i="1"/>
  <c r="CA1541" i="1"/>
  <c r="BN1541" i="1"/>
  <c r="BU1543" i="1"/>
  <c r="BN1543" i="1" s="1"/>
  <c r="BO1543" i="1" s="1"/>
  <c r="CA1543" i="1"/>
  <c r="BU1545" i="1"/>
  <c r="BN1545" i="1" s="1"/>
  <c r="BO1545" i="1" s="1"/>
  <c r="CA1545" i="1"/>
  <c r="BU1551" i="1"/>
  <c r="CA1551" i="1"/>
  <c r="BN1551" i="1"/>
  <c r="BU1553" i="1"/>
  <c r="CA1553" i="1"/>
  <c r="BN1553" i="1"/>
  <c r="BU430" i="1"/>
  <c r="BN430" i="1" s="1"/>
  <c r="BO430" i="1" s="1"/>
  <c r="CA430" i="1"/>
  <c r="BU1557" i="1"/>
  <c r="BN1557" i="1" s="1"/>
  <c r="BO1557" i="1" s="1"/>
  <c r="CA1557" i="1"/>
  <c r="BU962" i="1"/>
  <c r="CA962" i="1"/>
  <c r="BN962" i="1"/>
  <c r="BU1563" i="1"/>
  <c r="CA1563" i="1"/>
  <c r="BN1563" i="1"/>
  <c r="BU1565" i="1"/>
  <c r="BN1565" i="1" s="1"/>
  <c r="BO1565" i="1" s="1"/>
  <c r="CA1565" i="1"/>
  <c r="BU1566" i="1"/>
  <c r="BN1566" i="1" s="1"/>
  <c r="BO1566" i="1" s="1"/>
  <c r="CA1566" i="1"/>
  <c r="BU1779" i="1"/>
  <c r="CA1779" i="1"/>
  <c r="BN1779" i="1"/>
  <c r="BU1571" i="1"/>
  <c r="CA1571" i="1"/>
  <c r="BN1571" i="1"/>
  <c r="BU1700" i="1"/>
  <c r="BN1700" i="1" s="1"/>
  <c r="BO1700" i="1" s="1"/>
  <c r="CA1700" i="1"/>
  <c r="BU1581" i="1"/>
  <c r="BN1581" i="1" s="1"/>
  <c r="BO1581" i="1" s="1"/>
  <c r="CA1581" i="1"/>
  <c r="BU1584" i="1"/>
  <c r="CA1584" i="1"/>
  <c r="BN1584" i="1"/>
  <c r="BU1466" i="1"/>
  <c r="CA1466" i="1"/>
  <c r="BN1466" i="1"/>
  <c r="BU582" i="1"/>
  <c r="BN582" i="1" s="1"/>
  <c r="BO582" i="1" s="1"/>
  <c r="CA582" i="1"/>
  <c r="BU1593" i="1"/>
  <c r="BN1593" i="1" s="1"/>
  <c r="BO1593" i="1" s="1"/>
  <c r="CA1593" i="1"/>
  <c r="BU1594" i="1"/>
  <c r="CA1594" i="1"/>
  <c r="BN1594" i="1"/>
  <c r="BU462" i="1"/>
  <c r="CA462" i="1"/>
  <c r="BN462" i="1"/>
  <c r="BU1472" i="1"/>
  <c r="BN1472" i="1" s="1"/>
  <c r="BO1472" i="1" s="1"/>
  <c r="CA1472" i="1"/>
  <c r="BU410" i="1"/>
  <c r="BN410" i="1" s="1"/>
  <c r="BO410" i="1" s="1"/>
  <c r="CA410" i="1"/>
  <c r="BU1598" i="1"/>
  <c r="CA1598" i="1"/>
  <c r="BN1598" i="1"/>
  <c r="BU1622" i="1"/>
  <c r="CA1622" i="1"/>
  <c r="BN1622" i="1"/>
  <c r="BU1628" i="1"/>
  <c r="BN1628" i="1" s="1"/>
  <c r="BO1628" i="1" s="1"/>
  <c r="CA1628" i="1"/>
  <c r="BU216" i="1"/>
  <c r="BN216" i="1" s="1"/>
  <c r="BO216" i="1" s="1"/>
  <c r="CA216" i="1"/>
  <c r="BU1633" i="1"/>
  <c r="CA1633" i="1"/>
  <c r="BN1633" i="1"/>
  <c r="BU1636" i="1"/>
  <c r="CA1636" i="1"/>
  <c r="BN1636" i="1"/>
  <c r="BU1638" i="1"/>
  <c r="BN1638" i="1" s="1"/>
  <c r="BO1638" i="1" s="1"/>
  <c r="CA1638" i="1"/>
  <c r="BU1642" i="1"/>
  <c r="BN1642" i="1" s="1"/>
  <c r="BO1642" i="1" s="1"/>
  <c r="CA1642" i="1"/>
  <c r="BU1650" i="1"/>
  <c r="CA1650" i="1"/>
  <c r="BN1650" i="1"/>
  <c r="BU1651" i="1"/>
  <c r="CA1651" i="1"/>
  <c r="BN1651" i="1"/>
  <c r="BU1655" i="1"/>
  <c r="BN1655" i="1" s="1"/>
  <c r="BO1655" i="1" s="1"/>
  <c r="CA1655" i="1"/>
  <c r="BU1662" i="1"/>
  <c r="BN1662" i="1" s="1"/>
  <c r="BO1662" i="1" s="1"/>
  <c r="CA1662" i="1"/>
  <c r="BU1664" i="1"/>
  <c r="CA1664" i="1"/>
  <c r="BN1664" i="1"/>
  <c r="BU1517" i="1"/>
  <c r="CA1517" i="1"/>
  <c r="BN1517" i="1"/>
  <c r="BU1667" i="1"/>
  <c r="BN1667" i="1" s="1"/>
  <c r="BO1667" i="1" s="1"/>
  <c r="CA1667" i="1"/>
  <c r="BU1669" i="1"/>
  <c r="BN1669" i="1" s="1"/>
  <c r="BO1669" i="1" s="1"/>
  <c r="CA1669" i="1"/>
  <c r="BU1671" i="1"/>
  <c r="CA1671" i="1"/>
  <c r="BN1671" i="1"/>
  <c r="BU1673" i="1"/>
  <c r="CA1673" i="1"/>
  <c r="BN1673" i="1"/>
  <c r="BU1675" i="1"/>
  <c r="BN1675" i="1" s="1"/>
  <c r="BO1675" i="1" s="1"/>
  <c r="CA1675" i="1"/>
  <c r="BU1677" i="1"/>
  <c r="BN1677" i="1" s="1"/>
  <c r="BO1677" i="1" s="1"/>
  <c r="CA1677" i="1"/>
  <c r="BU533" i="1"/>
  <c r="CA533" i="1"/>
  <c r="BN533" i="1"/>
  <c r="BU1417" i="1"/>
  <c r="CA1417" i="1"/>
  <c r="BN1417" i="1"/>
  <c r="BU1686" i="1"/>
  <c r="BN1686" i="1" s="1"/>
  <c r="BO1686" i="1" s="1"/>
  <c r="CA1686" i="1"/>
  <c r="BU1688" i="1"/>
  <c r="BN1688" i="1" s="1"/>
  <c r="BO1688" i="1" s="1"/>
  <c r="CA1688" i="1"/>
  <c r="BU1690" i="1"/>
  <c r="CA1690" i="1"/>
  <c r="BN1690" i="1"/>
  <c r="BU1693" i="1"/>
  <c r="CA1693" i="1"/>
  <c r="BN1693" i="1"/>
  <c r="BU1696" i="1"/>
  <c r="BN1696" i="1" s="1"/>
  <c r="BO1696" i="1" s="1"/>
  <c r="CA1696" i="1"/>
  <c r="BU1698" i="1"/>
  <c r="BN1698" i="1" s="1"/>
  <c r="BO1698" i="1" s="1"/>
  <c r="CA1698" i="1"/>
  <c r="BU1753" i="1"/>
  <c r="CA1753" i="1"/>
  <c r="BN1753" i="1"/>
  <c r="BU1702" i="1"/>
  <c r="CA1702" i="1"/>
  <c r="BN1702" i="1"/>
  <c r="BU1704" i="1"/>
  <c r="BN1704" i="1" s="1"/>
  <c r="BO1704" i="1" s="1"/>
  <c r="CA1704" i="1"/>
  <c r="BU1708" i="1"/>
  <c r="BN1708" i="1" s="1"/>
  <c r="BO1708" i="1" s="1"/>
  <c r="CA1708" i="1"/>
  <c r="BU1712" i="1"/>
  <c r="CA1712" i="1"/>
  <c r="BN1712" i="1"/>
  <c r="BU1719" i="1"/>
  <c r="CA1719" i="1"/>
  <c r="BN1719" i="1"/>
  <c r="BU1721" i="1"/>
  <c r="BN1721" i="1" s="1"/>
  <c r="BO1721" i="1" s="1"/>
  <c r="CA1721" i="1"/>
  <c r="BU1722" i="1"/>
  <c r="BN1722" i="1" s="1"/>
  <c r="BO1722" i="1" s="1"/>
  <c r="CA1722" i="1"/>
  <c r="BU1726" i="1"/>
  <c r="CA1726" i="1"/>
  <c r="BN1726" i="1"/>
  <c r="BU1728" i="1"/>
  <c r="CA1728" i="1"/>
  <c r="BN1728" i="1"/>
  <c r="BU1730" i="1"/>
  <c r="BN1730" i="1" s="1"/>
  <c r="BO1730" i="1" s="1"/>
  <c r="CA1730" i="1"/>
  <c r="BU1732" i="1"/>
  <c r="BN1732" i="1" s="1"/>
  <c r="BO1732" i="1" s="1"/>
  <c r="CA1732" i="1"/>
  <c r="BU8" i="1"/>
  <c r="CA8" i="1"/>
  <c r="BN8" i="1"/>
  <c r="BU1734" i="1"/>
  <c r="CA1734" i="1"/>
  <c r="BN1734" i="1"/>
  <c r="BU1736" i="1"/>
  <c r="BN1736" i="1" s="1"/>
  <c r="BO1736" i="1" s="1"/>
  <c r="CA1736" i="1"/>
  <c r="BU1740" i="1"/>
  <c r="BN1740" i="1" s="1"/>
  <c r="BO1740" i="1" s="1"/>
  <c r="CA1740" i="1"/>
  <c r="BU1751" i="1"/>
  <c r="CA1751" i="1"/>
  <c r="BN1751" i="1"/>
  <c r="BU1934" i="1"/>
  <c r="CA1934" i="1"/>
  <c r="BN1934" i="1"/>
  <c r="BU1755" i="1"/>
  <c r="BN1755" i="1" s="1"/>
  <c r="BO1755" i="1" s="1"/>
  <c r="CA1755" i="1"/>
  <c r="BU1180" i="1"/>
  <c r="BN1180" i="1" s="1"/>
  <c r="BO1180" i="1" s="1"/>
  <c r="CA1180" i="1"/>
  <c r="BU1435" i="1"/>
  <c r="CA1435" i="1"/>
  <c r="BN1435" i="1"/>
  <c r="BU1763" i="1"/>
  <c r="CA1763" i="1"/>
  <c r="BN1763" i="1"/>
  <c r="BU1773" i="1"/>
  <c r="BN1773" i="1" s="1"/>
  <c r="BO1773" i="1" s="1"/>
  <c r="CA1773" i="1"/>
  <c r="BU1781" i="1"/>
  <c r="BN1781" i="1" s="1"/>
  <c r="BO1781" i="1" s="1"/>
  <c r="CA1781" i="1"/>
  <c r="BU1783" i="1"/>
  <c r="CA1783" i="1"/>
  <c r="BN1783" i="1"/>
  <c r="BU1785" i="1"/>
  <c r="CA1785" i="1"/>
  <c r="BN1785" i="1"/>
  <c r="BU1791" i="1"/>
  <c r="BN1791" i="1" s="1"/>
  <c r="BO1791" i="1" s="1"/>
  <c r="CA1791" i="1"/>
  <c r="BU1793" i="1"/>
  <c r="BN1793" i="1" s="1"/>
  <c r="BO1793" i="1" s="1"/>
  <c r="CA1793" i="1"/>
  <c r="BU1795" i="1"/>
  <c r="CA1795" i="1"/>
  <c r="BN1795" i="1"/>
  <c r="BU1798" i="1"/>
  <c r="CA1798" i="1"/>
  <c r="BN1798" i="1"/>
  <c r="BU1800" i="1"/>
  <c r="BN1800" i="1" s="1"/>
  <c r="BO1800" i="1" s="1"/>
  <c r="CA1800" i="1"/>
  <c r="BU1802" i="1"/>
  <c r="BN1802" i="1" s="1"/>
  <c r="BO1802" i="1" s="1"/>
  <c r="CA1802" i="1"/>
  <c r="BU1803" i="1"/>
  <c r="CA1803" i="1"/>
  <c r="BN1803" i="1"/>
  <c r="BU1805" i="1"/>
  <c r="CA1805" i="1"/>
  <c r="BN1805" i="1"/>
  <c r="BU10" i="1"/>
  <c r="BN10" i="1" s="1"/>
  <c r="BO10" i="1" s="1"/>
  <c r="CA10" i="1"/>
  <c r="BU1807" i="1"/>
  <c r="BN1807" i="1" s="1"/>
  <c r="BO1807" i="1" s="1"/>
  <c r="CA1807" i="1"/>
  <c r="BU1810" i="1"/>
  <c r="CA1810" i="1"/>
  <c r="BN1810" i="1"/>
  <c r="BU1812" i="1"/>
  <c r="CA1812" i="1"/>
  <c r="BN1812" i="1"/>
  <c r="BU1814" i="1"/>
  <c r="BN1814" i="1" s="1"/>
  <c r="BO1814" i="1" s="1"/>
  <c r="CA1814" i="1"/>
  <c r="BU1816" i="1"/>
  <c r="BN1816" i="1" s="1"/>
  <c r="BO1816" i="1" s="1"/>
  <c r="CA1816" i="1"/>
  <c r="BU1818" i="1"/>
  <c r="CA1818" i="1"/>
  <c r="BN1818" i="1"/>
  <c r="BU1819" i="1"/>
  <c r="CA1819" i="1"/>
  <c r="BN1819" i="1"/>
  <c r="BU1820" i="1"/>
  <c r="BN1820" i="1" s="1"/>
  <c r="BO1820" i="1" s="1"/>
  <c r="CA1820" i="1"/>
  <c r="BU1821" i="1"/>
  <c r="BN1821" i="1" s="1"/>
  <c r="BO1821" i="1" s="1"/>
  <c r="CA1821" i="1"/>
  <c r="BU1823" i="1"/>
  <c r="CA1823" i="1"/>
  <c r="BN1823" i="1"/>
  <c r="BU1825" i="1"/>
  <c r="CA1825" i="1"/>
  <c r="BN1825" i="1"/>
  <c r="BU1829" i="1"/>
  <c r="BN1829" i="1" s="1"/>
  <c r="BO1829" i="1" s="1"/>
  <c r="CA1829" i="1"/>
  <c r="BU1759" i="1"/>
  <c r="BN1759" i="1" s="1"/>
  <c r="BO1759" i="1" s="1"/>
  <c r="CA1759" i="1"/>
  <c r="BU1831" i="1"/>
  <c r="CA1831" i="1"/>
  <c r="BN1831" i="1"/>
  <c r="BU1833" i="1"/>
  <c r="CA1833" i="1"/>
  <c r="BN1833" i="1"/>
  <c r="BU1846" i="1"/>
  <c r="BN1846" i="1" s="1"/>
  <c r="BO1846" i="1" s="1"/>
  <c r="CA1846" i="1"/>
  <c r="BU1326" i="1"/>
  <c r="BN1326" i="1" s="1"/>
  <c r="BO1326" i="1" s="1"/>
  <c r="CA1326" i="1"/>
  <c r="BU1848" i="1"/>
  <c r="CA1848" i="1"/>
  <c r="BN1848" i="1"/>
  <c r="BU1850" i="1"/>
  <c r="CA1850" i="1"/>
  <c r="BN1850" i="1"/>
  <c r="BU1852" i="1"/>
  <c r="BN1852" i="1" s="1"/>
  <c r="BO1852" i="1" s="1"/>
  <c r="CA1852" i="1"/>
  <c r="BU451" i="1"/>
  <c r="BN451" i="1" s="1"/>
  <c r="BO451" i="1" s="1"/>
  <c r="CA451" i="1"/>
  <c r="U405" i="1"/>
  <c r="U406" i="1"/>
  <c r="U78" i="1"/>
  <c r="U459" i="1"/>
  <c r="U1724" i="1"/>
  <c r="U41" i="1"/>
  <c r="U1789" i="1"/>
  <c r="U1590" i="1"/>
  <c r="U395" i="1"/>
  <c r="U396" i="1"/>
  <c r="U87" i="1"/>
  <c r="U497" i="1"/>
  <c r="U498" i="1"/>
  <c r="U1436" i="1"/>
  <c r="U332" i="1"/>
  <c r="U333" i="1"/>
  <c r="U635" i="1"/>
  <c r="U1447" i="1"/>
  <c r="U386" i="1"/>
  <c r="U348" i="1"/>
  <c r="U852" i="1"/>
  <c r="U1843" i="1"/>
  <c r="U1396" i="1"/>
  <c r="U518" i="1"/>
  <c r="U1419" i="1"/>
  <c r="U261" i="1"/>
  <c r="U260" i="1"/>
  <c r="U1610" i="1"/>
  <c r="U994" i="1"/>
  <c r="U178" i="1"/>
  <c r="U179" i="1"/>
  <c r="U1366" i="1"/>
  <c r="U675" i="1"/>
  <c r="U785" i="1"/>
  <c r="U1614" i="1"/>
  <c r="U1615" i="1"/>
  <c r="U381" i="1"/>
  <c r="U382" i="1"/>
  <c r="U1250" i="1"/>
  <c r="U1514" i="1"/>
  <c r="U1515" i="1"/>
  <c r="U1349" i="1"/>
  <c r="U1281" i="1"/>
  <c r="U1683" i="1"/>
  <c r="U1684" i="1"/>
  <c r="U1760" i="1"/>
  <c r="U1761" i="1"/>
  <c r="U1579" i="1"/>
  <c r="U1653" i="1"/>
  <c r="U1625" i="1"/>
  <c r="U584" i="1"/>
  <c r="U369" i="1"/>
  <c r="U564" i="1"/>
  <c r="U1041" i="1"/>
  <c r="U359" i="1"/>
  <c r="U360" i="1"/>
  <c r="U1480" i="1"/>
  <c r="U1481" i="1"/>
  <c r="U884" i="1"/>
  <c r="U1172" i="1"/>
  <c r="U779" i="1"/>
  <c r="U760" i="1"/>
  <c r="U761" i="1"/>
  <c r="U643" i="1"/>
  <c r="U11" i="1"/>
  <c r="U471" i="1"/>
  <c r="U1963" i="1"/>
  <c r="U279" i="1"/>
  <c r="U278" i="1"/>
  <c r="U280" i="1"/>
  <c r="U1111" i="1"/>
  <c r="U1112" i="1"/>
  <c r="O405" i="1"/>
  <c r="O406" i="1"/>
  <c r="O78" i="1"/>
  <c r="O459" i="1"/>
  <c r="O1724" i="1"/>
  <c r="O41" i="1"/>
  <c r="O1789" i="1"/>
  <c r="O1590" i="1"/>
  <c r="O395" i="1"/>
  <c r="O396" i="1"/>
  <c r="O87" i="1"/>
  <c r="O497" i="1"/>
  <c r="O498" i="1"/>
  <c r="O1436" i="1"/>
  <c r="O332" i="1"/>
  <c r="O333" i="1"/>
  <c r="O635" i="1"/>
  <c r="O1447" i="1"/>
  <c r="O386" i="1"/>
  <c r="O348" i="1"/>
  <c r="O852" i="1"/>
  <c r="O1843" i="1"/>
  <c r="O1396" i="1"/>
  <c r="O518" i="1"/>
  <c r="O1419" i="1"/>
  <c r="O261" i="1"/>
  <c r="O260" i="1"/>
  <c r="O1610" i="1"/>
  <c r="O994" i="1"/>
  <c r="O178" i="1"/>
  <c r="O179" i="1"/>
  <c r="O1366" i="1"/>
  <c r="O675" i="1"/>
  <c r="O785" i="1"/>
  <c r="O1614" i="1"/>
  <c r="O1615" i="1"/>
  <c r="O381" i="1"/>
  <c r="O382" i="1"/>
  <c r="O1250" i="1"/>
  <c r="O1514" i="1"/>
  <c r="O1515" i="1"/>
  <c r="O1349" i="1"/>
  <c r="O1281" i="1"/>
  <c r="O1683" i="1"/>
  <c r="O1684" i="1"/>
  <c r="O1760" i="1"/>
  <c r="O1761" i="1"/>
  <c r="O1579" i="1"/>
  <c r="O1653" i="1"/>
  <c r="O1625" i="1"/>
  <c r="O584" i="1"/>
  <c r="O369" i="1"/>
  <c r="O564" i="1"/>
  <c r="O1041" i="1"/>
  <c r="O359" i="1"/>
  <c r="O360" i="1"/>
  <c r="O1480" i="1"/>
  <c r="O1481" i="1"/>
  <c r="O884" i="1"/>
  <c r="O1172" i="1"/>
  <c r="O779" i="1"/>
  <c r="O760" i="1"/>
  <c r="O761" i="1"/>
  <c r="O643" i="1"/>
  <c r="O11" i="1"/>
  <c r="O471" i="1"/>
  <c r="O1963" i="1"/>
  <c r="O279" i="1"/>
  <c r="O278" i="1"/>
  <c r="O280" i="1"/>
  <c r="O1111" i="1"/>
  <c r="O1112" i="1"/>
  <c r="E1420" i="1"/>
  <c r="E1113" i="1"/>
  <c r="E281" i="1"/>
  <c r="E1964" i="1"/>
  <c r="E472" i="1"/>
  <c r="E13" i="1"/>
  <c r="E644" i="1"/>
  <c r="E762" i="1"/>
  <c r="E781" i="1"/>
  <c r="E1173" i="1"/>
  <c r="E885" i="1"/>
  <c r="E1482" i="1"/>
  <c r="E361" i="1"/>
  <c r="E1042" i="1"/>
  <c r="E565" i="1"/>
  <c r="E370" i="1"/>
  <c r="E585" i="1"/>
  <c r="E1627" i="1"/>
  <c r="E1654" i="1"/>
  <c r="E1580" i="1"/>
  <c r="E1762" i="1"/>
  <c r="E1355" i="1"/>
  <c r="E1685" i="1"/>
  <c r="E1283" i="1"/>
  <c r="E1351" i="1"/>
  <c r="E1516" i="1"/>
  <c r="E107" i="1"/>
  <c r="E1252" i="1"/>
  <c r="E383" i="1"/>
  <c r="E1616" i="1"/>
  <c r="E786" i="1"/>
  <c r="E592" i="1"/>
  <c r="E677" i="1"/>
  <c r="E1368" i="1"/>
  <c r="E180" i="1"/>
  <c r="E995" i="1"/>
  <c r="E1612" i="1"/>
  <c r="E262" i="1"/>
  <c r="E520" i="1"/>
  <c r="E1397" i="1"/>
  <c r="E1845" i="1"/>
  <c r="E854" i="1"/>
  <c r="E349" i="1"/>
  <c r="E387" i="1"/>
  <c r="E1449" i="1"/>
  <c r="E1778" i="1"/>
  <c r="E334" i="1"/>
  <c r="E1438" i="1"/>
  <c r="E499" i="1"/>
  <c r="E88" i="1"/>
  <c r="E397" i="1"/>
  <c r="E1592" i="1"/>
  <c r="E1790" i="1"/>
  <c r="E42" i="1"/>
  <c r="E1725" i="1"/>
  <c r="E1430" i="1"/>
  <c r="E460" i="1"/>
  <c r="E79" i="1"/>
  <c r="E407" i="1"/>
  <c r="E667" i="1"/>
  <c r="E405" i="1"/>
  <c r="E406" i="1"/>
  <c r="E426" i="1"/>
  <c r="E219" i="1"/>
  <c r="E132" i="1"/>
  <c r="E1227" i="1"/>
  <c r="E138" i="1"/>
  <c r="E757" i="1"/>
  <c r="E1709" i="1"/>
  <c r="E77" i="1"/>
  <c r="E78" i="1"/>
  <c r="E826" i="1"/>
  <c r="E578" i="1"/>
  <c r="E997" i="1"/>
  <c r="E1263" i="1"/>
  <c r="E242" i="1"/>
  <c r="E1828" i="1"/>
  <c r="E621" i="1"/>
  <c r="E169" i="1"/>
  <c r="E1534" i="1"/>
  <c r="E458" i="1"/>
  <c r="E459" i="1"/>
  <c r="E1839" i="1"/>
  <c r="E783" i="1"/>
  <c r="E1175" i="1"/>
  <c r="E599" i="1"/>
  <c r="E401" i="1"/>
  <c r="E629" i="1"/>
  <c r="E1225" i="1"/>
  <c r="E1147" i="1"/>
  <c r="E1668" i="1"/>
  <c r="E355" i="1"/>
  <c r="E24" i="1"/>
  <c r="E1427" i="1"/>
  <c r="E1428" i="1"/>
  <c r="E1429" i="1"/>
  <c r="E976" i="1"/>
  <c r="E1723" i="1"/>
  <c r="E1724" i="1"/>
  <c r="E893" i="1"/>
  <c r="E1215" i="1"/>
  <c r="E1701" i="1"/>
  <c r="E1105" i="1"/>
  <c r="E1145" i="1"/>
  <c r="E40" i="1"/>
  <c r="E41" i="1"/>
  <c r="E171" i="1"/>
  <c r="E1066" i="1"/>
  <c r="E1788" i="1"/>
  <c r="E1789" i="1"/>
  <c r="E375" i="1"/>
  <c r="E304" i="1"/>
  <c r="E1154" i="1"/>
  <c r="E399" i="1"/>
  <c r="E1752" i="1"/>
  <c r="E1689" i="1"/>
  <c r="E1503" i="1"/>
  <c r="E433" i="1"/>
  <c r="E1589" i="1"/>
  <c r="E1590" i="1"/>
  <c r="E1591" i="1"/>
  <c r="E480" i="1"/>
  <c r="E409" i="1"/>
  <c r="E1016" i="1"/>
  <c r="E889" i="1"/>
  <c r="E764" i="1"/>
  <c r="E1109" i="1"/>
  <c r="E313" i="1"/>
  <c r="E918" i="1"/>
  <c r="E617" i="1"/>
  <c r="E943" i="1"/>
  <c r="E1286" i="1"/>
  <c r="E82" i="1"/>
  <c r="E1935" i="1"/>
  <c r="E1809" i="1"/>
  <c r="E294" i="1"/>
  <c r="E773" i="1"/>
  <c r="E1679" i="1"/>
  <c r="E543" i="1"/>
  <c r="E270" i="1"/>
  <c r="E1524" i="1"/>
  <c r="E823" i="1"/>
  <c r="E1473" i="1"/>
  <c r="E794" i="1"/>
  <c r="E1830" i="1"/>
  <c r="E1815" i="1"/>
  <c r="E469" i="1"/>
  <c r="E1127" i="1"/>
  <c r="E444" i="1"/>
  <c r="E1537" i="1"/>
  <c r="E1270" i="1"/>
  <c r="E353" i="1"/>
  <c r="E765" i="1"/>
  <c r="E967" i="1"/>
  <c r="E724" i="1"/>
  <c r="E1079" i="1"/>
  <c r="E372" i="1"/>
  <c r="E446" i="1"/>
  <c r="E1471" i="1"/>
  <c r="E828" i="1"/>
  <c r="E1765" i="1"/>
  <c r="E718" i="1"/>
  <c r="E872" i="1"/>
  <c r="E1077" i="1"/>
  <c r="E377" i="1"/>
  <c r="E880" i="1"/>
  <c r="E1729" i="1"/>
  <c r="E1165" i="1"/>
  <c r="E415" i="1"/>
  <c r="E846" i="1"/>
  <c r="E1387" i="1"/>
  <c r="E1198" i="1"/>
  <c r="E291" i="1"/>
  <c r="E395" i="1"/>
  <c r="E396" i="1"/>
  <c r="E770" i="1"/>
  <c r="E1107" i="1"/>
  <c r="E1332" i="1"/>
  <c r="E1631" i="1"/>
  <c r="E897" i="1"/>
  <c r="E1285" i="1"/>
  <c r="E51" i="1"/>
  <c r="E1508" i="1"/>
  <c r="E185" i="1"/>
  <c r="E1488" i="1"/>
  <c r="E650" i="1"/>
  <c r="E482" i="1"/>
  <c r="E956" i="1"/>
  <c r="E86" i="1"/>
  <c r="E87" i="1"/>
  <c r="E526" i="1"/>
  <c r="E1811" i="1"/>
  <c r="E1068" i="1"/>
  <c r="E1050" i="1"/>
  <c r="E652" i="1"/>
  <c r="E1505" i="1"/>
  <c r="E881" i="1"/>
  <c r="E1267" i="1"/>
  <c r="E701" i="1"/>
  <c r="E1676" i="1"/>
  <c r="E710" i="1"/>
  <c r="E1120" i="1"/>
  <c r="E1099" i="1"/>
  <c r="E497" i="1"/>
  <c r="E498" i="1"/>
  <c r="E1137" i="1"/>
  <c r="E362" i="1"/>
  <c r="E589" i="1"/>
  <c r="E238" i="1"/>
  <c r="E256" i="1"/>
  <c r="E1436" i="1"/>
  <c r="E1437" i="1"/>
  <c r="E332" i="1"/>
  <c r="E333" i="1"/>
  <c r="E1308" i="1"/>
  <c r="E1750" i="1"/>
  <c r="E1643" i="1"/>
  <c r="E581" i="1"/>
  <c r="E1462" i="1"/>
  <c r="E343" i="1"/>
  <c r="E771" i="1"/>
  <c r="E547" i="1"/>
  <c r="E959" i="1"/>
  <c r="E633" i="1"/>
  <c r="E842" i="1"/>
  <c r="E958" i="1"/>
  <c r="E217" i="1"/>
  <c r="E690" i="1"/>
  <c r="E1776" i="1"/>
  <c r="E1777" i="1"/>
  <c r="E1185" i="1"/>
  <c r="E988" i="1"/>
  <c r="E1772" i="1"/>
  <c r="E1672" i="1"/>
  <c r="E1923" i="1"/>
  <c r="E1389" i="1"/>
  <c r="E110" i="1"/>
  <c r="E1261" i="1"/>
  <c r="E1288" i="1"/>
  <c r="E417" i="1"/>
  <c r="E635" i="1"/>
  <c r="E1325" i="1"/>
  <c r="E1879" i="1"/>
  <c r="E671" i="1"/>
  <c r="E1160" i="1"/>
  <c r="E1156" i="1"/>
  <c r="E992" i="1"/>
  <c r="E1558" i="1"/>
  <c r="E1447" i="1"/>
  <c r="E1448" i="1"/>
  <c r="E800" i="1"/>
  <c r="E385" i="1"/>
  <c r="E386" i="1"/>
  <c r="E1714" i="1"/>
  <c r="E1434" i="1"/>
  <c r="E347" i="1"/>
  <c r="E348" i="1"/>
  <c r="E2" i="1"/>
  <c r="E1731" i="1"/>
  <c r="E1469" i="1"/>
  <c r="E1071" i="1"/>
  <c r="E852" i="1"/>
  <c r="E853" i="1"/>
  <c r="E1327" i="1"/>
  <c r="E124" i="1"/>
  <c r="E1011" i="1"/>
  <c r="E666" i="1"/>
  <c r="E244" i="1"/>
  <c r="E603" i="1"/>
  <c r="E1826" i="1"/>
  <c r="E90" i="1"/>
  <c r="E1341" i="1"/>
  <c r="E1843" i="1"/>
  <c r="E1844" i="1"/>
  <c r="E1395" i="1"/>
  <c r="E1396" i="1"/>
  <c r="E1455" i="1"/>
  <c r="E1817" i="1"/>
  <c r="E136" i="1"/>
  <c r="E1027" i="1"/>
  <c r="E1423" i="1"/>
  <c r="E696" i="1"/>
  <c r="E1692" i="1"/>
  <c r="E1254" i="1"/>
  <c r="E604" i="1"/>
  <c r="E1797" i="1"/>
  <c r="E808" i="1"/>
  <c r="E1851" i="1"/>
  <c r="E1255" i="1"/>
  <c r="E519" i="1"/>
  <c r="E518" i="1"/>
  <c r="E561" i="1"/>
  <c r="E1661" i="1"/>
  <c r="E901" i="1"/>
  <c r="E1556" i="1"/>
  <c r="E665" i="1"/>
  <c r="E403" i="1"/>
  <c r="E1164" i="1"/>
  <c r="E819" i="1"/>
  <c r="E221" i="1"/>
  <c r="E905" i="1"/>
  <c r="E1322" i="1"/>
  <c r="E738" i="1"/>
  <c r="E1717" i="1"/>
  <c r="E232" i="1"/>
  <c r="E830" i="1"/>
  <c r="E1013" i="1"/>
  <c r="E1103" i="1"/>
  <c r="E53" i="1"/>
  <c r="E747" i="1"/>
  <c r="E1418" i="1"/>
  <c r="E1419" i="1"/>
  <c r="E1036" i="1"/>
  <c r="E1167" i="1"/>
  <c r="E1268" i="1"/>
  <c r="E835" i="1"/>
  <c r="E815" i="1"/>
  <c r="E364" i="1"/>
  <c r="E261" i="1"/>
  <c r="E260" i="1"/>
  <c r="E806" i="1"/>
  <c r="E963" i="1"/>
  <c r="E1495" i="1"/>
  <c r="E1414" i="1"/>
  <c r="E1402" i="1"/>
  <c r="E1200" i="1"/>
  <c r="E1460" i="1"/>
  <c r="E1804" i="1"/>
  <c r="E955" i="1"/>
  <c r="E1707" i="1"/>
  <c r="E214" i="1"/>
  <c r="E1595" i="1"/>
  <c r="E1005" i="1"/>
  <c r="E706" i="1"/>
  <c r="E1834" i="1"/>
  <c r="E1030" i="1"/>
  <c r="E856" i="1"/>
  <c r="E282" i="1"/>
  <c r="E1497" i="1"/>
  <c r="E615" i="1"/>
  <c r="E1303" i="1"/>
  <c r="E1097" i="1"/>
  <c r="E522" i="1"/>
  <c r="E1711" i="1"/>
  <c r="E118" i="1"/>
  <c r="E1337" i="1"/>
  <c r="E1576" i="1"/>
  <c r="E1610" i="1"/>
  <c r="E1611" i="1"/>
  <c r="E984" i="1"/>
  <c r="E330" i="1"/>
  <c r="E969" i="1"/>
  <c r="E859" i="1"/>
  <c r="E571" i="1"/>
  <c r="E1742" i="1"/>
  <c r="E1369" i="1"/>
  <c r="E863" i="1"/>
  <c r="E681" i="1"/>
  <c r="E1316" i="1"/>
  <c r="E1273" i="1"/>
  <c r="E116" i="1"/>
  <c r="E429" i="1"/>
  <c r="E654" i="1"/>
  <c r="E1230" i="1"/>
  <c r="E213" i="1"/>
  <c r="E312" i="1"/>
  <c r="E479" i="1"/>
  <c r="E553" i="1"/>
  <c r="E655" i="1"/>
  <c r="E698" i="1"/>
  <c r="E422" i="1"/>
  <c r="E1242" i="1"/>
  <c r="E576" i="1"/>
  <c r="E940" i="1"/>
  <c r="E1089" i="1"/>
  <c r="E920" i="1"/>
  <c r="E1116" i="1"/>
  <c r="E1532" i="1"/>
  <c r="E434" i="1"/>
  <c r="E993" i="1"/>
  <c r="E994" i="1"/>
  <c r="E538" i="1"/>
  <c r="E178" i="1"/>
  <c r="E179" i="1"/>
  <c r="E150" i="1"/>
  <c r="E1034" i="1"/>
  <c r="E1716" i="1"/>
  <c r="E692" i="1"/>
  <c r="E740" i="1"/>
  <c r="E1739" i="1"/>
  <c r="E792" i="1"/>
  <c r="E1366" i="1"/>
  <c r="E1367" i="1"/>
  <c r="E675" i="1"/>
  <c r="E676" i="1"/>
  <c r="E663" i="1"/>
  <c r="E1151" i="1"/>
  <c r="E161" i="1"/>
  <c r="E489" i="1"/>
  <c r="E36" i="1"/>
  <c r="E1138" i="1"/>
  <c r="E276" i="1"/>
  <c r="E1733" i="1"/>
  <c r="E865" i="1"/>
  <c r="E1520" i="1"/>
  <c r="E1149" i="1"/>
  <c r="E722" i="1"/>
  <c r="E1743" i="1"/>
  <c r="E1917" i="1"/>
  <c r="E1408" i="1"/>
  <c r="E590" i="1"/>
  <c r="E591" i="1"/>
  <c r="E411" i="1"/>
  <c r="E1528" i="1"/>
  <c r="E335" i="1"/>
  <c r="E784" i="1"/>
  <c r="E785" i="1"/>
  <c r="E374" i="1"/>
  <c r="E1538" i="1"/>
  <c r="E832" i="1"/>
  <c r="E1560" i="1"/>
  <c r="E1780" i="1"/>
  <c r="E899" i="1"/>
  <c r="E1614" i="1"/>
  <c r="E1615" i="1"/>
  <c r="E1384" i="1"/>
  <c r="E1585" i="1"/>
  <c r="E535" i="1"/>
  <c r="E1375" i="1"/>
  <c r="E1306" i="1"/>
  <c r="E1343" i="1"/>
  <c r="E1838" i="1"/>
  <c r="E326" i="1"/>
  <c r="E1720" i="1"/>
  <c r="E230" i="1"/>
  <c r="E1169" i="1"/>
  <c r="E436" i="1"/>
  <c r="E1382" i="1"/>
  <c r="E1314" i="1"/>
  <c r="E1564" i="1"/>
  <c r="E1582" i="1"/>
  <c r="E1491" i="1"/>
  <c r="E413" i="1"/>
  <c r="E1132" i="1"/>
  <c r="E1218" i="1"/>
  <c r="E514" i="1"/>
  <c r="E1463" i="1"/>
  <c r="E1782" i="1"/>
  <c r="E176" i="1"/>
  <c r="E1678" i="1"/>
  <c r="E1530" i="1"/>
  <c r="E31" i="1"/>
  <c r="E109" i="1"/>
  <c r="E1009" i="1"/>
  <c r="E840" i="1"/>
  <c r="E513" i="1"/>
  <c r="E1298" i="1"/>
  <c r="E142" i="1"/>
  <c r="E1597" i="1"/>
  <c r="E1028" i="1"/>
  <c r="E909" i="1"/>
  <c r="E972" i="1"/>
  <c r="E965" i="1"/>
  <c r="E47" i="1"/>
  <c r="E1660" i="1"/>
  <c r="E439" i="1"/>
  <c r="E694" i="1"/>
  <c r="E821" i="1"/>
  <c r="E932" i="1"/>
  <c r="E973" i="1"/>
  <c r="E978" i="1"/>
  <c r="E189" i="1"/>
  <c r="E92" i="1"/>
  <c r="E930" i="1"/>
  <c r="E1853" i="1"/>
  <c r="E120" i="1"/>
  <c r="E1756" i="1"/>
  <c r="E144" i="1"/>
  <c r="E777" i="1"/>
  <c r="E688" i="1"/>
  <c r="E1718" i="1"/>
  <c r="E1599" i="1"/>
  <c r="E1713" i="1"/>
  <c r="E1296" i="1"/>
  <c r="E15" i="1"/>
  <c r="E102" i="1"/>
  <c r="E381" i="1"/>
  <c r="E382" i="1"/>
  <c r="E1808" i="1"/>
  <c r="E1840" i="1"/>
  <c r="E442" i="1"/>
  <c r="E1052" i="1"/>
  <c r="E1007" i="1"/>
  <c r="E266" i="1"/>
  <c r="E537" i="1"/>
  <c r="E961" i="1"/>
  <c r="E1250" i="1"/>
  <c r="E1251" i="1"/>
  <c r="E947" i="1"/>
  <c r="E767" i="1"/>
  <c r="E315" i="1"/>
  <c r="E71" i="1"/>
  <c r="E163" i="1"/>
  <c r="E950" i="1"/>
  <c r="E103" i="1"/>
  <c r="E1053" i="1"/>
  <c r="E646" i="1"/>
  <c r="E1656" i="1"/>
  <c r="E1216" i="1"/>
  <c r="E986" i="1"/>
  <c r="E595" i="1"/>
  <c r="E545" i="1"/>
  <c r="E1841" i="1"/>
  <c r="E105" i="1"/>
  <c r="E106" i="1"/>
  <c r="E1432" i="1"/>
  <c r="E366" i="1"/>
  <c r="E686" i="1"/>
  <c r="E542" i="1"/>
  <c r="E637" i="1"/>
  <c r="E1794" i="1"/>
  <c r="E33" i="1"/>
  <c r="E1345" i="1"/>
  <c r="E73" i="1"/>
  <c r="E886" i="1"/>
  <c r="E788" i="1"/>
  <c r="E289" i="1"/>
  <c r="E166" i="1"/>
  <c r="E1467" i="1"/>
  <c r="E1635" i="1"/>
  <c r="E597" i="1"/>
  <c r="E1290" i="1"/>
  <c r="E240" i="1"/>
  <c r="E195" i="1"/>
  <c r="E463" i="1"/>
  <c r="E468" i="1"/>
  <c r="E1057" i="1"/>
  <c r="E187" i="1"/>
  <c r="E491" i="1"/>
  <c r="E1179" i="1"/>
  <c r="E1416" i="1"/>
  <c r="E1069" i="1"/>
  <c r="E1645" i="1"/>
  <c r="E669" i="1"/>
  <c r="E1193" i="1"/>
  <c r="E65" i="1"/>
  <c r="E934" i="1"/>
  <c r="E1501" i="1"/>
  <c r="E1072" i="1"/>
  <c r="E1142" i="1"/>
  <c r="E811" i="1"/>
  <c r="E7" i="1"/>
  <c r="E1540" i="1"/>
  <c r="E1232" i="1"/>
  <c r="E1674" i="1"/>
  <c r="E122" i="1"/>
  <c r="E657" i="1"/>
  <c r="E1542" i="1"/>
  <c r="E530" i="1"/>
  <c r="E1514" i="1"/>
  <c r="E1515" i="1"/>
  <c r="E1330" i="1"/>
  <c r="E1767" i="1"/>
  <c r="E1544" i="1"/>
  <c r="E1490" i="1"/>
  <c r="E755" i="1"/>
  <c r="E531" i="1"/>
  <c r="E659" i="1"/>
  <c r="E1207" i="1"/>
  <c r="E493" i="1"/>
  <c r="E1277" i="1"/>
  <c r="E1349" i="1"/>
  <c r="E1350" i="1"/>
  <c r="E812" i="1"/>
  <c r="E753" i="1"/>
  <c r="E1499" i="1"/>
  <c r="E1399" i="1"/>
  <c r="E874" i="1"/>
  <c r="E1727" i="1"/>
  <c r="E21" i="1"/>
  <c r="E1407" i="1"/>
  <c r="E1511" i="1"/>
  <c r="E1796" i="1"/>
  <c r="E611" i="1"/>
  <c r="E477" i="1"/>
  <c r="E1281" i="1"/>
  <c r="E1282" i="1"/>
  <c r="E67" i="1"/>
  <c r="E61" i="1"/>
  <c r="E1683" i="1"/>
  <c r="E1684" i="1"/>
  <c r="E1174" i="1"/>
  <c r="E712" i="1"/>
  <c r="E336" i="1"/>
  <c r="E1339" i="1"/>
  <c r="E9" i="1"/>
  <c r="E1847" i="1"/>
  <c r="E587" i="1"/>
  <c r="E264" i="1"/>
  <c r="E1065" i="1"/>
  <c r="E1824" i="1"/>
  <c r="E857" i="1"/>
  <c r="E44" i="1"/>
  <c r="E1386" i="1"/>
  <c r="E1376" i="1"/>
  <c r="E758" i="1"/>
  <c r="E456" i="1"/>
  <c r="E822" i="1"/>
  <c r="E1476" i="1"/>
  <c r="E1353" i="1"/>
  <c r="E1354" i="1"/>
  <c r="E1906" i="1"/>
  <c r="E850" i="1"/>
  <c r="E511" i="1"/>
  <c r="E1181" i="1"/>
  <c r="E1401" i="1"/>
  <c r="E1220" i="1"/>
  <c r="E1699" i="1"/>
  <c r="E1022" i="1"/>
  <c r="E50" i="1"/>
  <c r="E57" i="1"/>
  <c r="E1115" i="1"/>
  <c r="E1205" i="1"/>
  <c r="E284" i="1"/>
  <c r="E737" i="1"/>
  <c r="E605" i="1"/>
  <c r="E174" i="1"/>
  <c r="E310" i="1"/>
  <c r="E913" i="1"/>
  <c r="E609" i="1"/>
  <c r="E486" i="1"/>
  <c r="E916" i="1"/>
  <c r="E234" i="1"/>
  <c r="E1246" i="1"/>
  <c r="E1832" i="1"/>
  <c r="E271" i="1"/>
  <c r="E1649" i="1"/>
  <c r="E970" i="1"/>
  <c r="E59" i="1"/>
  <c r="E1059" i="1"/>
  <c r="E1764" i="1"/>
  <c r="E1128" i="1"/>
  <c r="E810" i="1"/>
  <c r="E1670" i="1"/>
  <c r="E1406" i="1"/>
  <c r="E1162" i="1"/>
  <c r="E999" i="1"/>
  <c r="E861" i="1"/>
  <c r="E627" i="1"/>
  <c r="E1634" i="1"/>
  <c r="E1799" i="1"/>
  <c r="E1507" i="1"/>
  <c r="E226" i="1"/>
  <c r="E55" i="1"/>
  <c r="E201" i="1"/>
  <c r="E1055" i="1"/>
  <c r="E1310" i="1"/>
  <c r="E1087" i="1"/>
  <c r="E1144" i="1"/>
  <c r="E575" i="1"/>
  <c r="E1938" i="1"/>
  <c r="E30" i="1"/>
  <c r="E1484" i="1"/>
  <c r="E495" i="1"/>
  <c r="E745" i="1"/>
  <c r="E435" i="1"/>
  <c r="E1075" i="1"/>
  <c r="E817" i="1"/>
  <c r="E708" i="1"/>
  <c r="E1359" i="1"/>
  <c r="E450" i="1"/>
  <c r="E84" i="1"/>
  <c r="E1535" i="1"/>
  <c r="E19" i="1"/>
  <c r="E193" i="1"/>
  <c r="E631" i="1"/>
  <c r="E1760" i="1"/>
  <c r="E1761" i="1"/>
  <c r="E1018" i="1"/>
  <c r="E268" i="1"/>
  <c r="E1222" i="1"/>
  <c r="E455" i="1"/>
  <c r="E1578" i="1"/>
  <c r="E1579" i="1"/>
  <c r="E982" i="1"/>
  <c r="E453" i="1"/>
  <c r="E714" i="1"/>
  <c r="E338" i="1"/>
  <c r="E26" i="1"/>
  <c r="E980" i="1"/>
  <c r="E1510" i="1"/>
  <c r="E1202" i="1"/>
  <c r="E1697" i="1"/>
  <c r="E1567" i="1"/>
  <c r="E211" i="1"/>
  <c r="E1665" i="1"/>
  <c r="E112" i="1"/>
  <c r="E1806" i="1"/>
  <c r="E1849" i="1"/>
  <c r="E1312" i="1"/>
  <c r="E876" i="1"/>
  <c r="E731" i="1"/>
  <c r="E228" i="1"/>
  <c r="E870" i="1"/>
  <c r="E308" i="1"/>
  <c r="E17" i="1"/>
  <c r="E1652" i="1"/>
  <c r="E1653" i="1"/>
  <c r="E1196" i="1"/>
  <c r="E868" i="1"/>
  <c r="E1792" i="1"/>
  <c r="E673" i="1"/>
  <c r="E1061" i="1"/>
  <c r="E878" i="1"/>
  <c r="E1857" i="1"/>
  <c r="E648" i="1"/>
  <c r="E1328" i="1"/>
  <c r="E1639" i="1"/>
  <c r="E1758" i="1"/>
  <c r="E114" i="1"/>
  <c r="E1625" i="1"/>
  <c r="E1626" i="1"/>
  <c r="E1204" i="1"/>
  <c r="E727" i="1"/>
  <c r="E298" i="1"/>
  <c r="E1569" i="1"/>
  <c r="E152" i="1"/>
  <c r="E1391" i="1"/>
  <c r="E613" i="1"/>
  <c r="E583" i="1"/>
  <c r="E584" i="1"/>
  <c r="E1301" i="1"/>
  <c r="E524" i="1"/>
  <c r="E1248" i="1"/>
  <c r="E1410" i="1"/>
  <c r="E1189" i="1"/>
  <c r="E1735" i="1"/>
  <c r="E682" i="1"/>
  <c r="E199" i="1"/>
  <c r="E1603" i="1"/>
  <c r="E625" i="1"/>
  <c r="E1259" i="1"/>
  <c r="E1478" i="1"/>
  <c r="E1038" i="1"/>
  <c r="E452" i="1"/>
  <c r="E700" i="1"/>
  <c r="E248" i="1"/>
  <c r="E203" i="1"/>
  <c r="E733" i="1"/>
  <c r="E1183" i="1"/>
  <c r="E1554" i="1"/>
  <c r="E1064" i="1"/>
  <c r="E487" i="1"/>
  <c r="E1235" i="1"/>
  <c r="E368" i="1"/>
  <c r="E369" i="1"/>
  <c r="E1324" i="1"/>
  <c r="E3" i="1"/>
  <c r="E223" i="1"/>
  <c r="E165" i="1"/>
  <c r="E1774" i="1"/>
  <c r="E540" i="1"/>
  <c r="E563" i="1"/>
  <c r="E564" i="1"/>
  <c r="E1786" i="1"/>
  <c r="E1040" i="1"/>
  <c r="E1041" i="1"/>
  <c r="E359" i="1"/>
  <c r="E360" i="1"/>
  <c r="E684" i="1"/>
  <c r="E716" i="1"/>
  <c r="E252" i="1"/>
  <c r="E1442" i="1"/>
  <c r="E1363" i="1"/>
  <c r="E154" i="1"/>
  <c r="E173" i="1"/>
  <c r="E46" i="1"/>
  <c r="E735" i="1"/>
  <c r="E1224" i="1"/>
  <c r="E1822" i="1"/>
  <c r="E911" i="1"/>
  <c r="E1453" i="1"/>
  <c r="E389" i="1"/>
  <c r="E1737" i="1"/>
  <c r="E1741" i="1"/>
  <c r="E322" i="1"/>
  <c r="E191" i="1"/>
  <c r="E63" i="1"/>
  <c r="E1465" i="1"/>
  <c r="E1801" i="1"/>
  <c r="E516" i="1"/>
  <c r="E1474" i="1"/>
  <c r="E1158" i="1"/>
  <c r="E1784" i="1"/>
  <c r="E438" i="1"/>
  <c r="E1480" i="1"/>
  <c r="E1481" i="1"/>
  <c r="E894" i="1"/>
  <c r="E1140" i="1"/>
  <c r="E1122" i="1"/>
  <c r="E883" i="1"/>
  <c r="E884" i="1"/>
  <c r="E1171" i="1"/>
  <c r="E1172" i="1"/>
  <c r="E416" i="1"/>
  <c r="E907" i="1"/>
  <c r="E779" i="1"/>
  <c r="E780" i="1"/>
  <c r="E98" i="1"/>
  <c r="E1632" i="1"/>
  <c r="E726" i="1"/>
  <c r="E1237" i="1"/>
  <c r="E287" i="1"/>
  <c r="E555" i="1"/>
  <c r="E1658" i="1"/>
  <c r="E1001" i="1"/>
  <c r="E938" i="1"/>
  <c r="E569" i="1"/>
  <c r="E183" i="1"/>
  <c r="E393" i="1"/>
  <c r="E742" i="1"/>
  <c r="E209" i="1"/>
  <c r="E1239" i="1"/>
  <c r="E1133" i="1"/>
  <c r="E1629" i="1"/>
  <c r="E160" i="1"/>
  <c r="E324" i="1"/>
  <c r="E1425" i="1"/>
  <c r="E1177" i="1"/>
  <c r="E205" i="1"/>
  <c r="E593" i="1"/>
  <c r="E744" i="1"/>
  <c r="E1705" i="1"/>
  <c r="E557" i="1"/>
  <c r="E1572" i="1"/>
  <c r="E1813" i="1"/>
  <c r="E1663" i="1"/>
  <c r="E1552" i="1"/>
  <c r="E72" i="1"/>
  <c r="E751" i="1"/>
  <c r="E948" i="1"/>
  <c r="E1621" i="1"/>
  <c r="E760" i="1"/>
  <c r="E761" i="1"/>
  <c r="E834" i="1"/>
  <c r="E1456" i="1"/>
  <c r="E749" i="1"/>
  <c r="E1941" i="1"/>
  <c r="E1666" i="1"/>
  <c r="E1130" i="1"/>
  <c r="E720" i="1"/>
  <c r="E642" i="1"/>
  <c r="E643" i="1"/>
  <c r="E80" i="1"/>
  <c r="E158" i="1"/>
  <c r="E775" i="1"/>
  <c r="E156" i="1"/>
  <c r="E1703" i="1"/>
  <c r="E1020" i="1"/>
  <c r="E11" i="1"/>
  <c r="E12" i="1"/>
  <c r="E1091" i="1"/>
  <c r="E549" i="1"/>
  <c r="E1412" i="1"/>
  <c r="E1451" i="1"/>
  <c r="E1422" i="1"/>
  <c r="E1440" i="1"/>
  <c r="E1032" i="1"/>
  <c r="E207" i="1"/>
  <c r="E1118" i="1"/>
  <c r="E318" i="1"/>
  <c r="E928" i="1"/>
  <c r="E1637" i="1"/>
  <c r="E470" i="1"/>
  <c r="E471" i="1"/>
  <c r="E1404" i="1"/>
  <c r="E75" i="1"/>
  <c r="E1962" i="1"/>
  <c r="E1963" i="1"/>
  <c r="E1486" i="1"/>
  <c r="E867" i="1"/>
  <c r="E182" i="1"/>
  <c r="E1292" i="1"/>
  <c r="E1373" i="1"/>
  <c r="E1550" i="1"/>
  <c r="E1695" i="1"/>
  <c r="E421" i="1"/>
  <c r="E505" i="1"/>
  <c r="E1271" i="1"/>
  <c r="E1003" i="1"/>
  <c r="E509" i="1"/>
  <c r="E534" i="1"/>
  <c r="E601" i="1"/>
  <c r="E1364" i="1"/>
  <c r="E474" i="1"/>
  <c r="E507" i="1"/>
  <c r="E1320" i="1"/>
  <c r="E69" i="1"/>
  <c r="E790" i="1"/>
  <c r="E279" i="1"/>
  <c r="E278" i="1"/>
  <c r="E280" i="1"/>
  <c r="E292" i="1"/>
  <c r="E236" i="1"/>
  <c r="E1126" i="1"/>
  <c r="E923" i="1"/>
  <c r="E1209" i="1"/>
  <c r="E427" i="1"/>
  <c r="E1085" i="1"/>
  <c r="E729" i="1"/>
  <c r="E1493" i="1"/>
  <c r="E1211" i="1"/>
  <c r="E1152" i="1"/>
  <c r="E1641" i="1"/>
  <c r="E466" i="1"/>
  <c r="E1570" i="1"/>
  <c r="E431" i="1"/>
  <c r="E357" i="1"/>
  <c r="E345" i="1"/>
  <c r="E1093" i="1"/>
  <c r="E926" i="1"/>
  <c r="E1623" i="1"/>
  <c r="E130" i="1"/>
  <c r="E1608" i="1"/>
  <c r="E296" i="1"/>
  <c r="E1562" i="1"/>
  <c r="E224" i="1"/>
  <c r="E1024" i="1"/>
  <c r="E1111" i="1"/>
  <c r="E1112" i="1"/>
  <c r="E814" i="1"/>
  <c r="E798" i="1"/>
  <c r="E887" i="1"/>
  <c r="E1754" i="1"/>
  <c r="E328" i="1"/>
  <c r="E1898" i="1"/>
  <c r="E1044" i="1"/>
  <c r="E1687" i="1"/>
  <c r="E126" i="1"/>
  <c r="E351" i="1"/>
  <c r="E1458" i="1"/>
  <c r="E148" i="1"/>
  <c r="E96" i="1"/>
  <c r="E1694" i="1"/>
  <c r="E341" i="1"/>
  <c r="E528" i="1"/>
  <c r="E461" i="1"/>
  <c r="E1526" i="1"/>
  <c r="E1240" i="1"/>
  <c r="E1333" i="1"/>
  <c r="E48" i="1"/>
  <c r="E419" i="1"/>
  <c r="E1101" i="1"/>
  <c r="E580" i="1"/>
  <c r="E1546" i="1"/>
  <c r="E1518" i="1"/>
  <c r="E1361" i="1"/>
  <c r="E300" i="1"/>
  <c r="E503" i="1"/>
  <c r="E703" i="1"/>
  <c r="E1081" i="1"/>
  <c r="E990" i="1"/>
  <c r="E804" i="1"/>
  <c r="E838" i="1"/>
  <c r="E661" i="1"/>
  <c r="E1187" i="1"/>
  <c r="E1866" i="1"/>
  <c r="E903" i="1"/>
  <c r="E1378" i="1"/>
  <c r="E1233" i="1"/>
  <c r="E623" i="1"/>
  <c r="E1048" i="1"/>
  <c r="E379" i="1"/>
  <c r="CB373" i="1"/>
  <c r="CB1726" i="1"/>
  <c r="CB451" i="1"/>
  <c r="CB128" i="1"/>
  <c r="CB127" i="1"/>
  <c r="CB376" i="1"/>
  <c r="CB517" i="1"/>
  <c r="CB1573" i="1"/>
  <c r="CB1574" i="1"/>
  <c r="CB186" i="1"/>
  <c r="CB241" i="1"/>
  <c r="CB1400" i="1"/>
  <c r="CB1854" i="1"/>
  <c r="CB697" i="1"/>
  <c r="CB188" i="1"/>
  <c r="CB1512" i="1"/>
  <c r="CB1728" i="1"/>
  <c r="CB927" i="1"/>
  <c r="CB1730" i="1"/>
  <c r="CB818" i="1"/>
  <c r="CB1798" i="1"/>
  <c r="CB1855" i="1"/>
  <c r="CB1856" i="1"/>
  <c r="CB1800" i="1"/>
  <c r="CB1662" i="1"/>
  <c r="CB1858" i="1"/>
  <c r="CB68" i="1"/>
  <c r="CB454" i="1"/>
  <c r="CB1577" i="1"/>
  <c r="CB1859" i="1"/>
  <c r="CB929" i="1"/>
  <c r="CB1860" i="1"/>
  <c r="CB1664" i="1"/>
  <c r="CB1464" i="1"/>
  <c r="CB1861" i="1"/>
  <c r="CB1862" i="1"/>
  <c r="CB1863" i="1"/>
  <c r="CB1864" i="1"/>
  <c r="CB699" i="1"/>
  <c r="CB1867" i="1"/>
  <c r="CB243" i="1"/>
  <c r="CB246" i="1"/>
  <c r="CB245" i="1"/>
  <c r="CB1581" i="1"/>
  <c r="CB636" i="1"/>
  <c r="CB931" i="1"/>
  <c r="CB933" i="1"/>
  <c r="CB378" i="1"/>
  <c r="CB1206" i="1"/>
  <c r="CB190" i="1"/>
  <c r="CB131" i="1"/>
  <c r="CB871" i="1"/>
  <c r="CB134" i="1"/>
  <c r="CB133" i="1"/>
  <c r="CB1583" i="1"/>
  <c r="CB380" i="1"/>
  <c r="CB192" i="1"/>
  <c r="CB1029" i="1"/>
  <c r="CB1088" i="1"/>
  <c r="CB1513" i="1"/>
  <c r="CB1090" i="1"/>
  <c r="CB1517" i="1"/>
  <c r="CB1869" i="1"/>
  <c r="CB1868" i="1"/>
  <c r="CB750" i="1"/>
  <c r="CB1208" i="1"/>
  <c r="CB309" i="1"/>
  <c r="CB1210" i="1"/>
  <c r="CB1871" i="1"/>
  <c r="CB873" i="1"/>
  <c r="CB820" i="1"/>
  <c r="CB1262" i="1"/>
  <c r="CB1519" i="1"/>
  <c r="CB1031" i="1"/>
  <c r="CB1667" i="1"/>
  <c r="CB1802" i="1"/>
  <c r="CB384" i="1"/>
  <c r="CB521" i="1"/>
  <c r="CB1669" i="1"/>
  <c r="CB1092" i="1"/>
  <c r="CB875" i="1"/>
  <c r="CB1095" i="1"/>
  <c r="CB1094" i="1"/>
  <c r="CB1403" i="1"/>
  <c r="CB1872" i="1"/>
  <c r="CB1153" i="1"/>
  <c r="CB1584" i="1"/>
  <c r="CB1098" i="1"/>
  <c r="CB137" i="1"/>
  <c r="CB1033" i="1"/>
  <c r="CB1671" i="1"/>
  <c r="CB1803" i="1"/>
  <c r="CB1873" i="1"/>
  <c r="CB1522" i="1"/>
  <c r="CB1521" i="1"/>
  <c r="CB638" i="1"/>
  <c r="CB1732" i="1"/>
  <c r="CB70" i="1"/>
  <c r="CB1466" i="1"/>
  <c r="CB5" i="1"/>
  <c r="CB4" i="1"/>
  <c r="CB1874" i="1"/>
  <c r="CB1875" i="1"/>
  <c r="CB582" i="1"/>
  <c r="CB523" i="1"/>
  <c r="CB640" i="1"/>
  <c r="CB639" i="1"/>
  <c r="CB1525" i="1"/>
  <c r="CB1586" i="1"/>
  <c r="CB1587" i="1"/>
  <c r="CB1155" i="1"/>
  <c r="CB249" i="1"/>
  <c r="CB1876" i="1"/>
  <c r="CB752" i="1"/>
  <c r="CB877" i="1"/>
  <c r="CB1264" i="1"/>
  <c r="CB1265" i="1"/>
  <c r="CB1213" i="1"/>
  <c r="CB1212" i="1"/>
  <c r="CB8" i="1"/>
  <c r="CB1157" i="1"/>
  <c r="CB1100" i="1"/>
  <c r="CB586" i="1"/>
  <c r="CB879" i="1"/>
  <c r="CB388" i="1"/>
  <c r="CB390" i="1"/>
  <c r="CB391" i="1"/>
  <c r="CB311" i="1"/>
  <c r="CB525" i="1"/>
  <c r="CB645" i="1"/>
  <c r="CB754" i="1"/>
  <c r="CB394" i="1"/>
  <c r="CB1035" i="1"/>
  <c r="CB1329" i="1"/>
  <c r="CB1805" i="1"/>
  <c r="CB647" i="1"/>
  <c r="CB1037" i="1"/>
  <c r="CB10" i="1"/>
  <c r="CB527" i="1"/>
  <c r="CB1807" i="1"/>
  <c r="CB1405" i="1"/>
  <c r="CB1102" i="1"/>
  <c r="CB756" i="1"/>
  <c r="CB1104" i="1"/>
  <c r="CB398" i="1"/>
  <c r="CB1673" i="1"/>
  <c r="CB1877" i="1"/>
  <c r="CB935" i="1"/>
  <c r="CB936" i="1"/>
  <c r="CB702" i="1"/>
  <c r="CB1593" i="1"/>
  <c r="CB1039" i="1"/>
  <c r="CB1734" i="1"/>
  <c r="CB400" i="1"/>
  <c r="CB1527" i="1"/>
  <c r="CB704" i="1"/>
  <c r="CB1675" i="1"/>
  <c r="CB250" i="1"/>
  <c r="CB1677" i="1"/>
  <c r="CB314" i="1"/>
  <c r="CB1106" i="1"/>
  <c r="CB649" i="1"/>
  <c r="CB1810" i="1"/>
  <c r="CB588" i="1"/>
  <c r="CB1159" i="1"/>
  <c r="CB1594" i="1"/>
  <c r="CB1217" i="1"/>
  <c r="CB14" i="1"/>
  <c r="CB1219" i="1"/>
  <c r="CB1221" i="1"/>
  <c r="CB16" i="1"/>
  <c r="CB882" i="1"/>
  <c r="CB74" i="1"/>
  <c r="CB457" i="1"/>
  <c r="CB1468" i="1"/>
  <c r="CB1223" i="1"/>
  <c r="CB939" i="1"/>
  <c r="CB140" i="1"/>
  <c r="CB139" i="1"/>
  <c r="CB194" i="1"/>
  <c r="CB529" i="1"/>
  <c r="CB76" i="1"/>
  <c r="CB402" i="1"/>
  <c r="CB1043" i="1"/>
  <c r="CB1161" i="1"/>
  <c r="CB18" i="1"/>
  <c r="CB251" i="1"/>
  <c r="CB759" i="1"/>
  <c r="CB404" i="1"/>
  <c r="CB253" i="1"/>
  <c r="CB254" i="1"/>
  <c r="CB462" i="1"/>
  <c r="CB197" i="1"/>
  <c r="CB196" i="1"/>
  <c r="CB1470" i="1"/>
  <c r="CB257" i="1"/>
  <c r="CB258" i="1"/>
  <c r="CB1529" i="1"/>
  <c r="CB1046" i="1"/>
  <c r="CB1045" i="1"/>
  <c r="CB1878" i="1"/>
  <c r="CB1472" i="1"/>
  <c r="CB1163" i="1"/>
  <c r="CB983" i="1"/>
  <c r="CB1531" i="1"/>
  <c r="CB20" i="1"/>
  <c r="CB1226" i="1"/>
  <c r="CB1269" i="1"/>
  <c r="CB1331" i="1"/>
  <c r="CB651" i="1"/>
  <c r="CB1166" i="1"/>
  <c r="CB200" i="1"/>
  <c r="CB1736" i="1"/>
  <c r="CB532" i="1"/>
  <c r="CB1228" i="1"/>
  <c r="CB1880" i="1"/>
  <c r="CB1409" i="1"/>
  <c r="CB705" i="1"/>
  <c r="CB1229" i="1"/>
  <c r="CB464" i="1"/>
  <c r="CB1738" i="1"/>
  <c r="CB533" i="1"/>
  <c r="CB1881" i="1"/>
  <c r="CB653" i="1"/>
  <c r="CB656" i="1"/>
  <c r="CB1882" i="1"/>
  <c r="CB1108" i="1"/>
  <c r="CB1411" i="1"/>
  <c r="CB408" i="1"/>
  <c r="CB316" i="1"/>
  <c r="CB1883" i="1"/>
  <c r="CB1812" i="1"/>
  <c r="CB1533" i="1"/>
  <c r="CB763" i="1"/>
  <c r="CB1049" i="1"/>
  <c r="CB1335" i="1"/>
  <c r="CB1334" i="1"/>
  <c r="CB1596" i="1"/>
  <c r="CB143" i="1"/>
  <c r="CB985" i="1"/>
  <c r="CB1884" i="1"/>
  <c r="CB263" i="1"/>
  <c r="CB1885" i="1"/>
  <c r="CB317" i="1"/>
  <c r="CB465" i="1"/>
  <c r="CB265" i="1"/>
  <c r="CB1231" i="1"/>
  <c r="CB1886" i="1"/>
  <c r="CB824" i="1"/>
  <c r="CB1888" i="1"/>
  <c r="CB1887" i="1"/>
  <c r="CB1889" i="1"/>
  <c r="CB319" i="1"/>
  <c r="CB320" i="1"/>
  <c r="CB146" i="1"/>
  <c r="CB145" i="1"/>
  <c r="CB825" i="1"/>
  <c r="CB888" i="1"/>
  <c r="CB467" i="1"/>
  <c r="CB658" i="1"/>
  <c r="CB1338" i="1"/>
  <c r="CB202" i="1"/>
  <c r="CB1272" i="1"/>
  <c r="CB1891" i="1"/>
  <c r="CB1892" i="1"/>
  <c r="CB267" i="1"/>
  <c r="CB1168" i="1"/>
  <c r="CB1893" i="1"/>
  <c r="CB1894" i="1"/>
  <c r="CB1681" i="1"/>
  <c r="CB1680" i="1"/>
  <c r="CB1896" i="1"/>
  <c r="CB1814" i="1"/>
  <c r="CB410" i="1"/>
  <c r="CB1475" i="1"/>
  <c r="CB1110" i="1"/>
  <c r="CB1340" i="1"/>
  <c r="CB766" i="1"/>
  <c r="CB204" i="1"/>
  <c r="CB412" i="1"/>
  <c r="CB941" i="1"/>
  <c r="CB269" i="1"/>
  <c r="CB827" i="1"/>
  <c r="CB414" i="1"/>
  <c r="CB707" i="1"/>
  <c r="CB1897" i="1"/>
  <c r="CB1342" i="1"/>
  <c r="CB1344" i="1"/>
  <c r="CB890" i="1"/>
  <c r="CB891" i="1"/>
  <c r="CB22" i="1"/>
  <c r="CB81" i="1"/>
  <c r="CB1536" i="1"/>
  <c r="CB1899" i="1"/>
  <c r="CB1816" i="1"/>
  <c r="CB1413" i="1"/>
  <c r="CB1900" i="1"/>
  <c r="CB1901" i="1"/>
  <c r="CB83" i="1"/>
  <c r="CB323" i="1"/>
  <c r="CB85" i="1"/>
  <c r="CB709" i="1"/>
  <c r="CB1902" i="1"/>
  <c r="CB1903" i="1"/>
  <c r="CB1904" i="1"/>
  <c r="CB711" i="1"/>
  <c r="CB1415" i="1"/>
  <c r="CB473" i="1"/>
  <c r="CB713" i="1"/>
  <c r="CB1598" i="1"/>
  <c r="CB475" i="1"/>
  <c r="CB942" i="1"/>
  <c r="CB23" i="1"/>
  <c r="CB1114" i="1"/>
  <c r="CB325" i="1"/>
  <c r="CB1346" i="1"/>
  <c r="CB1347" i="1"/>
  <c r="CB476" i="1"/>
  <c r="CB1170" i="1"/>
  <c r="CB829" i="1"/>
  <c r="CB89" i="1"/>
  <c r="CB1352" i="1"/>
  <c r="CB1600" i="1"/>
  <c r="CB1601" i="1"/>
  <c r="CB25" i="1"/>
  <c r="CB715" i="1"/>
  <c r="CB27" i="1"/>
  <c r="CB28" i="1"/>
  <c r="CB944" i="1"/>
  <c r="CB945" i="1"/>
  <c r="CB717" i="1"/>
  <c r="CB1274" i="1"/>
  <c r="CB1275" i="1"/>
  <c r="CB1905" i="1"/>
  <c r="CB327" i="1"/>
  <c r="CB987" i="1"/>
  <c r="CB1907" i="1"/>
  <c r="CB989" i="1"/>
  <c r="CB768" i="1"/>
  <c r="CB949" i="1"/>
  <c r="CB1417" i="1"/>
  <c r="CB1740" i="1"/>
  <c r="CB206" i="1"/>
  <c r="CB660" i="1"/>
  <c r="CB536" i="1"/>
  <c r="CB1908" i="1"/>
  <c r="CB1686" i="1"/>
  <c r="CB91" i="1"/>
  <c r="CB991" i="1"/>
  <c r="CB1909" i="1"/>
  <c r="CB831" i="1"/>
  <c r="CB1818" i="1"/>
  <c r="CB1539" i="1"/>
  <c r="CB418" i="1"/>
  <c r="CB1910" i="1"/>
  <c r="CB1911" i="1"/>
  <c r="CB1819" i="1"/>
  <c r="CB1051" i="1"/>
  <c r="CB272" i="1"/>
  <c r="CB273" i="1"/>
  <c r="CB951" i="1"/>
  <c r="CB1913" i="1"/>
  <c r="CB478" i="1"/>
  <c r="CB1914" i="1"/>
  <c r="CB1915" i="1"/>
  <c r="CB1176" i="1"/>
  <c r="CB1234" i="1"/>
  <c r="CB275" i="1"/>
  <c r="CB1916" i="1"/>
  <c r="CB1918" i="1"/>
  <c r="CB1278" i="1"/>
  <c r="CB1279" i="1"/>
  <c r="CB208" i="1"/>
  <c r="CB833" i="1"/>
  <c r="CB996" i="1"/>
  <c r="CB1688" i="1"/>
  <c r="CB481" i="1"/>
  <c r="CB1744" i="1"/>
  <c r="CB1745" i="1"/>
  <c r="CB1820" i="1"/>
  <c r="CB210" i="1"/>
  <c r="CB1236" i="1"/>
  <c r="CB1238" i="1"/>
  <c r="CB719" i="1"/>
  <c r="CB1604" i="1"/>
  <c r="CB1606" i="1"/>
  <c r="CB1605" i="1"/>
  <c r="CB94" i="1"/>
  <c r="CB93" i="1"/>
  <c r="CB1919" i="1"/>
  <c r="CB769" i="1"/>
  <c r="CB772" i="1"/>
  <c r="CB1690" i="1"/>
  <c r="CB1541" i="1"/>
  <c r="CB1543" i="1"/>
  <c r="CB1054" i="1"/>
  <c r="CB721" i="1"/>
  <c r="CB998" i="1"/>
  <c r="CB1284" i="1"/>
  <c r="CB1747" i="1"/>
  <c r="CB1748" i="1"/>
  <c r="CB1691" i="1"/>
  <c r="CB1920" i="1"/>
  <c r="CB1609" i="1"/>
  <c r="CB329" i="1"/>
  <c r="CB149" i="1"/>
  <c r="CB1921" i="1"/>
  <c r="CB1821" i="1"/>
  <c r="CB1421" i="1"/>
  <c r="CB1117" i="1"/>
  <c r="CB1545" i="1"/>
  <c r="CB594" i="1"/>
  <c r="CB1119" i="1"/>
  <c r="CB151" i="1"/>
  <c r="CB1477" i="1"/>
  <c r="CB1693" i="1"/>
  <c r="CB1000" i="1"/>
  <c r="CB895" i="1"/>
  <c r="CB1287" i="1"/>
  <c r="CB420" i="1"/>
  <c r="CB97" i="1"/>
  <c r="CB277" i="1"/>
  <c r="CB662" i="1"/>
  <c r="CB484" i="1"/>
  <c r="CB483" i="1"/>
  <c r="CB32" i="1"/>
  <c r="CB212" i="1"/>
  <c r="CB1479" i="1"/>
  <c r="CB331" i="1"/>
  <c r="CB1922" i="1"/>
  <c r="CB1823" i="1"/>
  <c r="CB1924" i="1"/>
  <c r="CB1483" i="1"/>
  <c r="CB836" i="1"/>
  <c r="CB539" i="1"/>
  <c r="CB1485" i="1"/>
  <c r="CB99" i="1"/>
  <c r="CB100" i="1"/>
  <c r="CB596" i="1"/>
  <c r="CB1356" i="1"/>
  <c r="CB1357" i="1"/>
  <c r="CB1925" i="1"/>
  <c r="CB1289" i="1"/>
  <c r="CB664" i="1"/>
  <c r="CB1825" i="1"/>
  <c r="CB1926" i="1"/>
  <c r="CB1056" i="1"/>
  <c r="CB837" i="1"/>
  <c r="CB541" i="1"/>
  <c r="CB1058" i="1"/>
  <c r="CB1696" i="1"/>
  <c r="CB839" i="1"/>
  <c r="CB1121" i="1"/>
  <c r="CB1927" i="1"/>
  <c r="CB1487" i="1"/>
  <c r="CB1928" i="1"/>
  <c r="CB337" i="1"/>
  <c r="CB544" i="1"/>
  <c r="CB1424" i="1"/>
  <c r="CB1002" i="1"/>
  <c r="CB339" i="1"/>
  <c r="CB1124" i="1"/>
  <c r="CB1123" i="1"/>
  <c r="CB953" i="1"/>
  <c r="CB952" i="1"/>
  <c r="CB1004" i="1"/>
  <c r="CB34" i="1"/>
  <c r="CB1241" i="1"/>
  <c r="CB1006" i="1"/>
  <c r="CB774" i="1"/>
  <c r="CB104" i="1"/>
  <c r="CB1929" i="1"/>
  <c r="CB1613" i="1"/>
  <c r="CB1930" i="1"/>
  <c r="CB340" i="1"/>
  <c r="CB776" i="1"/>
  <c r="CB1060" i="1"/>
  <c r="CB1617" i="1"/>
  <c r="CB1618" i="1"/>
  <c r="CB1619" i="1"/>
  <c r="CB778" i="1"/>
  <c r="CB1827" i="1"/>
  <c r="CB782" i="1"/>
  <c r="CB896" i="1"/>
  <c r="CB1548" i="1"/>
  <c r="CB1547" i="1"/>
  <c r="CB1360" i="1"/>
  <c r="CB108" i="1"/>
  <c r="CB35" i="1"/>
  <c r="CB1751" i="1"/>
  <c r="CB841" i="1"/>
  <c r="CB1008" i="1"/>
  <c r="CB424" i="1"/>
  <c r="CB423" i="1"/>
  <c r="CB898" i="1"/>
  <c r="CB1291" i="1"/>
  <c r="CB668" i="1"/>
  <c r="CB1931" i="1"/>
  <c r="CB1426" i="1"/>
  <c r="CB670" i="1"/>
  <c r="CB1698" i="1"/>
  <c r="CB488" i="1"/>
  <c r="CB1431" i="1"/>
  <c r="CB598" i="1"/>
  <c r="CB1362" i="1"/>
  <c r="CB900" i="1"/>
  <c r="CB723" i="1"/>
  <c r="CB843" i="1"/>
  <c r="CB844" i="1"/>
  <c r="CB546" i="1"/>
  <c r="CB1489" i="1"/>
  <c r="CB672" i="1"/>
  <c r="CB1622" i="1"/>
  <c r="CB1753" i="1"/>
  <c r="CB848" i="1"/>
  <c r="CB847" i="1"/>
  <c r="CB725" i="1"/>
  <c r="CB1932" i="1"/>
  <c r="CB1293" i="1"/>
  <c r="CB1294" i="1"/>
  <c r="CB600" i="1"/>
  <c r="CB1244" i="1"/>
  <c r="CB1243" i="1"/>
  <c r="CB1933" i="1"/>
  <c r="CB1551" i="1"/>
  <c r="CB602" i="1"/>
  <c r="CB728" i="1"/>
  <c r="CB1934" i="1"/>
  <c r="CB1755" i="1"/>
  <c r="CB1247" i="1"/>
  <c r="CB490" i="1"/>
  <c r="CB1936" i="1"/>
  <c r="CB492" i="1"/>
  <c r="CB153" i="1"/>
  <c r="CB38" i="1"/>
  <c r="CB37" i="1"/>
  <c r="CB730" i="1"/>
  <c r="CB1492" i="1"/>
  <c r="CB1494" i="1"/>
  <c r="CB1365" i="1"/>
  <c r="CB155" i="1"/>
  <c r="CB283" i="1"/>
  <c r="CB1178" i="1"/>
  <c r="CB548" i="1"/>
  <c r="CB902" i="1"/>
  <c r="CB904" i="1"/>
  <c r="CB674" i="1"/>
  <c r="CB1700" i="1"/>
  <c r="CB1757" i="1"/>
  <c r="CB1433" i="1"/>
  <c r="CB1062" i="1"/>
  <c r="CB285" i="1"/>
  <c r="CB678" i="1"/>
  <c r="CB679" i="1"/>
  <c r="CB215" i="1"/>
  <c r="CB43" i="1"/>
  <c r="CB1937" i="1"/>
  <c r="CB111" i="1"/>
  <c r="CB1624" i="1"/>
  <c r="CB550" i="1"/>
  <c r="CB286" i="1"/>
  <c r="CB1129" i="1"/>
  <c r="CB157" i="1"/>
  <c r="CB1180" i="1"/>
  <c r="CB1010" i="1"/>
  <c r="CB1012" i="1"/>
  <c r="CB1939" i="1"/>
  <c r="CB428" i="1"/>
  <c r="CB1249" i="1"/>
  <c r="CB787" i="1"/>
  <c r="CB1553" i="1"/>
  <c r="CB906" i="1"/>
  <c r="CB1628" i="1"/>
  <c r="CB159" i="1"/>
  <c r="CB1940" i="1"/>
  <c r="CB1942" i="1"/>
  <c r="CB113" i="1"/>
  <c r="CB1370" i="1"/>
  <c r="CB1371" i="1"/>
  <c r="CB957" i="1"/>
  <c r="CB216" i="1"/>
  <c r="CB732" i="1"/>
  <c r="CB45" i="1"/>
  <c r="CB1702" i="1"/>
  <c r="CB1829" i="1"/>
  <c r="CB1630" i="1"/>
  <c r="CB1435" i="1"/>
  <c r="CB342" i="1"/>
  <c r="CB851" i="1"/>
  <c r="CB1014" i="1"/>
  <c r="CB1555" i="1"/>
  <c r="CB855" i="1"/>
  <c r="CB551" i="1"/>
  <c r="CB1374" i="1"/>
  <c r="CB1131" i="1"/>
  <c r="CB162" i="1"/>
  <c r="CB1759" i="1"/>
  <c r="CB430" i="1"/>
  <c r="CB1943" i="1"/>
  <c r="CB288" i="1"/>
  <c r="CB1704" i="1"/>
  <c r="CB606" i="1"/>
  <c r="CB607" i="1"/>
  <c r="CB1763" i="1"/>
  <c r="CB1944" i="1"/>
  <c r="CB218" i="1"/>
  <c r="CB960" i="1"/>
  <c r="CB1439" i="1"/>
  <c r="CB432" i="1"/>
  <c r="CB290" i="1"/>
  <c r="CB220" i="1"/>
  <c r="CB1831" i="1"/>
  <c r="CB494" i="1"/>
  <c r="CB1063" i="1"/>
  <c r="CB222" i="1"/>
  <c r="CB164" i="1"/>
  <c r="CB858" i="1"/>
  <c r="CB1182" i="1"/>
  <c r="CB1633" i="1"/>
  <c r="CB1557" i="1"/>
  <c r="CB1945" i="1"/>
  <c r="CB683" i="1"/>
  <c r="CB1946" i="1"/>
  <c r="CB496" i="1"/>
  <c r="CB1135" i="1"/>
  <c r="CB1134" i="1"/>
  <c r="CB1253" i="1"/>
  <c r="CB962" i="1"/>
  <c r="CB1833" i="1"/>
  <c r="CB1496" i="1"/>
  <c r="CB1559" i="1"/>
  <c r="CB1297" i="1"/>
  <c r="CB964" i="1"/>
  <c r="CB610" i="1"/>
  <c r="CB1299" i="1"/>
  <c r="CB612" i="1"/>
  <c r="CB1947" i="1"/>
  <c r="CB1300" i="1"/>
  <c r="CB1139" i="1"/>
  <c r="CB789" i="1"/>
  <c r="CB1561" i="1"/>
  <c r="CB500" i="1"/>
  <c r="CB501" i="1"/>
  <c r="CB1377" i="1"/>
  <c r="CB1706" i="1"/>
  <c r="CB908" i="1"/>
  <c r="CB1948" i="1"/>
  <c r="CB552" i="1"/>
  <c r="CB1836" i="1"/>
  <c r="CB1835" i="1"/>
  <c r="CB1498" i="1"/>
  <c r="CB1441" i="1"/>
  <c r="CB1302" i="1"/>
  <c r="CB167" i="1"/>
  <c r="CB1949" i="1"/>
  <c r="CB791" i="1"/>
  <c r="CB1766" i="1"/>
  <c r="CB225" i="1"/>
  <c r="CB554" i="1"/>
  <c r="CB793" i="1"/>
  <c r="CB910" i="1"/>
  <c r="CB1636" i="1"/>
  <c r="CB685" i="1"/>
  <c r="CB115" i="1"/>
  <c r="CB344" i="1"/>
  <c r="CB1184" i="1"/>
  <c r="CB1708" i="1"/>
  <c r="CB1951" i="1"/>
  <c r="CB1950" i="1"/>
  <c r="CB614" i="1"/>
  <c r="CB1710" i="1"/>
  <c r="CB687" i="1"/>
  <c r="CB1953" i="1"/>
  <c r="CB1379" i="1"/>
  <c r="CB1380" i="1"/>
  <c r="CB1186" i="1"/>
  <c r="CB1954" i="1"/>
  <c r="CB1067" i="1"/>
  <c r="CB796" i="1"/>
  <c r="CB795" i="1"/>
  <c r="CB1769" i="1"/>
  <c r="CB1768" i="1"/>
  <c r="CB227" i="1"/>
  <c r="CB1956" i="1"/>
  <c r="CB1955" i="1"/>
  <c r="CB1958" i="1"/>
  <c r="CB504" i="1"/>
  <c r="CB1383" i="1"/>
  <c r="CB1304" i="1"/>
  <c r="CB912" i="1"/>
  <c r="CB168" i="1"/>
  <c r="CB1443" i="1"/>
  <c r="CB1444" i="1"/>
  <c r="CB1445" i="1"/>
  <c r="CB1959" i="1"/>
  <c r="CB170" i="1"/>
  <c r="CB966" i="1"/>
  <c r="CB1960" i="1"/>
  <c r="CB346" i="1"/>
  <c r="CB1385" i="1"/>
  <c r="CB229" i="1"/>
  <c r="CB1500" i="1"/>
  <c r="CB860" i="1"/>
  <c r="CB1188" i="1"/>
  <c r="CB437" i="1"/>
  <c r="CB1961" i="1"/>
  <c r="CB1070" i="1"/>
  <c r="CB1965" i="1"/>
  <c r="CB231" i="1"/>
  <c r="CB1563" i="1"/>
  <c r="CB1190" i="1"/>
  <c r="CB1191" i="1"/>
  <c r="CB1194" i="1"/>
  <c r="CB1638" i="1"/>
  <c r="CB556" i="1"/>
  <c r="CB689" i="1"/>
  <c r="CB1712" i="1"/>
  <c r="CB1771" i="1"/>
  <c r="CB1966" i="1"/>
  <c r="CB559" i="1"/>
  <c r="CB558" i="1"/>
  <c r="CB862" i="1"/>
  <c r="CB172" i="1"/>
  <c r="CB1967" i="1"/>
  <c r="CB1565" i="1"/>
  <c r="CB914" i="1"/>
  <c r="CB1969" i="1"/>
  <c r="CB1968" i="1"/>
  <c r="CB1195" i="1"/>
  <c r="CB1450" i="1"/>
  <c r="CB1971" i="1"/>
  <c r="CB915" i="1"/>
  <c r="CB175" i="1"/>
  <c r="CB616" i="1"/>
  <c r="CB440" i="1"/>
  <c r="CB1972" i="1"/>
  <c r="CB917" i="1"/>
  <c r="CB506" i="1"/>
  <c r="CB1015" i="1"/>
  <c r="CB799" i="1"/>
  <c r="CB1141" i="1"/>
  <c r="CB1640" i="1"/>
  <c r="CB508" i="1"/>
  <c r="CB864" i="1"/>
  <c r="CB1973" i="1"/>
  <c r="CB1305" i="1"/>
  <c r="CB1256" i="1"/>
  <c r="CB1257" i="1"/>
  <c r="CB350" i="1"/>
  <c r="CB1974" i="1"/>
  <c r="CB293" i="1"/>
  <c r="CB295" i="1"/>
  <c r="CB1975" i="1"/>
  <c r="CB1976" i="1"/>
  <c r="CB1017" i="1"/>
  <c r="CB1073" i="1"/>
  <c r="CB1143" i="1"/>
  <c r="CB802" i="1"/>
  <c r="CB801" i="1"/>
  <c r="CB1978" i="1"/>
  <c r="CB510" i="1"/>
  <c r="CB1773" i="1"/>
  <c r="CB1979" i="1"/>
  <c r="CB1307" i="1"/>
  <c r="CB1502" i="1"/>
  <c r="CB1775" i="1"/>
  <c r="CB805" i="1"/>
  <c r="CB49" i="1"/>
  <c r="CB734" i="1"/>
  <c r="CB441" i="1"/>
  <c r="CB736" i="1"/>
  <c r="CB1452" i="1"/>
  <c r="CB297" i="1"/>
  <c r="CB352" i="1"/>
  <c r="CB1074" i="1"/>
  <c r="CB968" i="1"/>
  <c r="CB1566" i="1"/>
  <c r="CB117" i="1"/>
  <c r="CB1980" i="1"/>
  <c r="CB807" i="1"/>
  <c r="CB512" i="1"/>
  <c r="CB809" i="1"/>
  <c r="CB1454" i="1"/>
  <c r="CB562" i="1"/>
  <c r="CB354" i="1"/>
  <c r="CB1197" i="1"/>
  <c r="CB1642" i="1"/>
  <c r="CB52" i="1"/>
  <c r="CB1715" i="1"/>
  <c r="CB1779" i="1"/>
  <c r="CB1781" i="1"/>
  <c r="CB1644" i="1"/>
  <c r="CB1309" i="1"/>
  <c r="CB1311" i="1"/>
  <c r="CB1783" i="1"/>
  <c r="CB566" i="1"/>
  <c r="CB567" i="1"/>
  <c r="CB1019" i="1"/>
  <c r="CB1457" i="1"/>
  <c r="CB1504" i="1"/>
  <c r="CB971" i="1"/>
  <c r="CB1313" i="1"/>
  <c r="CB1785" i="1"/>
  <c r="CB54" i="1"/>
  <c r="CB1506" i="1"/>
  <c r="CB1199" i="1"/>
  <c r="CB570" i="1"/>
  <c r="CB1315" i="1"/>
  <c r="CB1981" i="1"/>
  <c r="CB1021" i="1"/>
  <c r="CB56" i="1"/>
  <c r="CB572" i="1"/>
  <c r="CB573" i="1"/>
  <c r="CB866" i="1"/>
  <c r="CB356" i="1"/>
  <c r="CB1318" i="1"/>
  <c r="CB1317" i="1"/>
  <c r="CB619" i="1"/>
  <c r="CB618" i="1"/>
  <c r="CB919" i="1"/>
  <c r="CB58" i="1"/>
  <c r="CB1982" i="1"/>
  <c r="CB921" i="1"/>
  <c r="CB1076" i="1"/>
  <c r="CB1842" i="1"/>
  <c r="CB1459" i="1"/>
  <c r="CB358" i="1"/>
  <c r="CB622" i="1"/>
  <c r="CB1388" i="1"/>
  <c r="CB177" i="1"/>
  <c r="CB1646" i="1"/>
  <c r="CB1647" i="1"/>
  <c r="CB1846" i="1"/>
  <c r="CB1146" i="1"/>
  <c r="CB974" i="1"/>
  <c r="CB739" i="1"/>
  <c r="CB181" i="1"/>
  <c r="CB1983" i="1"/>
  <c r="CB1023" i="1"/>
  <c r="CB1260" i="1"/>
  <c r="CB1078" i="1"/>
  <c r="CB741" i="1"/>
  <c r="CB1461" i="1"/>
  <c r="CB1321" i="1"/>
  <c r="CB119" i="1"/>
  <c r="CB1985" i="1"/>
  <c r="CB1984" i="1"/>
  <c r="CB1323" i="1"/>
  <c r="CB624" i="1"/>
  <c r="CB922" i="1"/>
  <c r="CB299" i="1"/>
  <c r="CB813" i="1"/>
  <c r="CB975" i="1"/>
  <c r="CB1787" i="1"/>
  <c r="CB1326" i="1"/>
  <c r="CB121" i="1"/>
  <c r="CB60" i="1"/>
  <c r="CB626" i="1"/>
  <c r="CB1568" i="1"/>
  <c r="CB1390" i="1"/>
  <c r="CB123" i="1"/>
  <c r="CB743" i="1"/>
  <c r="CB1025" i="1"/>
  <c r="CB515" i="1"/>
  <c r="CB628" i="1"/>
  <c r="CB1791" i="1"/>
  <c r="CB62" i="1"/>
  <c r="CB233" i="1"/>
  <c r="CB1201" i="1"/>
  <c r="CB235" i="1"/>
  <c r="CB443" i="1"/>
  <c r="CB237" i="1"/>
  <c r="CB363" i="1"/>
  <c r="CB1148" i="1"/>
  <c r="CB1650" i="1"/>
  <c r="CB1987" i="1"/>
  <c r="CB630" i="1"/>
  <c r="CB301" i="1"/>
  <c r="CB302" i="1"/>
  <c r="CB1392" i="1"/>
  <c r="CB1393" i="1"/>
  <c r="CB64" i="1"/>
  <c r="CB125" i="1"/>
  <c r="CB746" i="1"/>
  <c r="CB977" i="1"/>
  <c r="CB1848" i="1"/>
  <c r="CB869" i="1"/>
  <c r="CB1850" i="1"/>
  <c r="CB691" i="1"/>
  <c r="CB1719" i="1"/>
  <c r="CB693" i="1"/>
  <c r="CB1988" i="1"/>
  <c r="CB924" i="1"/>
  <c r="CB979" i="1"/>
  <c r="CB1509" i="1"/>
  <c r="CB1989" i="1"/>
  <c r="CB1990" i="1"/>
  <c r="CB239" i="1"/>
  <c r="CB1991" i="1"/>
  <c r="CB1721" i="1"/>
  <c r="CB1992" i="1"/>
  <c r="CB1993" i="1"/>
  <c r="CB66" i="1"/>
  <c r="CB1995" i="1"/>
  <c r="CB1080" i="1"/>
  <c r="CB1150" i="1"/>
  <c r="CB632" i="1"/>
  <c r="CB365" i="1"/>
  <c r="CB1793" i="1"/>
  <c r="CB1996" i="1"/>
  <c r="CB445" i="1"/>
  <c r="CB1997" i="1"/>
  <c r="CB367" i="1"/>
  <c r="CB577" i="1"/>
  <c r="CB1998" i="1"/>
  <c r="CB1651" i="1"/>
  <c r="CB695" i="1"/>
  <c r="CB1026" i="1"/>
  <c r="CB1852" i="1"/>
  <c r="CB1999" i="1"/>
  <c r="CB2000" i="1"/>
  <c r="CB816" i="1"/>
  <c r="CB1655" i="1"/>
  <c r="CB1082" i="1"/>
  <c r="CB1083" i="1"/>
  <c r="CB2002" i="1"/>
  <c r="CB1722" i="1"/>
  <c r="CB371" i="1"/>
  <c r="CB1203" i="1"/>
  <c r="CB306" i="1"/>
  <c r="CB305" i="1"/>
  <c r="CB925" i="1"/>
  <c r="CB1795" i="1"/>
  <c r="CB579" i="1"/>
  <c r="CB1657" i="1"/>
  <c r="CB1571" i="1"/>
  <c r="CB448" i="1"/>
  <c r="CB447" i="1"/>
  <c r="CB981" i="1"/>
  <c r="CB2003" i="1"/>
  <c r="CB1086" i="1"/>
  <c r="CB748" i="1"/>
  <c r="CB1398" i="1"/>
  <c r="CB184" i="1"/>
  <c r="BV373" i="1"/>
  <c r="BV1726" i="1"/>
  <c r="BV451" i="1"/>
  <c r="BV128" i="1"/>
  <c r="BV127" i="1"/>
  <c r="BV376" i="1"/>
  <c r="BV517" i="1"/>
  <c r="BV1573" i="1"/>
  <c r="BV1574" i="1"/>
  <c r="BV186" i="1"/>
  <c r="BV241" i="1"/>
  <c r="BV1400" i="1"/>
  <c r="BV1854" i="1"/>
  <c r="BV697" i="1"/>
  <c r="BV188" i="1"/>
  <c r="BV1512" i="1"/>
  <c r="BV1728" i="1"/>
  <c r="BV927" i="1"/>
  <c r="BV1730" i="1"/>
  <c r="BV818" i="1"/>
  <c r="BV1798" i="1"/>
  <c r="BV1855" i="1"/>
  <c r="BV1856" i="1"/>
  <c r="BV1800" i="1"/>
  <c r="BV1662" i="1"/>
  <c r="BV1858" i="1"/>
  <c r="BV68" i="1"/>
  <c r="BV454" i="1"/>
  <c r="BV1577" i="1"/>
  <c r="BV1859" i="1"/>
  <c r="BV929" i="1"/>
  <c r="BV1860" i="1"/>
  <c r="BV1664" i="1"/>
  <c r="BV1464" i="1"/>
  <c r="BV1861" i="1"/>
  <c r="BV1862" i="1"/>
  <c r="BV1863" i="1"/>
  <c r="BV1864" i="1"/>
  <c r="BV699" i="1"/>
  <c r="BV1867" i="1"/>
  <c r="BV243" i="1"/>
  <c r="BV246" i="1"/>
  <c r="BV245" i="1"/>
  <c r="BV1581" i="1"/>
  <c r="BV636" i="1"/>
  <c r="BV931" i="1"/>
  <c r="BV933" i="1"/>
  <c r="BV378" i="1"/>
  <c r="BV1206" i="1"/>
  <c r="BV190" i="1"/>
  <c r="BV131" i="1"/>
  <c r="BV871" i="1"/>
  <c r="BV134" i="1"/>
  <c r="BV133" i="1"/>
  <c r="BV1583" i="1"/>
  <c r="BV380" i="1"/>
  <c r="BV192" i="1"/>
  <c r="BV1029" i="1"/>
  <c r="BV1088" i="1"/>
  <c r="BV1513" i="1"/>
  <c r="BV1090" i="1"/>
  <c r="BV1517" i="1"/>
  <c r="BV1869" i="1"/>
  <c r="BV1868" i="1"/>
  <c r="BV750" i="1"/>
  <c r="BV1208" i="1"/>
  <c r="BV309" i="1"/>
  <c r="BV1210" i="1"/>
  <c r="BV1871" i="1"/>
  <c r="BV873" i="1"/>
  <c r="BV820" i="1"/>
  <c r="BV1262" i="1"/>
  <c r="BV1519" i="1"/>
  <c r="BV1031" i="1"/>
  <c r="BV1667" i="1"/>
  <c r="BV1802" i="1"/>
  <c r="BV384" i="1"/>
  <c r="BV521" i="1"/>
  <c r="BV1669" i="1"/>
  <c r="BV1092" i="1"/>
  <c r="BV875" i="1"/>
  <c r="BV1095" i="1"/>
  <c r="BV1094" i="1"/>
  <c r="BV1403" i="1"/>
  <c r="BV1872" i="1"/>
  <c r="BV1153" i="1"/>
  <c r="BV1584" i="1"/>
  <c r="BV1098" i="1"/>
  <c r="BV137" i="1"/>
  <c r="BV1033" i="1"/>
  <c r="BV1671" i="1"/>
  <c r="BV1803" i="1"/>
  <c r="BV1873" i="1"/>
  <c r="BV1522" i="1"/>
  <c r="BV1521" i="1"/>
  <c r="BV638" i="1"/>
  <c r="BV1732" i="1"/>
  <c r="BV70" i="1"/>
  <c r="BV1466" i="1"/>
  <c r="BV5" i="1"/>
  <c r="BV4" i="1"/>
  <c r="BV1874" i="1"/>
  <c r="BV1875" i="1"/>
  <c r="BV582" i="1"/>
  <c r="BV523" i="1"/>
  <c r="BV640" i="1"/>
  <c r="BV639" i="1"/>
  <c r="BV1525" i="1"/>
  <c r="BV1586" i="1"/>
  <c r="BV1587" i="1"/>
  <c r="BV1155" i="1"/>
  <c r="BV249" i="1"/>
  <c r="BV1876" i="1"/>
  <c r="BV752" i="1"/>
  <c r="BV877" i="1"/>
  <c r="BV1264" i="1"/>
  <c r="BV1265" i="1"/>
  <c r="BV1213" i="1"/>
  <c r="BV1212" i="1"/>
  <c r="BV8" i="1"/>
  <c r="BV1157" i="1"/>
  <c r="BV1100" i="1"/>
  <c r="BV586" i="1"/>
  <c r="BV879" i="1"/>
  <c r="BV388" i="1"/>
  <c r="BV390" i="1"/>
  <c r="BV391" i="1"/>
  <c r="BV311" i="1"/>
  <c r="BV525" i="1"/>
  <c r="BV645" i="1"/>
  <c r="BV754" i="1"/>
  <c r="BV394" i="1"/>
  <c r="BV1035" i="1"/>
  <c r="BV1329" i="1"/>
  <c r="BV1805" i="1"/>
  <c r="BV647" i="1"/>
  <c r="BV1037" i="1"/>
  <c r="BV10" i="1"/>
  <c r="BV527" i="1"/>
  <c r="BV1807" i="1"/>
  <c r="BV1405" i="1"/>
  <c r="BV1102" i="1"/>
  <c r="BV756" i="1"/>
  <c r="BV1104" i="1"/>
  <c r="BV398" i="1"/>
  <c r="BV1673" i="1"/>
  <c r="BV1877" i="1"/>
  <c r="BV935" i="1"/>
  <c r="BV936" i="1"/>
  <c r="BV702" i="1"/>
  <c r="BV1593" i="1"/>
  <c r="BV1039" i="1"/>
  <c r="BV1734" i="1"/>
  <c r="BV400" i="1"/>
  <c r="BV1527" i="1"/>
  <c r="BV704" i="1"/>
  <c r="BV1675" i="1"/>
  <c r="BV250" i="1"/>
  <c r="BV1677" i="1"/>
  <c r="BV314" i="1"/>
  <c r="BV1106" i="1"/>
  <c r="BV649" i="1"/>
  <c r="BV1810" i="1"/>
  <c r="BV588" i="1"/>
  <c r="BV1159" i="1"/>
  <c r="BV1594" i="1"/>
  <c r="BV1217" i="1"/>
  <c r="BV14" i="1"/>
  <c r="BV1219" i="1"/>
  <c r="BV1221" i="1"/>
  <c r="BV16" i="1"/>
  <c r="BV882" i="1"/>
  <c r="BV74" i="1"/>
  <c r="BV457" i="1"/>
  <c r="BV1468" i="1"/>
  <c r="BV1223" i="1"/>
  <c r="BV939" i="1"/>
  <c r="BV140" i="1"/>
  <c r="BV139" i="1"/>
  <c r="BV194" i="1"/>
  <c r="BV529" i="1"/>
  <c r="BV76" i="1"/>
  <c r="BV402" i="1"/>
  <c r="BV1043" i="1"/>
  <c r="BV1161" i="1"/>
  <c r="BV18" i="1"/>
  <c r="BV251" i="1"/>
  <c r="BV759" i="1"/>
  <c r="BV404" i="1"/>
  <c r="BV253" i="1"/>
  <c r="BV254" i="1"/>
  <c r="BV462" i="1"/>
  <c r="BV197" i="1"/>
  <c r="BV196" i="1"/>
  <c r="BV1470" i="1"/>
  <c r="BV257" i="1"/>
  <c r="BV258" i="1"/>
  <c r="BV1529" i="1"/>
  <c r="BV1046" i="1"/>
  <c r="BV1045" i="1"/>
  <c r="BV1878" i="1"/>
  <c r="BV1472" i="1"/>
  <c r="BV1163" i="1"/>
  <c r="BV983" i="1"/>
  <c r="BV1531" i="1"/>
  <c r="BV20" i="1"/>
  <c r="BV1226" i="1"/>
  <c r="BV1269" i="1"/>
  <c r="BV1331" i="1"/>
  <c r="BV651" i="1"/>
  <c r="BV1166" i="1"/>
  <c r="BV200" i="1"/>
  <c r="BV1736" i="1"/>
  <c r="BV532" i="1"/>
  <c r="BV1228" i="1"/>
  <c r="BV1880" i="1"/>
  <c r="BV1409" i="1"/>
  <c r="BV705" i="1"/>
  <c r="BV1229" i="1"/>
  <c r="BV464" i="1"/>
  <c r="BV1738" i="1"/>
  <c r="BV533" i="1"/>
  <c r="BV1881" i="1"/>
  <c r="BV653" i="1"/>
  <c r="BV656" i="1"/>
  <c r="BV1882" i="1"/>
  <c r="BV1108" i="1"/>
  <c r="BV1411" i="1"/>
  <c r="BV408" i="1"/>
  <c r="BV316" i="1"/>
  <c r="BV1883" i="1"/>
  <c r="BV1812" i="1"/>
  <c r="BV1533" i="1"/>
  <c r="BV763" i="1"/>
  <c r="BV1049" i="1"/>
  <c r="BV1335" i="1"/>
  <c r="BV1334" i="1"/>
  <c r="BV1596" i="1"/>
  <c r="BV143" i="1"/>
  <c r="BV985" i="1"/>
  <c r="BV1884" i="1"/>
  <c r="BV263" i="1"/>
  <c r="BV1885" i="1"/>
  <c r="BV317" i="1"/>
  <c r="BV465" i="1"/>
  <c r="BV265" i="1"/>
  <c r="BV1231" i="1"/>
  <c r="BV1886" i="1"/>
  <c r="BV824" i="1"/>
  <c r="BV1888" i="1"/>
  <c r="BV1887" i="1"/>
  <c r="BV1889" i="1"/>
  <c r="BV319" i="1"/>
  <c r="BV320" i="1"/>
  <c r="BV146" i="1"/>
  <c r="BV145" i="1"/>
  <c r="BV825" i="1"/>
  <c r="BV888" i="1"/>
  <c r="BV467" i="1"/>
  <c r="BV658" i="1"/>
  <c r="BV1338" i="1"/>
  <c r="BV202" i="1"/>
  <c r="BV1272" i="1"/>
  <c r="BV1891" i="1"/>
  <c r="BV1892" i="1"/>
  <c r="BV267" i="1"/>
  <c r="BV1168" i="1"/>
  <c r="BV1893" i="1"/>
  <c r="BV1894" i="1"/>
  <c r="BV1681" i="1"/>
  <c r="BV1680" i="1"/>
  <c r="BV1896" i="1"/>
  <c r="BV1814" i="1"/>
  <c r="BV410" i="1"/>
  <c r="BV1475" i="1"/>
  <c r="BV1110" i="1"/>
  <c r="BV1340" i="1"/>
  <c r="BV766" i="1"/>
  <c r="BV204" i="1"/>
  <c r="BV412" i="1"/>
  <c r="BV941" i="1"/>
  <c r="BV269" i="1"/>
  <c r="BV827" i="1"/>
  <c r="BV414" i="1"/>
  <c r="BV707" i="1"/>
  <c r="BV1897" i="1"/>
  <c r="BV1342" i="1"/>
  <c r="BV1344" i="1"/>
  <c r="BV890" i="1"/>
  <c r="BV891" i="1"/>
  <c r="BV22" i="1"/>
  <c r="BV81" i="1"/>
  <c r="BV1536" i="1"/>
  <c r="BV1899" i="1"/>
  <c r="BV1816" i="1"/>
  <c r="BV1413" i="1"/>
  <c r="BV1900" i="1"/>
  <c r="BV1901" i="1"/>
  <c r="BV83" i="1"/>
  <c r="BV323" i="1"/>
  <c r="BV85" i="1"/>
  <c r="BV709" i="1"/>
  <c r="BV1902" i="1"/>
  <c r="BV1903" i="1"/>
  <c r="BV1904" i="1"/>
  <c r="BV711" i="1"/>
  <c r="BV1415" i="1"/>
  <c r="BV473" i="1"/>
  <c r="BV713" i="1"/>
  <c r="BV1598" i="1"/>
  <c r="BV475" i="1"/>
  <c r="BV942" i="1"/>
  <c r="BV23" i="1"/>
  <c r="BV1114" i="1"/>
  <c r="BV325" i="1"/>
  <c r="BV1346" i="1"/>
  <c r="BV1347" i="1"/>
  <c r="BV476" i="1"/>
  <c r="BV1170" i="1"/>
  <c r="BV829" i="1"/>
  <c r="BV89" i="1"/>
  <c r="BV1352" i="1"/>
  <c r="BV1600" i="1"/>
  <c r="BV1601" i="1"/>
  <c r="BV25" i="1"/>
  <c r="BV715" i="1"/>
  <c r="BV27" i="1"/>
  <c r="BV28" i="1"/>
  <c r="BV944" i="1"/>
  <c r="BV945" i="1"/>
  <c r="BV717" i="1"/>
  <c r="BV1274" i="1"/>
  <c r="BV1275" i="1"/>
  <c r="BV1905" i="1"/>
  <c r="BV327" i="1"/>
  <c r="BV987" i="1"/>
  <c r="BV1907" i="1"/>
  <c r="BV989" i="1"/>
  <c r="BV768" i="1"/>
  <c r="BV949" i="1"/>
  <c r="BV1417" i="1"/>
  <c r="BV1740" i="1"/>
  <c r="BV206" i="1"/>
  <c r="BV660" i="1"/>
  <c r="BV536" i="1"/>
  <c r="BV1908" i="1"/>
  <c r="BV1686" i="1"/>
  <c r="BV91" i="1"/>
  <c r="BV991" i="1"/>
  <c r="BV1909" i="1"/>
  <c r="BV831" i="1"/>
  <c r="BV1818" i="1"/>
  <c r="BV1539" i="1"/>
  <c r="BV418" i="1"/>
  <c r="BV1910" i="1"/>
  <c r="BV1911" i="1"/>
  <c r="BV1819" i="1"/>
  <c r="BV1051" i="1"/>
  <c r="BV272" i="1"/>
  <c r="BV273" i="1"/>
  <c r="BV951" i="1"/>
  <c r="BV1913" i="1"/>
  <c r="BV478" i="1"/>
  <c r="BV1914" i="1"/>
  <c r="BV1915" i="1"/>
  <c r="BV1176" i="1"/>
  <c r="BV1234" i="1"/>
  <c r="BV275" i="1"/>
  <c r="BV1916" i="1"/>
  <c r="BV1918" i="1"/>
  <c r="BV1278" i="1"/>
  <c r="BV1279" i="1"/>
  <c r="BV208" i="1"/>
  <c r="BV833" i="1"/>
  <c r="BV996" i="1"/>
  <c r="BV1688" i="1"/>
  <c r="BV481" i="1"/>
  <c r="BV1744" i="1"/>
  <c r="BV1745" i="1"/>
  <c r="BV1820" i="1"/>
  <c r="BV210" i="1"/>
  <c r="BV1236" i="1"/>
  <c r="BV1238" i="1"/>
  <c r="BV719" i="1"/>
  <c r="BV1604" i="1"/>
  <c r="BV1606" i="1"/>
  <c r="BV1605" i="1"/>
  <c r="BV94" i="1"/>
  <c r="BV93" i="1"/>
  <c r="BV1919" i="1"/>
  <c r="BV769" i="1"/>
  <c r="BV772" i="1"/>
  <c r="BV1690" i="1"/>
  <c r="BV1541" i="1"/>
  <c r="BV1543" i="1"/>
  <c r="BV1054" i="1"/>
  <c r="BV721" i="1"/>
  <c r="BV998" i="1"/>
  <c r="BV1284" i="1"/>
  <c r="BV1747" i="1"/>
  <c r="BV1748" i="1"/>
  <c r="BV1691" i="1"/>
  <c r="BV1920" i="1"/>
  <c r="BV1609" i="1"/>
  <c r="BV329" i="1"/>
  <c r="BV149" i="1"/>
  <c r="BV1921" i="1"/>
  <c r="BV1821" i="1"/>
  <c r="BV1421" i="1"/>
  <c r="BV1117" i="1"/>
  <c r="BV1545" i="1"/>
  <c r="BV594" i="1"/>
  <c r="BV1119" i="1"/>
  <c r="BV151" i="1"/>
  <c r="BV1477" i="1"/>
  <c r="BV1693" i="1"/>
  <c r="BV1000" i="1"/>
  <c r="BV895" i="1"/>
  <c r="BV1287" i="1"/>
  <c r="BV420" i="1"/>
  <c r="BV97" i="1"/>
  <c r="BV277" i="1"/>
  <c r="BV662" i="1"/>
  <c r="BV484" i="1"/>
  <c r="BV483" i="1"/>
  <c r="BV32" i="1"/>
  <c r="BV212" i="1"/>
  <c r="BV1479" i="1"/>
  <c r="BV331" i="1"/>
  <c r="BV1922" i="1"/>
  <c r="BV1823" i="1"/>
  <c r="BV1924" i="1"/>
  <c r="BV1483" i="1"/>
  <c r="BV836" i="1"/>
  <c r="BV539" i="1"/>
  <c r="BV1485" i="1"/>
  <c r="BV99" i="1"/>
  <c r="BV100" i="1"/>
  <c r="BV596" i="1"/>
  <c r="BV1356" i="1"/>
  <c r="BV1357" i="1"/>
  <c r="BV1925" i="1"/>
  <c r="BV1289" i="1"/>
  <c r="BV664" i="1"/>
  <c r="BV1825" i="1"/>
  <c r="BV1926" i="1"/>
  <c r="BV1056" i="1"/>
  <c r="BV837" i="1"/>
  <c r="BV541" i="1"/>
  <c r="BV1058" i="1"/>
  <c r="BV1696" i="1"/>
  <c r="BV839" i="1"/>
  <c r="BV1121" i="1"/>
  <c r="BV1927" i="1"/>
  <c r="BV1487" i="1"/>
  <c r="BV1928" i="1"/>
  <c r="BV337" i="1"/>
  <c r="BV544" i="1"/>
  <c r="BV1424" i="1"/>
  <c r="BV1002" i="1"/>
  <c r="BV339" i="1"/>
  <c r="BV1124" i="1"/>
  <c r="BV1123" i="1"/>
  <c r="BV953" i="1"/>
  <c r="BV952" i="1"/>
  <c r="BV1004" i="1"/>
  <c r="BV34" i="1"/>
  <c r="BV1241" i="1"/>
  <c r="BV1006" i="1"/>
  <c r="BV774" i="1"/>
  <c r="BV104" i="1"/>
  <c r="BV1929" i="1"/>
  <c r="BV1613" i="1"/>
  <c r="BV1930" i="1"/>
  <c r="BV340" i="1"/>
  <c r="BV776" i="1"/>
  <c r="BV1060" i="1"/>
  <c r="BV1617" i="1"/>
  <c r="BV1618" i="1"/>
  <c r="BV1619" i="1"/>
  <c r="BV778" i="1"/>
  <c r="BV1827" i="1"/>
  <c r="BV782" i="1"/>
  <c r="BV896" i="1"/>
  <c r="BV1548" i="1"/>
  <c r="BV1547" i="1"/>
  <c r="BV1360" i="1"/>
  <c r="BV108" i="1"/>
  <c r="BV35" i="1"/>
  <c r="BV1751" i="1"/>
  <c r="BV841" i="1"/>
  <c r="BV1008" i="1"/>
  <c r="BV424" i="1"/>
  <c r="BV423" i="1"/>
  <c r="BV898" i="1"/>
  <c r="BV1291" i="1"/>
  <c r="BV668" i="1"/>
  <c r="BV1931" i="1"/>
  <c r="BV1426" i="1"/>
  <c r="BV670" i="1"/>
  <c r="BV1698" i="1"/>
  <c r="BV488" i="1"/>
  <c r="BV1431" i="1"/>
  <c r="BV598" i="1"/>
  <c r="BV1362" i="1"/>
  <c r="BV900" i="1"/>
  <c r="BV723" i="1"/>
  <c r="BV843" i="1"/>
  <c r="BV844" i="1"/>
  <c r="BV546" i="1"/>
  <c r="BV1489" i="1"/>
  <c r="BV672" i="1"/>
  <c r="BV1622" i="1"/>
  <c r="BV1753" i="1"/>
  <c r="BV848" i="1"/>
  <c r="BV847" i="1"/>
  <c r="BV725" i="1"/>
  <c r="BV1932" i="1"/>
  <c r="BV1293" i="1"/>
  <c r="BV1294" i="1"/>
  <c r="BV600" i="1"/>
  <c r="BV1244" i="1"/>
  <c r="BV1243" i="1"/>
  <c r="BV1933" i="1"/>
  <c r="BV1551" i="1"/>
  <c r="BV602" i="1"/>
  <c r="BV728" i="1"/>
  <c r="BV1934" i="1"/>
  <c r="BV1755" i="1"/>
  <c r="BV1247" i="1"/>
  <c r="BV490" i="1"/>
  <c r="BV1936" i="1"/>
  <c r="BV492" i="1"/>
  <c r="BV153" i="1"/>
  <c r="BV38" i="1"/>
  <c r="BV37" i="1"/>
  <c r="BV730" i="1"/>
  <c r="BV1492" i="1"/>
  <c r="BV1494" i="1"/>
  <c r="BV1365" i="1"/>
  <c r="BV155" i="1"/>
  <c r="BV283" i="1"/>
  <c r="BV1178" i="1"/>
  <c r="BV548" i="1"/>
  <c r="BV902" i="1"/>
  <c r="BV904" i="1"/>
  <c r="BV674" i="1"/>
  <c r="BV1700" i="1"/>
  <c r="BV1757" i="1"/>
  <c r="BV1433" i="1"/>
  <c r="BV1062" i="1"/>
  <c r="BV285" i="1"/>
  <c r="BV678" i="1"/>
  <c r="BV679" i="1"/>
  <c r="BV215" i="1"/>
  <c r="BV43" i="1"/>
  <c r="BV1937" i="1"/>
  <c r="BV111" i="1"/>
  <c r="BV1624" i="1"/>
  <c r="BV550" i="1"/>
  <c r="BV286" i="1"/>
  <c r="BV1129" i="1"/>
  <c r="BV157" i="1"/>
  <c r="BV1180" i="1"/>
  <c r="BV1010" i="1"/>
  <c r="BV1012" i="1"/>
  <c r="BV1939" i="1"/>
  <c r="BV428" i="1"/>
  <c r="BV1249" i="1"/>
  <c r="BV787" i="1"/>
  <c r="BV1553" i="1"/>
  <c r="BV906" i="1"/>
  <c r="BV1628" i="1"/>
  <c r="BV159" i="1"/>
  <c r="BV1940" i="1"/>
  <c r="BV1942" i="1"/>
  <c r="BV113" i="1"/>
  <c r="BV1370" i="1"/>
  <c r="BV1371" i="1"/>
  <c r="BV957" i="1"/>
  <c r="BV216" i="1"/>
  <c r="BV732" i="1"/>
  <c r="BV45" i="1"/>
  <c r="BV1702" i="1"/>
  <c r="BV1829" i="1"/>
  <c r="BV1630" i="1"/>
  <c r="BV1435" i="1"/>
  <c r="BV342" i="1"/>
  <c r="BV851" i="1"/>
  <c r="BV1014" i="1"/>
  <c r="BV1555" i="1"/>
  <c r="BV855" i="1"/>
  <c r="BV551" i="1"/>
  <c r="BV1374" i="1"/>
  <c r="BV1131" i="1"/>
  <c r="BV162" i="1"/>
  <c r="BV1759" i="1"/>
  <c r="BV430" i="1"/>
  <c r="BV1943" i="1"/>
  <c r="BV288" i="1"/>
  <c r="BV1704" i="1"/>
  <c r="BV606" i="1"/>
  <c r="BV607" i="1"/>
  <c r="BV1763" i="1"/>
  <c r="BV1944" i="1"/>
  <c r="BV218" i="1"/>
  <c r="BV960" i="1"/>
  <c r="BV1439" i="1"/>
  <c r="BV432" i="1"/>
  <c r="BV290" i="1"/>
  <c r="BV220" i="1"/>
  <c r="BV1831" i="1"/>
  <c r="BV494" i="1"/>
  <c r="BV1063" i="1"/>
  <c r="BV222" i="1"/>
  <c r="BV164" i="1"/>
  <c r="BV858" i="1"/>
  <c r="BV1182" i="1"/>
  <c r="BV1633" i="1"/>
  <c r="BV1557" i="1"/>
  <c r="BV1945" i="1"/>
  <c r="BV683" i="1"/>
  <c r="BV1946" i="1"/>
  <c r="BV496" i="1"/>
  <c r="BV1135" i="1"/>
  <c r="BV1134" i="1"/>
  <c r="BV1253" i="1"/>
  <c r="BV962" i="1"/>
  <c r="BV1833" i="1"/>
  <c r="BV1496" i="1"/>
  <c r="BV1559" i="1"/>
  <c r="BV1297" i="1"/>
  <c r="BV964" i="1"/>
  <c r="BV610" i="1"/>
  <c r="BV1299" i="1"/>
  <c r="BV612" i="1"/>
  <c r="BV1947" i="1"/>
  <c r="BV1300" i="1"/>
  <c r="BV1139" i="1"/>
  <c r="BV789" i="1"/>
  <c r="BV1561" i="1"/>
  <c r="BV500" i="1"/>
  <c r="BV501" i="1"/>
  <c r="BV1377" i="1"/>
  <c r="BV1706" i="1"/>
  <c r="BV908" i="1"/>
  <c r="BV1948" i="1"/>
  <c r="BV552" i="1"/>
  <c r="BV1836" i="1"/>
  <c r="BV1835" i="1"/>
  <c r="BV1498" i="1"/>
  <c r="BV1441" i="1"/>
  <c r="BV1302" i="1"/>
  <c r="BV167" i="1"/>
  <c r="BV1949" i="1"/>
  <c r="BV791" i="1"/>
  <c r="BV1766" i="1"/>
  <c r="BV225" i="1"/>
  <c r="BV554" i="1"/>
  <c r="BV793" i="1"/>
  <c r="BV910" i="1"/>
  <c r="BV1636" i="1"/>
  <c r="BV685" i="1"/>
  <c r="BV115" i="1"/>
  <c r="BV344" i="1"/>
  <c r="BV1184" i="1"/>
  <c r="BV1708" i="1"/>
  <c r="BV1951" i="1"/>
  <c r="BV1950" i="1"/>
  <c r="BV614" i="1"/>
  <c r="BV1710" i="1"/>
  <c r="BV687" i="1"/>
  <c r="BV1953" i="1"/>
  <c r="BV1379" i="1"/>
  <c r="BV1380" i="1"/>
  <c r="BV1186" i="1"/>
  <c r="BV1954" i="1"/>
  <c r="BV1067" i="1"/>
  <c r="BV796" i="1"/>
  <c r="BV795" i="1"/>
  <c r="BV1769" i="1"/>
  <c r="BV1768" i="1"/>
  <c r="BV227" i="1"/>
  <c r="BV1956" i="1"/>
  <c r="BV1955" i="1"/>
  <c r="BV1958" i="1"/>
  <c r="BV504" i="1"/>
  <c r="BV1383" i="1"/>
  <c r="BV1304" i="1"/>
  <c r="BV912" i="1"/>
  <c r="BV168" i="1"/>
  <c r="BV1443" i="1"/>
  <c r="BV1444" i="1"/>
  <c r="BV1445" i="1"/>
  <c r="BV1959" i="1"/>
  <c r="BV170" i="1"/>
  <c r="BV966" i="1"/>
  <c r="BV1960" i="1"/>
  <c r="BV346" i="1"/>
  <c r="BV1385" i="1"/>
  <c r="BV229" i="1"/>
  <c r="BV1500" i="1"/>
  <c r="BV860" i="1"/>
  <c r="BV1188" i="1"/>
  <c r="BV437" i="1"/>
  <c r="BV1961" i="1"/>
  <c r="BV1070" i="1"/>
  <c r="BV1965" i="1"/>
  <c r="BV231" i="1"/>
  <c r="BV1563" i="1"/>
  <c r="BV1190" i="1"/>
  <c r="BV1191" i="1"/>
  <c r="BV1194" i="1"/>
  <c r="BV1638" i="1"/>
  <c r="BV556" i="1"/>
  <c r="BV689" i="1"/>
  <c r="BV1712" i="1"/>
  <c r="BV1771" i="1"/>
  <c r="BV1966" i="1"/>
  <c r="BV559" i="1"/>
  <c r="BV558" i="1"/>
  <c r="BV862" i="1"/>
  <c r="BV172" i="1"/>
  <c r="BV1967" i="1"/>
  <c r="BV1565" i="1"/>
  <c r="BV914" i="1"/>
  <c r="BV1969" i="1"/>
  <c r="BV1968" i="1"/>
  <c r="BV1195" i="1"/>
  <c r="BV1450" i="1"/>
  <c r="BV1971" i="1"/>
  <c r="BV915" i="1"/>
  <c r="BV175" i="1"/>
  <c r="BV616" i="1"/>
  <c r="BV440" i="1"/>
  <c r="BV1972" i="1"/>
  <c r="BV917" i="1"/>
  <c r="BV506" i="1"/>
  <c r="BV1015" i="1"/>
  <c r="BV799" i="1"/>
  <c r="BV1141" i="1"/>
  <c r="BV1640" i="1"/>
  <c r="BV508" i="1"/>
  <c r="BV864" i="1"/>
  <c r="BV1973" i="1"/>
  <c r="BV1305" i="1"/>
  <c r="BV1256" i="1"/>
  <c r="BV1257" i="1"/>
  <c r="BV350" i="1"/>
  <c r="BV1974" i="1"/>
  <c r="BV293" i="1"/>
  <c r="BV295" i="1"/>
  <c r="BV1975" i="1"/>
  <c r="BV1976" i="1"/>
  <c r="BV1017" i="1"/>
  <c r="BV1073" i="1"/>
  <c r="BV1143" i="1"/>
  <c r="BV802" i="1"/>
  <c r="BV801" i="1"/>
  <c r="BV1978" i="1"/>
  <c r="BV510" i="1"/>
  <c r="BV1773" i="1"/>
  <c r="BV1979" i="1"/>
  <c r="BV1307" i="1"/>
  <c r="BV1502" i="1"/>
  <c r="BV1775" i="1"/>
  <c r="BV805" i="1"/>
  <c r="BV49" i="1"/>
  <c r="BV734" i="1"/>
  <c r="BV441" i="1"/>
  <c r="BV736" i="1"/>
  <c r="BV1452" i="1"/>
  <c r="BV297" i="1"/>
  <c r="BV352" i="1"/>
  <c r="BV1074" i="1"/>
  <c r="BV968" i="1"/>
  <c r="BV1566" i="1"/>
  <c r="BV117" i="1"/>
  <c r="BV1980" i="1"/>
  <c r="BV807" i="1"/>
  <c r="BV512" i="1"/>
  <c r="BV809" i="1"/>
  <c r="BV1454" i="1"/>
  <c r="BV562" i="1"/>
  <c r="BV354" i="1"/>
  <c r="BV1197" i="1"/>
  <c r="BV1642" i="1"/>
  <c r="BV52" i="1"/>
  <c r="BV1715" i="1"/>
  <c r="BV1779" i="1"/>
  <c r="BV1781" i="1"/>
  <c r="BV1644" i="1"/>
  <c r="BV1309" i="1"/>
  <c r="BV1311" i="1"/>
  <c r="BV1783" i="1"/>
  <c r="BV566" i="1"/>
  <c r="BV567" i="1"/>
  <c r="BV1019" i="1"/>
  <c r="BV1457" i="1"/>
  <c r="BV1504" i="1"/>
  <c r="BV971" i="1"/>
  <c r="BV1313" i="1"/>
  <c r="BV1785" i="1"/>
  <c r="BV54" i="1"/>
  <c r="BV1506" i="1"/>
  <c r="BV1199" i="1"/>
  <c r="BV570" i="1"/>
  <c r="BV1315" i="1"/>
  <c r="BV1981" i="1"/>
  <c r="BV1021" i="1"/>
  <c r="BV56" i="1"/>
  <c r="BV572" i="1"/>
  <c r="BV573" i="1"/>
  <c r="BV866" i="1"/>
  <c r="BV356" i="1"/>
  <c r="BV1318" i="1"/>
  <c r="BV1317" i="1"/>
  <c r="BV619" i="1"/>
  <c r="BV618" i="1"/>
  <c r="BV919" i="1"/>
  <c r="BV58" i="1"/>
  <c r="BV1982" i="1"/>
  <c r="BV921" i="1"/>
  <c r="BV1076" i="1"/>
  <c r="BV1842" i="1"/>
  <c r="BV1459" i="1"/>
  <c r="BV358" i="1"/>
  <c r="BV622" i="1"/>
  <c r="BV1388" i="1"/>
  <c r="BV177" i="1"/>
  <c r="BV1646" i="1"/>
  <c r="BV1647" i="1"/>
  <c r="BV1846" i="1"/>
  <c r="BV1146" i="1"/>
  <c r="BV974" i="1"/>
  <c r="BV739" i="1"/>
  <c r="BV181" i="1"/>
  <c r="BV1983" i="1"/>
  <c r="BV1023" i="1"/>
  <c r="BV1260" i="1"/>
  <c r="BV1078" i="1"/>
  <c r="BV741" i="1"/>
  <c r="BV1461" i="1"/>
  <c r="BV1321" i="1"/>
  <c r="BV119" i="1"/>
  <c r="BV1985" i="1"/>
  <c r="BV1984" i="1"/>
  <c r="BV1323" i="1"/>
  <c r="BV624" i="1"/>
  <c r="BV922" i="1"/>
  <c r="BV299" i="1"/>
  <c r="BV813" i="1"/>
  <c r="BV975" i="1"/>
  <c r="BV1787" i="1"/>
  <c r="BV1326" i="1"/>
  <c r="BV121" i="1"/>
  <c r="BV60" i="1"/>
  <c r="BV626" i="1"/>
  <c r="BV1568" i="1"/>
  <c r="BV1390" i="1"/>
  <c r="BV123" i="1"/>
  <c r="BV743" i="1"/>
  <c r="BV1025" i="1"/>
  <c r="BV515" i="1"/>
  <c r="BV628" i="1"/>
  <c r="BV1791" i="1"/>
  <c r="BV62" i="1"/>
  <c r="BV233" i="1"/>
  <c r="BV1201" i="1"/>
  <c r="BV235" i="1"/>
  <c r="BV443" i="1"/>
  <c r="BV237" i="1"/>
  <c r="BV363" i="1"/>
  <c r="BV1148" i="1"/>
  <c r="BV1650" i="1"/>
  <c r="BV1987" i="1"/>
  <c r="BV630" i="1"/>
  <c r="BV301" i="1"/>
  <c r="BV302" i="1"/>
  <c r="BV1392" i="1"/>
  <c r="BV1393" i="1"/>
  <c r="BV64" i="1"/>
  <c r="BV125" i="1"/>
  <c r="BV746" i="1"/>
  <c r="BV977" i="1"/>
  <c r="BV1848" i="1"/>
  <c r="BV869" i="1"/>
  <c r="BV1850" i="1"/>
  <c r="BV691" i="1"/>
  <c r="BV1719" i="1"/>
  <c r="BV693" i="1"/>
  <c r="BV1988" i="1"/>
  <c r="BV924" i="1"/>
  <c r="BV979" i="1"/>
  <c r="BV1509" i="1"/>
  <c r="BV1989" i="1"/>
  <c r="BV1990" i="1"/>
  <c r="BV239" i="1"/>
  <c r="BV1991" i="1"/>
  <c r="BV1721" i="1"/>
  <c r="BV1992" i="1"/>
  <c r="BV1993" i="1"/>
  <c r="BV66" i="1"/>
  <c r="BV1995" i="1"/>
  <c r="BV1080" i="1"/>
  <c r="BV1150" i="1"/>
  <c r="BV632" i="1"/>
  <c r="BV365" i="1"/>
  <c r="BV1793" i="1"/>
  <c r="BV1996" i="1"/>
  <c r="BV445" i="1"/>
  <c r="BV1997" i="1"/>
  <c r="BV367" i="1"/>
  <c r="BV577" i="1"/>
  <c r="BV1998" i="1"/>
  <c r="BV1651" i="1"/>
  <c r="BV695" i="1"/>
  <c r="BV1026" i="1"/>
  <c r="BV1852" i="1"/>
  <c r="BV1999" i="1"/>
  <c r="BV2000" i="1"/>
  <c r="BV816" i="1"/>
  <c r="BV1655" i="1"/>
  <c r="BV1082" i="1"/>
  <c r="BV1083" i="1"/>
  <c r="BV2002" i="1"/>
  <c r="BV1722" i="1"/>
  <c r="BV371" i="1"/>
  <c r="BV1203" i="1"/>
  <c r="BV306" i="1"/>
  <c r="BV305" i="1"/>
  <c r="BV925" i="1"/>
  <c r="BV1795" i="1"/>
  <c r="BV579" i="1"/>
  <c r="BV1657" i="1"/>
  <c r="BV1571" i="1"/>
  <c r="BV448" i="1"/>
  <c r="BV447" i="1"/>
  <c r="BV981" i="1"/>
  <c r="BV2003" i="1"/>
  <c r="BV1086" i="1"/>
  <c r="BV748" i="1"/>
  <c r="BV1398" i="1"/>
  <c r="BV184" i="1"/>
  <c r="BV1659" i="1"/>
  <c r="BV634" i="1"/>
  <c r="BO373" i="1"/>
  <c r="BO1726" i="1"/>
  <c r="BO128" i="1"/>
  <c r="BO127" i="1"/>
  <c r="BO376" i="1"/>
  <c r="BO517" i="1"/>
  <c r="BO1573" i="1"/>
  <c r="BO1574" i="1"/>
  <c r="BO186" i="1"/>
  <c r="BO241" i="1"/>
  <c r="BO697" i="1"/>
  <c r="BO188" i="1"/>
  <c r="BO1728" i="1"/>
  <c r="BO927" i="1"/>
  <c r="BO818" i="1"/>
  <c r="BO1798" i="1"/>
  <c r="BO1855" i="1"/>
  <c r="BO1856" i="1"/>
  <c r="BO1858" i="1"/>
  <c r="BO68" i="1"/>
  <c r="BO454" i="1"/>
  <c r="BO1577" i="1"/>
  <c r="BO1859" i="1"/>
  <c r="BO929" i="1"/>
  <c r="BO1860" i="1"/>
  <c r="BO1664" i="1"/>
  <c r="BO1861" i="1"/>
  <c r="BO1862" i="1"/>
  <c r="BO1863" i="1"/>
  <c r="BO1864" i="1"/>
  <c r="BO699" i="1"/>
  <c r="BO1867" i="1"/>
  <c r="BO243" i="1"/>
  <c r="BO246" i="1"/>
  <c r="BO245" i="1"/>
  <c r="BO636" i="1"/>
  <c r="BO931" i="1"/>
  <c r="BO933" i="1"/>
  <c r="BO378" i="1"/>
  <c r="BO1206" i="1"/>
  <c r="BO190" i="1"/>
  <c r="BO131" i="1"/>
  <c r="BO871" i="1"/>
  <c r="BO133" i="1"/>
  <c r="BO1583" i="1"/>
  <c r="BO380" i="1"/>
  <c r="BO192" i="1"/>
  <c r="BO1029" i="1"/>
  <c r="BO1088" i="1"/>
  <c r="BO1513" i="1"/>
  <c r="BO1517" i="1"/>
  <c r="BO1869" i="1"/>
  <c r="BO1868" i="1"/>
  <c r="BO750" i="1"/>
  <c r="BO309" i="1"/>
  <c r="BO1210" i="1"/>
  <c r="BO1871" i="1"/>
  <c r="BO873" i="1"/>
  <c r="BO820" i="1"/>
  <c r="BO1262" i="1"/>
  <c r="BO1519" i="1"/>
  <c r="BO1031" i="1"/>
  <c r="BO384" i="1"/>
  <c r="BO521" i="1"/>
  <c r="BO1092" i="1"/>
  <c r="BO875" i="1"/>
  <c r="BO1095" i="1"/>
  <c r="BO1094" i="1"/>
  <c r="BO1403" i="1"/>
  <c r="BO1872" i="1"/>
  <c r="BO1153" i="1"/>
  <c r="BO1584" i="1"/>
  <c r="BO137" i="1"/>
  <c r="BO1033" i="1"/>
  <c r="BO1671" i="1"/>
  <c r="BO1803" i="1"/>
  <c r="BO1522" i="1"/>
  <c r="BO1521" i="1"/>
  <c r="BO638" i="1"/>
  <c r="BO70" i="1"/>
  <c r="BO1466" i="1"/>
  <c r="BO5" i="1"/>
  <c r="BO1874" i="1"/>
  <c r="BO1875" i="1"/>
  <c r="BO523" i="1"/>
  <c r="BO640" i="1"/>
  <c r="BO639" i="1"/>
  <c r="BO1586" i="1"/>
  <c r="BO1587" i="1"/>
  <c r="BO1155" i="1"/>
  <c r="BO249" i="1"/>
  <c r="BO1876" i="1"/>
  <c r="BO752" i="1"/>
  <c r="BO877" i="1"/>
  <c r="BO1264" i="1"/>
  <c r="BO1265" i="1"/>
  <c r="BO1213" i="1"/>
  <c r="BO1212" i="1"/>
  <c r="BO8" i="1"/>
  <c r="BO1157" i="1"/>
  <c r="BO1100" i="1"/>
  <c r="BO879" i="1"/>
  <c r="BO388" i="1"/>
  <c r="BO390" i="1"/>
  <c r="BO391" i="1"/>
  <c r="BO311" i="1"/>
  <c r="BO525" i="1"/>
  <c r="BO754" i="1"/>
  <c r="BO394" i="1"/>
  <c r="BO1035" i="1"/>
  <c r="BO1329" i="1"/>
  <c r="BO1805" i="1"/>
  <c r="BO647" i="1"/>
  <c r="BO527" i="1"/>
  <c r="BO1102" i="1"/>
  <c r="BO756" i="1"/>
  <c r="BO1104" i="1"/>
  <c r="BO398" i="1"/>
  <c r="BO1673" i="1"/>
  <c r="BO1877" i="1"/>
  <c r="BO935" i="1"/>
  <c r="BO936" i="1"/>
  <c r="BO702" i="1"/>
  <c r="BO1039" i="1"/>
  <c r="BO1734" i="1"/>
  <c r="BO400" i="1"/>
  <c r="BO1527" i="1"/>
  <c r="BO704" i="1"/>
  <c r="BO250" i="1"/>
  <c r="BO314" i="1"/>
  <c r="BO1106" i="1"/>
  <c r="BO649" i="1"/>
  <c r="BO1810" i="1"/>
  <c r="BO1159" i="1"/>
  <c r="BO1594" i="1"/>
  <c r="BO1217" i="1"/>
  <c r="BO14" i="1"/>
  <c r="BO1219" i="1"/>
  <c r="BO1221" i="1"/>
  <c r="BO16" i="1"/>
  <c r="BO882" i="1"/>
  <c r="BO74" i="1"/>
  <c r="BO1468" i="1"/>
  <c r="BO1223" i="1"/>
  <c r="BO939" i="1"/>
  <c r="BO140" i="1"/>
  <c r="BO139" i="1"/>
  <c r="BO194" i="1"/>
  <c r="BO529" i="1"/>
  <c r="BO76" i="1"/>
  <c r="BO1043" i="1"/>
  <c r="BO1161" i="1"/>
  <c r="BO18" i="1"/>
  <c r="BO251" i="1"/>
  <c r="BO759" i="1"/>
  <c r="BO404" i="1"/>
  <c r="BO253" i="1"/>
  <c r="BO254" i="1"/>
  <c r="BO462" i="1"/>
  <c r="BO197" i="1"/>
  <c r="BO196" i="1"/>
  <c r="BO1470" i="1"/>
  <c r="BO257" i="1"/>
  <c r="BO258" i="1"/>
  <c r="BO1046" i="1"/>
  <c r="BO1045" i="1"/>
  <c r="BO1163" i="1"/>
  <c r="BO983" i="1"/>
  <c r="BO1531" i="1"/>
  <c r="BO20" i="1"/>
  <c r="BO1226" i="1"/>
  <c r="BO1269" i="1"/>
  <c r="BO651" i="1"/>
  <c r="BO200" i="1"/>
  <c r="BO532" i="1"/>
  <c r="BO1880" i="1"/>
  <c r="BO1409" i="1"/>
  <c r="BO705" i="1"/>
  <c r="BO1229" i="1"/>
  <c r="BO464" i="1"/>
  <c r="BO1738" i="1"/>
  <c r="BO533" i="1"/>
  <c r="BO1881" i="1"/>
  <c r="BO653" i="1"/>
  <c r="BO656" i="1"/>
  <c r="BO1882" i="1"/>
  <c r="BO1108" i="1"/>
  <c r="BO1411" i="1"/>
  <c r="BO408" i="1"/>
  <c r="BO316" i="1"/>
  <c r="BO1883" i="1"/>
  <c r="BO1812" i="1"/>
  <c r="BO1533" i="1"/>
  <c r="BO763" i="1"/>
  <c r="BO1049" i="1"/>
  <c r="BO1335" i="1"/>
  <c r="BO1334" i="1"/>
  <c r="BO1596" i="1"/>
  <c r="BO143" i="1"/>
  <c r="BO985" i="1"/>
  <c r="BO263" i="1"/>
  <c r="BO1885" i="1"/>
  <c r="BO317" i="1"/>
  <c r="BO465" i="1"/>
  <c r="BO265" i="1"/>
  <c r="BO1231" i="1"/>
  <c r="BO1886" i="1"/>
  <c r="BO824" i="1"/>
  <c r="BO1888" i="1"/>
  <c r="BO1887" i="1"/>
  <c r="BO1889" i="1"/>
  <c r="BO319" i="1"/>
  <c r="BO320" i="1"/>
  <c r="BO146" i="1"/>
  <c r="BO145" i="1"/>
  <c r="BO825" i="1"/>
  <c r="BO888" i="1"/>
  <c r="BO467" i="1"/>
  <c r="BO658" i="1"/>
  <c r="BO202" i="1"/>
  <c r="BO1272" i="1"/>
  <c r="BO1891" i="1"/>
  <c r="BO1892" i="1"/>
  <c r="BO267" i="1"/>
  <c r="BO1168" i="1"/>
  <c r="BO1893" i="1"/>
  <c r="BO1894" i="1"/>
  <c r="BO1681" i="1"/>
  <c r="BO1680" i="1"/>
  <c r="BO1896" i="1"/>
  <c r="BO1340" i="1"/>
  <c r="BO766" i="1"/>
  <c r="BO204" i="1"/>
  <c r="BO412" i="1"/>
  <c r="BO269" i="1"/>
  <c r="BO827" i="1"/>
  <c r="BO414" i="1"/>
  <c r="BO1897" i="1"/>
  <c r="BO1342" i="1"/>
  <c r="BO1344" i="1"/>
  <c r="BO890" i="1"/>
  <c r="BO891" i="1"/>
  <c r="BO22" i="1"/>
  <c r="BO81" i="1"/>
  <c r="BO1899" i="1"/>
  <c r="BO1413" i="1"/>
  <c r="BO1900" i="1"/>
  <c r="BO1901" i="1"/>
  <c r="BO83" i="1"/>
  <c r="BO323" i="1"/>
  <c r="BO709" i="1"/>
  <c r="BO1902" i="1"/>
  <c r="BO1903" i="1"/>
  <c r="BO1904" i="1"/>
  <c r="BO711" i="1"/>
  <c r="BO473" i="1"/>
  <c r="BO713" i="1"/>
  <c r="BO1598" i="1"/>
  <c r="BO475" i="1"/>
  <c r="BO942" i="1"/>
  <c r="BO23" i="1"/>
  <c r="BO1114" i="1"/>
  <c r="BO325" i="1"/>
  <c r="BO1346" i="1"/>
  <c r="BO1347" i="1"/>
  <c r="BO476" i="1"/>
  <c r="BO829" i="1"/>
  <c r="BO89" i="1"/>
  <c r="BO1352" i="1"/>
  <c r="BO1600" i="1"/>
  <c r="BO1601" i="1"/>
  <c r="BO25" i="1"/>
  <c r="BO27" i="1"/>
  <c r="BO28" i="1"/>
  <c r="BO944" i="1"/>
  <c r="BO945" i="1"/>
  <c r="BO717" i="1"/>
  <c r="BO1274" i="1"/>
  <c r="BO1275" i="1"/>
  <c r="BO1905" i="1"/>
  <c r="BO327" i="1"/>
  <c r="BO987" i="1"/>
  <c r="BO1907" i="1"/>
  <c r="BO989" i="1"/>
  <c r="BO768" i="1"/>
  <c r="BO949" i="1"/>
  <c r="BO1417" i="1"/>
  <c r="BO206" i="1"/>
  <c r="BO660" i="1"/>
  <c r="BO536" i="1"/>
  <c r="BO1908" i="1"/>
  <c r="BO91" i="1"/>
  <c r="BO991" i="1"/>
  <c r="BO1909" i="1"/>
  <c r="BO831" i="1"/>
  <c r="BO1818" i="1"/>
  <c r="BO1539" i="1"/>
  <c r="BO418" i="1"/>
  <c r="BO1910" i="1"/>
  <c r="BO1819" i="1"/>
  <c r="BO272" i="1"/>
  <c r="BO273" i="1"/>
  <c r="BO951" i="1"/>
  <c r="BO1913" i="1"/>
  <c r="BO478" i="1"/>
  <c r="BO1914" i="1"/>
  <c r="BO1915" i="1"/>
  <c r="BO1176" i="1"/>
  <c r="BO1234" i="1"/>
  <c r="BO275" i="1"/>
  <c r="BO1916" i="1"/>
  <c r="BO1918" i="1"/>
  <c r="BO1279" i="1"/>
  <c r="BO208" i="1"/>
  <c r="BO833" i="1"/>
  <c r="BO481" i="1"/>
  <c r="BO1744" i="1"/>
  <c r="BO1745" i="1"/>
  <c r="BO210" i="1"/>
  <c r="BO1238" i="1"/>
  <c r="BO719" i="1"/>
  <c r="BO1604" i="1"/>
  <c r="BO1606" i="1"/>
  <c r="BO1605" i="1"/>
  <c r="BO94" i="1"/>
  <c r="BO93" i="1"/>
  <c r="BO1919" i="1"/>
  <c r="BO769" i="1"/>
  <c r="BO772" i="1"/>
  <c r="BO1690" i="1"/>
  <c r="BO1541" i="1"/>
  <c r="BO1054" i="1"/>
  <c r="BO721" i="1"/>
  <c r="BO998" i="1"/>
  <c r="BO1284" i="1"/>
  <c r="BO1747" i="1"/>
  <c r="BO1748" i="1"/>
  <c r="BO1691" i="1"/>
  <c r="BO1920" i="1"/>
  <c r="BO1609" i="1"/>
  <c r="BO329" i="1"/>
  <c r="BO149" i="1"/>
  <c r="BO1921" i="1"/>
  <c r="BO1421" i="1"/>
  <c r="BO594" i="1"/>
  <c r="BO1119" i="1"/>
  <c r="BO151" i="1"/>
  <c r="BO1693" i="1"/>
  <c r="BO1000" i="1"/>
  <c r="BO895" i="1"/>
  <c r="BO1287" i="1"/>
  <c r="BO420" i="1"/>
  <c r="BO97" i="1"/>
  <c r="BO277" i="1"/>
  <c r="BO662" i="1"/>
  <c r="BO484" i="1"/>
  <c r="BO32" i="1"/>
  <c r="BO212" i="1"/>
  <c r="BO1479" i="1"/>
  <c r="BO331" i="1"/>
  <c r="BO1922" i="1"/>
  <c r="BO1823" i="1"/>
  <c r="BO1924" i="1"/>
  <c r="BO1483" i="1"/>
  <c r="BO836" i="1"/>
  <c r="BO539" i="1"/>
  <c r="BO1485" i="1"/>
  <c r="BO99" i="1"/>
  <c r="BO100" i="1"/>
  <c r="BO596" i="1"/>
  <c r="BO1356" i="1"/>
  <c r="BO1357" i="1"/>
  <c r="BO1925" i="1"/>
  <c r="BO1289" i="1"/>
  <c r="BO1825" i="1"/>
  <c r="BO1926" i="1"/>
  <c r="BO1056" i="1"/>
  <c r="BO837" i="1"/>
  <c r="BO541" i="1"/>
  <c r="BO1058" i="1"/>
  <c r="BO839" i="1"/>
  <c r="BO1121" i="1"/>
  <c r="BO1927" i="1"/>
  <c r="BO1928" i="1"/>
  <c r="BO337" i="1"/>
  <c r="BO544" i="1"/>
  <c r="BO1002" i="1"/>
  <c r="BO339" i="1"/>
  <c r="BO1124" i="1"/>
  <c r="BO1123" i="1"/>
  <c r="BO953" i="1"/>
  <c r="BO952" i="1"/>
  <c r="BO34" i="1"/>
  <c r="BO1241" i="1"/>
  <c r="BO1006" i="1"/>
  <c r="BO774" i="1"/>
  <c r="BO104" i="1"/>
  <c r="BO1929" i="1"/>
  <c r="BO1930" i="1"/>
  <c r="BO340" i="1"/>
  <c r="BO776" i="1"/>
  <c r="BO1060" i="1"/>
  <c r="BO1617" i="1"/>
  <c r="BO1618" i="1"/>
  <c r="BO1619" i="1"/>
  <c r="BO778" i="1"/>
  <c r="BO1827" i="1"/>
  <c r="BO782" i="1"/>
  <c r="BO896" i="1"/>
  <c r="BO1548" i="1"/>
  <c r="BO1547" i="1"/>
  <c r="BO1360" i="1"/>
  <c r="BO108" i="1"/>
  <c r="BO35" i="1"/>
  <c r="BO1751" i="1"/>
  <c r="BO841" i="1"/>
  <c r="BO1008" i="1"/>
  <c r="BO424" i="1"/>
  <c r="BO423" i="1"/>
  <c r="BO898" i="1"/>
  <c r="BO1291" i="1"/>
  <c r="BO668" i="1"/>
  <c r="BO1931" i="1"/>
  <c r="BO1426" i="1"/>
  <c r="BO670" i="1"/>
  <c r="BO488" i="1"/>
  <c r="BO598" i="1"/>
  <c r="BO1362" i="1"/>
  <c r="BO900" i="1"/>
  <c r="BO723" i="1"/>
  <c r="BO843" i="1"/>
  <c r="BO844" i="1"/>
  <c r="BO546" i="1"/>
  <c r="BO1622" i="1"/>
  <c r="BO1753" i="1"/>
  <c r="BO848" i="1"/>
  <c r="BO847" i="1"/>
  <c r="BO1932" i="1"/>
  <c r="BO1293" i="1"/>
  <c r="BO1294" i="1"/>
  <c r="BO600" i="1"/>
  <c r="BO1244" i="1"/>
  <c r="BO1933" i="1"/>
  <c r="BO1551" i="1"/>
  <c r="BO602" i="1"/>
  <c r="BO728" i="1"/>
  <c r="BO1934" i="1"/>
  <c r="BO1247" i="1"/>
  <c r="BO490" i="1"/>
  <c r="BO1936" i="1"/>
  <c r="BO492" i="1"/>
  <c r="BO153" i="1"/>
  <c r="BO38" i="1"/>
  <c r="BO37" i="1"/>
  <c r="BO730" i="1"/>
  <c r="BO1492" i="1"/>
  <c r="BO1494" i="1"/>
  <c r="BO1365" i="1"/>
  <c r="BO155" i="1"/>
  <c r="BO283" i="1"/>
  <c r="BO1178" i="1"/>
  <c r="BO548" i="1"/>
  <c r="BO902" i="1"/>
  <c r="BO904" i="1"/>
  <c r="BO674" i="1"/>
  <c r="BO1757" i="1"/>
  <c r="BO1433" i="1"/>
  <c r="BO1062" i="1"/>
  <c r="BO285" i="1"/>
  <c r="BO678" i="1"/>
  <c r="BO679" i="1"/>
  <c r="BO215" i="1"/>
  <c r="BO43" i="1"/>
  <c r="BO1937" i="1"/>
  <c r="BO111" i="1"/>
  <c r="BO1624" i="1"/>
  <c r="BO550" i="1"/>
  <c r="BO286" i="1"/>
  <c r="BO1129" i="1"/>
  <c r="BO157" i="1"/>
  <c r="BO1010" i="1"/>
  <c r="BO1939" i="1"/>
  <c r="BO428" i="1"/>
  <c r="BO1249" i="1"/>
  <c r="BO787" i="1"/>
  <c r="BO1553" i="1"/>
  <c r="BO906" i="1"/>
  <c r="BO159" i="1"/>
  <c r="BO1940" i="1"/>
  <c r="BO1942" i="1"/>
  <c r="BO113" i="1"/>
  <c r="BO1370" i="1"/>
  <c r="BO1371" i="1"/>
  <c r="BO957" i="1"/>
  <c r="BO45" i="1"/>
  <c r="BO1702" i="1"/>
  <c r="BO1435" i="1"/>
  <c r="BO342" i="1"/>
  <c r="BO851" i="1"/>
  <c r="BO1014" i="1"/>
  <c r="BO855" i="1"/>
  <c r="BO551" i="1"/>
  <c r="BO1374" i="1"/>
  <c r="BO1131" i="1"/>
  <c r="BO162" i="1"/>
  <c r="BO1943" i="1"/>
  <c r="BO288" i="1"/>
  <c r="BO606" i="1"/>
  <c r="BO607" i="1"/>
  <c r="BO1763" i="1"/>
  <c r="BO1944" i="1"/>
  <c r="BO218" i="1"/>
  <c r="BO960" i="1"/>
  <c r="BO432" i="1"/>
  <c r="BO290" i="1"/>
  <c r="BO220" i="1"/>
  <c r="BO1831" i="1"/>
  <c r="BO494" i="1"/>
  <c r="BO1063" i="1"/>
  <c r="BO222" i="1"/>
  <c r="BO858" i="1"/>
  <c r="BO1633" i="1"/>
  <c r="BO1945" i="1"/>
  <c r="BO683" i="1"/>
  <c r="BO1946" i="1"/>
  <c r="BO496" i="1"/>
  <c r="BO1135" i="1"/>
  <c r="BO1134" i="1"/>
  <c r="BO1253" i="1"/>
  <c r="BO962" i="1"/>
  <c r="BO1833" i="1"/>
  <c r="BO1559" i="1"/>
  <c r="BO1297" i="1"/>
  <c r="BO964" i="1"/>
  <c r="BO1299" i="1"/>
  <c r="BO1947" i="1"/>
  <c r="BO1300" i="1"/>
  <c r="BO1139" i="1"/>
  <c r="BO789" i="1"/>
  <c r="BO500" i="1"/>
  <c r="BO501" i="1"/>
  <c r="BO1706" i="1"/>
  <c r="BO908" i="1"/>
  <c r="BO1948" i="1"/>
  <c r="BO552" i="1"/>
  <c r="BO1836" i="1"/>
  <c r="BO1835" i="1"/>
  <c r="BO1498" i="1"/>
  <c r="BO1441" i="1"/>
  <c r="BO1302" i="1"/>
  <c r="BO167" i="1"/>
  <c r="BO1949" i="1"/>
  <c r="BO791" i="1"/>
  <c r="BO1766" i="1"/>
  <c r="BO225" i="1"/>
  <c r="BO554" i="1"/>
  <c r="BO910" i="1"/>
  <c r="BO1636" i="1"/>
  <c r="BO685" i="1"/>
  <c r="BO115" i="1"/>
  <c r="BO344" i="1"/>
  <c r="BO1184" i="1"/>
  <c r="BO1951" i="1"/>
  <c r="BO1950" i="1"/>
  <c r="BO614" i="1"/>
  <c r="BO1710" i="1"/>
  <c r="BO1953" i="1"/>
  <c r="BO1380" i="1"/>
  <c r="BO1186" i="1"/>
  <c r="BO1954" i="1"/>
  <c r="BO1067" i="1"/>
  <c r="BO796" i="1"/>
  <c r="BO795" i="1"/>
  <c r="BO1769" i="1"/>
  <c r="BO1768" i="1"/>
  <c r="BO227" i="1"/>
  <c r="BO1956" i="1"/>
  <c r="BO1955" i="1"/>
  <c r="BO1958" i="1"/>
  <c r="BO504" i="1"/>
  <c r="BO1383" i="1"/>
  <c r="BO1304" i="1"/>
  <c r="BO912" i="1"/>
  <c r="BO168" i="1"/>
  <c r="BO1443" i="1"/>
  <c r="BO1444" i="1"/>
  <c r="BO1445" i="1"/>
  <c r="BO1959" i="1"/>
  <c r="BO170" i="1"/>
  <c r="BO966" i="1"/>
  <c r="BO1960" i="1"/>
  <c r="BO1385" i="1"/>
  <c r="BO229" i="1"/>
  <c r="BO1500" i="1"/>
  <c r="BO860" i="1"/>
  <c r="BO437" i="1"/>
  <c r="BO1961" i="1"/>
  <c r="BO1070" i="1"/>
  <c r="BO1965" i="1"/>
  <c r="BO231" i="1"/>
  <c r="BO1563" i="1"/>
  <c r="BO1190" i="1"/>
  <c r="BO1191" i="1"/>
  <c r="BO556" i="1"/>
  <c r="BO689" i="1"/>
  <c r="BO1712" i="1"/>
  <c r="BO1771" i="1"/>
  <c r="BO1966" i="1"/>
  <c r="BO559" i="1"/>
  <c r="BO558" i="1"/>
  <c r="BO172" i="1"/>
  <c r="BO1967" i="1"/>
  <c r="BO914" i="1"/>
  <c r="BO1969" i="1"/>
  <c r="BO1968" i="1"/>
  <c r="BO1195" i="1"/>
  <c r="BO1450" i="1"/>
  <c r="BO1971" i="1"/>
  <c r="BO915" i="1"/>
  <c r="BO175" i="1"/>
  <c r="BO616" i="1"/>
  <c r="BO440" i="1"/>
  <c r="BO1972" i="1"/>
  <c r="BO917" i="1"/>
  <c r="BO506" i="1"/>
  <c r="BO1015" i="1"/>
  <c r="BO799" i="1"/>
  <c r="BO1141" i="1"/>
  <c r="BO1640" i="1"/>
  <c r="BO508" i="1"/>
  <c r="BO864" i="1"/>
  <c r="BO1973" i="1"/>
  <c r="BO1256" i="1"/>
  <c r="BO1257" i="1"/>
  <c r="BO350" i="1"/>
  <c r="BO1974" i="1"/>
  <c r="BO293" i="1"/>
  <c r="BO295" i="1"/>
  <c r="BO1975" i="1"/>
  <c r="BO1976" i="1"/>
  <c r="BO1017" i="1"/>
  <c r="BO1073" i="1"/>
  <c r="BO1143" i="1"/>
  <c r="BO802" i="1"/>
  <c r="BO801" i="1"/>
  <c r="BO1978" i="1"/>
  <c r="BO510" i="1"/>
  <c r="BO1979" i="1"/>
  <c r="BO1502" i="1"/>
  <c r="BO805" i="1"/>
  <c r="BO49" i="1"/>
  <c r="BO734" i="1"/>
  <c r="BO441" i="1"/>
  <c r="BO1452" i="1"/>
  <c r="BO297" i="1"/>
  <c r="BO352" i="1"/>
  <c r="BO1074" i="1"/>
  <c r="BO968" i="1"/>
  <c r="BO117" i="1"/>
  <c r="BO1980" i="1"/>
  <c r="BO807" i="1"/>
  <c r="BO512" i="1"/>
  <c r="BO809" i="1"/>
  <c r="BO1454" i="1"/>
  <c r="BO562" i="1"/>
  <c r="BO354" i="1"/>
  <c r="BO1197" i="1"/>
  <c r="BO52" i="1"/>
  <c r="BO1715" i="1"/>
  <c r="BO1779" i="1"/>
  <c r="BO1311" i="1"/>
  <c r="BO1783" i="1"/>
  <c r="BO566" i="1"/>
  <c r="BO567" i="1"/>
  <c r="BO1019" i="1"/>
  <c r="BO1504" i="1"/>
  <c r="BO971" i="1"/>
  <c r="BO1313" i="1"/>
  <c r="BO1785" i="1"/>
  <c r="BO54" i="1"/>
  <c r="BO1506" i="1"/>
  <c r="BO1199" i="1"/>
  <c r="BO570" i="1"/>
  <c r="BO1981" i="1"/>
  <c r="BO1021" i="1"/>
  <c r="BO56" i="1"/>
  <c r="BO572" i="1"/>
  <c r="BO573" i="1"/>
  <c r="BO866" i="1"/>
  <c r="BO356" i="1"/>
  <c r="BO1318" i="1"/>
  <c r="BO1317" i="1"/>
  <c r="BO619" i="1"/>
  <c r="BO618" i="1"/>
  <c r="BO919" i="1"/>
  <c r="BO58" i="1"/>
  <c r="BO1982" i="1"/>
  <c r="BO1076" i="1"/>
  <c r="BO1842" i="1"/>
  <c r="BO1459" i="1"/>
  <c r="BO358" i="1"/>
  <c r="BO177" i="1"/>
  <c r="BO1646" i="1"/>
  <c r="BO1647" i="1"/>
  <c r="BO1146" i="1"/>
  <c r="BO974" i="1"/>
  <c r="BO739" i="1"/>
  <c r="BO181" i="1"/>
  <c r="BO1983" i="1"/>
  <c r="BO1023" i="1"/>
  <c r="BO1260" i="1"/>
  <c r="BO1078" i="1"/>
  <c r="BO741" i="1"/>
  <c r="BO1461" i="1"/>
  <c r="BO119" i="1"/>
  <c r="BO1985" i="1"/>
  <c r="BO1984" i="1"/>
  <c r="BO1323" i="1"/>
  <c r="BO624" i="1"/>
  <c r="BO922" i="1"/>
  <c r="BO299" i="1"/>
  <c r="BO813" i="1"/>
  <c r="BO975" i="1"/>
  <c r="BO1787" i="1"/>
  <c r="BO121" i="1"/>
  <c r="BO60" i="1"/>
  <c r="BO626" i="1"/>
  <c r="BO123" i="1"/>
  <c r="BO1025" i="1"/>
  <c r="BO515" i="1"/>
  <c r="BO62" i="1"/>
  <c r="BO233" i="1"/>
  <c r="BO1201" i="1"/>
  <c r="BO235" i="1"/>
  <c r="BO237" i="1"/>
  <c r="BO363" i="1"/>
  <c r="BO1148" i="1"/>
  <c r="BO1650" i="1"/>
  <c r="BO1987" i="1"/>
  <c r="BO301" i="1"/>
  <c r="BO302" i="1"/>
  <c r="BO1393" i="1"/>
  <c r="BO64" i="1"/>
  <c r="BO125" i="1"/>
  <c r="BO746" i="1"/>
  <c r="BO977" i="1"/>
  <c r="BO1848" i="1"/>
  <c r="BO869" i="1"/>
  <c r="BO1850" i="1"/>
  <c r="BO691" i="1"/>
  <c r="BO1719" i="1"/>
  <c r="BO1988" i="1"/>
  <c r="BO924" i="1"/>
  <c r="BO1989" i="1"/>
  <c r="BO1990" i="1"/>
  <c r="BO239" i="1"/>
  <c r="BO1991" i="1"/>
  <c r="BO1992" i="1"/>
  <c r="BO1993" i="1"/>
  <c r="BO66" i="1"/>
  <c r="BO1995" i="1"/>
  <c r="BO1080" i="1"/>
  <c r="BO1150" i="1"/>
  <c r="BO632" i="1"/>
  <c r="BO365" i="1"/>
  <c r="BO1996" i="1"/>
  <c r="BO445" i="1"/>
  <c r="BO1997" i="1"/>
  <c r="BO367" i="1"/>
  <c r="BO577" i="1"/>
  <c r="BO1998" i="1"/>
  <c r="BO1651" i="1"/>
  <c r="BO695" i="1"/>
  <c r="BO1999" i="1"/>
  <c r="BO816" i="1"/>
  <c r="BO1083" i="1"/>
  <c r="BO2002" i="1"/>
  <c r="BO371" i="1"/>
  <c r="BO1203" i="1"/>
  <c r="BO306" i="1"/>
  <c r="BO305" i="1"/>
  <c r="BO925" i="1"/>
  <c r="BO1795" i="1"/>
  <c r="BO579" i="1"/>
  <c r="BO1657" i="1"/>
  <c r="BO1571" i="1"/>
  <c r="BO448" i="1"/>
  <c r="BO447" i="1"/>
  <c r="BO981" i="1"/>
  <c r="BO2003" i="1"/>
  <c r="BO1086" i="1"/>
  <c r="BO748" i="1"/>
  <c r="BO1398" i="1"/>
  <c r="BO184" i="1"/>
  <c r="BO1659" i="1"/>
  <c r="BO634" i="1"/>
  <c r="U1084" i="1"/>
  <c r="O1084" i="1"/>
  <c r="K1084" i="1"/>
  <c r="CC274" i="1"/>
  <c r="U274" i="1"/>
  <c r="O274" i="1"/>
  <c r="K274" i="1"/>
  <c r="O1575" i="1"/>
  <c r="E194" i="1"/>
  <c r="K194" i="1"/>
  <c r="O194" i="1"/>
  <c r="U194" i="1"/>
  <c r="U1575" i="1"/>
  <c r="E1573" i="1"/>
  <c r="E376" i="1"/>
  <c r="E1509" i="1"/>
  <c r="E552" i="1"/>
  <c r="E653" i="1"/>
  <c r="E192" i="1"/>
  <c r="E1958" i="1"/>
  <c r="E662" i="1"/>
  <c r="E363" i="1"/>
  <c r="E1457" i="1"/>
  <c r="E494" i="1"/>
  <c r="E873" i="1"/>
  <c r="E323" i="1"/>
  <c r="E1793" i="1"/>
  <c r="E1166" i="1"/>
  <c r="E1037" i="1"/>
  <c r="E447" i="1"/>
  <c r="E668" i="1"/>
  <c r="E172" i="1"/>
  <c r="E1411" i="1"/>
  <c r="E1506" i="1"/>
  <c r="E1852" i="1"/>
  <c r="E1021" i="1"/>
  <c r="E1293" i="1"/>
  <c r="E929" i="1"/>
  <c r="E579" i="1"/>
  <c r="E975" i="1"/>
  <c r="E1426" i="1"/>
  <c r="E1574" i="1"/>
  <c r="E448" i="1"/>
  <c r="E1004" i="1"/>
  <c r="E81" i="1"/>
  <c r="E265" i="1"/>
  <c r="E825" i="1"/>
  <c r="E1344" i="1"/>
  <c r="E317" i="1"/>
  <c r="E1937" i="1"/>
  <c r="E908" i="1"/>
  <c r="E275" i="1"/>
  <c r="E1768" i="1"/>
  <c r="E1992" i="1"/>
  <c r="E1846" i="1"/>
  <c r="E1972" i="1"/>
  <c r="E1019" i="1"/>
  <c r="E1975" i="1"/>
  <c r="E1466" i="1"/>
  <c r="E1985" i="1"/>
  <c r="E1823" i="1"/>
  <c r="E1821" i="1"/>
  <c r="E1831" i="1"/>
  <c r="E1575" i="1" s="1"/>
  <c r="E128" i="1"/>
  <c r="E1726" i="1"/>
  <c r="E517" i="1"/>
  <c r="E570" i="1"/>
  <c r="E1734" i="1"/>
  <c r="E1561" i="1"/>
  <c r="E1712" i="1"/>
  <c r="E418" i="1"/>
  <c r="E378" i="1"/>
  <c r="E1925" i="1"/>
  <c r="E1531" i="1"/>
  <c r="E974" i="1"/>
  <c r="E151" i="1"/>
  <c r="E1965" i="1"/>
  <c r="E862" i="1"/>
  <c r="E1492" i="1"/>
  <c r="E1247" i="1"/>
  <c r="E1170" i="1"/>
  <c r="E739" i="1"/>
  <c r="E496" i="1"/>
  <c r="E772" i="1"/>
  <c r="E1863" i="1"/>
  <c r="E239" i="1"/>
  <c r="E1289" i="1"/>
  <c r="E127" i="1"/>
  <c r="E1098" i="1"/>
  <c r="E1785" i="1"/>
  <c r="E1884" i="1"/>
  <c r="E855" i="1"/>
  <c r="E1074" i="1"/>
  <c r="E143" i="1"/>
  <c r="E697" i="1"/>
  <c r="E695" i="1"/>
  <c r="E311" i="1"/>
  <c r="E104" i="1"/>
  <c r="E398" i="1"/>
  <c r="E640" i="1"/>
  <c r="E443" i="1"/>
  <c r="E559" i="1"/>
  <c r="E685" i="1"/>
  <c r="E394" i="1"/>
  <c r="E1265" i="1"/>
  <c r="E1926" i="1"/>
  <c r="E391" i="1"/>
  <c r="E129" i="1"/>
  <c r="U129" i="1"/>
  <c r="O129" i="1"/>
  <c r="K1571" i="1"/>
  <c r="K640" i="1"/>
  <c r="K155" i="1"/>
  <c r="K1971" i="1"/>
  <c r="K128" i="1"/>
  <c r="K146" i="1"/>
  <c r="K1919" i="1"/>
  <c r="K218" i="1"/>
  <c r="K1269" i="1"/>
  <c r="K394" i="1"/>
  <c r="K1159" i="1"/>
  <c r="K231" i="1"/>
  <c r="K212" i="1"/>
  <c r="K1168" i="1"/>
  <c r="K188" i="1"/>
  <c r="K239" i="1"/>
  <c r="K186" i="1"/>
  <c r="K484" i="1"/>
  <c r="K233" i="1"/>
  <c r="K225" i="1"/>
  <c r="K200" i="1"/>
  <c r="K192" i="1"/>
  <c r="K210" i="1"/>
  <c r="K202" i="1"/>
  <c r="K208" i="1"/>
  <c r="K204" i="1"/>
  <c r="K206" i="1"/>
  <c r="K235" i="1"/>
  <c r="K1991" i="1"/>
  <c r="K253" i="1"/>
  <c r="K133" i="1"/>
  <c r="K1920" i="1"/>
  <c r="K285" i="1"/>
  <c r="K968" i="1"/>
  <c r="K488" i="1"/>
  <c r="K275" i="1"/>
  <c r="K139" i="1"/>
  <c r="K265" i="1"/>
  <c r="K288" i="1"/>
  <c r="K272" i="1"/>
  <c r="K656" i="1"/>
  <c r="K263" i="1"/>
  <c r="K283" i="1"/>
  <c r="K267" i="1"/>
  <c r="K305" i="1"/>
  <c r="K297" i="1"/>
  <c r="K1734" i="1"/>
  <c r="K639" i="1"/>
  <c r="K927" i="1"/>
  <c r="K295" i="1"/>
  <c r="K299" i="1"/>
  <c r="K378" i="1"/>
  <c r="K404" i="1"/>
  <c r="K424" i="1"/>
  <c r="K309" i="1"/>
  <c r="K891" i="1"/>
  <c r="K352" i="1"/>
  <c r="K709" i="1"/>
  <c r="K496" i="1"/>
  <c r="K363" i="1"/>
  <c r="K311" i="1"/>
  <c r="K1583" i="1"/>
  <c r="K325" i="1"/>
  <c r="K380" i="1"/>
  <c r="K314" i="1"/>
  <c r="K365" i="1"/>
  <c r="K319" i="1"/>
  <c r="K323" i="1"/>
  <c r="K759" i="1"/>
  <c r="K317" i="1"/>
  <c r="K1124" i="1"/>
  <c r="K356" i="1"/>
  <c r="K344" i="1"/>
  <c r="K327" i="1"/>
  <c r="K350" i="1"/>
  <c r="K340" i="1"/>
  <c r="K717" i="1"/>
  <c r="K1868" i="1"/>
  <c r="K481" i="1"/>
  <c r="K243" i="1"/>
  <c r="K1842" i="1"/>
  <c r="K517" i="1"/>
  <c r="K1163" i="1"/>
  <c r="K117" i="1"/>
  <c r="K373" i="1"/>
  <c r="K512" i="1"/>
  <c r="K490" i="1"/>
  <c r="K492" i="1"/>
  <c r="K476" i="1"/>
  <c r="K510" i="1"/>
  <c r="K454" i="1"/>
  <c r="K25" i="1"/>
  <c r="K1479" i="1"/>
  <c r="K1858" i="1"/>
  <c r="K504" i="1"/>
  <c r="K465" i="1"/>
  <c r="K1897" i="1"/>
  <c r="K1186" i="1"/>
  <c r="K1886" i="1"/>
  <c r="K241" i="1"/>
  <c r="K400" i="1"/>
  <c r="K1966" i="1"/>
  <c r="K293" i="1"/>
  <c r="K769" i="1"/>
  <c r="K329" i="1"/>
  <c r="K428" i="1"/>
  <c r="K1945" i="1"/>
  <c r="K412" i="1"/>
  <c r="K1293" i="1"/>
  <c r="K1249" i="1"/>
  <c r="K462" i="1"/>
  <c r="K1409" i="1"/>
  <c r="K367" i="1"/>
  <c r="K1721" i="1"/>
  <c r="K388" i="1"/>
  <c r="K437" i="1"/>
  <c r="K935" i="1"/>
  <c r="K1617" i="1"/>
  <c r="K277" i="1"/>
  <c r="K1640" i="1"/>
  <c r="K94" i="1"/>
  <c r="K418" i="1"/>
  <c r="K577" i="1"/>
  <c r="K966" i="1"/>
  <c r="K871" i="1"/>
  <c r="K525" i="1"/>
  <c r="K1691" i="1"/>
  <c r="K521" i="1"/>
  <c r="K552" i="1"/>
  <c r="K108" i="1"/>
  <c r="K1871" i="1"/>
  <c r="K536" i="1"/>
  <c r="K541" i="1"/>
  <c r="K754" i="1"/>
  <c r="K523" i="1"/>
  <c r="K550" i="1"/>
  <c r="K539" i="1"/>
  <c r="K1362" i="1"/>
  <c r="K778" i="1"/>
  <c r="K556" i="1"/>
  <c r="K548" i="1"/>
  <c r="K1304" i="1"/>
  <c r="K579" i="1"/>
  <c r="K598" i="1"/>
  <c r="K1943" i="1"/>
  <c r="K628" i="1"/>
  <c r="K616" i="1"/>
  <c r="K632" i="1"/>
  <c r="K602" i="1"/>
  <c r="K1710" i="1"/>
  <c r="K1609" i="1"/>
  <c r="K1613" i="1"/>
  <c r="K839" i="1"/>
  <c r="K594" i="1"/>
  <c r="K1900" i="1"/>
  <c r="K596" i="1"/>
  <c r="K873" i="1"/>
  <c r="K610" i="1"/>
  <c r="K1278" i="1"/>
  <c r="K586" i="1"/>
  <c r="K848" i="1"/>
  <c r="K612" i="1"/>
  <c r="K624" i="1"/>
  <c r="K1965" i="1"/>
  <c r="K1411" i="1"/>
  <c r="K622" i="1"/>
  <c r="K649" i="1"/>
  <c r="K651" i="1"/>
  <c r="K689" i="1"/>
  <c r="K670" i="1"/>
  <c r="K695" i="1"/>
  <c r="K664" i="1"/>
  <c r="K691" i="1"/>
  <c r="K662" i="1"/>
  <c r="K693" i="1"/>
  <c r="K687" i="1"/>
  <c r="K441" i="1"/>
  <c r="K1006" i="1"/>
  <c r="K645" i="1"/>
  <c r="K685" i="1"/>
  <c r="K636" i="1"/>
  <c r="K668" i="1"/>
  <c r="K1880" i="1"/>
  <c r="K683" i="1"/>
  <c r="K45" i="1"/>
  <c r="K93" i="1"/>
  <c r="K660" i="1"/>
  <c r="K38" i="1"/>
  <c r="K855" i="1"/>
  <c r="K478" i="1"/>
  <c r="K697" i="1"/>
  <c r="K739" i="1"/>
  <c r="K721" i="1"/>
  <c r="K1289" i="1"/>
  <c r="K630" i="1"/>
  <c r="K713" i="1"/>
  <c r="K730" i="1"/>
  <c r="K113" i="1"/>
  <c r="K725" i="1"/>
  <c r="K1236" i="1"/>
  <c r="K566" i="1"/>
  <c r="K743" i="1"/>
  <c r="K833" i="1"/>
  <c r="K748" i="1"/>
  <c r="K1450" i="1"/>
  <c r="K1961" i="1"/>
  <c r="K532" i="1"/>
  <c r="K508" i="1"/>
  <c r="K1525" i="1"/>
  <c r="K756" i="1"/>
  <c r="K763" i="1"/>
  <c r="K772" i="1"/>
  <c r="K768" i="1"/>
  <c r="K1012" i="1"/>
  <c r="K1594" i="1"/>
  <c r="K791" i="1"/>
  <c r="K1383" i="1"/>
  <c r="K1929" i="1"/>
  <c r="K99" i="1"/>
  <c r="K752" i="1"/>
  <c r="K60" i="1"/>
  <c r="K809" i="1"/>
  <c r="K816" i="1"/>
  <c r="K1600" i="1"/>
  <c r="K562" i="1"/>
  <c r="K1464" i="1"/>
  <c r="K774" i="1"/>
  <c r="K789" i="1"/>
  <c r="K813" i="1"/>
  <c r="K825" i="1"/>
  <c r="K619" i="1"/>
  <c r="K1502" i="1"/>
  <c r="K827" i="1"/>
  <c r="K290" i="1"/>
  <c r="K254" i="1"/>
  <c r="K1747" i="1"/>
  <c r="K841" i="1"/>
  <c r="K818" i="1"/>
  <c r="K864" i="1"/>
  <c r="K820" i="1"/>
  <c r="K977" i="1"/>
  <c r="K273" i="1"/>
  <c r="K1726" i="1"/>
  <c r="K607" i="1"/>
  <c r="K860" i="1"/>
  <c r="K390" i="1"/>
  <c r="K866" i="1"/>
  <c r="K1958" i="1"/>
  <c r="K728" i="1"/>
  <c r="K1561" i="1"/>
  <c r="K527" i="1"/>
  <c r="K837" i="1"/>
  <c r="K888" i="1"/>
  <c r="K917" i="1"/>
  <c r="K879" i="1"/>
  <c r="K896" i="1"/>
  <c r="K1771" i="1"/>
  <c r="K1444" i="1"/>
  <c r="K900" i="1"/>
  <c r="K904" i="1"/>
  <c r="K1573" i="1"/>
  <c r="K898" i="1"/>
  <c r="K908" i="1"/>
  <c r="K915" i="1"/>
  <c r="K1937" i="1"/>
  <c r="K877" i="1"/>
  <c r="K1037" i="1"/>
  <c r="K910" i="1"/>
  <c r="K906" i="1"/>
  <c r="K1657" i="1"/>
  <c r="K922" i="1"/>
  <c r="K925" i="1"/>
  <c r="K125" i="1"/>
  <c r="K975" i="1"/>
  <c r="K1015" i="1"/>
  <c r="K942" i="1"/>
  <c r="K957" i="1"/>
  <c r="K634" i="1"/>
  <c r="K939" i="1"/>
  <c r="K1559" i="1"/>
  <c r="K971" i="1"/>
  <c r="K964" i="1"/>
  <c r="K931" i="1"/>
  <c r="K929" i="1"/>
  <c r="K960" i="1"/>
  <c r="K949" i="1"/>
  <c r="K933" i="1"/>
  <c r="K1352" i="1"/>
  <c r="K1915" i="1"/>
  <c r="K1855" i="1"/>
  <c r="K979" i="1"/>
  <c r="K197" i="1"/>
  <c r="K164" i="1"/>
  <c r="K358" i="1"/>
  <c r="K741" i="1"/>
  <c r="K1129" i="1"/>
  <c r="K996" i="1"/>
  <c r="K991" i="1"/>
  <c r="K1010" i="1"/>
  <c r="K1026" i="1"/>
  <c r="K983" i="1"/>
  <c r="K1315" i="1"/>
  <c r="K1738" i="1"/>
  <c r="K1563" i="1"/>
  <c r="K985" i="1"/>
  <c r="K1021" i="1"/>
  <c r="K1856" i="1"/>
  <c r="K1000" i="1"/>
  <c r="K1025" i="1"/>
  <c r="K1019" i="1"/>
  <c r="K1291" i="1"/>
  <c r="K1002" i="1"/>
  <c r="K1123" i="1"/>
  <c r="K1023" i="1"/>
  <c r="K989" i="1"/>
  <c r="K902" i="1"/>
  <c r="K1076" i="1"/>
  <c r="K1287" i="1"/>
  <c r="K1070" i="1"/>
  <c r="K1035" i="1"/>
  <c r="K1199" i="1"/>
  <c r="K1029" i="1"/>
  <c r="K1334" i="1"/>
  <c r="K1527" i="1"/>
  <c r="K1051" i="1"/>
  <c r="K1466" i="1"/>
  <c r="K1056" i="1"/>
  <c r="K1194" i="1"/>
  <c r="K1058" i="1"/>
  <c r="K1054" i="1"/>
  <c r="K1086" i="1"/>
  <c r="K647" i="1"/>
  <c r="K1902" i="1"/>
  <c r="K1063" i="1"/>
  <c r="K1043" i="1"/>
  <c r="K1080" i="1"/>
  <c r="K1262" i="1"/>
  <c r="K1146" i="1"/>
  <c r="K37" i="1"/>
  <c r="K1688" i="1"/>
  <c r="K1106" i="1"/>
  <c r="K1102" i="1"/>
  <c r="K1088" i="1"/>
  <c r="K919" i="1"/>
  <c r="K1150" i="1"/>
  <c r="K1852" i="1"/>
  <c r="K1141" i="1"/>
  <c r="K1346" i="1"/>
  <c r="K1143" i="1"/>
  <c r="K1848" i="1"/>
  <c r="K1256" i="1"/>
  <c r="K1441" i="1"/>
  <c r="K1139" i="1"/>
  <c r="K882" i="1"/>
  <c r="K1117" i="1"/>
  <c r="K1100" i="1"/>
  <c r="K1861" i="1"/>
  <c r="K500" i="1"/>
  <c r="K1863" i="1"/>
  <c r="K618" i="1"/>
  <c r="K1153" i="1"/>
  <c r="K342" i="1"/>
  <c r="K1166" i="1"/>
  <c r="K1574" i="1"/>
  <c r="K1715" i="1"/>
  <c r="K1365" i="1"/>
  <c r="K1916" i="1"/>
  <c r="K1881" i="1"/>
  <c r="K1178" i="1"/>
  <c r="K1831" i="1"/>
  <c r="K1161" i="1"/>
  <c r="K998" i="1"/>
  <c r="K1506" i="1"/>
  <c r="K1201" i="1"/>
  <c r="K1195" i="1"/>
  <c r="K1060" i="1"/>
  <c r="K1182" i="1"/>
  <c r="K1157" i="1"/>
  <c r="K1940" i="1"/>
  <c r="K473" i="1"/>
  <c r="K127" i="1"/>
  <c r="K1606" i="1"/>
  <c r="K1226" i="1"/>
  <c r="K1135" i="1"/>
  <c r="K331" i="1"/>
  <c r="K346" i="1"/>
  <c r="K1253" i="1"/>
  <c r="K1887" i="1"/>
  <c r="K1229" i="1"/>
  <c r="K1217" i="1"/>
  <c r="K1231" i="1"/>
  <c r="K1329" i="1"/>
  <c r="K1206" i="1"/>
  <c r="K1219" i="1"/>
  <c r="K1221" i="1"/>
  <c r="K869" i="1"/>
  <c r="K1203" i="1"/>
  <c r="K172" i="1"/>
  <c r="K1223" i="1"/>
  <c r="K1238" i="1"/>
  <c r="K1208" i="1"/>
  <c r="K1210" i="1"/>
  <c r="K1893" i="1"/>
  <c r="K844" i="1"/>
  <c r="K1284" i="1"/>
  <c r="K1265" i="1"/>
  <c r="K384" i="1"/>
  <c r="K1393" i="1"/>
  <c r="K558" i="1"/>
  <c r="K1321" i="1"/>
  <c r="K824" i="1"/>
  <c r="K1272" i="1"/>
  <c r="K1305" i="1"/>
  <c r="K1313" i="1"/>
  <c r="K1297" i="1"/>
  <c r="K1294" i="1"/>
  <c r="K1347" i="1"/>
  <c r="K1968" i="1"/>
  <c r="K1577" i="1"/>
  <c r="K337" i="1"/>
  <c r="K1311" i="1"/>
  <c r="K1300" i="1"/>
  <c r="K1257" i="1"/>
  <c r="K1323" i="1"/>
  <c r="K715" i="1"/>
  <c r="K506" i="1"/>
  <c r="K501" i="1"/>
  <c r="K1864" i="1"/>
  <c r="K423" i="1"/>
  <c r="K782" i="1"/>
  <c r="K793" i="1"/>
  <c r="K1134" i="1"/>
  <c r="K1388" i="1"/>
  <c r="K1385" i="1"/>
  <c r="K1004" i="1"/>
  <c r="K1374" i="1"/>
  <c r="K1342" i="1"/>
  <c r="K944" i="1"/>
  <c r="K1398" i="1"/>
  <c r="K1338" i="1"/>
  <c r="K847" i="1"/>
  <c r="K912" i="1"/>
  <c r="K448" i="1"/>
  <c r="K1390" i="1"/>
  <c r="K1995" i="1"/>
  <c r="K1477" i="1"/>
  <c r="K1955" i="1"/>
  <c r="K1883" i="1"/>
  <c r="K320" i="1"/>
  <c r="K1170" i="1"/>
  <c r="K1403" i="1"/>
  <c r="K1371" i="1"/>
  <c r="K1377" i="1"/>
  <c r="K76" i="1"/>
  <c r="K85" i="1"/>
  <c r="K1461" i="1"/>
  <c r="K1433" i="1"/>
  <c r="K1954" i="1"/>
  <c r="K1459" i="1"/>
  <c r="K1926" i="1"/>
  <c r="K1415" i="1"/>
  <c r="K1644" i="1"/>
  <c r="K339" i="1"/>
  <c r="K1680" i="1"/>
  <c r="K1400" i="1"/>
  <c r="K1405" i="1"/>
  <c r="K1633" i="1"/>
  <c r="K1980" i="1"/>
  <c r="K1624" i="1"/>
  <c r="K1234" i="1"/>
  <c r="K1452" i="1"/>
  <c r="K1424" i="1"/>
  <c r="K1439" i="1"/>
  <c r="K74" i="1"/>
  <c r="K795" i="1"/>
  <c r="K1457" i="1"/>
  <c r="K1700" i="1"/>
  <c r="K1787" i="1"/>
  <c r="K1470" i="1"/>
  <c r="K1630" i="1"/>
  <c r="K1487" i="1"/>
  <c r="K1504" i="1"/>
  <c r="K1775" i="1"/>
  <c r="K1468" i="1"/>
  <c r="K1494" i="1"/>
  <c r="K952" i="1"/>
  <c r="K1496" i="1"/>
  <c r="K570" i="1"/>
  <c r="K1500" i="1"/>
  <c r="K1489" i="1"/>
  <c r="K1498" i="1"/>
  <c r="K1475" i="1"/>
  <c r="K1999" i="1"/>
  <c r="K1483" i="1"/>
  <c r="K1188" i="1"/>
  <c r="K286" i="1"/>
  <c r="K1485" i="1"/>
  <c r="K1492" i="1"/>
  <c r="K1533" i="1"/>
  <c r="K457" i="1"/>
  <c r="K1536" i="1"/>
  <c r="K1565" i="1"/>
  <c r="K1878" i="1"/>
  <c r="K799" i="1"/>
  <c r="K1094" i="1"/>
  <c r="K1531" i="1"/>
  <c r="K1519" i="1"/>
  <c r="K1779" i="1"/>
  <c r="K1529" i="1"/>
  <c r="K1539" i="1"/>
  <c r="K1541" i="1"/>
  <c r="K1543" i="1"/>
  <c r="K1275" i="1"/>
  <c r="K951" i="1"/>
  <c r="K1553" i="1"/>
  <c r="K1039" i="1"/>
  <c r="K1967" i="1"/>
  <c r="K1551" i="1"/>
  <c r="K1547" i="1"/>
  <c r="K430" i="1"/>
  <c r="K1110" i="1"/>
  <c r="K145" i="1"/>
  <c r="K1545" i="1"/>
  <c r="K1894" i="1"/>
  <c r="K1950" i="1"/>
  <c r="K1472" i="1"/>
  <c r="K1642" i="1"/>
  <c r="K1454" i="1"/>
  <c r="K410" i="1"/>
  <c r="K1584" i="1"/>
  <c r="K1581" i="1"/>
  <c r="K1598" i="1"/>
  <c r="K1655" i="1"/>
  <c r="K83" i="1"/>
  <c r="K227" i="1"/>
  <c r="K1651" i="1"/>
  <c r="K1638" i="1"/>
  <c r="K582" i="1"/>
  <c r="K1247" i="1"/>
  <c r="K245" i="1"/>
  <c r="K251" i="1"/>
  <c r="K1628" i="1"/>
  <c r="K1636" i="1"/>
  <c r="K1650" i="1"/>
  <c r="K1708" i="1"/>
  <c r="K1667" i="1"/>
  <c r="K1722" i="1"/>
  <c r="K1212" i="1"/>
  <c r="K1675" i="1"/>
  <c r="K1671" i="1"/>
  <c r="K1417" i="1"/>
  <c r="K1993" i="1"/>
  <c r="K1719" i="1"/>
  <c r="K1677" i="1"/>
  <c r="K1712" i="1"/>
  <c r="K1673" i="1"/>
  <c r="K1921" i="1"/>
  <c r="K494" i="1"/>
  <c r="K1696" i="1"/>
  <c r="K1664" i="1"/>
  <c r="K1704" i="1"/>
  <c r="K1662" i="1"/>
  <c r="K1702" i="1"/>
  <c r="K533" i="1"/>
  <c r="K1753" i="1"/>
  <c r="K1686" i="1"/>
  <c r="K1751" i="1"/>
  <c r="K1913" i="1"/>
  <c r="K1728" i="1"/>
  <c r="K1936" i="1"/>
  <c r="K1435" i="1"/>
  <c r="K1748" i="1"/>
  <c r="K1730" i="1"/>
  <c r="K807" i="1"/>
  <c r="K34" i="1"/>
  <c r="K1781" i="1"/>
  <c r="K1755" i="1"/>
  <c r="K1793" i="1"/>
  <c r="K1795" i="1"/>
  <c r="K8" i="1"/>
  <c r="K1180" i="1"/>
  <c r="K1763" i="1"/>
  <c r="K1791" i="1"/>
  <c r="K1785" i="1"/>
  <c r="K1990" i="1"/>
  <c r="K1736" i="1"/>
  <c r="K1740" i="1"/>
  <c r="K936" i="1"/>
  <c r="K391" i="1"/>
  <c r="K1426" i="1"/>
  <c r="K1829" i="1"/>
  <c r="K1814" i="1"/>
  <c r="K1810" i="1"/>
  <c r="K1802" i="1"/>
  <c r="K1326" i="1"/>
  <c r="K1825" i="1"/>
  <c r="K1850" i="1"/>
  <c r="K1803" i="1"/>
  <c r="K1833" i="1"/>
  <c r="K1911" i="1"/>
  <c r="K1835" i="1"/>
  <c r="K1818" i="1"/>
  <c r="K1807" i="1"/>
  <c r="K1846" i="1"/>
  <c r="K1877" i="1"/>
  <c r="K1798" i="1"/>
  <c r="K1759" i="1"/>
  <c r="K1805" i="1"/>
  <c r="K1821" i="1"/>
  <c r="K1800" i="1"/>
  <c r="K10" i="1"/>
  <c r="K801" i="1"/>
  <c r="K1045" i="1"/>
  <c r="K1922" i="1"/>
  <c r="K52" i="1"/>
  <c r="K35" i="1"/>
  <c r="K1975" i="1"/>
  <c r="K14" i="1"/>
  <c r="K64" i="1"/>
  <c r="K1513" i="1"/>
  <c r="K66" i="1"/>
  <c r="K49" i="1"/>
  <c r="K56" i="1"/>
  <c r="K1646" i="1"/>
  <c r="K58" i="1"/>
  <c r="K54" i="1"/>
  <c r="K27" i="1"/>
  <c r="K707" i="1"/>
  <c r="K18" i="1"/>
  <c r="K16" i="1"/>
  <c r="K62" i="1"/>
  <c r="K1783" i="1"/>
  <c r="K181" i="1"/>
  <c r="K890" i="1"/>
  <c r="K81" i="1"/>
  <c r="K1264" i="1"/>
  <c r="K987" i="1"/>
  <c r="K89" i="1"/>
  <c r="K115" i="1"/>
  <c r="K177" i="1"/>
  <c r="K1033" i="1"/>
  <c r="K674" i="1"/>
  <c r="K1379" i="1"/>
  <c r="K91" i="1"/>
  <c r="K119" i="1"/>
  <c r="K70" i="1"/>
  <c r="K121" i="1"/>
  <c r="K1981" i="1"/>
  <c r="K1274" i="1"/>
  <c r="K123" i="1"/>
  <c r="K1121" i="1"/>
  <c r="K97" i="1"/>
  <c r="K1090" i="1"/>
  <c r="K1909" i="1"/>
  <c r="K1082" i="1"/>
  <c r="K131" i="1"/>
  <c r="K137" i="1"/>
  <c r="K168" i="1"/>
  <c r="K170" i="1"/>
  <c r="K1586" i="1"/>
  <c r="K1522" i="1"/>
  <c r="K184" i="1"/>
  <c r="K1984" i="1"/>
  <c r="K1260" i="1"/>
  <c r="K134" i="1"/>
  <c r="K149" i="1"/>
  <c r="K1836" i="1"/>
  <c r="K175" i="1"/>
  <c r="K1190" i="1"/>
  <c r="K43" i="1"/>
  <c r="K1905" i="1"/>
  <c r="K306" i="1"/>
  <c r="K151" i="1"/>
  <c r="K153" i="1"/>
  <c r="K23" i="1"/>
  <c r="E1513" i="1"/>
  <c r="E1872" i="1"/>
  <c r="E5" i="1"/>
  <c r="E14" i="1"/>
  <c r="E16" i="1"/>
  <c r="E18" i="1"/>
  <c r="E257" i="1"/>
  <c r="E707" i="1"/>
  <c r="E23" i="1"/>
  <c r="E27" i="1"/>
  <c r="E1908" i="1"/>
  <c r="E1922" i="1"/>
  <c r="E35" i="1"/>
  <c r="E678" i="1"/>
  <c r="E49" i="1"/>
  <c r="E52" i="1"/>
  <c r="E1783" i="1"/>
  <c r="E54" i="1"/>
  <c r="E56" i="1"/>
  <c r="E58" i="1"/>
  <c r="E1646" i="1"/>
  <c r="E181" i="1"/>
  <c r="E62" i="1"/>
  <c r="E1392" i="1"/>
  <c r="E64" i="1"/>
  <c r="E66" i="1"/>
  <c r="E1862" i="1"/>
  <c r="E1090" i="1"/>
  <c r="E1033" i="1"/>
  <c r="E70" i="1"/>
  <c r="E1264" i="1"/>
  <c r="E1888" i="1"/>
  <c r="E467" i="1"/>
  <c r="E890" i="1"/>
  <c r="E89" i="1"/>
  <c r="E1274" i="1"/>
  <c r="E987" i="1"/>
  <c r="E91" i="1"/>
  <c r="E1909" i="1"/>
  <c r="E1744" i="1"/>
  <c r="E97" i="1"/>
  <c r="E1121" i="1"/>
  <c r="E1548" i="1"/>
  <c r="E674" i="1"/>
  <c r="E111" i="1"/>
  <c r="E115" i="1"/>
  <c r="E1379" i="1"/>
  <c r="E1443" i="1"/>
  <c r="E1981" i="1"/>
  <c r="E177" i="1"/>
  <c r="E119" i="1"/>
  <c r="E121" i="1"/>
  <c r="E123" i="1"/>
  <c r="E1082" i="1"/>
  <c r="E131" i="1"/>
  <c r="E134" i="1"/>
  <c r="E1092" i="1"/>
  <c r="E137" i="1"/>
  <c r="E1522" i="1"/>
  <c r="E1586" i="1"/>
  <c r="E140" i="1"/>
  <c r="E146" i="1"/>
  <c r="E1905" i="1"/>
  <c r="E1919" i="1"/>
  <c r="E149" i="1"/>
  <c r="E1928" i="1"/>
  <c r="E153" i="1"/>
  <c r="E155" i="1"/>
  <c r="E43" i="1"/>
  <c r="E157" i="1"/>
  <c r="E162" i="1"/>
  <c r="E1836" i="1"/>
  <c r="E167" i="1"/>
  <c r="E1949" i="1"/>
  <c r="E168" i="1"/>
  <c r="E170" i="1"/>
  <c r="E1190" i="1"/>
  <c r="E914" i="1"/>
  <c r="E1971" i="1"/>
  <c r="E175" i="1"/>
  <c r="E1260" i="1"/>
  <c r="E1984" i="1"/>
  <c r="E371" i="1"/>
  <c r="E306" i="1"/>
  <c r="E1571" i="1"/>
  <c r="E184" i="1"/>
  <c r="E186" i="1"/>
  <c r="E188" i="1"/>
  <c r="E190" i="1"/>
  <c r="E1159" i="1"/>
  <c r="E1046" i="1"/>
  <c r="E1269" i="1"/>
  <c r="E200" i="1"/>
  <c r="E202" i="1"/>
  <c r="E1168" i="1"/>
  <c r="E204" i="1"/>
  <c r="E206" i="1"/>
  <c r="E208" i="1"/>
  <c r="E210" i="1"/>
  <c r="E484" i="1"/>
  <c r="E212" i="1"/>
  <c r="E215" i="1"/>
  <c r="E218" i="1"/>
  <c r="E220" i="1"/>
  <c r="E222" i="1"/>
  <c r="E1946" i="1"/>
  <c r="E225" i="1"/>
  <c r="E229" i="1"/>
  <c r="E231" i="1"/>
  <c r="E233" i="1"/>
  <c r="E235" i="1"/>
  <c r="E237" i="1"/>
  <c r="E927" i="1"/>
  <c r="E133" i="1"/>
  <c r="E638" i="1"/>
  <c r="E639" i="1"/>
  <c r="E249" i="1"/>
  <c r="E250" i="1"/>
  <c r="E139" i="1"/>
  <c r="E253" i="1"/>
  <c r="E656" i="1"/>
  <c r="E1335" i="1"/>
  <c r="E263" i="1"/>
  <c r="E267" i="1"/>
  <c r="E269" i="1"/>
  <c r="E1413" i="1"/>
  <c r="E272" i="1"/>
  <c r="E1920" i="1"/>
  <c r="E488" i="1"/>
  <c r="E283" i="1"/>
  <c r="E285" i="1"/>
  <c r="E288" i="1"/>
  <c r="E295" i="1"/>
  <c r="E1978" i="1"/>
  <c r="E297" i="1"/>
  <c r="E968" i="1"/>
  <c r="E299" i="1"/>
  <c r="E1989" i="1"/>
  <c r="E1991" i="1"/>
  <c r="E305" i="1"/>
  <c r="E1583" i="1"/>
  <c r="E380" i="1"/>
  <c r="E1869" i="1"/>
  <c r="E309" i="1"/>
  <c r="E314" i="1"/>
  <c r="E759" i="1"/>
  <c r="E404" i="1"/>
  <c r="E316" i="1"/>
  <c r="E319" i="1"/>
  <c r="E891" i="1"/>
  <c r="E709" i="1"/>
  <c r="E325" i="1"/>
  <c r="E327" i="1"/>
  <c r="E1124" i="1"/>
  <c r="E340" i="1"/>
  <c r="E1827" i="1"/>
  <c r="E424" i="1"/>
  <c r="E344" i="1"/>
  <c r="E350" i="1"/>
  <c r="E352" i="1"/>
  <c r="E354" i="1"/>
  <c r="E356" i="1"/>
  <c r="E365" i="1"/>
  <c r="E373" i="1"/>
  <c r="E1858" i="1"/>
  <c r="E454" i="1"/>
  <c r="E243" i="1"/>
  <c r="E1868" i="1"/>
  <c r="E1104" i="1"/>
  <c r="E258" i="1"/>
  <c r="E1163" i="1"/>
  <c r="E464" i="1"/>
  <c r="E465" i="1"/>
  <c r="E1892" i="1"/>
  <c r="E1897" i="1"/>
  <c r="E475" i="1"/>
  <c r="E476" i="1"/>
  <c r="E25" i="1"/>
  <c r="E717" i="1"/>
  <c r="E1918" i="1"/>
  <c r="E481" i="1"/>
  <c r="E32" i="1"/>
  <c r="E1479" i="1"/>
  <c r="E490" i="1"/>
  <c r="E492" i="1"/>
  <c r="E679" i="1"/>
  <c r="E1186" i="1"/>
  <c r="E504" i="1"/>
  <c r="E510" i="1"/>
  <c r="E117" i="1"/>
  <c r="E512" i="1"/>
  <c r="E1842" i="1"/>
  <c r="E515" i="1"/>
  <c r="E1659" i="1"/>
  <c r="E241" i="1"/>
  <c r="E1587" i="1"/>
  <c r="E388" i="1"/>
  <c r="E935" i="1"/>
  <c r="E400" i="1"/>
  <c r="E704" i="1"/>
  <c r="E402" i="1"/>
  <c r="E462" i="1"/>
  <c r="E1409" i="1"/>
  <c r="E408" i="1"/>
  <c r="E1596" i="1"/>
  <c r="E1886" i="1"/>
  <c r="E412" i="1"/>
  <c r="E414" i="1"/>
  <c r="E94" i="1"/>
  <c r="E769" i="1"/>
  <c r="E329" i="1"/>
  <c r="E277" i="1"/>
  <c r="E1927" i="1"/>
  <c r="E1617" i="1"/>
  <c r="E428" i="1"/>
  <c r="E1249" i="1"/>
  <c r="E159" i="1"/>
  <c r="E1131" i="1"/>
  <c r="E432" i="1"/>
  <c r="E858" i="1"/>
  <c r="E1945" i="1"/>
  <c r="E1951" i="1"/>
  <c r="E437" i="1"/>
  <c r="E1966" i="1"/>
  <c r="E440" i="1"/>
  <c r="E1640" i="1"/>
  <c r="E1974" i="1"/>
  <c r="E293" i="1"/>
  <c r="E1721" i="1"/>
  <c r="E445" i="1"/>
  <c r="E367" i="1"/>
  <c r="E871" i="1"/>
  <c r="E1871" i="1"/>
  <c r="E521" i="1"/>
  <c r="E4" i="1"/>
  <c r="E523" i="1"/>
  <c r="E525" i="1"/>
  <c r="E754" i="1"/>
  <c r="E529" i="1"/>
  <c r="E28" i="1"/>
  <c r="E536" i="1"/>
  <c r="E1691" i="1"/>
  <c r="E539" i="1"/>
  <c r="E541" i="1"/>
  <c r="E544" i="1"/>
  <c r="E778" i="1"/>
  <c r="E108" i="1"/>
  <c r="E1362" i="1"/>
  <c r="E546" i="1"/>
  <c r="E548" i="1"/>
  <c r="E550" i="1"/>
  <c r="E1304" i="1"/>
  <c r="E966" i="1"/>
  <c r="E556" i="1"/>
  <c r="E572" i="1"/>
  <c r="E577" i="1"/>
  <c r="E586" i="1"/>
  <c r="E588" i="1"/>
  <c r="E1900" i="1"/>
  <c r="E1278" i="1"/>
  <c r="E1609" i="1"/>
  <c r="E594" i="1"/>
  <c r="E596" i="1"/>
  <c r="E839" i="1"/>
  <c r="E1613" i="1"/>
  <c r="E598" i="1"/>
  <c r="E848" i="1"/>
  <c r="E602" i="1"/>
  <c r="E1370" i="1"/>
  <c r="E1943" i="1"/>
  <c r="E606" i="1"/>
  <c r="E610" i="1"/>
  <c r="E612" i="1"/>
  <c r="E614" i="1"/>
  <c r="E1710" i="1"/>
  <c r="E1769" i="1"/>
  <c r="E616" i="1"/>
  <c r="E622" i="1"/>
  <c r="E624" i="1"/>
  <c r="E626" i="1"/>
  <c r="E628" i="1"/>
  <c r="E632" i="1"/>
  <c r="E2002" i="1"/>
  <c r="E636" i="1"/>
  <c r="E1875" i="1"/>
  <c r="E645" i="1"/>
  <c r="E649" i="1"/>
  <c r="E651" i="1"/>
  <c r="E1880" i="1"/>
  <c r="E1108" i="1"/>
  <c r="E658" i="1"/>
  <c r="E660" i="1"/>
  <c r="E93" i="1"/>
  <c r="E664" i="1"/>
  <c r="E1006" i="1"/>
  <c r="E670" i="1"/>
  <c r="E843" i="1"/>
  <c r="E672" i="1"/>
  <c r="E45" i="1"/>
  <c r="E851" i="1"/>
  <c r="E551" i="1"/>
  <c r="E683" i="1"/>
  <c r="E687" i="1"/>
  <c r="E689" i="1"/>
  <c r="E441" i="1"/>
  <c r="E301" i="1"/>
  <c r="E691" i="1"/>
  <c r="E693" i="1"/>
  <c r="E1860" i="1"/>
  <c r="E1525" i="1"/>
  <c r="E702" i="1"/>
  <c r="E532" i="1"/>
  <c r="E705" i="1"/>
  <c r="E711" i="1"/>
  <c r="E713" i="1"/>
  <c r="E478" i="1"/>
  <c r="E833" i="1"/>
  <c r="E1236" i="1"/>
  <c r="E721" i="1"/>
  <c r="E723" i="1"/>
  <c r="E725" i="1"/>
  <c r="E38" i="1"/>
  <c r="E730" i="1"/>
  <c r="E113" i="1"/>
  <c r="E732" i="1"/>
  <c r="E1961" i="1"/>
  <c r="E1969" i="1"/>
  <c r="E1450" i="1"/>
  <c r="E508" i="1"/>
  <c r="E734" i="1"/>
  <c r="E736" i="1"/>
  <c r="E566" i="1"/>
  <c r="E1982" i="1"/>
  <c r="E743" i="1"/>
  <c r="E630" i="1"/>
  <c r="E746" i="1"/>
  <c r="E748" i="1"/>
  <c r="E1464" i="1"/>
  <c r="E750" i="1"/>
  <c r="E752" i="1"/>
  <c r="E756" i="1"/>
  <c r="E1594" i="1"/>
  <c r="E763" i="1"/>
  <c r="E766" i="1"/>
  <c r="E1600" i="1"/>
  <c r="E1907" i="1"/>
  <c r="E768" i="1"/>
  <c r="E1914" i="1"/>
  <c r="E1924" i="1"/>
  <c r="E99" i="1"/>
  <c r="E774" i="1"/>
  <c r="E1929" i="1"/>
  <c r="E776" i="1"/>
  <c r="E1012" i="1"/>
  <c r="E787" i="1"/>
  <c r="E789" i="1"/>
  <c r="E791" i="1"/>
  <c r="E796" i="1"/>
  <c r="E1383" i="1"/>
  <c r="E1976" i="1"/>
  <c r="E805" i="1"/>
  <c r="E809" i="1"/>
  <c r="E562" i="1"/>
  <c r="E813" i="1"/>
  <c r="E60" i="1"/>
  <c r="E302" i="1"/>
  <c r="E816" i="1"/>
  <c r="E818" i="1"/>
  <c r="E1867" i="1"/>
  <c r="E820" i="1"/>
  <c r="E390" i="1"/>
  <c r="E527" i="1"/>
  <c r="E254" i="1"/>
  <c r="E827" i="1"/>
  <c r="E829" i="1"/>
  <c r="E831" i="1"/>
  <c r="E1910" i="1"/>
  <c r="E273" i="1"/>
  <c r="E1279" i="1"/>
  <c r="E1604" i="1"/>
  <c r="E1747" i="1"/>
  <c r="E836" i="1"/>
  <c r="E837" i="1"/>
  <c r="E841" i="1"/>
  <c r="E1931" i="1"/>
  <c r="E600" i="1"/>
  <c r="E728" i="1"/>
  <c r="E1942" i="1"/>
  <c r="E607" i="1"/>
  <c r="E290" i="1"/>
  <c r="E1067" i="1"/>
  <c r="E860" i="1"/>
  <c r="E864" i="1"/>
  <c r="E1502" i="1"/>
  <c r="E866" i="1"/>
  <c r="E619" i="1"/>
  <c r="E1983" i="1"/>
  <c r="E1148" i="1"/>
  <c r="E977" i="1"/>
  <c r="E875" i="1"/>
  <c r="E877" i="1"/>
  <c r="E879" i="1"/>
  <c r="E888" i="1"/>
  <c r="E1681" i="1"/>
  <c r="E1903" i="1"/>
  <c r="E1820" i="1"/>
  <c r="E896" i="1"/>
  <c r="E898" i="1"/>
  <c r="E900" i="1"/>
  <c r="E904" i="1"/>
  <c r="E906" i="1"/>
  <c r="E1555" i="1"/>
  <c r="E1944" i="1"/>
  <c r="E910" i="1"/>
  <c r="E1444" i="1"/>
  <c r="E1771" i="1"/>
  <c r="E915" i="1"/>
  <c r="E917" i="1"/>
  <c r="E922" i="1"/>
  <c r="E125" i="1"/>
  <c r="E925" i="1"/>
  <c r="E1657" i="1"/>
  <c r="E634" i="1"/>
  <c r="E1855" i="1"/>
  <c r="E931" i="1"/>
  <c r="E933" i="1"/>
  <c r="E939" i="1"/>
  <c r="E197" i="1"/>
  <c r="E941" i="1"/>
  <c r="E942" i="1"/>
  <c r="E1352" i="1"/>
  <c r="E949" i="1"/>
  <c r="E1915" i="1"/>
  <c r="E953" i="1"/>
  <c r="E1129" i="1"/>
  <c r="E957" i="1"/>
  <c r="E960" i="1"/>
  <c r="E164" i="1"/>
  <c r="E1559" i="1"/>
  <c r="E964" i="1"/>
  <c r="E1706" i="1"/>
  <c r="E1015" i="1"/>
  <c r="E971" i="1"/>
  <c r="E358" i="1"/>
  <c r="E741" i="1"/>
  <c r="E979" i="1"/>
  <c r="E1856" i="1"/>
  <c r="E983" i="1"/>
  <c r="E1738" i="1"/>
  <c r="E985" i="1"/>
  <c r="E989" i="1"/>
  <c r="E991" i="1"/>
  <c r="E996" i="1"/>
  <c r="E1000" i="1"/>
  <c r="E1002" i="1"/>
  <c r="E1123" i="1"/>
  <c r="E1008" i="1"/>
  <c r="E1291" i="1"/>
  <c r="E902" i="1"/>
  <c r="E1010" i="1"/>
  <c r="E1948" i="1"/>
  <c r="E1959" i="1"/>
  <c r="E1563" i="1"/>
  <c r="E1973" i="1"/>
  <c r="E1017" i="1"/>
  <c r="E1315" i="1"/>
  <c r="E1318" i="1"/>
  <c r="E1023" i="1"/>
  <c r="E1078" i="1"/>
  <c r="E1025" i="1"/>
  <c r="E1026" i="1"/>
  <c r="E1083" i="1"/>
  <c r="E1512" i="1"/>
  <c r="E1029" i="1"/>
  <c r="E1031" i="1"/>
  <c r="E1035" i="1"/>
  <c r="E647" i="1"/>
  <c r="E1527" i="1"/>
  <c r="E1043" i="1"/>
  <c r="E20" i="1"/>
  <c r="E1049" i="1"/>
  <c r="E1334" i="1"/>
  <c r="E1902" i="1"/>
  <c r="E1051" i="1"/>
  <c r="E1054" i="1"/>
  <c r="E1287" i="1"/>
  <c r="E420" i="1"/>
  <c r="E1056" i="1"/>
  <c r="E1058" i="1"/>
  <c r="E1062" i="1"/>
  <c r="E1063" i="1"/>
  <c r="E1070" i="1"/>
  <c r="E1194" i="1"/>
  <c r="E1073" i="1"/>
  <c r="E1199" i="1"/>
  <c r="E1076" i="1"/>
  <c r="E1080" i="1"/>
  <c r="E1997" i="1"/>
  <c r="E1086" i="1"/>
  <c r="E1861" i="1"/>
  <c r="E699" i="1"/>
  <c r="E1088" i="1"/>
  <c r="E1262" i="1"/>
  <c r="E1100" i="1"/>
  <c r="E1102" i="1"/>
  <c r="E1106" i="1"/>
  <c r="E882" i="1"/>
  <c r="E1891" i="1"/>
  <c r="E1340" i="1"/>
  <c r="E22" i="1"/>
  <c r="E1114" i="1"/>
  <c r="E1346" i="1"/>
  <c r="E1688" i="1"/>
  <c r="E1117" i="1"/>
  <c r="E1119" i="1"/>
  <c r="E37" i="1"/>
  <c r="E1139" i="1"/>
  <c r="E500" i="1"/>
  <c r="E1441" i="1"/>
  <c r="E1141" i="1"/>
  <c r="E1256" i="1"/>
  <c r="E1143" i="1"/>
  <c r="E802" i="1"/>
  <c r="E567" i="1"/>
  <c r="E919" i="1"/>
  <c r="E1146" i="1"/>
  <c r="E1568" i="1"/>
  <c r="E1848" i="1"/>
  <c r="E1150" i="1"/>
  <c r="E1153" i="1"/>
  <c r="E1732" i="1"/>
  <c r="E1155" i="1"/>
  <c r="E1157" i="1"/>
  <c r="E1593" i="1"/>
  <c r="E1161" i="1"/>
  <c r="E1881" i="1"/>
  <c r="E473" i="1"/>
  <c r="E1176" i="1"/>
  <c r="E1916" i="1"/>
  <c r="E1745" i="1"/>
  <c r="E719" i="1"/>
  <c r="E1606" i="1"/>
  <c r="E998" i="1"/>
  <c r="E1060" i="1"/>
  <c r="E1365" i="1"/>
  <c r="E1178" i="1"/>
  <c r="E1940" i="1"/>
  <c r="E342" i="1"/>
  <c r="E1182" i="1"/>
  <c r="E1184" i="1"/>
  <c r="E1445" i="1"/>
  <c r="E1191" i="1"/>
  <c r="E1195" i="1"/>
  <c r="E1197" i="1"/>
  <c r="E1715" i="1"/>
  <c r="E618" i="1"/>
  <c r="E1201" i="1"/>
  <c r="E1859" i="1"/>
  <c r="E1206" i="1"/>
  <c r="E1208" i="1"/>
  <c r="E1210" i="1"/>
  <c r="E1329" i="1"/>
  <c r="E1217" i="1"/>
  <c r="E1219" i="1"/>
  <c r="E1221" i="1"/>
  <c r="E1223" i="1"/>
  <c r="E1226" i="1"/>
  <c r="E1228" i="1"/>
  <c r="E1229" i="1"/>
  <c r="E1231" i="1"/>
  <c r="E1887" i="1"/>
  <c r="E1238" i="1"/>
  <c r="E331" i="1"/>
  <c r="E1241" i="1"/>
  <c r="E1244" i="1"/>
  <c r="E1135" i="1"/>
  <c r="E1253" i="1"/>
  <c r="E1956" i="1"/>
  <c r="E346" i="1"/>
  <c r="E921" i="1"/>
  <c r="E869" i="1"/>
  <c r="E1988" i="1"/>
  <c r="E1203" i="1"/>
  <c r="E1577" i="1"/>
  <c r="E1864" i="1"/>
  <c r="E384" i="1"/>
  <c r="E1873" i="1"/>
  <c r="E1882" i="1"/>
  <c r="E1885" i="1"/>
  <c r="E824" i="1"/>
  <c r="E1889" i="1"/>
  <c r="E1272" i="1"/>
  <c r="E1893" i="1"/>
  <c r="E1901" i="1"/>
  <c r="E1347" i="1"/>
  <c r="E715" i="1"/>
  <c r="E1284" i="1"/>
  <c r="E337" i="1"/>
  <c r="E1930" i="1"/>
  <c r="E844" i="1"/>
  <c r="E1932" i="1"/>
  <c r="E1294" i="1"/>
  <c r="E1757" i="1"/>
  <c r="E1939" i="1"/>
  <c r="E1014" i="1"/>
  <c r="E1297" i="1"/>
  <c r="E1299" i="1"/>
  <c r="E1300" i="1"/>
  <c r="E501" i="1"/>
  <c r="E1302" i="1"/>
  <c r="E1953" i="1"/>
  <c r="E558" i="1"/>
  <c r="E1968" i="1"/>
  <c r="E506" i="1"/>
  <c r="E1305" i="1"/>
  <c r="E1257" i="1"/>
  <c r="E1307" i="1"/>
  <c r="E1309" i="1"/>
  <c r="E1311" i="1"/>
  <c r="E1313" i="1"/>
  <c r="E1317" i="1"/>
  <c r="E1321" i="1"/>
  <c r="E1323" i="1"/>
  <c r="E1393" i="1"/>
  <c r="E1996" i="1"/>
  <c r="E1403" i="1"/>
  <c r="E1213" i="1"/>
  <c r="E1331" i="1"/>
  <c r="E1883" i="1"/>
  <c r="E320" i="1"/>
  <c r="E1338" i="1"/>
  <c r="E1896" i="1"/>
  <c r="E1342" i="1"/>
  <c r="E944" i="1"/>
  <c r="E1421" i="1"/>
  <c r="E1477" i="1"/>
  <c r="E1356" i="1"/>
  <c r="E782" i="1"/>
  <c r="E1360" i="1"/>
  <c r="E423" i="1"/>
  <c r="E847" i="1"/>
  <c r="E1371" i="1"/>
  <c r="E1374" i="1"/>
  <c r="E1134" i="1"/>
  <c r="E1947" i="1"/>
  <c r="E1377" i="1"/>
  <c r="E793" i="1"/>
  <c r="E1380" i="1"/>
  <c r="E1955" i="1"/>
  <c r="E912" i="1"/>
  <c r="E1385" i="1"/>
  <c r="E1388" i="1"/>
  <c r="E1390" i="1"/>
  <c r="E1995" i="1"/>
  <c r="E981" i="1"/>
  <c r="E1398" i="1"/>
  <c r="E1400" i="1"/>
  <c r="E246" i="1"/>
  <c r="E1405" i="1"/>
  <c r="E74" i="1"/>
  <c r="E76" i="1"/>
  <c r="E1680" i="1"/>
  <c r="E1899" i="1"/>
  <c r="E85" i="1"/>
  <c r="E1415" i="1"/>
  <c r="E1601" i="1"/>
  <c r="E945" i="1"/>
  <c r="E1234" i="1"/>
  <c r="E100" i="1"/>
  <c r="E1424" i="1"/>
  <c r="E339" i="1"/>
  <c r="E1618" i="1"/>
  <c r="E1431" i="1"/>
  <c r="E1433" i="1"/>
  <c r="E1624" i="1"/>
  <c r="E1439" i="1"/>
  <c r="E1633" i="1"/>
  <c r="E1557" i="1"/>
  <c r="E1954" i="1"/>
  <c r="E795" i="1"/>
  <c r="E1452" i="1"/>
  <c r="E1980" i="1"/>
  <c r="E1644" i="1"/>
  <c r="E1459" i="1"/>
  <c r="E1461" i="1"/>
  <c r="E1095" i="1"/>
  <c r="E1468" i="1"/>
  <c r="E196" i="1"/>
  <c r="E1470" i="1"/>
  <c r="E1475" i="1"/>
  <c r="E1483" i="1"/>
  <c r="E1485" i="1"/>
  <c r="E1487" i="1"/>
  <c r="E952" i="1"/>
  <c r="E1489" i="1"/>
  <c r="E1494" i="1"/>
  <c r="E1700" i="1"/>
  <c r="E286" i="1"/>
  <c r="E216" i="1"/>
  <c r="E1630" i="1"/>
  <c r="E1496" i="1"/>
  <c r="E1498" i="1"/>
  <c r="E1500" i="1"/>
  <c r="E1188" i="1"/>
  <c r="E1775" i="1"/>
  <c r="E1504" i="1"/>
  <c r="E573" i="1"/>
  <c r="E1787" i="1"/>
  <c r="E1999" i="1"/>
  <c r="E1519" i="1"/>
  <c r="E1094" i="1"/>
  <c r="E1521" i="1"/>
  <c r="E1039" i="1"/>
  <c r="E457" i="1"/>
  <c r="E1529" i="1"/>
  <c r="E1878" i="1"/>
  <c r="E1533" i="1"/>
  <c r="E145" i="1"/>
  <c r="E1110" i="1"/>
  <c r="E1536" i="1"/>
  <c r="E1275" i="1"/>
  <c r="E1539" i="1"/>
  <c r="E951" i="1"/>
  <c r="E1541" i="1"/>
  <c r="E1543" i="1"/>
  <c r="E1545" i="1"/>
  <c r="E1357" i="1"/>
  <c r="E1547" i="1"/>
  <c r="E1551" i="1"/>
  <c r="E1553" i="1"/>
  <c r="E430" i="1"/>
  <c r="E962" i="1"/>
  <c r="E1967" i="1"/>
  <c r="E1565" i="1"/>
  <c r="E799" i="1"/>
  <c r="E1566" i="1"/>
  <c r="E1779" i="1"/>
  <c r="E924" i="1"/>
  <c r="E2000" i="1"/>
  <c r="E245" i="1"/>
  <c r="E1581" i="1"/>
  <c r="E1584" i="1"/>
  <c r="E582" i="1"/>
  <c r="E251" i="1"/>
  <c r="E1472" i="1"/>
  <c r="E1894" i="1"/>
  <c r="E410" i="1"/>
  <c r="E83" i="1"/>
  <c r="E1598" i="1"/>
  <c r="E1605" i="1"/>
  <c r="E1619" i="1"/>
  <c r="E1622" i="1"/>
  <c r="E1628" i="1"/>
  <c r="E1636" i="1"/>
  <c r="E1950" i="1"/>
  <c r="E227" i="1"/>
  <c r="E1638" i="1"/>
  <c r="E1454" i="1"/>
  <c r="E1642" i="1"/>
  <c r="E1647" i="1"/>
  <c r="E1650" i="1"/>
  <c r="E1651" i="1"/>
  <c r="E1655" i="1"/>
  <c r="E1854" i="1"/>
  <c r="E1662" i="1"/>
  <c r="E1664" i="1"/>
  <c r="E1517" i="1"/>
  <c r="E1667" i="1"/>
  <c r="E1669" i="1"/>
  <c r="E1671" i="1"/>
  <c r="E1212" i="1"/>
  <c r="E1673" i="1"/>
  <c r="E1675" i="1"/>
  <c r="E1677" i="1"/>
  <c r="E533" i="1"/>
  <c r="E1904" i="1"/>
  <c r="E1417" i="1"/>
  <c r="E1686" i="1"/>
  <c r="E1690" i="1"/>
  <c r="E1921" i="1"/>
  <c r="E1693" i="1"/>
  <c r="E1696" i="1"/>
  <c r="E1698" i="1"/>
  <c r="E1753" i="1"/>
  <c r="E1702" i="1"/>
  <c r="E1704" i="1"/>
  <c r="E1708" i="1"/>
  <c r="E1719" i="1"/>
  <c r="E1993" i="1"/>
  <c r="E1722" i="1"/>
  <c r="E1728" i="1"/>
  <c r="E1730" i="1"/>
  <c r="E1874" i="1"/>
  <c r="E1876" i="1"/>
  <c r="E8" i="1"/>
  <c r="E936" i="1"/>
  <c r="E1736" i="1"/>
  <c r="E1740" i="1"/>
  <c r="E1913" i="1"/>
  <c r="E1748" i="1"/>
  <c r="E895" i="1"/>
  <c r="E34" i="1"/>
  <c r="E1751" i="1"/>
  <c r="E1933" i="1"/>
  <c r="E1934" i="1"/>
  <c r="E1755" i="1"/>
  <c r="E1936" i="1"/>
  <c r="E1180" i="1"/>
  <c r="E1435" i="1"/>
  <c r="E1763" i="1"/>
  <c r="E1766" i="1"/>
  <c r="E554" i="1"/>
  <c r="E1960" i="1"/>
  <c r="E1773" i="1"/>
  <c r="E807" i="1"/>
  <c r="E1781" i="1"/>
  <c r="E1791" i="1"/>
  <c r="E1990" i="1"/>
  <c r="E1998" i="1"/>
  <c r="E1795" i="1"/>
  <c r="E2003" i="1"/>
  <c r="E1798" i="1"/>
  <c r="E1800" i="1"/>
  <c r="E68" i="1"/>
  <c r="E1802" i="1"/>
  <c r="E1803" i="1"/>
  <c r="E1805" i="1"/>
  <c r="E10" i="1"/>
  <c r="E1807" i="1"/>
  <c r="E1877" i="1"/>
  <c r="E1810" i="1"/>
  <c r="E1045" i="1"/>
  <c r="E1812" i="1"/>
  <c r="E1814" i="1"/>
  <c r="E1816" i="1"/>
  <c r="E1818" i="1"/>
  <c r="E1911" i="1"/>
  <c r="E1819" i="1"/>
  <c r="E483" i="1"/>
  <c r="E1825" i="1"/>
  <c r="E1243" i="1"/>
  <c r="E1829" i="1"/>
  <c r="E1759" i="1"/>
  <c r="E1833" i="1"/>
  <c r="E1835" i="1"/>
  <c r="E801" i="1"/>
  <c r="E1979" i="1"/>
  <c r="E1326" i="1"/>
  <c r="E1987" i="1"/>
  <c r="E1850" i="1"/>
  <c r="E451" i="1"/>
  <c r="O1513" i="1"/>
  <c r="O1872" i="1"/>
  <c r="O5" i="1"/>
  <c r="O14" i="1"/>
  <c r="O16" i="1"/>
  <c r="O18" i="1"/>
  <c r="O257" i="1"/>
  <c r="O707" i="1"/>
  <c r="O23" i="1"/>
  <c r="O27" i="1"/>
  <c r="O1908" i="1"/>
  <c r="O1922" i="1"/>
  <c r="O35" i="1"/>
  <c r="O678" i="1"/>
  <c r="O1975" i="1"/>
  <c r="O49" i="1"/>
  <c r="O52" i="1"/>
  <c r="O1783" i="1"/>
  <c r="O54" i="1"/>
  <c r="O56" i="1"/>
  <c r="O58" i="1"/>
  <c r="O1646" i="1"/>
  <c r="O181" i="1"/>
  <c r="O1985" i="1"/>
  <c r="O62" i="1"/>
  <c r="O443" i="1"/>
  <c r="O1392" i="1"/>
  <c r="O64" i="1"/>
  <c r="O1992" i="1"/>
  <c r="O66" i="1"/>
  <c r="O1862" i="1"/>
  <c r="O1090" i="1"/>
  <c r="O1033" i="1"/>
  <c r="O70" i="1"/>
  <c r="O1264" i="1"/>
  <c r="O653" i="1"/>
  <c r="O1888" i="1"/>
  <c r="O467" i="1"/>
  <c r="O890" i="1"/>
  <c r="O81" i="1"/>
  <c r="O89" i="1"/>
  <c r="O1274" i="1"/>
  <c r="O987" i="1"/>
  <c r="O91" i="1"/>
  <c r="O1909" i="1"/>
  <c r="O1744" i="1"/>
  <c r="O97" i="1"/>
  <c r="O1121" i="1"/>
  <c r="O1548" i="1"/>
  <c r="O674" i="1"/>
  <c r="O111" i="1"/>
  <c r="O115" i="1"/>
  <c r="O1379" i="1"/>
  <c r="O1443" i="1"/>
  <c r="O1981" i="1"/>
  <c r="O177" i="1"/>
  <c r="O119" i="1"/>
  <c r="O121" i="1"/>
  <c r="O123" i="1"/>
  <c r="O1082" i="1"/>
  <c r="O128" i="1"/>
  <c r="O131" i="1"/>
  <c r="O134" i="1"/>
  <c r="O1092" i="1"/>
  <c r="O137" i="1"/>
  <c r="O1522" i="1"/>
  <c r="O640" i="1"/>
  <c r="O1586" i="1"/>
  <c r="O140" i="1"/>
  <c r="O143" i="1"/>
  <c r="O146" i="1"/>
  <c r="O1905" i="1"/>
  <c r="O1919" i="1"/>
  <c r="O149" i="1"/>
  <c r="O151" i="1"/>
  <c r="O1928" i="1"/>
  <c r="O153" i="1"/>
  <c r="O155" i="1"/>
  <c r="O43" i="1"/>
  <c r="O157" i="1"/>
  <c r="O162" i="1"/>
  <c r="O1836" i="1"/>
  <c r="O167" i="1"/>
  <c r="O1949" i="1"/>
  <c r="O168" i="1"/>
  <c r="O170" i="1"/>
  <c r="O1190" i="1"/>
  <c r="O914" i="1"/>
  <c r="O1971" i="1"/>
  <c r="O175" i="1"/>
  <c r="O1260" i="1"/>
  <c r="O1984" i="1"/>
  <c r="O371" i="1"/>
  <c r="O306" i="1"/>
  <c r="O1571" i="1"/>
  <c r="O184" i="1"/>
  <c r="O186" i="1"/>
  <c r="O188" i="1"/>
  <c r="O190" i="1"/>
  <c r="O192" i="1"/>
  <c r="O394" i="1"/>
  <c r="O1159" i="1"/>
  <c r="O1046" i="1"/>
  <c r="O1269" i="1"/>
  <c r="O200" i="1"/>
  <c r="O202" i="1"/>
  <c r="O1168" i="1"/>
  <c r="O204" i="1"/>
  <c r="O206" i="1"/>
  <c r="O208" i="1"/>
  <c r="O210" i="1"/>
  <c r="O484" i="1"/>
  <c r="O212" i="1"/>
  <c r="O215" i="1"/>
  <c r="O218" i="1"/>
  <c r="O220" i="1"/>
  <c r="O222" i="1"/>
  <c r="O1946" i="1"/>
  <c r="O225" i="1"/>
  <c r="O229" i="1"/>
  <c r="O231" i="1"/>
  <c r="O233" i="1"/>
  <c r="O235" i="1"/>
  <c r="O237" i="1"/>
  <c r="O239" i="1"/>
  <c r="O927" i="1"/>
  <c r="O378" i="1"/>
  <c r="O133" i="1"/>
  <c r="O638" i="1"/>
  <c r="O639" i="1"/>
  <c r="O249" i="1"/>
  <c r="O1734" i="1"/>
  <c r="O250" i="1"/>
  <c r="O139" i="1"/>
  <c r="O253" i="1"/>
  <c r="O656" i="1"/>
  <c r="O1335" i="1"/>
  <c r="O263" i="1"/>
  <c r="O265" i="1"/>
  <c r="O267" i="1"/>
  <c r="O269" i="1"/>
  <c r="O1413" i="1"/>
  <c r="O272" i="1"/>
  <c r="O275" i="1"/>
  <c r="O1920" i="1"/>
  <c r="O488" i="1"/>
  <c r="O283" i="1"/>
  <c r="O285" i="1"/>
  <c r="O288" i="1"/>
  <c r="O295" i="1"/>
  <c r="O1978" i="1"/>
  <c r="O297" i="1"/>
  <c r="O968" i="1"/>
  <c r="O299" i="1"/>
  <c r="O1989" i="1"/>
  <c r="O1991" i="1"/>
  <c r="O305" i="1"/>
  <c r="O1583" i="1"/>
  <c r="O380" i="1"/>
  <c r="O1869" i="1"/>
  <c r="O309" i="1"/>
  <c r="O311" i="1"/>
  <c r="O314" i="1"/>
  <c r="O759" i="1"/>
  <c r="O404" i="1"/>
  <c r="O316" i="1"/>
  <c r="O317" i="1"/>
  <c r="O319" i="1"/>
  <c r="O891" i="1"/>
  <c r="O323" i="1"/>
  <c r="O709" i="1"/>
  <c r="O325" i="1"/>
  <c r="O327" i="1"/>
  <c r="O1124" i="1"/>
  <c r="O340" i="1"/>
  <c r="O1827" i="1"/>
  <c r="O424" i="1"/>
  <c r="O496" i="1"/>
  <c r="O344" i="1"/>
  <c r="O350" i="1"/>
  <c r="O352" i="1"/>
  <c r="O354" i="1"/>
  <c r="O356" i="1"/>
  <c r="O363" i="1"/>
  <c r="O365" i="1"/>
  <c r="O373" i="1"/>
  <c r="O517" i="1"/>
  <c r="O1858" i="1"/>
  <c r="O454" i="1"/>
  <c r="O243" i="1"/>
  <c r="O1868" i="1"/>
  <c r="O1104" i="1"/>
  <c r="O258" i="1"/>
  <c r="O1163" i="1"/>
  <c r="O464" i="1"/>
  <c r="O465" i="1"/>
  <c r="O1892" i="1"/>
  <c r="O1897" i="1"/>
  <c r="O475" i="1"/>
  <c r="O476" i="1"/>
  <c r="O25" i="1"/>
  <c r="O717" i="1"/>
  <c r="O1918" i="1"/>
  <c r="O481" i="1"/>
  <c r="O32" i="1"/>
  <c r="O1479" i="1"/>
  <c r="O1823" i="1"/>
  <c r="O490" i="1"/>
  <c r="O492" i="1"/>
  <c r="O679" i="1"/>
  <c r="O1186" i="1"/>
  <c r="O504" i="1"/>
  <c r="O510" i="1"/>
  <c r="O117" i="1"/>
  <c r="O512" i="1"/>
  <c r="O1842" i="1"/>
  <c r="O515" i="1"/>
  <c r="O1659" i="1"/>
  <c r="O376" i="1"/>
  <c r="O241" i="1"/>
  <c r="O1587" i="1"/>
  <c r="O388" i="1"/>
  <c r="O398" i="1"/>
  <c r="O935" i="1"/>
  <c r="O400" i="1"/>
  <c r="O704" i="1"/>
  <c r="O402" i="1"/>
  <c r="O462" i="1"/>
  <c r="O1409" i="1"/>
  <c r="O408" i="1"/>
  <c r="O1596" i="1"/>
  <c r="O1886" i="1"/>
  <c r="O412" i="1"/>
  <c r="O414" i="1"/>
  <c r="O418" i="1"/>
  <c r="O94" i="1"/>
  <c r="O769" i="1"/>
  <c r="O329" i="1"/>
  <c r="O277" i="1"/>
  <c r="O1927" i="1"/>
  <c r="O1617" i="1"/>
  <c r="O1293" i="1"/>
  <c r="O428" i="1"/>
  <c r="O1249" i="1"/>
  <c r="O159" i="1"/>
  <c r="O1131" i="1"/>
  <c r="O432" i="1"/>
  <c r="O858" i="1"/>
  <c r="O1945" i="1"/>
  <c r="O1951" i="1"/>
  <c r="O437" i="1"/>
  <c r="O1966" i="1"/>
  <c r="O440" i="1"/>
  <c r="O1640" i="1"/>
  <c r="O1974" i="1"/>
  <c r="O293" i="1"/>
  <c r="O1721" i="1"/>
  <c r="O445" i="1"/>
  <c r="O367" i="1"/>
  <c r="O871" i="1"/>
  <c r="O1871" i="1"/>
  <c r="O521" i="1"/>
  <c r="O4" i="1"/>
  <c r="O523" i="1"/>
  <c r="O525" i="1"/>
  <c r="O754" i="1"/>
  <c r="O529" i="1"/>
  <c r="O28" i="1"/>
  <c r="O536" i="1"/>
  <c r="O1691" i="1"/>
  <c r="O539" i="1"/>
  <c r="O541" i="1"/>
  <c r="O544" i="1"/>
  <c r="O778" i="1"/>
  <c r="O108" i="1"/>
  <c r="O1362" i="1"/>
  <c r="O546" i="1"/>
  <c r="O548" i="1"/>
  <c r="O550" i="1"/>
  <c r="O552" i="1"/>
  <c r="O1304" i="1"/>
  <c r="O966" i="1"/>
  <c r="O556" i="1"/>
  <c r="O1972" i="1"/>
  <c r="O572" i="1"/>
  <c r="O577" i="1"/>
  <c r="O579" i="1"/>
  <c r="O873" i="1"/>
  <c r="O586" i="1"/>
  <c r="O588" i="1"/>
  <c r="O1411" i="1"/>
  <c r="O1900" i="1"/>
  <c r="O1278" i="1"/>
  <c r="O1609" i="1"/>
  <c r="O594" i="1"/>
  <c r="O596" i="1"/>
  <c r="O839" i="1"/>
  <c r="O104" i="1"/>
  <c r="O1613" i="1"/>
  <c r="O598" i="1"/>
  <c r="O848" i="1"/>
  <c r="O602" i="1"/>
  <c r="O1370" i="1"/>
  <c r="O1943" i="1"/>
  <c r="O606" i="1"/>
  <c r="O610" i="1"/>
  <c r="O612" i="1"/>
  <c r="O614" i="1"/>
  <c r="O1710" i="1"/>
  <c r="O1769" i="1"/>
  <c r="O1965" i="1"/>
  <c r="O616" i="1"/>
  <c r="O622" i="1"/>
  <c r="O624" i="1"/>
  <c r="O626" i="1"/>
  <c r="O628" i="1"/>
  <c r="O632" i="1"/>
  <c r="O2002" i="1"/>
  <c r="O636" i="1"/>
  <c r="O1875" i="1"/>
  <c r="O645" i="1"/>
  <c r="O649" i="1"/>
  <c r="O651" i="1"/>
  <c r="O1880" i="1"/>
  <c r="O1108" i="1"/>
  <c r="O658" i="1"/>
  <c r="O660" i="1"/>
  <c r="O93" i="1"/>
  <c r="O662" i="1"/>
  <c r="O664" i="1"/>
  <c r="O1006" i="1"/>
  <c r="O668" i="1"/>
  <c r="O670" i="1"/>
  <c r="O843" i="1"/>
  <c r="O672" i="1"/>
  <c r="O45" i="1"/>
  <c r="O851" i="1"/>
  <c r="O551" i="1"/>
  <c r="O683" i="1"/>
  <c r="O685" i="1"/>
  <c r="O687" i="1"/>
  <c r="O689" i="1"/>
  <c r="O441" i="1"/>
  <c r="O301" i="1"/>
  <c r="O691" i="1"/>
  <c r="O693" i="1"/>
  <c r="O695" i="1"/>
  <c r="O697" i="1"/>
  <c r="O1860" i="1"/>
  <c r="O1525" i="1"/>
  <c r="O702" i="1"/>
  <c r="O532" i="1"/>
  <c r="O705" i="1"/>
  <c r="O711" i="1"/>
  <c r="O713" i="1"/>
  <c r="O478" i="1"/>
  <c r="O833" i="1"/>
  <c r="O1236" i="1"/>
  <c r="O721" i="1"/>
  <c r="O1289" i="1"/>
  <c r="O723" i="1"/>
  <c r="O725" i="1"/>
  <c r="O38" i="1"/>
  <c r="O730" i="1"/>
  <c r="O113" i="1"/>
  <c r="O732" i="1"/>
  <c r="O855" i="1"/>
  <c r="O1961" i="1"/>
  <c r="O1969" i="1"/>
  <c r="O1450" i="1"/>
  <c r="O508" i="1"/>
  <c r="O734" i="1"/>
  <c r="O736" i="1"/>
  <c r="O566" i="1"/>
  <c r="O1982" i="1"/>
  <c r="O739" i="1"/>
  <c r="O743" i="1"/>
  <c r="O630" i="1"/>
  <c r="O746" i="1"/>
  <c r="O748" i="1"/>
  <c r="O1464" i="1"/>
  <c r="O750" i="1"/>
  <c r="O752" i="1"/>
  <c r="O756" i="1"/>
  <c r="O1594" i="1"/>
  <c r="O763" i="1"/>
  <c r="O766" i="1"/>
  <c r="O1600" i="1"/>
  <c r="O1907" i="1"/>
  <c r="O768" i="1"/>
  <c r="O1914" i="1"/>
  <c r="O772" i="1"/>
  <c r="O1924" i="1"/>
  <c r="O99" i="1"/>
  <c r="O774" i="1"/>
  <c r="O1929" i="1"/>
  <c r="O776" i="1"/>
  <c r="O1012" i="1"/>
  <c r="O787" i="1"/>
  <c r="O789" i="1"/>
  <c r="O791" i="1"/>
  <c r="O796" i="1"/>
  <c r="O1383" i="1"/>
  <c r="O1976" i="1"/>
  <c r="O805" i="1"/>
  <c r="O809" i="1"/>
  <c r="O562" i="1"/>
  <c r="O813" i="1"/>
  <c r="O60" i="1"/>
  <c r="O302" i="1"/>
  <c r="O816" i="1"/>
  <c r="O1726" i="1"/>
  <c r="O818" i="1"/>
  <c r="O1867" i="1"/>
  <c r="O820" i="1"/>
  <c r="O390" i="1"/>
  <c r="O527" i="1"/>
  <c r="O254" i="1"/>
  <c r="O825" i="1"/>
  <c r="O827" i="1"/>
  <c r="O829" i="1"/>
  <c r="O831" i="1"/>
  <c r="O1910" i="1"/>
  <c r="O273" i="1"/>
  <c r="O1279" i="1"/>
  <c r="O1604" i="1"/>
  <c r="O1747" i="1"/>
  <c r="O836" i="1"/>
  <c r="O837" i="1"/>
  <c r="O841" i="1"/>
  <c r="O1931" i="1"/>
  <c r="O600" i="1"/>
  <c r="O728" i="1"/>
  <c r="O1942" i="1"/>
  <c r="O607" i="1"/>
  <c r="O290" i="1"/>
  <c r="O1561" i="1"/>
  <c r="O1067" i="1"/>
  <c r="O1958" i="1"/>
  <c r="O860" i="1"/>
  <c r="O862" i="1"/>
  <c r="O864" i="1"/>
  <c r="O1502" i="1"/>
  <c r="O866" i="1"/>
  <c r="O619" i="1"/>
  <c r="O1983" i="1"/>
  <c r="O1148" i="1"/>
  <c r="O977" i="1"/>
  <c r="O1573" i="1"/>
  <c r="O875" i="1"/>
  <c r="O877" i="1"/>
  <c r="O879" i="1"/>
  <c r="O1037" i="1"/>
  <c r="O888" i="1"/>
  <c r="O1681" i="1"/>
  <c r="O1903" i="1"/>
  <c r="O1820" i="1"/>
  <c r="O1925" i="1"/>
  <c r="O896" i="1"/>
  <c r="O898" i="1"/>
  <c r="O900" i="1"/>
  <c r="O904" i="1"/>
  <c r="O1937" i="1"/>
  <c r="O906" i="1"/>
  <c r="O1555" i="1"/>
  <c r="O1944" i="1"/>
  <c r="O908" i="1"/>
  <c r="O910" i="1"/>
  <c r="O1444" i="1"/>
  <c r="O1771" i="1"/>
  <c r="O915" i="1"/>
  <c r="O917" i="1"/>
  <c r="O974" i="1"/>
  <c r="O922" i="1"/>
  <c r="O125" i="1"/>
  <c r="O925" i="1"/>
  <c r="O1657" i="1"/>
  <c r="O634" i="1"/>
  <c r="O1855" i="1"/>
  <c r="O929" i="1"/>
  <c r="O931" i="1"/>
  <c r="O933" i="1"/>
  <c r="O939" i="1"/>
  <c r="O197" i="1"/>
  <c r="O941" i="1"/>
  <c r="O942" i="1"/>
  <c r="O1352" i="1"/>
  <c r="O949" i="1"/>
  <c r="O1915" i="1"/>
  <c r="O953" i="1"/>
  <c r="O1129" i="1"/>
  <c r="O957" i="1"/>
  <c r="O960" i="1"/>
  <c r="O164" i="1"/>
  <c r="O1559" i="1"/>
  <c r="O964" i="1"/>
  <c r="O1706" i="1"/>
  <c r="O1015" i="1"/>
  <c r="O971" i="1"/>
  <c r="O358" i="1"/>
  <c r="O741" i="1"/>
  <c r="O975" i="1"/>
  <c r="O979" i="1"/>
  <c r="O1856" i="1"/>
  <c r="O983" i="1"/>
  <c r="O1738" i="1"/>
  <c r="O985" i="1"/>
  <c r="O989" i="1"/>
  <c r="O991" i="1"/>
  <c r="O996" i="1"/>
  <c r="O1000" i="1"/>
  <c r="O1002" i="1"/>
  <c r="O1123" i="1"/>
  <c r="O1008" i="1"/>
  <c r="O1291" i="1"/>
  <c r="O902" i="1"/>
  <c r="O1010" i="1"/>
  <c r="O1948" i="1"/>
  <c r="O1959" i="1"/>
  <c r="O1563" i="1"/>
  <c r="O559" i="1"/>
  <c r="O1973" i="1"/>
  <c r="O1017" i="1"/>
  <c r="O1019" i="1"/>
  <c r="O1315" i="1"/>
  <c r="O1021" i="1"/>
  <c r="O1318" i="1"/>
  <c r="O1023" i="1"/>
  <c r="O1078" i="1"/>
  <c r="O1025" i="1"/>
  <c r="O1026" i="1"/>
  <c r="O1083" i="1"/>
  <c r="O1512" i="1"/>
  <c r="O1029" i="1"/>
  <c r="O1031" i="1"/>
  <c r="O1466" i="1"/>
  <c r="O1035" i="1"/>
  <c r="O647" i="1"/>
  <c r="O1527" i="1"/>
  <c r="O1043" i="1"/>
  <c r="O20" i="1"/>
  <c r="O1049" i="1"/>
  <c r="O1334" i="1"/>
  <c r="O1902" i="1"/>
  <c r="O1051" i="1"/>
  <c r="O1054" i="1"/>
  <c r="O1287" i="1"/>
  <c r="O420" i="1"/>
  <c r="O1056" i="1"/>
  <c r="O1058" i="1"/>
  <c r="O1062" i="1"/>
  <c r="O1063" i="1"/>
  <c r="O1070" i="1"/>
  <c r="O1194" i="1"/>
  <c r="O1073" i="1"/>
  <c r="O1074" i="1"/>
  <c r="O1199" i="1"/>
  <c r="O1076" i="1"/>
  <c r="O1080" i="1"/>
  <c r="O1997" i="1"/>
  <c r="O1086" i="1"/>
  <c r="O1861" i="1"/>
  <c r="O1863" i="1"/>
  <c r="O699" i="1"/>
  <c r="O1088" i="1"/>
  <c r="O1262" i="1"/>
  <c r="O1098" i="1"/>
  <c r="O1100" i="1"/>
  <c r="O1102" i="1"/>
  <c r="O1106" i="1"/>
  <c r="O882" i="1"/>
  <c r="O1891" i="1"/>
  <c r="O1340" i="1"/>
  <c r="O22" i="1"/>
  <c r="O1114" i="1"/>
  <c r="O1346" i="1"/>
  <c r="O1688" i="1"/>
  <c r="O1117" i="1"/>
  <c r="O1119" i="1"/>
  <c r="O37" i="1"/>
  <c r="O1139" i="1"/>
  <c r="O500" i="1"/>
  <c r="O1441" i="1"/>
  <c r="O1141" i="1"/>
  <c r="O1256" i="1"/>
  <c r="O1143" i="1"/>
  <c r="O802" i="1"/>
  <c r="O567" i="1"/>
  <c r="O919" i="1"/>
  <c r="O1146" i="1"/>
  <c r="O1568" i="1"/>
  <c r="O1848" i="1"/>
  <c r="O1150" i="1"/>
  <c r="O1852" i="1"/>
  <c r="O127" i="1"/>
  <c r="O1574" i="1"/>
  <c r="O1153" i="1"/>
  <c r="O1732" i="1"/>
  <c r="O1155" i="1"/>
  <c r="O1157" i="1"/>
  <c r="O1593" i="1"/>
  <c r="O1161" i="1"/>
  <c r="O1166" i="1"/>
  <c r="O1881" i="1"/>
  <c r="O1884" i="1"/>
  <c r="O473" i="1"/>
  <c r="O1176" i="1"/>
  <c r="O1916" i="1"/>
  <c r="O1745" i="1"/>
  <c r="O719" i="1"/>
  <c r="O1606" i="1"/>
  <c r="O998" i="1"/>
  <c r="O1060" i="1"/>
  <c r="O1365" i="1"/>
  <c r="O1178" i="1"/>
  <c r="O1940" i="1"/>
  <c r="O342" i="1"/>
  <c r="O1831" i="1"/>
  <c r="O1182" i="1"/>
  <c r="O1184" i="1"/>
  <c r="O1445" i="1"/>
  <c r="O1191" i="1"/>
  <c r="O1195" i="1"/>
  <c r="O1197" i="1"/>
  <c r="O1715" i="1"/>
  <c r="O1506" i="1"/>
  <c r="O618" i="1"/>
  <c r="O1201" i="1"/>
  <c r="O1859" i="1"/>
  <c r="O1206" i="1"/>
  <c r="O1208" i="1"/>
  <c r="O1210" i="1"/>
  <c r="O1329" i="1"/>
  <c r="O1217" i="1"/>
  <c r="O1219" i="1"/>
  <c r="O1221" i="1"/>
  <c r="O1223" i="1"/>
  <c r="O1226" i="1"/>
  <c r="O1228" i="1"/>
  <c r="O1229" i="1"/>
  <c r="O1231" i="1"/>
  <c r="O1887" i="1"/>
  <c r="O1238" i="1"/>
  <c r="O331" i="1"/>
  <c r="O1241" i="1"/>
  <c r="O1244" i="1"/>
  <c r="O1135" i="1"/>
  <c r="O1253" i="1"/>
  <c r="O1956" i="1"/>
  <c r="O346" i="1"/>
  <c r="O172" i="1"/>
  <c r="O921" i="1"/>
  <c r="O869" i="1"/>
  <c r="O1988" i="1"/>
  <c r="O1203" i="1"/>
  <c r="O1577" i="1"/>
  <c r="O1864" i="1"/>
  <c r="O384" i="1"/>
  <c r="O1873" i="1"/>
  <c r="O1265" i="1"/>
  <c r="O1882" i="1"/>
  <c r="O1885" i="1"/>
  <c r="O824" i="1"/>
  <c r="O1889" i="1"/>
  <c r="O1272" i="1"/>
  <c r="O1893" i="1"/>
  <c r="O1901" i="1"/>
  <c r="O1347" i="1"/>
  <c r="O715" i="1"/>
  <c r="O1284" i="1"/>
  <c r="O337" i="1"/>
  <c r="O1930" i="1"/>
  <c r="O844" i="1"/>
  <c r="O1932" i="1"/>
  <c r="O1294" i="1"/>
  <c r="O1757" i="1"/>
  <c r="O1939" i="1"/>
  <c r="O1014" i="1"/>
  <c r="O1297" i="1"/>
  <c r="O1299" i="1"/>
  <c r="O1300" i="1"/>
  <c r="O501" i="1"/>
  <c r="O1302" i="1"/>
  <c r="O1953" i="1"/>
  <c r="O1768" i="1"/>
  <c r="O558" i="1"/>
  <c r="O1968" i="1"/>
  <c r="O506" i="1"/>
  <c r="O1305" i="1"/>
  <c r="O1257" i="1"/>
  <c r="O1307" i="1"/>
  <c r="O1309" i="1"/>
  <c r="O1311" i="1"/>
  <c r="O1313" i="1"/>
  <c r="O1317" i="1"/>
  <c r="O1321" i="1"/>
  <c r="O1323" i="1"/>
  <c r="O1393" i="1"/>
  <c r="O1996" i="1"/>
  <c r="O1403" i="1"/>
  <c r="O1213" i="1"/>
  <c r="O1331" i="1"/>
  <c r="O1883" i="1"/>
  <c r="O320" i="1"/>
  <c r="O1338" i="1"/>
  <c r="O1896" i="1"/>
  <c r="O1342" i="1"/>
  <c r="O1344" i="1"/>
  <c r="O1170" i="1"/>
  <c r="O944" i="1"/>
  <c r="O1421" i="1"/>
  <c r="O1477" i="1"/>
  <c r="O1356" i="1"/>
  <c r="O1004" i="1"/>
  <c r="O782" i="1"/>
  <c r="O1360" i="1"/>
  <c r="O423" i="1"/>
  <c r="O847" i="1"/>
  <c r="O1371" i="1"/>
  <c r="O1374" i="1"/>
  <c r="O1134" i="1"/>
  <c r="O1947" i="1"/>
  <c r="O1377" i="1"/>
  <c r="O793" i="1"/>
  <c r="O1380" i="1"/>
  <c r="O1955" i="1"/>
  <c r="O912" i="1"/>
  <c r="O1385" i="1"/>
  <c r="O1388" i="1"/>
  <c r="O1390" i="1"/>
  <c r="O1995" i="1"/>
  <c r="O448" i="1"/>
  <c r="O981" i="1"/>
  <c r="O1398" i="1"/>
  <c r="O1400" i="1"/>
  <c r="O246" i="1"/>
  <c r="O1405" i="1"/>
  <c r="O74" i="1"/>
  <c r="O76" i="1"/>
  <c r="O1680" i="1"/>
  <c r="O1899" i="1"/>
  <c r="O85" i="1"/>
  <c r="O1415" i="1"/>
  <c r="O1601" i="1"/>
  <c r="O945" i="1"/>
  <c r="O1234" i="1"/>
  <c r="O100" i="1"/>
  <c r="O1926" i="1"/>
  <c r="O1424" i="1"/>
  <c r="O339" i="1"/>
  <c r="O1618" i="1"/>
  <c r="O1431" i="1"/>
  <c r="O1433" i="1"/>
  <c r="O1624" i="1"/>
  <c r="O1439" i="1"/>
  <c r="O1633" i="1"/>
  <c r="O1557" i="1"/>
  <c r="O1954" i="1"/>
  <c r="O795" i="1"/>
  <c r="O1452" i="1"/>
  <c r="O1980" i="1"/>
  <c r="O1644" i="1"/>
  <c r="O1457" i="1"/>
  <c r="O1459" i="1"/>
  <c r="O1461" i="1"/>
  <c r="O1095" i="1"/>
  <c r="O1468" i="1"/>
  <c r="O196" i="1"/>
  <c r="O1470" i="1"/>
  <c r="O1475" i="1"/>
  <c r="O1483" i="1"/>
  <c r="O1485" i="1"/>
  <c r="O1487" i="1"/>
  <c r="O952" i="1"/>
  <c r="O1489" i="1"/>
  <c r="O1492" i="1"/>
  <c r="O1494" i="1"/>
  <c r="O1700" i="1"/>
  <c r="O286" i="1"/>
  <c r="O216" i="1"/>
  <c r="O1630" i="1"/>
  <c r="O1496" i="1"/>
  <c r="O1498" i="1"/>
  <c r="O1500" i="1"/>
  <c r="O1188" i="1"/>
  <c r="O1775" i="1"/>
  <c r="O1504" i="1"/>
  <c r="O570" i="1"/>
  <c r="O573" i="1"/>
  <c r="O1787" i="1"/>
  <c r="O1509" i="1"/>
  <c r="O1999" i="1"/>
  <c r="O1519" i="1"/>
  <c r="O1094" i="1"/>
  <c r="O1521" i="1"/>
  <c r="O1039" i="1"/>
  <c r="O457" i="1"/>
  <c r="O1529" i="1"/>
  <c r="O1878" i="1"/>
  <c r="O1531" i="1"/>
  <c r="O1533" i="1"/>
  <c r="O145" i="1"/>
  <c r="O1110" i="1"/>
  <c r="O1536" i="1"/>
  <c r="O1275" i="1"/>
  <c r="O1539" i="1"/>
  <c r="O951" i="1"/>
  <c r="O1541" i="1"/>
  <c r="O1543" i="1"/>
  <c r="O1545" i="1"/>
  <c r="O1357" i="1"/>
  <c r="O1547" i="1"/>
  <c r="O1551" i="1"/>
  <c r="O1553" i="1"/>
  <c r="O430" i="1"/>
  <c r="O962" i="1"/>
  <c r="O1967" i="1"/>
  <c r="O1565" i="1"/>
  <c r="O799" i="1"/>
  <c r="O1566" i="1"/>
  <c r="O1779" i="1"/>
  <c r="O924" i="1"/>
  <c r="O2000" i="1"/>
  <c r="O245" i="1"/>
  <c r="O1581" i="1"/>
  <c r="O1584" i="1"/>
  <c r="O582" i="1"/>
  <c r="O251" i="1"/>
  <c r="O1472" i="1"/>
  <c r="O1894" i="1"/>
  <c r="O410" i="1"/>
  <c r="O83" i="1"/>
  <c r="O1598" i="1"/>
  <c r="O1605" i="1"/>
  <c r="O1619" i="1"/>
  <c r="O1622" i="1"/>
  <c r="O1247" i="1"/>
  <c r="O1628" i="1"/>
  <c r="O1636" i="1"/>
  <c r="O1950" i="1"/>
  <c r="O227" i="1"/>
  <c r="O1638" i="1"/>
  <c r="O1454" i="1"/>
  <c r="O1642" i="1"/>
  <c r="O1647" i="1"/>
  <c r="O1650" i="1"/>
  <c r="O1651" i="1"/>
  <c r="O1655" i="1"/>
  <c r="O1854" i="1"/>
  <c r="O1662" i="1"/>
  <c r="O1664" i="1"/>
  <c r="O1517" i="1"/>
  <c r="O1667" i="1"/>
  <c r="O1669" i="1"/>
  <c r="O1671" i="1"/>
  <c r="O1212" i="1"/>
  <c r="O1673" i="1"/>
  <c r="O1675" i="1"/>
  <c r="O1677" i="1"/>
  <c r="O533" i="1"/>
  <c r="O1904" i="1"/>
  <c r="O1417" i="1"/>
  <c r="O1686" i="1"/>
  <c r="O1690" i="1"/>
  <c r="O1921" i="1"/>
  <c r="O1693" i="1"/>
  <c r="O1696" i="1"/>
  <c r="O1698" i="1"/>
  <c r="O1753" i="1"/>
  <c r="O1702" i="1"/>
  <c r="O1704" i="1"/>
  <c r="O494" i="1"/>
  <c r="O1708" i="1"/>
  <c r="O1712" i="1"/>
  <c r="O1719" i="1"/>
  <c r="O1993" i="1"/>
  <c r="O1722" i="1"/>
  <c r="O447" i="1"/>
  <c r="O1728" i="1"/>
  <c r="O1730" i="1"/>
  <c r="O1874" i="1"/>
  <c r="O1876" i="1"/>
  <c r="O8" i="1"/>
  <c r="O391" i="1"/>
  <c r="O936" i="1"/>
  <c r="O1736" i="1"/>
  <c r="O1740" i="1"/>
  <c r="O1913" i="1"/>
  <c r="O1748" i="1"/>
  <c r="O895" i="1"/>
  <c r="O34" i="1"/>
  <c r="O1751" i="1"/>
  <c r="O1933" i="1"/>
  <c r="O1934" i="1"/>
  <c r="O1755" i="1"/>
  <c r="O1936" i="1"/>
  <c r="O1180" i="1"/>
  <c r="O1435" i="1"/>
  <c r="O1763" i="1"/>
  <c r="O1766" i="1"/>
  <c r="O554" i="1"/>
  <c r="O1960" i="1"/>
  <c r="O1773" i="1"/>
  <c r="O807" i="1"/>
  <c r="O1781" i="1"/>
  <c r="O1785" i="1"/>
  <c r="O1791" i="1"/>
  <c r="O1990" i="1"/>
  <c r="O1793" i="1"/>
  <c r="O1998" i="1"/>
  <c r="O1795" i="1"/>
  <c r="O2003" i="1"/>
  <c r="O1798" i="1"/>
  <c r="O1800" i="1"/>
  <c r="O68" i="1"/>
  <c r="O1802" i="1"/>
  <c r="O1803" i="1"/>
  <c r="O1805" i="1"/>
  <c r="O10" i="1"/>
  <c r="O1807" i="1"/>
  <c r="O1877" i="1"/>
  <c r="O1810" i="1"/>
  <c r="O1045" i="1"/>
  <c r="O1812" i="1"/>
  <c r="O1814" i="1"/>
  <c r="O1816" i="1"/>
  <c r="O1818" i="1"/>
  <c r="O1911" i="1"/>
  <c r="O1819" i="1"/>
  <c r="O1821" i="1"/>
  <c r="O483" i="1"/>
  <c r="O1825" i="1"/>
  <c r="O1426" i="1"/>
  <c r="O1243" i="1"/>
  <c r="O1829" i="1"/>
  <c r="O1759" i="1"/>
  <c r="O1833" i="1"/>
  <c r="O1835" i="1"/>
  <c r="O801" i="1"/>
  <c r="O1979" i="1"/>
  <c r="O1846" i="1"/>
  <c r="O1326" i="1"/>
  <c r="O1987" i="1"/>
  <c r="O1850" i="1"/>
  <c r="O451" i="1"/>
  <c r="U1513" i="1"/>
  <c r="U1872" i="1"/>
  <c r="U5" i="1"/>
  <c r="U14" i="1"/>
  <c r="U16" i="1"/>
  <c r="U18" i="1"/>
  <c r="U257" i="1"/>
  <c r="U707" i="1"/>
  <c r="U23" i="1"/>
  <c r="U27" i="1"/>
  <c r="U1908" i="1"/>
  <c r="U1922" i="1"/>
  <c r="U35" i="1"/>
  <c r="U678" i="1"/>
  <c r="U1975" i="1"/>
  <c r="U49" i="1"/>
  <c r="U52" i="1"/>
  <c r="U1783" i="1"/>
  <c r="U54" i="1"/>
  <c r="U56" i="1"/>
  <c r="U58" i="1"/>
  <c r="U1646" i="1"/>
  <c r="U181" i="1"/>
  <c r="U1985" i="1"/>
  <c r="U62" i="1"/>
  <c r="U443" i="1"/>
  <c r="U1392" i="1"/>
  <c r="U64" i="1"/>
  <c r="U1992" i="1"/>
  <c r="U66" i="1"/>
  <c r="U1862" i="1"/>
  <c r="U1090" i="1"/>
  <c r="U1033" i="1"/>
  <c r="U70" i="1"/>
  <c r="U1264" i="1"/>
  <c r="U653" i="1"/>
  <c r="U1888" i="1"/>
  <c r="U467" i="1"/>
  <c r="U890" i="1"/>
  <c r="U81" i="1"/>
  <c r="U89" i="1"/>
  <c r="U1274" i="1"/>
  <c r="U987" i="1"/>
  <c r="U91" i="1"/>
  <c r="U1909" i="1"/>
  <c r="U1744" i="1"/>
  <c r="U97" i="1"/>
  <c r="U1121" i="1"/>
  <c r="U1548" i="1"/>
  <c r="U674" i="1"/>
  <c r="U111" i="1"/>
  <c r="U115" i="1"/>
  <c r="U1379" i="1"/>
  <c r="U1443" i="1"/>
  <c r="U1981" i="1"/>
  <c r="U177" i="1"/>
  <c r="U119" i="1"/>
  <c r="U121" i="1"/>
  <c r="U123" i="1"/>
  <c r="U1082" i="1"/>
  <c r="U128" i="1"/>
  <c r="U131" i="1"/>
  <c r="U134" i="1"/>
  <c r="U1092" i="1"/>
  <c r="U137" i="1"/>
  <c r="U1522" i="1"/>
  <c r="U640" i="1"/>
  <c r="U1586" i="1"/>
  <c r="U140" i="1"/>
  <c r="U143" i="1"/>
  <c r="U146" i="1"/>
  <c r="U1905" i="1"/>
  <c r="U1919" i="1"/>
  <c r="U149" i="1"/>
  <c r="U151" i="1"/>
  <c r="U1928" i="1"/>
  <c r="U153" i="1"/>
  <c r="U155" i="1"/>
  <c r="U43" i="1"/>
  <c r="U157" i="1"/>
  <c r="U162" i="1"/>
  <c r="U1836" i="1"/>
  <c r="U167" i="1"/>
  <c r="U1949" i="1"/>
  <c r="U168" i="1"/>
  <c r="U170" i="1"/>
  <c r="U1190" i="1"/>
  <c r="U914" i="1"/>
  <c r="U1971" i="1"/>
  <c r="U175" i="1"/>
  <c r="U1260" i="1"/>
  <c r="U1984" i="1"/>
  <c r="U371" i="1"/>
  <c r="U306" i="1"/>
  <c r="U1571" i="1"/>
  <c r="U184" i="1"/>
  <c r="U186" i="1"/>
  <c r="U188" i="1"/>
  <c r="U190" i="1"/>
  <c r="U192" i="1"/>
  <c r="U394" i="1"/>
  <c r="U1159" i="1"/>
  <c r="U1046" i="1"/>
  <c r="U1269" i="1"/>
  <c r="U200" i="1"/>
  <c r="U202" i="1"/>
  <c r="U1168" i="1"/>
  <c r="U204" i="1"/>
  <c r="U206" i="1"/>
  <c r="U208" i="1"/>
  <c r="U210" i="1"/>
  <c r="U484" i="1"/>
  <c r="U212" i="1"/>
  <c r="U215" i="1"/>
  <c r="U218" i="1"/>
  <c r="U220" i="1"/>
  <c r="U222" i="1"/>
  <c r="U1946" i="1"/>
  <c r="U225" i="1"/>
  <c r="U229" i="1"/>
  <c r="U231" i="1"/>
  <c r="U233" i="1"/>
  <c r="U235" i="1"/>
  <c r="U237" i="1"/>
  <c r="U239" i="1"/>
  <c r="U927" i="1"/>
  <c r="U378" i="1"/>
  <c r="U133" i="1"/>
  <c r="U638" i="1"/>
  <c r="U639" i="1"/>
  <c r="U249" i="1"/>
  <c r="U1734" i="1"/>
  <c r="U250" i="1"/>
  <c r="U139" i="1"/>
  <c r="U253" i="1"/>
  <c r="U656" i="1"/>
  <c r="U1335" i="1"/>
  <c r="U263" i="1"/>
  <c r="U265" i="1"/>
  <c r="U267" i="1"/>
  <c r="U269" i="1"/>
  <c r="U1413" i="1"/>
  <c r="U272" i="1"/>
  <c r="U275" i="1"/>
  <c r="U1920" i="1"/>
  <c r="U488" i="1"/>
  <c r="U283" i="1"/>
  <c r="U285" i="1"/>
  <c r="U288" i="1"/>
  <c r="U295" i="1"/>
  <c r="U1978" i="1"/>
  <c r="U297" i="1"/>
  <c r="U968" i="1"/>
  <c r="U299" i="1"/>
  <c r="U1989" i="1"/>
  <c r="U1991" i="1"/>
  <c r="U305" i="1"/>
  <c r="U1583" i="1"/>
  <c r="U380" i="1"/>
  <c r="U1869" i="1"/>
  <c r="U309" i="1"/>
  <c r="U311" i="1"/>
  <c r="U314" i="1"/>
  <c r="U759" i="1"/>
  <c r="U404" i="1"/>
  <c r="U316" i="1"/>
  <c r="U317" i="1"/>
  <c r="U319" i="1"/>
  <c r="U891" i="1"/>
  <c r="U323" i="1"/>
  <c r="U709" i="1"/>
  <c r="U325" i="1"/>
  <c r="U327" i="1"/>
  <c r="U1124" i="1"/>
  <c r="U340" i="1"/>
  <c r="U1827" i="1"/>
  <c r="U424" i="1"/>
  <c r="U496" i="1"/>
  <c r="U344" i="1"/>
  <c r="U350" i="1"/>
  <c r="U352" i="1"/>
  <c r="U354" i="1"/>
  <c r="U356" i="1"/>
  <c r="U363" i="1"/>
  <c r="U365" i="1"/>
  <c r="U373" i="1"/>
  <c r="U517" i="1"/>
  <c r="U1858" i="1"/>
  <c r="U454" i="1"/>
  <c r="U243" i="1"/>
  <c r="U1868" i="1"/>
  <c r="U1104" i="1"/>
  <c r="U258" i="1"/>
  <c r="U1163" i="1"/>
  <c r="U464" i="1"/>
  <c r="U465" i="1"/>
  <c r="U1892" i="1"/>
  <c r="U1897" i="1"/>
  <c r="U475" i="1"/>
  <c r="U476" i="1"/>
  <c r="U25" i="1"/>
  <c r="U717" i="1"/>
  <c r="U1918" i="1"/>
  <c r="U481" i="1"/>
  <c r="U32" i="1"/>
  <c r="U1479" i="1"/>
  <c r="U1823" i="1"/>
  <c r="U490" i="1"/>
  <c r="U492" i="1"/>
  <c r="U679" i="1"/>
  <c r="U1186" i="1"/>
  <c r="U504" i="1"/>
  <c r="U510" i="1"/>
  <c r="U117" i="1"/>
  <c r="U512" i="1"/>
  <c r="U1842" i="1"/>
  <c r="U515" i="1"/>
  <c r="U1659" i="1"/>
  <c r="U376" i="1"/>
  <c r="U241" i="1"/>
  <c r="U1587" i="1"/>
  <c r="U388" i="1"/>
  <c r="U398" i="1"/>
  <c r="U935" i="1"/>
  <c r="U400" i="1"/>
  <c r="U704" i="1"/>
  <c r="U402" i="1"/>
  <c r="U462" i="1"/>
  <c r="U1409" i="1"/>
  <c r="U408" i="1"/>
  <c r="U1596" i="1"/>
  <c r="U1886" i="1"/>
  <c r="U412" i="1"/>
  <c r="U414" i="1"/>
  <c r="U418" i="1"/>
  <c r="U94" i="1"/>
  <c r="U769" i="1"/>
  <c r="U329" i="1"/>
  <c r="U277" i="1"/>
  <c r="U1927" i="1"/>
  <c r="U1617" i="1"/>
  <c r="U1293" i="1"/>
  <c r="U428" i="1"/>
  <c r="U1249" i="1"/>
  <c r="U159" i="1"/>
  <c r="U1131" i="1"/>
  <c r="U432" i="1"/>
  <c r="U858" i="1"/>
  <c r="U1945" i="1"/>
  <c r="U1951" i="1"/>
  <c r="U437" i="1"/>
  <c r="U1966" i="1"/>
  <c r="U440" i="1"/>
  <c r="U1640" i="1"/>
  <c r="U1974" i="1"/>
  <c r="U293" i="1"/>
  <c r="U1721" i="1"/>
  <c r="U445" i="1"/>
  <c r="U367" i="1"/>
  <c r="U871" i="1"/>
  <c r="U1871" i="1"/>
  <c r="U521" i="1"/>
  <c r="U4" i="1"/>
  <c r="U523" i="1"/>
  <c r="U525" i="1"/>
  <c r="U754" i="1"/>
  <c r="U529" i="1"/>
  <c r="U28" i="1"/>
  <c r="U536" i="1"/>
  <c r="U1691" i="1"/>
  <c r="U539" i="1"/>
  <c r="U541" i="1"/>
  <c r="U544" i="1"/>
  <c r="U778" i="1"/>
  <c r="U108" i="1"/>
  <c r="U1362" i="1"/>
  <c r="U546" i="1"/>
  <c r="U548" i="1"/>
  <c r="U550" i="1"/>
  <c r="U552" i="1"/>
  <c r="U1304" i="1"/>
  <c r="U966" i="1"/>
  <c r="U556" i="1"/>
  <c r="U1972" i="1"/>
  <c r="U572" i="1"/>
  <c r="U577" i="1"/>
  <c r="U579" i="1"/>
  <c r="U873" i="1"/>
  <c r="U586" i="1"/>
  <c r="U588" i="1"/>
  <c r="U1411" i="1"/>
  <c r="U1900" i="1"/>
  <c r="U1278" i="1"/>
  <c r="U1609" i="1"/>
  <c r="U594" i="1"/>
  <c r="U596" i="1"/>
  <c r="U839" i="1"/>
  <c r="U104" i="1"/>
  <c r="U1613" i="1"/>
  <c r="U598" i="1"/>
  <c r="U848" i="1"/>
  <c r="U602" i="1"/>
  <c r="U1370" i="1"/>
  <c r="U1943" i="1"/>
  <c r="U606" i="1"/>
  <c r="U610" i="1"/>
  <c r="U612" i="1"/>
  <c r="U614" i="1"/>
  <c r="U1710" i="1"/>
  <c r="U1769" i="1"/>
  <c r="U1965" i="1"/>
  <c r="U616" i="1"/>
  <c r="U622" i="1"/>
  <c r="U624" i="1"/>
  <c r="U626" i="1"/>
  <c r="U628" i="1"/>
  <c r="U632" i="1"/>
  <c r="U2002" i="1"/>
  <c r="U636" i="1"/>
  <c r="U1875" i="1"/>
  <c r="U645" i="1"/>
  <c r="U649" i="1"/>
  <c r="U651" i="1"/>
  <c r="U1880" i="1"/>
  <c r="U1108" i="1"/>
  <c r="U658" i="1"/>
  <c r="U660" i="1"/>
  <c r="U93" i="1"/>
  <c r="U662" i="1"/>
  <c r="U664" i="1"/>
  <c r="U1006" i="1"/>
  <c r="U668" i="1"/>
  <c r="U670" i="1"/>
  <c r="U843" i="1"/>
  <c r="U672" i="1"/>
  <c r="U45" i="1"/>
  <c r="U851" i="1"/>
  <c r="U551" i="1"/>
  <c r="U683" i="1"/>
  <c r="U685" i="1"/>
  <c r="U687" i="1"/>
  <c r="U689" i="1"/>
  <c r="U441" i="1"/>
  <c r="U301" i="1"/>
  <c r="U691" i="1"/>
  <c r="U693" i="1"/>
  <c r="U695" i="1"/>
  <c r="U697" i="1"/>
  <c r="U1860" i="1"/>
  <c r="U1525" i="1"/>
  <c r="U702" i="1"/>
  <c r="U532" i="1"/>
  <c r="U705" i="1"/>
  <c r="U711" i="1"/>
  <c r="U713" i="1"/>
  <c r="U478" i="1"/>
  <c r="U833" i="1"/>
  <c r="U1236" i="1"/>
  <c r="U721" i="1"/>
  <c r="U1289" i="1"/>
  <c r="U723" i="1"/>
  <c r="U725" i="1"/>
  <c r="U38" i="1"/>
  <c r="U730" i="1"/>
  <c r="U113" i="1"/>
  <c r="U732" i="1"/>
  <c r="U855" i="1"/>
  <c r="U1961" i="1"/>
  <c r="U1969" i="1"/>
  <c r="U1450" i="1"/>
  <c r="U508" i="1"/>
  <c r="U734" i="1"/>
  <c r="U736" i="1"/>
  <c r="U566" i="1"/>
  <c r="U1982" i="1"/>
  <c r="U739" i="1"/>
  <c r="U743" i="1"/>
  <c r="U630" i="1"/>
  <c r="U746" i="1"/>
  <c r="U748" i="1"/>
  <c r="U1464" i="1"/>
  <c r="U750" i="1"/>
  <c r="U752" i="1"/>
  <c r="U756" i="1"/>
  <c r="U1594" i="1"/>
  <c r="U763" i="1"/>
  <c r="U766" i="1"/>
  <c r="U1600" i="1"/>
  <c r="U1907" i="1"/>
  <c r="U768" i="1"/>
  <c r="U1914" i="1"/>
  <c r="U772" i="1"/>
  <c r="U1924" i="1"/>
  <c r="U99" i="1"/>
  <c r="U774" i="1"/>
  <c r="U1929" i="1"/>
  <c r="U776" i="1"/>
  <c r="U1012" i="1"/>
  <c r="U787" i="1"/>
  <c r="U789" i="1"/>
  <c r="U791" i="1"/>
  <c r="U796" i="1"/>
  <c r="U1383" i="1"/>
  <c r="U1976" i="1"/>
  <c r="U805" i="1"/>
  <c r="U809" i="1"/>
  <c r="U562" i="1"/>
  <c r="U813" i="1"/>
  <c r="U60" i="1"/>
  <c r="U302" i="1"/>
  <c r="U816" i="1"/>
  <c r="U1726" i="1"/>
  <c r="U818" i="1"/>
  <c r="U1867" i="1"/>
  <c r="U820" i="1"/>
  <c r="U390" i="1"/>
  <c r="U527" i="1"/>
  <c r="U254" i="1"/>
  <c r="U825" i="1"/>
  <c r="U827" i="1"/>
  <c r="U829" i="1"/>
  <c r="U831" i="1"/>
  <c r="U1910" i="1"/>
  <c r="U273" i="1"/>
  <c r="U1279" i="1"/>
  <c r="U1604" i="1"/>
  <c r="U1747" i="1"/>
  <c r="U836" i="1"/>
  <c r="U837" i="1"/>
  <c r="U841" i="1"/>
  <c r="U1931" i="1"/>
  <c r="U600" i="1"/>
  <c r="U728" i="1"/>
  <c r="U1942" i="1"/>
  <c r="U607" i="1"/>
  <c r="U290" i="1"/>
  <c r="U1561" i="1"/>
  <c r="U1067" i="1"/>
  <c r="U1958" i="1"/>
  <c r="U860" i="1"/>
  <c r="U862" i="1"/>
  <c r="U864" i="1"/>
  <c r="U1502" i="1"/>
  <c r="U866" i="1"/>
  <c r="U619" i="1"/>
  <c r="U1983" i="1"/>
  <c r="U1148" i="1"/>
  <c r="U977" i="1"/>
  <c r="U1573" i="1"/>
  <c r="U875" i="1"/>
  <c r="U877" i="1"/>
  <c r="U879" i="1"/>
  <c r="U1037" i="1"/>
  <c r="U888" i="1"/>
  <c r="U1681" i="1"/>
  <c r="U1903" i="1"/>
  <c r="U1820" i="1"/>
  <c r="U1925" i="1"/>
  <c r="U896" i="1"/>
  <c r="U898" i="1"/>
  <c r="U900" i="1"/>
  <c r="U904" i="1"/>
  <c r="U1937" i="1"/>
  <c r="U906" i="1"/>
  <c r="U1555" i="1"/>
  <c r="U1944" i="1"/>
  <c r="U908" i="1"/>
  <c r="U910" i="1"/>
  <c r="U1444" i="1"/>
  <c r="U1771" i="1"/>
  <c r="U915" i="1"/>
  <c r="U917" i="1"/>
  <c r="U974" i="1"/>
  <c r="U922" i="1"/>
  <c r="U125" i="1"/>
  <c r="U925" i="1"/>
  <c r="U1657" i="1"/>
  <c r="U634" i="1"/>
  <c r="U1855" i="1"/>
  <c r="U929" i="1"/>
  <c r="U931" i="1"/>
  <c r="U933" i="1"/>
  <c r="U939" i="1"/>
  <c r="U197" i="1"/>
  <c r="U941" i="1"/>
  <c r="U942" i="1"/>
  <c r="U1352" i="1"/>
  <c r="U949" i="1"/>
  <c r="U1915" i="1"/>
  <c r="U953" i="1"/>
  <c r="U1129" i="1"/>
  <c r="U957" i="1"/>
  <c r="U960" i="1"/>
  <c r="U164" i="1"/>
  <c r="U1559" i="1"/>
  <c r="U964" i="1"/>
  <c r="U1706" i="1"/>
  <c r="U1015" i="1"/>
  <c r="U971" i="1"/>
  <c r="U358" i="1"/>
  <c r="U741" i="1"/>
  <c r="U975" i="1"/>
  <c r="U979" i="1"/>
  <c r="U1856" i="1"/>
  <c r="U983" i="1"/>
  <c r="U1738" i="1"/>
  <c r="U985" i="1"/>
  <c r="U989" i="1"/>
  <c r="U991" i="1"/>
  <c r="U996" i="1"/>
  <c r="U1000" i="1"/>
  <c r="U1002" i="1"/>
  <c r="U1123" i="1"/>
  <c r="U1008" i="1"/>
  <c r="U1291" i="1"/>
  <c r="U902" i="1"/>
  <c r="U1010" i="1"/>
  <c r="U1948" i="1"/>
  <c r="U1959" i="1"/>
  <c r="U1563" i="1"/>
  <c r="U559" i="1"/>
  <c r="U1973" i="1"/>
  <c r="U1017" i="1"/>
  <c r="U1019" i="1"/>
  <c r="U1315" i="1"/>
  <c r="U1021" i="1"/>
  <c r="U1318" i="1"/>
  <c r="U1023" i="1"/>
  <c r="U1078" i="1"/>
  <c r="U1025" i="1"/>
  <c r="U1026" i="1"/>
  <c r="U1083" i="1"/>
  <c r="U1512" i="1"/>
  <c r="U1029" i="1"/>
  <c r="U1031" i="1"/>
  <c r="U1466" i="1"/>
  <c r="U1035" i="1"/>
  <c r="U647" i="1"/>
  <c r="U1527" i="1"/>
  <c r="U1043" i="1"/>
  <c r="U20" i="1"/>
  <c r="U1049" i="1"/>
  <c r="U1334" i="1"/>
  <c r="U1902" i="1"/>
  <c r="U1051" i="1"/>
  <c r="U1054" i="1"/>
  <c r="U1287" i="1"/>
  <c r="U420" i="1"/>
  <c r="U1056" i="1"/>
  <c r="U1058" i="1"/>
  <c r="U1062" i="1"/>
  <c r="U1063" i="1"/>
  <c r="U1070" i="1"/>
  <c r="U1194" i="1"/>
  <c r="U1073" i="1"/>
  <c r="U1074" i="1"/>
  <c r="U1199" i="1"/>
  <c r="U1076" i="1"/>
  <c r="U1080" i="1"/>
  <c r="U1997" i="1"/>
  <c r="U1086" i="1"/>
  <c r="U1861" i="1"/>
  <c r="U1863" i="1"/>
  <c r="U699" i="1"/>
  <c r="U1088" i="1"/>
  <c r="U1262" i="1"/>
  <c r="U1098" i="1"/>
  <c r="U1100" i="1"/>
  <c r="U1102" i="1"/>
  <c r="U1106" i="1"/>
  <c r="U882" i="1"/>
  <c r="U1891" i="1"/>
  <c r="U1340" i="1"/>
  <c r="U22" i="1"/>
  <c r="U1114" i="1"/>
  <c r="U1346" i="1"/>
  <c r="U1688" i="1"/>
  <c r="U1117" i="1"/>
  <c r="U1119" i="1"/>
  <c r="U37" i="1"/>
  <c r="U1139" i="1"/>
  <c r="U500" i="1"/>
  <c r="U1441" i="1"/>
  <c r="U1141" i="1"/>
  <c r="U1256" i="1"/>
  <c r="U1143" i="1"/>
  <c r="U802" i="1"/>
  <c r="U567" i="1"/>
  <c r="U919" i="1"/>
  <c r="U1146" i="1"/>
  <c r="U1568" i="1"/>
  <c r="U1848" i="1"/>
  <c r="U1150" i="1"/>
  <c r="U1852" i="1"/>
  <c r="U127" i="1"/>
  <c r="U1574" i="1"/>
  <c r="U1153" i="1"/>
  <c r="U1732" i="1"/>
  <c r="U1155" i="1"/>
  <c r="U1157" i="1"/>
  <c r="U1593" i="1"/>
  <c r="U1161" i="1"/>
  <c r="U1166" i="1"/>
  <c r="U1881" i="1"/>
  <c r="U1884" i="1"/>
  <c r="U473" i="1"/>
  <c r="U1176" i="1"/>
  <c r="U1916" i="1"/>
  <c r="U1745" i="1"/>
  <c r="U719" i="1"/>
  <c r="U1606" i="1"/>
  <c r="U998" i="1"/>
  <c r="U1060" i="1"/>
  <c r="U1365" i="1"/>
  <c r="U1178" i="1"/>
  <c r="U1940" i="1"/>
  <c r="U342" i="1"/>
  <c r="U1831" i="1"/>
  <c r="U1182" i="1"/>
  <c r="U1184" i="1"/>
  <c r="U1445" i="1"/>
  <c r="U1191" i="1"/>
  <c r="U1195" i="1"/>
  <c r="U1197" i="1"/>
  <c r="U1715" i="1"/>
  <c r="U1506" i="1"/>
  <c r="U618" i="1"/>
  <c r="U1201" i="1"/>
  <c r="U1859" i="1"/>
  <c r="U1206" i="1"/>
  <c r="U1208" i="1"/>
  <c r="U1210" i="1"/>
  <c r="U1329" i="1"/>
  <c r="U1217" i="1"/>
  <c r="U1219" i="1"/>
  <c r="U1221" i="1"/>
  <c r="U1223" i="1"/>
  <c r="U1226" i="1"/>
  <c r="U1228" i="1"/>
  <c r="U1229" i="1"/>
  <c r="U1231" i="1"/>
  <c r="U1887" i="1"/>
  <c r="U1238" i="1"/>
  <c r="U331" i="1"/>
  <c r="U1241" i="1"/>
  <c r="U1244" i="1"/>
  <c r="U1135" i="1"/>
  <c r="U1253" i="1"/>
  <c r="U1956" i="1"/>
  <c r="U346" i="1"/>
  <c r="U172" i="1"/>
  <c r="U921" i="1"/>
  <c r="U869" i="1"/>
  <c r="U1988" i="1"/>
  <c r="U1203" i="1"/>
  <c r="U1577" i="1"/>
  <c r="U1864" i="1"/>
  <c r="U384" i="1"/>
  <c r="U1873" i="1"/>
  <c r="U1265" i="1"/>
  <c r="U1882" i="1"/>
  <c r="U1885" i="1"/>
  <c r="U824" i="1"/>
  <c r="U1889" i="1"/>
  <c r="U1272" i="1"/>
  <c r="U1893" i="1"/>
  <c r="U1901" i="1"/>
  <c r="U1347" i="1"/>
  <c r="U715" i="1"/>
  <c r="U1284" i="1"/>
  <c r="U337" i="1"/>
  <c r="U1930" i="1"/>
  <c r="U844" i="1"/>
  <c r="U1932" i="1"/>
  <c r="U1294" i="1"/>
  <c r="U1757" i="1"/>
  <c r="U1939" i="1"/>
  <c r="U1014" i="1"/>
  <c r="U1297" i="1"/>
  <c r="U1299" i="1"/>
  <c r="U1300" i="1"/>
  <c r="U501" i="1"/>
  <c r="U1302" i="1"/>
  <c r="U1953" i="1"/>
  <c r="U1768" i="1"/>
  <c r="U558" i="1"/>
  <c r="U1968" i="1"/>
  <c r="U506" i="1"/>
  <c r="U1305" i="1"/>
  <c r="U1257" i="1"/>
  <c r="U1307" i="1"/>
  <c r="U1309" i="1"/>
  <c r="U1311" i="1"/>
  <c r="U1313" i="1"/>
  <c r="U1317" i="1"/>
  <c r="U1321" i="1"/>
  <c r="U1323" i="1"/>
  <c r="U1393" i="1"/>
  <c r="U1996" i="1"/>
  <c r="U1403" i="1"/>
  <c r="U1213" i="1"/>
  <c r="U1331" i="1"/>
  <c r="U1883" i="1"/>
  <c r="U320" i="1"/>
  <c r="U1338" i="1"/>
  <c r="U1896" i="1"/>
  <c r="U1342" i="1"/>
  <c r="U1344" i="1"/>
  <c r="U1170" i="1"/>
  <c r="U944" i="1"/>
  <c r="U1421" i="1"/>
  <c r="U1477" i="1"/>
  <c r="U1356" i="1"/>
  <c r="U1004" i="1"/>
  <c r="U782" i="1"/>
  <c r="U1360" i="1"/>
  <c r="U423" i="1"/>
  <c r="U847" i="1"/>
  <c r="U1371" i="1"/>
  <c r="U1374" i="1"/>
  <c r="U1134" i="1"/>
  <c r="U1947" i="1"/>
  <c r="U1377" i="1"/>
  <c r="U793" i="1"/>
  <c r="U1380" i="1"/>
  <c r="U1955" i="1"/>
  <c r="U912" i="1"/>
  <c r="U1385" i="1"/>
  <c r="U1388" i="1"/>
  <c r="U1390" i="1"/>
  <c r="U1995" i="1"/>
  <c r="U448" i="1"/>
  <c r="U981" i="1"/>
  <c r="U1398" i="1"/>
  <c r="U1400" i="1"/>
  <c r="U246" i="1"/>
  <c r="U1405" i="1"/>
  <c r="U74" i="1"/>
  <c r="U76" i="1"/>
  <c r="U1680" i="1"/>
  <c r="U1899" i="1"/>
  <c r="U85" i="1"/>
  <c r="U1415" i="1"/>
  <c r="U1601" i="1"/>
  <c r="U945" i="1"/>
  <c r="U1234" i="1"/>
  <c r="U100" i="1"/>
  <c r="U1926" i="1"/>
  <c r="U1424" i="1"/>
  <c r="U339" i="1"/>
  <c r="U1618" i="1"/>
  <c r="U1431" i="1"/>
  <c r="U1433" i="1"/>
  <c r="U1624" i="1"/>
  <c r="U1439" i="1"/>
  <c r="U1633" i="1"/>
  <c r="U1557" i="1"/>
  <c r="U1954" i="1"/>
  <c r="U795" i="1"/>
  <c r="U1452" i="1"/>
  <c r="U1980" i="1"/>
  <c r="U1644" i="1"/>
  <c r="U1457" i="1"/>
  <c r="U1459" i="1"/>
  <c r="U1461" i="1"/>
  <c r="U1095" i="1"/>
  <c r="U1468" i="1"/>
  <c r="U196" i="1"/>
  <c r="U1470" i="1"/>
  <c r="U1475" i="1"/>
  <c r="U1483" i="1"/>
  <c r="U1485" i="1"/>
  <c r="U1487" i="1"/>
  <c r="U952" i="1"/>
  <c r="U1489" i="1"/>
  <c r="U1492" i="1"/>
  <c r="U1494" i="1"/>
  <c r="U1700" i="1"/>
  <c r="U286" i="1"/>
  <c r="U216" i="1"/>
  <c r="U1630" i="1"/>
  <c r="U1496" i="1"/>
  <c r="U1498" i="1"/>
  <c r="U1500" i="1"/>
  <c r="U1188" i="1"/>
  <c r="U1775" i="1"/>
  <c r="U1504" i="1"/>
  <c r="U570" i="1"/>
  <c r="U573" i="1"/>
  <c r="U1787" i="1"/>
  <c r="U1509" i="1"/>
  <c r="U1999" i="1"/>
  <c r="U1519" i="1"/>
  <c r="U1094" i="1"/>
  <c r="U1521" i="1"/>
  <c r="U1039" i="1"/>
  <c r="U457" i="1"/>
  <c r="U1529" i="1"/>
  <c r="U1878" i="1"/>
  <c r="U1531" i="1"/>
  <c r="U1533" i="1"/>
  <c r="U145" i="1"/>
  <c r="U1110" i="1"/>
  <c r="U1536" i="1"/>
  <c r="U1275" i="1"/>
  <c r="U1539" i="1"/>
  <c r="U951" i="1"/>
  <c r="U1541" i="1"/>
  <c r="U1543" i="1"/>
  <c r="U1545" i="1"/>
  <c r="U1357" i="1"/>
  <c r="U1547" i="1"/>
  <c r="U1551" i="1"/>
  <c r="U1553" i="1"/>
  <c r="U430" i="1"/>
  <c r="U962" i="1"/>
  <c r="U1967" i="1"/>
  <c r="U1565" i="1"/>
  <c r="U799" i="1"/>
  <c r="U1566" i="1"/>
  <c r="U1779" i="1"/>
  <c r="U924" i="1"/>
  <c r="U2000" i="1"/>
  <c r="U245" i="1"/>
  <c r="U1581" i="1"/>
  <c r="U1584" i="1"/>
  <c r="U582" i="1"/>
  <c r="U251" i="1"/>
  <c r="U1472" i="1"/>
  <c r="U1894" i="1"/>
  <c r="U410" i="1"/>
  <c r="U83" i="1"/>
  <c r="U1598" i="1"/>
  <c r="U1605" i="1"/>
  <c r="U1619" i="1"/>
  <c r="U1622" i="1"/>
  <c r="U1247" i="1"/>
  <c r="U1628" i="1"/>
  <c r="U1636" i="1"/>
  <c r="U1950" i="1"/>
  <c r="U227" i="1"/>
  <c r="U1638" i="1"/>
  <c r="U1454" i="1"/>
  <c r="U1642" i="1"/>
  <c r="U1647" i="1"/>
  <c r="U1650" i="1"/>
  <c r="U1651" i="1"/>
  <c r="U1655" i="1"/>
  <c r="U1854" i="1"/>
  <c r="U1662" i="1"/>
  <c r="U1664" i="1"/>
  <c r="U1517" i="1"/>
  <c r="U1667" i="1"/>
  <c r="U1669" i="1"/>
  <c r="U1671" i="1"/>
  <c r="U1212" i="1"/>
  <c r="U1673" i="1"/>
  <c r="U1675" i="1"/>
  <c r="U1677" i="1"/>
  <c r="U533" i="1"/>
  <c r="U1904" i="1"/>
  <c r="U1417" i="1"/>
  <c r="U1686" i="1"/>
  <c r="U1690" i="1"/>
  <c r="U1921" i="1"/>
  <c r="U1693" i="1"/>
  <c r="U1696" i="1"/>
  <c r="U1698" i="1"/>
  <c r="U1753" i="1"/>
  <c r="U1702" i="1"/>
  <c r="U1704" i="1"/>
  <c r="U494" i="1"/>
  <c r="U1708" i="1"/>
  <c r="U1712" i="1"/>
  <c r="U1719" i="1"/>
  <c r="U1993" i="1"/>
  <c r="U1722" i="1"/>
  <c r="U447" i="1"/>
  <c r="U1728" i="1"/>
  <c r="U1730" i="1"/>
  <c r="U1874" i="1"/>
  <c r="U1876" i="1"/>
  <c r="U8" i="1"/>
  <c r="U391" i="1"/>
  <c r="U936" i="1"/>
  <c r="U1736" i="1"/>
  <c r="U1740" i="1"/>
  <c r="U1913" i="1"/>
  <c r="U1748" i="1"/>
  <c r="U895" i="1"/>
  <c r="U34" i="1"/>
  <c r="U1751" i="1"/>
  <c r="U1933" i="1"/>
  <c r="U1934" i="1"/>
  <c r="U1755" i="1"/>
  <c r="U1936" i="1"/>
  <c r="U1180" i="1"/>
  <c r="U1435" i="1"/>
  <c r="U1763" i="1"/>
  <c r="U1766" i="1"/>
  <c r="U554" i="1"/>
  <c r="U1960" i="1"/>
  <c r="U1773" i="1"/>
  <c r="U807" i="1"/>
  <c r="U1781" i="1"/>
  <c r="U1785" i="1"/>
  <c r="U1791" i="1"/>
  <c r="U1990" i="1"/>
  <c r="U1793" i="1"/>
  <c r="U1998" i="1"/>
  <c r="U1795" i="1"/>
  <c r="U2003" i="1"/>
  <c r="U1798" i="1"/>
  <c r="U1800" i="1"/>
  <c r="U68" i="1"/>
  <c r="U1802" i="1"/>
  <c r="U1803" i="1"/>
  <c r="U1805" i="1"/>
  <c r="U10" i="1"/>
  <c r="U1807" i="1"/>
  <c r="U1877" i="1"/>
  <c r="U1810" i="1"/>
  <c r="U1045" i="1"/>
  <c r="U1812" i="1"/>
  <c r="U1814" i="1"/>
  <c r="U1816" i="1"/>
  <c r="U1818" i="1"/>
  <c r="U1911" i="1"/>
  <c r="U1819" i="1"/>
  <c r="U1821" i="1"/>
  <c r="U483" i="1"/>
  <c r="U1825" i="1"/>
  <c r="U1426" i="1"/>
  <c r="U1243" i="1"/>
  <c r="U1829" i="1"/>
  <c r="U1759" i="1"/>
  <c r="U1833" i="1"/>
  <c r="U1835" i="1"/>
  <c r="U801" i="1"/>
  <c r="U1979" i="1"/>
  <c r="U1846" i="1"/>
  <c r="U1326" i="1"/>
  <c r="U1987" i="1"/>
  <c r="U1850" i="1"/>
  <c r="U451" i="1"/>
  <c r="K1872" i="1"/>
  <c r="K5" i="1"/>
  <c r="K257" i="1"/>
  <c r="K1908" i="1"/>
  <c r="K678" i="1"/>
  <c r="K1985" i="1"/>
  <c r="K443" i="1"/>
  <c r="K1392" i="1"/>
  <c r="K1992" i="1"/>
  <c r="K1862" i="1"/>
  <c r="K653" i="1"/>
  <c r="K1888" i="1"/>
  <c r="K467" i="1"/>
  <c r="K1744" i="1"/>
  <c r="K1548" i="1"/>
  <c r="K111" i="1"/>
  <c r="K1443" i="1"/>
  <c r="K1092" i="1"/>
  <c r="K140" i="1"/>
  <c r="K143" i="1"/>
  <c r="K1928" i="1"/>
  <c r="K157" i="1"/>
  <c r="K162" i="1"/>
  <c r="K167" i="1"/>
  <c r="K1949" i="1"/>
  <c r="K914" i="1"/>
  <c r="K371" i="1"/>
  <c r="K190" i="1"/>
  <c r="K1046" i="1"/>
  <c r="K215" i="1"/>
  <c r="K220" i="1"/>
  <c r="K222" i="1"/>
  <c r="K1946" i="1"/>
  <c r="K229" i="1"/>
  <c r="K237" i="1"/>
  <c r="K638" i="1"/>
  <c r="K249" i="1"/>
  <c r="K250" i="1"/>
  <c r="K1335" i="1"/>
  <c r="K269" i="1"/>
  <c r="K1413" i="1"/>
  <c r="K1978" i="1"/>
  <c r="K1989" i="1"/>
  <c r="K1869" i="1"/>
  <c r="K316" i="1"/>
  <c r="K1827" i="1"/>
  <c r="K354" i="1"/>
  <c r="K1104" i="1"/>
  <c r="K258" i="1"/>
  <c r="K464" i="1"/>
  <c r="K1892" i="1"/>
  <c r="K475" i="1"/>
  <c r="K1918" i="1"/>
  <c r="K32" i="1"/>
  <c r="K1823" i="1"/>
  <c r="K679" i="1"/>
  <c r="K515" i="1"/>
  <c r="K1659" i="1"/>
  <c r="K376" i="1"/>
  <c r="K1587" i="1"/>
  <c r="K398" i="1"/>
  <c r="K704" i="1"/>
  <c r="K402" i="1"/>
  <c r="K408" i="1"/>
  <c r="K1596" i="1"/>
  <c r="K414" i="1"/>
  <c r="K1927" i="1"/>
  <c r="K159" i="1"/>
  <c r="K1131" i="1"/>
  <c r="K432" i="1"/>
  <c r="K858" i="1"/>
  <c r="K1951" i="1"/>
  <c r="K440" i="1"/>
  <c r="K1974" i="1"/>
  <c r="K445" i="1"/>
  <c r="K4" i="1"/>
  <c r="K529" i="1"/>
  <c r="K28" i="1"/>
  <c r="K544" i="1"/>
  <c r="K546" i="1"/>
  <c r="K1972" i="1"/>
  <c r="K572" i="1"/>
  <c r="K588" i="1"/>
  <c r="K104" i="1"/>
  <c r="K1370" i="1"/>
  <c r="K606" i="1"/>
  <c r="K614" i="1"/>
  <c r="K1769" i="1"/>
  <c r="K626" i="1"/>
  <c r="K2002" i="1"/>
  <c r="K1875" i="1"/>
  <c r="K1108" i="1"/>
  <c r="K658" i="1"/>
  <c r="K843" i="1"/>
  <c r="K672" i="1"/>
  <c r="K851" i="1"/>
  <c r="K551" i="1"/>
  <c r="K301" i="1"/>
  <c r="K1860" i="1"/>
  <c r="K702" i="1"/>
  <c r="K705" i="1"/>
  <c r="K711" i="1"/>
  <c r="K723" i="1"/>
  <c r="K732" i="1"/>
  <c r="K1969" i="1"/>
  <c r="K734" i="1"/>
  <c r="K736" i="1"/>
  <c r="K1982" i="1"/>
  <c r="K746" i="1"/>
  <c r="K750" i="1"/>
  <c r="K766" i="1"/>
  <c r="K1907" i="1"/>
  <c r="K1914" i="1"/>
  <c r="K1924" i="1"/>
  <c r="K776" i="1"/>
  <c r="K787" i="1"/>
  <c r="K796" i="1"/>
  <c r="K1976" i="1"/>
  <c r="K805" i="1"/>
  <c r="K302" i="1"/>
  <c r="K1867" i="1"/>
  <c r="K829" i="1"/>
  <c r="K831" i="1"/>
  <c r="K1910" i="1"/>
  <c r="K1279" i="1"/>
  <c r="K1604" i="1"/>
  <c r="K836" i="1"/>
  <c r="K1931" i="1"/>
  <c r="K600" i="1"/>
  <c r="K1942" i="1"/>
  <c r="K1067" i="1"/>
  <c r="K862" i="1"/>
  <c r="K1983" i="1"/>
  <c r="K1148" i="1"/>
  <c r="K875" i="1"/>
  <c r="K1681" i="1"/>
  <c r="K1903" i="1"/>
  <c r="K1820" i="1"/>
  <c r="K1925" i="1"/>
  <c r="K1555" i="1"/>
  <c r="K1944" i="1"/>
  <c r="K974" i="1"/>
  <c r="K941" i="1"/>
  <c r="K953" i="1"/>
  <c r="K1706" i="1"/>
  <c r="K1008" i="1"/>
  <c r="K1948" i="1"/>
  <c r="K1959" i="1"/>
  <c r="K559" i="1"/>
  <c r="K1973" i="1"/>
  <c r="K1017" i="1"/>
  <c r="K1318" i="1"/>
  <c r="K1078" i="1"/>
  <c r="K1083" i="1"/>
  <c r="K1512" i="1"/>
  <c r="K1031" i="1"/>
  <c r="K20" i="1"/>
  <c r="K1049" i="1"/>
  <c r="K420" i="1"/>
  <c r="K1062" i="1"/>
  <c r="K1073" i="1"/>
  <c r="K1074" i="1"/>
  <c r="K1997" i="1"/>
  <c r="K699" i="1"/>
  <c r="K1098" i="1"/>
  <c r="K1891" i="1"/>
  <c r="K1340" i="1"/>
  <c r="K22" i="1"/>
  <c r="K1114" i="1"/>
  <c r="K1119" i="1"/>
  <c r="K802" i="1"/>
  <c r="K567" i="1"/>
  <c r="K1568" i="1"/>
  <c r="K1732" i="1"/>
  <c r="K1155" i="1"/>
  <c r="K1593" i="1"/>
  <c r="K1884" i="1"/>
  <c r="K1176" i="1"/>
  <c r="K1745" i="1"/>
  <c r="K719" i="1"/>
  <c r="K1184" i="1"/>
  <c r="K1445" i="1"/>
  <c r="K1191" i="1"/>
  <c r="K1197" i="1"/>
  <c r="K1859" i="1"/>
  <c r="K1228" i="1"/>
  <c r="K1241" i="1"/>
  <c r="K1244" i="1"/>
  <c r="K1956" i="1"/>
  <c r="K921" i="1"/>
  <c r="K1988" i="1"/>
  <c r="K1873" i="1"/>
  <c r="K1882" i="1"/>
  <c r="K1885" i="1"/>
  <c r="K1889" i="1"/>
  <c r="K1901" i="1"/>
  <c r="K1930" i="1"/>
  <c r="K1932" i="1"/>
  <c r="K1757" i="1"/>
  <c r="K1939" i="1"/>
  <c r="K1014" i="1"/>
  <c r="K1299" i="1"/>
  <c r="K1302" i="1"/>
  <c r="K1953" i="1"/>
  <c r="K1768" i="1"/>
  <c r="K1307" i="1"/>
  <c r="K1309" i="1"/>
  <c r="K1317" i="1"/>
  <c r="K1996" i="1"/>
  <c r="K1213" i="1"/>
  <c r="K1331" i="1"/>
  <c r="K1896" i="1"/>
  <c r="K1344" i="1"/>
  <c r="K1421" i="1"/>
  <c r="K1356" i="1"/>
  <c r="K1360" i="1"/>
  <c r="K1947" i="1"/>
  <c r="K1380" i="1"/>
  <c r="K981" i="1"/>
  <c r="K246" i="1"/>
  <c r="K1899" i="1"/>
  <c r="K1601" i="1"/>
  <c r="K945" i="1"/>
  <c r="K100" i="1"/>
  <c r="K1618" i="1"/>
  <c r="K1431" i="1"/>
  <c r="K1557" i="1"/>
  <c r="K1095" i="1"/>
  <c r="K196" i="1"/>
  <c r="K216" i="1"/>
  <c r="K573" i="1"/>
  <c r="K1509" i="1"/>
  <c r="K1521" i="1"/>
  <c r="K1357" i="1"/>
  <c r="K962" i="1"/>
  <c r="K1566" i="1"/>
  <c r="K924" i="1"/>
  <c r="K2000" i="1"/>
  <c r="K1605" i="1"/>
  <c r="K1619" i="1"/>
  <c r="K1622" i="1"/>
  <c r="K1647" i="1"/>
  <c r="K1854" i="1"/>
  <c r="K1517" i="1"/>
  <c r="K1669" i="1"/>
  <c r="K1904" i="1"/>
  <c r="K1690" i="1"/>
  <c r="K1693" i="1"/>
  <c r="K1698" i="1"/>
  <c r="K447" i="1"/>
  <c r="K1874" i="1"/>
  <c r="K1876" i="1"/>
  <c r="K895" i="1"/>
  <c r="K1933" i="1"/>
  <c r="K1934" i="1"/>
  <c r="K1766" i="1"/>
  <c r="K554" i="1"/>
  <c r="K1960" i="1"/>
  <c r="K1773" i="1"/>
  <c r="K1998" i="1"/>
  <c r="K2003" i="1"/>
  <c r="K68" i="1"/>
  <c r="K1812" i="1"/>
  <c r="K1816" i="1"/>
  <c r="K1819" i="1"/>
  <c r="K483" i="1"/>
  <c r="K1243" i="1"/>
  <c r="K1979" i="1"/>
  <c r="K1987" i="1"/>
  <c r="K451" i="1"/>
  <c r="BN1305" i="1" l="1"/>
  <c r="BO1305" i="1" s="1"/>
  <c r="BN1236" i="1"/>
  <c r="BO1236" i="1" s="1"/>
  <c r="BN346" i="1"/>
  <c r="BO346" i="1" s="1"/>
  <c r="BN1228" i="1"/>
  <c r="BO1228" i="1" s="1"/>
  <c r="BN1208" i="1"/>
  <c r="BO1208" i="1" s="1"/>
  <c r="BN1182" i="1"/>
  <c r="BO1182" i="1" s="1"/>
  <c r="BN1166" i="1"/>
  <c r="BO1166" i="1" s="1"/>
  <c r="BN1568" i="1"/>
  <c r="BO1568" i="1" s="1"/>
  <c r="BN1117" i="1"/>
  <c r="BO1117" i="1" s="1"/>
  <c r="BN1090" i="1"/>
  <c r="BO1090" i="1" s="1"/>
  <c r="BN1194" i="1"/>
  <c r="BO1194" i="1" s="1"/>
  <c r="BN1051" i="1"/>
  <c r="BO1051" i="1" s="1"/>
  <c r="BN1026" i="1"/>
  <c r="BO1026" i="1" s="1"/>
  <c r="BN1012" i="1"/>
  <c r="BO1012" i="1" s="1"/>
  <c r="BN996" i="1"/>
  <c r="BO996" i="1" s="1"/>
  <c r="BN979" i="1"/>
  <c r="BO979" i="1" s="1"/>
  <c r="BN164" i="1"/>
  <c r="BO164" i="1" s="1"/>
  <c r="BN941" i="1"/>
  <c r="BO941" i="1" s="1"/>
  <c r="BN921" i="1"/>
  <c r="BO921" i="1" s="1"/>
  <c r="BN1555" i="1"/>
  <c r="BO1555" i="1" s="1"/>
  <c r="BN1037" i="1"/>
  <c r="BO1037" i="1" s="1"/>
  <c r="BN862" i="1"/>
  <c r="BO862" i="1" s="1"/>
  <c r="BN588" i="1"/>
  <c r="BO588" i="1" s="1"/>
  <c r="BN1098" i="1"/>
  <c r="BO1098" i="1" s="1"/>
  <c r="BN189" i="1"/>
  <c r="BO189" i="1" s="1"/>
  <c r="BV189" i="1"/>
  <c r="BV236" i="1"/>
  <c r="BN236" i="1"/>
  <c r="BO236" i="1" s="1"/>
  <c r="BV576" i="1"/>
  <c r="BN576" i="1"/>
  <c r="BO576" i="1" s="1"/>
  <c r="BV1312" i="1"/>
  <c r="BN1312" i="1"/>
  <c r="BO1312" i="1" s="1"/>
  <c r="BV1716" i="1"/>
  <c r="BN1716" i="1"/>
  <c r="BO1716" i="1" s="1"/>
  <c r="BV1448" i="1"/>
  <c r="BN1448" i="1"/>
  <c r="BO1448" i="1" s="1"/>
  <c r="BV505" i="1"/>
  <c r="BN505" i="1"/>
  <c r="BO505" i="1" s="1"/>
  <c r="BV1832" i="1"/>
  <c r="BN1832" i="1"/>
  <c r="BO1832" i="1" s="1"/>
  <c r="BV1764" i="1"/>
  <c r="BN1764" i="1"/>
  <c r="BO1764" i="1" s="1"/>
  <c r="BV1495" i="1"/>
  <c r="BN1495" i="1"/>
  <c r="BO1495" i="1" s="1"/>
  <c r="BV493" i="1"/>
  <c r="BN493" i="1"/>
  <c r="BO493" i="1" s="1"/>
  <c r="BV1005" i="1"/>
  <c r="BN1005" i="1"/>
  <c r="BO1005" i="1" s="1"/>
  <c r="BV422" i="1"/>
  <c r="BN422" i="1"/>
  <c r="BO422" i="1" s="1"/>
  <c r="BN986" i="1"/>
  <c r="BO986" i="1" s="1"/>
  <c r="BN1162" i="1"/>
  <c r="BO1162" i="1" s="1"/>
  <c r="BN15" i="1"/>
  <c r="BO15" i="1" s="1"/>
  <c r="BN9" i="1"/>
  <c r="BO9" i="1" s="1"/>
  <c r="BN1034" i="1"/>
  <c r="BO1034" i="1" s="1"/>
  <c r="BN455" i="1"/>
  <c r="BO455" i="1" s="1"/>
  <c r="BV870" i="1"/>
  <c r="BN870" i="1"/>
  <c r="BO870" i="1" s="1"/>
  <c r="BV1396" i="1"/>
  <c r="BN1396" i="1"/>
  <c r="BO1396" i="1" s="1"/>
  <c r="BV357" i="1"/>
  <c r="BN357" i="1"/>
  <c r="BO357" i="1" s="1"/>
  <c r="BV1507" i="1"/>
  <c r="BN1507" i="1"/>
  <c r="BO1507" i="1" s="1"/>
  <c r="BV863" i="1"/>
  <c r="BN863" i="1"/>
  <c r="BO863" i="1" s="1"/>
  <c r="BV232" i="1"/>
  <c r="BN232" i="1"/>
  <c r="BO232" i="1" s="1"/>
  <c r="BV1497" i="1"/>
  <c r="BN1497" i="1"/>
  <c r="BO1497" i="1" s="1"/>
  <c r="BV497" i="1"/>
  <c r="BN497" i="1"/>
  <c r="BO497" i="1" s="1"/>
  <c r="BV681" i="1"/>
  <c r="BN681" i="1"/>
  <c r="BO681" i="1" s="1"/>
  <c r="BV1621" i="1"/>
  <c r="BN1621" i="1"/>
  <c r="BO1621" i="1" s="1"/>
  <c r="BV1652" i="1"/>
  <c r="BN1652" i="1"/>
  <c r="BO1652" i="1" s="1"/>
  <c r="BV1081" i="1"/>
  <c r="BN1081" i="1"/>
  <c r="BO1081" i="1" s="1"/>
  <c r="BV811" i="1"/>
  <c r="BN811" i="1"/>
  <c r="BO811" i="1" s="1"/>
  <c r="BV360" i="1"/>
  <c r="BN360" i="1"/>
  <c r="BO360" i="1" s="1"/>
  <c r="BV294" i="1"/>
  <c r="BN294" i="1"/>
  <c r="BO294" i="1" s="1"/>
  <c r="BV1142" i="1"/>
  <c r="BN1142" i="1"/>
  <c r="BO1142" i="1" s="1"/>
  <c r="BV553" i="1"/>
  <c r="BN553" i="1"/>
  <c r="BO553" i="1" s="1"/>
  <c r="BV790" i="1"/>
  <c r="BN790" i="1"/>
  <c r="BO790" i="1" s="1"/>
  <c r="BV46" i="1"/>
  <c r="BN46" i="1"/>
  <c r="BO46" i="1" s="1"/>
  <c r="BV114" i="1"/>
  <c r="BN114" i="1"/>
  <c r="BO114" i="1" s="1"/>
  <c r="BV487" i="1"/>
  <c r="BN487" i="1"/>
  <c r="BO487" i="1" s="1"/>
  <c r="BV1127" i="1"/>
  <c r="BN1127" i="1"/>
  <c r="BO1127" i="1" s="1"/>
  <c r="BV98" i="1"/>
  <c r="BN98" i="1"/>
  <c r="BO98" i="1" s="1"/>
  <c r="BV1611" i="1"/>
  <c r="BN1611" i="1"/>
  <c r="BO1611" i="1" s="1"/>
  <c r="BV1282" i="1"/>
  <c r="BN1282" i="1"/>
  <c r="BO1282" i="1" s="1"/>
  <c r="BV419" i="1"/>
  <c r="BN419" i="1"/>
  <c r="BO419" i="1" s="1"/>
  <c r="BV718" i="1"/>
  <c r="BN718" i="1"/>
  <c r="BO718" i="1" s="1"/>
  <c r="BV326" i="1"/>
  <c r="BN326" i="1"/>
  <c r="BO326" i="1" s="1"/>
  <c r="BV205" i="1"/>
  <c r="BN205" i="1"/>
  <c r="BO205" i="1" s="1"/>
  <c r="BV1169" i="1"/>
  <c r="BN1169" i="1"/>
  <c r="BO1169" i="1" s="1"/>
  <c r="BV130" i="1"/>
  <c r="BN130" i="1"/>
  <c r="BO130" i="1" s="1"/>
  <c r="BV374" i="1"/>
  <c r="BN374" i="1"/>
  <c r="BO374" i="1" s="1"/>
  <c r="BV446" i="1"/>
  <c r="BN446" i="1"/>
  <c r="BO446" i="1" s="1"/>
  <c r="BV1508" i="1"/>
  <c r="BN1508" i="1"/>
  <c r="BO1508" i="1" s="1"/>
  <c r="BV627" i="1"/>
  <c r="BN627" i="1"/>
  <c r="BO627" i="1" s="1"/>
  <c r="BV1077" i="1"/>
  <c r="BN1077" i="1"/>
  <c r="BO1077" i="1" s="1"/>
  <c r="BV1505" i="1"/>
  <c r="BN1505" i="1"/>
  <c r="BO1505" i="1" s="1"/>
  <c r="BV1259" i="1"/>
  <c r="BN1259" i="1"/>
  <c r="BO1259" i="1" s="1"/>
  <c r="BV1196" i="1"/>
  <c r="BN1196" i="1"/>
  <c r="BO1196" i="1" s="1"/>
  <c r="BV1772" i="1"/>
  <c r="BN1772" i="1"/>
  <c r="BO1772" i="1" s="1"/>
  <c r="BV348" i="1"/>
  <c r="BN348" i="1"/>
  <c r="BO348" i="1" s="1"/>
  <c r="BV503" i="1"/>
  <c r="BN503" i="1"/>
  <c r="BO503" i="1" s="1"/>
  <c r="BV682" i="1"/>
  <c r="BN682" i="1"/>
  <c r="BO682" i="1" s="1"/>
  <c r="BV1130" i="1"/>
  <c r="BN1130" i="1"/>
  <c r="BO1130" i="1" s="1"/>
  <c r="BV1614" i="1"/>
  <c r="BN1614" i="1"/>
  <c r="BO1614" i="1" s="1"/>
  <c r="BV213" i="1"/>
  <c r="BN213" i="1"/>
  <c r="BO213" i="1" s="1"/>
  <c r="BV150" i="1"/>
  <c r="BN150" i="1"/>
  <c r="BO150" i="1" s="1"/>
  <c r="BV661" i="1"/>
  <c r="BN661" i="1"/>
  <c r="BO661" i="1" s="1"/>
  <c r="BV830" i="1"/>
  <c r="BN830" i="1"/>
  <c r="BO830" i="1" s="1"/>
  <c r="BV82" i="1"/>
  <c r="BN82" i="1"/>
  <c r="BO82" i="1" s="1"/>
  <c r="BV1271" i="1"/>
  <c r="BN1271" i="1"/>
  <c r="BO1271" i="1" s="1"/>
  <c r="BV406" i="1"/>
  <c r="BN406" i="1"/>
  <c r="BO406" i="1" s="1"/>
  <c r="BV1224" i="1"/>
  <c r="BN1224" i="1"/>
  <c r="BO1224" i="1" s="1"/>
  <c r="BV755" i="1"/>
  <c r="BN755" i="1"/>
  <c r="BO755" i="1" s="1"/>
  <c r="BV1672" i="1"/>
  <c r="BN1672" i="1"/>
  <c r="BO1672" i="1" s="1"/>
  <c r="BV751" i="1"/>
  <c r="BN751" i="1"/>
  <c r="BO751" i="1" s="1"/>
  <c r="BV701" i="1"/>
  <c r="BN701" i="1"/>
  <c r="BO701" i="1" s="1"/>
  <c r="CB1760" i="1"/>
  <c r="BN1760" i="1"/>
  <c r="BO1760" i="1" s="1"/>
  <c r="CB1250" i="1"/>
  <c r="BN1250" i="1"/>
  <c r="BO1250" i="1" s="1"/>
  <c r="CB1246" i="1"/>
  <c r="BN1246" i="1"/>
  <c r="BO1246" i="1" s="1"/>
  <c r="CB36" i="1"/>
  <c r="BN36" i="1"/>
  <c r="BO36" i="1" s="1"/>
  <c r="CB542" i="1"/>
  <c r="BN542" i="1"/>
  <c r="BO542" i="1" s="1"/>
  <c r="CB33" i="1"/>
  <c r="BN33" i="1"/>
  <c r="BO33" i="1" s="1"/>
  <c r="CB1544" i="1"/>
  <c r="BN1544" i="1"/>
  <c r="BO1544" i="1" s="1"/>
  <c r="CB1237" i="1"/>
  <c r="BN1237" i="1"/>
  <c r="BO1237" i="1" s="1"/>
  <c r="CB1917" i="1"/>
  <c r="BN1917" i="1"/>
  <c r="BO1917" i="1" s="1"/>
  <c r="CB1175" i="1"/>
  <c r="BN1175" i="1"/>
  <c r="BO1175" i="1" s="1"/>
  <c r="CB988" i="1"/>
  <c r="BN988" i="1"/>
  <c r="BO988" i="1" s="1"/>
  <c r="CB26" i="1"/>
  <c r="BN26" i="1"/>
  <c r="BO26" i="1" s="1"/>
  <c r="CB712" i="1"/>
  <c r="BN712" i="1"/>
  <c r="BO712" i="1" s="1"/>
  <c r="CB893" i="1"/>
  <c r="BN893" i="1"/>
  <c r="BO893" i="1" s="1"/>
  <c r="CB1341" i="1"/>
  <c r="BN1341" i="1"/>
  <c r="BO1341" i="1" s="1"/>
  <c r="CB1339" i="1"/>
  <c r="BN1339" i="1"/>
  <c r="BO1339" i="1" s="1"/>
  <c r="CB826" i="1"/>
  <c r="BN826" i="1"/>
  <c r="BO826" i="1" s="1"/>
  <c r="CB266" i="1"/>
  <c r="BN266" i="1"/>
  <c r="BO266" i="1" s="1"/>
  <c r="CB264" i="1"/>
  <c r="BN264" i="1"/>
  <c r="BO264" i="1" s="1"/>
  <c r="CB535" i="1"/>
  <c r="BN535" i="1"/>
  <c r="BO535" i="1" s="1"/>
  <c r="CB764" i="1"/>
  <c r="BN764" i="1"/>
  <c r="BO764" i="1" s="1"/>
  <c r="CB655" i="1"/>
  <c r="BN655" i="1"/>
  <c r="BO655" i="1" s="1"/>
  <c r="CB1410" i="1"/>
  <c r="BN1410" i="1"/>
  <c r="BO1410" i="1" s="1"/>
  <c r="CB1332" i="1"/>
  <c r="BN1332" i="1"/>
  <c r="BO1332" i="1" s="1"/>
  <c r="CB591" i="1"/>
  <c r="BN591" i="1"/>
  <c r="BO591" i="1" s="1"/>
  <c r="CB1473" i="1"/>
  <c r="BN1473" i="1"/>
  <c r="BO1473" i="1" s="1"/>
  <c r="CB887" i="1"/>
  <c r="BN887" i="1"/>
  <c r="BO887" i="1" s="1"/>
  <c r="CB252" i="1"/>
  <c r="BN252" i="1"/>
  <c r="BO252" i="1" s="1"/>
  <c r="CB78" i="1"/>
  <c r="BN78" i="1"/>
  <c r="BO78" i="1" s="1"/>
  <c r="CB461" i="1"/>
  <c r="BN461" i="1"/>
  <c r="BO461" i="1" s="1"/>
  <c r="CB1469" i="1"/>
  <c r="BN1469" i="1"/>
  <c r="BO1469" i="1" s="1"/>
  <c r="CB884" i="1"/>
  <c r="BN884" i="1"/>
  <c r="BO884" i="1" s="1"/>
  <c r="CB1407" i="1"/>
  <c r="BN1407" i="1"/>
  <c r="BO1407" i="1" s="1"/>
  <c r="CB1160" i="1"/>
  <c r="BN1160" i="1"/>
  <c r="BO1160" i="1" s="1"/>
  <c r="CB313" i="1"/>
  <c r="BN313" i="1"/>
  <c r="BO313" i="1" s="1"/>
  <c r="CB703" i="1"/>
  <c r="BN703" i="1"/>
  <c r="BO703" i="1" s="1"/>
  <c r="CB399" i="1"/>
  <c r="BN399" i="1"/>
  <c r="BO399" i="1" s="1"/>
  <c r="CB1406" i="1"/>
  <c r="BN1406" i="1"/>
  <c r="BO1406" i="1" s="1"/>
  <c r="CB648" i="1"/>
  <c r="BN648" i="1"/>
  <c r="BO648" i="1" s="1"/>
  <c r="CB1036" i="1"/>
  <c r="BN1036" i="1"/>
  <c r="BO1036" i="1" s="1"/>
  <c r="CB72" i="1"/>
  <c r="BN72" i="1"/>
  <c r="BO72" i="1" s="1"/>
  <c r="CB393" i="1"/>
  <c r="BN393" i="1"/>
  <c r="BO393" i="1" s="1"/>
  <c r="CB753" i="1"/>
  <c r="BN753" i="1"/>
  <c r="BO753" i="1" s="1"/>
  <c r="CB1590" i="1"/>
  <c r="BN1590" i="1"/>
  <c r="BO1590" i="1" s="1"/>
  <c r="CB642" i="1"/>
  <c r="BN642" i="1"/>
  <c r="BO642" i="1" s="1"/>
  <c r="CB1467" i="1"/>
  <c r="BN1467" i="1"/>
  <c r="BO1467" i="1" s="1"/>
  <c r="CB3" i="1"/>
  <c r="BN3" i="1"/>
  <c r="BO3" i="1" s="1"/>
  <c r="CB1585" i="1"/>
  <c r="BN1585" i="1"/>
  <c r="BO1585" i="1" s="1"/>
  <c r="CB1670" i="1"/>
  <c r="BN1670" i="1"/>
  <c r="BO1670" i="1" s="1"/>
  <c r="CB982" i="1"/>
  <c r="BN982" i="1"/>
  <c r="BO982" i="1" s="1"/>
  <c r="CB1518" i="1"/>
  <c r="BN1518" i="1"/>
  <c r="BO1518" i="1" s="1"/>
  <c r="CB1030" i="1"/>
  <c r="BN1030" i="1"/>
  <c r="BO1030" i="1" s="1"/>
  <c r="CB132" i="1"/>
  <c r="BN132" i="1"/>
  <c r="BO132" i="1" s="1"/>
  <c r="CB934" i="1"/>
  <c r="BN934" i="1"/>
  <c r="BO934" i="1" s="1"/>
  <c r="CB248" i="1"/>
  <c r="BN248" i="1"/>
  <c r="BO248" i="1" s="1"/>
  <c r="CB1465" i="1"/>
  <c r="BN1465" i="1"/>
  <c r="BO1465" i="1" s="1"/>
  <c r="CB1205" i="1"/>
  <c r="BN1205" i="1"/>
  <c r="BO1205" i="1" s="1"/>
  <c r="CB1402" i="1"/>
  <c r="BN1402" i="1"/>
  <c r="BO1402" i="1" s="1"/>
  <c r="CB453" i="1"/>
  <c r="BN453" i="1"/>
  <c r="BO453" i="1" s="1"/>
  <c r="CB377" i="1"/>
  <c r="BN377" i="1"/>
  <c r="BO377" i="1" s="1"/>
  <c r="CB452" i="1"/>
  <c r="BN452" i="1"/>
  <c r="BO452" i="1" s="1"/>
  <c r="CB308" i="1"/>
  <c r="BN308" i="1"/>
  <c r="BO308" i="1" s="1"/>
  <c r="CB366" i="1"/>
  <c r="BN366" i="1"/>
  <c r="BO366" i="1" s="1"/>
  <c r="CB1147" i="1"/>
  <c r="BN1147" i="1"/>
  <c r="BO1147" i="1" s="1"/>
  <c r="CB1316" i="1"/>
  <c r="BN1316" i="1"/>
  <c r="BO1316" i="1" s="1"/>
  <c r="CB1643" i="1"/>
  <c r="BN1643" i="1"/>
  <c r="BO1643" i="1" s="1"/>
  <c r="CB1774" i="1"/>
  <c r="BN1774" i="1"/>
  <c r="BO1774" i="1" s="1"/>
  <c r="CB507" i="1"/>
  <c r="BN507" i="1"/>
  <c r="BO507" i="1" s="1"/>
  <c r="CB1386" i="1"/>
  <c r="BN1386" i="1"/>
  <c r="BO1386" i="1" s="1"/>
  <c r="CB861" i="1"/>
  <c r="BN861" i="1"/>
  <c r="BO861" i="1" s="1"/>
  <c r="CB223" i="1"/>
  <c r="BN223" i="1"/>
  <c r="BO223" i="1" s="1"/>
  <c r="CB1011" i="1"/>
  <c r="BN1011" i="1"/>
  <c r="BO1011" i="1" s="1"/>
  <c r="CB1701" i="1"/>
  <c r="BN1701" i="1"/>
  <c r="BO1701" i="1" s="1"/>
  <c r="CB850" i="1"/>
  <c r="BN850" i="1"/>
  <c r="BO850" i="1" s="1"/>
  <c r="CB1122" i="1"/>
  <c r="BN1122" i="1"/>
  <c r="BO1122" i="1" s="1"/>
  <c r="CB663" i="1"/>
  <c r="BN663" i="1"/>
  <c r="BO663" i="1" s="1"/>
  <c r="CB1743" i="1"/>
  <c r="BN1743" i="1"/>
  <c r="BO1743" i="1" s="1"/>
  <c r="CB87" i="1"/>
  <c r="BN87" i="1"/>
  <c r="BO87" i="1" s="1"/>
  <c r="CB828" i="1"/>
  <c r="BN828" i="1"/>
  <c r="BO828" i="1" s="1"/>
  <c r="CB534" i="1"/>
  <c r="BN534" i="1"/>
  <c r="BO534" i="1" s="1"/>
  <c r="CB1048" i="1"/>
  <c r="BN1048" i="1"/>
  <c r="BO1048" i="1" s="1"/>
  <c r="CB1408" i="1"/>
  <c r="BN1408" i="1"/>
  <c r="BO1408" i="1" s="1"/>
  <c r="CB589" i="1"/>
  <c r="BN589" i="1"/>
  <c r="BO589" i="1" s="1"/>
  <c r="CB524" i="1"/>
  <c r="BN524" i="1"/>
  <c r="BO524" i="1" s="1"/>
  <c r="CB456" i="1"/>
  <c r="BN456" i="1"/>
  <c r="BO456" i="1" s="1"/>
  <c r="CB1801" i="1"/>
  <c r="BN1801" i="1"/>
  <c r="BO1801" i="1" s="1"/>
  <c r="BN743" i="1"/>
  <c r="BO743" i="1" s="1"/>
  <c r="BN732" i="1"/>
  <c r="BO732" i="1" s="1"/>
  <c r="BN715" i="1"/>
  <c r="BO715" i="1" s="1"/>
  <c r="BN693" i="1"/>
  <c r="BO693" i="1" s="1"/>
  <c r="BN672" i="1"/>
  <c r="BO672" i="1" s="1"/>
  <c r="BN1878" i="1"/>
  <c r="BO1878" i="1" s="1"/>
  <c r="BN628" i="1"/>
  <c r="BO628" i="1" s="1"/>
  <c r="BN610" i="1"/>
  <c r="BO610" i="1" s="1"/>
  <c r="BN1525" i="1"/>
  <c r="BO1525" i="1" s="1"/>
  <c r="BN1412" i="1"/>
  <c r="BO1412" i="1" s="1"/>
  <c r="BN1530" i="1"/>
  <c r="BO1530" i="1" s="1"/>
  <c r="BN881" i="1"/>
  <c r="BO881" i="1" s="1"/>
  <c r="BN396" i="1"/>
  <c r="BO396" i="1" s="1"/>
  <c r="BN1520" i="1"/>
  <c r="BO1520" i="1" s="1"/>
  <c r="BN932" i="1"/>
  <c r="BO932" i="1" s="1"/>
  <c r="BN1576" i="1"/>
  <c r="BO1576" i="1" s="1"/>
  <c r="BN810" i="1"/>
  <c r="BO810" i="1" s="1"/>
  <c r="BN1491" i="1"/>
  <c r="BO1491" i="1" s="1"/>
  <c r="BN1164" i="1"/>
  <c r="BO1164" i="1" s="1"/>
  <c r="BV1658" i="1"/>
  <c r="BN1658" i="1"/>
  <c r="BO1658" i="1" s="1"/>
  <c r="BV1724" i="1"/>
  <c r="BN1724" i="1"/>
  <c r="BO1724" i="1" s="1"/>
  <c r="BV1788" i="1"/>
  <c r="BN1788" i="1"/>
  <c r="BO1788" i="1" s="1"/>
  <c r="BV1324" i="1"/>
  <c r="BN1324" i="1"/>
  <c r="BO1324" i="1" s="1"/>
  <c r="BV969" i="1"/>
  <c r="BN969" i="1"/>
  <c r="BO969" i="1" s="1"/>
  <c r="BV1714" i="1"/>
  <c r="BN1714" i="1"/>
  <c r="BO1714" i="1" s="1"/>
  <c r="BV116" i="1"/>
  <c r="BN116" i="1"/>
  <c r="BO116" i="1" s="1"/>
  <c r="BV794" i="1"/>
  <c r="BN794" i="1"/>
  <c r="BO794" i="1" s="1"/>
  <c r="BV856" i="1"/>
  <c r="BN856" i="1"/>
  <c r="BO856" i="1" s="1"/>
  <c r="BV1490" i="1"/>
  <c r="BN1490" i="1"/>
  <c r="BO1490" i="1" s="1"/>
  <c r="BV1697" i="1"/>
  <c r="BN1697" i="1"/>
  <c r="BO1697" i="1" s="1"/>
  <c r="BV1797" i="1"/>
  <c r="BN1797" i="1"/>
  <c r="BO1797" i="1" s="1"/>
  <c r="BV120" i="1"/>
  <c r="BN120" i="1"/>
  <c r="BO120" i="1" s="1"/>
  <c r="BV1027" i="1"/>
  <c r="BN1027" i="1"/>
  <c r="BO1027" i="1" s="1"/>
  <c r="BV1511" i="1"/>
  <c r="BN1511" i="1"/>
  <c r="BO1511" i="1" s="1"/>
  <c r="BV692" i="1"/>
  <c r="BN692" i="1"/>
  <c r="BO692" i="1" s="1"/>
  <c r="BV304" i="1"/>
  <c r="BN304" i="1"/>
  <c r="BO304" i="1" s="1"/>
  <c r="BV362" i="1"/>
  <c r="BN362" i="1"/>
  <c r="BO362" i="1" s="1"/>
  <c r="BV744" i="1"/>
  <c r="BN744" i="1"/>
  <c r="BO744" i="1" s="1"/>
  <c r="BV1325" i="1"/>
  <c r="BN1325" i="1"/>
  <c r="BO1325" i="1" s="1"/>
  <c r="BV1718" i="1"/>
  <c r="BN1718" i="1"/>
  <c r="BO1718" i="1" s="1"/>
  <c r="BV1261" i="1"/>
  <c r="BN1261" i="1"/>
  <c r="BO1261" i="1" s="1"/>
  <c r="BV973" i="1"/>
  <c r="BN973" i="1"/>
  <c r="BO973" i="1" s="1"/>
  <c r="BV1145" i="1"/>
  <c r="BN1145" i="1"/>
  <c r="BO1145" i="1" s="1"/>
  <c r="BV55" i="1"/>
  <c r="BN55" i="1"/>
  <c r="BO55" i="1" s="1"/>
  <c r="BV569" i="1"/>
  <c r="BN569" i="1"/>
  <c r="BO569" i="1" s="1"/>
  <c r="BV1198" i="1"/>
  <c r="BN1198" i="1"/>
  <c r="BO1198" i="1" s="1"/>
  <c r="BV118" i="1"/>
  <c r="BN118" i="1"/>
  <c r="BO118" i="1" s="1"/>
  <c r="BV735" i="1"/>
  <c r="BN735" i="1"/>
  <c r="BO735" i="1" s="1"/>
  <c r="BV1018" i="1"/>
  <c r="BN1018" i="1"/>
  <c r="BO1018" i="1" s="1"/>
  <c r="BV1840" i="1"/>
  <c r="BN1840" i="1"/>
  <c r="BO1840" i="1" s="1"/>
  <c r="BV1451" i="1"/>
  <c r="BN1451" i="1"/>
  <c r="BO1451" i="1" s="1"/>
  <c r="BV1962" i="1"/>
  <c r="BN1962" i="1"/>
  <c r="BO1962" i="1" s="1"/>
  <c r="BV1189" i="1"/>
  <c r="BN1189" i="1"/>
  <c r="BO1189" i="1" s="1"/>
  <c r="BV798" i="1"/>
  <c r="BN798" i="1"/>
  <c r="BO798" i="1" s="1"/>
  <c r="BV1185" i="1"/>
  <c r="BN1185" i="1"/>
  <c r="BO1185" i="1" s="1"/>
  <c r="BV226" i="1"/>
  <c r="BN226" i="1"/>
  <c r="BO226" i="1" s="1"/>
  <c r="BV166" i="1"/>
  <c r="BN166" i="1"/>
  <c r="BO166" i="1" s="1"/>
  <c r="BV1301" i="1"/>
  <c r="BN1301" i="1"/>
  <c r="BO1301" i="1" s="1"/>
  <c r="BV1298" i="1"/>
  <c r="BN1298" i="1"/>
  <c r="BO1298" i="1" s="1"/>
  <c r="BV540" i="1"/>
  <c r="BN540" i="1"/>
  <c r="BO540" i="1" s="1"/>
  <c r="BV1359" i="1"/>
  <c r="BN1359" i="1"/>
  <c r="BO1359" i="1" s="1"/>
  <c r="BN1379" i="1"/>
  <c r="BO1379" i="1" s="1"/>
  <c r="BN1243" i="1"/>
  <c r="BO1243" i="1" s="1"/>
  <c r="BN1082" i="1"/>
  <c r="BO1082" i="1" s="1"/>
  <c r="BN1278" i="1"/>
  <c r="BO1278" i="1" s="1"/>
  <c r="BN2000" i="1"/>
  <c r="BO2000" i="1" s="1"/>
  <c r="BN1911" i="1"/>
  <c r="BO1911" i="1" s="1"/>
  <c r="BN1392" i="1"/>
  <c r="BO1392" i="1" s="1"/>
  <c r="BN483" i="1"/>
  <c r="BO483" i="1" s="1"/>
  <c r="BN134" i="1"/>
  <c r="BO134" i="1" s="1"/>
  <c r="BN4" i="1"/>
  <c r="BO4" i="1" s="1"/>
  <c r="BV1481" i="1"/>
  <c r="BN1481" i="1"/>
  <c r="BO1481" i="1" s="1"/>
  <c r="BN280" i="1"/>
  <c r="BO280" i="1" s="1"/>
  <c r="BN1001" i="1"/>
  <c r="BO1001" i="1" s="1"/>
  <c r="BN1120" i="1"/>
  <c r="BO1120" i="1" s="1"/>
  <c r="BN330" i="1"/>
  <c r="BO330" i="1" s="1"/>
  <c r="BV1202" i="1"/>
  <c r="BN1202" i="1"/>
  <c r="BO1202" i="1" s="1"/>
  <c r="BV563" i="1"/>
  <c r="BN563" i="1"/>
  <c r="BO563" i="1" s="1"/>
  <c r="BV686" i="1"/>
  <c r="BN686" i="1"/>
  <c r="BO686" i="1" s="1"/>
  <c r="BV675" i="1"/>
  <c r="BN675" i="1"/>
  <c r="BO675" i="1" s="1"/>
  <c r="BV1935" i="1"/>
  <c r="BN1935" i="1"/>
  <c r="BO1935" i="1" s="1"/>
  <c r="BV103" i="1"/>
  <c r="BN103" i="1"/>
  <c r="BO103" i="1" s="1"/>
  <c r="BV1480" i="1"/>
  <c r="BN1480" i="1"/>
  <c r="BO1480" i="1" s="1"/>
  <c r="BV211" i="1"/>
  <c r="BN211" i="1"/>
  <c r="BO211" i="1" s="1"/>
  <c r="BV537" i="1"/>
  <c r="BN537" i="1"/>
  <c r="BO537" i="1" s="1"/>
  <c r="BV324" i="1"/>
  <c r="BN324" i="1"/>
  <c r="BO324" i="1" s="1"/>
  <c r="BV761" i="1"/>
  <c r="BN761" i="1"/>
  <c r="BO761" i="1" s="1"/>
  <c r="BV1038" i="1"/>
  <c r="BN1038" i="1"/>
  <c r="BO1038" i="1" s="1"/>
  <c r="BV386" i="1"/>
  <c r="BN386" i="1"/>
  <c r="BO386" i="1" s="1"/>
  <c r="BV519" i="1"/>
  <c r="BN519" i="1"/>
  <c r="BO519" i="1" s="1"/>
  <c r="BV806" i="1"/>
  <c r="BN806" i="1"/>
  <c r="BO806" i="1" s="1"/>
  <c r="BV599" i="1"/>
  <c r="BN599" i="1"/>
  <c r="BO599" i="1" s="1"/>
  <c r="BV1526" i="1"/>
  <c r="BN1526" i="1"/>
  <c r="BO1526" i="1" s="1"/>
  <c r="CB1569" i="1"/>
  <c r="BN1569" i="1"/>
  <c r="BO1569" i="1" s="1"/>
  <c r="CB1777" i="1"/>
  <c r="BN1777" i="1"/>
  <c r="BO1777" i="1" s="1"/>
  <c r="CB219" i="1"/>
  <c r="BN219" i="1"/>
  <c r="BO219" i="1" s="1"/>
  <c r="CB905" i="1"/>
  <c r="BN905" i="1"/>
  <c r="BO905" i="1" s="1"/>
  <c r="CB673" i="1"/>
  <c r="BN673" i="1"/>
  <c r="BO673" i="1" s="1"/>
  <c r="CB1423" i="1"/>
  <c r="BN1423" i="1"/>
  <c r="BO1423" i="1" s="1"/>
  <c r="CB1288" i="1"/>
  <c r="BN1288" i="1"/>
  <c r="BO1288" i="1" s="1"/>
  <c r="CB997" i="1"/>
  <c r="BN997" i="1"/>
  <c r="BO997" i="1" s="1"/>
  <c r="CB1419" i="1"/>
  <c r="BN1419" i="1"/>
  <c r="BO1419" i="1" s="1"/>
  <c r="CB413" i="1"/>
  <c r="BN413" i="1"/>
  <c r="BO413" i="1" s="1"/>
  <c r="CB1220" i="1"/>
  <c r="BN1220" i="1"/>
  <c r="BO1220" i="1" s="1"/>
  <c r="CB880" i="1"/>
  <c r="BN880" i="1"/>
  <c r="BO880" i="1" s="1"/>
  <c r="CB136" i="1"/>
  <c r="BN136" i="1"/>
  <c r="BO136" i="1" s="1"/>
  <c r="CB635" i="1"/>
  <c r="BN635" i="1"/>
  <c r="BO635" i="1" s="1"/>
  <c r="CB690" i="1"/>
  <c r="BN690" i="1"/>
  <c r="BO690" i="1" s="1"/>
  <c r="CB335" i="1"/>
  <c r="BN335" i="1"/>
  <c r="BO335" i="1" s="1"/>
  <c r="BN1660" i="1"/>
  <c r="BO1660" i="1" s="1"/>
  <c r="BN1796" i="1"/>
  <c r="BO1796" i="1" s="1"/>
  <c r="BN1085" i="1"/>
  <c r="BO1085" i="1" s="1"/>
  <c r="BN369" i="1"/>
  <c r="BO369" i="1" s="1"/>
  <c r="BN516" i="1"/>
  <c r="BO516" i="1" s="1"/>
  <c r="BN978" i="1"/>
  <c r="BO978" i="1" s="1"/>
  <c r="BN1328" i="1"/>
  <c r="BO1328" i="1" s="1"/>
  <c r="BN234" i="1"/>
  <c r="BO234" i="1" s="1"/>
  <c r="BN61" i="1"/>
  <c r="BO61" i="1" s="1"/>
  <c r="BN814" i="1"/>
  <c r="BO814" i="1" s="1"/>
  <c r="BN1322" i="1"/>
  <c r="BO1322" i="1" s="1"/>
  <c r="BN1649" i="1"/>
  <c r="BO1649" i="1" s="1"/>
  <c r="BN1844" i="1"/>
  <c r="BO1844" i="1" s="1"/>
  <c r="BN575" i="1"/>
  <c r="BO575" i="1" s="1"/>
  <c r="BN1314" i="1"/>
  <c r="BO1314" i="1" s="1"/>
  <c r="BN970" i="1"/>
  <c r="BO970" i="1" s="1"/>
  <c r="BN355" i="1"/>
  <c r="BO355" i="1" s="1"/>
  <c r="BN353" i="1"/>
  <c r="BO353" i="1" s="1"/>
  <c r="BN1503" i="1"/>
  <c r="BO1503" i="1" s="1"/>
  <c r="BN1306" i="1"/>
  <c r="BO1306" i="1" s="1"/>
  <c r="BN617" i="1"/>
  <c r="BO617" i="1" s="1"/>
  <c r="BN557" i="1"/>
  <c r="BO557" i="1" s="1"/>
  <c r="BN230" i="1"/>
  <c r="BO230" i="1" s="1"/>
  <c r="BN169" i="1"/>
  <c r="BO169" i="1" s="1"/>
  <c r="BN1382" i="1"/>
  <c r="BO1382" i="1" s="1"/>
  <c r="BN1066" i="1"/>
  <c r="BO1066" i="1" s="1"/>
  <c r="BN792" i="1"/>
  <c r="BO792" i="1" s="1"/>
  <c r="BN1707" i="1"/>
  <c r="BO1707" i="1" s="1"/>
  <c r="BN1065" i="1"/>
  <c r="BO1065" i="1" s="1"/>
  <c r="BN963" i="1"/>
  <c r="BO963" i="1" s="1"/>
  <c r="BN1765" i="1"/>
  <c r="BO1765" i="1" s="1"/>
  <c r="BN1634" i="1"/>
  <c r="BO1634" i="1" s="1"/>
  <c r="BN495" i="1"/>
  <c r="BO495" i="1" s="1"/>
  <c r="BN433" i="1"/>
  <c r="BO433" i="1" s="1"/>
  <c r="BN609" i="1"/>
  <c r="BO609" i="1" s="1"/>
  <c r="BN431" i="1"/>
  <c r="BO431" i="1" s="1"/>
  <c r="BN605" i="1"/>
  <c r="BO605" i="1" s="1"/>
  <c r="BN163" i="1"/>
  <c r="BO163" i="1" s="1"/>
  <c r="BN1556" i="1"/>
  <c r="BO1556" i="1" s="1"/>
  <c r="BN343" i="1"/>
  <c r="BO343" i="1" s="1"/>
  <c r="BN1703" i="1"/>
  <c r="BO1703" i="1" s="1"/>
  <c r="BN217" i="1"/>
  <c r="BO217" i="1" s="1"/>
  <c r="BN1941" i="1"/>
  <c r="BO1941" i="1" s="1"/>
  <c r="BN907" i="1"/>
  <c r="BO907" i="1" s="1"/>
  <c r="BN1369" i="1"/>
  <c r="BO1369" i="1" s="1"/>
  <c r="BN1626" i="1"/>
  <c r="BO1626" i="1" s="1"/>
  <c r="BN604" i="1"/>
  <c r="BO604" i="1" s="1"/>
  <c r="BN549" i="1"/>
  <c r="BO549" i="1" s="1"/>
  <c r="BN1366" i="1"/>
  <c r="BO1366" i="1" s="1"/>
  <c r="BN214" i="1"/>
  <c r="BO214" i="1" s="1"/>
  <c r="BN491" i="1"/>
  <c r="BO491" i="1" s="1"/>
  <c r="BN1756" i="1"/>
  <c r="BO1756" i="1" s="1"/>
  <c r="BN601" i="1"/>
  <c r="BO601" i="1" s="1"/>
  <c r="BN1754" i="1"/>
  <c r="BO1754" i="1" s="1"/>
  <c r="BN282" i="1"/>
  <c r="BO282" i="1" s="1"/>
  <c r="BN846" i="1"/>
  <c r="BO846" i="1" s="1"/>
  <c r="BN427" i="1"/>
  <c r="BO427" i="1" s="1"/>
  <c r="BN671" i="1"/>
  <c r="BO671" i="1" s="1"/>
  <c r="BN1292" i="1"/>
  <c r="BO1292" i="1" s="1"/>
  <c r="BN1009" i="1"/>
  <c r="BO1009" i="1" s="1"/>
  <c r="BN109" i="1"/>
  <c r="BO109" i="1" s="1"/>
  <c r="BN897" i="1"/>
  <c r="BO897" i="1" s="1"/>
  <c r="BN1061" i="1"/>
  <c r="BO1061" i="1" s="1"/>
  <c r="BN667" i="1"/>
  <c r="BO667" i="1" s="1"/>
  <c r="BN1242" i="1"/>
  <c r="BO1242" i="1" s="1"/>
  <c r="BN1126" i="1"/>
  <c r="BO1126" i="1" s="1"/>
  <c r="BN338" i="1"/>
  <c r="BO338" i="1" s="1"/>
  <c r="BN1488" i="1"/>
  <c r="BO1488" i="1" s="1"/>
  <c r="BN838" i="1"/>
  <c r="BO838" i="1" s="1"/>
  <c r="BN1826" i="1"/>
  <c r="BO1826" i="1" s="1"/>
  <c r="BN102" i="1"/>
  <c r="BO102" i="1" s="1"/>
  <c r="BN1824" i="1"/>
  <c r="BO1824" i="1" s="1"/>
  <c r="BN486" i="1"/>
  <c r="BO486" i="1" s="1"/>
  <c r="BN279" i="1"/>
  <c r="BO279" i="1" s="1"/>
  <c r="BN152" i="1"/>
  <c r="BO152" i="1" s="1"/>
  <c r="BN1546" i="1"/>
  <c r="BO1546" i="1" s="1"/>
  <c r="BN1610" i="1"/>
  <c r="BO1610" i="1" s="1"/>
  <c r="BN1285" i="1"/>
  <c r="BO1285" i="1" s="1"/>
  <c r="BN1542" i="1"/>
  <c r="BO1542" i="1" s="1"/>
  <c r="BN96" i="1"/>
  <c r="BO96" i="1" s="1"/>
  <c r="BN31" i="1"/>
  <c r="BO31" i="1" s="1"/>
  <c r="BN209" i="1"/>
  <c r="BO209" i="1" s="1"/>
  <c r="BN1235" i="1"/>
  <c r="BO1235" i="1" s="1"/>
  <c r="BN994" i="1"/>
  <c r="BO994" i="1" s="1"/>
  <c r="BN894" i="1"/>
  <c r="BO894" i="1" s="1"/>
  <c r="BN416" i="1"/>
  <c r="BO416" i="1" s="1"/>
  <c r="BN1233" i="1"/>
  <c r="BO1233" i="1" s="1"/>
  <c r="BN1741" i="1"/>
  <c r="BO1741" i="1" s="1"/>
  <c r="BN770" i="1"/>
  <c r="BO770" i="1" s="1"/>
  <c r="BN1277" i="1"/>
  <c r="BO1277" i="1" s="1"/>
  <c r="BN1603" i="1"/>
  <c r="BO1603" i="1" s="1"/>
  <c r="BN1172" i="1"/>
  <c r="BO1172" i="1" s="1"/>
  <c r="BN1115" i="1"/>
  <c r="BO1115" i="1" s="1"/>
  <c r="BN1599" i="1"/>
  <c r="BO1599" i="1" s="1"/>
  <c r="BN1538" i="1"/>
  <c r="BO1538" i="1" s="1"/>
  <c r="BN271" i="1"/>
  <c r="BO271" i="1" s="1"/>
  <c r="BN1345" i="1"/>
  <c r="BO1345" i="1" s="1"/>
  <c r="BN708" i="1"/>
  <c r="BO708" i="1" s="1"/>
  <c r="BN1112" i="1"/>
  <c r="BO1112" i="1" s="1"/>
  <c r="BN411" i="1"/>
  <c r="BO411" i="1" s="1"/>
  <c r="BN268" i="1"/>
  <c r="BO268" i="1" s="1"/>
  <c r="BN1474" i="1"/>
  <c r="BO1474" i="1" s="1"/>
  <c r="BN659" i="1"/>
  <c r="BO659" i="1" s="1"/>
  <c r="BN375" i="1"/>
  <c r="BO375" i="1" s="1"/>
  <c r="BN1463" i="1"/>
  <c r="BO1463" i="1" s="1"/>
  <c r="BN629" i="1"/>
  <c r="BO629" i="1" s="1"/>
  <c r="BN738" i="1"/>
  <c r="BO738" i="1" s="1"/>
  <c r="BN1144" i="1"/>
  <c r="BO1144" i="1" s="1"/>
  <c r="BN561" i="1"/>
  <c r="BO561" i="1" s="1"/>
  <c r="BN1637" i="1"/>
  <c r="BO1637" i="1" s="1"/>
  <c r="BN1181" i="1"/>
  <c r="BO1181" i="1" s="1"/>
  <c r="BN669" i="1"/>
  <c r="BO669" i="1" s="1"/>
  <c r="BN1478" i="1"/>
  <c r="BO1478" i="1" s="1"/>
  <c r="BN1353" i="1"/>
  <c r="BO1353" i="1" s="1"/>
  <c r="BN270" i="1"/>
  <c r="BO270" i="1" s="1"/>
  <c r="BN463" i="1"/>
  <c r="BO463" i="1" s="1"/>
  <c r="BN1808" i="1"/>
  <c r="BO1808" i="1" s="1"/>
  <c r="BN1209" i="1"/>
  <c r="BO1209" i="1" s="1"/>
  <c r="BN1661" i="1"/>
  <c r="BO1661" i="1" s="1"/>
  <c r="AY1923" i="1"/>
  <c r="AY1849" i="1"/>
  <c r="AY1841" i="1"/>
  <c r="AY1839" i="1"/>
  <c r="AY1828" i="1"/>
  <c r="AY1811" i="1"/>
  <c r="AY1806" i="1"/>
  <c r="AY1782" i="1"/>
  <c r="AY1774" i="1"/>
  <c r="AY1765" i="1"/>
  <c r="AY1760" i="1"/>
  <c r="AY1752" i="1"/>
  <c r="AY1735" i="1"/>
  <c r="AY1727" i="1"/>
  <c r="AY1724" i="1"/>
  <c r="AY1714" i="1"/>
  <c r="AY1709" i="1"/>
  <c r="AY1701" i="1"/>
  <c r="AY1683" i="1"/>
  <c r="AY1679" i="1"/>
  <c r="AY1674" i="1"/>
  <c r="AY1666" i="1"/>
  <c r="AY1663" i="1"/>
  <c r="AY1658" i="1"/>
  <c r="AY1649" i="1"/>
  <c r="AZ1643" i="1"/>
  <c r="AZ1635" i="1"/>
  <c r="AY1632" i="1"/>
  <c r="AZ1631" i="1"/>
  <c r="AY1626" i="1"/>
  <c r="AZ1625" i="1"/>
  <c r="AY1608" i="1"/>
  <c r="AX1534" i="1"/>
  <c r="BB1534" i="1"/>
  <c r="AY1534" i="1"/>
  <c r="AZ1534" i="1"/>
  <c r="AX1436" i="1"/>
  <c r="BB1436" i="1"/>
  <c r="AY1436" i="1"/>
  <c r="AZ1436" i="1"/>
  <c r="AX1418" i="1"/>
  <c r="BB1418" i="1"/>
  <c r="AY1418" i="1"/>
  <c r="AZ1418" i="1"/>
  <c r="AX1401" i="1"/>
  <c r="BB1401" i="1"/>
  <c r="AY1401" i="1"/>
  <c r="AZ1401" i="1"/>
  <c r="AX1382" i="1"/>
  <c r="BB1382" i="1"/>
  <c r="AY1382" i="1"/>
  <c r="AZ1382" i="1"/>
  <c r="AX1327" i="1"/>
  <c r="BB1327" i="1"/>
  <c r="AY1327" i="1"/>
  <c r="AZ1327" i="1"/>
  <c r="AX1316" i="1"/>
  <c r="BB1316" i="1"/>
  <c r="AY1316" i="1"/>
  <c r="AZ1316" i="1"/>
  <c r="AX1308" i="1"/>
  <c r="BB1308" i="1"/>
  <c r="AY1308" i="1"/>
  <c r="AZ1308" i="1"/>
  <c r="AX1246" i="1"/>
  <c r="BB1246" i="1"/>
  <c r="AY1246" i="1"/>
  <c r="AZ1246" i="1"/>
  <c r="AX1233" i="1"/>
  <c r="BB1233" i="1"/>
  <c r="AY1233" i="1"/>
  <c r="AZ1233" i="1"/>
  <c r="AX1204" i="1"/>
  <c r="BB1204" i="1"/>
  <c r="AY1204" i="1"/>
  <c r="AZ1204" i="1"/>
  <c r="AX1196" i="1"/>
  <c r="BB1196" i="1"/>
  <c r="AY1196" i="1"/>
  <c r="AZ1196" i="1"/>
  <c r="AX1179" i="1"/>
  <c r="BB1179" i="1"/>
  <c r="AY1179" i="1"/>
  <c r="AZ1179" i="1"/>
  <c r="AX1138" i="1"/>
  <c r="BB1138" i="1"/>
  <c r="AY1138" i="1"/>
  <c r="AZ1138" i="1"/>
  <c r="AX1101" i="1"/>
  <c r="BB1101" i="1"/>
  <c r="AY1101" i="1"/>
  <c r="AZ1101" i="1"/>
  <c r="AX1087" i="1"/>
  <c r="BB1087" i="1"/>
  <c r="AY1087" i="1"/>
  <c r="AZ1087" i="1"/>
  <c r="AX1068" i="1"/>
  <c r="BB1068" i="1"/>
  <c r="AY1068" i="1"/>
  <c r="AZ1068" i="1"/>
  <c r="AX1048" i="1"/>
  <c r="BB1048" i="1"/>
  <c r="AY1048" i="1"/>
  <c r="AZ1048" i="1"/>
  <c r="AX1040" i="1"/>
  <c r="BB1040" i="1"/>
  <c r="AY1040" i="1"/>
  <c r="AZ1040" i="1"/>
  <c r="AX1016" i="1"/>
  <c r="BB1016" i="1"/>
  <c r="AY1016" i="1"/>
  <c r="AZ1016" i="1"/>
  <c r="AX1013" i="1"/>
  <c r="BB1013" i="1"/>
  <c r="AY1013" i="1"/>
  <c r="AZ1013" i="1"/>
  <c r="AX978" i="1"/>
  <c r="BB978" i="1"/>
  <c r="AY978" i="1"/>
  <c r="AZ978" i="1"/>
  <c r="AX811" i="1"/>
  <c r="BB811" i="1"/>
  <c r="AY811" i="1"/>
  <c r="AZ811" i="1"/>
  <c r="BA811" i="1"/>
  <c r="AX615" i="1"/>
  <c r="BB615" i="1"/>
  <c r="AY615" i="1"/>
  <c r="AZ615" i="1"/>
  <c r="BA615" i="1"/>
  <c r="AX547" i="1"/>
  <c r="BB547" i="1"/>
  <c r="AY547" i="1"/>
  <c r="AZ547" i="1"/>
  <c r="BA547" i="1"/>
  <c r="AX411" i="1"/>
  <c r="BB411" i="1"/>
  <c r="AY411" i="1"/>
  <c r="AZ411" i="1"/>
  <c r="BA411" i="1"/>
  <c r="AX338" i="1"/>
  <c r="BB338" i="1"/>
  <c r="AY338" i="1"/>
  <c r="AZ338" i="1"/>
  <c r="BA338" i="1"/>
  <c r="AX276" i="1"/>
  <c r="BB276" i="1"/>
  <c r="AY276" i="1"/>
  <c r="AZ276" i="1"/>
  <c r="BA276" i="1"/>
  <c r="AX12" i="1"/>
  <c r="BB12" i="1"/>
  <c r="AY12" i="1"/>
  <c r="AZ12" i="1"/>
  <c r="BA12" i="1"/>
  <c r="AZ1935" i="1"/>
  <c r="BB1923" i="1"/>
  <c r="AX1923" i="1"/>
  <c r="AZ1853" i="1"/>
  <c r="BB1849" i="1"/>
  <c r="AX1849" i="1"/>
  <c r="BB1841" i="1"/>
  <c r="AX1841" i="1"/>
  <c r="AZ1840" i="1"/>
  <c r="BB1839" i="1"/>
  <c r="AX1839" i="1"/>
  <c r="AZ1832" i="1"/>
  <c r="BB1828" i="1"/>
  <c r="AX1828" i="1"/>
  <c r="AZ1824" i="1"/>
  <c r="AZ1815" i="1"/>
  <c r="BB1811" i="1"/>
  <c r="AX1811" i="1"/>
  <c r="BB1806" i="1"/>
  <c r="AX1806" i="1"/>
  <c r="AZ1799" i="1"/>
  <c r="AZ1794" i="1"/>
  <c r="AZ1786" i="1"/>
  <c r="BB1782" i="1"/>
  <c r="AX1782" i="1"/>
  <c r="BB1774" i="1"/>
  <c r="AX1774" i="1"/>
  <c r="BB1765" i="1"/>
  <c r="AX1765" i="1"/>
  <c r="AZ1764" i="1"/>
  <c r="AZ1761" i="1"/>
  <c r="BB1760" i="1"/>
  <c r="AX1760" i="1"/>
  <c r="AZ1756" i="1"/>
  <c r="BB1752" i="1"/>
  <c r="AX1752" i="1"/>
  <c r="AZ1750" i="1"/>
  <c r="AZ1739" i="1"/>
  <c r="BB1735" i="1"/>
  <c r="AX1735" i="1"/>
  <c r="AZ1731" i="1"/>
  <c r="BB1727" i="1"/>
  <c r="AX1727" i="1"/>
  <c r="BB1724" i="1"/>
  <c r="AX1724" i="1"/>
  <c r="AZ1723" i="1"/>
  <c r="AZ1720" i="1"/>
  <c r="BB1714" i="1"/>
  <c r="AX1714" i="1"/>
  <c r="AZ1713" i="1"/>
  <c r="BB1709" i="1"/>
  <c r="AX1709" i="1"/>
  <c r="AZ1705" i="1"/>
  <c r="BB1701" i="1"/>
  <c r="AX1701" i="1"/>
  <c r="AZ1697" i="1"/>
  <c r="AZ1692" i="1"/>
  <c r="AZ1689" i="1"/>
  <c r="AZ1684" i="1"/>
  <c r="BB1683" i="1"/>
  <c r="AX1683" i="1"/>
  <c r="BB1679" i="1"/>
  <c r="AX1679" i="1"/>
  <c r="AZ1678" i="1"/>
  <c r="BB1674" i="1"/>
  <c r="AX1674" i="1"/>
  <c r="AZ1670" i="1"/>
  <c r="BB1666" i="1"/>
  <c r="AX1666" i="1"/>
  <c r="AZ1518" i="1"/>
  <c r="BB1663" i="1"/>
  <c r="AX1663" i="1"/>
  <c r="BB1658" i="1"/>
  <c r="AX1658" i="1"/>
  <c r="BB1649" i="1"/>
  <c r="AX1649" i="1"/>
  <c r="AZ1645" i="1"/>
  <c r="AX1643" i="1"/>
  <c r="BA1637" i="1"/>
  <c r="AX1635" i="1"/>
  <c r="AX1632" i="1"/>
  <c r="AX1626" i="1"/>
  <c r="BA1610" i="1"/>
  <c r="AX1053" i="1"/>
  <c r="BB1053" i="1"/>
  <c r="AX1608" i="1"/>
  <c r="BA1599" i="1"/>
  <c r="AX1597" i="1"/>
  <c r="BB1597" i="1"/>
  <c r="AX1578" i="1"/>
  <c r="BB1578" i="1"/>
  <c r="AY1578" i="1"/>
  <c r="AZ1578" i="1"/>
  <c r="AX1567" i="1"/>
  <c r="BB1567" i="1"/>
  <c r="AY1567" i="1"/>
  <c r="AZ1567" i="1"/>
  <c r="AX1564" i="1"/>
  <c r="BB1564" i="1"/>
  <c r="AY1564" i="1"/>
  <c r="AZ1564" i="1"/>
  <c r="AX1544" i="1"/>
  <c r="BB1544" i="1"/>
  <c r="AY1544" i="1"/>
  <c r="AZ1544" i="1"/>
  <c r="AX1453" i="1"/>
  <c r="BB1453" i="1"/>
  <c r="AY1453" i="1"/>
  <c r="AZ1453" i="1"/>
  <c r="AX1448" i="1"/>
  <c r="BB1448" i="1"/>
  <c r="AY1448" i="1"/>
  <c r="AZ1448" i="1"/>
  <c r="AX1408" i="1"/>
  <c r="BB1408" i="1"/>
  <c r="AY1408" i="1"/>
  <c r="AZ1408" i="1"/>
  <c r="AX503" i="1"/>
  <c r="BB503" i="1"/>
  <c r="AY503" i="1"/>
  <c r="AZ503" i="1"/>
  <c r="AX1343" i="1"/>
  <c r="BB1343" i="1"/>
  <c r="AY1343" i="1"/>
  <c r="AZ1343" i="1"/>
  <c r="AX1271" i="1"/>
  <c r="BB1271" i="1"/>
  <c r="AY1271" i="1"/>
  <c r="AZ1271" i="1"/>
  <c r="AX1169" i="1"/>
  <c r="BB1169" i="1"/>
  <c r="AY1169" i="1"/>
  <c r="AZ1169" i="1"/>
  <c r="AX1032" i="1"/>
  <c r="BB1032" i="1"/>
  <c r="AY1032" i="1"/>
  <c r="AZ1032" i="1"/>
  <c r="AX1005" i="1"/>
  <c r="BB1005" i="1"/>
  <c r="AY1005" i="1"/>
  <c r="AZ1005" i="1"/>
  <c r="AX992" i="1"/>
  <c r="BB992" i="1"/>
  <c r="AY992" i="1"/>
  <c r="AZ992" i="1"/>
  <c r="AX821" i="1"/>
  <c r="BB821" i="1"/>
  <c r="AY821" i="1"/>
  <c r="AZ821" i="1"/>
  <c r="BA821" i="1"/>
  <c r="AX597" i="1"/>
  <c r="BB597" i="1"/>
  <c r="AY597" i="1"/>
  <c r="AZ597" i="1"/>
  <c r="BA597" i="1"/>
  <c r="AX1631" i="1"/>
  <c r="BB1631" i="1"/>
  <c r="AX1625" i="1"/>
  <c r="BB1625" i="1"/>
  <c r="AX1572" i="1"/>
  <c r="BB1572" i="1"/>
  <c r="AY1572" i="1"/>
  <c r="AZ1572" i="1"/>
  <c r="AX1558" i="1"/>
  <c r="BB1558" i="1"/>
  <c r="AY1558" i="1"/>
  <c r="AZ1558" i="1"/>
  <c r="AX1508" i="1"/>
  <c r="BB1508" i="1"/>
  <c r="AY1508" i="1"/>
  <c r="AZ1508" i="1"/>
  <c r="AX1503" i="1"/>
  <c r="BB1503" i="1"/>
  <c r="AY1503" i="1"/>
  <c r="AZ1503" i="1"/>
  <c r="AX1495" i="1"/>
  <c r="BB1495" i="1"/>
  <c r="AY1495" i="1"/>
  <c r="AZ1495" i="1"/>
  <c r="AX1474" i="1"/>
  <c r="BB1474" i="1"/>
  <c r="AY1474" i="1"/>
  <c r="AZ1474" i="1"/>
  <c r="AX1469" i="1"/>
  <c r="BB1469" i="1"/>
  <c r="AY1469" i="1"/>
  <c r="AZ1469" i="1"/>
  <c r="AX1458" i="1"/>
  <c r="BB1458" i="1"/>
  <c r="AY1458" i="1"/>
  <c r="AZ1458" i="1"/>
  <c r="AX1428" i="1"/>
  <c r="BB1428" i="1"/>
  <c r="AY1428" i="1"/>
  <c r="AZ1428" i="1"/>
  <c r="AX1423" i="1"/>
  <c r="BB1423" i="1"/>
  <c r="AY1423" i="1"/>
  <c r="AZ1423" i="1"/>
  <c r="AX1375" i="1"/>
  <c r="BB1375" i="1"/>
  <c r="AY1375" i="1"/>
  <c r="AZ1375" i="1"/>
  <c r="AX1364" i="1"/>
  <c r="BB1364" i="1"/>
  <c r="AY1364" i="1"/>
  <c r="AZ1364" i="1"/>
  <c r="AX1337" i="1"/>
  <c r="BB1337" i="1"/>
  <c r="AY1337" i="1"/>
  <c r="AZ1337" i="1"/>
  <c r="AX1296" i="1"/>
  <c r="BB1296" i="1"/>
  <c r="AY1296" i="1"/>
  <c r="AZ1296" i="1"/>
  <c r="AX1288" i="1"/>
  <c r="BB1288" i="1"/>
  <c r="AY1288" i="1"/>
  <c r="AZ1288" i="1"/>
  <c r="AX1281" i="1"/>
  <c r="BB1281" i="1"/>
  <c r="AY1281" i="1"/>
  <c r="AZ1281" i="1"/>
  <c r="AX1263" i="1"/>
  <c r="BB1263" i="1"/>
  <c r="AY1263" i="1"/>
  <c r="AZ1263" i="1"/>
  <c r="AX1174" i="1"/>
  <c r="BB1174" i="1"/>
  <c r="AY1174" i="1"/>
  <c r="AZ1174" i="1"/>
  <c r="AX1164" i="1"/>
  <c r="BB1164" i="1"/>
  <c r="AY1164" i="1"/>
  <c r="AZ1164" i="1"/>
  <c r="AX1151" i="1"/>
  <c r="BB1151" i="1"/>
  <c r="AY1151" i="1"/>
  <c r="AZ1151" i="1"/>
  <c r="AX1130" i="1"/>
  <c r="BB1130" i="1"/>
  <c r="AY1130" i="1"/>
  <c r="AZ1130" i="1"/>
  <c r="AX1081" i="1"/>
  <c r="BB1081" i="1"/>
  <c r="AY1081" i="1"/>
  <c r="AZ1081" i="1"/>
  <c r="AX1055" i="1"/>
  <c r="BB1055" i="1"/>
  <c r="AY1055" i="1"/>
  <c r="AZ1055" i="1"/>
  <c r="AX997" i="1"/>
  <c r="BB997" i="1"/>
  <c r="AY997" i="1"/>
  <c r="AZ997" i="1"/>
  <c r="AX994" i="1"/>
  <c r="BB994" i="1"/>
  <c r="AY994" i="1"/>
  <c r="AZ994" i="1"/>
  <c r="AX984" i="1"/>
  <c r="BB984" i="1"/>
  <c r="AY984" i="1"/>
  <c r="AZ984" i="1"/>
  <c r="AX970" i="1"/>
  <c r="BB970" i="1"/>
  <c r="AY970" i="1"/>
  <c r="AZ970" i="1"/>
  <c r="AX967" i="1"/>
  <c r="AY967" i="1"/>
  <c r="AZ967" i="1"/>
  <c r="BA967" i="1"/>
  <c r="AX857" i="1"/>
  <c r="BB857" i="1"/>
  <c r="AY857" i="1"/>
  <c r="AZ857" i="1"/>
  <c r="BA857" i="1"/>
  <c r="AX1353" i="1"/>
  <c r="BB1353" i="1"/>
  <c r="AY1353" i="1"/>
  <c r="AZ1353" i="1"/>
  <c r="BA1353" i="1"/>
  <c r="AX661" i="1"/>
  <c r="BB661" i="1"/>
  <c r="AY661" i="1"/>
  <c r="AZ661" i="1"/>
  <c r="BA661" i="1"/>
  <c r="AX604" i="1"/>
  <c r="BB604" i="1"/>
  <c r="AY604" i="1"/>
  <c r="AZ604" i="1"/>
  <c r="BA604" i="1"/>
  <c r="BB1935" i="1"/>
  <c r="BB1853" i="1"/>
  <c r="BB1840" i="1"/>
  <c r="BB1832" i="1"/>
  <c r="BB1824" i="1"/>
  <c r="BB1815" i="1"/>
  <c r="BB1799" i="1"/>
  <c r="BB1794" i="1"/>
  <c r="BB1786" i="1"/>
  <c r="BB1764" i="1"/>
  <c r="BB1761" i="1"/>
  <c r="BB1756" i="1"/>
  <c r="BB1750" i="1"/>
  <c r="BB1739" i="1"/>
  <c r="BB1731" i="1"/>
  <c r="BB1723" i="1"/>
  <c r="BB1720" i="1"/>
  <c r="BB1713" i="1"/>
  <c r="BB1705" i="1"/>
  <c r="BB1697" i="1"/>
  <c r="BB1692" i="1"/>
  <c r="BB1689" i="1"/>
  <c r="BB1684" i="1"/>
  <c r="BB1678" i="1"/>
  <c r="BB1670" i="1"/>
  <c r="BB1518" i="1"/>
  <c r="BB1645" i="1"/>
  <c r="BA1643" i="1"/>
  <c r="AX1641" i="1"/>
  <c r="BB1641" i="1"/>
  <c r="AX1637" i="1"/>
  <c r="BA1635" i="1"/>
  <c r="BA1632" i="1"/>
  <c r="BA1631" i="1"/>
  <c r="BA1626" i="1"/>
  <c r="BA1625" i="1"/>
  <c r="AZ1615" i="1"/>
  <c r="AX1610" i="1"/>
  <c r="AZ1053" i="1"/>
  <c r="BA1608" i="1"/>
  <c r="AX1599" i="1"/>
  <c r="AZ1597" i="1"/>
  <c r="BA1534" i="1"/>
  <c r="AX1490" i="1"/>
  <c r="BB1490" i="1"/>
  <c r="AY1490" i="1"/>
  <c r="AZ1490" i="1"/>
  <c r="BA1436" i="1"/>
  <c r="BA1418" i="1"/>
  <c r="AX1406" i="1"/>
  <c r="BB1406" i="1"/>
  <c r="AY1406" i="1"/>
  <c r="AZ1406" i="1"/>
  <c r="BA1401" i="1"/>
  <c r="BA1382" i="1"/>
  <c r="AX1369" i="1"/>
  <c r="BB1369" i="1"/>
  <c r="AY1369" i="1"/>
  <c r="AZ1369" i="1"/>
  <c r="AX1332" i="1"/>
  <c r="BB1332" i="1"/>
  <c r="AY1332" i="1"/>
  <c r="AZ1332" i="1"/>
  <c r="BA1327" i="1"/>
  <c r="AX1322" i="1"/>
  <c r="BB1322" i="1"/>
  <c r="AY1322" i="1"/>
  <c r="AZ1322" i="1"/>
  <c r="BA1316" i="1"/>
  <c r="BA1308" i="1"/>
  <c r="BA1246" i="1"/>
  <c r="BA1233" i="1"/>
  <c r="AX1225" i="1"/>
  <c r="BB1225" i="1"/>
  <c r="AY1225" i="1"/>
  <c r="AZ1225" i="1"/>
  <c r="AX1220" i="1"/>
  <c r="BB1220" i="1"/>
  <c r="AY1220" i="1"/>
  <c r="AZ1220" i="1"/>
  <c r="AX1209" i="1"/>
  <c r="BB1209" i="1"/>
  <c r="AY1209" i="1"/>
  <c r="AZ1209" i="1"/>
  <c r="BA1204" i="1"/>
  <c r="BA1196" i="1"/>
  <c r="AX1187" i="1"/>
  <c r="BB1187" i="1"/>
  <c r="AY1187" i="1"/>
  <c r="AZ1187" i="1"/>
  <c r="BA1179" i="1"/>
  <c r="AX1156" i="1"/>
  <c r="BB1156" i="1"/>
  <c r="AY1156" i="1"/>
  <c r="AZ1156" i="1"/>
  <c r="BA1138" i="1"/>
  <c r="AX1122" i="1"/>
  <c r="BB1122" i="1"/>
  <c r="AY1122" i="1"/>
  <c r="AZ1122" i="1"/>
  <c r="AX1109" i="1"/>
  <c r="BB1109" i="1"/>
  <c r="AY1109" i="1"/>
  <c r="AZ1109" i="1"/>
  <c r="BA1101" i="1"/>
  <c r="BA1087" i="1"/>
  <c r="BA1068" i="1"/>
  <c r="BA1048" i="1"/>
  <c r="BA1040" i="1"/>
  <c r="AX1027" i="1"/>
  <c r="BB1027" i="1"/>
  <c r="AY1027" i="1"/>
  <c r="AZ1027" i="1"/>
  <c r="AX1024" i="1"/>
  <c r="BB1024" i="1"/>
  <c r="AY1024" i="1"/>
  <c r="AZ1024" i="1"/>
  <c r="BA1016" i="1"/>
  <c r="BA1013" i="1"/>
  <c r="BA978" i="1"/>
  <c r="AX773" i="1"/>
  <c r="BB773" i="1"/>
  <c r="AY773" i="1"/>
  <c r="AZ773" i="1"/>
  <c r="BA773" i="1"/>
  <c r="BB1579" i="1"/>
  <c r="AX1579" i="1"/>
  <c r="BB1576" i="1"/>
  <c r="AX1576" i="1"/>
  <c r="AX1560" i="1"/>
  <c r="BB1554" i="1"/>
  <c r="AX1554" i="1"/>
  <c r="AX1540" i="1"/>
  <c r="AX1535" i="1"/>
  <c r="AX1530" i="1"/>
  <c r="BB1507" i="1"/>
  <c r="AX1507" i="1"/>
  <c r="BB1499" i="1"/>
  <c r="AX1499" i="1"/>
  <c r="BB1491" i="1"/>
  <c r="AX1491" i="1"/>
  <c r="BB1486" i="1"/>
  <c r="AX1486" i="1"/>
  <c r="BB1478" i="1"/>
  <c r="AX1478" i="1"/>
  <c r="BB1473" i="1"/>
  <c r="AX1473" i="1"/>
  <c r="BB1465" i="1"/>
  <c r="AX1465" i="1"/>
  <c r="BB1462" i="1"/>
  <c r="AX1462" i="1"/>
  <c r="BB1447" i="1"/>
  <c r="AX1447" i="1"/>
  <c r="BB1440" i="1"/>
  <c r="AX1440" i="1"/>
  <c r="BB1437" i="1"/>
  <c r="AX1437" i="1"/>
  <c r="BB1432" i="1"/>
  <c r="AX1432" i="1"/>
  <c r="BB1429" i="1"/>
  <c r="AX1429" i="1"/>
  <c r="BB1427" i="1"/>
  <c r="AX1427" i="1"/>
  <c r="BB1422" i="1"/>
  <c r="AX1422" i="1"/>
  <c r="BB1419" i="1"/>
  <c r="AX1419" i="1"/>
  <c r="AX1414" i="1"/>
  <c r="AX1407" i="1"/>
  <c r="BB1402" i="1"/>
  <c r="AX1402" i="1"/>
  <c r="BB1389" i="1"/>
  <c r="AX1389" i="1"/>
  <c r="BB1384" i="1"/>
  <c r="AX1384" i="1"/>
  <c r="BB1378" i="1"/>
  <c r="AX1378" i="1"/>
  <c r="BB1376" i="1"/>
  <c r="AX1376" i="1"/>
  <c r="BB1373" i="1"/>
  <c r="AX1373" i="1"/>
  <c r="AX1363" i="1"/>
  <c r="BB1339" i="1"/>
  <c r="AX1339" i="1"/>
  <c r="BB1333" i="1"/>
  <c r="AX1333" i="1"/>
  <c r="BB1328" i="1"/>
  <c r="AX1328" i="1"/>
  <c r="BB1320" i="1"/>
  <c r="AX1320" i="1"/>
  <c r="BB1312" i="1"/>
  <c r="AX1312" i="1"/>
  <c r="BB1301" i="1"/>
  <c r="AX1301" i="1"/>
  <c r="BB1298" i="1"/>
  <c r="AX1298" i="1"/>
  <c r="BB1292" i="1"/>
  <c r="AX1292" i="1"/>
  <c r="BB1282" i="1"/>
  <c r="AX1282" i="1"/>
  <c r="BB1270" i="1"/>
  <c r="AX1270" i="1"/>
  <c r="BB1267" i="1"/>
  <c r="AX1267" i="1"/>
  <c r="BB1248" i="1"/>
  <c r="AX1248" i="1"/>
  <c r="BB1242" i="1"/>
  <c r="AX1242" i="1"/>
  <c r="BB1237" i="1"/>
  <c r="AX1237" i="1"/>
  <c r="BB1232" i="1"/>
  <c r="AX1232" i="1"/>
  <c r="BB1224" i="1"/>
  <c r="AX1224" i="1"/>
  <c r="BB1216" i="1"/>
  <c r="AX1216" i="1"/>
  <c r="BB1205" i="1"/>
  <c r="AX1205" i="1"/>
  <c r="BB1200" i="1"/>
  <c r="AX1200" i="1"/>
  <c r="AX1183" i="1"/>
  <c r="AX1175" i="1"/>
  <c r="BB1165" i="1"/>
  <c r="AX1165" i="1"/>
  <c r="AX1160" i="1"/>
  <c r="AX1126" i="1"/>
  <c r="AX1118" i="1"/>
  <c r="AX1105" i="1"/>
  <c r="AX1091" i="1"/>
  <c r="AX1085" i="1"/>
  <c r="AX1069" i="1"/>
  <c r="BB1059" i="1"/>
  <c r="AX1059" i="1"/>
  <c r="AX1050" i="1"/>
  <c r="AX1044" i="1"/>
  <c r="AX1041" i="1"/>
  <c r="AX1036" i="1"/>
  <c r="AX1028" i="1"/>
  <c r="AX943" i="1"/>
  <c r="BB943" i="1"/>
  <c r="AY943" i="1"/>
  <c r="AZ943" i="1"/>
  <c r="AX940" i="1"/>
  <c r="BB940" i="1"/>
  <c r="AY940" i="1"/>
  <c r="AZ940" i="1"/>
  <c r="AX878" i="1"/>
  <c r="BB878" i="1"/>
  <c r="AY878" i="1"/>
  <c r="AZ878" i="1"/>
  <c r="AX870" i="1"/>
  <c r="BB870" i="1"/>
  <c r="AY870" i="1"/>
  <c r="AZ870" i="1"/>
  <c r="AX865" i="1"/>
  <c r="BB865" i="1"/>
  <c r="AY865" i="1"/>
  <c r="AZ865" i="1"/>
  <c r="AX834" i="1"/>
  <c r="BB834" i="1"/>
  <c r="AY834" i="1"/>
  <c r="AZ834" i="1"/>
  <c r="AX826" i="1"/>
  <c r="BB826" i="1"/>
  <c r="AY826" i="1"/>
  <c r="AZ826" i="1"/>
  <c r="AX823" i="1"/>
  <c r="BB823" i="1"/>
  <c r="AY823" i="1"/>
  <c r="AZ823" i="1"/>
  <c r="AX794" i="1"/>
  <c r="BB794" i="1"/>
  <c r="AY794" i="1"/>
  <c r="AZ794" i="1"/>
  <c r="AX764" i="1"/>
  <c r="BB764" i="1"/>
  <c r="AY764" i="1"/>
  <c r="AZ764" i="1"/>
  <c r="AX761" i="1"/>
  <c r="BB761" i="1"/>
  <c r="AY761" i="1"/>
  <c r="AZ761" i="1"/>
  <c r="AX751" i="1"/>
  <c r="BB751" i="1"/>
  <c r="AY751" i="1"/>
  <c r="AZ751" i="1"/>
  <c r="AX738" i="1"/>
  <c r="BB738" i="1"/>
  <c r="AY738" i="1"/>
  <c r="AZ738" i="1"/>
  <c r="AX733" i="1"/>
  <c r="BB733" i="1"/>
  <c r="AY733" i="1"/>
  <c r="AZ733" i="1"/>
  <c r="AX637" i="1"/>
  <c r="BB637" i="1"/>
  <c r="AY637" i="1"/>
  <c r="AZ637" i="1"/>
  <c r="AX629" i="1"/>
  <c r="BB629" i="1"/>
  <c r="AY629" i="1"/>
  <c r="AZ629" i="1"/>
  <c r="AX581" i="1"/>
  <c r="BB581" i="1"/>
  <c r="AY581" i="1"/>
  <c r="AZ581" i="1"/>
  <c r="AX561" i="1"/>
  <c r="BB561" i="1"/>
  <c r="AY561" i="1"/>
  <c r="AZ561" i="1"/>
  <c r="AX524" i="1"/>
  <c r="BB524" i="1"/>
  <c r="AY524" i="1"/>
  <c r="AZ524" i="1"/>
  <c r="AX341" i="1"/>
  <c r="BB341" i="1"/>
  <c r="AY341" i="1"/>
  <c r="AZ341" i="1"/>
  <c r="BA341" i="1"/>
  <c r="AX289" i="1"/>
  <c r="BB289" i="1"/>
  <c r="AY289" i="1"/>
  <c r="AZ289" i="1"/>
  <c r="BA289" i="1"/>
  <c r="AX163" i="1"/>
  <c r="BB163" i="1"/>
  <c r="AY163" i="1"/>
  <c r="AZ163" i="1"/>
  <c r="BA163" i="1"/>
  <c r="AX47" i="1"/>
  <c r="BB47" i="1"/>
  <c r="AY47" i="1"/>
  <c r="AZ47" i="1"/>
  <c r="BA47" i="1"/>
  <c r="AX15" i="1"/>
  <c r="BB15" i="1"/>
  <c r="AY15" i="1"/>
  <c r="AZ15" i="1"/>
  <c r="BA15" i="1"/>
  <c r="AZ1591" i="1"/>
  <c r="AZ1145" i="1"/>
  <c r="AZ1140" i="1"/>
  <c r="AZ1075" i="1"/>
  <c r="AZ1065" i="1"/>
  <c r="AZ1018" i="1"/>
  <c r="AZ1007" i="1"/>
  <c r="AZ999" i="1"/>
  <c r="AZ986" i="1"/>
  <c r="AZ980" i="1"/>
  <c r="AZ972" i="1"/>
  <c r="BA961" i="1"/>
  <c r="AX934" i="1"/>
  <c r="BB934" i="1"/>
  <c r="AY934" i="1"/>
  <c r="AZ934" i="1"/>
  <c r="AX926" i="1"/>
  <c r="BB926" i="1"/>
  <c r="AY926" i="1"/>
  <c r="AZ926" i="1"/>
  <c r="AX514" i="1"/>
  <c r="BB514" i="1"/>
  <c r="AY514" i="1"/>
  <c r="AZ514" i="1"/>
  <c r="AX883" i="1"/>
  <c r="BB883" i="1"/>
  <c r="AY883" i="1"/>
  <c r="AZ883" i="1"/>
  <c r="AX852" i="1"/>
  <c r="BB852" i="1"/>
  <c r="AY852" i="1"/>
  <c r="AZ852" i="1"/>
  <c r="AX842" i="1"/>
  <c r="BB842" i="1"/>
  <c r="AY842" i="1"/>
  <c r="AZ842" i="1"/>
  <c r="AX800" i="1"/>
  <c r="BB800" i="1"/>
  <c r="AY800" i="1"/>
  <c r="AZ800" i="1"/>
  <c r="AX727" i="1"/>
  <c r="BB727" i="1"/>
  <c r="AY727" i="1"/>
  <c r="AZ727" i="1"/>
  <c r="AX698" i="1"/>
  <c r="BB698" i="1"/>
  <c r="AY698" i="1"/>
  <c r="AZ698" i="1"/>
  <c r="AX676" i="1"/>
  <c r="BB676" i="1"/>
  <c r="AY676" i="1"/>
  <c r="AZ676" i="1"/>
  <c r="AX671" i="1"/>
  <c r="BB671" i="1"/>
  <c r="AY671" i="1"/>
  <c r="AZ671" i="1"/>
  <c r="AX646" i="1"/>
  <c r="BB646" i="1"/>
  <c r="AY646" i="1"/>
  <c r="AZ646" i="1"/>
  <c r="AX609" i="1"/>
  <c r="BB609" i="1"/>
  <c r="AY609" i="1"/>
  <c r="AZ609" i="1"/>
  <c r="AX576" i="1"/>
  <c r="BB576" i="1"/>
  <c r="AY576" i="1"/>
  <c r="AZ576" i="1"/>
  <c r="AX564" i="1"/>
  <c r="BB564" i="1"/>
  <c r="AY564" i="1"/>
  <c r="AZ564" i="1"/>
  <c r="AX553" i="1"/>
  <c r="BB553" i="1"/>
  <c r="AY553" i="1"/>
  <c r="AZ553" i="1"/>
  <c r="AX542" i="1"/>
  <c r="BB542" i="1"/>
  <c r="AY542" i="1"/>
  <c r="AZ542" i="1"/>
  <c r="AX537" i="1"/>
  <c r="BB537" i="1"/>
  <c r="AY537" i="1"/>
  <c r="AZ537" i="1"/>
  <c r="AX362" i="1"/>
  <c r="BB362" i="1"/>
  <c r="AY362" i="1"/>
  <c r="AZ362" i="1"/>
  <c r="BA362" i="1"/>
  <c r="AX328" i="1"/>
  <c r="BB328" i="1"/>
  <c r="AY328" i="1"/>
  <c r="AZ328" i="1"/>
  <c r="BA328" i="1"/>
  <c r="AX24" i="1"/>
  <c r="BB24" i="1"/>
  <c r="AY24" i="1"/>
  <c r="AZ24" i="1"/>
  <c r="BA24" i="1"/>
  <c r="AY961" i="1"/>
  <c r="AX916" i="1"/>
  <c r="BB916" i="1"/>
  <c r="AY916" i="1"/>
  <c r="AZ916" i="1"/>
  <c r="AX913" i="1"/>
  <c r="BB913" i="1"/>
  <c r="AY913" i="1"/>
  <c r="AZ913" i="1"/>
  <c r="AX1938" i="1"/>
  <c r="BB1938" i="1"/>
  <c r="AY1938" i="1"/>
  <c r="AZ1938" i="1"/>
  <c r="AX899" i="1"/>
  <c r="BB899" i="1"/>
  <c r="AY899" i="1"/>
  <c r="AZ899" i="1"/>
  <c r="AX893" i="1"/>
  <c r="BB893" i="1"/>
  <c r="AY893" i="1"/>
  <c r="AZ893" i="1"/>
  <c r="AX806" i="1"/>
  <c r="BB806" i="1"/>
  <c r="AY806" i="1"/>
  <c r="AZ806" i="1"/>
  <c r="AX722" i="1"/>
  <c r="BB722" i="1"/>
  <c r="AY722" i="1"/>
  <c r="AZ722" i="1"/>
  <c r="AX714" i="1"/>
  <c r="BB714" i="1"/>
  <c r="AY714" i="1"/>
  <c r="AZ714" i="1"/>
  <c r="AX706" i="1"/>
  <c r="BB706" i="1"/>
  <c r="AY706" i="1"/>
  <c r="AZ706" i="1"/>
  <c r="AX703" i="1"/>
  <c r="BB703" i="1"/>
  <c r="AY703" i="1"/>
  <c r="AZ703" i="1"/>
  <c r="AX690" i="1"/>
  <c r="BB690" i="1"/>
  <c r="AY690" i="1"/>
  <c r="AZ690" i="1"/>
  <c r="AX682" i="1"/>
  <c r="BB682" i="1"/>
  <c r="AY682" i="1"/>
  <c r="AZ682" i="1"/>
  <c r="AX666" i="1"/>
  <c r="BB666" i="1"/>
  <c r="AY666" i="1"/>
  <c r="AZ666" i="1"/>
  <c r="AX587" i="1"/>
  <c r="BB587" i="1"/>
  <c r="AY587" i="1"/>
  <c r="AZ587" i="1"/>
  <c r="AX516" i="1"/>
  <c r="BB516" i="1"/>
  <c r="AY516" i="1"/>
  <c r="AZ516" i="1"/>
  <c r="AX507" i="1"/>
  <c r="BB507" i="1"/>
  <c r="AY507" i="1"/>
  <c r="AZ507" i="1"/>
  <c r="AX482" i="1"/>
  <c r="BB482" i="1"/>
  <c r="AY482" i="1"/>
  <c r="AZ482" i="1"/>
  <c r="BA482" i="1"/>
  <c r="AX461" i="1"/>
  <c r="BB461" i="1"/>
  <c r="AY461" i="1"/>
  <c r="AZ461" i="1"/>
  <c r="BA461" i="1"/>
  <c r="AX144" i="1"/>
  <c r="BB144" i="1"/>
  <c r="AY144" i="1"/>
  <c r="AZ144" i="1"/>
  <c r="BA144" i="1"/>
  <c r="AX956" i="1"/>
  <c r="BB950" i="1"/>
  <c r="AX950" i="1"/>
  <c r="BB947" i="1"/>
  <c r="AX947" i="1"/>
  <c r="BB938" i="1"/>
  <c r="AX938" i="1"/>
  <c r="BB930" i="1"/>
  <c r="AX930" i="1"/>
  <c r="BB923" i="1"/>
  <c r="AX923" i="1"/>
  <c r="BB920" i="1"/>
  <c r="AX920" i="1"/>
  <c r="BB909" i="1"/>
  <c r="AX909" i="1"/>
  <c r="BB903" i="1"/>
  <c r="AX903" i="1"/>
  <c r="AX889" i="1"/>
  <c r="AX884" i="1"/>
  <c r="AY876" i="1"/>
  <c r="AY868" i="1"/>
  <c r="AY863" i="1"/>
  <c r="AY601" i="1"/>
  <c r="AY840" i="1"/>
  <c r="AY832" i="1"/>
  <c r="AY819" i="1"/>
  <c r="AY814" i="1"/>
  <c r="AY792" i="1"/>
  <c r="AY784" i="1"/>
  <c r="AY779" i="1"/>
  <c r="BB777" i="1"/>
  <c r="AY771" i="1"/>
  <c r="BB770" i="1"/>
  <c r="BB1354" i="1"/>
  <c r="AX1354" i="1"/>
  <c r="BB765" i="1"/>
  <c r="AX765" i="1"/>
  <c r="BB760" i="1"/>
  <c r="AX760" i="1"/>
  <c r="BB755" i="1"/>
  <c r="AX755" i="1"/>
  <c r="BB747" i="1"/>
  <c r="AX747" i="1"/>
  <c r="BB742" i="1"/>
  <c r="AX742" i="1"/>
  <c r="BB737" i="1"/>
  <c r="AX737" i="1"/>
  <c r="AX731" i="1"/>
  <c r="AX726" i="1"/>
  <c r="BB718" i="1"/>
  <c r="AX718" i="1"/>
  <c r="BB710" i="1"/>
  <c r="AX710" i="1"/>
  <c r="AX694" i="1"/>
  <c r="BB686" i="1"/>
  <c r="AX686" i="1"/>
  <c r="BB675" i="1"/>
  <c r="AX675" i="1"/>
  <c r="BB667" i="1"/>
  <c r="AX667" i="1"/>
  <c r="AX665" i="1"/>
  <c r="AX650" i="1"/>
  <c r="BB633" i="1"/>
  <c r="AX633" i="1"/>
  <c r="BB625" i="1"/>
  <c r="AX625" i="1"/>
  <c r="AX611" i="1"/>
  <c r="AX605" i="1"/>
  <c r="AX603" i="1"/>
  <c r="AX543" i="1"/>
  <c r="AY540" i="1"/>
  <c r="AY535" i="1"/>
  <c r="AY530" i="1"/>
  <c r="AY522" i="1"/>
  <c r="AY519" i="1"/>
  <c r="AY513" i="1"/>
  <c r="BA498" i="1"/>
  <c r="AX469" i="1"/>
  <c r="BB469" i="1"/>
  <c r="AY469" i="1"/>
  <c r="AZ469" i="1"/>
  <c r="AX357" i="1"/>
  <c r="BB357" i="1"/>
  <c r="AY357" i="1"/>
  <c r="AZ357" i="1"/>
  <c r="AX322" i="1"/>
  <c r="BB322" i="1"/>
  <c r="AY322" i="1"/>
  <c r="AZ322" i="1"/>
  <c r="AX308" i="1"/>
  <c r="BB308" i="1"/>
  <c r="AY308" i="1"/>
  <c r="AZ308" i="1"/>
  <c r="AX294" i="1"/>
  <c r="BB294" i="1"/>
  <c r="AY294" i="1"/>
  <c r="AZ294" i="1"/>
  <c r="AX193" i="1"/>
  <c r="BB193" i="1"/>
  <c r="AY193" i="1"/>
  <c r="AZ193" i="1"/>
  <c r="AX1906" i="1"/>
  <c r="BB1906" i="1"/>
  <c r="AY1906" i="1"/>
  <c r="AZ1906" i="1"/>
  <c r="AX126" i="1"/>
  <c r="BB126" i="1"/>
  <c r="AY126" i="1"/>
  <c r="AZ126" i="1"/>
  <c r="AX118" i="1"/>
  <c r="BB118" i="1"/>
  <c r="AY118" i="1"/>
  <c r="AZ118" i="1"/>
  <c r="AX57" i="1"/>
  <c r="BB57" i="1"/>
  <c r="AY57" i="1"/>
  <c r="AZ57" i="1"/>
  <c r="BB868" i="1"/>
  <c r="BB863" i="1"/>
  <c r="BB601" i="1"/>
  <c r="BB840" i="1"/>
  <c r="BB832" i="1"/>
  <c r="BB819" i="1"/>
  <c r="BB814" i="1"/>
  <c r="BB792" i="1"/>
  <c r="BB784" i="1"/>
  <c r="BB779" i="1"/>
  <c r="BB771" i="1"/>
  <c r="AZ655" i="1"/>
  <c r="AZ599" i="1"/>
  <c r="AZ591" i="1"/>
  <c r="AZ589" i="1"/>
  <c r="AZ583" i="1"/>
  <c r="AZ578" i="1"/>
  <c r="AZ575" i="1"/>
  <c r="AZ569" i="1"/>
  <c r="AZ555" i="1"/>
  <c r="AZ549" i="1"/>
  <c r="BB540" i="1"/>
  <c r="BB535" i="1"/>
  <c r="BB530" i="1"/>
  <c r="BB522" i="1"/>
  <c r="BB519" i="1"/>
  <c r="BB513" i="1"/>
  <c r="AX438" i="1"/>
  <c r="BB438" i="1"/>
  <c r="AY438" i="1"/>
  <c r="AZ438" i="1"/>
  <c r="AX429" i="1"/>
  <c r="BB429" i="1"/>
  <c r="AY429" i="1"/>
  <c r="AZ429" i="1"/>
  <c r="AX421" i="1"/>
  <c r="BB421" i="1"/>
  <c r="AY421" i="1"/>
  <c r="AZ421" i="1"/>
  <c r="AX416" i="1"/>
  <c r="BB416" i="1"/>
  <c r="AY416" i="1"/>
  <c r="AZ416" i="1"/>
  <c r="AX375" i="1"/>
  <c r="BB375" i="1"/>
  <c r="AY375" i="1"/>
  <c r="AZ375" i="1"/>
  <c r="AX238" i="1"/>
  <c r="BB238" i="1"/>
  <c r="AY238" i="1"/>
  <c r="AZ238" i="1"/>
  <c r="AX230" i="1"/>
  <c r="BB230" i="1"/>
  <c r="AY230" i="1"/>
  <c r="AZ230" i="1"/>
  <c r="AX207" i="1"/>
  <c r="BB207" i="1"/>
  <c r="AY207" i="1"/>
  <c r="AZ207" i="1"/>
  <c r="AX185" i="1"/>
  <c r="BB185" i="1"/>
  <c r="AY185" i="1"/>
  <c r="AZ185" i="1"/>
  <c r="AX156" i="1"/>
  <c r="BB156" i="1"/>
  <c r="AY156" i="1"/>
  <c r="AZ156" i="1"/>
  <c r="AX132" i="1"/>
  <c r="BB132" i="1"/>
  <c r="AY132" i="1"/>
  <c r="AZ132" i="1"/>
  <c r="AX103" i="1"/>
  <c r="BB103" i="1"/>
  <c r="AY103" i="1"/>
  <c r="AZ103" i="1"/>
  <c r="AX86" i="1"/>
  <c r="BB86" i="1"/>
  <c r="AY86" i="1"/>
  <c r="AZ86" i="1"/>
  <c r="AX80" i="1"/>
  <c r="BB80" i="1"/>
  <c r="AY80" i="1"/>
  <c r="AZ80" i="1"/>
  <c r="AX75" i="1"/>
  <c r="BB75" i="1"/>
  <c r="AY75" i="1"/>
  <c r="AZ75" i="1"/>
  <c r="AX65" i="1"/>
  <c r="BB65" i="1"/>
  <c r="AY65" i="1"/>
  <c r="AZ65" i="1"/>
  <c r="AX498" i="1"/>
  <c r="BB498" i="1"/>
  <c r="AZ498" i="1"/>
  <c r="AX493" i="1"/>
  <c r="BB493" i="1"/>
  <c r="AY493" i="1"/>
  <c r="AZ493" i="1"/>
  <c r="AX477" i="1"/>
  <c r="BB477" i="1"/>
  <c r="AY477" i="1"/>
  <c r="AZ477" i="1"/>
  <c r="AX474" i="1"/>
  <c r="BB474" i="1"/>
  <c r="AY474" i="1"/>
  <c r="AZ474" i="1"/>
  <c r="AX471" i="1"/>
  <c r="BB471" i="1"/>
  <c r="AY471" i="1"/>
  <c r="AZ471" i="1"/>
  <c r="AX456" i="1"/>
  <c r="BB456" i="1"/>
  <c r="AY456" i="1"/>
  <c r="AZ456" i="1"/>
  <c r="AX426" i="1"/>
  <c r="BB426" i="1"/>
  <c r="AY426" i="1"/>
  <c r="AZ426" i="1"/>
  <c r="AX405" i="1"/>
  <c r="BB405" i="1"/>
  <c r="AY405" i="1"/>
  <c r="AZ405" i="1"/>
  <c r="AX333" i="1"/>
  <c r="BB333" i="1"/>
  <c r="AY333" i="1"/>
  <c r="AZ333" i="1"/>
  <c r="AX268" i="1"/>
  <c r="BB268" i="1"/>
  <c r="AY268" i="1"/>
  <c r="AZ268" i="1"/>
  <c r="AX256" i="1"/>
  <c r="BB256" i="1"/>
  <c r="AY256" i="1"/>
  <c r="AZ256" i="1"/>
  <c r="AX138" i="1"/>
  <c r="BB138" i="1"/>
  <c r="AY138" i="1"/>
  <c r="AZ138" i="1"/>
  <c r="AX40" i="1"/>
  <c r="BB40" i="1"/>
  <c r="AY40" i="1"/>
  <c r="AZ40" i="1"/>
  <c r="AX36" i="1"/>
  <c r="BB36" i="1"/>
  <c r="AY36" i="1"/>
  <c r="AZ36" i="1"/>
  <c r="BB497" i="1"/>
  <c r="AX497" i="1"/>
  <c r="BB489" i="1"/>
  <c r="AX489" i="1"/>
  <c r="BB486" i="1"/>
  <c r="AX486" i="1"/>
  <c r="AX470" i="1"/>
  <c r="AX468" i="1"/>
  <c r="AX455" i="1"/>
  <c r="AY452" i="1"/>
  <c r="AY446" i="1"/>
  <c r="AY436" i="1"/>
  <c r="AY433" i="1"/>
  <c r="AY427" i="1"/>
  <c r="AY419" i="1"/>
  <c r="AY409" i="1"/>
  <c r="AY403" i="1"/>
  <c r="AY395" i="1"/>
  <c r="AY389" i="1"/>
  <c r="AY386" i="1"/>
  <c r="AY381" i="1"/>
  <c r="AY368" i="1"/>
  <c r="AY360" i="1"/>
  <c r="BB353" i="1"/>
  <c r="AX353" i="1"/>
  <c r="BB345" i="1"/>
  <c r="AX345" i="1"/>
  <c r="AX332" i="1"/>
  <c r="BB324" i="1"/>
  <c r="AX324" i="1"/>
  <c r="BB318" i="1"/>
  <c r="AX318" i="1"/>
  <c r="AX315" i="1"/>
  <c r="AX310" i="1"/>
  <c r="AX282" i="1"/>
  <c r="BB264" i="1"/>
  <c r="AX264" i="1"/>
  <c r="AX252" i="1"/>
  <c r="BB234" i="1"/>
  <c r="AX234" i="1"/>
  <c r="BB226" i="1"/>
  <c r="AX226" i="1"/>
  <c r="AX221" i="1"/>
  <c r="AX211" i="1"/>
  <c r="AY161" i="1"/>
  <c r="AY154" i="1"/>
  <c r="AY124" i="1"/>
  <c r="AY116" i="1"/>
  <c r="AY109" i="1"/>
  <c r="AY106" i="1"/>
  <c r="AY98" i="1"/>
  <c r="AY92" i="1"/>
  <c r="AY84" i="1"/>
  <c r="AY78" i="1"/>
  <c r="AY73" i="1"/>
  <c r="AY71" i="1"/>
  <c r="AY63" i="1"/>
  <c r="AY55" i="1"/>
  <c r="AY50" i="1"/>
  <c r="AY33" i="1"/>
  <c r="AY30" i="1"/>
  <c r="AY21" i="1"/>
  <c r="AY7" i="1"/>
  <c r="AZ466" i="1"/>
  <c r="BB446" i="1"/>
  <c r="BB436" i="1"/>
  <c r="BB433" i="1"/>
  <c r="BB427" i="1"/>
  <c r="BB419" i="1"/>
  <c r="BB409" i="1"/>
  <c r="BB403" i="1"/>
  <c r="BB395" i="1"/>
  <c r="BB389" i="1"/>
  <c r="BB386" i="1"/>
  <c r="BB381" i="1"/>
  <c r="BB368" i="1"/>
  <c r="BB360" i="1"/>
  <c r="AZ296" i="1"/>
  <c r="AZ240" i="1"/>
  <c r="AZ209" i="1"/>
  <c r="AZ201" i="1"/>
  <c r="AZ195" i="1"/>
  <c r="AZ187" i="1"/>
  <c r="AZ182" i="1"/>
  <c r="AZ179" i="1"/>
  <c r="AZ174" i="1"/>
  <c r="AZ435" i="1"/>
  <c r="AZ165" i="1"/>
  <c r="BB154" i="1"/>
  <c r="BB124" i="1"/>
  <c r="BB116" i="1"/>
  <c r="BB109" i="1"/>
  <c r="BB106" i="1"/>
  <c r="BB98" i="1"/>
  <c r="BB92" i="1"/>
  <c r="BB84" i="1"/>
  <c r="BB78" i="1"/>
  <c r="BB73" i="1"/>
  <c r="BB71" i="1"/>
  <c r="BB63" i="1"/>
  <c r="BB55" i="1"/>
  <c r="BB50" i="1"/>
  <c r="BB33" i="1"/>
  <c r="BB30" i="1"/>
  <c r="BB21" i="1"/>
  <c r="BB7" i="1"/>
</calcChain>
</file>

<file path=xl/sharedStrings.xml><?xml version="1.0" encoding="utf-8"?>
<sst xmlns="http://schemas.openxmlformats.org/spreadsheetml/2006/main" count="21507" uniqueCount="3655">
  <si>
    <t xml:space="preserve">17 Jul '85 </t>
  </si>
  <si>
    <t xml:space="preserve">Goteborg </t>
  </si>
  <si>
    <t xml:space="preserve">17 Jun '78 </t>
  </si>
  <si>
    <t xml:space="preserve">12 Aug '83 </t>
  </si>
  <si>
    <t xml:space="preserve">Pelhrimov </t>
  </si>
  <si>
    <t xml:space="preserve">27 Mar '82 </t>
  </si>
  <si>
    <t xml:space="preserve">Fraser </t>
  </si>
  <si>
    <t xml:space="preserve">08 Aug '81 </t>
  </si>
  <si>
    <t xml:space="preserve">14 Aug '80 </t>
  </si>
  <si>
    <t xml:space="preserve">Kalamazoo </t>
  </si>
  <si>
    <t xml:space="preserve">31 Aug '84 </t>
  </si>
  <si>
    <t xml:space="preserve">11 Mar '76 </t>
  </si>
  <si>
    <t xml:space="preserve">10 Aug '83 </t>
  </si>
  <si>
    <t xml:space="preserve">15 Apr '79 </t>
  </si>
  <si>
    <t xml:space="preserve">Umea </t>
  </si>
  <si>
    <t xml:space="preserve">08 Jun '79 </t>
  </si>
  <si>
    <t xml:space="preserve">29 Mar '85 </t>
  </si>
  <si>
    <t xml:space="preserve">Saint-Leonard </t>
  </si>
  <si>
    <t xml:space="preserve">05 Aug '76 </t>
  </si>
  <si>
    <t xml:space="preserve">Meadow Lake </t>
  </si>
  <si>
    <t xml:space="preserve">12 Jul '78 </t>
  </si>
  <si>
    <t xml:space="preserve">Penticton </t>
  </si>
  <si>
    <t xml:space="preserve">04 Feb '69 </t>
  </si>
  <si>
    <t xml:space="preserve">22 Jan '84 </t>
  </si>
  <si>
    <t xml:space="preserve">22 Dec '72 </t>
  </si>
  <si>
    <t xml:space="preserve">Guelph </t>
  </si>
  <si>
    <t xml:space="preserve">Fort St. John </t>
  </si>
  <si>
    <t xml:space="preserve">12 Feb '80 </t>
  </si>
  <si>
    <t xml:space="preserve">Sault Ste. Marie </t>
  </si>
  <si>
    <t xml:space="preserve">06 Apr '77 </t>
  </si>
  <si>
    <t xml:space="preserve">18 Nov '84 </t>
  </si>
  <si>
    <t xml:space="preserve">Litomerice </t>
  </si>
  <si>
    <t xml:space="preserve">01 Jun '80 </t>
  </si>
  <si>
    <t xml:space="preserve">Ljungy </t>
  </si>
  <si>
    <t xml:space="preserve">14 Jan '77 </t>
  </si>
  <si>
    <t xml:space="preserve">Sydney </t>
  </si>
  <si>
    <t xml:space="preserve">29 Jan '78 </t>
  </si>
  <si>
    <t xml:space="preserve">Hanford </t>
  </si>
  <si>
    <t xml:space="preserve">28 Nov '79 </t>
  </si>
  <si>
    <t xml:space="preserve">05 May '80 </t>
  </si>
  <si>
    <t xml:space="preserve">09 Sep '82 </t>
  </si>
  <si>
    <t xml:space="preserve">17 Jan '83 </t>
  </si>
  <si>
    <t xml:space="preserve">Bandung </t>
  </si>
  <si>
    <t xml:space="preserve">IDN </t>
  </si>
  <si>
    <t xml:space="preserve">22 Apr '86 </t>
  </si>
  <si>
    <t xml:space="preserve">09 Dec '80 </t>
  </si>
  <si>
    <t xml:space="preserve">27 Jun '84 </t>
  </si>
  <si>
    <t xml:space="preserve">20 Dec '70 </t>
  </si>
  <si>
    <t xml:space="preserve">Castlegar </t>
  </si>
  <si>
    <t xml:space="preserve">02 Dec '86 </t>
  </si>
  <si>
    <t xml:space="preserve">07 Feb '76 </t>
  </si>
  <si>
    <t xml:space="preserve">Thompson </t>
  </si>
  <si>
    <t xml:space="preserve">24 Apr '84 </t>
  </si>
  <si>
    <t xml:space="preserve">Herning </t>
  </si>
  <si>
    <t xml:space="preserve">DNK </t>
  </si>
  <si>
    <t xml:space="preserve">10 Jan '85 </t>
  </si>
  <si>
    <t xml:space="preserve">22 Sep '75 </t>
  </si>
  <si>
    <t xml:space="preserve">Huntsville </t>
  </si>
  <si>
    <t xml:space="preserve">14 Mar '80 </t>
  </si>
  <si>
    <t xml:space="preserve">Bemidji </t>
  </si>
  <si>
    <t xml:space="preserve">Lanigan </t>
  </si>
  <si>
    <t xml:space="preserve">13 Dec '84 </t>
  </si>
  <si>
    <t xml:space="preserve">St. Louis </t>
  </si>
  <si>
    <t xml:space="preserve">MO </t>
  </si>
  <si>
    <t xml:space="preserve">07 May '81 </t>
  </si>
  <si>
    <t xml:space="preserve">Syracuse </t>
  </si>
  <si>
    <t xml:space="preserve">29 May '77 </t>
  </si>
  <si>
    <t xml:space="preserve">Brockville </t>
  </si>
  <si>
    <t xml:space="preserve">10 Mar '84 </t>
  </si>
  <si>
    <t xml:space="preserve">07 Feb '85 </t>
  </si>
  <si>
    <t xml:space="preserve">Brockton </t>
  </si>
  <si>
    <t xml:space="preserve">27 Aug '74  </t>
  </si>
  <si>
    <t xml:space="preserve">Shelburne  </t>
  </si>
  <si>
    <t xml:space="preserve">02 May '82 </t>
  </si>
  <si>
    <t xml:space="preserve">Kolin </t>
  </si>
  <si>
    <t xml:space="preserve">26 Jan '84 </t>
  </si>
  <si>
    <t xml:space="preserve">28 Dec '82 </t>
  </si>
  <si>
    <t xml:space="preserve">Kindersley </t>
  </si>
  <si>
    <t xml:space="preserve">28 Jul '83 </t>
  </si>
  <si>
    <t xml:space="preserve">12 Aug '85 </t>
  </si>
  <si>
    <t xml:space="preserve">26 May '80 </t>
  </si>
  <si>
    <t xml:space="preserve">St. Joseph De Beauce </t>
  </si>
  <si>
    <t xml:space="preserve">11 Sep '85 </t>
  </si>
  <si>
    <t xml:space="preserve">Elliot Lake </t>
  </si>
  <si>
    <t xml:space="preserve">04 Jul '81 </t>
  </si>
  <si>
    <t xml:space="preserve">Jonkoping </t>
  </si>
  <si>
    <t xml:space="preserve">05 Dec '83 </t>
  </si>
  <si>
    <t xml:space="preserve">Skelleftea </t>
  </si>
  <si>
    <t xml:space="preserve">29 Dec '79 </t>
  </si>
  <si>
    <t xml:space="preserve">25 May '84 </t>
  </si>
  <si>
    <t xml:space="preserve">09 Feb '85 </t>
  </si>
  <si>
    <t xml:space="preserve">09 Jan '75 </t>
  </si>
  <si>
    <t xml:space="preserve">Bollnas </t>
  </si>
  <si>
    <t xml:space="preserve">03 Mar '77 </t>
  </si>
  <si>
    <t xml:space="preserve">16 Aug '78 </t>
  </si>
  <si>
    <t xml:space="preserve">28 Oct '79 </t>
  </si>
  <si>
    <t xml:space="preserve">25 Jan '62 </t>
  </si>
  <si>
    <t xml:space="preserve">09 Jul '74 </t>
  </si>
  <si>
    <t xml:space="preserve">30 Jun '81 </t>
  </si>
  <si>
    <t xml:space="preserve">10 Aug '70 </t>
  </si>
  <si>
    <t xml:space="preserve">North St. Paul </t>
  </si>
  <si>
    <t xml:space="preserve">12 Dec '77 </t>
  </si>
  <si>
    <t>Colin Fraser</t>
  </si>
  <si>
    <t>Dan Fritsche</t>
  </si>
  <si>
    <t>Alexander Frolov</t>
  </si>
  <si>
    <t>Michael Funk</t>
  </si>
  <si>
    <t>Marian Gaborik</t>
  </si>
  <si>
    <t>Simon Gagne</t>
  </si>
  <si>
    <t>Sam Gagner</t>
  </si>
  <si>
    <t>Simon Gamache</t>
  </si>
  <si>
    <t>Paul Gaustad</t>
  </si>
  <si>
    <t>Gabe Gauthier</t>
  </si>
  <si>
    <t>Martin Gelinas</t>
  </si>
  <si>
    <t>Bruno Gervais</t>
  </si>
  <si>
    <t>Ryan Getzlaf</t>
  </si>
  <si>
    <t>Tom Gilbert</t>
  </si>
  <si>
    <t>Hal Gill</t>
  </si>
  <si>
    <t>Brian Gionta</t>
  </si>
  <si>
    <t>Daniel Girardi</t>
  </si>
  <si>
    <t>Claude Giroux</t>
  </si>
  <si>
    <t>Jeff Giuliano</t>
  </si>
  <si>
    <t>Tanner Glass</t>
  </si>
  <si>
    <t>Tim Gleason</t>
  </si>
  <si>
    <t>Rob Globke</t>
  </si>
  <si>
    <t>Mike Glumac</t>
  </si>
  <si>
    <t>Marcel Goc</t>
  </si>
  <si>
    <t>Eric Godard</t>
  </si>
  <si>
    <t>Alex Goligoski</t>
  </si>
  <si>
    <t>Scott Gomez</t>
  </si>
  <si>
    <t>Sergei Gonchar</t>
  </si>
  <si>
    <t>Boyd Gordon</t>
  </si>
  <si>
    <t>Mikhail Grabovski</t>
  </si>
  <si>
    <t>Marc-Andre Gragnani</t>
  </si>
  <si>
    <t>Chris Gratton</t>
  </si>
  <si>
    <t>Josh Gratton</t>
  </si>
  <si>
    <t>Denis Grebeshkov</t>
  </si>
  <si>
    <t>Mike Green</t>
  </si>
  <si>
    <t>Andy Greene</t>
  </si>
  <si>
    <t>Matt Greene</t>
  </si>
  <si>
    <t>Kyle Greentree</t>
  </si>
  <si>
    <t>Mike Grier</t>
  </si>
  <si>
    <t>Nicklas Grossman</t>
  </si>
  <si>
    <t>Nate Guenin</t>
  </si>
  <si>
    <t>Ben Guite</t>
  </si>
  <si>
    <t>Niklas Hagman</t>
  </si>
  <si>
    <t>Ron Hainsey</t>
  </si>
  <si>
    <t>Jeff Halpern</t>
  </si>
  <si>
    <t>Dan Hamhuis</t>
  </si>
  <si>
    <t>Jeff Hamilton</t>
  </si>
  <si>
    <t>Roman Hamrlik</t>
  </si>
  <si>
    <t>Michal Handzus</t>
  </si>
  <si>
    <t>Scott Hannan</t>
  </si>
  <si>
    <t>Jannik Hansen</t>
  </si>
  <si>
    <t>Martin Hanzal</t>
  </si>
  <si>
    <t>Peter Harrold</t>
  </si>
  <si>
    <t>Scott Hartnell</t>
  </si>
  <si>
    <t>Derian Hatcher</t>
  </si>
  <si>
    <t>Niclas Havelid</t>
  </si>
  <si>
    <t>Martin Havlat</t>
  </si>
  <si>
    <t>Darren Haydar</t>
  </si>
  <si>
    <t>Dany Heatley</t>
  </si>
  <si>
    <t>Jochen Hecht</t>
  </si>
  <si>
    <t>Bret Hedican</t>
  </si>
  <si>
    <t>Jan Hejda</t>
  </si>
  <si>
    <t>Milan Hejduk</t>
  </si>
  <si>
    <t>Darren Helm</t>
  </si>
  <si>
    <t>Ales Hemsky</t>
  </si>
  <si>
    <t>Jordan Hendry</t>
  </si>
  <si>
    <t>Josh Hennessy</t>
  </si>
  <si>
    <t>T.J. Hensick</t>
  </si>
  <si>
    <t>Chris Higgins</t>
  </si>
  <si>
    <t>Andy Hilbert</t>
  </si>
  <si>
    <t>Sean Hill</t>
  </si>
  <si>
    <t>Jack Hillen</t>
  </si>
  <si>
    <t>Dan Hinote</t>
  </si>
  <si>
    <t>Niklas Hjalmarsson</t>
  </si>
  <si>
    <t>Jan Hlavac</t>
  </si>
  <si>
    <t>Jaroslav Hlinka</t>
  </si>
  <si>
    <t>Shane Hnidy</t>
  </si>
  <si>
    <t>Jeff Hoggan</t>
  </si>
  <si>
    <t>Bobby Holik</t>
  </si>
  <si>
    <t>Ryan Hollweg</t>
  </si>
  <si>
    <t>Tomas Holmstrom</t>
  </si>
  <si>
    <t>Shawn Horcoff</t>
  </si>
  <si>
    <t>Darcy Hordichuk</t>
  </si>
  <si>
    <t>Nathan Horton</t>
  </si>
  <si>
    <t>Marcel Hossa</t>
  </si>
  <si>
    <t>Marian Hossa</t>
  </si>
  <si>
    <t>Jiri Hudler</t>
  </si>
  <si>
    <t>Trent Hunter</t>
  </si>
  <si>
    <t>Matt Hunwick</t>
  </si>
  <si>
    <t>Kristian Huselius</t>
  </si>
  <si>
    <t>Kent Huskins</t>
  </si>
  <si>
    <t>Mike Iggulden</t>
  </si>
  <si>
    <t>Jarome Iginla</t>
  </si>
  <si>
    <t>Brad Isbister</t>
  </si>
  <si>
    <t>Raitis Ivanans</t>
  </si>
  <si>
    <t>Barret Jackman</t>
  </si>
  <si>
    <t>Tim Jackman</t>
  </si>
  <si>
    <t>Jean-Francois Jacques</t>
  </si>
  <si>
    <t>Jason Jaffray</t>
  </si>
  <si>
    <t>Jaromir Jagr</t>
  </si>
  <si>
    <t>Connor James</t>
  </si>
  <si>
    <t>Dan Jancevski</t>
  </si>
  <si>
    <t>Doug Janik</t>
  </si>
  <si>
    <t>Cam Janssen</t>
  </si>
  <si>
    <t>Joe Jensen</t>
  </si>
  <si>
    <t>Magnus Johansson</t>
  </si>
  <si>
    <t>Aaron Johnson</t>
  </si>
  <si>
    <t>Erik Johnson</t>
  </si>
  <si>
    <t>Jack Johnson</t>
  </si>
  <si>
    <t>Mike Johnson</t>
  </si>
  <si>
    <t>Ryan Johnson</t>
  </si>
  <si>
    <t>Kim Johnsson</t>
  </si>
  <si>
    <t>Jussi Jokinen</t>
  </si>
  <si>
    <t>Olli Jokinen</t>
  </si>
  <si>
    <t>Blair Jones</t>
  </si>
  <si>
    <t>David Jones</t>
  </si>
  <si>
    <t>Matt Jones</t>
  </si>
  <si>
    <t>Randy Jones</t>
  </si>
  <si>
    <t>Ed Jovanovski</t>
  </si>
  <si>
    <t>Frantisek Kaberle</t>
  </si>
  <si>
    <t>Tomas Kaberle</t>
  </si>
  <si>
    <t>Patrick Kaleta</t>
  </si>
  <si>
    <t>Dmitri Kalinin</t>
  </si>
  <si>
    <t>Patrick Kane</t>
  </si>
  <si>
    <t>Sami Kapanen</t>
  </si>
  <si>
    <t>Paul Kariya</t>
  </si>
  <si>
    <t>Andreas Karlsson</t>
  </si>
  <si>
    <t>Lukas Kaspar</t>
  </si>
  <si>
    <t>Duncan Keith</t>
  </si>
  <si>
    <t>Matt Keith</t>
  </si>
  <si>
    <t>Chris Kelly</t>
  </si>
  <si>
    <t>Steve Kelly</t>
  </si>
  <si>
    <t>Tyler Kennedy</t>
  </si>
  <si>
    <t>Ryan Kesler</t>
  </si>
  <si>
    <t>Phil Kessel</t>
  </si>
  <si>
    <t>Chad Kilger</t>
  </si>
  <si>
    <t>D.J. King</t>
  </si>
  <si>
    <t>Jason King</t>
  </si>
  <si>
    <t>Ken Klee</t>
  </si>
  <si>
    <t>Kevin Klein</t>
  </si>
  <si>
    <t>Jon Klemm</t>
  </si>
  <si>
    <t>Rostislav Klesla</t>
  </si>
  <si>
    <t>Mike Knuble</t>
  </si>
  <si>
    <t>David Koci</t>
  </si>
  <si>
    <t>Ville Koistinen</t>
  </si>
  <si>
    <t>Mikko Koivu</t>
  </si>
  <si>
    <t>Saku Koivu</t>
  </si>
  <si>
    <t>Mike Komisarek</t>
  </si>
  <si>
    <t>Maxim Kondratiev</t>
  </si>
  <si>
    <t>Zenon Konopka</t>
  </si>
  <si>
    <t>Petri Kontiola</t>
  </si>
  <si>
    <t>Tomas Kopecky</t>
  </si>
  <si>
    <t>Anze Kopitar</t>
  </si>
  <si>
    <t>Andrei Kostitsyn</t>
  </si>
  <si>
    <t>Sergei Kostitsyn</t>
  </si>
  <si>
    <t>Tom Kostopoulos</t>
  </si>
  <si>
    <t>Ales Kotalik</t>
  </si>
  <si>
    <t>Ilya Kovalchuk</t>
  </si>
  <si>
    <t>Alexei Kovalev</t>
  </si>
  <si>
    <t>Viktor Kozlov</t>
  </si>
  <si>
    <t>Lukas Krajicek</t>
  </si>
  <si>
    <t>David Krejci</t>
  </si>
  <si>
    <t>Kamil Kreps</t>
  </si>
  <si>
    <t>Niklas Kronwall</t>
  </si>
  <si>
    <t>Staffan Kronwall</t>
  </si>
  <si>
    <t>Filip Kuba</t>
  </si>
  <si>
    <t>Pavel Kubina</t>
  </si>
  <si>
    <t>Chris Kunitz</t>
  </si>
  <si>
    <t>Andrew Ladd</t>
  </si>
  <si>
    <t>Brooks Laich</t>
  </si>
  <si>
    <t>Quintin Laing</t>
  </si>
  <si>
    <t>Robert Lang</t>
  </si>
  <si>
    <t>Jamie Langenbrunner</t>
  </si>
  <si>
    <t>Josh Langfeld</t>
  </si>
  <si>
    <t>Daymond Langkow</t>
  </si>
  <si>
    <t>Ian Laperriere</t>
  </si>
  <si>
    <t>Maxim Lapierre</t>
  </si>
  <si>
    <t>Martin Lapointe</t>
  </si>
  <si>
    <t>Drew Larman</t>
  </si>
  <si>
    <t>Chad LaRose</t>
  </si>
  <si>
    <t>Brad Larsen</t>
  </si>
  <si>
    <t>Matt Lashoff</t>
  </si>
  <si>
    <t>Guillaume Latendresse</t>
  </si>
  <si>
    <t>Jordan LaVallee</t>
  </si>
  <si>
    <t>Jay Leach</t>
  </si>
  <si>
    <t>Brett Lebda</t>
  </si>
  <si>
    <t>Vincent Lecavalier</t>
  </si>
  <si>
    <t>Brian Lee</t>
  </si>
  <si>
    <t>David Legwand</t>
  </si>
  <si>
    <t>Jere Lehtinen</t>
  </si>
  <si>
    <t>Jordan Leopold</t>
  </si>
  <si>
    <t>Sami Lepisto</t>
  </si>
  <si>
    <t>Junior Lessard</t>
  </si>
  <si>
    <t>Kris Letang</t>
  </si>
  <si>
    <t>Trevor Letowski</t>
  </si>
  <si>
    <t>Nicklas Lidstrom</t>
  </si>
  <si>
    <t>John-Michael Liles</t>
  </si>
  <si>
    <t>Andreas Lilja</t>
  </si>
  <si>
    <t>Trevor Linden</t>
  </si>
  <si>
    <t>Joakim Lindstrom</t>
  </si>
  <si>
    <t>Enver Lisin</t>
  </si>
  <si>
    <t>Bryan Little</t>
  </si>
  <si>
    <t>Corey Locke</t>
  </si>
  <si>
    <t>Martin Lojek</t>
  </si>
  <si>
    <t>Matthew Lombardi</t>
  </si>
  <si>
    <t>Milan Lucic</t>
  </si>
  <si>
    <t>Brad Lukowich</t>
  </si>
  <si>
    <t>Mike Lundin</t>
  </si>
  <si>
    <t>Joel Lundqvist</t>
  </si>
  <si>
    <t>Joffrey Lupul</t>
  </si>
  <si>
    <t>Toni Lydman</t>
  </si>
  <si>
    <t>Clarke MacArthur</t>
  </si>
  <si>
    <t>Craig MacDonald</t>
  </si>
  <si>
    <t>Derek MacKenzie</t>
  </si>
  <si>
    <t>John Madden</t>
  </si>
  <si>
    <t>Adam Mair</t>
  </si>
  <si>
    <t>Manny Malhotra</t>
  </si>
  <si>
    <t>Marek Malik</t>
  </si>
  <si>
    <t>Evgeni Malkin</t>
  </si>
  <si>
    <t>Olli Malmivaara</t>
  </si>
  <si>
    <t>Ryan Malone</t>
  </si>
  <si>
    <t>Kirk Maltby</t>
  </si>
  <si>
    <t>Todd Marchant</t>
  </si>
  <si>
    <t>Andrei Markov</t>
  </si>
  <si>
    <t>Patrick Marleau</t>
  </si>
  <si>
    <t>Paul Martin</t>
  </si>
  <si>
    <t>Radek Martinek</t>
  </si>
  <si>
    <t>Shawn Matthias</t>
  </si>
  <si>
    <t>Jamal Mayers</t>
  </si>
  <si>
    <t>Dean McAmmond</t>
  </si>
  <si>
    <t>Bryan McCabe</t>
  </si>
  <si>
    <t>Steve McCarthy</t>
  </si>
  <si>
    <t>Darren McCarty</t>
  </si>
  <si>
    <t>Jay McClement</t>
  </si>
  <si>
    <t>Cody McCormick</t>
  </si>
  <si>
    <t>Andy McDonald</t>
  </si>
  <si>
    <t>Brian McGrattan</t>
  </si>
  <si>
    <t>Nathan McIver</t>
  </si>
  <si>
    <t>Jay McKee</t>
  </si>
  <si>
    <t>Kyle McLaren</t>
  </si>
  <si>
    <t>Brett McLean</t>
  </si>
  <si>
    <t>Cody McLeod</t>
  </si>
  <si>
    <t>Derek Meech</t>
  </si>
  <si>
    <t>Andrej Meszaros</t>
  </si>
  <si>
    <t>Marc Methot</t>
  </si>
  <si>
    <t>Stefan Meyer</t>
  </si>
  <si>
    <t>Branislav Mezei</t>
  </si>
  <si>
    <t>Milan Michalek</t>
  </si>
  <si>
    <t>Zbynek Michalek</t>
  </si>
  <si>
    <t>Antti Miettinen</t>
  </si>
  <si>
    <t>Aaron Miller</t>
  </si>
  <si>
    <t>Drew Miller</t>
  </si>
  <si>
    <t>Chris Minard</t>
  </si>
  <si>
    <t>Torrey Mitchell</t>
  </si>
  <si>
    <t>Willie Mitchell</t>
  </si>
  <si>
    <t>Mike Modano</t>
  </si>
  <si>
    <t>Fredrik Modin</t>
  </si>
  <si>
    <t>Travis Moen</t>
  </si>
  <si>
    <t>Steve Montador</t>
  </si>
  <si>
    <t>Greg Moore</t>
  </si>
  <si>
    <t>Ethan Moreau</t>
  </si>
  <si>
    <t>Joey Mormina</t>
  </si>
  <si>
    <t>Derek Morris</t>
  </si>
  <si>
    <t>Brendan Morrison</t>
  </si>
  <si>
    <t>Shaone Morrisonn</t>
  </si>
  <si>
    <t>Brenden Morrow</t>
  </si>
  <si>
    <t>David Moss</t>
  </si>
  <si>
    <t>Mike Mottau</t>
  </si>
  <si>
    <t>Joe Motzko</t>
  </si>
  <si>
    <t>Matt Moulson</t>
  </si>
  <si>
    <t>Mark Mowers</t>
  </si>
  <si>
    <t>Peter Mueller</t>
  </si>
  <si>
    <t>Matt Murley</t>
  </si>
  <si>
    <t>Cory Murphy</t>
  </si>
  <si>
    <t>Andrew Murray</t>
  </si>
  <si>
    <t>Brady Murray</t>
  </si>
  <si>
    <t>Doug Murray</t>
  </si>
  <si>
    <t>Garth Murray</t>
  </si>
  <si>
    <t>Glen Murray</t>
  </si>
  <si>
    <t>Rick Nash</t>
  </si>
  <si>
    <t>Markus Naslund</t>
  </si>
  <si>
    <t>Alain Nasreddine</t>
  </si>
  <si>
    <t>Chris Neil</t>
  </si>
  <si>
    <t>Kris Newbury</t>
  </si>
  <si>
    <t>Scott Nichol</t>
  </si>
  <si>
    <t>Rob Niedermayer</t>
  </si>
  <si>
    <t>Scott Niedermayer</t>
  </si>
  <si>
    <t>Frans Nielsen</t>
  </si>
  <si>
    <t>Alexander Nikulin</t>
  </si>
  <si>
    <t>Marcus Nilson</t>
  </si>
  <si>
    <t>Robert Nilsson</t>
  </si>
  <si>
    <t>Matt Niskanen</t>
  </si>
  <si>
    <t>Petteri Nokelainen</t>
  </si>
  <si>
    <t>Brandon Nolan</t>
  </si>
  <si>
    <t>Owen Nolan</t>
  </si>
  <si>
    <t>Petteri Nummelin</t>
  </si>
  <si>
    <t>Teppo Numminen</t>
  </si>
  <si>
    <t>Michael Nylander</t>
  </si>
  <si>
    <t>Eric Nystrom</t>
  </si>
  <si>
    <t>Ryan O'Byrne</t>
  </si>
  <si>
    <t>Sean O'Donnell</t>
  </si>
  <si>
    <t>Johnny Oduya</t>
  </si>
  <si>
    <t>Mattias Ohlund</t>
  </si>
  <si>
    <t>Kyle Okposo</t>
  </si>
  <si>
    <t>Rostislav Olesz</t>
  </si>
  <si>
    <t>Ben Ondrus</t>
  </si>
  <si>
    <t>Brooks Orpik</t>
  </si>
  <si>
    <t>Colton Orr</t>
  </si>
  <si>
    <t>Jed Ortmeyer</t>
  </si>
  <si>
    <t>Patrick O'Sullivan</t>
  </si>
  <si>
    <t>Steve Ott</t>
  </si>
  <si>
    <t>Michel Ouellet</t>
  </si>
  <si>
    <t>Alexander Ovechkin</t>
  </si>
  <si>
    <t>Sandis Ozolinsh</t>
  </si>
  <si>
    <t>Nathan Paetsch</t>
  </si>
  <si>
    <t>Jay Pandolfo</t>
  </si>
  <si>
    <t>Ryan Parent</t>
  </si>
  <si>
    <t>Zach Parise</t>
  </si>
  <si>
    <t>Richard Park</t>
  </si>
  <si>
    <t>Mark Parrish</t>
  </si>
  <si>
    <t>Joe Pavelski</t>
  </si>
  <si>
    <t>Michael Peca</t>
  </si>
  <si>
    <t>Theo Peckham</t>
  </si>
  <si>
    <t>Pascal Pelletier</t>
  </si>
  <si>
    <t>Rod Pelley</t>
  </si>
  <si>
    <t>Ville Peltonen</t>
  </si>
  <si>
    <t>Dustin Penner</t>
  </si>
  <si>
    <t>Eric Perrin</t>
  </si>
  <si>
    <t>David Perron</t>
  </si>
  <si>
    <t>Corey Perry</t>
  </si>
  <si>
    <t>Andrew Peters</t>
  </si>
  <si>
    <t>Toby Petersen</t>
  </si>
  <si>
    <t>Matt Pettinger</t>
  </si>
  <si>
    <t>Rich Peverley</t>
  </si>
  <si>
    <t>Dion Phaneuf</t>
  </si>
  <si>
    <t>Chris Phillips</t>
  </si>
  <si>
    <t>Alexandre Picard</t>
  </si>
  <si>
    <t>Antti Pihlstrom</t>
  </si>
  <si>
    <t>Adam Pineault</t>
  </si>
  <si>
    <t>Fernando Pisani</t>
  </si>
  <si>
    <t>Joni Pitkanen</t>
  </si>
  <si>
    <t>Geoff Platt</t>
  </si>
  <si>
    <t>Tomas Plekanec</t>
  </si>
  <si>
    <t>Tomas Plihal</t>
  </si>
  <si>
    <t>Thomas Pock</t>
  </si>
  <si>
    <t>Roman Polak</t>
  </si>
  <si>
    <t>Jason Pominville</t>
  </si>
  <si>
    <t>Alexei Ponikarovsky</t>
  </si>
  <si>
    <t>Mark Popovic</t>
  </si>
  <si>
    <t>Brian Pothier</t>
  </si>
  <si>
    <t>Tom Poti</t>
  </si>
  <si>
    <t>Ryan Potulny</t>
  </si>
  <si>
    <t>Benoit Pouliot</t>
  </si>
  <si>
    <t>Marc-Antoine Pouliot</t>
  </si>
  <si>
    <t>Nolan Pratt</t>
  </si>
  <si>
    <t>Tom Preissing</t>
  </si>
  <si>
    <t>Chris Pronger</t>
  </si>
  <si>
    <t>Vaclav Prospal</t>
  </si>
  <si>
    <t>Petr Prucha</t>
  </si>
  <si>
    <t>Teddy Purcell</t>
  </si>
  <si>
    <t>Taylor Pyatt</t>
  </si>
  <si>
    <t>Kyle Quincey</t>
  </si>
  <si>
    <t>Karel Rachunek</t>
  </si>
  <si>
    <t>Branko Radivojevic</t>
  </si>
  <si>
    <t>Alexander Radulov</t>
  </si>
  <si>
    <t>Brian Rafalski</t>
  </si>
  <si>
    <t>Tim Ramholt</t>
  </si>
  <si>
    <t>Paul Ranger</t>
  </si>
  <si>
    <t>Mason Raymond</t>
  </si>
  <si>
    <t>Marty Reasoner</t>
  </si>
  <si>
    <t>Mark Recchi</t>
  </si>
  <si>
    <t>Wade Redden</t>
  </si>
  <si>
    <t>Liam Reddox</t>
  </si>
  <si>
    <t>Robyn Regehr</t>
  </si>
  <si>
    <t>Steve Regier</t>
  </si>
  <si>
    <t>Jeremy Reich</t>
  </si>
  <si>
    <t>Steve Reinprecht</t>
  </si>
  <si>
    <t>Mike Ribeiro</t>
  </si>
  <si>
    <t>Brad Richards</t>
  </si>
  <si>
    <t>Mike Richards</t>
  </si>
  <si>
    <t>Brad Richardson</t>
  </si>
  <si>
    <t>Luke Richardson</t>
  </si>
  <si>
    <t>Danny Richmond</t>
  </si>
  <si>
    <t>Byron Ritchie</t>
  </si>
  <si>
    <t>Mattias Ritola</t>
  </si>
  <si>
    <t>Stephane Robidas</t>
  </si>
  <si>
    <t>Jeremy Roenick</t>
  </si>
  <si>
    <t>Brian Rolston</t>
  </si>
  <si>
    <t>Aaron Rome</t>
  </si>
  <si>
    <t>Allan Rourke</t>
  </si>
  <si>
    <t>Derek Roy</t>
  </si>
  <si>
    <t>Mathieu Roy</t>
  </si>
  <si>
    <t>Michal Rozsival</t>
  </si>
  <si>
    <t>Martin Rucinsky</t>
  </si>
  <si>
    <t>Michael Rupp</t>
  </si>
  <si>
    <t>Kris Russell</t>
  </si>
  <si>
    <t>Jarkko Ruutu</t>
  </si>
  <si>
    <t>Tuomo Ruutu</t>
  </si>
  <si>
    <t>Stefan Ruzicka</t>
  </si>
  <si>
    <t>Bobby Ryan</t>
  </si>
  <si>
    <t>Michael Ryan</t>
  </si>
  <si>
    <t>Michael Ryder</t>
  </si>
  <si>
    <t>Rick Rypien</t>
  </si>
  <si>
    <t>Joe Sakic</t>
  </si>
  <si>
    <t>Ruslan Salei</t>
  </si>
  <si>
    <t>Sami Salo</t>
  </si>
  <si>
    <t>Bryce Salvador</t>
  </si>
  <si>
    <t>Sergei Samsonov</t>
  </si>
  <si>
    <t>Mikael Samuelsson</t>
  </si>
  <si>
    <t>Geoff Sanderson</t>
  </si>
  <si>
    <t>Cory Sarich</t>
  </si>
  <si>
    <t>Miroslav Satan</t>
  </si>
  <si>
    <t>Kurt Sauer</t>
  </si>
  <si>
    <t>Marc Savard</t>
  </si>
  <si>
    <t>Peter Schaefer</t>
  </si>
  <si>
    <t>Mathieu Schneider</t>
  </si>
  <si>
    <t>Rob Schremp</t>
  </si>
  <si>
    <t>Christoph Schubert</t>
  </si>
  <si>
    <t>Jeff Schultz</t>
  </si>
  <si>
    <t>Nick Schultz</t>
  </si>
  <si>
    <t>Brent Seabrook</t>
  </si>
  <si>
    <t>Daniel Sedin</t>
  </si>
  <si>
    <t>Henrik Sedin</t>
  </si>
  <si>
    <t>Andrej Sekera</t>
  </si>
  <si>
    <t>Teemu Selanne</t>
  </si>
  <si>
    <t>Alexei Semenov</t>
  </si>
  <si>
    <t>Tm07</t>
  </si>
  <si>
    <t>Tm09</t>
  </si>
  <si>
    <t>Clb</t>
  </si>
  <si>
    <t>Sj</t>
  </si>
  <si>
    <t>Nib</t>
  </si>
  <si>
    <t xml:space="preserve">May 13 '83 </t>
  </si>
  <si>
    <t xml:space="preserve">May 21 '85 </t>
  </si>
  <si>
    <t xml:space="preserve">Aug 08 '83 </t>
  </si>
  <si>
    <t xml:space="preserve">Apr 11 '83 </t>
  </si>
  <si>
    <t xml:space="preserve">Nov 01 '83 </t>
  </si>
  <si>
    <t xml:space="preserve">Dec 17 '79 </t>
  </si>
  <si>
    <t xml:space="preserve">Troy </t>
  </si>
  <si>
    <t xml:space="preserve">Dec 06 '86 </t>
  </si>
  <si>
    <t xml:space="preserve">Oct 22 '80 </t>
  </si>
  <si>
    <t xml:space="preserve">Oct 14 '84 </t>
  </si>
  <si>
    <t xml:space="preserve">Dec 19 '83 </t>
  </si>
  <si>
    <t xml:space="preserve">Apr 07 '80 </t>
  </si>
  <si>
    <t xml:space="preserve">Sep 25 '84 </t>
  </si>
  <si>
    <t xml:space="preserve">Mar 18 '82 </t>
  </si>
  <si>
    <t xml:space="preserve">Feb 07 '83 </t>
  </si>
  <si>
    <t xml:space="preserve">Daysland </t>
  </si>
  <si>
    <t xml:space="preserve">Jan 02 '72 </t>
  </si>
  <si>
    <t xml:space="preserve">Sep 09 '76 </t>
  </si>
  <si>
    <t xml:space="preserve">Mar 14 '87 </t>
  </si>
  <si>
    <t xml:space="preserve">Sep 04 '79 </t>
  </si>
  <si>
    <t xml:space="preserve">Jan 20 '83 </t>
  </si>
  <si>
    <t xml:space="preserve">Mar 29 '85 </t>
  </si>
  <si>
    <t xml:space="preserve">Saint-Léonard </t>
  </si>
  <si>
    <t xml:space="preserve">Feb 11 '84 </t>
  </si>
  <si>
    <t xml:space="preserve">Dec 15 '86 </t>
  </si>
  <si>
    <t xml:space="preserve">Aug 15 '86 </t>
  </si>
  <si>
    <t xml:space="preserve">Jan 19 '82 </t>
  </si>
  <si>
    <t xml:space="preserve">Oct 03 '72 </t>
  </si>
  <si>
    <t xml:space="preserve">Mar 26 '74 </t>
  </si>
  <si>
    <t xml:space="preserve">Jan 13 '80 </t>
  </si>
  <si>
    <t xml:space="preserve">May 16 '80 </t>
  </si>
  <si>
    <t xml:space="preserve">Mar 31 '80 </t>
  </si>
  <si>
    <t xml:space="preserve">Jan 03 '78 </t>
  </si>
  <si>
    <t xml:space="preserve">Jan 17 '81 </t>
  </si>
  <si>
    <t xml:space="preserve">Mar 11 '77 </t>
  </si>
  <si>
    <t xml:space="preserve">Mar 05 '82 </t>
  </si>
  <si>
    <t xml:space="preserve">Apr 15 '80 </t>
  </si>
  <si>
    <t xml:space="preserve">Jun 24 '85 </t>
  </si>
  <si>
    <t xml:space="preserve">Northbrook </t>
  </si>
  <si>
    <t xml:space="preserve">Jun 08 '82 </t>
  </si>
  <si>
    <t xml:space="preserve">Nov 07 '79 </t>
  </si>
  <si>
    <t xml:space="preserve">Sep 11 '80 </t>
  </si>
  <si>
    <t xml:space="preserve">Apr 05 '80 </t>
  </si>
  <si>
    <t xml:space="preserve">Oct 12 '85 </t>
  </si>
  <si>
    <t xml:space="preserve">Jan 05 '75 </t>
  </si>
  <si>
    <t xml:space="preserve">Nov 09 '82 </t>
  </si>
  <si>
    <t xml:space="preserve">Oct 03 '74 </t>
  </si>
  <si>
    <t xml:space="preserve">Jul 04 '72 </t>
  </si>
  <si>
    <t xml:space="preserve">Sep 24 '84 </t>
  </si>
  <si>
    <t xml:space="preserve">Burnsville </t>
  </si>
  <si>
    <t xml:space="preserve">Jun 07 '70 </t>
  </si>
  <si>
    <t xml:space="preserve">Mar 19 '78 </t>
  </si>
  <si>
    <t xml:space="preserve">Quincy </t>
  </si>
  <si>
    <t xml:space="preserve">Feb 10 '80 </t>
  </si>
  <si>
    <t xml:space="preserve">Feb 11 '85 </t>
  </si>
  <si>
    <t xml:space="preserve">Jun 29 '71 </t>
  </si>
  <si>
    <t xml:space="preserve">May 14 '79 </t>
  </si>
  <si>
    <t xml:space="preserve">May 02 '78 </t>
  </si>
  <si>
    <t xml:space="preserve">Dec 16 '87 </t>
  </si>
  <si>
    <t xml:space="preserve">Jan 31 '84  </t>
  </si>
  <si>
    <t xml:space="preserve">Potsdam  </t>
  </si>
  <si>
    <t xml:space="preserve">Mar 12 '83 </t>
  </si>
  <si>
    <t xml:space="preserve">Feb 14 '76 </t>
  </si>
  <si>
    <t xml:space="preserve">Usti </t>
  </si>
  <si>
    <t xml:space="preserve">Jun 07 '83 </t>
  </si>
  <si>
    <t xml:space="preserve">Jun 07 '88 </t>
  </si>
  <si>
    <t xml:space="preserve">Dec 07 '84 </t>
  </si>
  <si>
    <t xml:space="preserve">Oct 22 '74 </t>
  </si>
  <si>
    <t xml:space="preserve">Dec 10 '82 </t>
  </si>
  <si>
    <t xml:space="preserve">May 29 '85 </t>
  </si>
  <si>
    <t xml:space="preserve">Mar 30 '83 </t>
  </si>
  <si>
    <t xml:space="preserve">Feb 09 '82 </t>
  </si>
  <si>
    <t xml:space="preserve">Jan 14 '79 </t>
  </si>
  <si>
    <t xml:space="preserve">Oct 31 '87 </t>
  </si>
  <si>
    <t xml:space="preserve">Nov 25 '84 </t>
  </si>
  <si>
    <t xml:space="preserve">Nov 23 '87 </t>
  </si>
  <si>
    <t xml:space="preserve">Gavle </t>
  </si>
  <si>
    <t xml:space="preserve">Mar 07 '87 </t>
  </si>
  <si>
    <t xml:space="preserve">Sodertalje </t>
  </si>
  <si>
    <t xml:space="preserve">Jan 22 '85 </t>
  </si>
  <si>
    <t xml:space="preserve">Apr 28 '70 </t>
  </si>
  <si>
    <t xml:space="preserve">Apr 12 '73 </t>
  </si>
  <si>
    <t xml:space="preserve">Feb 09 '85 </t>
  </si>
  <si>
    <t xml:space="preserve">Feb 18 '80 </t>
  </si>
  <si>
    <t xml:space="preserve">Ust-Kamenog </t>
  </si>
  <si>
    <t xml:space="preserve">Dec 05 '79 </t>
  </si>
  <si>
    <t xml:space="preserve">Jun 06 '87 </t>
  </si>
  <si>
    <t xml:space="preserve">Eksjo </t>
  </si>
  <si>
    <t xml:space="preserve">Jan 12 '81 </t>
  </si>
  <si>
    <t xml:space="preserve">Apr 29 '78 </t>
  </si>
  <si>
    <t xml:space="preserve">Nov 05 '84 </t>
  </si>
  <si>
    <t xml:space="preserve">Jun 11 '79 </t>
  </si>
  <si>
    <t xml:space="preserve">Aug 26 '82 </t>
  </si>
  <si>
    <t xml:space="preserve">Aug 14 '75 </t>
  </si>
  <si>
    <t xml:space="preserve">Fort McMurray </t>
  </si>
  <si>
    <t xml:space="preserve">Mar 29 '84 </t>
  </si>
  <si>
    <t xml:space="preserve">Dec 05 '78 </t>
  </si>
  <si>
    <t xml:space="preserve">Mar 13 '82 </t>
  </si>
  <si>
    <t xml:space="preserve">Kajaani </t>
  </si>
  <si>
    <t xml:space="preserve">Feb 12 '72 </t>
  </si>
  <si>
    <t xml:space="preserve">Feb 26 '75 </t>
  </si>
  <si>
    <t xml:space="preserve">Apr 07 '79 </t>
  </si>
  <si>
    <t xml:space="preserve">Jun 16 '83 </t>
  </si>
  <si>
    <t xml:space="preserve">Labrador City </t>
  </si>
  <si>
    <t xml:space="preserve">Jul 24 '85 </t>
  </si>
  <si>
    <t xml:space="preserve">Ancienne-Lorette </t>
  </si>
  <si>
    <t xml:space="preserve">Jan 27 '71 </t>
  </si>
  <si>
    <t xml:space="preserve">Montréal </t>
  </si>
  <si>
    <t xml:space="preserve">Nov 19 '88 </t>
  </si>
  <si>
    <t xml:space="preserve">Sep 15 '79 </t>
  </si>
  <si>
    <t xml:space="preserve">Feb 01 '85 </t>
  </si>
  <si>
    <t xml:space="preserve">Winston </t>
  </si>
  <si>
    <t xml:space="preserve">Oct 26 '78 </t>
  </si>
  <si>
    <t xml:space="preserve">Dec 27 '81 </t>
  </si>
  <si>
    <t xml:space="preserve">Nov 07 '83 </t>
  </si>
  <si>
    <t xml:space="preserve">Apr 13 '76 </t>
  </si>
  <si>
    <t xml:space="preserve">Feb 03 '82 </t>
  </si>
  <si>
    <t xml:space="preserve">Oct 16 '74 </t>
  </si>
  <si>
    <t xml:space="preserve">Sep 07 '79 </t>
  </si>
  <si>
    <t xml:space="preserve">Sep 12 '84 </t>
  </si>
  <si>
    <t xml:space="preserve">Dec 27 '85 </t>
  </si>
  <si>
    <t xml:space="preserve">Jul 20 '78 </t>
  </si>
  <si>
    <t xml:space="preserve">Nov 29 '74 </t>
  </si>
  <si>
    <t xml:space="preserve">Oct 14 '75 </t>
  </si>
  <si>
    <t xml:space="preserve">Jul 20 '73 </t>
  </si>
  <si>
    <t xml:space="preserve">Jun 08 '83 </t>
  </si>
  <si>
    <t xml:space="preserve">Apr 14 '88 </t>
  </si>
  <si>
    <t xml:space="preserve">Jul 12 '77 </t>
  </si>
  <si>
    <t xml:space="preserve">Sep 14 '82 </t>
  </si>
  <si>
    <t xml:space="preserve">Nov 19 '76 </t>
  </si>
  <si>
    <t xml:space="preserve">Oct 04 '84 </t>
  </si>
  <si>
    <t xml:space="preserve">Seinajoki </t>
  </si>
  <si>
    <t xml:space="preserve">Jan 16 '86 </t>
  </si>
  <si>
    <t xml:space="preserve">Imatra </t>
  </si>
  <si>
    <t xml:space="preserve">Nov 25 '72 </t>
  </si>
  <si>
    <t xml:space="preserve">May 28 '86 </t>
  </si>
  <si>
    <t xml:space="preserve">Oct 02 '87 </t>
  </si>
  <si>
    <t xml:space="preserve">Mar 24 '73 </t>
  </si>
  <si>
    <t xml:space="preserve">Jun 08 '79 </t>
  </si>
  <si>
    <t xml:space="preserve">Harris </t>
  </si>
  <si>
    <t xml:space="preserve">May 03 '82 </t>
  </si>
  <si>
    <t xml:space="preserve">Jan 09 '76 </t>
  </si>
  <si>
    <t xml:space="preserve">Mar 09 '77 </t>
  </si>
  <si>
    <t xml:space="preserve">Tabor </t>
  </si>
  <si>
    <t xml:space="preserve">Aug 31 '76 </t>
  </si>
  <si>
    <t xml:space="preserve">Jun 13 '81 </t>
  </si>
  <si>
    <t xml:space="preserve">Oct 08 '81 </t>
  </si>
  <si>
    <t xml:space="preserve">Jan 03 '79 </t>
  </si>
  <si>
    <t xml:space="preserve">Jul 23 '81 </t>
  </si>
  <si>
    <t xml:space="preserve">Oct 12 '75 </t>
  </si>
  <si>
    <t xml:space="preserve">May 08 '72 </t>
  </si>
  <si>
    <t xml:space="preserve">Dec 10 '81 </t>
  </si>
  <si>
    <t xml:space="preserve">Jan 27 '76 </t>
  </si>
  <si>
    <t xml:space="preserve">May 27 '76 </t>
  </si>
  <si>
    <t xml:space="preserve">Jan 06 '76 </t>
  </si>
  <si>
    <t xml:space="preserve">Jun 16 '84 </t>
  </si>
  <si>
    <t xml:space="preserve">May 16 '84 </t>
  </si>
  <si>
    <t xml:space="preserve">Mar 16 '82 </t>
  </si>
  <si>
    <t xml:space="preserve">Dec 10 '69 </t>
  </si>
  <si>
    <t xml:space="preserve">May 01 '80 </t>
  </si>
  <si>
    <t xml:space="preserve">Oct 24 '82 </t>
  </si>
  <si>
    <t xml:space="preserve">Dec 28 '74 </t>
  </si>
  <si>
    <t xml:space="preserve">Dec 30 '78 </t>
  </si>
  <si>
    <t xml:space="preserve">Jun 02 '85 </t>
  </si>
  <si>
    <t xml:space="preserve">Dec 19 '70 </t>
  </si>
  <si>
    <t xml:space="preserve">Teplicev </t>
  </si>
  <si>
    <t xml:space="preserve">Jan 10 '85 </t>
  </si>
  <si>
    <t xml:space="preserve">Apr 19 '80 </t>
  </si>
  <si>
    <t xml:space="preserve">Aug 09 '70 </t>
  </si>
  <si>
    <t xml:space="preserve">Sep 01 '84 </t>
  </si>
  <si>
    <t xml:space="preserve">Apr 12 '74 </t>
  </si>
  <si>
    <t xml:space="preserve">Mar 24 '81 </t>
  </si>
  <si>
    <t xml:space="preserve">Jan 11 '75 </t>
  </si>
  <si>
    <t xml:space="preserve">Mar 21 '82 </t>
  </si>
  <si>
    <t xml:space="preserve">Oct 10 '85 </t>
  </si>
  <si>
    <t xml:space="preserve">Nov 02 '74 </t>
  </si>
  <si>
    <t xml:space="preserve">Dec 09 '80 </t>
  </si>
  <si>
    <t xml:space="preserve">Deloraine </t>
  </si>
  <si>
    <t xml:space="preserve">Mar 21 '85 </t>
  </si>
  <si>
    <t xml:space="preserve">Aug 03 '83 </t>
  </si>
  <si>
    <t xml:space="preserve">Jan 06 '82 </t>
  </si>
  <si>
    <t xml:space="preserve">May 10 '85 </t>
  </si>
  <si>
    <t xml:space="preserve">Apr 23 '83 </t>
  </si>
  <si>
    <t xml:space="preserve">Jun 14 '76 </t>
  </si>
  <si>
    <t xml:space="preserve">Aug 31 '84 </t>
  </si>
  <si>
    <t xml:space="preserve">Dec 01 '79 </t>
  </si>
  <si>
    <t xml:space="preserve">Jul 19 '84 </t>
  </si>
  <si>
    <t xml:space="preserve">Sep 05 '84 </t>
  </si>
  <si>
    <t xml:space="preserve">Feb 21 '76 </t>
  </si>
  <si>
    <t xml:space="preserve">Mar 20 '85 </t>
  </si>
  <si>
    <t xml:space="preserve">Jan 21 '85 </t>
  </si>
  <si>
    <t xml:space="preserve">Feb 19 '83 </t>
  </si>
  <si>
    <t xml:space="preserve">Sep 30 '82 </t>
  </si>
  <si>
    <t xml:space="preserve">Fermeuse </t>
  </si>
  <si>
    <t xml:space="preserve">Nov 23 '74 </t>
  </si>
  <si>
    <t xml:space="preserve">Aug 10 '89 </t>
  </si>
  <si>
    <t xml:space="preserve">Jun 14 '73 </t>
  </si>
  <si>
    <t xml:space="preserve">Oct 17 '84 </t>
  </si>
  <si>
    <t xml:space="preserve">Sep 02 '74 </t>
  </si>
  <si>
    <t xml:space="preserve">Dec 17 '77 </t>
  </si>
  <si>
    <t xml:space="preserve">Ornskol </t>
  </si>
  <si>
    <t xml:space="preserve">Aug 03 '72 </t>
  </si>
  <si>
    <t xml:space="preserve">Jan 23 '79 </t>
  </si>
  <si>
    <t xml:space="preserve">Apr 18 '82 </t>
  </si>
  <si>
    <t xml:space="preserve">Dec 31 '74 </t>
  </si>
  <si>
    <t xml:space="preserve">Aug 31 '73 </t>
  </si>
  <si>
    <t xml:space="preserve">Jan 29 '78 </t>
  </si>
  <si>
    <t xml:space="preserve">Jan 09 '71 </t>
  </si>
  <si>
    <t xml:space="preserve">Jul 19 '73 </t>
  </si>
  <si>
    <t xml:space="preserve">Oct 07 '83 </t>
  </si>
  <si>
    <t xml:space="preserve">Apr 10 '80 </t>
  </si>
  <si>
    <t xml:space="preserve">Feb 08 '84 </t>
  </si>
  <si>
    <t xml:space="preserve">Feb 14 '70 </t>
  </si>
  <si>
    <t xml:space="preserve">Oct 13 '71 </t>
  </si>
  <si>
    <t xml:space="preserve">Jan 13 '74 </t>
  </si>
  <si>
    <t xml:space="preserve">Dec 13 '69 </t>
  </si>
  <si>
    <t xml:space="preserve">Apr 13 '74 </t>
  </si>
  <si>
    <t xml:space="preserve">Mar 20 '87 </t>
  </si>
  <si>
    <t xml:space="preserve">Oct 27 '78 </t>
  </si>
  <si>
    <t xml:space="preserve">Jul 22 '70 </t>
  </si>
  <si>
    <t xml:space="preserve">Oct 10 '76 </t>
  </si>
  <si>
    <t xml:space="preserve">Nov 08 '75 </t>
  </si>
  <si>
    <t xml:space="preserve">Aug 09 '83 </t>
  </si>
  <si>
    <t xml:space="preserve">Dec 23 '82 </t>
  </si>
  <si>
    <t xml:space="preserve">Apr 03 '75 </t>
  </si>
  <si>
    <t xml:space="preserve">Sep 17 '78 </t>
  </si>
  <si>
    <t xml:space="preserve">Feb 19 '88 </t>
  </si>
  <si>
    <t xml:space="preserve">Jul 23 '77 </t>
  </si>
  <si>
    <t xml:space="preserve">Aug 14 '85 </t>
  </si>
  <si>
    <t xml:space="preserve">Oct 03 '80 </t>
  </si>
  <si>
    <t xml:space="preserve">Jul 13 '76 </t>
  </si>
  <si>
    <t xml:space="preserve">Aug 07 '87 </t>
  </si>
  <si>
    <t xml:space="preserve">Feb 29 '80 </t>
  </si>
  <si>
    <t xml:space="preserve">Jan 03 '81 </t>
  </si>
  <si>
    <t xml:space="preserve">Thetford Mines </t>
  </si>
  <si>
    <t xml:space="preserve">Sep 10 '82 </t>
  </si>
  <si>
    <t xml:space="preserve">Järfälla </t>
  </si>
  <si>
    <t xml:space="preserve">Jul 20 '85 </t>
  </si>
  <si>
    <t xml:space="preserve">Feb 17 '85 </t>
  </si>
  <si>
    <t xml:space="preserve">Mar 03 '77 </t>
  </si>
  <si>
    <t xml:space="preserve">Nov 16 '81 </t>
  </si>
  <si>
    <t xml:space="preserve">Saint-Georg </t>
  </si>
  <si>
    <t xml:space="preserve">May 09 '74 </t>
  </si>
  <si>
    <t xml:space="preserve">Apr 03 '83 </t>
  </si>
  <si>
    <t xml:space="preserve">Jun 14 '78 </t>
  </si>
  <si>
    <t xml:space="preserve">Mar 31 '85 </t>
  </si>
  <si>
    <t xml:space="preserve">Apr 03 '87 </t>
  </si>
  <si>
    <t xml:space="preserve">Newmarket </t>
  </si>
  <si>
    <t xml:space="preserve">Oct 31 '83 </t>
  </si>
  <si>
    <t xml:space="preserve">Oct 26 '76 </t>
  </si>
  <si>
    <t xml:space="preserve">Feb 03 '81 </t>
  </si>
  <si>
    <t xml:space="preserve">Dec 21 '79 </t>
  </si>
  <si>
    <t xml:space="preserve">Aug 19 '82 </t>
  </si>
  <si>
    <t xml:space="preserve">Jul 28 '73 </t>
  </si>
  <si>
    <t xml:space="preserve">Mar 06 '84 </t>
  </si>
  <si>
    <t xml:space="preserve">May 07 '76 </t>
  </si>
  <si>
    <t xml:space="preserve">Dec 25 '70 </t>
  </si>
  <si>
    <t xml:space="preserve">Dec 10 '85 </t>
  </si>
  <si>
    <t xml:space="preserve">Nov 29 '83 </t>
  </si>
  <si>
    <t xml:space="preserve">Aug 19 '81 </t>
  </si>
  <si>
    <t xml:space="preserve">Jul 03 '70 </t>
  </si>
  <si>
    <t xml:space="preserve">Jul 03 '68 </t>
  </si>
  <si>
    <t xml:space="preserve">Nov 10 '87 </t>
  </si>
  <si>
    <t xml:space="preserve">Dec 02 '81 </t>
  </si>
  <si>
    <t xml:space="preserve">Mar 10 '84 </t>
  </si>
  <si>
    <t xml:space="preserve">Mar 22 '82 </t>
  </si>
  <si>
    <t xml:space="preserve">May 07 '81 </t>
  </si>
  <si>
    <t xml:space="preserve">Jan 29 '83 </t>
  </si>
  <si>
    <t xml:space="preserve">Nov 14 '81 </t>
  </si>
  <si>
    <t xml:space="preserve">Nov 02 '84 </t>
  </si>
  <si>
    <t xml:space="preserve">Zurich </t>
  </si>
  <si>
    <t xml:space="preserve">Nordingra </t>
  </si>
  <si>
    <t xml:space="preserve">Feb 02 '75 </t>
  </si>
  <si>
    <t xml:space="preserve">Feb 13 '79 </t>
  </si>
  <si>
    <t xml:space="preserve">Aug 12 '73 </t>
  </si>
  <si>
    <t xml:space="preserve">May 21 '75 </t>
  </si>
  <si>
    <t xml:space="preserve">Mar 24 '82 </t>
  </si>
  <si>
    <t xml:space="preserve">Warwick </t>
  </si>
  <si>
    <t xml:space="preserve">Jan 10 '83 </t>
  </si>
  <si>
    <t xml:space="preserve">Jan 24 '79 </t>
  </si>
  <si>
    <t xml:space="preserve">Dec 03 '78 </t>
  </si>
  <si>
    <t xml:space="preserve">Arlington H </t>
  </si>
  <si>
    <t xml:space="preserve">Jan 23 '73 </t>
  </si>
  <si>
    <t xml:space="preserve">Mar 02 '78 </t>
  </si>
  <si>
    <t xml:space="preserve">Oct 31 '82 </t>
  </si>
  <si>
    <t xml:space="preserve">Mar 28 '83 </t>
  </si>
  <si>
    <t xml:space="preserve">Sep 28 '87 </t>
  </si>
  <si>
    <t xml:space="preserve">Utica </t>
  </si>
  <si>
    <t xml:space="preserve">Sep 25 '77 </t>
  </si>
  <si>
    <t xml:space="preserve">Jan 30 '85 </t>
  </si>
  <si>
    <t xml:space="preserve">Greenfield Park </t>
  </si>
  <si>
    <t xml:space="preserve">Apr 06 '82 </t>
  </si>
  <si>
    <t xml:space="preserve">May 13 '85 </t>
  </si>
  <si>
    <t xml:space="preserve">Jul 05 '80 </t>
  </si>
  <si>
    <t xml:space="preserve">Oct 09 '83 </t>
  </si>
  <si>
    <t xml:space="preserve">Apr 05 '77 </t>
  </si>
  <si>
    <t xml:space="preserve">Apr 11 '70 </t>
  </si>
  <si>
    <t xml:space="preserve">Aug 17 '85 </t>
  </si>
  <si>
    <t xml:space="preserve">Feb 16 '83 </t>
  </si>
  <si>
    <t xml:space="preserve">Mar 16 '79 </t>
  </si>
  <si>
    <t xml:space="preserve">Jul 15 '86 </t>
  </si>
  <si>
    <t xml:space="preserve">Feb 17 '75 </t>
  </si>
  <si>
    <t xml:space="preserve">Mar 20 '84 </t>
  </si>
  <si>
    <t xml:space="preserve">May 09 '80 </t>
  </si>
  <si>
    <t xml:space="preserve">Feb 14 '75 </t>
  </si>
  <si>
    <t xml:space="preserve">May 24 '73 </t>
  </si>
  <si>
    <t xml:space="preserve">Apr 21 '80 </t>
  </si>
  <si>
    <t xml:space="preserve">Ile Bizard </t>
  </si>
  <si>
    <t xml:space="preserve">Mar 18 '80 </t>
  </si>
  <si>
    <t xml:space="preserve">Kharkov </t>
  </si>
  <si>
    <t xml:space="preserve">Jul 02 '87 </t>
  </si>
  <si>
    <t xml:space="preserve">May 03 '72 </t>
  </si>
  <si>
    <t xml:space="preserve">Jul 03 '76 </t>
  </si>
  <si>
    <t xml:space="preserve">Jun 12 '77 </t>
  </si>
  <si>
    <t xml:space="preserve">Jun 04 '76 </t>
  </si>
  <si>
    <t xml:space="preserve">May 15 '70 </t>
  </si>
  <si>
    <t xml:space="preserve">Jun 20 '83 </t>
  </si>
  <si>
    <t xml:space="preserve">Apr 23 '77 </t>
  </si>
  <si>
    <t xml:space="preserve">Port McNeill </t>
  </si>
  <si>
    <t xml:space="preserve">Feb 24 '86 </t>
  </si>
  <si>
    <t xml:space="preserve">Feb 13 '77 </t>
  </si>
  <si>
    <t xml:space="preserve">Apr 04 '71 </t>
  </si>
  <si>
    <t xml:space="preserve">Jun 16 '85 </t>
  </si>
  <si>
    <t xml:space="preserve">Two Harbors </t>
  </si>
  <si>
    <t xml:space="preserve">Jul 28 '84 </t>
  </si>
  <si>
    <t xml:space="preserve">Sep 11 '85 </t>
  </si>
  <si>
    <t xml:space="preserve">Mar 18 '77 </t>
  </si>
  <si>
    <t xml:space="preserve">Jan 02 '81 </t>
  </si>
  <si>
    <t>WiS Value</t>
  </si>
  <si>
    <t>Alexander Semin</t>
  </si>
  <si>
    <t>Tommy Sestito</t>
  </si>
  <si>
    <t>Devin Setoguchi</t>
  </si>
  <si>
    <t>Brendan Shanahan</t>
  </si>
  <si>
    <t>Ryan Shannon</t>
  </si>
  <si>
    <t>Patrick Sharp</t>
  </si>
  <si>
    <t>Jody Shelley</t>
  </si>
  <si>
    <t>James Sheppard</t>
  </si>
  <si>
    <t>Mike Sillinger</t>
  </si>
  <si>
    <t>Jon Sim</t>
  </si>
  <si>
    <t>Chris Simon</t>
  </si>
  <si>
    <t>Fredrik Sjostrom</t>
  </si>
  <si>
    <t>Jack Skille</t>
  </si>
  <si>
    <t>Martin Skoula</t>
  </si>
  <si>
    <t>Karlis Skrastins</t>
  </si>
  <si>
    <t>Jim Slater</t>
  </si>
  <si>
    <t>Matt Smaby</t>
  </si>
  <si>
    <t>Ladislav Smid</t>
  </si>
  <si>
    <t>Jason Smith</t>
  </si>
  <si>
    <t>Mark Smith</t>
  </si>
  <si>
    <t>Nathan Smith</t>
  </si>
  <si>
    <t>Wyatt Smith</t>
  </si>
  <si>
    <t>Jerred Smithson</t>
  </si>
  <si>
    <t>Vladimir Sobotka</t>
  </si>
  <si>
    <t>Sheldon Souray</t>
  </si>
  <si>
    <t>Jaroslav Spacek</t>
  </si>
  <si>
    <t>Jason Spezza</t>
  </si>
  <si>
    <t>Matthew Spiller</t>
  </si>
  <si>
    <t>Martin St. Louis</t>
  </si>
  <si>
    <t>Martin St. Pierre</t>
  </si>
  <si>
    <t>Eric Staal</t>
  </si>
  <si>
    <t>Jordan Staal</t>
  </si>
  <si>
    <t>Marc Staal</t>
  </si>
  <si>
    <t>Drew Stafford</t>
  </si>
  <si>
    <t>Garrett Stafford</t>
  </si>
  <si>
    <t>Steve Staios</t>
  </si>
  <si>
    <t>Paul Stastny</t>
  </si>
  <si>
    <t>Yan Stastny</t>
  </si>
  <si>
    <t>Dave Steckel</t>
  </si>
  <si>
    <t>Alexander Steen</t>
  </si>
  <si>
    <t>Lee Stempniak</t>
  </si>
  <si>
    <t>Brett Sterling</t>
  </si>
  <si>
    <t>Anthony Stewart</t>
  </si>
  <si>
    <t>Gregory Stewart</t>
  </si>
  <si>
    <t>Cory Stillman</t>
  </si>
  <si>
    <t>Jarret Stoll</t>
  </si>
  <si>
    <t>Ryan Stone</t>
  </si>
  <si>
    <t>Zack Stortini</t>
  </si>
  <si>
    <t>Martin Straka</t>
  </si>
  <si>
    <t>Anton Stralman</t>
  </si>
  <si>
    <t>Mark Streit</t>
  </si>
  <si>
    <t>Jason Strudwick</t>
  </si>
  <si>
    <t>Colin Stuart</t>
  </si>
  <si>
    <t>Mark Stuart</t>
  </si>
  <si>
    <t>Jozef Stumpel</t>
  </si>
  <si>
    <t>Marco Sturm</t>
  </si>
  <si>
    <t>Mats Sundin</t>
  </si>
  <si>
    <t>Ryan Suter</t>
  </si>
  <si>
    <t>Brian Sutherby</t>
  </si>
  <si>
    <t>Andy Sutton</t>
  </si>
  <si>
    <t>Marek Svatos</t>
  </si>
  <si>
    <t>Darryl Sydor</t>
  </si>
  <si>
    <t>Petr Sykora</t>
  </si>
  <si>
    <t>Jeff Taffe</t>
  </si>
  <si>
    <t>Barry Tallackson</t>
  </si>
  <si>
    <t>Henrik Tallinder</t>
  </si>
  <si>
    <t>Jeff Tambellini</t>
  </si>
  <si>
    <t>David Tanabe</t>
  </si>
  <si>
    <t>Alex Tanguay</t>
  </si>
  <si>
    <t>Nick Tarnasky</t>
  </si>
  <si>
    <t>Dick Tarnstrom</t>
  </si>
  <si>
    <t>Bill Thomas</t>
  </si>
  <si>
    <t>Chris Thorburn</t>
  </si>
  <si>
    <t>Patrick Thoresen</t>
  </si>
  <si>
    <t>Joe Thornton</t>
  </si>
  <si>
    <t>Scott Thornton</t>
  </si>
  <si>
    <t>Shawn Thornton</t>
  </si>
  <si>
    <t>Kimmo Timonen</t>
  </si>
  <si>
    <t>Jiri Tlusty</t>
  </si>
  <si>
    <t>Jonathan Toews</t>
  </si>
  <si>
    <t>Ole-Kristian Tollefsen</t>
  </si>
  <si>
    <t>Denis Tolpeko</t>
  </si>
  <si>
    <t>Jordin Tootoo</t>
  </si>
  <si>
    <t>Raffi Torres</t>
  </si>
  <si>
    <t>Darcy Tucker</t>
  </si>
  <si>
    <t>Lauri Tukonen</t>
  </si>
  <si>
    <t>Kyle Turris</t>
  </si>
  <si>
    <t>Fedor Tyutin</t>
  </si>
  <si>
    <t>Ana</t>
  </si>
  <si>
    <t>Atl</t>
  </si>
  <si>
    <t>Bos</t>
  </si>
  <si>
    <t>Buf</t>
  </si>
  <si>
    <t>Cal</t>
  </si>
  <si>
    <t>Car</t>
  </si>
  <si>
    <t>Chi</t>
  </si>
  <si>
    <t>Col</t>
  </si>
  <si>
    <t>Dal</t>
  </si>
  <si>
    <t>Det</t>
  </si>
  <si>
    <t>Edm</t>
  </si>
  <si>
    <t>Flo</t>
  </si>
  <si>
    <t>LA</t>
  </si>
  <si>
    <t>Min</t>
  </si>
  <si>
    <t>Mon</t>
  </si>
  <si>
    <t>Nas</t>
  </si>
  <si>
    <t>NJ</t>
  </si>
  <si>
    <t>NYI</t>
  </si>
  <si>
    <t>NYR</t>
  </si>
  <si>
    <t>Ott</t>
  </si>
  <si>
    <t>Phi</t>
  </si>
  <si>
    <t>Pho</t>
  </si>
  <si>
    <t>Pit</t>
  </si>
  <si>
    <t>SJ</t>
  </si>
  <si>
    <t>StL</t>
  </si>
  <si>
    <t>TB</t>
  </si>
  <si>
    <t>Tor</t>
  </si>
  <si>
    <t>Van</t>
  </si>
  <si>
    <t>Was</t>
  </si>
  <si>
    <t>Team</t>
  </si>
  <si>
    <t>Player</t>
  </si>
  <si>
    <t>GP</t>
  </si>
  <si>
    <t>G</t>
  </si>
  <si>
    <t>A</t>
  </si>
  <si>
    <t>PTS</t>
  </si>
  <si>
    <t>+/-</t>
  </si>
  <si>
    <t>PIM</t>
  </si>
  <si>
    <t>PPG</t>
  </si>
  <si>
    <t>PPA</t>
  </si>
  <si>
    <t>SHG</t>
  </si>
  <si>
    <t>SHA</t>
  </si>
  <si>
    <t>SOG</t>
  </si>
  <si>
    <t>SPCT</t>
  </si>
  <si>
    <t>SHFT</t>
  </si>
  <si>
    <t>GWG</t>
  </si>
  <si>
    <t>GTG</t>
  </si>
  <si>
    <t>FOW</t>
  </si>
  <si>
    <t>FOL</t>
  </si>
  <si>
    <t>FO%</t>
  </si>
  <si>
    <t>PROD</t>
  </si>
  <si>
    <t xml:space="preserve">13 Jan '80 </t>
  </si>
  <si>
    <t xml:space="preserve">Cleveland </t>
  </si>
  <si>
    <t xml:space="preserve">07 Jan '77 </t>
  </si>
  <si>
    <t xml:space="preserve">26 Nov '82 </t>
  </si>
  <si>
    <t xml:space="preserve">Baudette </t>
  </si>
  <si>
    <t xml:space="preserve">20 Dec '73  </t>
  </si>
  <si>
    <t xml:space="preserve">Peterborough  </t>
  </si>
  <si>
    <t xml:space="preserve">28 Feb '73 </t>
  </si>
  <si>
    <t xml:space="preserve">07 Dec '76 </t>
  </si>
  <si>
    <t xml:space="preserve">07 Sep '79 </t>
  </si>
  <si>
    <t xml:space="preserve">Ridgewood </t>
  </si>
  <si>
    <t xml:space="preserve">NJ </t>
  </si>
  <si>
    <t xml:space="preserve">13 May '72 </t>
  </si>
  <si>
    <t xml:space="preserve">04 Jul '71 </t>
  </si>
  <si>
    <t xml:space="preserve">11 Feb '74 </t>
  </si>
  <si>
    <t xml:space="preserve">Rokycany </t>
  </si>
  <si>
    <t xml:space="preserve">09 Dec '82 </t>
  </si>
  <si>
    <t xml:space="preserve">Lapeer </t>
  </si>
  <si>
    <t xml:space="preserve">Osoyoos </t>
  </si>
  <si>
    <t xml:space="preserve">01 Feb '85 </t>
  </si>
  <si>
    <t xml:space="preserve">Winston-Salem </t>
  </si>
  <si>
    <t xml:space="preserve">NC </t>
  </si>
  <si>
    <t xml:space="preserve">15 Jan '82 </t>
  </si>
  <si>
    <t xml:space="preserve">Buffalo Grove </t>
  </si>
  <si>
    <t xml:space="preserve">16 Feb '74 </t>
  </si>
  <si>
    <t xml:space="preserve">Whitesboro </t>
  </si>
  <si>
    <t xml:space="preserve">18 Jun '77 </t>
  </si>
  <si>
    <t xml:space="preserve">Humboldt </t>
  </si>
  <si>
    <t xml:space="preserve">19 Jul '80 </t>
  </si>
  <si>
    <t xml:space="preserve">White Bear Lake </t>
  </si>
  <si>
    <t xml:space="preserve">28 Dec '74 </t>
  </si>
  <si>
    <t xml:space="preserve">Cassiar </t>
  </si>
  <si>
    <t xml:space="preserve">01 Mar '78 </t>
  </si>
  <si>
    <t xml:space="preserve">Balsta </t>
  </si>
  <si>
    <t xml:space="preserve">18 Sep '81 </t>
  </si>
  <si>
    <t xml:space="preserve">Oulu </t>
  </si>
  <si>
    <t xml:space="preserve">07 Feb '68 </t>
  </si>
  <si>
    <t xml:space="preserve">Luck </t>
  </si>
  <si>
    <t xml:space="preserve">11 Sep '76 </t>
  </si>
  <si>
    <t xml:space="preserve">Notre Dame De Lourdes </t>
  </si>
  <si>
    <t xml:space="preserve">17 Apr '83 </t>
  </si>
  <si>
    <t xml:space="preserve">24 Aug '83 </t>
  </si>
  <si>
    <t xml:space="preserve">Calv </t>
  </si>
  <si>
    <t xml:space="preserve">04 Feb '79 </t>
  </si>
  <si>
    <t xml:space="preserve">08 Nov '75 </t>
  </si>
  <si>
    <t xml:space="preserve">Neepawa </t>
  </si>
  <si>
    <t xml:space="preserve">16 Sep '80 </t>
  </si>
  <si>
    <t xml:space="preserve">Pribram </t>
  </si>
  <si>
    <t xml:space="preserve">30 Jan '77 </t>
  </si>
  <si>
    <t xml:space="preserve">Leesburg </t>
  </si>
  <si>
    <t xml:space="preserve">FL </t>
  </si>
  <si>
    <t xml:space="preserve">Saskatoon </t>
  </si>
  <si>
    <t xml:space="preserve">14 Jun '78 </t>
  </si>
  <si>
    <t xml:space="preserve">Trois Rivières </t>
  </si>
  <si>
    <t xml:space="preserve">25 Nov '84 </t>
  </si>
  <si>
    <t xml:space="preserve">Rocky Mtn. House </t>
  </si>
  <si>
    <t xml:space="preserve">10 May '77 </t>
  </si>
  <si>
    <t xml:space="preserve">Lachute </t>
  </si>
  <si>
    <t xml:space="preserve">10 Sep '66 </t>
  </si>
  <si>
    <t xml:space="preserve">Oshawa </t>
  </si>
  <si>
    <t xml:space="preserve">19 Sep '83  </t>
  </si>
  <si>
    <t xml:space="preserve">Oulu  </t>
  </si>
  <si>
    <t xml:space="preserve">FIN  </t>
  </si>
  <si>
    <t xml:space="preserve">03 Feb '77 </t>
  </si>
  <si>
    <t xml:space="preserve">14 May '79 </t>
  </si>
  <si>
    <t xml:space="preserve">23 Dec '82 </t>
  </si>
  <si>
    <t xml:space="preserve">12 Sep '84 </t>
  </si>
  <si>
    <t xml:space="preserve">Whitby </t>
  </si>
  <si>
    <t xml:space="preserve">21 Aug '80 </t>
  </si>
  <si>
    <t xml:space="preserve">20 Apr '85 </t>
  </si>
  <si>
    <t xml:space="preserve">Richmond </t>
  </si>
  <si>
    <t xml:space="preserve">23 Jan '79 </t>
  </si>
  <si>
    <t xml:space="preserve">23 Jul '81 </t>
  </si>
  <si>
    <t xml:space="preserve">Quispamsis </t>
  </si>
  <si>
    <t xml:space="preserve">NB </t>
  </si>
  <si>
    <t xml:space="preserve">19 Jan '82 </t>
  </si>
  <si>
    <t xml:space="preserve">West Islip </t>
  </si>
  <si>
    <t xml:space="preserve">03 Feb '70 </t>
  </si>
  <si>
    <t xml:space="preserve">Providence </t>
  </si>
  <si>
    <t xml:space="preserve">RI </t>
  </si>
  <si>
    <t xml:space="preserve">03 Feb '81 </t>
  </si>
  <si>
    <t xml:space="preserve">07 Nov '83 </t>
  </si>
  <si>
    <t xml:space="preserve">Oslo </t>
  </si>
  <si>
    <t xml:space="preserve">NOR </t>
  </si>
  <si>
    <t xml:space="preserve">17 Jan '73 </t>
  </si>
  <si>
    <t xml:space="preserve">03 Jul '73 </t>
  </si>
  <si>
    <t xml:space="preserve">30 Jul '76 </t>
  </si>
  <si>
    <t xml:space="preserve">26 Mar '74 </t>
  </si>
  <si>
    <t xml:space="preserve">10 Jan '79 </t>
  </si>
  <si>
    <t xml:space="preserve">07 Jan '72 </t>
  </si>
  <si>
    <t xml:space="preserve">Bedford </t>
  </si>
  <si>
    <t xml:space="preserve">13 Jun '78 </t>
  </si>
  <si>
    <t xml:space="preserve">Stittsville </t>
  </si>
  <si>
    <t xml:space="preserve">09 Oct '83 </t>
  </si>
  <si>
    <t xml:space="preserve">12 Aug '76 </t>
  </si>
  <si>
    <t xml:space="preserve">Surrey </t>
  </si>
  <si>
    <t xml:space="preserve">07 Jun '83 </t>
  </si>
  <si>
    <t xml:space="preserve">Liptovsky </t>
  </si>
  <si>
    <t xml:space="preserve">22 May '85 </t>
  </si>
  <si>
    <t xml:space="preserve">03 Apr '75 </t>
  </si>
  <si>
    <t xml:space="preserve">Medford </t>
  </si>
  <si>
    <t xml:space="preserve">06 Sep '75 </t>
  </si>
  <si>
    <t xml:space="preserve">Zug </t>
  </si>
  <si>
    <t xml:space="preserve">27 Jan '76 </t>
  </si>
  <si>
    <t xml:space="preserve">Shaunavon </t>
  </si>
  <si>
    <t xml:space="preserve">30 Oct '77 </t>
  </si>
  <si>
    <t xml:space="preserve">01 Mar '81 </t>
  </si>
  <si>
    <t xml:space="preserve">10 Jul '85 </t>
  </si>
  <si>
    <t xml:space="preserve">01 Jan '79  </t>
  </si>
  <si>
    <t xml:space="preserve">Riga  </t>
  </si>
  <si>
    <t xml:space="preserve">LVA  </t>
  </si>
  <si>
    <t xml:space="preserve">02 Dec '81 </t>
  </si>
  <si>
    <t xml:space="preserve">Klagenfurt </t>
  </si>
  <si>
    <t xml:space="preserve">25 Dec '68 </t>
  </si>
  <si>
    <t xml:space="preserve">Brick </t>
  </si>
  <si>
    <t xml:space="preserve">16 May '84 </t>
  </si>
  <si>
    <t xml:space="preserve">Koprivnice </t>
  </si>
  <si>
    <t xml:space="preserve">28 Aug '69 </t>
  </si>
  <si>
    <t xml:space="preserve">Rouyn </t>
  </si>
  <si>
    <t xml:space="preserve">28 Jan '85 </t>
  </si>
  <si>
    <t xml:space="preserve">King City </t>
  </si>
  <si>
    <t xml:space="preserve">19 Feb '81 </t>
  </si>
  <si>
    <t xml:space="preserve">Hastings </t>
  </si>
  <si>
    <t xml:space="preserve">21 Mar '85 </t>
  </si>
  <si>
    <t xml:space="preserve">29 Jun '87 </t>
  </si>
  <si>
    <t xml:space="preserve">New Bedford </t>
  </si>
  <si>
    <t xml:space="preserve">05 Mar '81 </t>
  </si>
  <si>
    <t xml:space="preserve">30 Mar '87 </t>
  </si>
  <si>
    <t xml:space="preserve">04 Jun '84 </t>
  </si>
  <si>
    <t xml:space="preserve">04 Jan '73 </t>
  </si>
  <si>
    <t xml:space="preserve">Sundridge </t>
  </si>
  <si>
    <t xml:space="preserve">24 Nov '81 </t>
  </si>
  <si>
    <t xml:space="preserve">Carp </t>
  </si>
  <si>
    <t xml:space="preserve">05 Jul '85 </t>
  </si>
  <si>
    <t xml:space="preserve">Gatineau </t>
  </si>
  <si>
    <t xml:space="preserve">16 Mar '76 </t>
  </si>
  <si>
    <t xml:space="preserve">Malmo </t>
  </si>
  <si>
    <t xml:space="preserve">12 Apr '73 </t>
  </si>
  <si>
    <t xml:space="preserve">25 Nov '72 </t>
  </si>
  <si>
    <t xml:space="preserve">24 Apr '71 </t>
  </si>
  <si>
    <t xml:space="preserve">Indianapolis </t>
  </si>
  <si>
    <t xml:space="preserve">11 Mar '83 </t>
  </si>
  <si>
    <t xml:space="preserve">Prostejov </t>
  </si>
  <si>
    <t xml:space="preserve">14 Oct '76 </t>
  </si>
  <si>
    <t xml:space="preserve">17 Mar '79 </t>
  </si>
  <si>
    <t xml:space="preserve">13 Feb '79 </t>
  </si>
  <si>
    <t xml:space="preserve">Redwater </t>
  </si>
  <si>
    <t xml:space="preserve">24 Mar '80 </t>
  </si>
  <si>
    <t xml:space="preserve">Evanston </t>
  </si>
  <si>
    <t xml:space="preserve">17 Oct '75 </t>
  </si>
  <si>
    <t xml:space="preserve">New York </t>
  </si>
  <si>
    <t xml:space="preserve">17 Feb '85 </t>
  </si>
  <si>
    <t xml:space="preserve">24 Oct '77 </t>
  </si>
  <si>
    <t xml:space="preserve">18 Mar '80  </t>
  </si>
  <si>
    <t xml:space="preserve">Kharkov  </t>
  </si>
  <si>
    <t xml:space="preserve">UKR  </t>
  </si>
  <si>
    <t xml:space="preserve">Washington </t>
  </si>
  <si>
    <t xml:space="preserve">DC </t>
  </si>
  <si>
    <t xml:space="preserve">10 Jul '71 </t>
  </si>
  <si>
    <t xml:space="preserve">17 Jul '78 </t>
  </si>
  <si>
    <t xml:space="preserve">27 Feb '85 </t>
  </si>
  <si>
    <t xml:space="preserve">02 Feb '75 </t>
  </si>
  <si>
    <t xml:space="preserve">15 Apr '84 </t>
  </si>
  <si>
    <t xml:space="preserve">01 Feb '86 </t>
  </si>
  <si>
    <t xml:space="preserve">Frydlant </t>
  </si>
  <si>
    <t xml:space="preserve">24 Nov '84 </t>
  </si>
  <si>
    <t xml:space="preserve">28 Mar '77 </t>
  </si>
  <si>
    <t xml:space="preserve">30 Apr '83 </t>
  </si>
  <si>
    <t xml:space="preserve">Port Hawkesbury </t>
  </si>
  <si>
    <t xml:space="preserve">05 Jun '84 </t>
  </si>
  <si>
    <t xml:space="preserve">Prague </t>
  </si>
  <si>
    <t xml:space="preserve">02 May '78 </t>
  </si>
  <si>
    <t xml:space="preserve">Bramalea </t>
  </si>
  <si>
    <t xml:space="preserve">11 Apr '81 </t>
  </si>
  <si>
    <t xml:space="preserve">Pointe-Claire </t>
  </si>
  <si>
    <t xml:space="preserve">19 Aug '75 </t>
  </si>
  <si>
    <t xml:space="preserve">Luvika </t>
  </si>
  <si>
    <t xml:space="preserve">04 Jun '72 </t>
  </si>
  <si>
    <t xml:space="preserve">Sterling Heights </t>
  </si>
  <si>
    <t xml:space="preserve">02 Feb '83 </t>
  </si>
  <si>
    <t xml:space="preserve">Churchill </t>
  </si>
  <si>
    <t xml:space="preserve">20 Feb '76 </t>
  </si>
  <si>
    <t xml:space="preserve">Hinton </t>
  </si>
  <si>
    <t xml:space="preserve">11 Mar '77 </t>
  </si>
  <si>
    <t xml:space="preserve">Banska Bystrica </t>
  </si>
  <si>
    <t xml:space="preserve">08 Jun '73 </t>
  </si>
  <si>
    <t xml:space="preserve">17 Aug '76 </t>
  </si>
  <si>
    <t xml:space="preserve">06 Apr '85 </t>
  </si>
  <si>
    <t xml:space="preserve">02 Mar '82 </t>
  </si>
  <si>
    <t xml:space="preserve">Are </t>
  </si>
  <si>
    <t xml:space="preserve">13 Feb '77 </t>
  </si>
  <si>
    <t xml:space="preserve">Thief River Falls </t>
  </si>
  <si>
    <t xml:space="preserve">09 Oct '75 </t>
  </si>
  <si>
    <t xml:space="preserve">Fernie </t>
  </si>
  <si>
    <t xml:space="preserve">15 Feb '77 </t>
  </si>
  <si>
    <t xml:space="preserve">Zilina </t>
  </si>
  <si>
    <t xml:space="preserve">26 Mar '80 </t>
  </si>
  <si>
    <t xml:space="preserve">16 May '80 </t>
  </si>
  <si>
    <t xml:space="preserve">07 Apr '77 </t>
  </si>
  <si>
    <t xml:space="preserve">Antigonish </t>
  </si>
  <si>
    <t xml:space="preserve">03 Jun '83  </t>
  </si>
  <si>
    <t xml:space="preserve">Sault Ste. Marie  </t>
  </si>
  <si>
    <t xml:space="preserve">Y  </t>
  </si>
  <si>
    <t xml:space="preserve">03 Oct '73 </t>
  </si>
  <si>
    <t xml:space="preserve">Tammela </t>
  </si>
  <si>
    <t xml:space="preserve">05 Oct '79 </t>
  </si>
  <si>
    <t xml:space="preserve">Liptovksy Mikulas </t>
  </si>
  <si>
    <t xml:space="preserve">31 Mar '84 </t>
  </si>
  <si>
    <t xml:space="preserve">16 Jul '83 </t>
  </si>
  <si>
    <t xml:space="preserve">03 Jul '68 </t>
  </si>
  <si>
    <t xml:space="preserve">Tampere </t>
  </si>
  <si>
    <t xml:space="preserve">30 Mar '83 </t>
  </si>
  <si>
    <t xml:space="preserve">Leroy </t>
  </si>
  <si>
    <t xml:space="preserve">24 Jun '75 </t>
  </si>
  <si>
    <t xml:space="preserve">19 Apr '80 </t>
  </si>
  <si>
    <t xml:space="preserve">Recife </t>
  </si>
  <si>
    <t xml:space="preserve">BRA </t>
  </si>
  <si>
    <t xml:space="preserve">25 Sep '77 </t>
  </si>
  <si>
    <t xml:space="preserve">Lahti </t>
  </si>
  <si>
    <t xml:space="preserve">28 Jul '73 </t>
  </si>
  <si>
    <t xml:space="preserve">Hamilton </t>
  </si>
  <si>
    <t xml:space="preserve">13 Oct '71 </t>
  </si>
  <si>
    <t xml:space="preserve">31 Aug '76 </t>
  </si>
  <si>
    <t xml:space="preserve">Havlicko Brod </t>
  </si>
  <si>
    <t xml:space="preserve">10 Mar '75 </t>
  </si>
  <si>
    <t xml:space="preserve">09 Aug '83 </t>
  </si>
  <si>
    <t xml:space="preserve">Port Hope </t>
  </si>
  <si>
    <t xml:space="preserve">06 May '84 </t>
  </si>
  <si>
    <t xml:space="preserve">19 Jul '83 </t>
  </si>
  <si>
    <t xml:space="preserve">Izhevsk </t>
  </si>
  <si>
    <t xml:space="preserve">09 Dec '71 </t>
  </si>
  <si>
    <t xml:space="preserve">Liberec </t>
  </si>
  <si>
    <t xml:space="preserve">28 Jun '78 </t>
  </si>
  <si>
    <t xml:space="preserve">25 Aug '82 </t>
  </si>
  <si>
    <t xml:space="preserve">Strasbourg </t>
  </si>
  <si>
    <t xml:space="preserve">12 Oct '85 </t>
  </si>
  <si>
    <t xml:space="preserve">Darien </t>
  </si>
  <si>
    <t xml:space="preserve">01 Oct '81 </t>
  </si>
  <si>
    <t xml:space="preserve">02 Nov '73 </t>
  </si>
  <si>
    <t xml:space="preserve">Omaha </t>
  </si>
  <si>
    <t xml:space="preserve">NE </t>
  </si>
  <si>
    <t xml:space="preserve">14 Jan '79 </t>
  </si>
  <si>
    <t xml:space="preserve">Nobleton </t>
  </si>
  <si>
    <t xml:space="preserve">Agawam </t>
  </si>
  <si>
    <t xml:space="preserve">15 Feb '79 </t>
  </si>
  <si>
    <t xml:space="preserve">02 Jan '72 </t>
  </si>
  <si>
    <t xml:space="preserve">20 Feb '75 </t>
  </si>
  <si>
    <t xml:space="preserve">Boden </t>
  </si>
  <si>
    <t xml:space="preserve">21 Feb '84  </t>
  </si>
  <si>
    <t xml:space="preserve">Canton  </t>
  </si>
  <si>
    <t xml:space="preserve">MI  </t>
  </si>
  <si>
    <t xml:space="preserve">16 Aug '81 </t>
  </si>
  <si>
    <t xml:space="preserve">Ste. Anne </t>
  </si>
  <si>
    <t xml:space="preserve">23 Jul '77 </t>
  </si>
  <si>
    <t xml:space="preserve">13 Apr '84 </t>
  </si>
  <si>
    <t xml:space="preserve">18 Jul '81 </t>
  </si>
  <si>
    <t xml:space="preserve">Schwenningen </t>
  </si>
  <si>
    <t xml:space="preserve">18 Aug '80 </t>
  </si>
  <si>
    <t xml:space="preserve">07 May '79 </t>
  </si>
  <si>
    <t xml:space="preserve">25 Feb '79 </t>
  </si>
  <si>
    <t xml:space="preserve">05 Apr '77 </t>
  </si>
  <si>
    <t xml:space="preserve">08 Nov '73 </t>
  </si>
  <si>
    <t xml:space="preserve">03 Feb '76 </t>
  </si>
  <si>
    <t xml:space="preserve">04 Jan '81 </t>
  </si>
  <si>
    <t xml:space="preserve">Wolfeboro </t>
  </si>
  <si>
    <t xml:space="preserve">NH </t>
  </si>
  <si>
    <t xml:space="preserve">11 Feb '76 </t>
  </si>
  <si>
    <t xml:space="preserve">Brandon </t>
  </si>
  <si>
    <t xml:space="preserve">05 Jul '69 </t>
  </si>
  <si>
    <t xml:space="preserve">St. Albans </t>
  </si>
  <si>
    <t xml:space="preserve">VT </t>
  </si>
  <si>
    <t xml:space="preserve">16 Nov '77 </t>
  </si>
  <si>
    <t xml:space="preserve">Camrose </t>
  </si>
  <si>
    <t xml:space="preserve">29 Jan '83 </t>
  </si>
  <si>
    <t xml:space="preserve">Clawson </t>
  </si>
  <si>
    <t xml:space="preserve">Golden Valley </t>
  </si>
  <si>
    <t xml:space="preserve">29 Mar '84 </t>
  </si>
  <si>
    <t xml:space="preserve">Norway </t>
  </si>
  <si>
    <t xml:space="preserve">30 Jun '83 </t>
  </si>
  <si>
    <t xml:space="preserve">16 Jul '86 </t>
  </si>
  <si>
    <t xml:space="preserve">06 May '77 </t>
  </si>
  <si>
    <t xml:space="preserve">Charlesbourg </t>
  </si>
  <si>
    <t xml:space="preserve">12 Feb '85 </t>
  </si>
  <si>
    <t xml:space="preserve">19 Feb '82 </t>
  </si>
  <si>
    <t xml:space="preserve">16 Oct '72 </t>
  </si>
  <si>
    <t xml:space="preserve">03 Mar '82 </t>
  </si>
  <si>
    <t xml:space="preserve">26 Aug '82 </t>
  </si>
  <si>
    <t xml:space="preserve">Brighton </t>
  </si>
  <si>
    <t xml:space="preserve">17 Sep '82 </t>
  </si>
  <si>
    <t xml:space="preserve">07 Sep '85 </t>
  </si>
  <si>
    <t xml:space="preserve">24 Apr '87 </t>
  </si>
  <si>
    <t xml:space="preserve">15 May '85  </t>
  </si>
  <si>
    <t xml:space="preserve">Buffalo  </t>
  </si>
  <si>
    <t xml:space="preserve">St-Martin De Beauce </t>
  </si>
  <si>
    <t xml:space="preserve">09 Mar '86 </t>
  </si>
  <si>
    <t xml:space="preserve">Bowmanville </t>
  </si>
  <si>
    <t xml:space="preserve">11 Jun '79 </t>
  </si>
  <si>
    <t xml:space="preserve">La Verne </t>
  </si>
  <si>
    <t xml:space="preserve">CA </t>
  </si>
  <si>
    <t xml:space="preserve">12 May '78 </t>
  </si>
  <si>
    <t xml:space="preserve">14 Feb '70 </t>
  </si>
  <si>
    <t xml:space="preserve">Duluth </t>
  </si>
  <si>
    <t xml:space="preserve">12 Jan '81 </t>
  </si>
  <si>
    <t xml:space="preserve">25 Feb '82 </t>
  </si>
  <si>
    <t xml:space="preserve">27 Feb '71 </t>
  </si>
  <si>
    <t xml:space="preserve">Ceske-Budejovice </t>
  </si>
  <si>
    <t xml:space="preserve">31 Oct '83 </t>
  </si>
  <si>
    <t xml:space="preserve">Woodbridge </t>
  </si>
  <si>
    <t xml:space="preserve">09 Jul '84 </t>
  </si>
  <si>
    <t xml:space="preserve">02 Oct '68 </t>
  </si>
  <si>
    <t xml:space="preserve">20 Jan '79 </t>
  </si>
  <si>
    <t>Aleksander Suglobov</t>
  </si>
  <si>
    <t>Alex Brooks</t>
  </si>
  <si>
    <t>Alex Burrows</t>
  </si>
  <si>
    <t>Alexander Perezhogin</t>
  </si>
  <si>
    <t>Alexander Svitov</t>
  </si>
  <si>
    <t>Alexandre Giroux</t>
  </si>
  <si>
    <t>Alexei Kaigorodov</t>
  </si>
  <si>
    <t>Alexei Mikhnov</t>
  </si>
  <si>
    <t>Alexei Yashin</t>
  </si>
  <si>
    <t>Alyn McCauley</t>
  </si>
  <si>
    <t>Andrew Hutchinson</t>
  </si>
  <si>
    <t>Anton Babchuk</t>
  </si>
  <si>
    <t>Antti Laaksonen</t>
  </si>
  <si>
    <t>Ben Clymer</t>
  </si>
  <si>
    <t>Bjorn Melin</t>
  </si>
  <si>
    <t>Boyd Kane</t>
  </si>
  <si>
    <t>Brad Ference</t>
  </si>
  <si>
    <t>Brad Moran</t>
  </si>
  <si>
    <t>Brad Norton</t>
  </si>
  <si>
    <t>Brandon Prust</t>
  </si>
  <si>
    <t>Brandon Reid</t>
  </si>
  <si>
    <t>Bryan Muir</t>
  </si>
  <si>
    <t>Bryce Lampman</t>
  </si>
  <si>
    <t>Carl Corazzini</t>
  </si>
  <si>
    <t>Carsen Germyn</t>
  </si>
  <si>
    <t>Dan LaCouture</t>
  </si>
  <si>
    <t>Daniel Paille</t>
  </si>
  <si>
    <t>Daniel Tjarnqvist</t>
  </si>
  <si>
    <t>Danny Bois</t>
  </si>
  <si>
    <t>Danny Markov</t>
  </si>
  <si>
    <t>Danny Syvret</t>
  </si>
  <si>
    <t>Darcy Campbell</t>
  </si>
  <si>
    <t>Darius Kasparaitis</t>
  </si>
  <si>
    <t>Darren Reid</t>
  </si>
  <si>
    <t>Dave Gove</t>
  </si>
  <si>
    <t>Dave Scatchard</t>
  </si>
  <si>
    <t>David Liffiton</t>
  </si>
  <si>
    <t>David Printz</t>
  </si>
  <si>
    <t>Denis Arkhipov</t>
  </si>
  <si>
    <t>Denis Gauthier</t>
  </si>
  <si>
    <t>Deron Quint</t>
  </si>
  <si>
    <t>Derrick Walser</t>
  </si>
  <si>
    <t>Don MacLean</t>
  </si>
  <si>
    <t>Duncan Milroy</t>
  </si>
  <si>
    <t>Eric Boguniecki</t>
  </si>
  <si>
    <t>Eric Cairns</t>
  </si>
  <si>
    <t>Eric Lindros</t>
  </si>
  <si>
    <t>Eric Meloche</t>
  </si>
  <si>
    <t>Erik Rasmussen</t>
  </si>
  <si>
    <t>Erik Reitz</t>
  </si>
  <si>
    <t>Erik Westrum</t>
  </si>
  <si>
    <t>Filip Novak</t>
  </si>
  <si>
    <t>Greg Jacina</t>
  </si>
  <si>
    <t>Gregory Campbell</t>
  </si>
  <si>
    <t>Ian Moran</t>
  </si>
  <si>
    <t>J.P. Vigier</t>
  </si>
  <si>
    <t>Jakub Klepis</t>
  </si>
  <si>
    <t>Jamie Hunt</t>
  </si>
  <si>
    <t>Jamie Rivers</t>
  </si>
  <si>
    <t>Jan Bulis</t>
  </si>
  <si>
    <t>Janis Sprukts</t>
  </si>
  <si>
    <t>Janne Niinimaa</t>
  </si>
  <si>
    <t>Jarkko Immonen</t>
  </si>
  <si>
    <t>Jaroslav Balastik</t>
  </si>
  <si>
    <t>Jason Morgan</t>
  </si>
  <si>
    <t>Jason York</t>
  </si>
  <si>
    <t>Jay Harrison</t>
  </si>
  <si>
    <t>Jeff Friesen</t>
  </si>
  <si>
    <t>Jeff O'Neill</t>
  </si>
  <si>
    <t>Jesse Schultz</t>
  </si>
  <si>
    <t>Jim Fahey</t>
  </si>
  <si>
    <t>Joe Nieuwendyk</t>
  </si>
  <si>
    <t>Joe Piskula</t>
  </si>
  <si>
    <t>Joel Ward</t>
  </si>
  <si>
    <t>John LeClair</t>
  </si>
  <si>
    <t>Johnny Pohl</t>
  </si>
  <si>
    <t>Jonas Nordqvist</t>
  </si>
  <si>
    <t>Jonathan Sigalet</t>
  </si>
  <si>
    <t>Josef Melichar</t>
  </si>
  <si>
    <t>Josh Green</t>
  </si>
  <si>
    <t>Juraj Kolnik</t>
  </si>
  <si>
    <t>Jussi Timonen</t>
  </si>
  <si>
    <t>Konstantin Pushkarev</t>
  </si>
  <si>
    <t>Lars Jonsson</t>
  </si>
  <si>
    <t>Lee Goren</t>
  </si>
  <si>
    <t>Marc Chouinard</t>
  </si>
  <si>
    <t>Mark Cullen</t>
  </si>
  <si>
    <t>Mark Fraser</t>
  </si>
  <si>
    <t>Mark Giordano</t>
  </si>
  <si>
    <t>Mark Mancari</t>
  </si>
  <si>
    <t>Mark Rycroft</t>
  </si>
  <si>
    <t>Martin Grenier</t>
  </si>
  <si>
    <t>Marty Murray</t>
  </si>
  <si>
    <t>Matt Ellison</t>
  </si>
  <si>
    <t>Matt Hussey</t>
  </si>
  <si>
    <t>Matthew Barnaby</t>
  </si>
  <si>
    <t>Matthew Stajan</t>
  </si>
  <si>
    <t>Mattias Weinhandl</t>
  </si>
  <si>
    <t>Maxime Talbot</t>
  </si>
  <si>
    <t>Mikael Holmqvist</t>
  </si>
  <si>
    <t>Mike Card</t>
  </si>
  <si>
    <t>Mike Rathje</t>
  </si>
  <si>
    <t>Mike Ricci</t>
  </si>
  <si>
    <t>Mikko Lehtonen</t>
  </si>
  <si>
    <t>Nate Thompson</t>
  </si>
  <si>
    <t>Nathan Dempsey</t>
  </si>
  <si>
    <t>Nik Antropov</t>
  </si>
  <si>
    <t>Niko Dimitrakos</t>
  </si>
  <si>
    <t>Nils Ekman</t>
  </si>
  <si>
    <t>Oleg Tverdovsky</t>
  </si>
  <si>
    <t>Ossi Vaananen</t>
  </si>
  <si>
    <t>Pat Leahy</t>
  </si>
  <si>
    <t>Patrick Coulombe</t>
  </si>
  <si>
    <t>Patrick Fischer</t>
  </si>
  <si>
    <t>Patrick Rissmiller</t>
  </si>
  <si>
    <t>Patrik Stefan</t>
  </si>
  <si>
    <t>Peter Bondra</t>
  </si>
  <si>
    <t>Peter Sejna</t>
  </si>
  <si>
    <t>Petr Cajanek</t>
  </si>
  <si>
    <t>Petr Kalus</t>
  </si>
  <si>
    <t>Petr Tenkrat</t>
  </si>
  <si>
    <t>Pierre Parenteau</t>
  </si>
  <si>
    <t>Pierre Turgeon</t>
  </si>
  <si>
    <t>Ramzi Abid</t>
  </si>
  <si>
    <t>Reed Low</t>
  </si>
  <si>
    <t>Richard Matvichuk</t>
  </si>
  <si>
    <t>Richie Regehr</t>
  </si>
  <si>
    <t>Rico Fata</t>
  </si>
  <si>
    <t>Robert Scuderi</t>
  </si>
  <si>
    <t>Ronald Petrovicky</t>
  </si>
  <si>
    <t>Samuel Pahlsson</t>
  </si>
  <si>
    <t>Scott Mellanby</t>
  </si>
  <si>
    <t>Sebastien Bisaillon</t>
  </si>
  <si>
    <t>Serge Payer</t>
  </si>
  <si>
    <t>Shawn Belle</t>
  </si>
  <si>
    <t>Shay Stephenson</t>
  </si>
  <si>
    <t>Slava Kozlov</t>
  </si>
  <si>
    <t>Steve Rucchin</t>
  </si>
  <si>
    <t>Steve Sullivan</t>
  </si>
  <si>
    <t>Steven Goertzen</t>
  </si>
  <si>
    <t>Tim Taylor</t>
  </si>
  <si>
    <t>Timo Helbling</t>
  </si>
  <si>
    <t>Tomas Malec</t>
  </si>
  <si>
    <t>Tomas Mojzis</t>
  </si>
  <si>
    <t>Tomi Maki</t>
  </si>
  <si>
    <t>Tommi Santala</t>
  </si>
  <si>
    <t>Tony Amonte</t>
  </si>
  <si>
    <t>Tony Salmelainen</t>
  </si>
  <si>
    <t>Travis Roche</t>
  </si>
  <si>
    <t>Triston Grant</t>
  </si>
  <si>
    <t>Tuomas Pihlman</t>
  </si>
  <si>
    <t>Tyler Bouck</t>
  </si>
  <si>
    <t>Vojtech Polak</t>
  </si>
  <si>
    <t>Yanick Lehoux</t>
  </si>
  <si>
    <t>Yannick Tremblay</t>
  </si>
  <si>
    <t>Value</t>
  </si>
  <si>
    <t>Def</t>
  </si>
  <si>
    <t>OGIT</t>
  </si>
  <si>
    <t>DIT</t>
  </si>
  <si>
    <t>RPM</t>
  </si>
  <si>
    <t>Val OG</t>
  </si>
  <si>
    <t>Val D</t>
  </si>
  <si>
    <t>Nat</t>
  </si>
  <si>
    <t>Pluses Even Handed</t>
  </si>
  <si>
    <t>Pluses Power Play</t>
  </si>
  <si>
    <t>Pluses Short Handed</t>
  </si>
  <si>
    <t>Pluses Total</t>
  </si>
  <si>
    <t>Minuses Even Handed</t>
  </si>
  <si>
    <t>Minuses Power Play</t>
  </si>
  <si>
    <t>Minuses Short Handed</t>
  </si>
  <si>
    <t>Minuses Total</t>
  </si>
  <si>
    <t>Nature (0 one team, 1 split-season, 2 season total)</t>
  </si>
  <si>
    <t>ESGFA</t>
  </si>
  <si>
    <t>SHGFA</t>
  </si>
  <si>
    <t>PPGFA</t>
  </si>
  <si>
    <t>ESGAA</t>
  </si>
  <si>
    <t>PPGAA</t>
  </si>
  <si>
    <t>SHGAA</t>
  </si>
  <si>
    <t>ESG%</t>
  </si>
  <si>
    <t>ESA%</t>
  </si>
  <si>
    <t>PPG%</t>
  </si>
  <si>
    <t>PPA%</t>
  </si>
  <si>
    <t>ESP%</t>
  </si>
  <si>
    <t>PPP%</t>
  </si>
  <si>
    <t>Goals-against-average, even-strength</t>
  </si>
  <si>
    <t>Goals-for-average, even-strength</t>
  </si>
  <si>
    <t>Goals-for-average, power-play</t>
  </si>
  <si>
    <t>Goals-for-average, short-handed</t>
  </si>
  <si>
    <t>Goals-against-average, power-play</t>
  </si>
  <si>
    <t>Goals-against-average, short-handed</t>
  </si>
  <si>
    <t>Contribution to goals scored while on the ice</t>
  </si>
  <si>
    <t>Assisting goals scored while on the ice</t>
  </si>
  <si>
    <t>Involved in goals scored while on the ice</t>
  </si>
  <si>
    <t>Contribution to goals scored while on the ice, pp</t>
  </si>
  <si>
    <t>Assisting goals scored while on the ice, pp</t>
  </si>
  <si>
    <t>Involved in goals scored while on the ice, pp</t>
  </si>
  <si>
    <t xml:space="preserve">BC  </t>
  </si>
  <si>
    <t xml:space="preserve">22 Jan '85 </t>
  </si>
  <si>
    <t xml:space="preserve">Bojnice </t>
  </si>
  <si>
    <t xml:space="preserve">16 Mar '84 </t>
  </si>
  <si>
    <t xml:space="preserve">Coleman </t>
  </si>
  <si>
    <t xml:space="preserve">01 Sep '84 </t>
  </si>
  <si>
    <t xml:space="preserve">Kitimat </t>
  </si>
  <si>
    <t xml:space="preserve">16 Feb '87 </t>
  </si>
  <si>
    <t xml:space="preserve">Shippagan </t>
  </si>
  <si>
    <t xml:space="preserve">02 Apr '79 </t>
  </si>
  <si>
    <t xml:space="preserve">26 Nov '76 </t>
  </si>
  <si>
    <t xml:space="preserve">17 Jul '75 </t>
  </si>
  <si>
    <t xml:space="preserve">31 Aug '82 </t>
  </si>
  <si>
    <t xml:space="preserve">Ukraine </t>
  </si>
  <si>
    <t xml:space="preserve">09 Feb '82 </t>
  </si>
  <si>
    <t xml:space="preserve">12 Mar '76 </t>
  </si>
  <si>
    <t>Alexei Zhitnik</t>
  </si>
  <si>
    <t xml:space="preserve">D </t>
  </si>
  <si>
    <t xml:space="preserve">Zhitnik, Alexei </t>
  </si>
  <si>
    <t xml:space="preserve">Roy, Andre </t>
  </si>
  <si>
    <t>Andre Roy</t>
  </si>
  <si>
    <t>RW</t>
  </si>
  <si>
    <t xml:space="preserve">Ference, Andrew </t>
  </si>
  <si>
    <t>Andrew Ference</t>
  </si>
  <si>
    <t xml:space="preserve">Carter, Anson </t>
  </si>
  <si>
    <t>Anson Carter</t>
  </si>
  <si>
    <t xml:space="preserve">Guerin, Bill </t>
  </si>
  <si>
    <t>Bill Guerin</t>
  </si>
  <si>
    <t xml:space="preserve">Boyes, Brad </t>
  </si>
  <si>
    <t>Brad Boyes</t>
  </si>
  <si>
    <t xml:space="preserve">C </t>
  </si>
  <si>
    <t xml:space="preserve">May, Brad </t>
  </si>
  <si>
    <t>Brad May</t>
  </si>
  <si>
    <t>LW</t>
  </si>
  <si>
    <t xml:space="preserve">Stuart, Brad </t>
  </si>
  <si>
    <t>Brad Stuart</t>
  </si>
  <si>
    <t xml:space="preserve">Bochenski, Brandon </t>
  </si>
  <si>
    <t>Brandon Bochenski</t>
  </si>
  <si>
    <t xml:space="preserve">Coburn, Braydon </t>
  </si>
  <si>
    <t>Braydon Coburn</t>
  </si>
  <si>
    <t xml:space="preserve">Bell, Brendan </t>
  </si>
  <si>
    <t>Brendan Bell</t>
  </si>
  <si>
    <t xml:space="preserve">Sopel, Brent </t>
  </si>
  <si>
    <t>Brent Sopel</t>
  </si>
  <si>
    <t xml:space="preserve">Smolinski, Bryan </t>
  </si>
  <si>
    <t>Bryan Smolinski</t>
  </si>
  <si>
    <t xml:space="preserve">Kobasew, Chuck </t>
  </si>
  <si>
    <t>Chuck Kobasew</t>
  </si>
  <si>
    <t xml:space="preserve">Conroy, Craig </t>
  </si>
  <si>
    <t>Craig Conroy</t>
  </si>
  <si>
    <t xml:space="preserve">Rivet, Craig </t>
  </si>
  <si>
    <t xml:space="preserve">Mariefred </t>
  </si>
  <si>
    <t xml:space="preserve">10 Dec '69 </t>
  </si>
  <si>
    <t xml:space="preserve">Simcoe </t>
  </si>
  <si>
    <t xml:space="preserve">25 Jun '74 </t>
  </si>
  <si>
    <t xml:space="preserve">01 May '84 </t>
  </si>
  <si>
    <t xml:space="preserve">Calgary </t>
  </si>
  <si>
    <t xml:space="preserve">15 Jun '73 </t>
  </si>
  <si>
    <t xml:space="preserve">Grand Cache </t>
  </si>
  <si>
    <t xml:space="preserve">24 May '71 </t>
  </si>
  <si>
    <t xml:space="preserve">27 Nov '76 </t>
  </si>
  <si>
    <t xml:space="preserve">Cornwall </t>
  </si>
  <si>
    <t xml:space="preserve">11 Jul '84 </t>
  </si>
  <si>
    <t xml:space="preserve">Stevens Point </t>
  </si>
  <si>
    <t xml:space="preserve">WI </t>
  </si>
  <si>
    <t xml:space="preserve">27 Dec '76 </t>
  </si>
  <si>
    <t xml:space="preserve">06 Jan '82 </t>
  </si>
  <si>
    <t xml:space="preserve">Abbotsford </t>
  </si>
  <si>
    <t xml:space="preserve">17 Jan '81 </t>
  </si>
  <si>
    <t xml:space="preserve">04 Feb '85 </t>
  </si>
  <si>
    <t xml:space="preserve">Belleville </t>
  </si>
  <si>
    <t xml:space="preserve">07 Apr '79 </t>
  </si>
  <si>
    <t xml:space="preserve">13 Apr '74 </t>
  </si>
  <si>
    <t xml:space="preserve">Chelyabinsk </t>
  </si>
  <si>
    <t xml:space="preserve">28 Apr '70 </t>
  </si>
  <si>
    <t xml:space="preserve">Vasteras </t>
  </si>
  <si>
    <t xml:space="preserve">23 Dec '79 </t>
  </si>
  <si>
    <t xml:space="preserve">Anchorage </t>
  </si>
  <si>
    <t xml:space="preserve">AK </t>
  </si>
  <si>
    <t xml:space="preserve">10 Oct '74 </t>
  </si>
  <si>
    <t xml:space="preserve">Dryden </t>
  </si>
  <si>
    <t xml:space="preserve">18 Mar '75 </t>
  </si>
  <si>
    <t xml:space="preserve">20 Jul '73 </t>
  </si>
  <si>
    <t xml:space="preserve">13 Aug '83 </t>
  </si>
  <si>
    <t xml:space="preserve">Pardubice </t>
  </si>
  <si>
    <t xml:space="preserve">21 May '75 </t>
  </si>
  <si>
    <t xml:space="preserve">Kanata </t>
  </si>
  <si>
    <t xml:space="preserve">24 Jun '82  </t>
  </si>
  <si>
    <t xml:space="preserve">Melville  </t>
  </si>
  <si>
    <t xml:space="preserve">SK  </t>
  </si>
  <si>
    <t xml:space="preserve">04 Sep '71 </t>
  </si>
  <si>
    <t xml:space="preserve">Potsdam </t>
  </si>
  <si>
    <t xml:space="preserve">01 Nov '75 </t>
  </si>
  <si>
    <t xml:space="preserve">05 Jul '75 </t>
  </si>
  <si>
    <t xml:space="preserve">Brantford </t>
  </si>
  <si>
    <t xml:space="preserve">29 Jun '79 </t>
  </si>
  <si>
    <t xml:space="preserve">30 Oct '85 </t>
  </si>
  <si>
    <t xml:space="preserve">Milwaukee </t>
  </si>
  <si>
    <t xml:space="preserve">27 Dec '74 </t>
  </si>
  <si>
    <t xml:space="preserve">Winchester </t>
  </si>
  <si>
    <t xml:space="preserve">25 Dec '70 </t>
  </si>
  <si>
    <t xml:space="preserve">Spruce Grove </t>
  </si>
  <si>
    <t xml:space="preserve">11 Feb '84 </t>
  </si>
  <si>
    <t xml:space="preserve">Lemoyne </t>
  </si>
  <si>
    <t xml:space="preserve">12 Sep '73 </t>
  </si>
  <si>
    <t xml:space="preserve">Ville St. Pierre </t>
  </si>
  <si>
    <t xml:space="preserve">04 Apr '82 </t>
  </si>
  <si>
    <t xml:space="preserve">Blaine </t>
  </si>
  <si>
    <t xml:space="preserve">09 Jan '76 </t>
  </si>
  <si>
    <t xml:space="preserve">Krnov </t>
  </si>
  <si>
    <t xml:space="preserve">01 Jun '79 </t>
  </si>
  <si>
    <t xml:space="preserve">Saca </t>
  </si>
  <si>
    <t xml:space="preserve">22 Jul '70 </t>
  </si>
  <si>
    <t xml:space="preserve">12 Jul '77 </t>
  </si>
  <si>
    <t xml:space="preserve">Yellow Grass </t>
  </si>
  <si>
    <t xml:space="preserve">Mlada Boleslav </t>
  </si>
  <si>
    <t xml:space="preserve">14 Feb '75 </t>
  </si>
  <si>
    <t xml:space="preserve">Togliatti </t>
  </si>
  <si>
    <t xml:space="preserve">18 Jan '79 </t>
  </si>
  <si>
    <t xml:space="preserve">Rochester </t>
  </si>
  <si>
    <t xml:space="preserve">Aug 27 '74 </t>
  </si>
  <si>
    <t xml:space="preserve">Shelburne </t>
  </si>
  <si>
    <t xml:space="preserve">Apr 30 '83 </t>
  </si>
  <si>
    <t xml:space="preserve">Aug 11 '71 </t>
  </si>
  <si>
    <t xml:space="preserve">Sep 27 '83 </t>
  </si>
  <si>
    <t xml:space="preserve">Jul 02 '81 </t>
  </si>
  <si>
    <t xml:space="preserve">Jan 17 '73 </t>
  </si>
  <si>
    <t xml:space="preserve">Jul 01 '86 </t>
  </si>
  <si>
    <t xml:space="preserve">Jan 06 '83 </t>
  </si>
  <si>
    <t xml:space="preserve">Jul 10 '71 </t>
  </si>
  <si>
    <t xml:space="preserve">Aug 14 '80 </t>
  </si>
  <si>
    <t xml:space="preserve">Feb 15 '79 </t>
  </si>
  <si>
    <t xml:space="preserve">May 23 '86 </t>
  </si>
  <si>
    <t xml:space="preserve">Holyoke </t>
  </si>
  <si>
    <t xml:space="preserve">Jul 03 '73 </t>
  </si>
  <si>
    <t xml:space="preserve">Jul 10 '75 </t>
  </si>
  <si>
    <t xml:space="preserve">Aug 13 '83 </t>
  </si>
  <si>
    <t xml:space="preserve">Dec 23 '78 </t>
  </si>
  <si>
    <t xml:space="preserve">Apr 11 '81 </t>
  </si>
  <si>
    <t xml:space="preserve">Aug 26 '84 </t>
  </si>
  <si>
    <t xml:space="preserve">Canton </t>
  </si>
  <si>
    <t xml:space="preserve">Jul 30 '85 </t>
  </si>
  <si>
    <t xml:space="preserve">Grand Rapids </t>
  </si>
  <si>
    <t xml:space="preserve">Feb 24 '73 </t>
  </si>
  <si>
    <t xml:space="preserve">Nov 21 '79 </t>
  </si>
  <si>
    <t xml:space="preserve">Apr 21 '86 </t>
  </si>
  <si>
    <t xml:space="preserve">Jun 19 '82 </t>
  </si>
  <si>
    <t xml:space="preserve">Aug 25 '85 </t>
  </si>
  <si>
    <t xml:space="preserve">Perm </t>
  </si>
  <si>
    <t xml:space="preserve">Sep 17 '85 </t>
  </si>
  <si>
    <t xml:space="preserve">Jul 05 '86 </t>
  </si>
  <si>
    <t xml:space="preserve">Mar 03 '84 </t>
  </si>
  <si>
    <t xml:space="preserve">Mar 01 '84 </t>
  </si>
  <si>
    <t xml:space="preserve">Jul 05 '85 </t>
  </si>
  <si>
    <t xml:space="preserve">Oct 09 '85 </t>
  </si>
  <si>
    <t xml:space="preserve">Apr 09 '80 </t>
  </si>
  <si>
    <t xml:space="preserve">Apr 10 '81 </t>
  </si>
  <si>
    <t xml:space="preserve">Oct 10 '72 </t>
  </si>
  <si>
    <t xml:space="preserve">Mar 06 '80 </t>
  </si>
  <si>
    <t xml:space="preserve">Jan 09 '75 </t>
  </si>
  <si>
    <t xml:space="preserve">Feb 08 '75 </t>
  </si>
  <si>
    <t xml:space="preserve">Aug 19 '75 </t>
  </si>
  <si>
    <t xml:space="preserve">Jul 13 '75 </t>
  </si>
  <si>
    <t xml:space="preserve">Helsin </t>
  </si>
  <si>
    <t xml:space="preserve">Feb 03 '85 </t>
  </si>
  <si>
    <t xml:space="preserve">Novopolotsk </t>
  </si>
  <si>
    <t xml:space="preserve">Dec 20 '78 </t>
  </si>
  <si>
    <t xml:space="preserve">Jan 21 '78 </t>
  </si>
  <si>
    <t xml:space="preserve">Oct 13 '85 </t>
  </si>
  <si>
    <t xml:space="preserve">Jun 08 '86 </t>
  </si>
  <si>
    <t xml:space="preserve">Jun 30 '81 </t>
  </si>
  <si>
    <t xml:space="preserve">Aug 24 '73 </t>
  </si>
  <si>
    <t xml:space="preserve">Jun 14 '87 </t>
  </si>
  <si>
    <t xml:space="preserve">Jan 02 '83 </t>
  </si>
  <si>
    <t xml:space="preserve">Mar 17 '79 </t>
  </si>
  <si>
    <t xml:space="preserve">Dec 12 '85 </t>
  </si>
  <si>
    <t xml:space="preserve">Nov 06 '81 </t>
  </si>
  <si>
    <t xml:space="preserve">Selkirk </t>
  </si>
  <si>
    <t xml:space="preserve">May 05 '80 </t>
  </si>
  <si>
    <t xml:space="preserve">Oct 30 '82 </t>
  </si>
  <si>
    <t xml:space="preserve">Feb 06 '81 </t>
  </si>
  <si>
    <t xml:space="preserve">Howell </t>
  </si>
  <si>
    <t xml:space="preserve">Aug 25 '77 </t>
  </si>
  <si>
    <t xml:space="preserve">Mar 10 '75 </t>
  </si>
  <si>
    <t xml:space="preserve">May 25 '80 </t>
  </si>
  <si>
    <t xml:space="preserve">Jan 05 '85 </t>
  </si>
  <si>
    <t xml:space="preserve">Jul 20 '82 </t>
  </si>
  <si>
    <t xml:space="preserve">St. Agapi </t>
  </si>
  <si>
    <t xml:space="preserve">Aug 01 '86 </t>
  </si>
  <si>
    <t xml:space="preserve">Tibro </t>
  </si>
  <si>
    <t xml:space="preserve">Feb 25 '82 </t>
  </si>
  <si>
    <t xml:space="preserve">Jul 03 '80 </t>
  </si>
  <si>
    <t xml:space="preserve">Hameenl </t>
  </si>
  <si>
    <t xml:space="preserve">Oct 22 '84 </t>
  </si>
  <si>
    <t xml:space="preserve">Vanntaa </t>
  </si>
  <si>
    <t xml:space="preserve">Aug 24 '87 </t>
  </si>
  <si>
    <t xml:space="preserve">Apr 13 '78 </t>
  </si>
  <si>
    <t xml:space="preserve">Mar 05 '81 </t>
  </si>
  <si>
    <t xml:space="preserve">Apr 14 '83 </t>
  </si>
  <si>
    <t xml:space="preserve">Dec 13 '75 </t>
  </si>
  <si>
    <t xml:space="preserve">Jan 22 '84 </t>
  </si>
  <si>
    <t xml:space="preserve">Jul 17 '78 </t>
  </si>
  <si>
    <t xml:space="preserve">May 11 '84 </t>
  </si>
  <si>
    <t xml:space="preserve">Jun 25 '82 </t>
  </si>
  <si>
    <t xml:space="preserve">Sep 29 '86 </t>
  </si>
  <si>
    <t xml:space="preserve">Nov 09 '70 </t>
  </si>
  <si>
    <t xml:space="preserve">Feb 16 '80 </t>
  </si>
  <si>
    <t xml:space="preserve">Sep 27 '86 </t>
  </si>
  <si>
    <t xml:space="preserve">Feb 18 '86 </t>
  </si>
  <si>
    <t xml:space="preserve">Meadow La </t>
  </si>
  <si>
    <t xml:space="preserve">Nov 14 '78 </t>
  </si>
  <si>
    <t xml:space="preserve">Jan 01 '71 </t>
  </si>
  <si>
    <t xml:space="preserve">Mar 17 '87 </t>
  </si>
  <si>
    <t xml:space="preserve">Cherry Hill </t>
  </si>
  <si>
    <t xml:space="preserve">Feb 14 '86 </t>
  </si>
  <si>
    <t xml:space="preserve">Apr 16 '78 </t>
  </si>
  <si>
    <t xml:space="preserve">Oct 19 '83 </t>
  </si>
  <si>
    <t xml:space="preserve">Apr 17 '82 </t>
  </si>
  <si>
    <t xml:space="preserve">May 07 '77 </t>
  </si>
  <si>
    <t xml:space="preserve">Jun 28 '77 </t>
  </si>
  <si>
    <t xml:space="preserve">Aug 12 '76 </t>
  </si>
  <si>
    <t xml:space="preserve">Nov 29 '71 </t>
  </si>
  <si>
    <t xml:space="preserve">May 02 '80 </t>
  </si>
  <si>
    <t xml:space="preserve">Feb 04 '85 </t>
  </si>
  <si>
    <t xml:space="preserve">Nov 06 '79 </t>
  </si>
  <si>
    <t xml:space="preserve">Mar 01 '81 </t>
  </si>
  <si>
    <t xml:space="preserve">Aug 17 '84 </t>
  </si>
  <si>
    <t xml:space="preserve">Apr 04 '82 </t>
  </si>
  <si>
    <t xml:space="preserve">Jul 10 '85 </t>
  </si>
  <si>
    <t xml:space="preserve">Denver </t>
  </si>
  <si>
    <t xml:space="preserve">CO </t>
  </si>
  <si>
    <t xml:space="preserve">Apr 29 '86 </t>
  </si>
  <si>
    <t xml:space="preserve">Jul 18 '83 </t>
  </si>
  <si>
    <t xml:space="preserve">Oct 08 '80 </t>
  </si>
  <si>
    <t xml:space="preserve">Nov 24 '80 </t>
  </si>
  <si>
    <t xml:space="preserve">Feb 27 '85 </t>
  </si>
  <si>
    <t xml:space="preserve">Mar 31 '83 </t>
  </si>
  <si>
    <t xml:space="preserve">Aug 15 '75 </t>
  </si>
  <si>
    <t xml:space="preserve">Jan 23 '69 </t>
  </si>
  <si>
    <t xml:space="preserve">Feb 20 '75 </t>
  </si>
  <si>
    <t xml:space="preserve">Jan 16 '79 </t>
  </si>
  <si>
    <t xml:space="preserve">Mar 09 '85 </t>
  </si>
  <si>
    <t xml:space="preserve">Ajax </t>
  </si>
  <si>
    <t xml:space="preserve">Apr 20 '85 </t>
  </si>
  <si>
    <t xml:space="preserve">Jan 07 '77 </t>
  </si>
  <si>
    <t xml:space="preserve">Aug 10 '70 </t>
  </si>
  <si>
    <t xml:space="preserve">Dec 23 '76 </t>
  </si>
  <si>
    <t xml:space="preserve">Jan 15 '82 </t>
  </si>
  <si>
    <t xml:space="preserve">Aug 14 '78 </t>
  </si>
  <si>
    <t xml:space="preserve">Apr 24 '84 </t>
  </si>
  <si>
    <t xml:space="preserve">Los Angeles </t>
  </si>
  <si>
    <t xml:space="preserve">Dec 18 '84 </t>
  </si>
  <si>
    <t xml:space="preserve">May 23 '79 </t>
  </si>
  <si>
    <t xml:space="preserve">Jan 18 '79 </t>
  </si>
  <si>
    <t xml:space="preserve">Mar 26 '87 </t>
  </si>
  <si>
    <t xml:space="preserve">Sep 02 '81 </t>
  </si>
  <si>
    <t xml:space="preserve">Apr 15 '77 </t>
  </si>
  <si>
    <t xml:space="preserve">Sep 28 '73 </t>
  </si>
  <si>
    <t xml:space="preserve">Feb 21 '73 </t>
  </si>
  <si>
    <t xml:space="preserve">Mar 01 '82 </t>
  </si>
  <si>
    <t xml:space="preserve">Mar 16 '78 </t>
  </si>
  <si>
    <t xml:space="preserve">Jun 23 '83 </t>
  </si>
  <si>
    <t xml:space="preserve">Sep 26 '80 </t>
  </si>
  <si>
    <t xml:space="preserve">Oct 03 '84 </t>
  </si>
  <si>
    <t xml:space="preserve">Aug 21 '80 </t>
  </si>
  <si>
    <t xml:space="preserve">Mar 05 '77 </t>
  </si>
  <si>
    <t xml:space="preserve">Mar 09 '86 </t>
  </si>
  <si>
    <t xml:space="preserve">Nov 12 '87 </t>
  </si>
  <si>
    <t xml:space="preserve">Jun 08 '75 </t>
  </si>
  <si>
    <t xml:space="preserve">Dec 27 '71 </t>
  </si>
  <si>
    <t xml:space="preserve">Aug 06 '86 </t>
  </si>
  <si>
    <t xml:space="preserve">Feb 11 '76 </t>
  </si>
  <si>
    <t xml:space="preserve">Apr 24 '77 </t>
  </si>
  <si>
    <t xml:space="preserve">Nov 18 '87 </t>
  </si>
  <si>
    <t xml:space="preserve">Apr 15 '84 </t>
  </si>
  <si>
    <t xml:space="preserve">Apr 04 '86 </t>
  </si>
  <si>
    <t xml:space="preserve">Jan 27 '83 </t>
  </si>
  <si>
    <t xml:space="preserve">Jul 28 '85 </t>
  </si>
  <si>
    <t xml:space="preserve">Nov 27 '76 </t>
  </si>
  <si>
    <t xml:space="preserve">Mar 27 '82 </t>
  </si>
  <si>
    <t xml:space="preserve">Jul 09 '84 </t>
  </si>
  <si>
    <t xml:space="preserve">Jan 25 '62 </t>
  </si>
  <si>
    <t xml:space="preserve">Mar 08 '76 </t>
  </si>
  <si>
    <t xml:space="preserve">Dec 23 '83 </t>
  </si>
  <si>
    <t xml:space="preserve">Aug 20 '76 </t>
  </si>
  <si>
    <t xml:space="preserve">Jul 05 '75 </t>
  </si>
  <si>
    <t xml:space="preserve">Nov 11 '80 </t>
  </si>
  <si>
    <t xml:space="preserve">Sep 26 '79 </t>
  </si>
  <si>
    <t xml:space="preserve">Jun 18 '79 </t>
  </si>
  <si>
    <t xml:space="preserve">Mar 09 '78 </t>
  </si>
  <si>
    <t xml:space="preserve">Oct 10 '74 </t>
  </si>
  <si>
    <t xml:space="preserve">Jan 30 '72 </t>
  </si>
  <si>
    <t xml:space="preserve">Jun 03 '83 </t>
  </si>
  <si>
    <t xml:space="preserve">Apr 28 '80 </t>
  </si>
  <si>
    <t xml:space="preserve">Jul 06 '82 </t>
  </si>
  <si>
    <t xml:space="preserve">Feb 05 '82 </t>
  </si>
  <si>
    <t xml:space="preserve">Munich </t>
  </si>
  <si>
    <t xml:space="preserve">Jan 29 '86 </t>
  </si>
  <si>
    <t xml:space="preserve">Jun 02 '83 </t>
  </si>
  <si>
    <t xml:space="preserve">Nov 18 '81 </t>
  </si>
  <si>
    <t xml:space="preserve">Owen Sound </t>
  </si>
  <si>
    <t xml:space="preserve">Apr 06 '85 </t>
  </si>
  <si>
    <t xml:space="preserve">Jan 12 '88 </t>
  </si>
  <si>
    <t xml:space="preserve">Hearst </t>
  </si>
  <si>
    <t xml:space="preserve">Apr 05 '83 </t>
  </si>
  <si>
    <t xml:space="preserve">Sturgeon Lake </t>
  </si>
  <si>
    <t xml:space="preserve">Jan 07 '87 </t>
  </si>
  <si>
    <t xml:space="preserve">Apr 18 '83 </t>
  </si>
  <si>
    <t xml:space="preserve">Jun 26 '84 </t>
  </si>
  <si>
    <t xml:space="preserve">Binscarth </t>
  </si>
  <si>
    <t xml:space="preserve">Nov 23 '82 </t>
  </si>
  <si>
    <t xml:space="preserve">Dec 12 '77 </t>
  </si>
  <si>
    <t xml:space="preserve">Jan 28 '85 </t>
  </si>
  <si>
    <t xml:space="preserve">Jul 08 '82 </t>
  </si>
  <si>
    <t xml:space="preserve">Mar 03 '82 </t>
  </si>
  <si>
    <t xml:space="preserve">Aug 25 '82 </t>
  </si>
  <si>
    <t xml:space="preserve">May 08 '84 </t>
  </si>
  <si>
    <t xml:space="preserve">May 16 '85 </t>
  </si>
  <si>
    <t xml:space="preserve">Feb 13 '78 </t>
  </si>
  <si>
    <t xml:space="preserve">Aug 16 '78 </t>
  </si>
  <si>
    <t xml:space="preserve">Dec 20 '73 </t>
  </si>
  <si>
    <t xml:space="preserve">Apr 26 '77 </t>
  </si>
  <si>
    <t xml:space="preserve">Sep 04 '71 </t>
  </si>
  <si>
    <t xml:space="preserve">Apr 07 '77 </t>
  </si>
  <si>
    <t xml:space="preserve">Sep 13 '74 </t>
  </si>
  <si>
    <t xml:space="preserve">Mar 17 '81 </t>
  </si>
  <si>
    <t xml:space="preserve">Feb 12 '76 </t>
  </si>
  <si>
    <t xml:space="preserve">Dec 28 '82 </t>
  </si>
  <si>
    <t xml:space="preserve">Jun 16 '78 </t>
  </si>
  <si>
    <t xml:space="preserve">Feb 04 '69 </t>
  </si>
  <si>
    <t xml:space="preserve">Jul 12 '76 </t>
  </si>
  <si>
    <t xml:space="preserve">Jul 13 '85 </t>
  </si>
  <si>
    <t xml:space="preserve">Dec 13 '82 </t>
  </si>
  <si>
    <t xml:space="preserve">Jan 30 '77 </t>
  </si>
  <si>
    <t xml:space="preserve">Jun 15 '81 </t>
  </si>
  <si>
    <t xml:space="preserve">Feb 21 '86 </t>
  </si>
  <si>
    <t xml:space="preserve">Nipawin </t>
  </si>
  <si>
    <t xml:space="preserve">Dec 11 '72 </t>
  </si>
  <si>
    <t xml:space="preserve">Oct 06 '77 </t>
  </si>
  <si>
    <t xml:space="preserve">Dec 18 '78 </t>
  </si>
  <si>
    <t xml:space="preserve">NL </t>
  </si>
  <si>
    <t xml:space="preserve">Apr 29 '84 </t>
  </si>
  <si>
    <t xml:space="preserve">Mar 06 '85 </t>
  </si>
  <si>
    <t xml:space="preserve">Aug 01 '84 </t>
  </si>
  <si>
    <t xml:space="preserve">Jan 21 '81 </t>
  </si>
  <si>
    <t xml:space="preserve">Aug 10 '80 </t>
  </si>
  <si>
    <t xml:space="preserve">Mar 15 '75 </t>
  </si>
  <si>
    <t xml:space="preserve">Oct 22 '79 </t>
  </si>
  <si>
    <t xml:space="preserve">Jan 21 '87 </t>
  </si>
  <si>
    <t xml:space="preserve">Apr 01 '72 </t>
  </si>
  <si>
    <t xml:space="preserve">Nov 02 '81 </t>
  </si>
  <si>
    <t xml:space="preserve">Jul 07 '84 </t>
  </si>
  <si>
    <t xml:space="preserve">May 13 '72 </t>
  </si>
  <si>
    <t xml:space="preserve">Jun 05 '86 </t>
  </si>
  <si>
    <t xml:space="preserve">May 01 '84 </t>
  </si>
  <si>
    <t xml:space="preserve">Nov 24 '84 </t>
  </si>
  <si>
    <t xml:space="preserve">Jan 06 '85 </t>
  </si>
  <si>
    <t xml:space="preserve">Truro </t>
  </si>
  <si>
    <t xml:space="preserve">Mar 31 '84 </t>
  </si>
  <si>
    <t xml:space="preserve">Jun 18 '81 </t>
  </si>
  <si>
    <t xml:space="preserve">Colorado Springs </t>
  </si>
  <si>
    <t xml:space="preserve">Oct 01 '81 </t>
  </si>
  <si>
    <t xml:space="preserve">Aug 10 '84 </t>
  </si>
  <si>
    <t xml:space="preserve">May 12 '81 </t>
  </si>
  <si>
    <t xml:space="preserve">Apr 28 '86 </t>
  </si>
  <si>
    <t xml:space="preserve">Aug 17 '80 </t>
  </si>
  <si>
    <t xml:space="preserve">Dec 28 '81 </t>
  </si>
  <si>
    <t xml:space="preserve">May 28 '88 </t>
  </si>
  <si>
    <t xml:space="preserve">Mar 15 '82 </t>
  </si>
  <si>
    <t xml:space="preserve">Jul 19 '80 </t>
  </si>
  <si>
    <t xml:space="preserve">Jan 22 '75 </t>
  </si>
  <si>
    <t xml:space="preserve">Sep 27 '76 </t>
  </si>
  <si>
    <t xml:space="preserve">Jun 15 '73 </t>
  </si>
  <si>
    <t xml:space="preserve">Oct 11 '83 </t>
  </si>
  <si>
    <t xml:space="preserve">Yaroslavl </t>
  </si>
  <si>
    <t xml:space="preserve">Jan 29 '85 </t>
  </si>
  <si>
    <t xml:space="preserve">Jul 18 '81 </t>
  </si>
  <si>
    <t xml:space="preserve">Mar 20 '83 </t>
  </si>
  <si>
    <t xml:space="preserve">Apr 23 '73 </t>
  </si>
  <si>
    <t xml:space="preserve">Jun 23 '82 </t>
  </si>
  <si>
    <t xml:space="preserve">Jun 11 '81 </t>
  </si>
  <si>
    <t xml:space="preserve">Apr 21 '84 </t>
  </si>
  <si>
    <t xml:space="preserve">Aug 24 '78 </t>
  </si>
  <si>
    <t xml:space="preserve">May 04 '83 </t>
  </si>
  <si>
    <t xml:space="preserve">Jun 04 '72 </t>
  </si>
  <si>
    <t xml:space="preserve">Sep 22 '87 </t>
  </si>
  <si>
    <t xml:space="preserve">Jan 01 '87 </t>
  </si>
  <si>
    <t xml:space="preserve">Taber </t>
  </si>
  <si>
    <t xml:space="preserve">Jan 20 '75 </t>
  </si>
  <si>
    <t xml:space="preserve">Sundbyberg </t>
  </si>
  <si>
    <t xml:space="preserve">Apr 10 '85 </t>
  </si>
  <si>
    <t xml:space="preserve">Jul 22 '80 </t>
  </si>
  <si>
    <t xml:space="preserve">Aug 03 '80 </t>
  </si>
  <si>
    <t xml:space="preserve">Jan 07 '72 </t>
  </si>
  <si>
    <t xml:space="preserve">Mar 26 '80 </t>
  </si>
  <si>
    <t xml:space="preserve">Jan 21 '71 </t>
  </si>
  <si>
    <t xml:space="preserve">Mar 12 '80 </t>
  </si>
  <si>
    <t xml:space="preserve">Jul 28 '83 </t>
  </si>
  <si>
    <t xml:space="preserve">May 15 '85 </t>
  </si>
  <si>
    <t xml:space="preserve">Feb 17 '84 </t>
  </si>
  <si>
    <t xml:space="preserve">Dover </t>
  </si>
  <si>
    <t xml:space="preserve">Oct 30 '85 </t>
  </si>
  <si>
    <t xml:space="preserve">Jul 16 '83 </t>
  </si>
  <si>
    <t xml:space="preserve">Jul 16 '86 </t>
  </si>
  <si>
    <t xml:space="preserve">Nov 04 '84 </t>
  </si>
  <si>
    <t xml:space="preserve">Mar 27 '85 </t>
  </si>
  <si>
    <t xml:space="preserve">Sep 28 '82 </t>
  </si>
  <si>
    <t xml:space="preserve">Oct 30 '77 </t>
  </si>
  <si>
    <t xml:space="preserve">Jun 27 '84 </t>
  </si>
  <si>
    <t xml:space="preserve">Jun 26 '76 </t>
  </si>
  <si>
    <t xml:space="preserve">Sep 08 '85 </t>
  </si>
  <si>
    <t xml:space="preserve">Apr 22 '86 </t>
  </si>
  <si>
    <t xml:space="preserve">Dec 16 '77 </t>
  </si>
  <si>
    <t xml:space="preserve">Aug 17 '76 </t>
  </si>
  <si>
    <t xml:space="preserve">Apr 17 '79 </t>
  </si>
  <si>
    <t xml:space="preserve">Sep 07 '85 </t>
  </si>
  <si>
    <t xml:space="preserve">Mar 07 '80 </t>
  </si>
  <si>
    <t xml:space="preserve">Feb 14 '83 </t>
  </si>
  <si>
    <t xml:space="preserve">Nov 01 '75 </t>
  </si>
  <si>
    <t xml:space="preserve">Oct 29 '84 </t>
  </si>
  <si>
    <t xml:space="preserve">Dec 17 '83 </t>
  </si>
  <si>
    <t xml:space="preserve">Nov 06 '78 </t>
  </si>
  <si>
    <t xml:space="preserve">Mar 21 '88 </t>
  </si>
  <si>
    <t xml:space="preserve">Sep 22 '75 </t>
  </si>
  <si>
    <t xml:space="preserve">Jul 31 '86 </t>
  </si>
  <si>
    <t xml:space="preserve">Jul 19 '83 </t>
  </si>
  <si>
    <t xml:space="preserve">Dec 27 '76 </t>
  </si>
  <si>
    <t xml:space="preserve">Dec 29 '76 </t>
  </si>
  <si>
    <t xml:space="preserve">Oct 17 '75 </t>
  </si>
  <si>
    <t xml:space="preserve">Jun 04 '80 </t>
  </si>
  <si>
    <t xml:space="preserve">Nov 08 '73 </t>
  </si>
  <si>
    <t xml:space="preserve">Jan 04 '81 </t>
  </si>
  <si>
    <t xml:space="preserve">Sanbornville </t>
  </si>
  <si>
    <t xml:space="preserve">Oct 08 '74 </t>
  </si>
  <si>
    <t xml:space="preserve">May 06 '83 </t>
  </si>
  <si>
    <t xml:space="preserve">Jan 20 '84 </t>
  </si>
  <si>
    <t xml:space="preserve">Aug 16 '81 </t>
  </si>
  <si>
    <t xml:space="preserve">Jan 28 '80 </t>
  </si>
  <si>
    <t xml:space="preserve">Sep 17 '82 </t>
  </si>
  <si>
    <t xml:space="preserve">May 23 '66 </t>
  </si>
  <si>
    <t xml:space="preserve">Feb 01 '72 </t>
  </si>
  <si>
    <t xml:space="preserve">Dec 29 '79 </t>
  </si>
  <si>
    <t xml:space="preserve">Dec 07 '76 </t>
  </si>
  <si>
    <t xml:space="preserve">Jun 25 '74 </t>
  </si>
  <si>
    <t xml:space="preserve">Nov 01 '72 </t>
  </si>
  <si>
    <t xml:space="preserve">Oct 02 '68 </t>
  </si>
  <si>
    <t xml:space="preserve">Jan 04 '73 </t>
  </si>
  <si>
    <t xml:space="preserve">Mar 26 '84 </t>
  </si>
  <si>
    <t xml:space="preserve">Lisbon </t>
  </si>
  <si>
    <t xml:space="preserve">ME </t>
  </si>
  <si>
    <t xml:space="preserve">Jun 05 '80 </t>
  </si>
  <si>
    <t xml:space="preserve">May 21 '86 </t>
  </si>
  <si>
    <t xml:space="preserve">May 24 '87 </t>
  </si>
  <si>
    <t xml:space="preserve">Apr 06 '75 </t>
  </si>
  <si>
    <t xml:space="preserve">Jan 10 '79 </t>
  </si>
  <si>
    <t xml:space="preserve">Oct 09 '80 </t>
  </si>
  <si>
    <t xml:space="preserve">Jan 19 '74 </t>
  </si>
  <si>
    <t xml:space="preserve">Jun 04 '84 </t>
  </si>
  <si>
    <t xml:space="preserve">Steinbach </t>
  </si>
  <si>
    <t xml:space="preserve">Feb 14 '87 </t>
  </si>
  <si>
    <t xml:space="preserve">Apr 15 '83 </t>
  </si>
  <si>
    <t xml:space="preserve">May 19 '85 </t>
  </si>
  <si>
    <t xml:space="preserve">Jan 24 '86 </t>
  </si>
  <si>
    <t xml:space="preserve">Portland </t>
  </si>
  <si>
    <t xml:space="preserve">OR </t>
  </si>
  <si>
    <t xml:space="preserve">Jan 13 '87 </t>
  </si>
  <si>
    <t xml:space="preserve">May 19 '87 </t>
  </si>
  <si>
    <t xml:space="preserve">Mar 04 '85 </t>
  </si>
  <si>
    <t xml:space="preserve">Eau Claire </t>
  </si>
  <si>
    <t xml:space="preserve">Oct 24 '74 </t>
  </si>
  <si>
    <t xml:space="preserve">Dec 25 '68 </t>
  </si>
  <si>
    <t xml:space="preserve">Apr 25 '88 </t>
  </si>
  <si>
    <t xml:space="preserve">Feb 21 '80 </t>
  </si>
  <si>
    <t xml:space="preserve">Feb 21 '84 </t>
  </si>
  <si>
    <t xml:space="preserve">Jul 24 '75 </t>
  </si>
  <si>
    <t xml:space="preserve">Jun 18 '78 </t>
  </si>
  <si>
    <t xml:space="preserve">Sep 20 '76 </t>
  </si>
  <si>
    <t xml:space="preserve">Mar 15 '86 </t>
  </si>
  <si>
    <t xml:space="preserve">Herlev </t>
  </si>
  <si>
    <t xml:space="preserve">May 13 '86 </t>
  </si>
  <si>
    <t xml:space="preserve">Charlotte </t>
  </si>
  <si>
    <t xml:space="preserve">Aug 23 '75 </t>
  </si>
  <si>
    <t xml:space="preserve">Jul 01 '77 </t>
  </si>
  <si>
    <t xml:space="preserve">Feb 15 '72 </t>
  </si>
  <si>
    <t xml:space="preserve">Nov 10 '76 </t>
  </si>
  <si>
    <t xml:space="preserve">Feb 27 '71 </t>
  </si>
  <si>
    <t xml:space="preserve">Feb 11 '74 </t>
  </si>
  <si>
    <t xml:space="preserve">Jun 24 '82 </t>
  </si>
  <si>
    <t xml:space="preserve">Melville </t>
  </si>
  <si>
    <t xml:space="preserve">Oct 11 '74 </t>
  </si>
  <si>
    <t xml:space="preserve">Collingwood </t>
  </si>
  <si>
    <t xml:space="preserve">Sep 02 '73 </t>
  </si>
  <si>
    <t xml:space="preserve">May 02 '79 </t>
  </si>
  <si>
    <t xml:space="preserve">Rimbey </t>
  </si>
  <si>
    <t xml:space="preserve">Sep 14 '81 </t>
  </si>
  <si>
    <t xml:space="preserve">Corner Brook </t>
  </si>
  <si>
    <t xml:space="preserve">Nov 30 '82 </t>
  </si>
  <si>
    <t xml:space="preserve">Nov 02 '73 </t>
  </si>
  <si>
    <t xml:space="preserve">Jun 13 '83 </t>
  </si>
  <si>
    <t xml:space="preserve">Jul 17 '75 </t>
  </si>
  <si>
    <t xml:space="preserve">Aug 11 '80 </t>
  </si>
  <si>
    <t xml:space="preserve">Dec 04 '72 </t>
  </si>
  <si>
    <t xml:space="preserve">Sep 02 '79 </t>
  </si>
  <si>
    <t xml:space="preserve">Mar 02 '83 </t>
  </si>
  <si>
    <t xml:space="preserve">Sep 08 '77 </t>
  </si>
  <si>
    <t xml:space="preserve">Dec 27 '74 </t>
  </si>
  <si>
    <t xml:space="preserve">Apr 01 '78 </t>
  </si>
  <si>
    <t xml:space="preserve">Sep 03 '78 </t>
  </si>
  <si>
    <t xml:space="preserve">Jan 01 '85 </t>
  </si>
  <si>
    <t xml:space="preserve">Dec 18 '79 </t>
  </si>
  <si>
    <t xml:space="preserve">Jun 20 '79 </t>
  </si>
  <si>
    <t xml:space="preserve">Nashua </t>
  </si>
  <si>
    <t xml:space="preserve">May 03 '76 </t>
  </si>
  <si>
    <t xml:space="preserve">Feb 01 '78 </t>
  </si>
  <si>
    <t xml:space="preserve">Feb 25 '86 </t>
  </si>
  <si>
    <t xml:space="preserve">Feb 19 '81 </t>
  </si>
  <si>
    <t xml:space="preserve">Apr 13 '84 </t>
  </si>
  <si>
    <t xml:space="preserve">Sep 01 '83 </t>
  </si>
  <si>
    <t xml:space="preserve">Sep 04 '77 </t>
  </si>
  <si>
    <t xml:space="preserve">Dayton </t>
  </si>
  <si>
    <t xml:space="preserve">Jun 24 '73 </t>
  </si>
  <si>
    <t xml:space="preserve">Jan 13 '85 </t>
  </si>
  <si>
    <t xml:space="preserve">Feb 11 '79 </t>
  </si>
  <si>
    <t xml:space="preserve">Jan 17 '70 </t>
  </si>
  <si>
    <t xml:space="preserve">Jan 26 '84 </t>
  </si>
  <si>
    <t xml:space="preserve">Feb 04 '79 </t>
  </si>
  <si>
    <t xml:space="preserve">Aug 10 '78 </t>
  </si>
  <si>
    <t xml:space="preserve">Plattsburgh </t>
  </si>
  <si>
    <t xml:space="preserve">Oct 04 '83 </t>
  </si>
  <si>
    <t xml:space="preserve">Long Sault </t>
  </si>
  <si>
    <t xml:space="preserve">Apr 29 '85 </t>
  </si>
  <si>
    <t xml:space="preserve">Dec 09 '82 </t>
  </si>
  <si>
    <t xml:space="preserve">Petosky </t>
  </si>
  <si>
    <t xml:space="preserve">Jan 04 '84 </t>
  </si>
  <si>
    <t xml:space="preserve">Aug 12 '83 </t>
  </si>
  <si>
    <t xml:space="preserve">Mar 16 '88 </t>
  </si>
  <si>
    <t xml:space="preserve">Slany </t>
  </si>
  <si>
    <t xml:space="preserve">Dec 05 '83 </t>
  </si>
  <si>
    <t xml:space="preserve">Jun 21 '77 </t>
  </si>
  <si>
    <t xml:space="preserve">Mannheim </t>
  </si>
  <si>
    <t xml:space="preserve">Feb 07 '76  </t>
  </si>
  <si>
    <t xml:space="preserve">Thompson  </t>
  </si>
  <si>
    <t xml:space="preserve">MB  </t>
  </si>
  <si>
    <t xml:space="preserve">Feb 25 '79 </t>
  </si>
  <si>
    <t xml:space="preserve">Feb 06 '83 </t>
  </si>
  <si>
    <t xml:space="preserve">Plymouth </t>
  </si>
  <si>
    <t xml:space="preserve">Mar 14 '80 </t>
  </si>
  <si>
    <t xml:space="preserve">Jul 11 '84 </t>
  </si>
  <si>
    <t xml:space="preserve">Jul 07 '69 </t>
  </si>
  <si>
    <t xml:space="preserve">Jul 02 '79 </t>
  </si>
  <si>
    <t xml:space="preserve">Mar 22 '77 </t>
  </si>
  <si>
    <t xml:space="preserve">Mar 02 '82 </t>
  </si>
  <si>
    <t xml:space="preserve">Apr 06 '83 </t>
  </si>
  <si>
    <t xml:space="preserve">Jun 29 '82 </t>
  </si>
  <si>
    <t xml:space="preserve">Sep 23 '83 </t>
  </si>
  <si>
    <t xml:space="preserve">Dec 23 '79 </t>
  </si>
  <si>
    <t xml:space="preserve">Jun 26 '80 </t>
  </si>
  <si>
    <t xml:space="preserve">May 04 '73 </t>
  </si>
  <si>
    <t xml:space="preserve">Jun 29 '79 </t>
  </si>
  <si>
    <t xml:space="preserve">Nov 21 '82 </t>
  </si>
  <si>
    <t xml:space="preserve">Nov 25 '80 </t>
  </si>
  <si>
    <t xml:space="preserve">Jan 19 '84 </t>
  </si>
  <si>
    <t xml:space="preserve">Jan 08 '70 </t>
  </si>
  <si>
    <t xml:space="preserve">Sep 29 '77 </t>
  </si>
  <si>
    <t xml:space="preserve">Jul 15 '80 </t>
  </si>
  <si>
    <t xml:space="preserve">Mar 02 '84 </t>
  </si>
  <si>
    <t xml:space="preserve">Karlskrona </t>
  </si>
  <si>
    <t xml:space="preserve">Oct 02 '84 </t>
  </si>
  <si>
    <t xml:space="preserve">Apr 29 '88 </t>
  </si>
  <si>
    <t xml:space="preserve">Sep 19 '83 </t>
  </si>
  <si>
    <t xml:space="preserve">Feb 23 '84 </t>
  </si>
  <si>
    <t xml:space="preserve">Nokomis </t>
  </si>
  <si>
    <t xml:space="preserve">May 11 '86 </t>
  </si>
  <si>
    <t xml:space="preserve">Corvallis </t>
  </si>
  <si>
    <t xml:space="preserve">Sep 10 '88 </t>
  </si>
  <si>
    <t xml:space="preserve">Feb 02 '83 </t>
  </si>
  <si>
    <t xml:space="preserve">Sep 12 '80 </t>
  </si>
  <si>
    <t xml:space="preserve">Jun 20 '77 </t>
  </si>
  <si>
    <t xml:space="preserve">Oak Park </t>
  </si>
  <si>
    <t xml:space="preserve">Aug 14 '84 </t>
  </si>
  <si>
    <t xml:space="preserve">Sep 09 '82 </t>
  </si>
  <si>
    <t xml:space="preserve">Jul 17 '77 </t>
  </si>
  <si>
    <t xml:space="preserve">Feb 07 '85 </t>
  </si>
  <si>
    <t xml:space="preserve">Jul 20 '72 </t>
  </si>
  <si>
    <t xml:space="preserve">May 26 '80 </t>
  </si>
  <si>
    <t xml:space="preserve">Apr 01 '83 </t>
  </si>
  <si>
    <t xml:space="preserve">Feb 25 '87 </t>
  </si>
  <si>
    <t xml:space="preserve">Muskegon </t>
  </si>
  <si>
    <t xml:space="preserve">Oct 04 '81 </t>
  </si>
  <si>
    <t xml:space="preserve">Nov 18 '84 </t>
  </si>
  <si>
    <t xml:space="preserve">Aug 27 '79 </t>
  </si>
  <si>
    <t xml:space="preserve">Zlinwaldow </t>
  </si>
  <si>
    <t xml:space="preserve">Jun 30 '83 </t>
  </si>
  <si>
    <t xml:space="preserve">Jul 09 '74 </t>
  </si>
  <si>
    <t xml:space="preserve">Nov 26 '82 </t>
  </si>
  <si>
    <t xml:space="preserve">Feb 03 '70 </t>
  </si>
  <si>
    <t xml:space="preserve">Mar 28 '72 </t>
  </si>
  <si>
    <t xml:space="preserve">Sep 09 '86 </t>
  </si>
  <si>
    <t xml:space="preserve">Apr 24 '71 </t>
  </si>
  <si>
    <t xml:space="preserve">May 04 '79 </t>
  </si>
  <si>
    <t xml:space="preserve">Almont </t>
  </si>
  <si>
    <t xml:space="preserve">Jun 16 '81 </t>
  </si>
  <si>
    <t xml:space="preserve">Feb 26 '81 </t>
  </si>
  <si>
    <t xml:space="preserve">Jul 15 '79 </t>
  </si>
  <si>
    <t xml:space="preserve">Dec 13 '84 </t>
  </si>
  <si>
    <t xml:space="preserve">Mar 16 '76 </t>
  </si>
  <si>
    <t xml:space="preserve">Mar 18 '75 </t>
  </si>
  <si>
    <t xml:space="preserve">Aug 27 '80 </t>
  </si>
  <si>
    <t xml:space="preserve">Dec 22 '72 </t>
  </si>
  <si>
    <t xml:space="preserve">Feb 05 '81 </t>
  </si>
  <si>
    <t xml:space="preserve">May 24 '71 </t>
  </si>
  <si>
    <t xml:space="preserve">Feb 19 '82 </t>
  </si>
  <si>
    <t xml:space="preserve">May 02 '87 </t>
  </si>
  <si>
    <t xml:space="preserve">Lethbridge </t>
  </si>
  <si>
    <t xml:space="preserve">Nov 10 '78 </t>
  </si>
  <si>
    <t xml:space="preserve">Osterhani </t>
  </si>
  <si>
    <t xml:space="preserve">Apr 24 '87 </t>
  </si>
  <si>
    <t xml:space="preserve">Jan 16 '81 </t>
  </si>
  <si>
    <t xml:space="preserve">Nov 24 '81 </t>
  </si>
  <si>
    <t xml:space="preserve">May 25 '84 </t>
  </si>
  <si>
    <t xml:space="preserve">Jan 05 '79 </t>
  </si>
  <si>
    <t xml:space="preserve">Feb 19 '86 </t>
  </si>
  <si>
    <t xml:space="preserve">Westlock </t>
  </si>
  <si>
    <t xml:space="preserve">Dec 02 '86 </t>
  </si>
  <si>
    <t xml:space="preserve">Nov 15 '83 </t>
  </si>
  <si>
    <t xml:space="preserve">Victoria </t>
  </si>
  <si>
    <t xml:space="preserve">Jun 18 '77 </t>
  </si>
  <si>
    <t xml:space="preserve">Coaldale </t>
  </si>
  <si>
    <t xml:space="preserve">Apr 16 '88 </t>
  </si>
  <si>
    <t xml:space="preserve">Aug 12 '85 </t>
  </si>
  <si>
    <t xml:space="preserve">Aug 14 '89 </t>
  </si>
  <si>
    <t xml:space="preserve">New Westminster </t>
  </si>
  <si>
    <t xml:space="preserve">Jan 29 '81 </t>
  </si>
  <si>
    <t xml:space="preserve">May 16 '83 </t>
  </si>
  <si>
    <t xml:space="preserve">Jun 01 '79 </t>
  </si>
  <si>
    <t xml:space="preserve">Feb 01 '86 </t>
  </si>
  <si>
    <t xml:space="preserve">Sep 18 '81 </t>
  </si>
  <si>
    <t xml:space="preserve">Sep 01 '86 </t>
  </si>
  <si>
    <t xml:space="preserve">May 07 '79 </t>
  </si>
  <si>
    <t xml:space="preserve">Feb 04 '83 </t>
  </si>
  <si>
    <t xml:space="preserve">Jan 27 '86 </t>
  </si>
  <si>
    <t xml:space="preserve">Jul 17 '85 </t>
  </si>
  <si>
    <t xml:space="preserve">Aug 11 '76 </t>
  </si>
  <si>
    <t xml:space="preserve">Feb 16 '87 </t>
  </si>
  <si>
    <t xml:space="preserve">Sep 23 '85 </t>
  </si>
  <si>
    <t xml:space="preserve">Mar 11 '83 </t>
  </si>
  <si>
    <t xml:space="preserve">Mar 26 '69 </t>
  </si>
  <si>
    <t xml:space="preserve">Sep 04 '73 </t>
  </si>
  <si>
    <t xml:space="preserve">Linkoping </t>
  </si>
  <si>
    <t xml:space="preserve">May 18 '80 </t>
  </si>
  <si>
    <t xml:space="preserve">Jun 21 '85 </t>
  </si>
  <si>
    <t xml:space="preserve">Oct 13 '80 </t>
  </si>
  <si>
    <t xml:space="preserve">Mar 11 '87 </t>
  </si>
  <si>
    <t xml:space="preserve">May 22 '85 </t>
  </si>
  <si>
    <t xml:space="preserve">Quebec </t>
  </si>
  <si>
    <t xml:space="preserve">Mar 30 '87 </t>
  </si>
  <si>
    <t xml:space="preserve">Aug 24 '83 </t>
  </si>
  <si>
    <t xml:space="preserve">Calw </t>
  </si>
  <si>
    <t xml:space="preserve">Oct 12 '81 </t>
  </si>
  <si>
    <t xml:space="preserve">Sep 08 '78 </t>
  </si>
  <si>
    <t xml:space="preserve">Mar 01 '78 </t>
  </si>
  <si>
    <t xml:space="preserve">Jun 24 '75 </t>
  </si>
  <si>
    <t xml:space="preserve">Jun 17 '82 </t>
  </si>
  <si>
    <t xml:space="preserve">Feb 03 '77 </t>
  </si>
  <si>
    <t xml:space="preserve">Feb 14 '82 </t>
  </si>
  <si>
    <t xml:space="preserve">Jan 12 '79 </t>
  </si>
  <si>
    <t xml:space="preserve">Aug 05 '80 </t>
  </si>
  <si>
    <t xml:space="preserve">St. Pauls </t>
  </si>
  <si>
    <t xml:space="preserve">May 06 '77 </t>
  </si>
  <si>
    <t xml:space="preserve">Jun 01 '86 </t>
  </si>
  <si>
    <t xml:space="preserve">Oct 15 '77 </t>
  </si>
  <si>
    <t xml:space="preserve">Feb 16 '74 </t>
  </si>
  <si>
    <t xml:space="preserve">Decature </t>
  </si>
  <si>
    <t xml:space="preserve">GA </t>
  </si>
  <si>
    <t xml:space="preserve">Feb 02 '77 </t>
  </si>
  <si>
    <t xml:space="preserve">Oct 11 '82 </t>
  </si>
  <si>
    <t xml:space="preserve">Feb 01 '68 </t>
  </si>
  <si>
    <t xml:space="preserve">Oct 24 '77 </t>
  </si>
  <si>
    <t xml:space="preserve">Dec 11 '77 </t>
  </si>
  <si>
    <t xml:space="preserve">Apr 27 '84 </t>
  </si>
  <si>
    <t xml:space="preserve">Jul 30 '73 </t>
  </si>
  <si>
    <t xml:space="preserve">Aug 29 '81 </t>
  </si>
  <si>
    <t xml:space="preserve">Jun 05 '70 </t>
  </si>
  <si>
    <t xml:space="preserve">Feb 20 '87 </t>
  </si>
  <si>
    <t xml:space="preserve">Pisek </t>
  </si>
  <si>
    <t xml:space="preserve">Apr 19 '81 </t>
  </si>
  <si>
    <t xml:space="preserve">Sep 12 '73 </t>
  </si>
  <si>
    <t xml:space="preserve">Aug 19 '85 </t>
  </si>
  <si>
    <t xml:space="preserve">Mar 11 '71 </t>
  </si>
  <si>
    <t xml:space="preserve">Oct 28 '79 </t>
  </si>
  <si>
    <t xml:space="preserve">Jun 18 '75 </t>
  </si>
  <si>
    <t xml:space="preserve">Aug 11 '83 </t>
  </si>
  <si>
    <t xml:space="preserve">Sep 03 '72 </t>
  </si>
  <si>
    <t xml:space="preserve">Feb 26 '77 </t>
  </si>
  <si>
    <t xml:space="preserve">Apr 15 '79 </t>
  </si>
  <si>
    <t xml:space="preserve">Umeaas </t>
  </si>
  <si>
    <t xml:space="preserve">Feb 03 '76 </t>
  </si>
  <si>
    <t xml:space="preserve">Nov 26 '76 </t>
  </si>
  <si>
    <t xml:space="preserve">Aug 10 '83 </t>
  </si>
  <si>
    <t xml:space="preserve">St-Martins </t>
  </si>
  <si>
    <t xml:space="preserve">Jun 12 '69 </t>
  </si>
  <si>
    <t xml:space="preserve">Feb 13 '71 </t>
  </si>
  <si>
    <t xml:space="preserve">Jun 13 '78 </t>
  </si>
  <si>
    <t xml:space="preserve">Sep 07 '78 </t>
  </si>
  <si>
    <t xml:space="preserve">Nov 02 '76 </t>
  </si>
  <si>
    <t xml:space="preserve">Oct 23 '86 </t>
  </si>
  <si>
    <t xml:space="preserve">Aug 31 '81 </t>
  </si>
  <si>
    <t xml:space="preserve">May 18 '83 </t>
  </si>
  <si>
    <t xml:space="preserve">16 Oct '74 </t>
  </si>
  <si>
    <t xml:space="preserve">Vancouver </t>
  </si>
  <si>
    <t xml:space="preserve">01 Feb '68 </t>
  </si>
  <si>
    <t xml:space="preserve">Kamloops </t>
  </si>
  <si>
    <t xml:space="preserve">30 Jul '73 </t>
  </si>
  <si>
    <t xml:space="preserve">16 Jun '78 </t>
  </si>
  <si>
    <t xml:space="preserve">Elektrenai </t>
  </si>
  <si>
    <t xml:space="preserve">LTU </t>
  </si>
  <si>
    <t xml:space="preserve">04 Jul '72 </t>
  </si>
  <si>
    <t xml:space="preserve">15 Mar '75 </t>
  </si>
  <si>
    <t xml:space="preserve">Castor </t>
  </si>
  <si>
    <t xml:space="preserve">04 Sep '79 </t>
  </si>
  <si>
    <t xml:space="preserve">24 Jul '75 </t>
  </si>
  <si>
    <t xml:space="preserve">Cloquet </t>
  </si>
  <si>
    <t xml:space="preserve">20 Jul '72 </t>
  </si>
  <si>
    <t xml:space="preserve">Nitra </t>
  </si>
  <si>
    <t xml:space="preserve">19 Aug '81 </t>
  </si>
  <si>
    <t xml:space="preserve">02 Jul '79 </t>
  </si>
  <si>
    <t xml:space="preserve">London </t>
  </si>
  <si>
    <t xml:space="preserve">17 Jul '77 </t>
  </si>
  <si>
    <t xml:space="preserve">21 Nov '79 </t>
  </si>
  <si>
    <t xml:space="preserve">Ste-Justine </t>
  </si>
  <si>
    <t xml:space="preserve">23 Nov '74 </t>
  </si>
  <si>
    <t xml:space="preserve">Turku </t>
  </si>
  <si>
    <t xml:space="preserve">24 Jul '85  </t>
  </si>
  <si>
    <t xml:space="preserve">Ancienne-Lorette  </t>
  </si>
  <si>
    <t xml:space="preserve">06 Jul '74 </t>
  </si>
  <si>
    <t xml:space="preserve">Timmins </t>
  </si>
  <si>
    <t xml:space="preserve">19 Nov '76 </t>
  </si>
  <si>
    <t xml:space="preserve">24 Feb '86 </t>
  </si>
  <si>
    <t xml:space="preserve">Zabrze </t>
  </si>
  <si>
    <t xml:space="preserve">POL </t>
  </si>
  <si>
    <t xml:space="preserve">05 Jun '80 </t>
  </si>
  <si>
    <t>First Name Last Name</t>
  </si>
  <si>
    <t>Player's primary position</t>
  </si>
  <si>
    <t>Games Played</t>
  </si>
  <si>
    <t>Goals</t>
  </si>
  <si>
    <t>Assists</t>
  </si>
  <si>
    <t>Points (Goals + Assists)</t>
  </si>
  <si>
    <t>Plus/Minus</t>
  </si>
  <si>
    <t>Penalties in Minutes</t>
  </si>
  <si>
    <t>Average Minutes On Ice</t>
  </si>
  <si>
    <t>Total Minutes On Ice</t>
  </si>
  <si>
    <t>Power Play Goals</t>
  </si>
  <si>
    <t>Power Play Assists</t>
  </si>
  <si>
    <t>Short-handed Goals</t>
  </si>
  <si>
    <t>Short-handed Assists</t>
  </si>
  <si>
    <t>Even-strength Goals</t>
  </si>
  <si>
    <t>Even-strength Assists</t>
  </si>
  <si>
    <t>Shots On Goal</t>
  </si>
  <si>
    <t>Shooting Percentage</t>
  </si>
  <si>
    <t>Game Winning Goals</t>
  </si>
  <si>
    <t>Game Tying Goals</t>
  </si>
  <si>
    <t>Face-offs Won</t>
  </si>
  <si>
    <t>Face-offs Lost</t>
  </si>
  <si>
    <t>Face-off Winning Percentage</t>
  </si>
  <si>
    <t>Productivity</t>
  </si>
  <si>
    <t>WhatIfSports Defensive Rating</t>
  </si>
  <si>
    <t>WhatifSports Monetary Rating</t>
  </si>
  <si>
    <t>Hits Thrown</t>
  </si>
  <si>
    <t>BlSH</t>
  </si>
  <si>
    <t>Blocked Shots</t>
  </si>
  <si>
    <t>Giveaways</t>
  </si>
  <si>
    <t>Takeaways</t>
  </si>
  <si>
    <t>Face-offs Won (NHL)</t>
  </si>
  <si>
    <t>Face-offs Lost (NHL)</t>
  </si>
  <si>
    <t>% of that team's faceoffs taken</t>
  </si>
  <si>
    <t>Jersey Number</t>
  </si>
  <si>
    <t>Pr/ST</t>
  </si>
  <si>
    <t>Province/State</t>
  </si>
  <si>
    <t>Country of Birth</t>
  </si>
  <si>
    <t>Height in inches</t>
  </si>
  <si>
    <t>Weight in pounds</t>
  </si>
  <si>
    <t>Shoots (R or L)</t>
  </si>
  <si>
    <t>Rookie?  (Y or N)</t>
  </si>
  <si>
    <t>Total time on ice</t>
  </si>
  <si>
    <t>Even-strength time on ice</t>
  </si>
  <si>
    <t>Short-handed time on ice</t>
  </si>
  <si>
    <t>Power-play time on ice</t>
  </si>
  <si>
    <t>Shifts (NHL)</t>
  </si>
  <si>
    <t>Shoot-out attempts</t>
  </si>
  <si>
    <t>Shoot-out goals</t>
  </si>
  <si>
    <t>Shoot-out game winners</t>
  </si>
  <si>
    <t xml:space="preserve">18 May '80 </t>
  </si>
  <si>
    <t xml:space="preserve">15 May '70 </t>
  </si>
  <si>
    <t xml:space="preserve">03 Feb '82 </t>
  </si>
  <si>
    <t xml:space="preserve">Fargo </t>
  </si>
  <si>
    <t xml:space="preserve">ND </t>
  </si>
  <si>
    <t xml:space="preserve">21 Mar '82 </t>
  </si>
  <si>
    <t xml:space="preserve">Novy Jicin </t>
  </si>
  <si>
    <t xml:space="preserve">01 Jan '87 </t>
  </si>
  <si>
    <t xml:space="preserve">06 May '83 </t>
  </si>
  <si>
    <t xml:space="preserve">Färgelanda </t>
  </si>
  <si>
    <t xml:space="preserve">31 May '77 </t>
  </si>
  <si>
    <t>R.J. Umberger</t>
  </si>
  <si>
    <t>Boris Valabik</t>
  </si>
  <si>
    <t>Mike Van Ryn</t>
  </si>
  <si>
    <t>Jim Vandermeer</t>
  </si>
  <si>
    <t>Peter Vandermeer</t>
  </si>
  <si>
    <t>Thomas Vanek</t>
  </si>
  <si>
    <t>Stephane Veilleux</t>
  </si>
  <si>
    <t>Antoine Vermette</t>
  </si>
  <si>
    <t>Kris Versteeg</t>
  </si>
  <si>
    <t>Lubomir Visnovsky</t>
  </si>
  <si>
    <t>Marc-Edouard Vlasic</t>
  </si>
  <si>
    <t>Anton Volchenkov</t>
  </si>
  <si>
    <t>Aaron Voros</t>
  </si>
  <si>
    <t>Radim Vrbata</t>
  </si>
  <si>
    <t>David Vyborny</t>
  </si>
  <si>
    <t>Steve Wagner</t>
  </si>
  <si>
    <t>Matt Walker</t>
  </si>
  <si>
    <t>Scott Walker</t>
  </si>
  <si>
    <t>Niclas Wallin</t>
  </si>
  <si>
    <t>Ben Walter</t>
  </si>
  <si>
    <t>Wes Walz</t>
  </si>
  <si>
    <t>Kyle Wanvig</t>
  </si>
  <si>
    <t>Rhett Warrener</t>
  </si>
  <si>
    <t>Mike Weaver</t>
  </si>
  <si>
    <t>Mike Weber</t>
  </si>
  <si>
    <t>Shea Weber</t>
  </si>
  <si>
    <t>Doug Weight</t>
  </si>
  <si>
    <t>Stephen Weiss</t>
  </si>
  <si>
    <t>Craig Weller</t>
  </si>
  <si>
    <t>Kyle Wellwood</t>
  </si>
  <si>
    <t>Glen Wesley</t>
  </si>
  <si>
    <t>Duvie Westcott</t>
  </si>
  <si>
    <t>Colin White</t>
  </si>
  <si>
    <t>Ian White</t>
  </si>
  <si>
    <t>Todd White</t>
  </si>
  <si>
    <t>Ray Whitney</t>
  </si>
  <si>
    <t>Ryan Whitney</t>
  </si>
  <si>
    <t>Jeremy Williams</t>
  </si>
  <si>
    <t>Justin Williams</t>
  </si>
  <si>
    <t>Brian Willsie</t>
  </si>
  <si>
    <t>Clay Wilson</t>
  </si>
  <si>
    <t>Brad Winchester</t>
  </si>
  <si>
    <t>Jesse Winchester</t>
  </si>
  <si>
    <t>Daniel Winnik</t>
  </si>
  <si>
    <t>Petteri Wirtanen</t>
  </si>
  <si>
    <t>James Wisniewski</t>
  </si>
  <si>
    <t>Brendan Witt</t>
  </si>
  <si>
    <t>Wojtek Wolski</t>
  </si>
  <si>
    <t>Jeff Woywitka</t>
  </si>
  <si>
    <t>Andy Wozniewski</t>
  </si>
  <si>
    <t>Keith Yandle</t>
  </si>
  <si>
    <t>Stephane Yelle</t>
  </si>
  <si>
    <t>Bryan Young</t>
  </si>
  <si>
    <t>Travis Zajac</t>
  </si>
  <si>
    <t>Greg Zanon</t>
  </si>
  <si>
    <t>John Zeiler</t>
  </si>
  <si>
    <t>Henrik Zetterberg</t>
  </si>
  <si>
    <t>Nikolai Zherdev</t>
  </si>
  <si>
    <t>Marek Zidlicky</t>
  </si>
  <si>
    <t>Mike Zigomanis</t>
  </si>
  <si>
    <t>Ilya Zubov</t>
  </si>
  <si>
    <t>Sergei Zubov</t>
  </si>
  <si>
    <t>Andrei Zyuzin</t>
  </si>
  <si>
    <t>2007-08</t>
  </si>
  <si>
    <t>C</t>
  </si>
  <si>
    <t>D</t>
  </si>
  <si>
    <t xml:space="preserve">Tor </t>
  </si>
  <si>
    <t>LW/RW</t>
  </si>
  <si>
    <t>RW/C</t>
  </si>
  <si>
    <t>C/LW</t>
  </si>
  <si>
    <t>RW/LW</t>
  </si>
  <si>
    <t>LW/C</t>
  </si>
  <si>
    <t>C/RW</t>
  </si>
  <si>
    <t>N</t>
  </si>
  <si>
    <t xml:space="preserve">21 Apr '80  </t>
  </si>
  <si>
    <t xml:space="preserve">Ile Bizard  </t>
  </si>
  <si>
    <t xml:space="preserve">QC  </t>
  </si>
  <si>
    <t xml:space="preserve">CAN  </t>
  </si>
  <si>
    <t xml:space="preserve"> </t>
  </si>
  <si>
    <t xml:space="preserve">21 Jan '81 </t>
  </si>
  <si>
    <t xml:space="preserve">Freiburg </t>
  </si>
  <si>
    <t xml:space="preserve">DEU </t>
  </si>
  <si>
    <t xml:space="preserve">03 Jul '70 </t>
  </si>
  <si>
    <t xml:space="preserve">Helsinki </t>
  </si>
  <si>
    <t xml:space="preserve">FIN </t>
  </si>
  <si>
    <t xml:space="preserve">17 Sep '85 </t>
  </si>
  <si>
    <t xml:space="preserve">Moscow </t>
  </si>
  <si>
    <t xml:space="preserve">RUS </t>
  </si>
  <si>
    <t xml:space="preserve">18 Jun '75 </t>
  </si>
  <si>
    <t xml:space="preserve">Laval </t>
  </si>
  <si>
    <t xml:space="preserve">QC </t>
  </si>
  <si>
    <t xml:space="preserve">CAN </t>
  </si>
  <si>
    <t xml:space="preserve">12 Jan '79 </t>
  </si>
  <si>
    <t xml:space="preserve">Stara Lubovna </t>
  </si>
  <si>
    <t xml:space="preserve">SVK </t>
  </si>
  <si>
    <t xml:space="preserve">19 Jan '84 </t>
  </si>
  <si>
    <t xml:space="preserve">Vienna </t>
  </si>
  <si>
    <t xml:space="preserve">AUT </t>
  </si>
  <si>
    <t xml:space="preserve">15 Apr '83 </t>
  </si>
  <si>
    <t xml:space="preserve">Tver </t>
  </si>
  <si>
    <t xml:space="preserve">29 Feb '80 </t>
  </si>
  <si>
    <t xml:space="preserve">Ste. Foy </t>
  </si>
  <si>
    <t xml:space="preserve">02 Sep '73 </t>
  </si>
  <si>
    <t xml:space="preserve">Moorhead </t>
  </si>
  <si>
    <t xml:space="preserve">MN </t>
  </si>
  <si>
    <t xml:space="preserve">USA </t>
  </si>
  <si>
    <t xml:space="preserve">01 Jul '77 </t>
  </si>
  <si>
    <t xml:space="preserve">Edmonton </t>
  </si>
  <si>
    <t xml:space="preserve">AB </t>
  </si>
  <si>
    <t xml:space="preserve">05 Dec '78 </t>
  </si>
  <si>
    <t xml:space="preserve">Kuopio </t>
  </si>
  <si>
    <t xml:space="preserve">03 Mar '84 </t>
  </si>
  <si>
    <t xml:space="preserve">Krasjonarsk </t>
  </si>
  <si>
    <t xml:space="preserve">20 Aug '76 </t>
  </si>
  <si>
    <t xml:space="preserve">Trumbull </t>
  </si>
  <si>
    <t xml:space="preserve">CT </t>
  </si>
  <si>
    <t xml:space="preserve">15 Jul '80 </t>
  </si>
  <si>
    <t xml:space="preserve">Moose Factory </t>
  </si>
  <si>
    <t xml:space="preserve">ON </t>
  </si>
  <si>
    <t xml:space="preserve">07 Aug '87 </t>
  </si>
  <si>
    <t xml:space="preserve">Cole Harbour </t>
  </si>
  <si>
    <t xml:space="preserve">NS </t>
  </si>
  <si>
    <t xml:space="preserve">07 Jul '69 </t>
  </si>
  <si>
    <t xml:space="preserve">Burnaby </t>
  </si>
  <si>
    <t xml:space="preserve">BC </t>
  </si>
  <si>
    <t xml:space="preserve">26 Sep '80 </t>
  </si>
  <si>
    <t xml:space="preserve">Ornskoldsvik </t>
  </si>
  <si>
    <t xml:space="preserve">SWE </t>
  </si>
  <si>
    <t xml:space="preserve">21 Feb '76 </t>
  </si>
  <si>
    <t xml:space="preserve">Banff </t>
  </si>
  <si>
    <t xml:space="preserve">09 Nov '70 </t>
  </si>
  <si>
    <t xml:space="preserve">Worcester </t>
  </si>
  <si>
    <t xml:space="preserve">MA </t>
  </si>
  <si>
    <t xml:space="preserve">19 Jun '82 </t>
  </si>
  <si>
    <t>PLEH</t>
  </si>
  <si>
    <t>PLPP</t>
  </si>
  <si>
    <t>PLSH</t>
  </si>
  <si>
    <t>PLT</t>
  </si>
  <si>
    <t>MIEH</t>
  </si>
  <si>
    <t>MIPP</t>
  </si>
  <si>
    <t>MISH</t>
  </si>
  <si>
    <t>MIT</t>
  </si>
  <si>
    <t>Season</t>
  </si>
  <si>
    <t>2006-07</t>
  </si>
  <si>
    <t>Justin Abdelkader</t>
  </si>
  <si>
    <t>Craig Adams</t>
  </si>
  <si>
    <t>Maxim Afinogenov</t>
  </si>
  <si>
    <t>Andrew Alberts</t>
  </si>
  <si>
    <t>Daniel Alfredsson</t>
  </si>
  <si>
    <t>Bobby Allen</t>
  </si>
  <si>
    <t>Bryan Allen</t>
  </si>
  <si>
    <t>Colby Armstrong</t>
  </si>
  <si>
    <t>Derek Armstrong</t>
  </si>
  <si>
    <t>Tyler Arnason</t>
  </si>
  <si>
    <t>Jason Arnott</t>
  </si>
  <si>
    <t>Arron Asham</t>
  </si>
  <si>
    <t>Adrian Aucoin</t>
  </si>
  <si>
    <t>Keith Aucoin</t>
  </si>
  <si>
    <t>P.J. Axelsson</t>
  </si>
  <si>
    <t>David Backes</t>
  </si>
  <si>
    <t>Christian Backman</t>
  </si>
  <si>
    <t>Nicklas Backstrom</t>
  </si>
  <si>
    <t>Keith Ballard</t>
  </si>
  <si>
    <t>Ivan Baranka</t>
  </si>
  <si>
    <t>Krys Barch</t>
  </si>
  <si>
    <t>Cam Barker</t>
  </si>
  <si>
    <t>Stu Barnes</t>
  </si>
  <si>
    <t>Cody Bass</t>
  </si>
  <si>
    <t>Shawn Bates</t>
  </si>
  <si>
    <t>Bates Battaglia</t>
  </si>
  <si>
    <t>Ryan Bayda</t>
  </si>
  <si>
    <t>Francois Beauchemin</t>
  </si>
  <si>
    <t>Kris Beech</t>
  </si>
  <si>
    <t>Steve Begin</t>
  </si>
  <si>
    <t>Wade Belak</t>
  </si>
  <si>
    <t>Mark Bell</t>
  </si>
  <si>
    <t>Bryan Berard</t>
  </si>
  <si>
    <t>Sean Bergenheim</t>
  </si>
  <si>
    <t>Patrice Bergeron</t>
  </si>
  <si>
    <t>Nicklas Bergfors</t>
  </si>
  <si>
    <t>Steve Bernier</t>
  </si>
  <si>
    <t>Adam Berti</t>
  </si>
  <si>
    <t>Blair Betts</t>
  </si>
  <si>
    <t>Bryan Bickell</t>
  </si>
  <si>
    <t>Kevin Bieksa</t>
  </si>
  <si>
    <t>Jason Blake</t>
  </si>
  <si>
    <t>Rob Blake</t>
  </si>
  <si>
    <t>Michael Blunden</t>
  </si>
  <si>
    <t>Jared Boll</t>
  </si>
  <si>
    <t>Dave Bolland</t>
  </si>
  <si>
    <t>Radek Bonk</t>
  </si>
  <si>
    <t>Derek Boogaard</t>
  </si>
  <si>
    <t>David Booth</t>
  </si>
  <si>
    <t>Darryl Bootland</t>
  </si>
  <si>
    <t>Casey Borer</t>
  </si>
  <si>
    <t>Pierre-Marc Bouchard</t>
  </si>
  <si>
    <t>Philippe Boucher</t>
  </si>
  <si>
    <t>Francis Bouillon</t>
  </si>
  <si>
    <t>Jesse Boulerice</t>
  </si>
  <si>
    <t>Eric Boulton</t>
  </si>
  <si>
    <t>Luc Bourdon</t>
  </si>
  <si>
    <t>Chris Bourque</t>
  </si>
  <si>
    <t>Rene Bourque</t>
  </si>
  <si>
    <t>Jay Bouwmeester</t>
  </si>
  <si>
    <t>Darryl Boyce</t>
  </si>
  <si>
    <t>Johnny Boychuk</t>
  </si>
  <si>
    <t>Dustin Boyd</t>
  </si>
  <si>
    <t>Brian Boyle</t>
  </si>
  <si>
    <t>Dan Boyle</t>
  </si>
  <si>
    <t>Nick Boynton</t>
  </si>
  <si>
    <t>Matt Bradley</t>
  </si>
  <si>
    <t>Donald Brashear</t>
  </si>
  <si>
    <t>Derick Brassard</t>
  </si>
  <si>
    <t>Kip Brennan</t>
  </si>
  <si>
    <t>Tim Brent</t>
  </si>
  <si>
    <t>Eric Brewer</t>
  </si>
  <si>
    <t>Daniel Briere</t>
  </si>
  <si>
    <t>Rod Brind'Amour</t>
  </si>
  <si>
    <t>David Brine</t>
  </si>
  <si>
    <t>Patrice Brisebois</t>
  </si>
  <si>
    <t>Kyle Brodziak</t>
  </si>
  <si>
    <t>Sheldon Brookbank</t>
  </si>
  <si>
    <t>Wade Brookbank</t>
  </si>
  <si>
    <t>Troy Brouwer</t>
  </si>
  <si>
    <t>Curtis Brown</t>
  </si>
  <si>
    <t>Dustin Brown</t>
  </si>
  <si>
    <t>Mike Brown</t>
  </si>
  <si>
    <t>Gilbert Brule</t>
  </si>
  <si>
    <t>Andrew Brunette</t>
  </si>
  <si>
    <t>Sergei Brylin</t>
  </si>
  <si>
    <t>Adam Burish</t>
  </si>
  <si>
    <t>Brent Burns</t>
  </si>
  <si>
    <t>Dane Byers</t>
  </si>
  <si>
    <t>Dustin Byfuglien</t>
  </si>
  <si>
    <t>Ryan Caldwell</t>
  </si>
  <si>
    <t>Ryan Callahan</t>
  </si>
  <si>
    <t>Michael Cammalleri</t>
  </si>
  <si>
    <t>Brian Campbell</t>
  </si>
  <si>
    <t>Chris Campoli</t>
  </si>
  <si>
    <t>Daniel Carcillo</t>
  </si>
  <si>
    <t>Matt Carle</t>
  </si>
  <si>
    <t>Keith Carney</t>
  </si>
  <si>
    <t>Jeff Carter</t>
  </si>
  <si>
    <t>Ryan Carter</t>
  </si>
  <si>
    <t>Tom Cavanagh</t>
  </si>
  <si>
    <t>Zdeno Chara</t>
  </si>
  <si>
    <t>Jonathan Cheechoo</t>
  </si>
  <si>
    <t>Chris Chelios</t>
  </si>
  <si>
    <t>Jason Chimera</t>
  </si>
  <si>
    <t>Kyle Chipchura</t>
  </si>
  <si>
    <t>Erik Christensen</t>
  </si>
  <si>
    <t>Brett Clark</t>
  </si>
  <si>
    <t>Chris Clark</t>
  </si>
  <si>
    <t>Noah Clarke</t>
  </si>
  <si>
    <t>David Clarkson</t>
  </si>
  <si>
    <t>Daniel Cleary</t>
  </si>
  <si>
    <t>Ryane Clowe</t>
  </si>
  <si>
    <t>Cal Clutterbuck</t>
  </si>
  <si>
    <t>Andrew Cogliano</t>
  </si>
  <si>
    <t>Carlo Colaiacovo</t>
  </si>
  <si>
    <t>Erik Cole</t>
  </si>
  <si>
    <t>Jeremy Colliton</t>
  </si>
  <si>
    <t>Blake Comeau</t>
  </si>
  <si>
    <t>Mike Commodore</t>
  </si>
  <si>
    <t>Tim Conboy</t>
  </si>
  <si>
    <t>Chris Conner</t>
  </si>
  <si>
    <t>Tim Connolly</t>
  </si>
  <si>
    <t>Matt Cooke</t>
  </si>
  <si>
    <t>Joe Corvo</t>
  </si>
  <si>
    <t>Riley Cote</t>
  </si>
  <si>
    <t>Ryan Craig</t>
  </si>
  <si>
    <t>B.J. Crombeen</t>
  </si>
  <si>
    <t>Sidney Crosby</t>
  </si>
  <si>
    <t>Matt Cullen</t>
  </si>
  <si>
    <t>Jassen Cullimore</t>
  </si>
  <si>
    <t>Kyle Cumiskey</t>
  </si>
  <si>
    <t>Matt D'Agostini</t>
  </si>
  <si>
    <t>Trevor Daley</t>
  </si>
  <si>
    <t>Kevin Dallman</t>
  </si>
  <si>
    <t>Mathieu Dandenault</t>
  </si>
  <si>
    <t>Mathieu Darche</t>
  </si>
  <si>
    <t>Pavel Datsyuk</t>
  </si>
  <si>
    <t>Rob Davison</t>
  </si>
  <si>
    <t>Nigel Dawes</t>
  </si>
  <si>
    <t>Greg de Vries</t>
  </si>
  <si>
    <t>Pavol Demitra</t>
  </si>
  <si>
    <t>Boyd Devereaux</t>
  </si>
  <si>
    <t>Joe DiPenta</t>
  </si>
  <si>
    <t>Shane Doan</t>
  </si>
  <si>
    <t>Kevin Doell</t>
  </si>
  <si>
    <t>Shean Donovan</t>
  </si>
  <si>
    <t>Jim Dowd</t>
  </si>
  <si>
    <t>Jacob Dowell</t>
  </si>
  <si>
    <t>Aaron Downey</t>
  </si>
  <si>
    <t>Steve Downie</t>
  </si>
  <si>
    <t>Dallas Drake</t>
  </si>
  <si>
    <t>Kris Draper</t>
  </si>
  <si>
    <t>Chris Drury</t>
  </si>
  <si>
    <t>Brandon Dubinsky</t>
  </si>
  <si>
    <t>J.P. Dumont</t>
  </si>
  <si>
    <t>Micki Dupont</t>
  </si>
  <si>
    <t>Radek Dvorak</t>
  </si>
  <si>
    <t>Ben Eager</t>
  </si>
  <si>
    <t>Robbie Earl</t>
  </si>
  <si>
    <t>Mark Eaton</t>
  </si>
  <si>
    <t>Patrick Eaves</t>
  </si>
  <si>
    <t>Andrew Ebbett</t>
  </si>
  <si>
    <t>Alexander Edler</t>
  </si>
  <si>
    <t>Christian Ehrhoff</t>
  </si>
  <si>
    <t>Patrik Elias</t>
  </si>
  <si>
    <t>Matt Ellis</t>
  </si>
  <si>
    <t>Steve Eminger</t>
  </si>
  <si>
    <t>Tobias Enstrom</t>
  </si>
  <si>
    <t>Martin Erat</t>
  </si>
  <si>
    <t>Jonathan Ericsson</t>
  </si>
  <si>
    <t>Anders Eriksson</t>
  </si>
  <si>
    <t>Loui Eriksson</t>
  </si>
  <si>
    <t>John Erskine</t>
  </si>
  <si>
    <t>Garnet Exelby</t>
  </si>
  <si>
    <t>Drew Fata</t>
  </si>
  <si>
    <t>Sergei Fedorov</t>
  </si>
  <si>
    <t>Ruslan Fedotenko</t>
  </si>
  <si>
    <t>Eric Fehr</t>
  </si>
  <si>
    <t>Vernon Fiddler</t>
  </si>
  <si>
    <t>Jonathan Filewich</t>
  </si>
  <si>
    <t>Valtteri Filppula</t>
  </si>
  <si>
    <t>Jeff Finger</t>
  </si>
  <si>
    <t>Mike Fisher</t>
  </si>
  <si>
    <t>Mark Fistric</t>
  </si>
  <si>
    <t>Zack Fitzgerald</t>
  </si>
  <si>
    <t>Rory Fitzpatrick</t>
  </si>
  <si>
    <t>Tomas Fleischmann</t>
  </si>
  <si>
    <t>Nick Foligno</t>
  </si>
  <si>
    <t>Adam Foote</t>
  </si>
  <si>
    <t>Alex Foster</t>
  </si>
  <si>
    <t>Kurtis Foster</t>
  </si>
  <si>
    <t>Matt Foy</t>
  </si>
  <si>
    <t>Johan Franzen</t>
  </si>
  <si>
    <t>Jersey</t>
  </si>
  <si>
    <t>Date of Birth</t>
  </si>
  <si>
    <t>City</t>
  </si>
  <si>
    <t>Pr/St</t>
  </si>
  <si>
    <t>Ctry</t>
  </si>
  <si>
    <t>Ht</t>
  </si>
  <si>
    <t>Wgt</t>
  </si>
  <si>
    <t>Shts</t>
  </si>
  <si>
    <t>Rook</t>
  </si>
  <si>
    <t>SH TOI</t>
  </si>
  <si>
    <t>ES TOI</t>
  </si>
  <si>
    <t>TTOI</t>
  </si>
  <si>
    <t>PP TOI</t>
  </si>
  <si>
    <t>Shifts</t>
  </si>
  <si>
    <t>S-O</t>
  </si>
  <si>
    <t>S-OG</t>
  </si>
  <si>
    <t>S-OGW</t>
  </si>
  <si>
    <t>Hits</t>
  </si>
  <si>
    <t>MsS</t>
  </si>
  <si>
    <t>GvA</t>
  </si>
  <si>
    <t>TkA</t>
  </si>
  <si>
    <t>%Tm</t>
  </si>
  <si>
    <t xml:space="preserve">11 Aug '71 </t>
  </si>
  <si>
    <t xml:space="preserve">03 Oct '84 </t>
  </si>
  <si>
    <t xml:space="preserve">Longueuil </t>
  </si>
  <si>
    <t xml:space="preserve">San Francisco </t>
  </si>
  <si>
    <t xml:space="preserve">29 Apr '84 </t>
  </si>
  <si>
    <t xml:space="preserve">St. Cloud </t>
  </si>
  <si>
    <t xml:space="preserve">13 Jul '75 </t>
  </si>
  <si>
    <t xml:space="preserve">Helsingborg </t>
  </si>
  <si>
    <t xml:space="preserve">07 Apr '80 </t>
  </si>
  <si>
    <t xml:space="preserve">Beaverlodge </t>
  </si>
  <si>
    <t xml:space="preserve">10 Apr '81 </t>
  </si>
  <si>
    <t xml:space="preserve">18 May '76  </t>
  </si>
  <si>
    <t xml:space="preserve">Donetsk  </t>
  </si>
  <si>
    <t xml:space="preserve">19 Aug '82 </t>
  </si>
  <si>
    <t xml:space="preserve">Summerside </t>
  </si>
  <si>
    <t xml:space="preserve">01 Oct '76 </t>
  </si>
  <si>
    <t xml:space="preserve">29 Jun '83 </t>
  </si>
  <si>
    <t xml:space="preserve">21 Jun '85 </t>
  </si>
  <si>
    <t xml:space="preserve">29 Nov '71 </t>
  </si>
  <si>
    <t xml:space="preserve">12 Mar '80 </t>
  </si>
  <si>
    <t xml:space="preserve">23 Mar '76 </t>
  </si>
  <si>
    <t xml:space="preserve">26 Mar '69 </t>
  </si>
  <si>
    <t xml:space="preserve">05 Mar '77 </t>
  </si>
  <si>
    <t xml:space="preserve">Woonsocket </t>
  </si>
  <si>
    <t xml:space="preserve">03 Jul '76 </t>
  </si>
  <si>
    <t xml:space="preserve">25 Feb '86 </t>
  </si>
  <si>
    <t xml:space="preserve">03 Aug '72 </t>
  </si>
  <si>
    <t xml:space="preserve">22 May '75 </t>
  </si>
  <si>
    <t xml:space="preserve">Raahe </t>
  </si>
  <si>
    <t xml:space="preserve">08 Oct '80 </t>
  </si>
  <si>
    <t xml:space="preserve">04 May '79 </t>
  </si>
  <si>
    <t xml:space="preserve">Almonte </t>
  </si>
  <si>
    <t xml:space="preserve">Wilmington </t>
  </si>
  <si>
    <t xml:space="preserve">DE </t>
  </si>
  <si>
    <t xml:space="preserve">14 Nov '78 </t>
  </si>
  <si>
    <t xml:space="preserve">Weymouth </t>
  </si>
  <si>
    <t xml:space="preserve">01 May '80 </t>
  </si>
  <si>
    <t xml:space="preserve">St. Catharine's </t>
  </si>
  <si>
    <t xml:space="preserve">16 Feb '75 </t>
  </si>
  <si>
    <t xml:space="preserve">Lyleton </t>
  </si>
  <si>
    <t xml:space="preserve">18 Apr '78 </t>
  </si>
  <si>
    <t xml:space="preserve">02 Jan '82 </t>
  </si>
  <si>
    <t xml:space="preserve">Borlange </t>
  </si>
  <si>
    <t xml:space="preserve">Fridley </t>
  </si>
  <si>
    <t xml:space="preserve">02 Sep '81 </t>
  </si>
  <si>
    <t xml:space="preserve">09 Sep '86 </t>
  </si>
  <si>
    <t xml:space="preserve">08 Jun '83 </t>
  </si>
  <si>
    <t xml:space="preserve">Kirtland Hills </t>
  </si>
  <si>
    <t xml:space="preserve">25 May '80 </t>
  </si>
  <si>
    <t xml:space="preserve">01 Feb '78 </t>
  </si>
  <si>
    <t xml:space="preserve">Hope </t>
  </si>
  <si>
    <t xml:space="preserve">01 Aug '84 </t>
  </si>
  <si>
    <t xml:space="preserve">26 Apr '82  </t>
  </si>
  <si>
    <t xml:space="preserve">Leksand  </t>
  </si>
  <si>
    <t xml:space="preserve">SWE  </t>
  </si>
  <si>
    <t xml:space="preserve">29 Sep '86 </t>
  </si>
  <si>
    <t xml:space="preserve">East Greenbush </t>
  </si>
  <si>
    <t xml:space="preserve">25 Jun '82 </t>
  </si>
  <si>
    <t xml:space="preserve">Sherwood Park </t>
  </si>
  <si>
    <t xml:space="preserve">08 Jun '86 </t>
  </si>
  <si>
    <t xml:space="preserve">15 Aug '86 </t>
  </si>
  <si>
    <t xml:space="preserve">10 Dec '82 </t>
  </si>
  <si>
    <t xml:space="preserve">Sewickley </t>
  </si>
  <si>
    <t xml:space="preserve">27 Oct '71 </t>
  </si>
  <si>
    <t xml:space="preserve">09 Oct '85 </t>
  </si>
  <si>
    <t xml:space="preserve">Les Saules </t>
  </si>
  <si>
    <t xml:space="preserve">20 Mar '79 </t>
  </si>
  <si>
    <t xml:space="preserve">18 Apr '83 </t>
  </si>
  <si>
    <t xml:space="preserve">03 Jan '85 </t>
  </si>
  <si>
    <t xml:space="preserve">13 Jun '85 </t>
  </si>
  <si>
    <t xml:space="preserve">Millgrove </t>
  </si>
  <si>
    <t xml:space="preserve">06 Mar '80 </t>
  </si>
  <si>
    <t xml:space="preserve">03 Oct '80 </t>
  </si>
  <si>
    <t xml:space="preserve">11 Feb '79 </t>
  </si>
  <si>
    <t xml:space="preserve">Craik </t>
  </si>
  <si>
    <t xml:space="preserve">23 Apr '85 </t>
  </si>
  <si>
    <t xml:space="preserve">St. Fabien </t>
  </si>
  <si>
    <t xml:space="preserve">07 Mar '80 </t>
  </si>
  <si>
    <t xml:space="preserve">02 Dec '80 </t>
  </si>
  <si>
    <t xml:space="preserve">15 Apr '80 </t>
  </si>
  <si>
    <t xml:space="preserve">21 Apr '79 </t>
  </si>
  <si>
    <t xml:space="preserve">Framingham </t>
  </si>
  <si>
    <t xml:space="preserve">02 Feb '84 </t>
  </si>
  <si>
    <t xml:space="preserve">11 Jul '85 </t>
  </si>
  <si>
    <t xml:space="preserve">08 Jul '82 </t>
  </si>
  <si>
    <t xml:space="preserve">24 Oct '82 </t>
  </si>
  <si>
    <t xml:space="preserve">Farmington </t>
  </si>
  <si>
    <t xml:space="preserve">23 Jun '82 </t>
  </si>
  <si>
    <t xml:space="preserve">14 Jul '74 </t>
  </si>
  <si>
    <t xml:space="preserve">11 May '79 </t>
  </si>
  <si>
    <t xml:space="preserve">13 Feb '75 </t>
  </si>
  <si>
    <t xml:space="preserve">11 Oct '82 </t>
  </si>
  <si>
    <t xml:space="preserve">Stoney Creek </t>
  </si>
  <si>
    <t xml:space="preserve">18 Jun '81  </t>
  </si>
  <si>
    <t xml:space="preserve">Colorado Springs  </t>
  </si>
  <si>
    <t xml:space="preserve">CO  </t>
  </si>
  <si>
    <t xml:space="preserve">08 Feb '83 </t>
  </si>
  <si>
    <t xml:space="preserve">11 May '74 </t>
  </si>
  <si>
    <t xml:space="preserve">21 Aug '76 </t>
  </si>
  <si>
    <t xml:space="preserve">Waltham </t>
  </si>
  <si>
    <t xml:space="preserve">05 Apr '80 </t>
  </si>
  <si>
    <t xml:space="preserve">19 Aug '85 </t>
  </si>
  <si>
    <t xml:space="preserve">Brno </t>
  </si>
  <si>
    <t xml:space="preserve">24 Mar '83 </t>
  </si>
  <si>
    <t xml:space="preserve">Hull </t>
  </si>
  <si>
    <t xml:space="preserve">05 Jan '85 </t>
  </si>
  <si>
    <t xml:space="preserve">La Salle </t>
  </si>
  <si>
    <t xml:space="preserve">29 Jul '83 </t>
  </si>
  <si>
    <t xml:space="preserve">01 Jul '86 </t>
  </si>
  <si>
    <t xml:space="preserve">28 Apr '86 </t>
  </si>
  <si>
    <t xml:space="preserve">12 May '84 </t>
  </si>
  <si>
    <t xml:space="preserve">Airorie </t>
  </si>
  <si>
    <t xml:space="preserve">11 May '84 </t>
  </si>
  <si>
    <t xml:space="preserve">Beaconsfield </t>
  </si>
  <si>
    <t xml:space="preserve">31 Jan '84 </t>
  </si>
  <si>
    <t xml:space="preserve">08 Dec '86 </t>
  </si>
  <si>
    <t xml:space="preserve">Mont-Laurier </t>
  </si>
  <si>
    <t xml:space="preserve">12 Feb '86 </t>
  </si>
  <si>
    <t xml:space="preserve">06 Aug '86 </t>
  </si>
  <si>
    <t xml:space="preserve">Ennismore </t>
  </si>
  <si>
    <t xml:space="preserve">29 Apr '86 </t>
  </si>
  <si>
    <t xml:space="preserve">05 Jun '86 </t>
  </si>
  <si>
    <t xml:space="preserve">20 Jan '84 </t>
  </si>
  <si>
    <t xml:space="preserve">Torrance </t>
  </si>
  <si>
    <t xml:space="preserve">20 Apr '84 </t>
  </si>
  <si>
    <t xml:space="preserve">17 Mar '87 </t>
  </si>
  <si>
    <t xml:space="preserve">Prince Albert </t>
  </si>
  <si>
    <t xml:space="preserve">18 Feb '86 </t>
  </si>
  <si>
    <t xml:space="preserve">13 Jan '87 </t>
  </si>
  <si>
    <t xml:space="preserve">Alfred </t>
  </si>
  <si>
    <t xml:space="preserve">Sternberk </t>
  </si>
  <si>
    <t xml:space="preserve">15 Dec '86 </t>
  </si>
  <si>
    <t xml:space="preserve">05 Jul '84 </t>
  </si>
  <si>
    <t xml:space="preserve">Antigo </t>
  </si>
  <si>
    <t xml:space="preserve">17 Aug '85  </t>
  </si>
  <si>
    <t xml:space="preserve">Vancouver  </t>
  </si>
  <si>
    <t>Craig Rivet</t>
  </si>
  <si>
    <t xml:space="preserve">Glencross, Curtis </t>
  </si>
  <si>
    <t>Curtis Glencross</t>
  </si>
  <si>
    <t xml:space="preserve">Zubrus, Dainius </t>
  </si>
  <si>
    <t>Dainius Zubrus</t>
  </si>
  <si>
    <t xml:space="preserve">Hale, David </t>
  </si>
  <si>
    <t>David Hale</t>
  </si>
  <si>
    <t xml:space="preserve">Hamel, Denis </t>
  </si>
  <si>
    <t>Denis Hamel</t>
  </si>
  <si>
    <t xml:space="preserve">Seidenberg, Dennis </t>
  </si>
  <si>
    <t>Dennis Seidenberg</t>
  </si>
  <si>
    <t xml:space="preserve">Wideman, Dennis </t>
  </si>
  <si>
    <t>Dennis Wideman</t>
  </si>
  <si>
    <t xml:space="preserve">Afanasenkov, Dmitry </t>
  </si>
  <si>
    <t>Dmitry Afanasenkov</t>
  </si>
  <si>
    <t xml:space="preserve">Moore, Dominic </t>
  </si>
  <si>
    <t>Dominic Moore</t>
  </si>
  <si>
    <t xml:space="preserve">Belanger, Eric </t>
  </si>
  <si>
    <t>Eric Belanger</t>
  </si>
  <si>
    <t xml:space="preserve">Meyer, Freddy </t>
  </si>
  <si>
    <t>Freddy Meyer</t>
  </si>
  <si>
    <t xml:space="preserve">Roberts, Gary </t>
  </si>
  <si>
    <t>Gary Roberts</t>
  </si>
  <si>
    <t xml:space="preserve">Parros, George </t>
  </si>
  <si>
    <t>George Parros</t>
  </si>
  <si>
    <t xml:space="preserve">Laraque, Georges </t>
  </si>
  <si>
    <t>Georges Laraque</t>
  </si>
  <si>
    <t xml:space="preserve">Metropolit, Glen </t>
  </si>
  <si>
    <t>Glen Metropolit</t>
  </si>
  <si>
    <t xml:space="preserve">Heward, Jamie </t>
  </si>
  <si>
    <t>Jamie Heward</t>
  </si>
  <si>
    <t xml:space="preserve">Modry, Jaroslav </t>
  </si>
  <si>
    <t>Jaroslav Modry</t>
  </si>
  <si>
    <t xml:space="preserve">Krog, Jason </t>
  </si>
  <si>
    <t>Jason Krog</t>
  </si>
  <si>
    <t xml:space="preserve">Ward, Jason </t>
  </si>
  <si>
    <t>Jason Ward</t>
  </si>
  <si>
    <t xml:space="preserve">Williams, Jason </t>
  </si>
  <si>
    <t>Jason Williams</t>
  </si>
  <si>
    <t xml:space="preserve">Cowan, Jeff </t>
  </si>
  <si>
    <t>Jeff Cowan</t>
  </si>
  <si>
    <t xml:space="preserve">Novotny, Jiri </t>
  </si>
  <si>
    <t>Jiri Novotny</t>
  </si>
  <si>
    <t xml:space="preserve">Kwiatkowski, Joel </t>
  </si>
  <si>
    <t>Joel Kwiatkowski</t>
  </si>
  <si>
    <t xml:space="preserve">Perrault, Joel </t>
  </si>
  <si>
    <t>Joel Perrault</t>
  </si>
  <si>
    <t xml:space="preserve">Vasicek, Josef </t>
  </si>
  <si>
    <t>Josef Vasicek</t>
  </si>
  <si>
    <t xml:space="preserve">Gorges, Josh </t>
  </si>
  <si>
    <t>Josh Gorges</t>
  </si>
  <si>
    <t xml:space="preserve">Stewart, Karl </t>
  </si>
  <si>
    <t>Karl Stewart</t>
  </si>
  <si>
    <t xml:space="preserve">Tkachuk, Keith </t>
  </si>
  <si>
    <t>Keith Tkachuk</t>
  </si>
  <si>
    <t xml:space="preserve">Adams, Kevyn </t>
  </si>
  <si>
    <t>Kevyn Adams</t>
  </si>
  <si>
    <t xml:space="preserve">Calder, Kyle </t>
  </si>
  <si>
    <t>Kyle Calder</t>
  </si>
  <si>
    <t xml:space="preserve">Nagy, Ladislav </t>
  </si>
  <si>
    <t>Ladislav Nagy</t>
  </si>
  <si>
    <t xml:space="preserve">Kukkonen, Lasse </t>
  </si>
  <si>
    <t>Lasse Kukkonen</t>
  </si>
  <si>
    <t xml:space="preserve">Nycholat, Lawrence </t>
  </si>
  <si>
    <t>Lawrence Nycholat</t>
  </si>
  <si>
    <t xml:space="preserve">Bergeron, Marc-Andre </t>
  </si>
  <si>
    <t>Marc-Andre Bergeron</t>
  </si>
  <si>
    <t xml:space="preserve">Hartigan, Mark </t>
  </si>
  <si>
    <t>Mark Hartigan</t>
  </si>
  <si>
    <t xml:space="preserve">Tjarnqvist, Mathias </t>
  </si>
  <si>
    <t>Mathias Tjarnqvist</t>
  </si>
  <si>
    <t xml:space="preserve">Norstrom, Mattias </t>
  </si>
  <si>
    <t>Mattias Norstrom</t>
  </si>
  <si>
    <t xml:space="preserve">Comrie, Mike </t>
  </si>
  <si>
    <t>Mike Comrie</t>
  </si>
  <si>
    <t xml:space="preserve">York, Mike </t>
  </si>
  <si>
    <t>Mike York</t>
  </si>
  <si>
    <t xml:space="preserve">Jurcina, Milan </t>
  </si>
  <si>
    <t>Milan Jurcina</t>
  </si>
  <si>
    <t xml:space="preserve">Alexeev, Nikita </t>
  </si>
  <si>
    <t>Nikita Alexeev</t>
  </si>
  <si>
    <t xml:space="preserve">Kapanen, Niko </t>
  </si>
  <si>
    <t>Niko Kapanen</t>
  </si>
  <si>
    <t xml:space="preserve">Welch, Noah </t>
  </si>
  <si>
    <t>Noah Welch</t>
  </si>
  <si>
    <t xml:space="preserve">Baumgartner, Nolan </t>
  </si>
  <si>
    <t>Nolan Baumgartner</t>
  </si>
  <si>
    <t xml:space="preserve">Saprykin, Oleg </t>
  </si>
  <si>
    <t>Oleg Saprykin</t>
  </si>
  <si>
    <t xml:space="preserve">Dupuis, Pascal </t>
  </si>
  <si>
    <t>Pascal Dupuis</t>
  </si>
  <si>
    <t xml:space="preserve">Mara, Paul </t>
  </si>
  <si>
    <t>Paul Mara</t>
  </si>
  <si>
    <t xml:space="preserve">Forsberg, Peter </t>
  </si>
  <si>
    <t>Peter Forsberg</t>
  </si>
  <si>
    <t xml:space="preserve">Nedved, Petr </t>
  </si>
  <si>
    <t>Petr Nedved</t>
  </si>
  <si>
    <t xml:space="preserve">Robitaille, Randy </t>
  </si>
  <si>
    <t>Randy Robitaille</t>
  </si>
  <si>
    <t xml:space="preserve">Jackman, Ric </t>
  </si>
  <si>
    <t>Ric Jackman</t>
  </si>
  <si>
    <t xml:space="preserve">Zednik, Richard </t>
  </si>
  <si>
    <t>Richard Zednik</t>
  </si>
  <si>
    <t xml:space="preserve">Smyth, Ryan </t>
  </si>
  <si>
    <t>Ryan Smyth</t>
  </si>
  <si>
    <t xml:space="preserve">Parker, Scott </t>
  </si>
  <si>
    <t>Scott Parker</t>
  </si>
  <si>
    <t xml:space="preserve">Upshall, Scottie </t>
  </si>
  <si>
    <t>Scottie Upshall</t>
  </si>
  <si>
    <t xml:space="preserve">Avery, Sean </t>
  </si>
  <si>
    <t>Sean Avery</t>
  </si>
  <si>
    <t xml:space="preserve">O'Brien, Shane </t>
  </si>
  <si>
    <t>Shane O'Brien</t>
  </si>
  <si>
    <t xml:space="preserve">Chistov, Stanislav </t>
  </si>
  <si>
    <t>Stanislav Chistov</t>
  </si>
  <si>
    <t xml:space="preserve">Bertuzzi, Todd </t>
  </si>
  <si>
    <t>Todd Bertuzzi</t>
  </si>
  <si>
    <t xml:space="preserve">Fedoruk, Todd </t>
  </si>
  <si>
    <t>Todd Fedoruk</t>
  </si>
  <si>
    <t xml:space="preserve">Green, Travis </t>
  </si>
  <si>
    <t>Travis Green</t>
  </si>
  <si>
    <t xml:space="preserve">Nieminen, Ville </t>
  </si>
  <si>
    <t>Ville Nieminen</t>
  </si>
  <si>
    <t xml:space="preserve">Primeau, Wayne </t>
  </si>
  <si>
    <t>Wayne Primeau</t>
  </si>
  <si>
    <t xml:space="preserve">Perreault, Yanic </t>
  </si>
  <si>
    <t>Yanic Perreault</t>
  </si>
  <si>
    <t>Aaron Ward</t>
  </si>
  <si>
    <t>17 Jan '73</t>
  </si>
  <si>
    <t>Windsow</t>
  </si>
  <si>
    <t>ON</t>
  </si>
  <si>
    <t>CAN</t>
  </si>
  <si>
    <t>R</t>
  </si>
  <si>
    <t>Adam Hall</t>
  </si>
  <si>
    <t>14 Aug '80</t>
  </si>
  <si>
    <t>Jamie Lundmark</t>
  </si>
  <si>
    <t>Vitaly Vishnevski</t>
  </si>
  <si>
    <t>AESMOI</t>
  </si>
  <si>
    <t>ASHMOI</t>
  </si>
  <si>
    <t>APPMOI</t>
  </si>
  <si>
    <t xml:space="preserve">16 May '83 </t>
  </si>
  <si>
    <t xml:space="preserve">Windsor </t>
  </si>
  <si>
    <t xml:space="preserve">16 Jun '81 </t>
  </si>
  <si>
    <t xml:space="preserve">Grimsby </t>
  </si>
  <si>
    <t xml:space="preserve">27 Sep '83 </t>
  </si>
  <si>
    <t xml:space="preserve">11 Jun '66 </t>
  </si>
  <si>
    <t xml:space="preserve">23 Nov '82 </t>
  </si>
  <si>
    <t xml:space="preserve">Lloydminster </t>
  </si>
  <si>
    <t xml:space="preserve">11 Mar '71 </t>
  </si>
  <si>
    <t xml:space="preserve">Most </t>
  </si>
  <si>
    <t xml:space="preserve">04 May '73 </t>
  </si>
  <si>
    <t xml:space="preserve">Barrie </t>
  </si>
  <si>
    <t xml:space="preserve">13 Dec '75 </t>
  </si>
  <si>
    <t xml:space="preserve">Chicago </t>
  </si>
  <si>
    <t xml:space="preserve">IL </t>
  </si>
  <si>
    <t xml:space="preserve">18 Jun '79 </t>
  </si>
  <si>
    <t xml:space="preserve">Markdale </t>
  </si>
  <si>
    <t xml:space="preserve">13 Jul '85 </t>
  </si>
  <si>
    <t xml:space="preserve">Parma </t>
  </si>
  <si>
    <t xml:space="preserve">11 Apr '70 </t>
  </si>
  <si>
    <t xml:space="preserve">Medicine Hat </t>
  </si>
  <si>
    <t xml:space="preserve">Murmansk </t>
  </si>
  <si>
    <t xml:space="preserve">18 Mar '78 </t>
  </si>
  <si>
    <t xml:space="preserve">02 Mar '78 </t>
  </si>
  <si>
    <t xml:space="preserve">Rakovnik </t>
  </si>
  <si>
    <t xml:space="preserve">12 Jun '69  </t>
  </si>
  <si>
    <t xml:space="preserve">New York  </t>
  </si>
  <si>
    <t xml:space="preserve">NY  </t>
  </si>
  <si>
    <t xml:space="preserve">USA  </t>
  </si>
  <si>
    <t xml:space="preserve">23 Apr '73 </t>
  </si>
  <si>
    <t xml:space="preserve">18 Mar '77 </t>
  </si>
  <si>
    <t xml:space="preserve">25 Sep '84 </t>
  </si>
  <si>
    <t xml:space="preserve">12 Oct '75 </t>
  </si>
  <si>
    <t xml:space="preserve">09 Sep '76 </t>
  </si>
  <si>
    <t xml:space="preserve">Pitea </t>
  </si>
  <si>
    <t xml:space="preserve">03 Oct '74 </t>
  </si>
  <si>
    <t xml:space="preserve">Scarborough </t>
  </si>
  <si>
    <t xml:space="preserve">10 Oct '85 </t>
  </si>
  <si>
    <t xml:space="preserve">Bilovec </t>
  </si>
  <si>
    <t xml:space="preserve">01 Jan '71 </t>
  </si>
  <si>
    <t xml:space="preserve">02 Oct '87 </t>
  </si>
  <si>
    <t xml:space="preserve">Madison </t>
  </si>
  <si>
    <t xml:space="preserve">01 Feb '72 </t>
  </si>
  <si>
    <t xml:space="preserve">Hay River </t>
  </si>
  <si>
    <t xml:space="preserve">NT </t>
  </si>
  <si>
    <t xml:space="preserve">26 Jun '76 </t>
  </si>
  <si>
    <t xml:space="preserve">17 Jan '70 </t>
  </si>
  <si>
    <t xml:space="preserve">06 Jun '74 </t>
  </si>
  <si>
    <t xml:space="preserve">26 Feb '75 </t>
  </si>
  <si>
    <t xml:space="preserve">Kungalv </t>
  </si>
  <si>
    <t xml:space="preserve">09 May '80 </t>
  </si>
  <si>
    <t xml:space="preserve">14 Jun '73 </t>
  </si>
  <si>
    <t xml:space="preserve">13 Nov '80 </t>
  </si>
  <si>
    <t xml:space="preserve">03 Jul '80 </t>
  </si>
  <si>
    <t xml:space="preserve">Hameenlinna </t>
  </si>
  <si>
    <t xml:space="preserve">24 Nov '80 </t>
  </si>
  <si>
    <t xml:space="preserve">Piestany </t>
  </si>
  <si>
    <t xml:space="preserve">13 Apr '78 </t>
  </si>
  <si>
    <t xml:space="preserve">Portage La Prairie </t>
  </si>
  <si>
    <t xml:space="preserve">12 Dec '85 </t>
  </si>
  <si>
    <t xml:space="preserve">Maple Ridge </t>
  </si>
  <si>
    <t xml:space="preserve">16 Mar '78 </t>
  </si>
  <si>
    <t xml:space="preserve">12 May '80 </t>
  </si>
  <si>
    <t xml:space="preserve">Arkhangelsk </t>
  </si>
  <si>
    <t xml:space="preserve">05 Aug '80 </t>
  </si>
  <si>
    <t xml:space="preserve">St. Paul </t>
  </si>
  <si>
    <t xml:space="preserve">06 Apr '82 </t>
  </si>
  <si>
    <t xml:space="preserve">Swift Current </t>
  </si>
  <si>
    <t xml:space="preserve">03 Sep '78 </t>
  </si>
  <si>
    <t xml:space="preserve">Vlasim </t>
  </si>
  <si>
    <t xml:space="preserve">19 Dec '83 </t>
  </si>
  <si>
    <t xml:space="preserve">Wapella </t>
  </si>
  <si>
    <t xml:space="preserve">09 Mar '77  </t>
  </si>
  <si>
    <t xml:space="preserve">Tabor  </t>
  </si>
  <si>
    <t xml:space="preserve">11 Dec '77 </t>
  </si>
  <si>
    <t xml:space="preserve">Englisberg </t>
  </si>
  <si>
    <t xml:space="preserve">CHE </t>
  </si>
  <si>
    <t xml:space="preserve">06 Jul '82 </t>
  </si>
  <si>
    <t xml:space="preserve">Moers </t>
  </si>
  <si>
    <t xml:space="preserve">11 Feb '85 </t>
  </si>
  <si>
    <t xml:space="preserve">Kenora </t>
  </si>
  <si>
    <t xml:space="preserve">05 Nov '84 </t>
  </si>
  <si>
    <t xml:space="preserve">07 Sep '78 </t>
  </si>
  <si>
    <t xml:space="preserve">02 Aug '70 </t>
  </si>
  <si>
    <t xml:space="preserve">Hingham </t>
  </si>
  <si>
    <t xml:space="preserve">Vetlanda </t>
  </si>
  <si>
    <t xml:space="preserve">30 Jan '72 </t>
  </si>
  <si>
    <t xml:space="preserve">Wawa </t>
  </si>
  <si>
    <t xml:space="preserve">19 May '79 </t>
  </si>
  <si>
    <t xml:space="preserve">Kazan </t>
  </si>
  <si>
    <t xml:space="preserve">27 May '76 </t>
  </si>
  <si>
    <t xml:space="preserve">Seoul </t>
  </si>
  <si>
    <t xml:space="preserve">KOR </t>
  </si>
  <si>
    <t xml:space="preserve">09 May '74 </t>
  </si>
  <si>
    <t xml:space="preserve">04 Jun '76 </t>
  </si>
  <si>
    <t xml:space="preserve">03 Jan '78 </t>
  </si>
  <si>
    <t xml:space="preserve">Waterford </t>
  </si>
  <si>
    <t xml:space="preserve">28 Dec '81 </t>
  </si>
  <si>
    <t xml:space="preserve">Dearborn </t>
  </si>
  <si>
    <t xml:space="preserve">12 Oct '81 </t>
  </si>
  <si>
    <t xml:space="preserve">Ilava </t>
  </si>
  <si>
    <t xml:space="preserve">20 Mar '84 </t>
  </si>
  <si>
    <t xml:space="preserve">1Avantaa </t>
  </si>
  <si>
    <t xml:space="preserve">24 Mar '81 </t>
  </si>
  <si>
    <t xml:space="preserve">Bolton </t>
  </si>
  <si>
    <t xml:space="preserve">07 May '76 </t>
  </si>
  <si>
    <t xml:space="preserve">27 Oct '78 </t>
  </si>
  <si>
    <t xml:space="preserve">17 Jun '82 </t>
  </si>
  <si>
    <t xml:space="preserve">Kosice </t>
  </si>
  <si>
    <t xml:space="preserve">04 Jan '84 </t>
  </si>
  <si>
    <t xml:space="preserve">Olomouc </t>
  </si>
  <si>
    <t xml:space="preserve">19 Feb '83 </t>
  </si>
  <si>
    <t xml:space="preserve">Boston </t>
  </si>
  <si>
    <t xml:space="preserve">17 Feb '75  </t>
  </si>
  <si>
    <t xml:space="preserve">Ceske Budejovice  </t>
  </si>
  <si>
    <t xml:space="preserve">01 Apr '83 </t>
  </si>
  <si>
    <t xml:space="preserve">Kalajoki </t>
  </si>
  <si>
    <t xml:space="preserve">13 Oct '80 </t>
  </si>
  <si>
    <t xml:space="preserve">Trois-Rivières </t>
  </si>
  <si>
    <t xml:space="preserve">25 Nov '80 </t>
  </si>
  <si>
    <t xml:space="preserve">Zionsville </t>
  </si>
  <si>
    <t xml:space="preserve">IN </t>
  </si>
  <si>
    <t xml:space="preserve">05 Jun '70 </t>
  </si>
  <si>
    <t xml:space="preserve">Shawinigan </t>
  </si>
  <si>
    <t xml:space="preserve">13 Jun '81 </t>
  </si>
  <si>
    <t xml:space="preserve">01 Jan '85 </t>
  </si>
  <si>
    <t xml:space="preserve">02 Sep '74 </t>
  </si>
  <si>
    <t xml:space="preserve">05 Jan '79 </t>
  </si>
  <si>
    <t xml:space="preserve">Mannville </t>
  </si>
  <si>
    <t xml:space="preserve">23 Dec '76 </t>
  </si>
  <si>
    <t>Tot</t>
  </si>
  <si>
    <t>BkS</t>
  </si>
  <si>
    <t xml:space="preserve">14 Feb '76 </t>
  </si>
  <si>
    <t xml:space="preserve">Usti-Nad Labem </t>
  </si>
  <si>
    <t xml:space="preserve">CZE </t>
  </si>
  <si>
    <t xml:space="preserve">13 Jun '83 </t>
  </si>
  <si>
    <t xml:space="preserve">Toronto </t>
  </si>
  <si>
    <t xml:space="preserve">08 Jun '82 </t>
  </si>
  <si>
    <t xml:space="preserve">Richmond Hill </t>
  </si>
  <si>
    <t xml:space="preserve">10 Nov '78 </t>
  </si>
  <si>
    <t xml:space="preserve">Osterhaninge </t>
  </si>
  <si>
    <t xml:space="preserve">30 Nov '82 </t>
  </si>
  <si>
    <t xml:space="preserve">Repentigny </t>
  </si>
  <si>
    <t xml:space="preserve">31 Jul '86 </t>
  </si>
  <si>
    <t xml:space="preserve">Magnitogorsk </t>
  </si>
  <si>
    <t xml:space="preserve">Y </t>
  </si>
  <si>
    <t xml:space="preserve">27 Sep '76 </t>
  </si>
  <si>
    <t xml:space="preserve">09 Oct '80 </t>
  </si>
  <si>
    <t xml:space="preserve">Njurunda </t>
  </si>
  <si>
    <t xml:space="preserve">04 Oct '81 </t>
  </si>
  <si>
    <t xml:space="preserve">Cobourg </t>
  </si>
  <si>
    <t xml:space="preserve">06 Oct '77  </t>
  </si>
  <si>
    <t xml:space="preserve">Gatineau  </t>
  </si>
  <si>
    <t xml:space="preserve">08 May '72 </t>
  </si>
  <si>
    <t xml:space="preserve">Ft. Saskatchewan </t>
  </si>
  <si>
    <t xml:space="preserve">15 Sep '79 </t>
  </si>
  <si>
    <t xml:space="preserve">Aneroid </t>
  </si>
  <si>
    <t xml:space="preserve">SK </t>
  </si>
  <si>
    <t xml:space="preserve">21 Feb '73 </t>
  </si>
  <si>
    <t xml:space="preserve">Flint </t>
  </si>
  <si>
    <t xml:space="preserve">MI </t>
  </si>
  <si>
    <t xml:space="preserve">29 May '85 </t>
  </si>
  <si>
    <t xml:space="preserve">Welland </t>
  </si>
  <si>
    <t xml:space="preserve">28 Jul '84 </t>
  </si>
  <si>
    <t xml:space="preserve">Minneapolis </t>
  </si>
  <si>
    <t xml:space="preserve">15 Feb '72 </t>
  </si>
  <si>
    <t xml:space="preserve">Kladno </t>
  </si>
  <si>
    <t xml:space="preserve">29 Oct '84 </t>
  </si>
  <si>
    <t xml:space="preserve">Thunder Bay </t>
  </si>
  <si>
    <t xml:space="preserve">31 Mar '80 </t>
  </si>
  <si>
    <t xml:space="preserve">Bonavista </t>
  </si>
  <si>
    <t xml:space="preserve">NF </t>
  </si>
  <si>
    <t xml:space="preserve">14 Feb '82 </t>
  </si>
  <si>
    <t xml:space="preserve">Trencin </t>
  </si>
  <si>
    <t xml:space="preserve">08 Mar '76 </t>
  </si>
  <si>
    <t xml:space="preserve">South Windsor </t>
  </si>
  <si>
    <t xml:space="preserve">23 Jan '73 </t>
  </si>
  <si>
    <t xml:space="preserve">Pieta </t>
  </si>
  <si>
    <t xml:space="preserve">11 Dec '72 </t>
  </si>
  <si>
    <t xml:space="preserve">Gothenburg </t>
  </si>
  <si>
    <t xml:space="preserve">03 Sep '72 </t>
  </si>
  <si>
    <t xml:space="preserve">Plzen </t>
  </si>
  <si>
    <t xml:space="preserve">23 Jan '69 </t>
  </si>
  <si>
    <t xml:space="preserve">Mimico </t>
  </si>
  <si>
    <t xml:space="preserve">06 Nov '78 </t>
  </si>
  <si>
    <t xml:space="preserve">Oswego </t>
  </si>
  <si>
    <t xml:space="preserve">NY </t>
  </si>
  <si>
    <t xml:space="preserve">28 Sep '82 </t>
  </si>
  <si>
    <t xml:space="preserve">Winkler </t>
  </si>
  <si>
    <t xml:space="preserve">MB </t>
  </si>
  <si>
    <t xml:space="preserve">10 Sep '88 </t>
  </si>
  <si>
    <t xml:space="preserve">03 May '72 </t>
  </si>
  <si>
    <t xml:space="preserve">Voskresensk </t>
  </si>
  <si>
    <t xml:space="preserve">27 Dec '85 </t>
  </si>
  <si>
    <t xml:space="preserve">Quebec City </t>
  </si>
  <si>
    <t xml:space="preserve">01 Nov '72 </t>
  </si>
  <si>
    <t xml:space="preserve">Halifax </t>
  </si>
  <si>
    <t xml:space="preserve">20 Jul '78 </t>
  </si>
  <si>
    <t xml:space="preserve">Sverdlovsk </t>
  </si>
  <si>
    <t xml:space="preserve">24 Aug '73 </t>
  </si>
  <si>
    <t xml:space="preserve">Sudbury </t>
  </si>
  <si>
    <t xml:space="preserve">25 Aug '77 </t>
  </si>
  <si>
    <t xml:space="preserve">Strathroy </t>
  </si>
  <si>
    <t xml:space="preserve">13 Feb '71 </t>
  </si>
  <si>
    <t xml:space="preserve">Bromma </t>
  </si>
  <si>
    <t xml:space="preserve">17 Aug '80 </t>
  </si>
  <si>
    <t xml:space="preserve">Detroit </t>
  </si>
  <si>
    <t xml:space="preserve">22 Oct '74 </t>
  </si>
  <si>
    <t xml:space="preserve">Topolcany </t>
  </si>
  <si>
    <t xml:space="preserve">28 Mar '72 </t>
  </si>
  <si>
    <t xml:space="preserve">Melrose </t>
  </si>
  <si>
    <t xml:space="preserve">16 Jun '84 </t>
  </si>
  <si>
    <t xml:space="preserve">Brampton </t>
  </si>
  <si>
    <t xml:space="preserve">10 Oct '76 </t>
  </si>
  <si>
    <t xml:space="preserve">Halkirk </t>
  </si>
  <si>
    <t xml:space="preserve">11 Oct '74  </t>
  </si>
  <si>
    <t xml:space="preserve">Collingwood  </t>
  </si>
  <si>
    <t xml:space="preserve">ON  </t>
  </si>
  <si>
    <t xml:space="preserve">04 Feb '83 </t>
  </si>
  <si>
    <t xml:space="preserve">West Seneca </t>
  </si>
  <si>
    <t xml:space="preserve">08 Sep '78 </t>
  </si>
  <si>
    <t xml:space="preserve">Dingolfing </t>
  </si>
  <si>
    <t xml:space="preserve">03 Oct '72 </t>
  </si>
  <si>
    <t xml:space="preserve">Stockholm </t>
  </si>
  <si>
    <t xml:space="preserve">09 Aug '70 </t>
  </si>
  <si>
    <t xml:space="preserve">Ottawa </t>
  </si>
  <si>
    <t xml:space="preserve">07 Dec '84 </t>
  </si>
  <si>
    <t xml:space="preserve">Jindrichuv Hradec </t>
  </si>
  <si>
    <t xml:space="preserve">13 Jul '76 </t>
  </si>
  <si>
    <t xml:space="preserve">Elk Point </t>
  </si>
  <si>
    <t xml:space="preserve">29 Jun '71 </t>
  </si>
  <si>
    <t xml:space="preserve">Regina </t>
  </si>
  <si>
    <t xml:space="preserve">24 Jun '73 </t>
  </si>
  <si>
    <t xml:space="preserve">Espoo </t>
  </si>
  <si>
    <t xml:space="preserve">02 May '80 </t>
  </si>
  <si>
    <t xml:space="preserve">Murray Harbour </t>
  </si>
  <si>
    <t xml:space="preserve">PE </t>
  </si>
  <si>
    <t xml:space="preserve">29 Nov '74 </t>
  </si>
  <si>
    <t xml:space="preserve">Dubnica </t>
  </si>
  <si>
    <t xml:space="preserve">26 Sep '79 </t>
  </si>
  <si>
    <t xml:space="preserve">10 May '85 </t>
  </si>
  <si>
    <t xml:space="preserve">19 Apr '81 </t>
  </si>
  <si>
    <t xml:space="preserve">Durham </t>
  </si>
  <si>
    <t xml:space="preserve">Elektrostal </t>
  </si>
  <si>
    <t xml:space="preserve">12 May '81 </t>
  </si>
  <si>
    <t xml:space="preserve">29 Jul '82 </t>
  </si>
  <si>
    <t xml:space="preserve">02 Nov '81 </t>
  </si>
  <si>
    <t xml:space="preserve">16 Mar '82 </t>
  </si>
  <si>
    <t xml:space="preserve">04 May '78 </t>
  </si>
  <si>
    <t xml:space="preserve">Centerville </t>
  </si>
  <si>
    <t xml:space="preserve">06 May '75 </t>
  </si>
  <si>
    <t xml:space="preserve">New Haven </t>
  </si>
  <si>
    <t xml:space="preserve">15 Mar '82 </t>
  </si>
  <si>
    <t xml:space="preserve">14 Nov '81 </t>
  </si>
  <si>
    <t xml:space="preserve">Minot </t>
  </si>
  <si>
    <t xml:space="preserve">13 Nov '82 </t>
  </si>
  <si>
    <t xml:space="preserve">09 Mar '81 </t>
  </si>
  <si>
    <t xml:space="preserve">Kirkland </t>
  </si>
  <si>
    <t xml:space="preserve">22 Oct '79 </t>
  </si>
  <si>
    <t xml:space="preserve">26 Dec '77 </t>
  </si>
  <si>
    <t xml:space="preserve">21 Jun '76 </t>
  </si>
  <si>
    <t xml:space="preserve">Moose Jaw </t>
  </si>
  <si>
    <t xml:space="preserve">09 May '79 </t>
  </si>
  <si>
    <t xml:space="preserve">18 Apr '77  </t>
  </si>
  <si>
    <t xml:space="preserve">Hyannis  </t>
  </si>
  <si>
    <t xml:space="preserve">MA  </t>
  </si>
  <si>
    <t xml:space="preserve">Ceske-Budjovice </t>
  </si>
  <si>
    <t xml:space="preserve">27 Jan '71 </t>
  </si>
  <si>
    <t xml:space="preserve">03 Feb '85 </t>
  </si>
  <si>
    <t xml:space="preserve">Novopolosk </t>
  </si>
  <si>
    <t xml:space="preserve">23 Apr '77 </t>
  </si>
  <si>
    <t xml:space="preserve">Port Mcneill </t>
  </si>
  <si>
    <t xml:space="preserve">30 Dec '78 </t>
  </si>
  <si>
    <t xml:space="preserve">Syosset </t>
  </si>
  <si>
    <t xml:space="preserve">26 Feb '81 </t>
  </si>
  <si>
    <t xml:space="preserve">Niagara Falls </t>
  </si>
  <si>
    <t xml:space="preserve">13 May '83 </t>
  </si>
  <si>
    <t xml:space="preserve">Grand Ledge </t>
  </si>
  <si>
    <t xml:space="preserve">21 Dec '79 </t>
  </si>
  <si>
    <t xml:space="preserve">18 Jun '78 </t>
  </si>
  <si>
    <t xml:space="preserve">14 Aug '75 </t>
  </si>
  <si>
    <t xml:space="preserve">04 Apr '86 </t>
  </si>
  <si>
    <t xml:space="preserve">20 May '70 </t>
  </si>
  <si>
    <t xml:space="preserve">Nepean </t>
  </si>
  <si>
    <t xml:space="preserve">04 Dec '72 </t>
  </si>
  <si>
    <t xml:space="preserve">08 Aug '83 </t>
  </si>
  <si>
    <t xml:space="preserve">Downers Grove </t>
  </si>
  <si>
    <t xml:space="preserve">26 Jun '80 </t>
  </si>
  <si>
    <t xml:space="preserve">01 Sep '83 </t>
  </si>
  <si>
    <t xml:space="preserve">Vermilion </t>
  </si>
  <si>
    <t xml:space="preserve">11 Jan '75  </t>
  </si>
  <si>
    <t xml:space="preserve">Rochester  </t>
  </si>
  <si>
    <t xml:space="preserve">31 Mar '83 </t>
  </si>
  <si>
    <t xml:space="preserve">21 Feb '80 </t>
  </si>
  <si>
    <t xml:space="preserve">Caroline </t>
  </si>
  <si>
    <t xml:space="preserve">10 Jan '83 </t>
  </si>
  <si>
    <t xml:space="preserve">06 Feb '69 </t>
  </si>
  <si>
    <t xml:space="preserve">Stratford </t>
  </si>
  <si>
    <t xml:space="preserve">21 Jan '78 </t>
  </si>
  <si>
    <t xml:space="preserve">Ufa </t>
  </si>
  <si>
    <t xml:space="preserve">27 Jun '79 </t>
  </si>
  <si>
    <t xml:space="preserve">30 Oct '82 </t>
  </si>
  <si>
    <t xml:space="preserve">Trenton </t>
  </si>
  <si>
    <t xml:space="preserve">19 Apr '82 </t>
  </si>
  <si>
    <t xml:space="preserve">Rantasalmi </t>
  </si>
  <si>
    <t xml:space="preserve">10 Jul '75 </t>
  </si>
  <si>
    <t xml:space="preserve">18 Dec '79 </t>
  </si>
  <si>
    <t xml:space="preserve">Houghton </t>
  </si>
  <si>
    <t xml:space="preserve">07 May '77 </t>
  </si>
  <si>
    <t xml:space="preserve">10 Aug '80 </t>
  </si>
  <si>
    <t xml:space="preserve">Kamsack </t>
  </si>
  <si>
    <t xml:space="preserve">11 Aug '83 </t>
  </si>
  <si>
    <t xml:space="preserve">14 Aug '84 </t>
  </si>
  <si>
    <t xml:space="preserve">Kelowna </t>
  </si>
  <si>
    <t xml:space="preserve">16 Mar '75 </t>
  </si>
  <si>
    <t xml:space="preserve">06 Apr '83 </t>
  </si>
  <si>
    <t xml:space="preserve">23 Dec '83 </t>
  </si>
  <si>
    <t xml:space="preserve">Westland </t>
  </si>
  <si>
    <t xml:space="preserve">08 Feb '75 </t>
  </si>
  <si>
    <t xml:space="preserve">Port Chester </t>
  </si>
  <si>
    <t xml:space="preserve">21 Apr '86 </t>
  </si>
  <si>
    <t xml:space="preserve">Ostersund </t>
  </si>
  <si>
    <t xml:space="preserve">15 Nov '75 </t>
  </si>
  <si>
    <t xml:space="preserve">Pointe-Aux-Trembles </t>
  </si>
  <si>
    <t xml:space="preserve">01 May '76 </t>
  </si>
  <si>
    <t xml:space="preserve">21 Nov '82 </t>
  </si>
  <si>
    <t xml:space="preserve">Jefferson Hills </t>
  </si>
  <si>
    <t xml:space="preserve">08 Jan '70 </t>
  </si>
  <si>
    <t xml:space="preserve">Cranbrook </t>
  </si>
  <si>
    <t xml:space="preserve">31 Jan '82 </t>
  </si>
  <si>
    <t xml:space="preserve">Riga </t>
  </si>
  <si>
    <t xml:space="preserve">LVA </t>
  </si>
  <si>
    <t xml:space="preserve">27 Sep '86 </t>
  </si>
  <si>
    <t xml:space="preserve">Central Butte </t>
  </si>
  <si>
    <t xml:space="preserve">12 Jun '78 </t>
  </si>
  <si>
    <t xml:space="preserve">08 Apr '82 </t>
  </si>
  <si>
    <t xml:space="preserve">23 Apr '83 </t>
  </si>
  <si>
    <t xml:space="preserve">Downey </t>
  </si>
  <si>
    <t xml:space="preserve">27 Mar '85  </t>
  </si>
  <si>
    <t xml:space="preserve">Minneapolis  </t>
  </si>
  <si>
    <t xml:space="preserve">MN  </t>
  </si>
  <si>
    <t xml:space="preserve">15 Oct '77 </t>
  </si>
  <si>
    <t>PC</t>
  </si>
  <si>
    <t>PCOEH</t>
  </si>
  <si>
    <t>PCOPPP</t>
  </si>
  <si>
    <t>PCOPPO</t>
  </si>
  <si>
    <t>PCOSH</t>
  </si>
  <si>
    <t>PCOSO</t>
  </si>
  <si>
    <t>PCO</t>
  </si>
  <si>
    <t>PCDEH</t>
  </si>
  <si>
    <t>PCDPP</t>
  </si>
  <si>
    <t>PCDSHK</t>
  </si>
  <si>
    <t>PCDSHO</t>
  </si>
  <si>
    <t>PCD</t>
  </si>
  <si>
    <t>PCGRO</t>
  </si>
  <si>
    <t>PCGSO</t>
  </si>
  <si>
    <t>PCG</t>
  </si>
  <si>
    <t>MOIEH</t>
  </si>
  <si>
    <t>MOIPP</t>
  </si>
  <si>
    <t>MOISH</t>
  </si>
  <si>
    <t>MOI</t>
  </si>
  <si>
    <t>PCD*</t>
  </si>
  <si>
    <t>PCO*</t>
  </si>
  <si>
    <t>PC*</t>
  </si>
  <si>
    <t>PC Offense Even Handed</t>
  </si>
  <si>
    <t>PC Offense Power Play Production</t>
  </si>
  <si>
    <t>PC Offense Power Play Opportunities</t>
  </si>
  <si>
    <t>Penalty Drawing</t>
  </si>
  <si>
    <t>PC Offense Short Handed</t>
  </si>
  <si>
    <t>PC Offense Shootout</t>
  </si>
  <si>
    <t>PC Offense</t>
  </si>
  <si>
    <t>= PCOEH + PCOPPP + PCOPPO + PCOSH + PCOSO</t>
  </si>
  <si>
    <t>PC Defense Even Handed</t>
  </si>
  <si>
    <t>PC Defense Power Play</t>
  </si>
  <si>
    <t>PC Defense Short Handed Penalty Killing</t>
  </si>
  <si>
    <t>PC Defense Short Handed Opportunities</t>
  </si>
  <si>
    <t>Penalty Taking</t>
  </si>
  <si>
    <t>PC Defense</t>
  </si>
  <si>
    <t>= PCDEH + PCDPP + PCDSHK + PCDSHO</t>
  </si>
  <si>
    <t>PC Goaltending Regulation and Overtime</t>
  </si>
  <si>
    <t>PC Goaltending Shootout</t>
  </si>
  <si>
    <t>PC Goaltending</t>
  </si>
  <si>
    <t>= PCGRO + PCGSO</t>
  </si>
  <si>
    <t/>
  </si>
  <si>
    <t>Player Contribution = PCO + PCD + PCG</t>
  </si>
  <si>
    <t>PC adjusted to 2000 minutes</t>
  </si>
  <si>
    <t>PCO adjusted to 2000 minutes</t>
  </si>
  <si>
    <t>PCD adjusted to 2000 minutes</t>
  </si>
  <si>
    <t>Cap Cost</t>
  </si>
  <si>
    <t>D/LW</t>
  </si>
  <si>
    <t xml:space="preserve">09 Jun '79 </t>
  </si>
  <si>
    <t xml:space="preserve">26 Jul '79 </t>
  </si>
  <si>
    <t xml:space="preserve">28 May '79 </t>
  </si>
  <si>
    <t xml:space="preserve">09 Oct '76 </t>
  </si>
  <si>
    <t xml:space="preserve">St. John's </t>
  </si>
  <si>
    <t xml:space="preserve">02 Nov '80 </t>
  </si>
  <si>
    <t xml:space="preserve">29 Jan '81 </t>
  </si>
  <si>
    <t xml:space="preserve">08 Sep '77 </t>
  </si>
  <si>
    <t xml:space="preserve">11 Jun '81 </t>
  </si>
  <si>
    <t xml:space="preserve">21 May '79 </t>
  </si>
  <si>
    <t xml:space="preserve">Somerville </t>
  </si>
  <si>
    <t xml:space="preserve">21 Jul '81 </t>
  </si>
  <si>
    <t xml:space="preserve">Basel </t>
  </si>
  <si>
    <t xml:space="preserve">11 Apr '83 </t>
  </si>
  <si>
    <t xml:space="preserve">13 May '82 </t>
  </si>
  <si>
    <t xml:space="preserve">Skalica </t>
  </si>
  <si>
    <t xml:space="preserve">01 Apr '72 </t>
  </si>
  <si>
    <t xml:space="preserve">14 Apr '83 </t>
  </si>
  <si>
    <t xml:space="preserve">Grafton </t>
  </si>
  <si>
    <t xml:space="preserve">08 Dec '83 </t>
  </si>
  <si>
    <t xml:space="preserve">Duncan </t>
  </si>
  <si>
    <t xml:space="preserve">22 Feb '82 </t>
  </si>
  <si>
    <t xml:space="preserve">Campbell River </t>
  </si>
  <si>
    <t xml:space="preserve">05 Feb '73 </t>
  </si>
  <si>
    <t xml:space="preserve">27 Jun '85 </t>
  </si>
  <si>
    <t xml:space="preserve">Ostrov Nad Ohri </t>
  </si>
  <si>
    <t xml:space="preserve">13 Jan '85 </t>
  </si>
  <si>
    <t xml:space="preserve">Blackie </t>
  </si>
  <si>
    <t xml:space="preserve">18 Oct '84 </t>
  </si>
  <si>
    <t xml:space="preserve">29 Apr '85 </t>
  </si>
  <si>
    <t xml:space="preserve">05 Oct '84 </t>
  </si>
  <si>
    <t xml:space="preserve">06 Jan '85 </t>
  </si>
  <si>
    <t xml:space="preserve">24 Aug '72 </t>
  </si>
  <si>
    <t xml:space="preserve">18 May '83  </t>
  </si>
  <si>
    <t xml:space="preserve">Oakville  </t>
  </si>
  <si>
    <t xml:space="preserve">07 May '82 </t>
  </si>
  <si>
    <t xml:space="preserve">Ceske Budejovice </t>
  </si>
  <si>
    <t xml:space="preserve">01 Jun '83 </t>
  </si>
  <si>
    <t xml:space="preserve">19 Aug '83 </t>
  </si>
  <si>
    <t xml:space="preserve">28 Mar '83 </t>
  </si>
  <si>
    <t xml:space="preserve">24 Jul '80 </t>
  </si>
  <si>
    <t xml:space="preserve">13 Sep '83 </t>
  </si>
  <si>
    <t xml:space="preserve">Outlook </t>
  </si>
  <si>
    <t xml:space="preserve">22 May '82 </t>
  </si>
  <si>
    <t xml:space="preserve">02 Jan '81 </t>
  </si>
  <si>
    <t xml:space="preserve">Niagara On The Lake </t>
  </si>
  <si>
    <t xml:space="preserve">28 Oct '78 </t>
  </si>
  <si>
    <t xml:space="preserve">31 Aug '81 </t>
  </si>
  <si>
    <t xml:space="preserve">21 Apr '84 </t>
  </si>
  <si>
    <t xml:space="preserve">06 Jan '83 </t>
  </si>
  <si>
    <t xml:space="preserve">26 May '84 </t>
  </si>
  <si>
    <t xml:space="preserve">Stony Plain </t>
  </si>
  <si>
    <t xml:space="preserve">08 May '83 </t>
  </si>
  <si>
    <t xml:space="preserve">Lac La Biche </t>
  </si>
  <si>
    <t xml:space="preserve">27 Jun '74 </t>
  </si>
  <si>
    <t xml:space="preserve">Oakville </t>
  </si>
  <si>
    <t xml:space="preserve">01 Sep '86 </t>
  </si>
  <si>
    <t xml:space="preserve">Hyvinkaa </t>
  </si>
  <si>
    <t>ValO</t>
  </si>
  <si>
    <t>ValD</t>
  </si>
  <si>
    <t>Pos</t>
  </si>
  <si>
    <t>AMOI</t>
  </si>
  <si>
    <t>ESG</t>
  </si>
  <si>
    <t>ESA</t>
  </si>
  <si>
    <t>TMOI</t>
  </si>
  <si>
    <t xml:space="preserve">L  </t>
  </si>
  <si>
    <t xml:space="preserve">R </t>
  </si>
  <si>
    <t xml:space="preserve">L </t>
  </si>
  <si>
    <t xml:space="preserve">R  </t>
  </si>
  <si>
    <t xml:space="preserve">Peterborough </t>
  </si>
  <si>
    <t xml:space="preserve">07 Jun '70 </t>
  </si>
  <si>
    <t xml:space="preserve">Livonia </t>
  </si>
  <si>
    <t xml:space="preserve">08 Oct '74 </t>
  </si>
  <si>
    <t xml:space="preserve">Sundsvall </t>
  </si>
  <si>
    <t xml:space="preserve">14 Sep '82 </t>
  </si>
  <si>
    <t xml:space="preserve">Chrudim </t>
  </si>
  <si>
    <t xml:space="preserve">18 Apr '82 </t>
  </si>
  <si>
    <t xml:space="preserve">02 Jun '83 </t>
  </si>
  <si>
    <t xml:space="preserve">Smithtown </t>
  </si>
  <si>
    <t xml:space="preserve">13 Apr '76 </t>
  </si>
  <si>
    <t xml:space="preserve">Trebic </t>
  </si>
  <si>
    <t xml:space="preserve">01 Apr '78 </t>
  </si>
  <si>
    <t xml:space="preserve">Montreal </t>
  </si>
  <si>
    <t xml:space="preserve">04 May '83 </t>
  </si>
  <si>
    <t xml:space="preserve">19 Jul '73 </t>
  </si>
  <si>
    <t xml:space="preserve">Cambridge </t>
  </si>
  <si>
    <t xml:space="preserve">09 Apr '80 </t>
  </si>
  <si>
    <t xml:space="preserve">Kiev </t>
  </si>
  <si>
    <t xml:space="preserve">UKR </t>
  </si>
  <si>
    <t xml:space="preserve">04 Apr '71 </t>
  </si>
  <si>
    <t xml:space="preserve">Sherbrooke </t>
  </si>
  <si>
    <t xml:space="preserve">12 Jul '76 </t>
  </si>
  <si>
    <t xml:space="preserve">24 Aug '87 </t>
  </si>
  <si>
    <t xml:space="preserve">Jesenice </t>
  </si>
  <si>
    <t xml:space="preserve">SVN </t>
  </si>
  <si>
    <t xml:space="preserve">27 Apr '84 </t>
  </si>
  <si>
    <t xml:space="preserve">12 Mar '83 </t>
  </si>
  <si>
    <t xml:space="preserve">15 Aug '75 </t>
  </si>
  <si>
    <t xml:space="preserve">Pitt Meadows </t>
  </si>
  <si>
    <t xml:space="preserve">03 Apr '83 </t>
  </si>
  <si>
    <t xml:space="preserve">31 Oct '82 </t>
  </si>
  <si>
    <t xml:space="preserve">18 Mar '82 </t>
  </si>
  <si>
    <t xml:space="preserve">11 Sep '80 </t>
  </si>
  <si>
    <t xml:space="preserve">23 Feb '76 </t>
  </si>
  <si>
    <t xml:space="preserve">23 May '66 </t>
  </si>
  <si>
    <t xml:space="preserve">North York </t>
  </si>
  <si>
    <t xml:space="preserve">18 Dec '78 </t>
  </si>
  <si>
    <t xml:space="preserve">Carbonear </t>
  </si>
  <si>
    <t xml:space="preserve">27 Dec '81 </t>
  </si>
  <si>
    <t xml:space="preserve">05 Jul '80 </t>
  </si>
  <si>
    <t xml:space="preserve">Red Deer </t>
  </si>
  <si>
    <t xml:space="preserve">21 Jun '77  </t>
  </si>
  <si>
    <t xml:space="preserve">Mannheim  </t>
  </si>
  <si>
    <t xml:space="preserve">DEU  </t>
  </si>
  <si>
    <t xml:space="preserve">19 Dec '70 </t>
  </si>
  <si>
    <t xml:space="preserve">Teplice </t>
  </si>
  <si>
    <t xml:space="preserve">24 Mar '73 </t>
  </si>
  <si>
    <t xml:space="preserve">St. Apollinaire </t>
  </si>
  <si>
    <t xml:space="preserve">05 Mar '82 </t>
  </si>
  <si>
    <t xml:space="preserve">Rimouski </t>
  </si>
  <si>
    <t xml:space="preserve">02 Feb '77 </t>
  </si>
  <si>
    <t xml:space="preserve">Bloomington </t>
  </si>
  <si>
    <t xml:space="preserve">20 Jul '82 </t>
  </si>
  <si>
    <t xml:space="preserve">St. Agapit </t>
  </si>
  <si>
    <t xml:space="preserve">10 Feb '80 </t>
  </si>
  <si>
    <t xml:space="preserve">11 Aug '76 </t>
  </si>
  <si>
    <t xml:space="preserve">05 Nov '73 </t>
  </si>
  <si>
    <t xml:space="preserve">10 Apr '80 </t>
  </si>
  <si>
    <t xml:space="preserve">Pickering </t>
  </si>
  <si>
    <t xml:space="preserve">24 Feb '73 </t>
  </si>
  <si>
    <t xml:space="preserve">27 Dec '71 </t>
  </si>
  <si>
    <t xml:space="preserve">Toledo </t>
  </si>
  <si>
    <t xml:space="preserve">OH </t>
  </si>
  <si>
    <t xml:space="preserve">13 Dec '69 </t>
  </si>
  <si>
    <t xml:space="preserve">Pskov </t>
  </si>
  <si>
    <t xml:space="preserve">04 Sep '77 </t>
  </si>
  <si>
    <t xml:space="preserve">Englewood </t>
  </si>
  <si>
    <t xml:space="preserve">05 Jul '86 </t>
  </si>
  <si>
    <t xml:space="preserve">Nizhi Tagil </t>
  </si>
  <si>
    <t xml:space="preserve">18 Feb '80 </t>
  </si>
  <si>
    <t xml:space="preserve">Ust-Kamenogorsk </t>
  </si>
  <si>
    <t xml:space="preserve">KAZ </t>
  </si>
  <si>
    <t xml:space="preserve">17 Dec '83 </t>
  </si>
  <si>
    <t xml:space="preserve">10 Apr '85 </t>
  </si>
  <si>
    <t xml:space="preserve">04 Nov '84 </t>
  </si>
  <si>
    <t xml:space="preserve">Ithaca </t>
  </si>
  <si>
    <t xml:space="preserve">17 Apr '82 </t>
  </si>
  <si>
    <t xml:space="preserve">Mississauga </t>
  </si>
  <si>
    <t xml:space="preserve">16 May '85 </t>
  </si>
  <si>
    <t xml:space="preserve">13 May '85 </t>
  </si>
  <si>
    <t xml:space="preserve">Winnipeg </t>
  </si>
  <si>
    <t xml:space="preserve">14 Aug '85 </t>
  </si>
  <si>
    <t xml:space="preserve">Sicamous </t>
  </si>
  <si>
    <t xml:space="preserve">16 Feb '83 </t>
  </si>
  <si>
    <t xml:space="preserve">Vantaa </t>
  </si>
  <si>
    <t xml:space="preserve">24 May '73 </t>
  </si>
  <si>
    <t xml:space="preserve">16 Dec '77 </t>
  </si>
  <si>
    <t xml:space="preserve">05 Dec '79 </t>
  </si>
  <si>
    <t xml:space="preserve">29 Sep '77 </t>
  </si>
  <si>
    <t xml:space="preserve">New Glasgow </t>
  </si>
  <si>
    <t xml:space="preserve">22 Jan '75 </t>
  </si>
  <si>
    <t xml:space="preserve">Jihlava </t>
  </si>
  <si>
    <t xml:space="preserve">21 Jan '71 </t>
  </si>
  <si>
    <t xml:space="preserve">Warren </t>
  </si>
  <si>
    <t xml:space="preserve">29 Aug '81  </t>
  </si>
  <si>
    <t xml:space="preserve">Trebic  </t>
  </si>
  <si>
    <t xml:space="preserve">CZE  </t>
  </si>
  <si>
    <t xml:space="preserve">17 Sep '78 </t>
  </si>
  <si>
    <t xml:space="preserve">Trail </t>
  </si>
  <si>
    <t xml:space="preserve">16 Mar '79 </t>
  </si>
  <si>
    <t xml:space="preserve">Oklahoma City </t>
  </si>
  <si>
    <t xml:space="preserve">OK </t>
  </si>
  <si>
    <t xml:space="preserve">02 Nov '76 </t>
  </si>
  <si>
    <t xml:space="preserve">Virginia </t>
  </si>
  <si>
    <t xml:space="preserve">12 Feb '72 </t>
  </si>
  <si>
    <t xml:space="preserve">Belfast </t>
  </si>
  <si>
    <t xml:space="preserve">IRL </t>
  </si>
  <si>
    <t xml:space="preserve">13 Jan '74 </t>
  </si>
  <si>
    <t xml:space="preserve">23 Dec '78 </t>
  </si>
  <si>
    <t xml:space="preserve">Jindr Hradec </t>
  </si>
  <si>
    <t xml:space="preserve">30 Sep '82 </t>
  </si>
  <si>
    <t xml:space="preserve">St. Johns </t>
  </si>
  <si>
    <t xml:space="preserve">05 Jan '75 </t>
  </si>
  <si>
    <t xml:space="preserve">22 Oct '80 </t>
  </si>
  <si>
    <t xml:space="preserve">16 Jan '79 </t>
  </si>
  <si>
    <t xml:space="preserve">Carlyle </t>
  </si>
  <si>
    <t xml:space="preserve">01 Dec '79 </t>
  </si>
  <si>
    <t xml:space="preserve">Pittsburgh </t>
  </si>
  <si>
    <t xml:space="preserve">PA </t>
  </si>
  <si>
    <t xml:space="preserve">24 May '87 </t>
  </si>
  <si>
    <t xml:space="preserve">Ste-Catherine </t>
  </si>
  <si>
    <t xml:space="preserve">23 Sep '83 </t>
  </si>
  <si>
    <t xml:space="preserve">Fort Saskatchewan </t>
  </si>
  <si>
    <t xml:space="preserve">03 May '82 </t>
  </si>
  <si>
    <t xml:space="preserve">31 Aug '73 </t>
  </si>
  <si>
    <t xml:space="preserve">08 Jun '75 </t>
  </si>
  <si>
    <t xml:space="preserve">St. Catharines </t>
  </si>
  <si>
    <t xml:space="preserve">18 Aug '75 </t>
  </si>
  <si>
    <t xml:space="preserve">Zlinia </t>
  </si>
  <si>
    <t xml:space="preserve">11 Nov '80 </t>
  </si>
  <si>
    <t xml:space="preserve">29 Dec '76 </t>
  </si>
  <si>
    <t xml:space="preserve">Ostrava </t>
  </si>
  <si>
    <t xml:space="preserve">02 May '79 </t>
  </si>
  <si>
    <t xml:space="preserve">12 Feb '81 </t>
  </si>
  <si>
    <t xml:space="preserve">01 Mar '84 </t>
  </si>
  <si>
    <t xml:space="preserve">14 Aug '78 </t>
  </si>
  <si>
    <t xml:space="preserve">Comox </t>
  </si>
  <si>
    <t xml:space="preserve">08 Oct '81 </t>
  </si>
  <si>
    <t xml:space="preserve">11 Aug '80 </t>
  </si>
  <si>
    <t xml:space="preserve">31 Mar '85 </t>
  </si>
  <si>
    <t>Tm08</t>
  </si>
  <si>
    <t xml:space="preserve">16 Feb '80 </t>
  </si>
  <si>
    <t xml:space="preserve">28 Sep '73 </t>
  </si>
  <si>
    <t xml:space="preserve">20 Jun '77  </t>
  </si>
  <si>
    <t xml:space="preserve">Oak Park  </t>
  </si>
  <si>
    <t xml:space="preserve">IL  </t>
  </si>
  <si>
    <t xml:space="preserve">02 Mar '83 </t>
  </si>
  <si>
    <t xml:space="preserve">Kingston </t>
  </si>
  <si>
    <t xml:space="preserve">19 Jan '74 </t>
  </si>
  <si>
    <t xml:space="preserve">06 Feb '81 </t>
  </si>
  <si>
    <t xml:space="preserve">Lansing </t>
  </si>
  <si>
    <t xml:space="preserve">05 Feb '81 </t>
  </si>
  <si>
    <t xml:space="preserve">Salmon Arm </t>
  </si>
  <si>
    <t xml:space="preserve">09 Mar '78 </t>
  </si>
  <si>
    <t xml:space="preserve">17 Dec '77 </t>
  </si>
  <si>
    <t xml:space="preserve">05 Feb '82 </t>
  </si>
  <si>
    <t xml:space="preserve">Munchen </t>
  </si>
  <si>
    <t xml:space="preserve">03 May '76 </t>
  </si>
  <si>
    <t xml:space="preserve">Potomac </t>
  </si>
  <si>
    <t xml:space="preserve">MD </t>
  </si>
  <si>
    <t xml:space="preserve">21 Jan '85 </t>
  </si>
  <si>
    <t xml:space="preserve">12 Aug '73 </t>
  </si>
  <si>
    <t xml:space="preserve">Buffalo </t>
  </si>
  <si>
    <t xml:space="preserve">24 Oct '74 </t>
  </si>
  <si>
    <t xml:space="preserve">12 Feb '76 </t>
  </si>
  <si>
    <t xml:space="preserve">Unity </t>
  </si>
  <si>
    <t xml:space="preserve">Chapleau </t>
  </si>
  <si>
    <t xml:space="preserve">16 Apr '78 </t>
  </si>
  <si>
    <t xml:space="preserve">Seaforth </t>
  </si>
  <si>
    <t xml:space="preserve">23 Jun '83 </t>
  </si>
  <si>
    <t xml:space="preserve">Wawota </t>
  </si>
  <si>
    <t xml:space="preserve">03 Aug '80 </t>
  </si>
  <si>
    <t xml:space="preserve">Thornhill </t>
  </si>
  <si>
    <t xml:space="preserve">27 Jan '83 </t>
  </si>
  <si>
    <t xml:space="preserve">07 Oct '83 </t>
  </si>
  <si>
    <t xml:space="preserve">Fort Mcmurray </t>
  </si>
  <si>
    <t xml:space="preserve">24 Apr '77 </t>
  </si>
  <si>
    <t xml:space="preserve">20 Jun '83 </t>
  </si>
  <si>
    <t xml:space="preserve">10 Oct '72 </t>
  </si>
  <si>
    <t xml:space="preserve">12 Apr '74 </t>
  </si>
  <si>
    <t xml:space="preserve">Zlin </t>
  </si>
  <si>
    <t xml:space="preserve">03 Dec '78 </t>
  </si>
  <si>
    <t xml:space="preserve">Arlington Heights </t>
  </si>
  <si>
    <t xml:space="preserve">12 Jun '77 </t>
  </si>
  <si>
    <t xml:space="preserve">13 Oct '85 </t>
  </si>
  <si>
    <t xml:space="preserve">Povazska Bystrica </t>
  </si>
  <si>
    <t xml:space="preserve">22 Jul '80 </t>
  </si>
  <si>
    <t xml:space="preserve">19 Oct '83 </t>
  </si>
  <si>
    <t xml:space="preserve">07 Nov '79 </t>
  </si>
  <si>
    <t xml:space="preserve">04 Jun '80 </t>
  </si>
  <si>
    <t xml:space="preserve">Sorel </t>
  </si>
  <si>
    <t xml:space="preserve">09 Mar '85  </t>
  </si>
  <si>
    <t xml:space="preserve">Ajax  </t>
  </si>
  <si>
    <t xml:space="preserve">13 Sep '74 </t>
  </si>
  <si>
    <t xml:space="preserve">North Bay </t>
  </si>
  <si>
    <t xml:space="preserve">26 Oct '78 </t>
  </si>
  <si>
    <t xml:space="preserve">Belmont </t>
  </si>
  <si>
    <t xml:space="preserve">24 Jan '79 </t>
  </si>
  <si>
    <t xml:space="preserve">06 Nov '79 </t>
  </si>
  <si>
    <t xml:space="preserve">Rocky Mountain House </t>
  </si>
  <si>
    <t xml:space="preserve">06 Jan '76 </t>
  </si>
  <si>
    <t xml:space="preserve">Bystrica </t>
  </si>
  <si>
    <t xml:space="preserve">15 Apr '77 </t>
  </si>
  <si>
    <t xml:space="preserve">Celadna </t>
  </si>
  <si>
    <t xml:space="preserve">11 Apr '78 </t>
  </si>
  <si>
    <t xml:space="preserve">28 Apr '80 </t>
  </si>
  <si>
    <t xml:space="preserve">Alingsas </t>
  </si>
  <si>
    <t xml:space="preserve">03 Nov '82 </t>
  </si>
  <si>
    <t xml:space="preserve">Omsk </t>
  </si>
  <si>
    <t xml:space="preserve">16 Nov '81 </t>
  </si>
  <si>
    <t xml:space="preserve">Beauceville </t>
  </si>
  <si>
    <t xml:space="preserve">10 Dec '81 </t>
  </si>
  <si>
    <t xml:space="preserve">01 Mar '82 </t>
  </si>
  <si>
    <t xml:space="preserve">23 Aug '75 </t>
  </si>
  <si>
    <t xml:space="preserve">03 Oct '83 </t>
  </si>
  <si>
    <t xml:space="preserve">26 Apr '77 </t>
  </si>
  <si>
    <t xml:space="preserve">Seria </t>
  </si>
  <si>
    <t xml:space="preserve">BRN </t>
  </si>
  <si>
    <t xml:space="preserve">09 Jan '71 </t>
  </si>
  <si>
    <t xml:space="preserve">31 Dec '74 </t>
  </si>
  <si>
    <t xml:space="preserve">16 Jan '81 </t>
  </si>
  <si>
    <t xml:space="preserve">28 Jun '77 </t>
  </si>
  <si>
    <t xml:space="preserve">Nakusp </t>
  </si>
  <si>
    <t xml:space="preserve">05 Sep '84 </t>
  </si>
  <si>
    <t xml:space="preserve">Grand Forks </t>
  </si>
  <si>
    <t xml:space="preserve">14 Jun '76 </t>
  </si>
  <si>
    <t xml:space="preserve">20 Dec '78 </t>
  </si>
  <si>
    <t xml:space="preserve">23 May '79 </t>
  </si>
  <si>
    <t xml:space="preserve">22 Mar '77 </t>
  </si>
  <si>
    <t xml:space="preserve">02 Nov '74 </t>
  </si>
  <si>
    <t xml:space="preserve">Minsk </t>
  </si>
  <si>
    <t xml:space="preserve">BLR </t>
  </si>
  <si>
    <t xml:space="preserve">17 Apr '79 </t>
  </si>
  <si>
    <t xml:space="preserve">Vernon </t>
  </si>
  <si>
    <t xml:space="preserve">27 Aug '79 </t>
  </si>
  <si>
    <t xml:space="preserve">20 Mar '83 </t>
  </si>
  <si>
    <t xml:space="preserve">Kitchener </t>
  </si>
  <si>
    <t xml:space="preserve">24 Aug '78  </t>
  </si>
  <si>
    <t xml:space="preserve">Edmonton  </t>
  </si>
  <si>
    <t xml:space="preserve">AB  </t>
  </si>
  <si>
    <t xml:space="preserve">30 Mar '71 </t>
  </si>
  <si>
    <t xml:space="preserve">12 Sep '80 </t>
  </si>
  <si>
    <t xml:space="preserve">Havlickuv Brod </t>
  </si>
  <si>
    <t xml:space="preserve">29 Apr '78 </t>
  </si>
  <si>
    <t xml:space="preserve">13 Dec '82 </t>
  </si>
  <si>
    <t xml:space="preserve">Smithers </t>
  </si>
  <si>
    <t xml:space="preserve">26 Feb '77 </t>
  </si>
  <si>
    <t xml:space="preserve">Honeoye Falls </t>
  </si>
  <si>
    <t xml:space="preserve">06 Apr '75 </t>
  </si>
  <si>
    <t xml:space="preserve">Concord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</si>
</sst>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71" formatCode="_-* #,##0.00_-;\-* #,##0.00_-;_-* &quot;-&quot;??_-;_-@_-"/>
    <numFmt numFmtId="172" formatCode="0.0"/>
    <numFmt numFmtId="173" formatCode="0.0%"/>
    <numFmt numFmtId="176" formatCode="&quot;$&quot;#,##0"/>
  </numFmts>
  <fonts count="6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0" fillId="0" borderId="0" xfId="0" applyAlignment="1">
      <alignment horizontal="right"/>
    </xf>
    <xf numFmtId="173" fontId="0" fillId="0" borderId="0" xfId="0" applyNumberFormat="1"/>
    <xf numFmtId="2" fontId="2" fillId="0" borderId="0" xfId="0" applyNumberFormat="1" applyFont="1" applyAlignment="1">
      <alignment horizontal="center"/>
    </xf>
    <xf numFmtId="2" fontId="0" fillId="0" borderId="0" xfId="0" applyNumberFormat="1"/>
    <xf numFmtId="3" fontId="0" fillId="0" borderId="0" xfId="0" applyNumberFormat="1"/>
    <xf numFmtId="172" fontId="2" fillId="0" borderId="0" xfId="0" applyNumberFormat="1" applyFont="1" applyAlignment="1">
      <alignment horizontal="center"/>
    </xf>
    <xf numFmtId="172" fontId="0" fillId="0" borderId="0" xfId="0" applyNumberFormat="1"/>
    <xf numFmtId="0" fontId="0" fillId="2" borderId="0" xfId="0" applyFill="1"/>
    <xf numFmtId="173" fontId="0" fillId="2" borderId="0" xfId="0" applyNumberFormat="1" applyFill="1"/>
    <xf numFmtId="3" fontId="0" fillId="2" borderId="0" xfId="0" applyNumberFormat="1" applyFill="1"/>
    <xf numFmtId="172" fontId="0" fillId="2" borderId="0" xfId="0" applyNumberFormat="1" applyFill="1"/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0" fillId="2" borderId="0" xfId="0" applyNumberFormat="1" applyFill="1" applyAlignment="1">
      <alignment horizontal="right"/>
    </xf>
    <xf numFmtId="172" fontId="0" fillId="2" borderId="0" xfId="0" applyNumberFormat="1" applyFill="1" applyAlignment="1">
      <alignment horizontal="right"/>
    </xf>
    <xf numFmtId="0" fontId="0" fillId="0" borderId="0" xfId="0" applyFill="1"/>
    <xf numFmtId="0" fontId="0" fillId="3" borderId="0" xfId="0" applyFill="1"/>
    <xf numFmtId="173" fontId="0" fillId="3" borderId="0" xfId="0" applyNumberFormat="1" applyFill="1"/>
    <xf numFmtId="2" fontId="0" fillId="3" borderId="0" xfId="0" applyNumberFormat="1" applyFill="1"/>
    <xf numFmtId="1" fontId="0" fillId="3" borderId="0" xfId="0" applyNumberFormat="1" applyFill="1"/>
    <xf numFmtId="3" fontId="0" fillId="3" borderId="0" xfId="0" applyNumberFormat="1" applyFill="1"/>
    <xf numFmtId="172" fontId="0" fillId="3" borderId="0" xfId="0" applyNumberFormat="1" applyFill="1"/>
    <xf numFmtId="0" fontId="0" fillId="2" borderId="0" xfId="0" quotePrefix="1" applyFill="1"/>
    <xf numFmtId="1" fontId="0" fillId="2" borderId="0" xfId="0" applyNumberFormat="1" applyFill="1"/>
    <xf numFmtId="0" fontId="4" fillId="0" borderId="0" xfId="0" applyFont="1" applyAlignment="1">
      <alignment horizontal="left"/>
    </xf>
    <xf numFmtId="9" fontId="2" fillId="0" borderId="0" xfId="0" applyNumberFormat="1" applyFont="1" applyAlignment="1">
      <alignment horizontal="center"/>
    </xf>
    <xf numFmtId="2" fontId="0" fillId="2" borderId="0" xfId="0" applyNumberFormat="1" applyFill="1"/>
    <xf numFmtId="0" fontId="0" fillId="3" borderId="0" xfId="0" applyFill="1" applyAlignment="1">
      <alignment horizontal="right"/>
    </xf>
    <xf numFmtId="172" fontId="2" fillId="0" borderId="0" xfId="1" applyNumberFormat="1" applyFont="1" applyFill="1" applyAlignment="1">
      <alignment horizontal="center"/>
    </xf>
    <xf numFmtId="172" fontId="1" fillId="0" borderId="0" xfId="1" applyNumberFormat="1" applyFill="1"/>
    <xf numFmtId="172" fontId="0" fillId="0" borderId="0" xfId="0" applyNumberFormat="1" applyFill="1"/>
    <xf numFmtId="172" fontId="0" fillId="0" borderId="0" xfId="1" applyNumberFormat="1" applyFont="1" applyFill="1" applyAlignment="1">
      <alignment horizontal="right"/>
    </xf>
    <xf numFmtId="172" fontId="0" fillId="3" borderId="0" xfId="1" applyNumberFormat="1" applyFont="1" applyFill="1" applyAlignment="1">
      <alignment horizontal="right"/>
    </xf>
    <xf numFmtId="172" fontId="1" fillId="3" borderId="0" xfId="1" applyNumberFormat="1" applyFill="1"/>
    <xf numFmtId="0" fontId="2" fillId="0" borderId="0" xfId="0" applyFont="1"/>
    <xf numFmtId="0" fontId="0" fillId="0" borderId="0" xfId="0" quotePrefix="1"/>
    <xf numFmtId="172" fontId="0" fillId="2" borderId="0" xfId="1" applyNumberFormat="1" applyFont="1" applyFill="1" applyAlignment="1">
      <alignment horizontal="right"/>
    </xf>
    <xf numFmtId="0" fontId="0" fillId="0" borderId="0" xfId="0" applyBorder="1" applyAlignment="1"/>
    <xf numFmtId="0" fontId="0" fillId="2" borderId="0" xfId="0" applyFill="1" applyBorder="1" applyAlignment="1"/>
    <xf numFmtId="0" fontId="1" fillId="0" borderId="0" xfId="0" applyFont="1" applyBorder="1"/>
    <xf numFmtId="0" fontId="1" fillId="0" borderId="0" xfId="0" applyFont="1" applyBorder="1" applyAlignment="1"/>
    <xf numFmtId="0" fontId="1" fillId="0" borderId="0" xfId="0" quotePrefix="1" applyFon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/>
    <xf numFmtId="1" fontId="4" fillId="0" borderId="0" xfId="0" applyNumberFormat="1" applyFont="1"/>
    <xf numFmtId="0" fontId="1" fillId="2" borderId="0" xfId="0" applyFont="1" applyFill="1" applyBorder="1" applyAlignment="1"/>
    <xf numFmtId="0" fontId="1" fillId="2" borderId="0" xfId="0" applyFont="1" applyFill="1" applyBorder="1"/>
    <xf numFmtId="0" fontId="1" fillId="2" borderId="0" xfId="0" applyFont="1" applyFill="1" applyBorder="1" applyAlignment="1">
      <alignment horizontal="left"/>
    </xf>
    <xf numFmtId="1" fontId="4" fillId="2" borderId="0" xfId="0" applyNumberFormat="1" applyFont="1" applyFill="1"/>
    <xf numFmtId="0" fontId="1" fillId="3" borderId="0" xfId="0" applyFont="1" applyFill="1" applyBorder="1" applyAlignment="1"/>
    <xf numFmtId="0" fontId="1" fillId="3" borderId="0" xfId="0" applyFont="1" applyFill="1" applyBorder="1"/>
    <xf numFmtId="0" fontId="1" fillId="3" borderId="0" xfId="0" applyFont="1" applyFill="1" applyBorder="1" applyAlignment="1">
      <alignment horizontal="left"/>
    </xf>
    <xf numFmtId="1" fontId="4" fillId="3" borderId="0" xfId="0" applyNumberFormat="1" applyFont="1" applyFill="1"/>
    <xf numFmtId="172" fontId="1" fillId="0" borderId="0" xfId="2" applyNumberFormat="1" applyFill="1"/>
    <xf numFmtId="172" fontId="1" fillId="0" borderId="0" xfId="2" applyNumberFormat="1" applyFill="1"/>
    <xf numFmtId="2" fontId="0" fillId="0" borderId="0" xfId="0" applyNumberFormat="1" applyFill="1"/>
    <xf numFmtId="172" fontId="1" fillId="2" borderId="0" xfId="2" applyNumberFormat="1" applyFill="1"/>
    <xf numFmtId="172" fontId="1" fillId="3" borderId="0" xfId="2" applyNumberFormat="1" applyFill="1"/>
    <xf numFmtId="172" fontId="1" fillId="3" borderId="0" xfId="2" applyNumberFormat="1" applyFill="1"/>
    <xf numFmtId="172" fontId="4" fillId="0" borderId="0" xfId="0" applyNumberFormat="1" applyFont="1" applyAlignment="1">
      <alignment horizontal="right" vertical="top"/>
    </xf>
    <xf numFmtId="172" fontId="4" fillId="0" borderId="0" xfId="0" applyNumberFormat="1" applyFont="1" applyFill="1"/>
    <xf numFmtId="1" fontId="4" fillId="0" borderId="0" xfId="0" applyNumberFormat="1" applyFont="1" applyAlignment="1">
      <alignment horizontal="right" vertical="top"/>
    </xf>
    <xf numFmtId="1" fontId="4" fillId="2" borderId="0" xfId="0" applyNumberFormat="1" applyFont="1" applyFill="1" applyAlignment="1">
      <alignment horizontal="right" vertical="top"/>
    </xf>
    <xf numFmtId="172" fontId="4" fillId="2" borderId="0" xfId="0" applyNumberFormat="1" applyFont="1" applyFill="1" applyAlignment="1">
      <alignment horizontal="right" vertical="top"/>
    </xf>
    <xf numFmtId="172" fontId="4" fillId="2" borderId="0" xfId="0" applyNumberFormat="1" applyFont="1" applyFill="1"/>
    <xf numFmtId="176" fontId="0" fillId="0" borderId="0" xfId="0" applyNumberFormat="1"/>
    <xf numFmtId="176" fontId="2" fillId="0" borderId="0" xfId="1" applyNumberFormat="1" applyFont="1" applyFill="1" applyAlignment="1">
      <alignment horizontal="center"/>
    </xf>
    <xf numFmtId="176" fontId="1" fillId="0" borderId="0" xfId="1" applyNumberFormat="1" applyFill="1"/>
    <xf numFmtId="176" fontId="0" fillId="0" borderId="0" xfId="0" applyNumberFormat="1" applyFill="1"/>
    <xf numFmtId="176" fontId="0" fillId="0" borderId="0" xfId="3" applyNumberFormat="1" applyFont="1" applyFill="1"/>
    <xf numFmtId="176" fontId="0" fillId="2" borderId="0" xfId="0" applyNumberFormat="1" applyFill="1"/>
    <xf numFmtId="176" fontId="0" fillId="3" borderId="0" xfId="3" applyNumberFormat="1" applyFont="1" applyFill="1"/>
    <xf numFmtId="0" fontId="0" fillId="3" borderId="0" xfId="0" quotePrefix="1" applyFill="1"/>
    <xf numFmtId="176" fontId="0" fillId="3" borderId="0" xfId="0" applyNumberFormat="1" applyFill="1"/>
    <xf numFmtId="176" fontId="1" fillId="3" borderId="0" xfId="1" applyNumberFormat="1" applyFill="1"/>
    <xf numFmtId="0" fontId="1" fillId="3" borderId="0" xfId="0" quotePrefix="1" applyFont="1" applyFill="1"/>
    <xf numFmtId="176" fontId="1" fillId="2" borderId="0" xfId="1" applyNumberFormat="1" applyFill="1"/>
    <xf numFmtId="0" fontId="1" fillId="2" borderId="0" xfId="0" quotePrefix="1" applyFont="1" applyFill="1"/>
    <xf numFmtId="0" fontId="0" fillId="0" borderId="0" xfId="0" applyFont="1" applyFill="1" applyBorder="1" applyAlignment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/>
    <xf numFmtId="1" fontId="5" fillId="0" borderId="0" xfId="0" applyNumberFormat="1" applyFont="1" applyAlignment="1">
      <alignment horizontal="center"/>
    </xf>
  </cellXfs>
  <cellStyles count="4">
    <cellStyle name="Comma" xfId="1" builtinId="3"/>
    <cellStyle name="Comma 6" xfId="2"/>
    <cellStyle name="Comma 7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ollmr/Desktop/Skaters-Summary+RTSS-RS060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ss"/>
      <sheetName val="Summary + RTSS"/>
    </sheetNames>
    <sheetDataSet>
      <sheetData sheetId="0">
        <row r="2">
          <cell r="A2" t="str">
            <v>ABIDRAMZI</v>
          </cell>
          <cell r="B2" t="str">
            <v>RAMZI</v>
          </cell>
          <cell r="C2" t="str">
            <v>ABID</v>
          </cell>
          <cell r="D2" t="str">
            <v>NAS</v>
          </cell>
          <cell r="E2" t="str">
            <v>L</v>
          </cell>
          <cell r="F2">
            <v>13</v>
          </cell>
          <cell r="G2">
            <v>2</v>
          </cell>
          <cell r="H2">
            <v>14</v>
          </cell>
          <cell r="I2">
            <v>5</v>
          </cell>
          <cell r="J2">
            <v>4</v>
          </cell>
          <cell r="K2">
            <v>3</v>
          </cell>
          <cell r="L2">
            <v>0</v>
          </cell>
          <cell r="M2">
            <v>1</v>
          </cell>
          <cell r="N2">
            <v>1</v>
          </cell>
          <cell r="O2">
            <v>0</v>
          </cell>
          <cell r="P2">
            <v>0.1</v>
          </cell>
        </row>
        <row r="3">
          <cell r="A3" t="str">
            <v>ADAMSCRAIG</v>
          </cell>
          <cell r="B3" t="str">
            <v>CRAIG</v>
          </cell>
          <cell r="C3" t="str">
            <v>ADAMS</v>
          </cell>
          <cell r="D3" t="str">
            <v>CAR</v>
          </cell>
          <cell r="E3" t="str">
            <v>R</v>
          </cell>
          <cell r="F3">
            <v>82</v>
          </cell>
          <cell r="G3">
            <v>59</v>
          </cell>
          <cell r="H3">
            <v>173</v>
          </cell>
          <cell r="I3">
            <v>28</v>
          </cell>
          <cell r="J3">
            <v>20</v>
          </cell>
          <cell r="K3">
            <v>20</v>
          </cell>
          <cell r="L3">
            <v>11</v>
          </cell>
          <cell r="M3">
            <v>25</v>
          </cell>
          <cell r="N3">
            <v>36</v>
          </cell>
          <cell r="O3">
            <v>30.6</v>
          </cell>
          <cell r="P3">
            <v>0.7</v>
          </cell>
        </row>
        <row r="4">
          <cell r="A4" t="str">
            <v>ADAMSKEVYN</v>
          </cell>
          <cell r="B4" t="str">
            <v>KEVYN</v>
          </cell>
          <cell r="C4" t="str">
            <v>ADAMS</v>
          </cell>
          <cell r="D4" t="str">
            <v>PHO</v>
          </cell>
          <cell r="E4" t="str">
            <v>C</v>
          </cell>
          <cell r="F4">
            <v>68</v>
          </cell>
          <cell r="G4">
            <v>19</v>
          </cell>
          <cell r="H4">
            <v>44</v>
          </cell>
          <cell r="I4">
            <v>33</v>
          </cell>
          <cell r="J4">
            <v>24</v>
          </cell>
          <cell r="K4">
            <v>26</v>
          </cell>
          <cell r="L4">
            <v>141</v>
          </cell>
          <cell r="M4">
            <v>171</v>
          </cell>
          <cell r="N4">
            <v>312</v>
          </cell>
          <cell r="O4">
            <v>45.2</v>
          </cell>
          <cell r="P4">
            <v>7.7</v>
          </cell>
        </row>
        <row r="5">
          <cell r="A5" t="str">
            <v>AFANASENKOVDIMITRI</v>
          </cell>
          <cell r="B5" t="str">
            <v>DIMITRI</v>
          </cell>
          <cell r="C5" t="str">
            <v>AFANASENKOV</v>
          </cell>
          <cell r="D5" t="str">
            <v>PHI</v>
          </cell>
          <cell r="E5" t="str">
            <v>L</v>
          </cell>
          <cell r="F5">
            <v>74</v>
          </cell>
          <cell r="G5">
            <v>9</v>
          </cell>
          <cell r="H5">
            <v>21</v>
          </cell>
          <cell r="I5">
            <v>37</v>
          </cell>
          <cell r="J5">
            <v>26</v>
          </cell>
          <cell r="K5">
            <v>43</v>
          </cell>
          <cell r="L5">
            <v>5</v>
          </cell>
          <cell r="M5">
            <v>14</v>
          </cell>
          <cell r="N5">
            <v>19</v>
          </cell>
          <cell r="O5">
            <v>26.3</v>
          </cell>
          <cell r="P5">
            <v>0.4</v>
          </cell>
        </row>
        <row r="6">
          <cell r="A6" t="str">
            <v>AFINOGENOVMAXIM</v>
          </cell>
          <cell r="B6" t="str">
            <v>MAXIM</v>
          </cell>
          <cell r="C6" t="str">
            <v>AFINOGENOV</v>
          </cell>
          <cell r="D6" t="str">
            <v>BUF</v>
          </cell>
          <cell r="E6" t="str">
            <v>R</v>
          </cell>
          <cell r="F6">
            <v>56</v>
          </cell>
          <cell r="G6">
            <v>13</v>
          </cell>
          <cell r="H6">
            <v>33</v>
          </cell>
          <cell r="I6">
            <v>55</v>
          </cell>
          <cell r="J6">
            <v>65</v>
          </cell>
          <cell r="K6">
            <v>25</v>
          </cell>
          <cell r="L6">
            <v>2</v>
          </cell>
          <cell r="M6">
            <v>1</v>
          </cell>
          <cell r="N6">
            <v>3</v>
          </cell>
          <cell r="O6">
            <v>66.7</v>
          </cell>
          <cell r="P6">
            <v>0</v>
          </cell>
        </row>
        <row r="7">
          <cell r="A7" t="str">
            <v>ALBERTSANDREW</v>
          </cell>
          <cell r="B7" t="str">
            <v>ANDREW</v>
          </cell>
          <cell r="C7" t="str">
            <v>ALBERTS</v>
          </cell>
          <cell r="D7" t="str">
            <v>BOS</v>
          </cell>
          <cell r="E7" t="str">
            <v>D</v>
          </cell>
          <cell r="F7">
            <v>76</v>
          </cell>
          <cell r="G7">
            <v>112</v>
          </cell>
          <cell r="H7">
            <v>156</v>
          </cell>
          <cell r="I7">
            <v>23</v>
          </cell>
          <cell r="J7">
            <v>45</v>
          </cell>
          <cell r="K7">
            <v>27</v>
          </cell>
          <cell r="L7">
            <v>0</v>
          </cell>
          <cell r="M7">
            <v>1</v>
          </cell>
          <cell r="N7">
            <v>1</v>
          </cell>
          <cell r="O7">
            <v>0</v>
          </cell>
          <cell r="P7">
            <v>0</v>
          </cell>
        </row>
        <row r="8">
          <cell r="A8" t="str">
            <v>ALEXEEVNIKITA</v>
          </cell>
          <cell r="B8" t="str">
            <v>NIKITA</v>
          </cell>
          <cell r="C8" t="str">
            <v>ALEXEEV</v>
          </cell>
          <cell r="D8" t="str">
            <v>CHI</v>
          </cell>
          <cell r="E8" t="str">
            <v>R</v>
          </cell>
          <cell r="F8">
            <v>78</v>
          </cell>
          <cell r="G8">
            <v>18</v>
          </cell>
          <cell r="H8">
            <v>33</v>
          </cell>
          <cell r="I8">
            <v>55</v>
          </cell>
          <cell r="J8">
            <v>29</v>
          </cell>
          <cell r="K8">
            <v>32</v>
          </cell>
          <cell r="L8">
            <v>3</v>
          </cell>
          <cell r="M8">
            <v>10</v>
          </cell>
          <cell r="N8">
            <v>13</v>
          </cell>
          <cell r="O8">
            <v>23.1</v>
          </cell>
          <cell r="P8">
            <v>0.2</v>
          </cell>
        </row>
        <row r="9">
          <cell r="A9" t="str">
            <v>ALFREDSSONDANIEL</v>
          </cell>
          <cell r="B9" t="str">
            <v>DANIEL</v>
          </cell>
          <cell r="C9" t="str">
            <v>ALFREDSSON</v>
          </cell>
          <cell r="D9" t="str">
            <v>OTT</v>
          </cell>
          <cell r="E9" t="str">
            <v>R</v>
          </cell>
          <cell r="F9">
            <v>77</v>
          </cell>
          <cell r="G9">
            <v>37</v>
          </cell>
          <cell r="H9">
            <v>58</v>
          </cell>
          <cell r="I9">
            <v>96</v>
          </cell>
          <cell r="J9">
            <v>69</v>
          </cell>
          <cell r="K9">
            <v>62</v>
          </cell>
          <cell r="L9">
            <v>15</v>
          </cell>
          <cell r="M9">
            <v>28</v>
          </cell>
          <cell r="N9">
            <v>43</v>
          </cell>
          <cell r="O9">
            <v>34.9</v>
          </cell>
          <cell r="P9">
            <v>0.9</v>
          </cell>
        </row>
        <row r="10">
          <cell r="A10" t="str">
            <v>ALLENBOBBY</v>
          </cell>
          <cell r="B10" t="str">
            <v>BOBBY</v>
          </cell>
          <cell r="C10" t="str">
            <v>ALLEN</v>
          </cell>
          <cell r="D10" t="str">
            <v>BOS</v>
          </cell>
          <cell r="E10" t="str">
            <v>D</v>
          </cell>
          <cell r="F10">
            <v>31</v>
          </cell>
          <cell r="G10">
            <v>34</v>
          </cell>
          <cell r="H10">
            <v>32</v>
          </cell>
          <cell r="I10">
            <v>7</v>
          </cell>
          <cell r="J10">
            <v>9</v>
          </cell>
          <cell r="K10">
            <v>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A11" t="str">
            <v>ALLENBRYAN</v>
          </cell>
          <cell r="B11" t="str">
            <v>BRYAN</v>
          </cell>
          <cell r="C11" t="str">
            <v>ALLEN</v>
          </cell>
          <cell r="D11" t="str">
            <v>FLA</v>
          </cell>
          <cell r="E11" t="str">
            <v>D</v>
          </cell>
          <cell r="F11">
            <v>82</v>
          </cell>
          <cell r="G11">
            <v>136</v>
          </cell>
          <cell r="H11">
            <v>188</v>
          </cell>
          <cell r="I11">
            <v>55</v>
          </cell>
          <cell r="J11">
            <v>57</v>
          </cell>
          <cell r="K11">
            <v>36</v>
          </cell>
          <cell r="L11">
            <v>0</v>
          </cell>
          <cell r="M11">
            <v>1</v>
          </cell>
          <cell r="N11">
            <v>1</v>
          </cell>
          <cell r="O11">
            <v>0</v>
          </cell>
          <cell r="P11">
            <v>0</v>
          </cell>
        </row>
        <row r="12">
          <cell r="A12" t="str">
            <v>AMONTEANTHONY</v>
          </cell>
          <cell r="B12" t="str">
            <v>ANTHONY</v>
          </cell>
          <cell r="C12" t="str">
            <v>AMONTE</v>
          </cell>
          <cell r="D12" t="str">
            <v>CGY</v>
          </cell>
          <cell r="E12" t="str">
            <v>R</v>
          </cell>
          <cell r="F12">
            <v>81</v>
          </cell>
          <cell r="G12">
            <v>41</v>
          </cell>
          <cell r="H12">
            <v>33</v>
          </cell>
          <cell r="I12">
            <v>53</v>
          </cell>
          <cell r="J12">
            <v>32</v>
          </cell>
          <cell r="K12">
            <v>48</v>
          </cell>
          <cell r="L12">
            <v>6</v>
          </cell>
          <cell r="M12">
            <v>12</v>
          </cell>
          <cell r="N12">
            <v>18</v>
          </cell>
          <cell r="O12">
            <v>33.299999999999997</v>
          </cell>
          <cell r="P12">
            <v>0.3</v>
          </cell>
        </row>
        <row r="13">
          <cell r="A13" t="str">
            <v>ANTROPOVNIKOLAI</v>
          </cell>
          <cell r="B13" t="str">
            <v>NIKOLAI</v>
          </cell>
          <cell r="C13" t="str">
            <v>ANTROPOV</v>
          </cell>
          <cell r="D13" t="str">
            <v>TOR</v>
          </cell>
          <cell r="E13" t="str">
            <v>C</v>
          </cell>
          <cell r="F13">
            <v>54</v>
          </cell>
          <cell r="G13">
            <v>22</v>
          </cell>
          <cell r="H13">
            <v>75</v>
          </cell>
          <cell r="I13">
            <v>60</v>
          </cell>
          <cell r="J13">
            <v>31</v>
          </cell>
          <cell r="K13">
            <v>23</v>
          </cell>
          <cell r="L13">
            <v>12</v>
          </cell>
          <cell r="M13">
            <v>22</v>
          </cell>
          <cell r="N13">
            <v>34</v>
          </cell>
          <cell r="O13">
            <v>35.299999999999997</v>
          </cell>
          <cell r="P13">
            <v>1</v>
          </cell>
        </row>
        <row r="14">
          <cell r="A14" t="str">
            <v>ARKHIPOVDENIS</v>
          </cell>
          <cell r="B14" t="str">
            <v>DENIS</v>
          </cell>
          <cell r="C14" t="str">
            <v>ARKHIPOV</v>
          </cell>
          <cell r="D14" t="str">
            <v>CHI</v>
          </cell>
          <cell r="E14" t="str">
            <v>C</v>
          </cell>
          <cell r="F14">
            <v>79</v>
          </cell>
          <cell r="G14">
            <v>43</v>
          </cell>
          <cell r="H14">
            <v>18</v>
          </cell>
          <cell r="I14">
            <v>28</v>
          </cell>
          <cell r="J14">
            <v>15</v>
          </cell>
          <cell r="K14">
            <v>18</v>
          </cell>
          <cell r="L14">
            <v>483</v>
          </cell>
          <cell r="M14">
            <v>498</v>
          </cell>
          <cell r="N14">
            <v>981</v>
          </cell>
          <cell r="O14">
            <v>49.2</v>
          </cell>
          <cell r="P14">
            <v>22.3</v>
          </cell>
        </row>
        <row r="15">
          <cell r="A15" t="str">
            <v>ARMSTRONGCOLBY</v>
          </cell>
          <cell r="B15" t="str">
            <v>COLBY</v>
          </cell>
          <cell r="C15" t="str">
            <v>ARMSTRONG</v>
          </cell>
          <cell r="D15" t="str">
            <v>PIT</v>
          </cell>
          <cell r="E15" t="str">
            <v>R</v>
          </cell>
          <cell r="F15">
            <v>80</v>
          </cell>
          <cell r="G15">
            <v>58</v>
          </cell>
          <cell r="H15">
            <v>72</v>
          </cell>
          <cell r="I15">
            <v>50</v>
          </cell>
          <cell r="J15">
            <v>20</v>
          </cell>
          <cell r="K15">
            <v>30</v>
          </cell>
          <cell r="L15">
            <v>2</v>
          </cell>
          <cell r="M15">
            <v>11</v>
          </cell>
          <cell r="N15">
            <v>13</v>
          </cell>
          <cell r="O15">
            <v>15.4</v>
          </cell>
          <cell r="P15">
            <v>0.2</v>
          </cell>
        </row>
        <row r="16">
          <cell r="A16" t="str">
            <v>ARMSTRONGDEREK</v>
          </cell>
          <cell r="B16" t="str">
            <v>DEREK</v>
          </cell>
          <cell r="C16" t="str">
            <v>ARMSTRONG</v>
          </cell>
          <cell r="D16" t="str">
            <v>LAK</v>
          </cell>
          <cell r="E16" t="str">
            <v>C</v>
          </cell>
          <cell r="F16">
            <v>67</v>
          </cell>
          <cell r="G16">
            <v>18</v>
          </cell>
          <cell r="H16">
            <v>58</v>
          </cell>
          <cell r="I16">
            <v>46</v>
          </cell>
          <cell r="J16">
            <v>43</v>
          </cell>
          <cell r="K16">
            <v>15</v>
          </cell>
          <cell r="L16">
            <v>403</v>
          </cell>
          <cell r="M16">
            <v>439</v>
          </cell>
          <cell r="N16">
            <v>842</v>
          </cell>
          <cell r="O16">
            <v>47.9</v>
          </cell>
          <cell r="P16">
            <v>21.4</v>
          </cell>
        </row>
        <row r="17">
          <cell r="A17" t="str">
            <v>ARNASONTYLER</v>
          </cell>
          <cell r="B17" t="str">
            <v>TYLER</v>
          </cell>
          <cell r="C17" t="str">
            <v>ARNASON</v>
          </cell>
          <cell r="D17" t="str">
            <v>COL</v>
          </cell>
          <cell r="E17" t="str">
            <v>C</v>
          </cell>
          <cell r="F17">
            <v>82</v>
          </cell>
          <cell r="G17">
            <v>16</v>
          </cell>
          <cell r="H17">
            <v>2</v>
          </cell>
          <cell r="I17">
            <v>53</v>
          </cell>
          <cell r="J17">
            <v>37</v>
          </cell>
          <cell r="K17">
            <v>61</v>
          </cell>
          <cell r="L17">
            <v>185</v>
          </cell>
          <cell r="M17">
            <v>237</v>
          </cell>
          <cell r="N17">
            <v>422</v>
          </cell>
          <cell r="O17">
            <v>43.8</v>
          </cell>
          <cell r="P17">
            <v>8.8000000000000007</v>
          </cell>
        </row>
        <row r="18">
          <cell r="A18" t="str">
            <v>ARNOTTJASON</v>
          </cell>
          <cell r="B18" t="str">
            <v>JASON</v>
          </cell>
          <cell r="C18" t="str">
            <v>ARNOTT</v>
          </cell>
          <cell r="D18" t="str">
            <v>NAS</v>
          </cell>
          <cell r="E18" t="str">
            <v>C</v>
          </cell>
          <cell r="F18">
            <v>68</v>
          </cell>
          <cell r="G18">
            <v>18</v>
          </cell>
          <cell r="H18">
            <v>43</v>
          </cell>
          <cell r="I18">
            <v>59</v>
          </cell>
          <cell r="J18">
            <v>24</v>
          </cell>
          <cell r="K18">
            <v>35</v>
          </cell>
          <cell r="L18">
            <v>579</v>
          </cell>
          <cell r="M18">
            <v>566</v>
          </cell>
          <cell r="N18">
            <v>1145</v>
          </cell>
          <cell r="O18">
            <v>50.6</v>
          </cell>
          <cell r="P18">
            <v>28.7</v>
          </cell>
        </row>
        <row r="19">
          <cell r="A19" t="str">
            <v>ASHAMARRON</v>
          </cell>
          <cell r="B19" t="str">
            <v>ARRON</v>
          </cell>
          <cell r="C19" t="str">
            <v>ASHAM</v>
          </cell>
          <cell r="D19" t="str">
            <v>NYI</v>
          </cell>
          <cell r="E19" t="str">
            <v>R</v>
          </cell>
          <cell r="F19">
            <v>80</v>
          </cell>
          <cell r="G19">
            <v>17</v>
          </cell>
          <cell r="H19">
            <v>137</v>
          </cell>
          <cell r="I19">
            <v>38</v>
          </cell>
          <cell r="J19">
            <v>28</v>
          </cell>
          <cell r="K19">
            <v>20</v>
          </cell>
          <cell r="L19">
            <v>6</v>
          </cell>
          <cell r="M19">
            <v>4</v>
          </cell>
          <cell r="N19">
            <v>10</v>
          </cell>
          <cell r="O19">
            <v>60</v>
          </cell>
          <cell r="P19">
            <v>0.2</v>
          </cell>
        </row>
        <row r="20">
          <cell r="A20" t="str">
            <v>AUCOINADRIAN</v>
          </cell>
          <cell r="B20" t="str">
            <v>ADRIAN</v>
          </cell>
          <cell r="C20" t="str">
            <v>AUCOIN</v>
          </cell>
          <cell r="D20" t="str">
            <v>CHI</v>
          </cell>
          <cell r="E20" t="str">
            <v>D</v>
          </cell>
          <cell r="F20">
            <v>59</v>
          </cell>
          <cell r="G20">
            <v>59</v>
          </cell>
          <cell r="H20">
            <v>64</v>
          </cell>
          <cell r="I20">
            <v>36</v>
          </cell>
          <cell r="J20">
            <v>21</v>
          </cell>
          <cell r="K20">
            <v>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>AUCOINKEITH</v>
          </cell>
          <cell r="B21" t="str">
            <v>KEITH</v>
          </cell>
          <cell r="C21" t="str">
            <v>AUCOIN</v>
          </cell>
          <cell r="D21" t="str">
            <v>CAR</v>
          </cell>
          <cell r="E21" t="str">
            <v>R</v>
          </cell>
          <cell r="F21">
            <v>8</v>
          </cell>
          <cell r="G21">
            <v>1</v>
          </cell>
          <cell r="H21">
            <v>4</v>
          </cell>
          <cell r="I21">
            <v>1</v>
          </cell>
          <cell r="J21">
            <v>1</v>
          </cell>
          <cell r="K21">
            <v>0</v>
          </cell>
          <cell r="L21">
            <v>19</v>
          </cell>
          <cell r="M21">
            <v>10</v>
          </cell>
          <cell r="N21">
            <v>29</v>
          </cell>
          <cell r="O21">
            <v>65.5</v>
          </cell>
          <cell r="P21">
            <v>5.9</v>
          </cell>
        </row>
        <row r="22">
          <cell r="A22" t="str">
            <v>AVERYSEAN</v>
          </cell>
          <cell r="B22" t="str">
            <v>SEAN</v>
          </cell>
          <cell r="C22" t="str">
            <v>AVERY</v>
          </cell>
          <cell r="D22" t="str">
            <v>NYR</v>
          </cell>
          <cell r="E22" t="str">
            <v>L</v>
          </cell>
          <cell r="F22">
            <v>84</v>
          </cell>
          <cell r="G22">
            <v>32</v>
          </cell>
          <cell r="H22">
            <v>110</v>
          </cell>
          <cell r="I22">
            <v>105</v>
          </cell>
          <cell r="J22">
            <v>60</v>
          </cell>
          <cell r="K22">
            <v>33</v>
          </cell>
          <cell r="L22">
            <v>143</v>
          </cell>
          <cell r="M22">
            <v>147</v>
          </cell>
          <cell r="N22">
            <v>290</v>
          </cell>
          <cell r="O22">
            <v>49.3</v>
          </cell>
          <cell r="P22">
            <v>5.9</v>
          </cell>
        </row>
        <row r="23">
          <cell r="A23" t="str">
            <v>AXELSSONPER-JOHAN</v>
          </cell>
          <cell r="B23" t="str">
            <v>PER-JOHAN</v>
          </cell>
          <cell r="C23" t="str">
            <v>AXELSSON</v>
          </cell>
          <cell r="D23" t="str">
            <v>BOS</v>
          </cell>
          <cell r="E23" t="str">
            <v>L</v>
          </cell>
          <cell r="F23">
            <v>55</v>
          </cell>
          <cell r="G23">
            <v>27</v>
          </cell>
          <cell r="H23">
            <v>38</v>
          </cell>
          <cell r="I23">
            <v>32</v>
          </cell>
          <cell r="J23">
            <v>35</v>
          </cell>
          <cell r="K23">
            <v>30</v>
          </cell>
          <cell r="L23">
            <v>13</v>
          </cell>
          <cell r="M23">
            <v>25</v>
          </cell>
          <cell r="N23">
            <v>38</v>
          </cell>
          <cell r="O23">
            <v>34.200000000000003</v>
          </cell>
          <cell r="P23">
            <v>1</v>
          </cell>
        </row>
        <row r="24">
          <cell r="A24" t="str">
            <v>BABCHUKANTON</v>
          </cell>
          <cell r="B24" t="str">
            <v>ANTON</v>
          </cell>
          <cell r="C24" t="str">
            <v>BABCHUK</v>
          </cell>
          <cell r="D24" t="str">
            <v>CAR</v>
          </cell>
          <cell r="E24" t="str">
            <v>D</v>
          </cell>
          <cell r="F24">
            <v>52</v>
          </cell>
          <cell r="G24">
            <v>95</v>
          </cell>
          <cell r="H24">
            <v>29</v>
          </cell>
          <cell r="I24">
            <v>29</v>
          </cell>
          <cell r="J24">
            <v>22</v>
          </cell>
          <cell r="K24">
            <v>12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>BACKESDAVID</v>
          </cell>
          <cell r="B25" t="str">
            <v>DAVID</v>
          </cell>
          <cell r="C25" t="str">
            <v>BACKES</v>
          </cell>
          <cell r="D25" t="str">
            <v>STL</v>
          </cell>
          <cell r="E25" t="str">
            <v>C</v>
          </cell>
          <cell r="F25">
            <v>49</v>
          </cell>
          <cell r="G25">
            <v>8</v>
          </cell>
          <cell r="H25">
            <v>92</v>
          </cell>
          <cell r="I25">
            <v>24</v>
          </cell>
          <cell r="J25">
            <v>19</v>
          </cell>
          <cell r="K25">
            <v>12</v>
          </cell>
          <cell r="L25">
            <v>12</v>
          </cell>
          <cell r="M25">
            <v>14</v>
          </cell>
          <cell r="N25">
            <v>26</v>
          </cell>
          <cell r="O25">
            <v>46.2</v>
          </cell>
          <cell r="P25">
            <v>0.9</v>
          </cell>
        </row>
        <row r="26">
          <cell r="A26" t="str">
            <v>BACKMANCHRISTIAN</v>
          </cell>
          <cell r="B26" t="str">
            <v>CHRISTIAN</v>
          </cell>
          <cell r="C26" t="str">
            <v>BACKMAN</v>
          </cell>
          <cell r="D26" t="str">
            <v>STL</v>
          </cell>
          <cell r="E26" t="str">
            <v>D</v>
          </cell>
          <cell r="F26">
            <v>61</v>
          </cell>
          <cell r="G26">
            <v>92</v>
          </cell>
          <cell r="H26">
            <v>15</v>
          </cell>
          <cell r="I26">
            <v>45</v>
          </cell>
          <cell r="J26">
            <v>35</v>
          </cell>
          <cell r="K26">
            <v>19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A27" t="str">
            <v>BALASTIKJAROSLAV</v>
          </cell>
          <cell r="B27" t="str">
            <v>JAROSLAV</v>
          </cell>
          <cell r="C27" t="str">
            <v>BALASTIK</v>
          </cell>
          <cell r="D27" t="str">
            <v>CBJ</v>
          </cell>
          <cell r="E27" t="str">
            <v>L</v>
          </cell>
          <cell r="F27">
            <v>8</v>
          </cell>
          <cell r="G27">
            <v>1</v>
          </cell>
          <cell r="H27">
            <v>5</v>
          </cell>
          <cell r="I27">
            <v>4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A28" t="str">
            <v>BALLARDKEITH</v>
          </cell>
          <cell r="B28" t="str">
            <v>KEITH</v>
          </cell>
          <cell r="C28" t="str">
            <v>BALLARD</v>
          </cell>
          <cell r="D28" t="str">
            <v>PHO</v>
          </cell>
          <cell r="E28" t="str">
            <v>D</v>
          </cell>
          <cell r="F28">
            <v>69</v>
          </cell>
          <cell r="G28">
            <v>135</v>
          </cell>
          <cell r="H28">
            <v>130</v>
          </cell>
          <cell r="I28">
            <v>54</v>
          </cell>
          <cell r="J28">
            <v>38</v>
          </cell>
          <cell r="K28">
            <v>34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A29" t="str">
            <v>BARCHKRYSTOFER</v>
          </cell>
          <cell r="B29" t="str">
            <v>KRYSTOFER</v>
          </cell>
          <cell r="C29" t="str">
            <v>BARCH</v>
          </cell>
          <cell r="D29" t="str">
            <v>DAL</v>
          </cell>
          <cell r="E29" t="str">
            <v>R</v>
          </cell>
          <cell r="F29">
            <v>26</v>
          </cell>
          <cell r="G29">
            <v>6</v>
          </cell>
          <cell r="H29">
            <v>55</v>
          </cell>
          <cell r="I29">
            <v>4</v>
          </cell>
          <cell r="J29">
            <v>6</v>
          </cell>
          <cell r="K29">
            <v>1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0</v>
          </cell>
        </row>
        <row r="30">
          <cell r="A30" t="str">
            <v>BARKERCAMERON</v>
          </cell>
          <cell r="B30" t="str">
            <v>CAMERON</v>
          </cell>
          <cell r="C30" t="str">
            <v>BARKER</v>
          </cell>
          <cell r="D30" t="str">
            <v>CHI</v>
          </cell>
          <cell r="E30" t="str">
            <v>D</v>
          </cell>
          <cell r="F30">
            <v>35</v>
          </cell>
          <cell r="G30">
            <v>26</v>
          </cell>
          <cell r="H30">
            <v>46</v>
          </cell>
          <cell r="I30">
            <v>14</v>
          </cell>
          <cell r="J30">
            <v>7</v>
          </cell>
          <cell r="K30">
            <v>1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A31" t="str">
            <v>BARNABYMATTHEW</v>
          </cell>
          <cell r="B31" t="str">
            <v>MATTHEW</v>
          </cell>
          <cell r="C31" t="str">
            <v>BARNABY</v>
          </cell>
          <cell r="D31" t="str">
            <v>DAL</v>
          </cell>
          <cell r="E31" t="str">
            <v>R</v>
          </cell>
          <cell r="F31">
            <v>39</v>
          </cell>
          <cell r="G31">
            <v>6</v>
          </cell>
          <cell r="H31">
            <v>28</v>
          </cell>
          <cell r="I31">
            <v>1</v>
          </cell>
          <cell r="J31">
            <v>10</v>
          </cell>
          <cell r="K31">
            <v>7</v>
          </cell>
          <cell r="L31">
            <v>0</v>
          </cell>
          <cell r="M31">
            <v>1</v>
          </cell>
          <cell r="N31">
            <v>1</v>
          </cell>
          <cell r="O31">
            <v>0</v>
          </cell>
          <cell r="P31">
            <v>0</v>
          </cell>
        </row>
        <row r="32">
          <cell r="A32" t="str">
            <v>BARNESSTU</v>
          </cell>
          <cell r="B32" t="str">
            <v>STU</v>
          </cell>
          <cell r="C32" t="str">
            <v>BARNES</v>
          </cell>
          <cell r="D32" t="str">
            <v>DAL</v>
          </cell>
          <cell r="E32" t="str">
            <v>C</v>
          </cell>
          <cell r="F32">
            <v>82</v>
          </cell>
          <cell r="G32">
            <v>39</v>
          </cell>
          <cell r="H32">
            <v>33</v>
          </cell>
          <cell r="I32">
            <v>55</v>
          </cell>
          <cell r="J32">
            <v>34</v>
          </cell>
          <cell r="K32">
            <v>79</v>
          </cell>
          <cell r="L32">
            <v>357</v>
          </cell>
          <cell r="M32">
            <v>377</v>
          </cell>
          <cell r="N32">
            <v>734</v>
          </cell>
          <cell r="O32">
            <v>48.6</v>
          </cell>
          <cell r="P32">
            <v>16.399999999999999</v>
          </cell>
        </row>
        <row r="33">
          <cell r="A33" t="str">
            <v>BATESSHAWN</v>
          </cell>
          <cell r="B33" t="str">
            <v>SHAWN</v>
          </cell>
          <cell r="C33" t="str">
            <v>BATES</v>
          </cell>
          <cell r="D33" t="str">
            <v>NYI</v>
          </cell>
          <cell r="E33" t="str">
            <v>C</v>
          </cell>
          <cell r="F33">
            <v>48</v>
          </cell>
          <cell r="G33">
            <v>29</v>
          </cell>
          <cell r="H33">
            <v>50</v>
          </cell>
          <cell r="I33">
            <v>15</v>
          </cell>
          <cell r="J33">
            <v>17</v>
          </cell>
          <cell r="K33">
            <v>18</v>
          </cell>
          <cell r="L33">
            <v>242</v>
          </cell>
          <cell r="M33">
            <v>213</v>
          </cell>
          <cell r="N33">
            <v>455</v>
          </cell>
          <cell r="O33">
            <v>53.2</v>
          </cell>
          <cell r="P33">
            <v>15.8</v>
          </cell>
        </row>
        <row r="34">
          <cell r="A34" t="str">
            <v>BATTAGLIABATES</v>
          </cell>
          <cell r="B34" t="str">
            <v>BATES</v>
          </cell>
          <cell r="C34" t="str">
            <v>BATTAGLIA</v>
          </cell>
          <cell r="D34" t="str">
            <v>TOR</v>
          </cell>
          <cell r="E34" t="str">
            <v>L</v>
          </cell>
          <cell r="F34">
            <v>82</v>
          </cell>
          <cell r="G34">
            <v>22</v>
          </cell>
          <cell r="H34">
            <v>60</v>
          </cell>
          <cell r="I34">
            <v>33</v>
          </cell>
          <cell r="J34">
            <v>40</v>
          </cell>
          <cell r="K34">
            <v>21</v>
          </cell>
          <cell r="L34">
            <v>0</v>
          </cell>
          <cell r="M34">
            <v>4</v>
          </cell>
          <cell r="N34">
            <v>4</v>
          </cell>
          <cell r="O34">
            <v>0</v>
          </cell>
          <cell r="P34">
            <v>0</v>
          </cell>
        </row>
        <row r="35">
          <cell r="A35" t="str">
            <v>BAUMGARTNERNOLAN</v>
          </cell>
          <cell r="B35" t="str">
            <v>NOLAN</v>
          </cell>
          <cell r="C35" t="str">
            <v>BAUMGARTNER</v>
          </cell>
          <cell r="D35" t="str">
            <v>DAL</v>
          </cell>
          <cell r="E35" t="str">
            <v>D</v>
          </cell>
          <cell r="F35">
            <v>13</v>
          </cell>
          <cell r="G35">
            <v>5</v>
          </cell>
          <cell r="H35">
            <v>9</v>
          </cell>
          <cell r="I35">
            <v>6</v>
          </cell>
          <cell r="J35">
            <v>10</v>
          </cell>
          <cell r="K35">
            <v>2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A36" t="str">
            <v>BAYDARYAN</v>
          </cell>
          <cell r="B36" t="str">
            <v>RYAN</v>
          </cell>
          <cell r="C36" t="str">
            <v>BAYDA</v>
          </cell>
          <cell r="D36" t="str">
            <v>CAR</v>
          </cell>
          <cell r="E36" t="str">
            <v>L</v>
          </cell>
          <cell r="F36">
            <v>9</v>
          </cell>
          <cell r="G36">
            <v>0</v>
          </cell>
          <cell r="H36">
            <v>10</v>
          </cell>
          <cell r="I36">
            <v>2</v>
          </cell>
          <cell r="J36">
            <v>2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A37" t="str">
            <v>BEAUCHEMINFRANCOIS</v>
          </cell>
          <cell r="B37" t="str">
            <v>FRANCOIS</v>
          </cell>
          <cell r="C37" t="str">
            <v>BEAUCHEMIN</v>
          </cell>
          <cell r="D37" t="str">
            <v>ANA</v>
          </cell>
          <cell r="E37" t="str">
            <v>D</v>
          </cell>
          <cell r="F37">
            <v>71</v>
          </cell>
          <cell r="G37">
            <v>75</v>
          </cell>
          <cell r="H37">
            <v>118</v>
          </cell>
          <cell r="I37">
            <v>47</v>
          </cell>
          <cell r="J37">
            <v>54</v>
          </cell>
          <cell r="K37">
            <v>27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0</v>
          </cell>
        </row>
        <row r="38">
          <cell r="A38" t="str">
            <v>BEECHKRIS</v>
          </cell>
          <cell r="B38" t="str">
            <v>KRIS</v>
          </cell>
          <cell r="C38" t="str">
            <v>BEECH</v>
          </cell>
          <cell r="D38" t="str">
            <v>WAS</v>
          </cell>
          <cell r="E38" t="str">
            <v>C</v>
          </cell>
          <cell r="F38">
            <v>64</v>
          </cell>
          <cell r="G38">
            <v>33</v>
          </cell>
          <cell r="H38">
            <v>56</v>
          </cell>
          <cell r="I38">
            <v>27</v>
          </cell>
          <cell r="J38">
            <v>35</v>
          </cell>
          <cell r="K38">
            <v>22</v>
          </cell>
          <cell r="L38">
            <v>360</v>
          </cell>
          <cell r="M38">
            <v>384</v>
          </cell>
          <cell r="N38">
            <v>744</v>
          </cell>
          <cell r="O38">
            <v>48.4</v>
          </cell>
          <cell r="P38">
            <v>18.7</v>
          </cell>
        </row>
        <row r="39">
          <cell r="A39" t="str">
            <v>BEGINSTEVE</v>
          </cell>
          <cell r="B39" t="str">
            <v>STEVE</v>
          </cell>
          <cell r="C39" t="str">
            <v>BEGIN</v>
          </cell>
          <cell r="D39" t="str">
            <v>MTL</v>
          </cell>
          <cell r="E39" t="str">
            <v>L</v>
          </cell>
          <cell r="F39">
            <v>52</v>
          </cell>
          <cell r="G39">
            <v>38</v>
          </cell>
          <cell r="H39">
            <v>167</v>
          </cell>
          <cell r="I39">
            <v>29</v>
          </cell>
          <cell r="J39">
            <v>15</v>
          </cell>
          <cell r="K39">
            <v>19</v>
          </cell>
          <cell r="L39">
            <v>79</v>
          </cell>
          <cell r="M39">
            <v>80</v>
          </cell>
          <cell r="N39">
            <v>159</v>
          </cell>
          <cell r="O39">
            <v>49.7</v>
          </cell>
          <cell r="P39">
            <v>5.0999999999999996</v>
          </cell>
        </row>
        <row r="40">
          <cell r="A40" t="str">
            <v>BELAKWADE</v>
          </cell>
          <cell r="B40" t="str">
            <v>WADE</v>
          </cell>
          <cell r="C40" t="str">
            <v>BELAK</v>
          </cell>
          <cell r="D40" t="str">
            <v>TOR</v>
          </cell>
          <cell r="E40" t="str">
            <v>D</v>
          </cell>
          <cell r="F40">
            <v>65</v>
          </cell>
          <cell r="G40">
            <v>15</v>
          </cell>
          <cell r="H40">
            <v>76</v>
          </cell>
          <cell r="I40">
            <v>5</v>
          </cell>
          <cell r="J40">
            <v>12</v>
          </cell>
          <cell r="K40">
            <v>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A41" t="str">
            <v>BELANGERERIC</v>
          </cell>
          <cell r="B41" t="str">
            <v>ERIC</v>
          </cell>
          <cell r="C41" t="str">
            <v>BELANGER</v>
          </cell>
          <cell r="D41" t="str">
            <v>ATL</v>
          </cell>
          <cell r="E41" t="str">
            <v>C</v>
          </cell>
          <cell r="F41">
            <v>80</v>
          </cell>
          <cell r="G41">
            <v>35</v>
          </cell>
          <cell r="H41">
            <v>67</v>
          </cell>
          <cell r="I41">
            <v>72</v>
          </cell>
          <cell r="J41">
            <v>36</v>
          </cell>
          <cell r="K41">
            <v>51</v>
          </cell>
          <cell r="L41">
            <v>640</v>
          </cell>
          <cell r="M41">
            <v>566</v>
          </cell>
          <cell r="N41">
            <v>1206</v>
          </cell>
          <cell r="O41">
            <v>53.1</v>
          </cell>
          <cell r="P41">
            <v>24.7</v>
          </cell>
        </row>
        <row r="42">
          <cell r="A42" t="str">
            <v>BELLBRENDAN</v>
          </cell>
          <cell r="B42" t="str">
            <v>BRENDAN</v>
          </cell>
          <cell r="C42" t="str">
            <v>BELL</v>
          </cell>
          <cell r="D42" t="str">
            <v>PHO</v>
          </cell>
          <cell r="E42" t="str">
            <v>D</v>
          </cell>
          <cell r="F42">
            <v>45</v>
          </cell>
          <cell r="G42">
            <v>36</v>
          </cell>
          <cell r="H42">
            <v>41</v>
          </cell>
          <cell r="I42">
            <v>20</v>
          </cell>
          <cell r="J42">
            <v>17</v>
          </cell>
          <cell r="K42">
            <v>7</v>
          </cell>
          <cell r="L42">
            <v>0</v>
          </cell>
          <cell r="M42">
            <v>1</v>
          </cell>
          <cell r="N42">
            <v>1</v>
          </cell>
          <cell r="O42">
            <v>0</v>
          </cell>
          <cell r="P42">
            <v>0</v>
          </cell>
        </row>
        <row r="43">
          <cell r="A43" t="str">
            <v>BELLESHAWN</v>
          </cell>
          <cell r="B43" t="str">
            <v>SHAWN</v>
          </cell>
          <cell r="C43" t="str">
            <v>BELLE</v>
          </cell>
          <cell r="D43" t="str">
            <v>MIN</v>
          </cell>
          <cell r="E43" t="str">
            <v>D</v>
          </cell>
          <cell r="F43">
            <v>9</v>
          </cell>
          <cell r="G43">
            <v>4</v>
          </cell>
          <cell r="H43">
            <v>8</v>
          </cell>
          <cell r="I43">
            <v>3</v>
          </cell>
          <cell r="J43">
            <v>2</v>
          </cell>
          <cell r="K43">
            <v>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A44" t="str">
            <v>BELLMARK</v>
          </cell>
          <cell r="B44" t="str">
            <v>MARK</v>
          </cell>
          <cell r="C44" t="str">
            <v>BELL</v>
          </cell>
          <cell r="D44" t="str">
            <v>SJS</v>
          </cell>
          <cell r="E44" t="str">
            <v>L</v>
          </cell>
          <cell r="F44">
            <v>71</v>
          </cell>
          <cell r="G44">
            <v>17</v>
          </cell>
          <cell r="H44">
            <v>104</v>
          </cell>
          <cell r="I44">
            <v>48</v>
          </cell>
          <cell r="J44">
            <v>27</v>
          </cell>
          <cell r="K44">
            <v>17</v>
          </cell>
          <cell r="L44">
            <v>52</v>
          </cell>
          <cell r="M44">
            <v>56</v>
          </cell>
          <cell r="N44">
            <v>108</v>
          </cell>
          <cell r="O44">
            <v>48.1</v>
          </cell>
          <cell r="P44">
            <v>2.8</v>
          </cell>
        </row>
        <row r="45">
          <cell r="A45" t="str">
            <v>BERARDBRYAN</v>
          </cell>
          <cell r="B45" t="str">
            <v>BRYAN</v>
          </cell>
          <cell r="C45" t="str">
            <v>BERARD</v>
          </cell>
          <cell r="D45" t="str">
            <v>CBJ</v>
          </cell>
          <cell r="E45" t="str">
            <v>D</v>
          </cell>
          <cell r="F45">
            <v>11</v>
          </cell>
          <cell r="G45">
            <v>13</v>
          </cell>
          <cell r="H45">
            <v>4</v>
          </cell>
          <cell r="I45">
            <v>10</v>
          </cell>
          <cell r="J45">
            <v>8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A46" t="str">
            <v>BERGERONMARC-ANDRE</v>
          </cell>
          <cell r="B46" t="str">
            <v>MARC-ANDRE</v>
          </cell>
          <cell r="C46" t="str">
            <v>BERGERON</v>
          </cell>
          <cell r="D46" t="str">
            <v>NYI</v>
          </cell>
          <cell r="E46" t="str">
            <v>D</v>
          </cell>
          <cell r="F46">
            <v>78</v>
          </cell>
          <cell r="G46">
            <v>78</v>
          </cell>
          <cell r="H46">
            <v>28</v>
          </cell>
          <cell r="I46">
            <v>93</v>
          </cell>
          <cell r="J46">
            <v>76</v>
          </cell>
          <cell r="K46">
            <v>41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 t="str">
            <v>BERGERONPATRICE</v>
          </cell>
          <cell r="B47" t="str">
            <v>PATRICE</v>
          </cell>
          <cell r="C47" t="str">
            <v>BERGERON</v>
          </cell>
          <cell r="D47" t="str">
            <v>BOS</v>
          </cell>
          <cell r="E47" t="str">
            <v>C</v>
          </cell>
          <cell r="F47">
            <v>77</v>
          </cell>
          <cell r="G47">
            <v>50</v>
          </cell>
          <cell r="H47">
            <v>65</v>
          </cell>
          <cell r="I47">
            <v>95</v>
          </cell>
          <cell r="J47">
            <v>40</v>
          </cell>
          <cell r="K47">
            <v>49</v>
          </cell>
          <cell r="L47">
            <v>798</v>
          </cell>
          <cell r="M47">
            <v>762</v>
          </cell>
          <cell r="N47">
            <v>1560</v>
          </cell>
          <cell r="O47">
            <v>51.2</v>
          </cell>
          <cell r="P47">
            <v>32.5</v>
          </cell>
        </row>
        <row r="48">
          <cell r="A48" t="str">
            <v>BERNIERSTEVE</v>
          </cell>
          <cell r="B48" t="str">
            <v>STEVE</v>
          </cell>
          <cell r="C48" t="str">
            <v>BERNIER</v>
          </cell>
          <cell r="D48" t="str">
            <v>SJS</v>
          </cell>
          <cell r="E48" t="str">
            <v>R</v>
          </cell>
          <cell r="F48">
            <v>62</v>
          </cell>
          <cell r="G48">
            <v>21</v>
          </cell>
          <cell r="H48">
            <v>131</v>
          </cell>
          <cell r="I48">
            <v>36</v>
          </cell>
          <cell r="J48">
            <v>14</v>
          </cell>
          <cell r="K48">
            <v>18</v>
          </cell>
          <cell r="L48">
            <v>5</v>
          </cell>
          <cell r="M48">
            <v>13</v>
          </cell>
          <cell r="N48">
            <v>18</v>
          </cell>
          <cell r="O48">
            <v>27.8</v>
          </cell>
          <cell r="P48">
            <v>0.5</v>
          </cell>
        </row>
        <row r="49">
          <cell r="A49" t="str">
            <v>BERTUZZITODD</v>
          </cell>
          <cell r="B49" t="str">
            <v>TODD</v>
          </cell>
          <cell r="C49" t="str">
            <v>BERTUZZI</v>
          </cell>
          <cell r="D49" t="str">
            <v>DET</v>
          </cell>
          <cell r="E49" t="str">
            <v>R</v>
          </cell>
          <cell r="F49">
            <v>15</v>
          </cell>
          <cell r="G49">
            <v>2</v>
          </cell>
          <cell r="H49">
            <v>19</v>
          </cell>
          <cell r="I49">
            <v>5</v>
          </cell>
          <cell r="J49">
            <v>19</v>
          </cell>
          <cell r="K49">
            <v>12</v>
          </cell>
          <cell r="L49">
            <v>1</v>
          </cell>
          <cell r="M49">
            <v>1</v>
          </cell>
          <cell r="N49">
            <v>2</v>
          </cell>
          <cell r="O49">
            <v>50</v>
          </cell>
          <cell r="P49">
            <v>0.2</v>
          </cell>
        </row>
        <row r="50">
          <cell r="A50" t="str">
            <v>BETTSBLAIR</v>
          </cell>
          <cell r="B50" t="str">
            <v>BLAIR</v>
          </cell>
          <cell r="C50" t="str">
            <v>BETTS</v>
          </cell>
          <cell r="D50" t="str">
            <v>NYR</v>
          </cell>
          <cell r="E50" t="str">
            <v>C</v>
          </cell>
          <cell r="F50">
            <v>82</v>
          </cell>
          <cell r="G50">
            <v>98</v>
          </cell>
          <cell r="H50">
            <v>93</v>
          </cell>
          <cell r="I50">
            <v>42</v>
          </cell>
          <cell r="J50">
            <v>29</v>
          </cell>
          <cell r="K50">
            <v>37</v>
          </cell>
          <cell r="L50">
            <v>620</v>
          </cell>
          <cell r="M50">
            <v>566</v>
          </cell>
          <cell r="N50">
            <v>1186</v>
          </cell>
          <cell r="O50">
            <v>52.3</v>
          </cell>
          <cell r="P50">
            <v>25.5</v>
          </cell>
        </row>
        <row r="51">
          <cell r="A51" t="str">
            <v>BICKELLBRYAN</v>
          </cell>
          <cell r="B51" t="str">
            <v>BRYAN</v>
          </cell>
          <cell r="C51" t="str">
            <v>BICKELL</v>
          </cell>
          <cell r="D51" t="str">
            <v>CHI</v>
          </cell>
          <cell r="E51" t="str">
            <v>L</v>
          </cell>
          <cell r="F51">
            <v>3</v>
          </cell>
          <cell r="G51">
            <v>0</v>
          </cell>
          <cell r="H51">
            <v>3</v>
          </cell>
          <cell r="I51">
            <v>2</v>
          </cell>
          <cell r="J51">
            <v>1</v>
          </cell>
          <cell r="K51">
            <v>2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A52" t="str">
            <v>BIEKSAKEVIN</v>
          </cell>
          <cell r="B52" t="str">
            <v>KEVIN</v>
          </cell>
          <cell r="C52" t="str">
            <v>BIEKSA</v>
          </cell>
          <cell r="D52" t="str">
            <v>VAN</v>
          </cell>
          <cell r="E52" t="str">
            <v>D</v>
          </cell>
          <cell r="F52">
            <v>81</v>
          </cell>
          <cell r="G52">
            <v>79</v>
          </cell>
          <cell r="H52">
            <v>109</v>
          </cell>
          <cell r="I52">
            <v>95</v>
          </cell>
          <cell r="J52">
            <v>49</v>
          </cell>
          <cell r="K52">
            <v>29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A53" t="str">
            <v>BISAILLONSEBASTIEN</v>
          </cell>
          <cell r="B53" t="str">
            <v>SEBASTIEN</v>
          </cell>
          <cell r="C53" t="str">
            <v>BISAILLON</v>
          </cell>
          <cell r="D53" t="str">
            <v>EDM</v>
          </cell>
          <cell r="E53" t="str">
            <v>D</v>
          </cell>
          <cell r="F53">
            <v>2</v>
          </cell>
          <cell r="G53">
            <v>3</v>
          </cell>
          <cell r="H53">
            <v>0</v>
          </cell>
          <cell r="I53">
            <v>0</v>
          </cell>
          <cell r="J53">
            <v>3</v>
          </cell>
          <cell r="K53">
            <v>3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A54" t="str">
            <v>BLAKEJASON</v>
          </cell>
          <cell r="B54" t="str">
            <v>JASON</v>
          </cell>
          <cell r="C54" t="str">
            <v>BLAKE</v>
          </cell>
          <cell r="D54" t="str">
            <v>NYI</v>
          </cell>
          <cell r="E54" t="str">
            <v>L</v>
          </cell>
          <cell r="F54">
            <v>82</v>
          </cell>
          <cell r="G54">
            <v>21</v>
          </cell>
          <cell r="H54">
            <v>61</v>
          </cell>
          <cell r="I54">
            <v>80</v>
          </cell>
          <cell r="J54">
            <v>59</v>
          </cell>
          <cell r="K54">
            <v>69</v>
          </cell>
          <cell r="L54">
            <v>67</v>
          </cell>
          <cell r="M54">
            <v>50</v>
          </cell>
          <cell r="N54">
            <v>117</v>
          </cell>
          <cell r="O54">
            <v>57.3</v>
          </cell>
          <cell r="P54">
            <v>2.4</v>
          </cell>
        </row>
        <row r="55">
          <cell r="A55" t="str">
            <v>BLAKEROBERT</v>
          </cell>
          <cell r="B55" t="str">
            <v>ROBERT</v>
          </cell>
          <cell r="C55" t="str">
            <v>BLAKE</v>
          </cell>
          <cell r="D55" t="str">
            <v>LAK</v>
          </cell>
          <cell r="E55" t="str">
            <v>D</v>
          </cell>
          <cell r="F55">
            <v>72</v>
          </cell>
          <cell r="G55">
            <v>127</v>
          </cell>
          <cell r="H55">
            <v>95</v>
          </cell>
          <cell r="I55">
            <v>103</v>
          </cell>
          <cell r="J55">
            <v>86</v>
          </cell>
          <cell r="K55">
            <v>17</v>
          </cell>
          <cell r="L55">
            <v>1</v>
          </cell>
          <cell r="M55">
            <v>2</v>
          </cell>
          <cell r="N55">
            <v>3</v>
          </cell>
          <cell r="O55">
            <v>33.299999999999997</v>
          </cell>
          <cell r="P55">
            <v>0</v>
          </cell>
        </row>
        <row r="56">
          <cell r="A56" t="str">
            <v>BLUNDENMICHAEL</v>
          </cell>
          <cell r="B56" t="str">
            <v>MICHAEL</v>
          </cell>
          <cell r="C56" t="str">
            <v>BLUNDEN</v>
          </cell>
          <cell r="D56" t="str">
            <v>CHI</v>
          </cell>
          <cell r="E56" t="str">
            <v>R</v>
          </cell>
          <cell r="F56">
            <v>9</v>
          </cell>
          <cell r="G56">
            <v>2</v>
          </cell>
          <cell r="H56">
            <v>24</v>
          </cell>
          <cell r="I56">
            <v>2</v>
          </cell>
          <cell r="J56">
            <v>0</v>
          </cell>
          <cell r="K56">
            <v>1</v>
          </cell>
          <cell r="L56">
            <v>0</v>
          </cell>
          <cell r="M56">
            <v>1</v>
          </cell>
          <cell r="N56">
            <v>1</v>
          </cell>
          <cell r="O56">
            <v>0</v>
          </cell>
          <cell r="P56">
            <v>0.2</v>
          </cell>
        </row>
        <row r="57">
          <cell r="A57" t="str">
            <v>BOCHENSKIBRANDON</v>
          </cell>
          <cell r="B57" t="str">
            <v>BRANDON</v>
          </cell>
          <cell r="C57" t="str">
            <v>BOCHENSKI</v>
          </cell>
          <cell r="D57" t="str">
            <v>BOS</v>
          </cell>
          <cell r="E57" t="str">
            <v>R</v>
          </cell>
          <cell r="F57">
            <v>41</v>
          </cell>
          <cell r="G57">
            <v>12</v>
          </cell>
          <cell r="H57">
            <v>16</v>
          </cell>
          <cell r="I57">
            <v>21</v>
          </cell>
          <cell r="J57">
            <v>10</v>
          </cell>
          <cell r="K57">
            <v>9</v>
          </cell>
          <cell r="L57">
            <v>1</v>
          </cell>
          <cell r="M57">
            <v>4</v>
          </cell>
          <cell r="N57">
            <v>5</v>
          </cell>
          <cell r="O57">
            <v>20</v>
          </cell>
          <cell r="P57">
            <v>0.2</v>
          </cell>
        </row>
        <row r="58">
          <cell r="A58" t="str">
            <v>BOGUNIECKIERIC</v>
          </cell>
          <cell r="B58" t="str">
            <v>ERIC</v>
          </cell>
          <cell r="C58" t="str">
            <v>BOGUNIECKI</v>
          </cell>
          <cell r="D58" t="str">
            <v>NYI</v>
          </cell>
          <cell r="E58" t="str">
            <v>C</v>
          </cell>
          <cell r="F58">
            <v>11</v>
          </cell>
          <cell r="G58">
            <v>1</v>
          </cell>
          <cell r="H58">
            <v>12</v>
          </cell>
          <cell r="I58">
            <v>1</v>
          </cell>
          <cell r="J58">
            <v>0</v>
          </cell>
          <cell r="K58">
            <v>3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 t="str">
            <v>BOISDANNY</v>
          </cell>
          <cell r="B59" t="str">
            <v>DANNY</v>
          </cell>
          <cell r="C59" t="str">
            <v>BOIS</v>
          </cell>
          <cell r="D59" t="str">
            <v>OTT</v>
          </cell>
          <cell r="E59" t="str">
            <v>R</v>
          </cell>
          <cell r="F59">
            <v>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1</v>
          </cell>
          <cell r="M59">
            <v>1</v>
          </cell>
          <cell r="N59">
            <v>2</v>
          </cell>
          <cell r="O59">
            <v>50</v>
          </cell>
          <cell r="P59">
            <v>3.2</v>
          </cell>
        </row>
        <row r="60">
          <cell r="A60" t="str">
            <v>BOLLANDDAVE</v>
          </cell>
          <cell r="B60" t="str">
            <v>DAVE</v>
          </cell>
          <cell r="C60" t="str">
            <v>BOLLAND</v>
          </cell>
          <cell r="D60" t="str">
            <v>CHI</v>
          </cell>
          <cell r="E60" t="str">
            <v>C</v>
          </cell>
          <cell r="F60">
            <v>1</v>
          </cell>
          <cell r="G60">
            <v>0</v>
          </cell>
          <cell r="H60">
            <v>2</v>
          </cell>
          <cell r="I60">
            <v>0</v>
          </cell>
          <cell r="J60">
            <v>0</v>
          </cell>
          <cell r="K60">
            <v>0</v>
          </cell>
          <cell r="L60">
            <v>4</v>
          </cell>
          <cell r="M60">
            <v>7</v>
          </cell>
          <cell r="N60">
            <v>11</v>
          </cell>
          <cell r="O60">
            <v>36.4</v>
          </cell>
          <cell r="P60">
            <v>17.399999999999999</v>
          </cell>
        </row>
        <row r="61">
          <cell r="A61" t="str">
            <v>BONDRAPETER</v>
          </cell>
          <cell r="B61" t="str">
            <v>PETER</v>
          </cell>
          <cell r="C61" t="str">
            <v>BONDRA</v>
          </cell>
          <cell r="D61" t="str">
            <v>CHI</v>
          </cell>
          <cell r="E61" t="str">
            <v>R</v>
          </cell>
          <cell r="F61">
            <v>37</v>
          </cell>
          <cell r="G61">
            <v>6</v>
          </cell>
          <cell r="H61">
            <v>21</v>
          </cell>
          <cell r="I61">
            <v>19</v>
          </cell>
          <cell r="J61">
            <v>7</v>
          </cell>
          <cell r="K61">
            <v>8</v>
          </cell>
          <cell r="L61">
            <v>0</v>
          </cell>
          <cell r="M61">
            <v>1</v>
          </cell>
          <cell r="N61">
            <v>1</v>
          </cell>
          <cell r="O61">
            <v>0</v>
          </cell>
          <cell r="P61">
            <v>0</v>
          </cell>
        </row>
        <row r="62">
          <cell r="A62" t="str">
            <v>BONKRADEK</v>
          </cell>
          <cell r="B62" t="str">
            <v>RADEK</v>
          </cell>
          <cell r="C62" t="str">
            <v>BONK</v>
          </cell>
          <cell r="D62" t="str">
            <v>MTL</v>
          </cell>
          <cell r="E62" t="str">
            <v>C</v>
          </cell>
          <cell r="F62">
            <v>74</v>
          </cell>
          <cell r="G62">
            <v>77</v>
          </cell>
          <cell r="H62">
            <v>77</v>
          </cell>
          <cell r="I62">
            <v>34</v>
          </cell>
          <cell r="J62">
            <v>28</v>
          </cell>
          <cell r="K62">
            <v>49</v>
          </cell>
          <cell r="L62">
            <v>597</v>
          </cell>
          <cell r="M62">
            <v>601</v>
          </cell>
          <cell r="N62">
            <v>1198</v>
          </cell>
          <cell r="O62">
            <v>49.8</v>
          </cell>
          <cell r="P62">
            <v>27.2</v>
          </cell>
        </row>
        <row r="63">
          <cell r="A63" t="str">
            <v>BOOGAARDDEREK</v>
          </cell>
          <cell r="B63" t="str">
            <v>DEREK</v>
          </cell>
          <cell r="C63" t="str">
            <v>BOOGAARD</v>
          </cell>
          <cell r="D63" t="str">
            <v>MIN</v>
          </cell>
          <cell r="E63" t="str">
            <v>L</v>
          </cell>
          <cell r="F63">
            <v>48</v>
          </cell>
          <cell r="G63">
            <v>12</v>
          </cell>
          <cell r="H63">
            <v>57</v>
          </cell>
          <cell r="I63">
            <v>5</v>
          </cell>
          <cell r="J63">
            <v>4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A64" t="str">
            <v>BOOTHDAVID</v>
          </cell>
          <cell r="B64" t="str">
            <v>DAVID</v>
          </cell>
          <cell r="C64" t="str">
            <v>BOOTH</v>
          </cell>
          <cell r="D64" t="str">
            <v>FLA</v>
          </cell>
          <cell r="E64" t="str">
            <v>L</v>
          </cell>
          <cell r="F64">
            <v>48</v>
          </cell>
          <cell r="G64">
            <v>20</v>
          </cell>
          <cell r="H64">
            <v>47</v>
          </cell>
          <cell r="I64">
            <v>31</v>
          </cell>
          <cell r="J64">
            <v>12</v>
          </cell>
          <cell r="K64">
            <v>9</v>
          </cell>
          <cell r="L64">
            <v>4</v>
          </cell>
          <cell r="M64">
            <v>7</v>
          </cell>
          <cell r="N64">
            <v>11</v>
          </cell>
          <cell r="O64">
            <v>36.4</v>
          </cell>
          <cell r="P64">
            <v>0.3</v>
          </cell>
        </row>
        <row r="65">
          <cell r="A65" t="str">
            <v>BOOTLANDDARRYL</v>
          </cell>
          <cell r="B65" t="str">
            <v>DARRYL</v>
          </cell>
          <cell r="C65" t="str">
            <v>BOOTLAND</v>
          </cell>
          <cell r="D65" t="str">
            <v>DET</v>
          </cell>
          <cell r="E65" t="str">
            <v>R</v>
          </cell>
          <cell r="F65">
            <v>6</v>
          </cell>
          <cell r="G65">
            <v>0</v>
          </cell>
          <cell r="H65">
            <v>5</v>
          </cell>
          <cell r="I65">
            <v>0</v>
          </cell>
          <cell r="J65">
            <v>0</v>
          </cell>
          <cell r="K65">
            <v>0</v>
          </cell>
          <cell r="L65">
            <v>2</v>
          </cell>
          <cell r="M65">
            <v>0</v>
          </cell>
          <cell r="N65">
            <v>2</v>
          </cell>
          <cell r="O65">
            <v>100</v>
          </cell>
          <cell r="P65">
            <v>0.5</v>
          </cell>
        </row>
        <row r="66">
          <cell r="A66" t="str">
            <v>BOUCHARDPIERRE-MARC</v>
          </cell>
          <cell r="B66" t="str">
            <v>PIERRE-MARC</v>
          </cell>
          <cell r="C66" t="str">
            <v>BOUCHARD</v>
          </cell>
          <cell r="D66" t="str">
            <v>MIN</v>
          </cell>
          <cell r="E66" t="str">
            <v>C</v>
          </cell>
          <cell r="F66">
            <v>82</v>
          </cell>
          <cell r="G66">
            <v>16</v>
          </cell>
          <cell r="H66">
            <v>9</v>
          </cell>
          <cell r="I66">
            <v>48</v>
          </cell>
          <cell r="J66">
            <v>43</v>
          </cell>
          <cell r="K66">
            <v>35</v>
          </cell>
          <cell r="L66">
            <v>6</v>
          </cell>
          <cell r="M66">
            <v>12</v>
          </cell>
          <cell r="N66">
            <v>18</v>
          </cell>
          <cell r="O66">
            <v>33.299999999999997</v>
          </cell>
          <cell r="P66">
            <v>0.3</v>
          </cell>
        </row>
        <row r="67">
          <cell r="A67" t="str">
            <v>BOUCHERPHILIPPE</v>
          </cell>
          <cell r="B67" t="str">
            <v>PHILIPPE</v>
          </cell>
          <cell r="C67" t="str">
            <v>BOUCHER</v>
          </cell>
          <cell r="D67" t="str">
            <v>DAL</v>
          </cell>
          <cell r="E67" t="str">
            <v>D</v>
          </cell>
          <cell r="F67">
            <v>76</v>
          </cell>
          <cell r="G67">
            <v>183</v>
          </cell>
          <cell r="H67">
            <v>159</v>
          </cell>
          <cell r="I67">
            <v>86</v>
          </cell>
          <cell r="J67">
            <v>60</v>
          </cell>
          <cell r="K67">
            <v>21</v>
          </cell>
          <cell r="L67">
            <v>0</v>
          </cell>
          <cell r="M67">
            <v>1</v>
          </cell>
          <cell r="N67">
            <v>1</v>
          </cell>
          <cell r="O67">
            <v>0</v>
          </cell>
          <cell r="P67">
            <v>0</v>
          </cell>
        </row>
        <row r="68">
          <cell r="A68" t="str">
            <v>BOUCKTYLER</v>
          </cell>
          <cell r="B68" t="str">
            <v>TYLER</v>
          </cell>
          <cell r="C68" t="str">
            <v>BOUCK</v>
          </cell>
          <cell r="D68" t="str">
            <v>VAN</v>
          </cell>
          <cell r="E68" t="str">
            <v>L</v>
          </cell>
          <cell r="F68">
            <v>6</v>
          </cell>
          <cell r="G68">
            <v>2</v>
          </cell>
          <cell r="H68">
            <v>4</v>
          </cell>
          <cell r="I68">
            <v>2</v>
          </cell>
          <cell r="J68">
            <v>1</v>
          </cell>
          <cell r="K68">
            <v>1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A69" t="str">
            <v>BOUILLONFRANCIS</v>
          </cell>
          <cell r="B69" t="str">
            <v>FRANCIS</v>
          </cell>
          <cell r="C69" t="str">
            <v>BOUILLON</v>
          </cell>
          <cell r="D69" t="str">
            <v>MTL</v>
          </cell>
          <cell r="E69" t="str">
            <v>D</v>
          </cell>
          <cell r="F69">
            <v>62</v>
          </cell>
          <cell r="G69">
            <v>91</v>
          </cell>
          <cell r="H69">
            <v>148</v>
          </cell>
          <cell r="I69">
            <v>37</v>
          </cell>
          <cell r="J69">
            <v>65</v>
          </cell>
          <cell r="K69">
            <v>25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A70" t="str">
            <v>BOULTONERIC</v>
          </cell>
          <cell r="B70" t="str">
            <v>ERIC</v>
          </cell>
          <cell r="C70" t="str">
            <v>BOULTON</v>
          </cell>
          <cell r="D70" t="str">
            <v>ATL</v>
          </cell>
          <cell r="E70" t="str">
            <v>L</v>
          </cell>
          <cell r="F70">
            <v>45</v>
          </cell>
          <cell r="G70">
            <v>1</v>
          </cell>
          <cell r="H70">
            <v>30</v>
          </cell>
          <cell r="I70">
            <v>18</v>
          </cell>
          <cell r="J70">
            <v>6</v>
          </cell>
          <cell r="K70">
            <v>17</v>
          </cell>
          <cell r="L70">
            <v>1</v>
          </cell>
          <cell r="M70">
            <v>1</v>
          </cell>
          <cell r="N70">
            <v>2</v>
          </cell>
          <cell r="O70">
            <v>50</v>
          </cell>
          <cell r="P70">
            <v>0</v>
          </cell>
        </row>
        <row r="71">
          <cell r="A71" t="str">
            <v>BOURDONLUC</v>
          </cell>
          <cell r="B71" t="str">
            <v>LUC</v>
          </cell>
          <cell r="C71" t="str">
            <v>BOURDON</v>
          </cell>
          <cell r="D71" t="str">
            <v>VAN</v>
          </cell>
          <cell r="E71" t="str">
            <v>D</v>
          </cell>
          <cell r="F71">
            <v>9</v>
          </cell>
          <cell r="G71">
            <v>5</v>
          </cell>
          <cell r="H71">
            <v>11</v>
          </cell>
          <cell r="I71">
            <v>1</v>
          </cell>
          <cell r="J71">
            <v>4</v>
          </cell>
          <cell r="K71">
            <v>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A72" t="str">
            <v>BOURQUERENE</v>
          </cell>
          <cell r="B72" t="str">
            <v>RENE</v>
          </cell>
          <cell r="C72" t="str">
            <v>BOURQUE</v>
          </cell>
          <cell r="D72" t="str">
            <v>CHI</v>
          </cell>
          <cell r="E72" t="str">
            <v>L</v>
          </cell>
          <cell r="F72">
            <v>44</v>
          </cell>
          <cell r="G72">
            <v>12</v>
          </cell>
          <cell r="H72">
            <v>55</v>
          </cell>
          <cell r="I72">
            <v>19</v>
          </cell>
          <cell r="J72">
            <v>9</v>
          </cell>
          <cell r="K72">
            <v>9</v>
          </cell>
          <cell r="L72">
            <v>2</v>
          </cell>
          <cell r="M72">
            <v>7</v>
          </cell>
          <cell r="N72">
            <v>9</v>
          </cell>
          <cell r="O72">
            <v>22.2</v>
          </cell>
          <cell r="P72">
            <v>0.3</v>
          </cell>
        </row>
        <row r="73">
          <cell r="A73" t="str">
            <v>BOUWMEESTERJAY</v>
          </cell>
          <cell r="B73" t="str">
            <v>JAY</v>
          </cell>
          <cell r="C73" t="str">
            <v>BOUWMEESTER</v>
          </cell>
          <cell r="D73" t="str">
            <v>FLA</v>
          </cell>
          <cell r="E73" t="str">
            <v>D</v>
          </cell>
          <cell r="F73">
            <v>82</v>
          </cell>
          <cell r="G73">
            <v>129</v>
          </cell>
          <cell r="H73">
            <v>143</v>
          </cell>
          <cell r="I73">
            <v>65</v>
          </cell>
          <cell r="J73">
            <v>71</v>
          </cell>
          <cell r="K73">
            <v>32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A74" t="str">
            <v>BOYDDUSTIN</v>
          </cell>
          <cell r="B74" t="str">
            <v>DUSTIN</v>
          </cell>
          <cell r="C74" t="str">
            <v>BOYD</v>
          </cell>
          <cell r="D74" t="str">
            <v>CGY</v>
          </cell>
          <cell r="E74" t="str">
            <v>C</v>
          </cell>
          <cell r="F74">
            <v>13</v>
          </cell>
          <cell r="G74">
            <v>4</v>
          </cell>
          <cell r="H74">
            <v>6</v>
          </cell>
          <cell r="I74">
            <v>4</v>
          </cell>
          <cell r="J74">
            <v>7</v>
          </cell>
          <cell r="K74">
            <v>2</v>
          </cell>
          <cell r="L74">
            <v>8</v>
          </cell>
          <cell r="M74">
            <v>8</v>
          </cell>
          <cell r="N74">
            <v>16</v>
          </cell>
          <cell r="O74">
            <v>50</v>
          </cell>
          <cell r="P74">
            <v>2.1</v>
          </cell>
        </row>
        <row r="75">
          <cell r="A75" t="str">
            <v>BOYESBRAD</v>
          </cell>
          <cell r="B75" t="str">
            <v>BRAD</v>
          </cell>
          <cell r="C75" t="str">
            <v>BOYES</v>
          </cell>
          <cell r="D75" t="str">
            <v>STL</v>
          </cell>
          <cell r="E75" t="str">
            <v>C</v>
          </cell>
          <cell r="F75">
            <v>81</v>
          </cell>
          <cell r="G75">
            <v>32</v>
          </cell>
          <cell r="H75">
            <v>60</v>
          </cell>
          <cell r="I75">
            <v>76</v>
          </cell>
          <cell r="J75">
            <v>37</v>
          </cell>
          <cell r="K75">
            <v>44</v>
          </cell>
          <cell r="L75">
            <v>151</v>
          </cell>
          <cell r="M75">
            <v>162</v>
          </cell>
          <cell r="N75">
            <v>313</v>
          </cell>
          <cell r="O75">
            <v>48.2</v>
          </cell>
          <cell r="P75">
            <v>6.3</v>
          </cell>
        </row>
        <row r="76">
          <cell r="A76" t="str">
            <v>BOYLEDAN</v>
          </cell>
          <cell r="B76" t="str">
            <v>DAN</v>
          </cell>
          <cell r="C76" t="str">
            <v>BOYLE</v>
          </cell>
          <cell r="D76" t="str">
            <v>TBL</v>
          </cell>
          <cell r="E76" t="str">
            <v>D</v>
          </cell>
          <cell r="F76">
            <v>82</v>
          </cell>
          <cell r="G76">
            <v>118</v>
          </cell>
          <cell r="H76">
            <v>103</v>
          </cell>
          <cell r="I76">
            <v>86</v>
          </cell>
          <cell r="J76">
            <v>88</v>
          </cell>
          <cell r="K76">
            <v>57</v>
          </cell>
          <cell r="L76">
            <v>0</v>
          </cell>
          <cell r="M76">
            <v>1</v>
          </cell>
          <cell r="N76">
            <v>1</v>
          </cell>
          <cell r="O76">
            <v>0</v>
          </cell>
          <cell r="P76">
            <v>0</v>
          </cell>
        </row>
        <row r="77">
          <cell r="A77" t="str">
            <v>BOYNTONNICHOLAS</v>
          </cell>
          <cell r="B77" t="str">
            <v>NICHOLAS</v>
          </cell>
          <cell r="C77" t="str">
            <v>BOYNTON</v>
          </cell>
          <cell r="D77" t="str">
            <v>PHO</v>
          </cell>
          <cell r="E77" t="str">
            <v>D</v>
          </cell>
          <cell r="F77">
            <v>59</v>
          </cell>
          <cell r="G77">
            <v>63</v>
          </cell>
          <cell r="H77">
            <v>68</v>
          </cell>
          <cell r="I77">
            <v>22</v>
          </cell>
          <cell r="J77">
            <v>27</v>
          </cell>
          <cell r="K77">
            <v>10</v>
          </cell>
          <cell r="L77">
            <v>0</v>
          </cell>
          <cell r="M77">
            <v>1</v>
          </cell>
          <cell r="N77">
            <v>1</v>
          </cell>
          <cell r="O77">
            <v>0</v>
          </cell>
          <cell r="P77">
            <v>0</v>
          </cell>
        </row>
        <row r="78">
          <cell r="A78" t="str">
            <v>BRADLEYMATT</v>
          </cell>
          <cell r="B78" t="str">
            <v>MATT</v>
          </cell>
          <cell r="C78" t="str">
            <v>BRADLEY</v>
          </cell>
          <cell r="D78" t="str">
            <v>WAS</v>
          </cell>
          <cell r="E78" t="str">
            <v>R</v>
          </cell>
          <cell r="F78">
            <v>57</v>
          </cell>
          <cell r="G78">
            <v>18</v>
          </cell>
          <cell r="H78">
            <v>65</v>
          </cell>
          <cell r="I78">
            <v>27</v>
          </cell>
          <cell r="J78">
            <v>14</v>
          </cell>
          <cell r="K78">
            <v>22</v>
          </cell>
          <cell r="L78">
            <v>9</v>
          </cell>
          <cell r="M78">
            <v>11</v>
          </cell>
          <cell r="N78">
            <v>20</v>
          </cell>
          <cell r="O78">
            <v>45</v>
          </cell>
          <cell r="P78">
            <v>0.5</v>
          </cell>
        </row>
        <row r="79">
          <cell r="A79" t="str">
            <v>BRASHEARDONALD</v>
          </cell>
          <cell r="B79" t="str">
            <v>DONALD</v>
          </cell>
          <cell r="C79" t="str">
            <v>BRASHEAR</v>
          </cell>
          <cell r="D79" t="str">
            <v>WAS</v>
          </cell>
          <cell r="E79" t="str">
            <v>L</v>
          </cell>
          <cell r="F79">
            <v>77</v>
          </cell>
          <cell r="G79">
            <v>12</v>
          </cell>
          <cell r="H79">
            <v>101</v>
          </cell>
          <cell r="I79">
            <v>30</v>
          </cell>
          <cell r="J79">
            <v>32</v>
          </cell>
          <cell r="K79">
            <v>23</v>
          </cell>
          <cell r="L79">
            <v>2</v>
          </cell>
          <cell r="M79">
            <v>6</v>
          </cell>
          <cell r="N79">
            <v>8</v>
          </cell>
          <cell r="O79">
            <v>25</v>
          </cell>
          <cell r="P79">
            <v>0.1</v>
          </cell>
        </row>
        <row r="80">
          <cell r="A80" t="str">
            <v>BRENTTIM</v>
          </cell>
          <cell r="B80" t="str">
            <v>TIM</v>
          </cell>
          <cell r="C80" t="str">
            <v>BRENT</v>
          </cell>
          <cell r="D80" t="str">
            <v>ANA</v>
          </cell>
          <cell r="E80" t="str">
            <v>C</v>
          </cell>
          <cell r="F80">
            <v>15</v>
          </cell>
          <cell r="G80">
            <v>1</v>
          </cell>
          <cell r="H80">
            <v>7</v>
          </cell>
          <cell r="I80">
            <v>5</v>
          </cell>
          <cell r="J80">
            <v>3</v>
          </cell>
          <cell r="K80">
            <v>0</v>
          </cell>
          <cell r="L80">
            <v>42</v>
          </cell>
          <cell r="M80">
            <v>44</v>
          </cell>
          <cell r="N80">
            <v>86</v>
          </cell>
          <cell r="O80">
            <v>48.8</v>
          </cell>
          <cell r="P80">
            <v>10</v>
          </cell>
        </row>
        <row r="81">
          <cell r="A81" t="str">
            <v>BREWERERIC</v>
          </cell>
          <cell r="B81" t="str">
            <v>ERIC</v>
          </cell>
          <cell r="C81" t="str">
            <v>BREWER</v>
          </cell>
          <cell r="D81" t="str">
            <v>STL</v>
          </cell>
          <cell r="E81" t="str">
            <v>D</v>
          </cell>
          <cell r="F81">
            <v>82</v>
          </cell>
          <cell r="G81">
            <v>166</v>
          </cell>
          <cell r="H81">
            <v>75</v>
          </cell>
          <cell r="I81">
            <v>67</v>
          </cell>
          <cell r="J81">
            <v>78</v>
          </cell>
          <cell r="K81">
            <v>26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A82" t="str">
            <v>BRIEREDANIEL</v>
          </cell>
          <cell r="B82" t="str">
            <v>DANIEL</v>
          </cell>
          <cell r="C82" t="str">
            <v>BRIERE</v>
          </cell>
          <cell r="D82" t="str">
            <v>BUF</v>
          </cell>
          <cell r="E82" t="str">
            <v>C</v>
          </cell>
          <cell r="F82">
            <v>81</v>
          </cell>
          <cell r="G82">
            <v>18</v>
          </cell>
          <cell r="H82">
            <v>33</v>
          </cell>
          <cell r="I82">
            <v>61</v>
          </cell>
          <cell r="J82">
            <v>71</v>
          </cell>
          <cell r="K82">
            <v>35</v>
          </cell>
          <cell r="L82">
            <v>540</v>
          </cell>
          <cell r="M82">
            <v>549</v>
          </cell>
          <cell r="N82">
            <v>1089</v>
          </cell>
          <cell r="O82">
            <v>49.6</v>
          </cell>
          <cell r="P82">
            <v>21.7</v>
          </cell>
        </row>
        <row r="83">
          <cell r="A83" t="str">
            <v>BRIND'AMOURROD</v>
          </cell>
          <cell r="B83" t="str">
            <v>ROD</v>
          </cell>
          <cell r="C83" t="str">
            <v>BRIND'AMOUR</v>
          </cell>
          <cell r="D83" t="str">
            <v>CAR</v>
          </cell>
          <cell r="E83" t="str">
            <v>C</v>
          </cell>
          <cell r="F83">
            <v>78</v>
          </cell>
          <cell r="G83">
            <v>49</v>
          </cell>
          <cell r="H83">
            <v>123</v>
          </cell>
          <cell r="I83">
            <v>88</v>
          </cell>
          <cell r="J83">
            <v>57</v>
          </cell>
          <cell r="K83">
            <v>48</v>
          </cell>
          <cell r="L83">
            <v>1213</v>
          </cell>
          <cell r="M83">
            <v>834</v>
          </cell>
          <cell r="N83">
            <v>2047</v>
          </cell>
          <cell r="O83">
            <v>59.2</v>
          </cell>
          <cell r="P83">
            <v>43.6</v>
          </cell>
        </row>
        <row r="84">
          <cell r="A84" t="str">
            <v>BRISEBOISPATRICE</v>
          </cell>
          <cell r="B84" t="str">
            <v>PATRICE</v>
          </cell>
          <cell r="C84" t="str">
            <v>BRISEBOIS</v>
          </cell>
          <cell r="D84" t="str">
            <v>COL</v>
          </cell>
          <cell r="E84" t="str">
            <v>D</v>
          </cell>
          <cell r="F84">
            <v>33</v>
          </cell>
          <cell r="G84">
            <v>35</v>
          </cell>
          <cell r="H84">
            <v>25</v>
          </cell>
          <cell r="I84">
            <v>27</v>
          </cell>
          <cell r="J84">
            <v>22</v>
          </cell>
          <cell r="K84">
            <v>15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BRODZIAKKYLE</v>
          </cell>
          <cell r="B85" t="str">
            <v>KYLE</v>
          </cell>
          <cell r="C85" t="str">
            <v>BRODZIAK</v>
          </cell>
          <cell r="D85" t="str">
            <v>EDM</v>
          </cell>
          <cell r="E85" t="str">
            <v>C</v>
          </cell>
          <cell r="F85">
            <v>6</v>
          </cell>
          <cell r="G85">
            <v>6</v>
          </cell>
          <cell r="H85">
            <v>5</v>
          </cell>
          <cell r="I85">
            <v>3</v>
          </cell>
          <cell r="J85">
            <v>3</v>
          </cell>
          <cell r="K85">
            <v>2</v>
          </cell>
          <cell r="L85">
            <v>25</v>
          </cell>
          <cell r="M85">
            <v>23</v>
          </cell>
          <cell r="N85">
            <v>48</v>
          </cell>
          <cell r="O85">
            <v>52.1</v>
          </cell>
          <cell r="P85">
            <v>14.5</v>
          </cell>
        </row>
        <row r="86">
          <cell r="A86" t="str">
            <v>BROOKBANKSHELDON</v>
          </cell>
          <cell r="B86" t="str">
            <v>SHELDON</v>
          </cell>
          <cell r="C86" t="str">
            <v>BROOKBANK</v>
          </cell>
          <cell r="D86" t="str">
            <v>NAS</v>
          </cell>
          <cell r="E86" t="str">
            <v>D</v>
          </cell>
          <cell r="F86">
            <v>3</v>
          </cell>
          <cell r="G86">
            <v>2</v>
          </cell>
          <cell r="H86">
            <v>2</v>
          </cell>
          <cell r="I86">
            <v>0</v>
          </cell>
          <cell r="J86">
            <v>1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A87" t="str">
            <v>BROOKBANKWADE</v>
          </cell>
          <cell r="B87" t="str">
            <v>WADE</v>
          </cell>
          <cell r="C87" t="str">
            <v>BROOKBANK</v>
          </cell>
          <cell r="D87" t="str">
            <v>BOS</v>
          </cell>
          <cell r="E87" t="str">
            <v>D</v>
          </cell>
          <cell r="F87">
            <v>7</v>
          </cell>
          <cell r="G87">
            <v>0</v>
          </cell>
          <cell r="H87">
            <v>3</v>
          </cell>
          <cell r="I87">
            <v>1</v>
          </cell>
          <cell r="J87">
            <v>0</v>
          </cell>
          <cell r="K87">
            <v>0</v>
          </cell>
          <cell r="L87">
            <v>0</v>
          </cell>
          <cell r="M87">
            <v>1</v>
          </cell>
          <cell r="N87">
            <v>1</v>
          </cell>
          <cell r="O87">
            <v>0</v>
          </cell>
          <cell r="P87">
            <v>0.2</v>
          </cell>
        </row>
        <row r="88">
          <cell r="A88" t="str">
            <v>BROOKSALEXANDER</v>
          </cell>
          <cell r="B88" t="str">
            <v>ALEXANDER</v>
          </cell>
          <cell r="C88" t="str">
            <v>BROOKS</v>
          </cell>
          <cell r="D88" t="str">
            <v>NJD</v>
          </cell>
          <cell r="E88" t="str">
            <v>D</v>
          </cell>
          <cell r="F88">
            <v>19</v>
          </cell>
          <cell r="G88">
            <v>22</v>
          </cell>
          <cell r="H88">
            <v>7</v>
          </cell>
          <cell r="I88">
            <v>0</v>
          </cell>
          <cell r="J88">
            <v>3</v>
          </cell>
          <cell r="K88">
            <v>2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A89" t="str">
            <v>BROUWERTROY</v>
          </cell>
          <cell r="B89" t="str">
            <v>TROY</v>
          </cell>
          <cell r="C89" t="str">
            <v>BROUWER</v>
          </cell>
          <cell r="D89" t="str">
            <v>CHI</v>
          </cell>
          <cell r="E89" t="str">
            <v>R</v>
          </cell>
          <cell r="F89">
            <v>10</v>
          </cell>
          <cell r="G89">
            <v>2</v>
          </cell>
          <cell r="H89">
            <v>14</v>
          </cell>
          <cell r="I89">
            <v>0</v>
          </cell>
          <cell r="J89">
            <v>0</v>
          </cell>
          <cell r="K89">
            <v>1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A90" t="str">
            <v>BROWNCURTIS</v>
          </cell>
          <cell r="B90" t="str">
            <v>CURTIS</v>
          </cell>
          <cell r="C90" t="str">
            <v>BROWN</v>
          </cell>
          <cell r="D90" t="str">
            <v>SJS</v>
          </cell>
          <cell r="E90" t="str">
            <v>C</v>
          </cell>
          <cell r="F90">
            <v>78</v>
          </cell>
          <cell r="G90">
            <v>68</v>
          </cell>
          <cell r="H90">
            <v>48</v>
          </cell>
          <cell r="I90">
            <v>35</v>
          </cell>
          <cell r="J90">
            <v>16</v>
          </cell>
          <cell r="K90">
            <v>27</v>
          </cell>
          <cell r="L90">
            <v>453</v>
          </cell>
          <cell r="M90">
            <v>428</v>
          </cell>
          <cell r="N90">
            <v>881</v>
          </cell>
          <cell r="O90">
            <v>51.4</v>
          </cell>
          <cell r="P90">
            <v>20.6</v>
          </cell>
        </row>
        <row r="91">
          <cell r="A91" t="str">
            <v>BROWNDUSTIN</v>
          </cell>
          <cell r="B91" t="str">
            <v>DUSTIN</v>
          </cell>
          <cell r="C91" t="str">
            <v>BROWN</v>
          </cell>
          <cell r="D91" t="str">
            <v>LAK</v>
          </cell>
          <cell r="E91" t="str">
            <v>L</v>
          </cell>
          <cell r="F91">
            <v>81</v>
          </cell>
          <cell r="G91">
            <v>31</v>
          </cell>
          <cell r="H91">
            <v>258</v>
          </cell>
          <cell r="I91">
            <v>78</v>
          </cell>
          <cell r="J91">
            <v>41</v>
          </cell>
          <cell r="K91">
            <v>24</v>
          </cell>
          <cell r="L91">
            <v>38</v>
          </cell>
          <cell r="M91">
            <v>39</v>
          </cell>
          <cell r="N91">
            <v>77</v>
          </cell>
          <cell r="O91">
            <v>49.4</v>
          </cell>
          <cell r="P91">
            <v>1.6</v>
          </cell>
        </row>
        <row r="92">
          <cell r="A92" t="str">
            <v>BRULEGILBERT</v>
          </cell>
          <cell r="B92" t="str">
            <v>GILBERT</v>
          </cell>
          <cell r="C92" t="str">
            <v>BRULE</v>
          </cell>
          <cell r="D92" t="str">
            <v>CBJ</v>
          </cell>
          <cell r="E92" t="str">
            <v>C</v>
          </cell>
          <cell r="F92">
            <v>78</v>
          </cell>
          <cell r="G92">
            <v>17</v>
          </cell>
          <cell r="H92">
            <v>80</v>
          </cell>
          <cell r="I92">
            <v>25</v>
          </cell>
          <cell r="J92">
            <v>19</v>
          </cell>
          <cell r="K92">
            <v>13</v>
          </cell>
          <cell r="L92">
            <v>123</v>
          </cell>
          <cell r="M92">
            <v>145</v>
          </cell>
          <cell r="N92">
            <v>268</v>
          </cell>
          <cell r="O92">
            <v>45.9</v>
          </cell>
          <cell r="P92">
            <v>6</v>
          </cell>
        </row>
        <row r="93">
          <cell r="A93" t="str">
            <v>BRUNETTEANDREW</v>
          </cell>
          <cell r="B93" t="str">
            <v>ANDREW</v>
          </cell>
          <cell r="C93" t="str">
            <v>BRUNETTE</v>
          </cell>
          <cell r="D93" t="str">
            <v>COL</v>
          </cell>
          <cell r="E93" t="str">
            <v>L</v>
          </cell>
          <cell r="F93">
            <v>82</v>
          </cell>
          <cell r="G93">
            <v>32</v>
          </cell>
          <cell r="H93">
            <v>17</v>
          </cell>
          <cell r="I93">
            <v>37</v>
          </cell>
          <cell r="J93">
            <v>32</v>
          </cell>
          <cell r="K93">
            <v>31</v>
          </cell>
          <cell r="L93">
            <v>5</v>
          </cell>
          <cell r="M93">
            <v>3</v>
          </cell>
          <cell r="N93">
            <v>8</v>
          </cell>
          <cell r="O93">
            <v>62.5</v>
          </cell>
          <cell r="P93">
            <v>0.1</v>
          </cell>
        </row>
        <row r="94">
          <cell r="A94" t="str">
            <v>BRYLINSERGEI</v>
          </cell>
          <cell r="B94" t="str">
            <v>SERGEI</v>
          </cell>
          <cell r="C94" t="str">
            <v>BRYLIN</v>
          </cell>
          <cell r="D94" t="str">
            <v>NJD</v>
          </cell>
          <cell r="E94" t="str">
            <v>C</v>
          </cell>
          <cell r="F94">
            <v>82</v>
          </cell>
          <cell r="G94">
            <v>42</v>
          </cell>
          <cell r="H94">
            <v>72</v>
          </cell>
          <cell r="I94">
            <v>56</v>
          </cell>
          <cell r="J94">
            <v>39</v>
          </cell>
          <cell r="K94">
            <v>32</v>
          </cell>
          <cell r="L94">
            <v>126</v>
          </cell>
          <cell r="M94">
            <v>151</v>
          </cell>
          <cell r="N94">
            <v>277</v>
          </cell>
          <cell r="O94">
            <v>45.5</v>
          </cell>
          <cell r="P94">
            <v>6.3</v>
          </cell>
        </row>
        <row r="95">
          <cell r="A95" t="str">
            <v>BULISJAN</v>
          </cell>
          <cell r="B95" t="str">
            <v>JAN</v>
          </cell>
          <cell r="C95" t="str">
            <v>BULIS</v>
          </cell>
          <cell r="D95" t="str">
            <v>VAN</v>
          </cell>
          <cell r="E95" t="str">
            <v>C</v>
          </cell>
          <cell r="F95">
            <v>79</v>
          </cell>
          <cell r="G95">
            <v>19</v>
          </cell>
          <cell r="H95">
            <v>61</v>
          </cell>
          <cell r="I95">
            <v>66</v>
          </cell>
          <cell r="J95">
            <v>22</v>
          </cell>
          <cell r="K95">
            <v>24</v>
          </cell>
          <cell r="L95">
            <v>51</v>
          </cell>
          <cell r="M95">
            <v>81</v>
          </cell>
          <cell r="N95">
            <v>132</v>
          </cell>
          <cell r="O95">
            <v>38.6</v>
          </cell>
          <cell r="P95">
            <v>2.8</v>
          </cell>
        </row>
        <row r="96">
          <cell r="A96" t="str">
            <v>BURISHADAM</v>
          </cell>
          <cell r="B96" t="str">
            <v>ADAM</v>
          </cell>
          <cell r="C96" t="str">
            <v>BURISH</v>
          </cell>
          <cell r="D96" t="str">
            <v>CHI</v>
          </cell>
          <cell r="E96" t="str">
            <v>R</v>
          </cell>
          <cell r="F96">
            <v>9</v>
          </cell>
          <cell r="G96">
            <v>9</v>
          </cell>
          <cell r="H96">
            <v>16</v>
          </cell>
          <cell r="I96">
            <v>2</v>
          </cell>
          <cell r="J96">
            <v>0</v>
          </cell>
          <cell r="K96">
            <v>1</v>
          </cell>
          <cell r="L96">
            <v>3</v>
          </cell>
          <cell r="M96">
            <v>3</v>
          </cell>
          <cell r="N96">
            <v>6</v>
          </cell>
          <cell r="O96">
            <v>50</v>
          </cell>
          <cell r="P96">
            <v>1.1000000000000001</v>
          </cell>
        </row>
        <row r="97">
          <cell r="A97" t="str">
            <v>BURNSBRENT</v>
          </cell>
          <cell r="B97" t="str">
            <v>BRENT</v>
          </cell>
          <cell r="C97" t="str">
            <v>BURNS</v>
          </cell>
          <cell r="D97" t="str">
            <v>MIN</v>
          </cell>
          <cell r="E97" t="str">
            <v>D</v>
          </cell>
          <cell r="F97">
            <v>77</v>
          </cell>
          <cell r="G97">
            <v>64</v>
          </cell>
          <cell r="H97">
            <v>86</v>
          </cell>
          <cell r="I97">
            <v>53</v>
          </cell>
          <cell r="J97">
            <v>38</v>
          </cell>
          <cell r="K97">
            <v>54</v>
          </cell>
          <cell r="L97">
            <v>1</v>
          </cell>
          <cell r="M97">
            <v>3</v>
          </cell>
          <cell r="N97">
            <v>4</v>
          </cell>
          <cell r="O97">
            <v>25</v>
          </cell>
          <cell r="P97">
            <v>0</v>
          </cell>
        </row>
        <row r="98">
          <cell r="A98" t="str">
            <v>BURROWSALEXANDRE</v>
          </cell>
          <cell r="B98" t="str">
            <v>ALEXANDRE</v>
          </cell>
          <cell r="C98" t="str">
            <v>BURROWS</v>
          </cell>
          <cell r="D98" t="str">
            <v>VAN</v>
          </cell>
          <cell r="E98" t="str">
            <v>L</v>
          </cell>
          <cell r="F98">
            <v>81</v>
          </cell>
          <cell r="G98">
            <v>42</v>
          </cell>
          <cell r="H98">
            <v>90</v>
          </cell>
          <cell r="I98">
            <v>29</v>
          </cell>
          <cell r="J98">
            <v>18</v>
          </cell>
          <cell r="K98">
            <v>37</v>
          </cell>
          <cell r="L98">
            <v>7</v>
          </cell>
          <cell r="M98">
            <v>9</v>
          </cell>
          <cell r="N98">
            <v>16</v>
          </cell>
          <cell r="O98">
            <v>43.8</v>
          </cell>
          <cell r="P98">
            <v>0.3</v>
          </cell>
        </row>
        <row r="99">
          <cell r="A99" t="str">
            <v>BYFUGLIENDUSTIN</v>
          </cell>
          <cell r="B99" t="str">
            <v>DUSTIN</v>
          </cell>
          <cell r="C99" t="str">
            <v>BYFUGLIEN</v>
          </cell>
          <cell r="D99" t="str">
            <v>CHI</v>
          </cell>
          <cell r="E99" t="str">
            <v>D</v>
          </cell>
          <cell r="F99">
            <v>9</v>
          </cell>
          <cell r="G99">
            <v>5</v>
          </cell>
          <cell r="H99">
            <v>13</v>
          </cell>
          <cell r="I99">
            <v>9</v>
          </cell>
          <cell r="J99">
            <v>1</v>
          </cell>
          <cell r="K99">
            <v>2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 t="str">
            <v>CAIRNSERIC</v>
          </cell>
          <cell r="B100" t="str">
            <v>ERIC</v>
          </cell>
          <cell r="C100" t="str">
            <v>CAIRNS</v>
          </cell>
          <cell r="D100" t="str">
            <v>PIT</v>
          </cell>
          <cell r="E100" t="str">
            <v>D</v>
          </cell>
          <cell r="F100">
            <v>1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A101" t="str">
            <v>CAJANEKPETR</v>
          </cell>
          <cell r="B101" t="str">
            <v>PETR</v>
          </cell>
          <cell r="C101" t="str">
            <v>CAJANEK</v>
          </cell>
          <cell r="D101" t="str">
            <v>STL</v>
          </cell>
          <cell r="E101" t="str">
            <v>C</v>
          </cell>
          <cell r="F101">
            <v>77</v>
          </cell>
          <cell r="G101">
            <v>18</v>
          </cell>
          <cell r="H101">
            <v>59</v>
          </cell>
          <cell r="I101">
            <v>59</v>
          </cell>
          <cell r="J101">
            <v>30</v>
          </cell>
          <cell r="K101">
            <v>33</v>
          </cell>
          <cell r="L101">
            <v>271</v>
          </cell>
          <cell r="M101">
            <v>268</v>
          </cell>
          <cell r="N101">
            <v>539</v>
          </cell>
          <cell r="O101">
            <v>50.3</v>
          </cell>
          <cell r="P101">
            <v>12</v>
          </cell>
        </row>
        <row r="102">
          <cell r="A102" t="str">
            <v>CALDERKYLE</v>
          </cell>
          <cell r="B102" t="str">
            <v>KYLE</v>
          </cell>
          <cell r="C102" t="str">
            <v>CALDER</v>
          </cell>
          <cell r="D102" t="str">
            <v>DET</v>
          </cell>
          <cell r="E102" t="str">
            <v>L</v>
          </cell>
          <cell r="F102">
            <v>78</v>
          </cell>
          <cell r="G102">
            <v>19</v>
          </cell>
          <cell r="H102">
            <v>39</v>
          </cell>
          <cell r="I102">
            <v>41</v>
          </cell>
          <cell r="J102">
            <v>36</v>
          </cell>
          <cell r="K102">
            <v>27</v>
          </cell>
          <cell r="L102">
            <v>4</v>
          </cell>
          <cell r="M102">
            <v>8</v>
          </cell>
          <cell r="N102">
            <v>12</v>
          </cell>
          <cell r="O102">
            <v>33.299999999999997</v>
          </cell>
          <cell r="P102">
            <v>0.2</v>
          </cell>
        </row>
        <row r="103">
          <cell r="A103" t="str">
            <v>CALLAHANRYAN</v>
          </cell>
          <cell r="B103" t="str">
            <v>RYAN</v>
          </cell>
          <cell r="C103" t="str">
            <v>CALLAHAN</v>
          </cell>
          <cell r="D103" t="str">
            <v>NYR</v>
          </cell>
          <cell r="E103" t="str">
            <v>R</v>
          </cell>
          <cell r="F103">
            <v>14</v>
          </cell>
          <cell r="G103">
            <v>5</v>
          </cell>
          <cell r="H103">
            <v>32</v>
          </cell>
          <cell r="I103">
            <v>4</v>
          </cell>
          <cell r="J103">
            <v>2</v>
          </cell>
          <cell r="K103">
            <v>6</v>
          </cell>
          <cell r="L103">
            <v>2</v>
          </cell>
          <cell r="M103">
            <v>1</v>
          </cell>
          <cell r="N103">
            <v>3</v>
          </cell>
          <cell r="O103">
            <v>66.7</v>
          </cell>
          <cell r="P103">
            <v>0.3</v>
          </cell>
        </row>
        <row r="104">
          <cell r="A104" t="str">
            <v>CAMMALLERIMIKE</v>
          </cell>
          <cell r="B104" t="str">
            <v>MIKE</v>
          </cell>
          <cell r="C104" t="str">
            <v>CAMMALLERI</v>
          </cell>
          <cell r="D104" t="str">
            <v>LAK</v>
          </cell>
          <cell r="E104" t="str">
            <v>C</v>
          </cell>
          <cell r="F104">
            <v>81</v>
          </cell>
          <cell r="G104">
            <v>29</v>
          </cell>
          <cell r="H104">
            <v>41</v>
          </cell>
          <cell r="I104">
            <v>114</v>
          </cell>
          <cell r="J104">
            <v>54</v>
          </cell>
          <cell r="K104">
            <v>18</v>
          </cell>
          <cell r="L104">
            <v>163</v>
          </cell>
          <cell r="M104">
            <v>138</v>
          </cell>
          <cell r="N104">
            <v>301</v>
          </cell>
          <cell r="O104">
            <v>54.2</v>
          </cell>
          <cell r="P104">
            <v>6.4</v>
          </cell>
        </row>
        <row r="105">
          <cell r="A105" t="str">
            <v>CAMPBELLBRIAN</v>
          </cell>
          <cell r="B105" t="str">
            <v>BRIAN</v>
          </cell>
          <cell r="C105" t="str">
            <v>CAMPBELL</v>
          </cell>
          <cell r="D105" t="str">
            <v>BUF</v>
          </cell>
          <cell r="E105" t="str">
            <v>D</v>
          </cell>
          <cell r="F105">
            <v>82</v>
          </cell>
          <cell r="G105">
            <v>138</v>
          </cell>
          <cell r="H105">
            <v>90</v>
          </cell>
          <cell r="I105">
            <v>63</v>
          </cell>
          <cell r="J105">
            <v>79</v>
          </cell>
          <cell r="K105">
            <v>30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>CAMPBELLDARCY</v>
          </cell>
          <cell r="B106" t="str">
            <v>DARCY</v>
          </cell>
          <cell r="C106" t="str">
            <v>CAMPBELL</v>
          </cell>
          <cell r="D106" t="str">
            <v>CBJ</v>
          </cell>
          <cell r="E106" t="str">
            <v>D</v>
          </cell>
          <cell r="F106">
            <v>1</v>
          </cell>
          <cell r="G106">
            <v>0</v>
          </cell>
          <cell r="H106">
            <v>0</v>
          </cell>
          <cell r="I106">
            <v>1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CAMPBELLGREGORY</v>
          </cell>
          <cell r="B107" t="str">
            <v>GREGORY</v>
          </cell>
          <cell r="C107" t="str">
            <v>CAMPBELL</v>
          </cell>
          <cell r="D107" t="str">
            <v>FLA</v>
          </cell>
          <cell r="E107" t="str">
            <v>C</v>
          </cell>
          <cell r="F107">
            <v>79</v>
          </cell>
          <cell r="G107">
            <v>31</v>
          </cell>
          <cell r="H107">
            <v>89</v>
          </cell>
          <cell r="I107">
            <v>46</v>
          </cell>
          <cell r="J107">
            <v>15</v>
          </cell>
          <cell r="K107">
            <v>26</v>
          </cell>
          <cell r="L107">
            <v>266</v>
          </cell>
          <cell r="M107">
            <v>322</v>
          </cell>
          <cell r="N107">
            <v>588</v>
          </cell>
          <cell r="O107">
            <v>45.2</v>
          </cell>
          <cell r="P107">
            <v>12.2</v>
          </cell>
        </row>
        <row r="108">
          <cell r="A108" t="str">
            <v>CAMPOLICHRIS</v>
          </cell>
          <cell r="B108" t="str">
            <v>CHRIS</v>
          </cell>
          <cell r="C108" t="str">
            <v>CAMPOLI</v>
          </cell>
          <cell r="D108" t="str">
            <v>NYI</v>
          </cell>
          <cell r="E108" t="str">
            <v>D</v>
          </cell>
          <cell r="F108">
            <v>51</v>
          </cell>
          <cell r="G108">
            <v>43</v>
          </cell>
          <cell r="H108">
            <v>80</v>
          </cell>
          <cell r="I108">
            <v>13</v>
          </cell>
          <cell r="J108">
            <v>21</v>
          </cell>
          <cell r="K108">
            <v>15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A109" t="str">
            <v>CARCILLODANIEL</v>
          </cell>
          <cell r="B109" t="str">
            <v>DANIEL</v>
          </cell>
          <cell r="C109" t="str">
            <v>CARCILLO</v>
          </cell>
          <cell r="D109" t="str">
            <v>PHO</v>
          </cell>
          <cell r="E109" t="str">
            <v>L</v>
          </cell>
          <cell r="F109">
            <v>18</v>
          </cell>
          <cell r="G109">
            <v>3</v>
          </cell>
          <cell r="H109">
            <v>47</v>
          </cell>
          <cell r="I109">
            <v>16</v>
          </cell>
          <cell r="J109">
            <v>11</v>
          </cell>
          <cell r="K109">
            <v>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A110" t="str">
            <v>CARDMIKE</v>
          </cell>
          <cell r="B110" t="str">
            <v>MIKE</v>
          </cell>
          <cell r="C110" t="str">
            <v>CARD</v>
          </cell>
          <cell r="D110" t="str">
            <v>BUF</v>
          </cell>
          <cell r="E110" t="str">
            <v>D</v>
          </cell>
          <cell r="F110">
            <v>4</v>
          </cell>
          <cell r="G110">
            <v>2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A111" t="str">
            <v>CARLEMATTHEW</v>
          </cell>
          <cell r="B111" t="str">
            <v>MATTHEW</v>
          </cell>
          <cell r="C111" t="str">
            <v>CARLE</v>
          </cell>
          <cell r="D111" t="str">
            <v>SJS</v>
          </cell>
          <cell r="E111" t="str">
            <v>D</v>
          </cell>
          <cell r="F111">
            <v>77</v>
          </cell>
          <cell r="G111">
            <v>71</v>
          </cell>
          <cell r="H111">
            <v>34</v>
          </cell>
          <cell r="I111">
            <v>45</v>
          </cell>
          <cell r="J111">
            <v>64</v>
          </cell>
          <cell r="K111">
            <v>16</v>
          </cell>
          <cell r="L111">
            <v>0</v>
          </cell>
          <cell r="M111">
            <v>1</v>
          </cell>
          <cell r="N111">
            <v>1</v>
          </cell>
          <cell r="O111">
            <v>0</v>
          </cell>
          <cell r="P111">
            <v>0</v>
          </cell>
        </row>
        <row r="112">
          <cell r="A112" t="str">
            <v>CARNEYKEITH</v>
          </cell>
          <cell r="B112" t="str">
            <v>KEITH</v>
          </cell>
          <cell r="C112" t="str">
            <v>CARNEY</v>
          </cell>
          <cell r="D112" t="str">
            <v>MIN</v>
          </cell>
          <cell r="E112" t="str">
            <v>D</v>
          </cell>
          <cell r="F112">
            <v>80</v>
          </cell>
          <cell r="G112">
            <v>87</v>
          </cell>
          <cell r="H112">
            <v>56</v>
          </cell>
          <cell r="I112">
            <v>20</v>
          </cell>
          <cell r="J112">
            <v>37</v>
          </cell>
          <cell r="K112">
            <v>20</v>
          </cell>
          <cell r="L112">
            <v>2</v>
          </cell>
          <cell r="M112">
            <v>0</v>
          </cell>
          <cell r="N112">
            <v>2</v>
          </cell>
          <cell r="O112">
            <v>100</v>
          </cell>
          <cell r="P112">
            <v>0</v>
          </cell>
        </row>
        <row r="113">
          <cell r="A113" t="str">
            <v>CARTERANSON</v>
          </cell>
          <cell r="B113" t="str">
            <v>ANSON</v>
          </cell>
          <cell r="C113" t="str">
            <v>CARTER</v>
          </cell>
          <cell r="D113" t="str">
            <v>CAR</v>
          </cell>
          <cell r="E113" t="str">
            <v>R</v>
          </cell>
          <cell r="F113">
            <v>64</v>
          </cell>
          <cell r="G113">
            <v>14</v>
          </cell>
          <cell r="H113">
            <v>47</v>
          </cell>
          <cell r="I113">
            <v>23</v>
          </cell>
          <cell r="J113">
            <v>17</v>
          </cell>
          <cell r="K113">
            <v>16</v>
          </cell>
          <cell r="L113">
            <v>43</v>
          </cell>
          <cell r="M113">
            <v>41</v>
          </cell>
          <cell r="N113">
            <v>84</v>
          </cell>
          <cell r="O113">
            <v>51.2</v>
          </cell>
          <cell r="P113">
            <v>2.2000000000000002</v>
          </cell>
        </row>
        <row r="114">
          <cell r="A114" t="str">
            <v>CARTERJEFF</v>
          </cell>
          <cell r="B114" t="str">
            <v>JEFF</v>
          </cell>
          <cell r="C114" t="str">
            <v>CARTER</v>
          </cell>
          <cell r="D114" t="str">
            <v>PHI</v>
          </cell>
          <cell r="E114" t="str">
            <v>C</v>
          </cell>
          <cell r="F114">
            <v>62</v>
          </cell>
          <cell r="G114">
            <v>54</v>
          </cell>
          <cell r="H114">
            <v>44</v>
          </cell>
          <cell r="I114">
            <v>96</v>
          </cell>
          <cell r="J114">
            <v>50</v>
          </cell>
          <cell r="K114">
            <v>39</v>
          </cell>
          <cell r="L114">
            <v>482</v>
          </cell>
          <cell r="M114">
            <v>580</v>
          </cell>
          <cell r="N114">
            <v>1062</v>
          </cell>
          <cell r="O114">
            <v>45.4</v>
          </cell>
          <cell r="P114">
            <v>28.9</v>
          </cell>
        </row>
        <row r="115">
          <cell r="A115" t="str">
            <v>CHARAZDENO</v>
          </cell>
          <cell r="B115" t="str">
            <v>ZDENO</v>
          </cell>
          <cell r="C115" t="str">
            <v>CHARA</v>
          </cell>
          <cell r="D115" t="str">
            <v>BOS</v>
          </cell>
          <cell r="E115" t="str">
            <v>D</v>
          </cell>
          <cell r="F115">
            <v>80</v>
          </cell>
          <cell r="G115">
            <v>134</v>
          </cell>
          <cell r="H115">
            <v>203</v>
          </cell>
          <cell r="I115">
            <v>77</v>
          </cell>
          <cell r="J115">
            <v>94</v>
          </cell>
          <cell r="K115">
            <v>33</v>
          </cell>
          <cell r="L115">
            <v>0</v>
          </cell>
          <cell r="M115">
            <v>1</v>
          </cell>
          <cell r="N115">
            <v>1</v>
          </cell>
          <cell r="O115">
            <v>0</v>
          </cell>
          <cell r="P115">
            <v>0</v>
          </cell>
        </row>
        <row r="116">
          <cell r="A116" t="str">
            <v>CHEECHOOJONATHAN</v>
          </cell>
          <cell r="B116" t="str">
            <v>JONATHAN</v>
          </cell>
          <cell r="C116" t="str">
            <v>CHEECHOO</v>
          </cell>
          <cell r="D116" t="str">
            <v>SJS</v>
          </cell>
          <cell r="E116" t="str">
            <v>R</v>
          </cell>
          <cell r="F116">
            <v>76</v>
          </cell>
          <cell r="G116">
            <v>27</v>
          </cell>
          <cell r="H116">
            <v>98</v>
          </cell>
          <cell r="I116">
            <v>110</v>
          </cell>
          <cell r="J116">
            <v>70</v>
          </cell>
          <cell r="K116">
            <v>30</v>
          </cell>
          <cell r="L116">
            <v>10</v>
          </cell>
          <cell r="M116">
            <v>22</v>
          </cell>
          <cell r="N116">
            <v>32</v>
          </cell>
          <cell r="O116">
            <v>31.2</v>
          </cell>
          <cell r="P116">
            <v>0.7</v>
          </cell>
        </row>
        <row r="117">
          <cell r="A117" t="str">
            <v>CHELIOSCHRIS</v>
          </cell>
          <cell r="B117" t="str">
            <v>CHRIS</v>
          </cell>
          <cell r="C117" t="str">
            <v>CHELIOS</v>
          </cell>
          <cell r="D117" t="str">
            <v>DET</v>
          </cell>
          <cell r="E117" t="str">
            <v>D</v>
          </cell>
          <cell r="F117">
            <v>71</v>
          </cell>
          <cell r="G117">
            <v>75</v>
          </cell>
          <cell r="H117">
            <v>54</v>
          </cell>
          <cell r="I117">
            <v>33</v>
          </cell>
          <cell r="J117">
            <v>66</v>
          </cell>
          <cell r="K117">
            <v>29</v>
          </cell>
          <cell r="L117">
            <v>0</v>
          </cell>
          <cell r="M117">
            <v>1</v>
          </cell>
          <cell r="N117">
            <v>1</v>
          </cell>
          <cell r="O117">
            <v>0</v>
          </cell>
          <cell r="P117">
            <v>0</v>
          </cell>
        </row>
        <row r="118">
          <cell r="A118" t="str">
            <v>CHIMERAJASON</v>
          </cell>
          <cell r="B118" t="str">
            <v>JASON</v>
          </cell>
          <cell r="C118" t="str">
            <v>CHIMERA</v>
          </cell>
          <cell r="D118" t="str">
            <v>CBJ</v>
          </cell>
          <cell r="E118" t="str">
            <v>L</v>
          </cell>
          <cell r="F118">
            <v>82</v>
          </cell>
          <cell r="G118">
            <v>27</v>
          </cell>
          <cell r="H118">
            <v>80</v>
          </cell>
          <cell r="I118">
            <v>68</v>
          </cell>
          <cell r="J118">
            <v>26</v>
          </cell>
          <cell r="K118">
            <v>22</v>
          </cell>
          <cell r="L118">
            <v>14</v>
          </cell>
          <cell r="M118">
            <v>24</v>
          </cell>
          <cell r="N118">
            <v>38</v>
          </cell>
          <cell r="O118">
            <v>36.799999999999997</v>
          </cell>
          <cell r="P118">
            <v>0.8</v>
          </cell>
        </row>
        <row r="119">
          <cell r="A119" t="str">
            <v>CHISTOVSTANISLAV</v>
          </cell>
          <cell r="B119" t="str">
            <v>STANISLAV</v>
          </cell>
          <cell r="C119" t="str">
            <v>CHISTOV</v>
          </cell>
          <cell r="D119" t="str">
            <v>BOS</v>
          </cell>
          <cell r="E119" t="str">
            <v>R</v>
          </cell>
          <cell r="F119">
            <v>61</v>
          </cell>
          <cell r="G119">
            <v>10</v>
          </cell>
          <cell r="H119">
            <v>37</v>
          </cell>
          <cell r="I119">
            <v>14</v>
          </cell>
          <cell r="J119">
            <v>11</v>
          </cell>
          <cell r="K119">
            <v>8</v>
          </cell>
          <cell r="L119">
            <v>10</v>
          </cell>
          <cell r="M119">
            <v>24</v>
          </cell>
          <cell r="N119">
            <v>34</v>
          </cell>
          <cell r="O119">
            <v>29.4</v>
          </cell>
          <cell r="P119">
            <v>0.9</v>
          </cell>
        </row>
        <row r="120">
          <cell r="A120" t="str">
            <v>CHOUINARDMARC</v>
          </cell>
          <cell r="B120" t="str">
            <v>MARC</v>
          </cell>
          <cell r="C120" t="str">
            <v>CHOUINARD</v>
          </cell>
          <cell r="D120" t="str">
            <v>VAN</v>
          </cell>
          <cell r="E120" t="str">
            <v>C</v>
          </cell>
          <cell r="F120">
            <v>42</v>
          </cell>
          <cell r="G120">
            <v>20</v>
          </cell>
          <cell r="H120">
            <v>20</v>
          </cell>
          <cell r="I120">
            <v>15</v>
          </cell>
          <cell r="J120">
            <v>1</v>
          </cell>
          <cell r="K120">
            <v>11</v>
          </cell>
          <cell r="L120">
            <v>191</v>
          </cell>
          <cell r="M120">
            <v>201</v>
          </cell>
          <cell r="N120">
            <v>392</v>
          </cell>
          <cell r="O120">
            <v>48.7</v>
          </cell>
          <cell r="P120">
            <v>15.8</v>
          </cell>
        </row>
        <row r="121">
          <cell r="A121" t="str">
            <v>CHRISTENSENERIK</v>
          </cell>
          <cell r="B121" t="str">
            <v>ERIK</v>
          </cell>
          <cell r="C121" t="str">
            <v>CHRISTENSEN</v>
          </cell>
          <cell r="D121" t="str">
            <v>PIT</v>
          </cell>
          <cell r="E121" t="str">
            <v>C</v>
          </cell>
          <cell r="F121">
            <v>61</v>
          </cell>
          <cell r="G121">
            <v>5</v>
          </cell>
          <cell r="H121">
            <v>18</v>
          </cell>
          <cell r="I121">
            <v>49</v>
          </cell>
          <cell r="J121">
            <v>21</v>
          </cell>
          <cell r="K121">
            <v>13</v>
          </cell>
          <cell r="L121">
            <v>135</v>
          </cell>
          <cell r="M121">
            <v>105</v>
          </cell>
          <cell r="N121">
            <v>240</v>
          </cell>
          <cell r="O121">
            <v>56.2</v>
          </cell>
          <cell r="P121">
            <v>6.7</v>
          </cell>
        </row>
        <row r="122">
          <cell r="A122" t="str">
            <v>CLARKBRETT</v>
          </cell>
          <cell r="B122" t="str">
            <v>BRETT</v>
          </cell>
          <cell r="C122" t="str">
            <v>CLARK</v>
          </cell>
          <cell r="D122" t="str">
            <v>COL</v>
          </cell>
          <cell r="E122" t="str">
            <v>D</v>
          </cell>
          <cell r="F122">
            <v>82</v>
          </cell>
          <cell r="G122">
            <v>210</v>
          </cell>
          <cell r="H122">
            <v>85</v>
          </cell>
          <cell r="I122">
            <v>51</v>
          </cell>
          <cell r="J122">
            <v>43</v>
          </cell>
          <cell r="K122">
            <v>45</v>
          </cell>
          <cell r="L122">
            <v>1</v>
          </cell>
          <cell r="M122">
            <v>0</v>
          </cell>
          <cell r="N122">
            <v>1</v>
          </cell>
          <cell r="O122">
            <v>100</v>
          </cell>
          <cell r="P122">
            <v>0</v>
          </cell>
        </row>
        <row r="123">
          <cell r="A123" t="str">
            <v>CLARKCHRIS</v>
          </cell>
          <cell r="B123" t="str">
            <v>CHRIS</v>
          </cell>
          <cell r="C123" t="str">
            <v>CLARK</v>
          </cell>
          <cell r="D123" t="str">
            <v>WAS</v>
          </cell>
          <cell r="E123" t="str">
            <v>R</v>
          </cell>
          <cell r="F123">
            <v>74</v>
          </cell>
          <cell r="G123">
            <v>32</v>
          </cell>
          <cell r="H123">
            <v>91</v>
          </cell>
          <cell r="I123">
            <v>62</v>
          </cell>
          <cell r="J123">
            <v>48</v>
          </cell>
          <cell r="K123">
            <v>37</v>
          </cell>
          <cell r="L123">
            <v>60</v>
          </cell>
          <cell r="M123">
            <v>58</v>
          </cell>
          <cell r="N123">
            <v>118</v>
          </cell>
          <cell r="O123">
            <v>50.8</v>
          </cell>
          <cell r="P123">
            <v>2.5</v>
          </cell>
        </row>
        <row r="124">
          <cell r="A124" t="str">
            <v>CLARKENOAH</v>
          </cell>
          <cell r="B124" t="str">
            <v>NOAH</v>
          </cell>
          <cell r="C124" t="str">
            <v>CLARKE</v>
          </cell>
          <cell r="D124" t="str">
            <v>LAK</v>
          </cell>
          <cell r="E124" t="str">
            <v>L</v>
          </cell>
          <cell r="F124">
            <v>13</v>
          </cell>
          <cell r="G124">
            <v>5</v>
          </cell>
          <cell r="H124">
            <v>9</v>
          </cell>
          <cell r="I124">
            <v>3</v>
          </cell>
          <cell r="J124">
            <v>3</v>
          </cell>
          <cell r="K124">
            <v>3</v>
          </cell>
          <cell r="L124">
            <v>17</v>
          </cell>
          <cell r="M124">
            <v>26</v>
          </cell>
          <cell r="N124">
            <v>43</v>
          </cell>
          <cell r="O124">
            <v>39.5</v>
          </cell>
          <cell r="P124">
            <v>5.7</v>
          </cell>
        </row>
        <row r="125">
          <cell r="A125" t="str">
            <v>CLARKSONDAVID</v>
          </cell>
          <cell r="B125" t="str">
            <v>DAVID</v>
          </cell>
          <cell r="C125" t="str">
            <v>CLARKSON</v>
          </cell>
          <cell r="D125" t="str">
            <v>NJD</v>
          </cell>
          <cell r="E125" t="str">
            <v>R</v>
          </cell>
          <cell r="F125">
            <v>7</v>
          </cell>
          <cell r="G125">
            <v>5</v>
          </cell>
          <cell r="H125">
            <v>23</v>
          </cell>
          <cell r="I125">
            <v>5</v>
          </cell>
          <cell r="J125">
            <v>2</v>
          </cell>
          <cell r="K125">
            <v>0</v>
          </cell>
          <cell r="L125">
            <v>0</v>
          </cell>
          <cell r="M125">
            <v>1</v>
          </cell>
          <cell r="N125">
            <v>1</v>
          </cell>
          <cell r="O125">
            <v>0</v>
          </cell>
          <cell r="P125">
            <v>0.2</v>
          </cell>
        </row>
        <row r="126">
          <cell r="A126" t="str">
            <v>CLEARYDANIEL</v>
          </cell>
          <cell r="B126" t="str">
            <v>DANIEL</v>
          </cell>
          <cell r="C126" t="str">
            <v>CLEARY</v>
          </cell>
          <cell r="D126" t="str">
            <v>DET</v>
          </cell>
          <cell r="E126" t="str">
            <v>R</v>
          </cell>
          <cell r="F126">
            <v>71</v>
          </cell>
          <cell r="G126">
            <v>26</v>
          </cell>
          <cell r="H126">
            <v>67</v>
          </cell>
          <cell r="I126">
            <v>46</v>
          </cell>
          <cell r="J126">
            <v>39</v>
          </cell>
          <cell r="K126">
            <v>30</v>
          </cell>
          <cell r="L126">
            <v>210</v>
          </cell>
          <cell r="M126">
            <v>201</v>
          </cell>
          <cell r="N126">
            <v>411</v>
          </cell>
          <cell r="O126">
            <v>51.1</v>
          </cell>
          <cell r="P126">
            <v>10.3</v>
          </cell>
        </row>
        <row r="127">
          <cell r="A127" t="str">
            <v>CLOWERYANE</v>
          </cell>
          <cell r="B127" t="str">
            <v>RYANE</v>
          </cell>
          <cell r="C127" t="str">
            <v>CLOWE</v>
          </cell>
          <cell r="D127" t="str">
            <v>SJS</v>
          </cell>
          <cell r="E127" t="str">
            <v>L</v>
          </cell>
          <cell r="F127">
            <v>58</v>
          </cell>
          <cell r="G127">
            <v>21</v>
          </cell>
          <cell r="H127">
            <v>82</v>
          </cell>
          <cell r="I127">
            <v>30</v>
          </cell>
          <cell r="J127">
            <v>28</v>
          </cell>
          <cell r="K127">
            <v>26</v>
          </cell>
          <cell r="L127">
            <v>3</v>
          </cell>
          <cell r="M127">
            <v>2</v>
          </cell>
          <cell r="N127">
            <v>5</v>
          </cell>
          <cell r="O127">
            <v>60</v>
          </cell>
          <cell r="P127">
            <v>0.1</v>
          </cell>
        </row>
        <row r="128">
          <cell r="A128" t="str">
            <v>CLYMERBEN</v>
          </cell>
          <cell r="B128" t="str">
            <v>BEN</v>
          </cell>
          <cell r="C128" t="str">
            <v>CLYMER</v>
          </cell>
          <cell r="D128" t="str">
            <v>WAS</v>
          </cell>
          <cell r="E128" t="str">
            <v>D</v>
          </cell>
          <cell r="F128">
            <v>66</v>
          </cell>
          <cell r="G128">
            <v>21</v>
          </cell>
          <cell r="H128">
            <v>83</v>
          </cell>
          <cell r="I128">
            <v>30</v>
          </cell>
          <cell r="J128">
            <v>28</v>
          </cell>
          <cell r="K128">
            <v>9</v>
          </cell>
          <cell r="L128">
            <v>1</v>
          </cell>
          <cell r="M128">
            <v>6</v>
          </cell>
          <cell r="N128">
            <v>7</v>
          </cell>
          <cell r="O128">
            <v>14.3</v>
          </cell>
          <cell r="P128">
            <v>0.1</v>
          </cell>
        </row>
        <row r="129">
          <cell r="A129" t="str">
            <v>COBURNBRAYDON</v>
          </cell>
          <cell r="B129" t="str">
            <v>BRAYDON</v>
          </cell>
          <cell r="C129" t="str">
            <v>COBURN</v>
          </cell>
          <cell r="D129" t="str">
            <v>PHI</v>
          </cell>
          <cell r="E129" t="str">
            <v>D</v>
          </cell>
          <cell r="F129">
            <v>49</v>
          </cell>
          <cell r="G129">
            <v>49</v>
          </cell>
          <cell r="H129">
            <v>41</v>
          </cell>
          <cell r="I129">
            <v>34</v>
          </cell>
          <cell r="J129">
            <v>25</v>
          </cell>
          <cell r="K129">
            <v>17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 t="str">
            <v>COLAIACOVOCARLO</v>
          </cell>
          <cell r="B130" t="str">
            <v>CARLO</v>
          </cell>
          <cell r="C130" t="str">
            <v>COLAIACOVO</v>
          </cell>
          <cell r="D130" t="str">
            <v>TOR</v>
          </cell>
          <cell r="E130" t="str">
            <v>D</v>
          </cell>
          <cell r="F130">
            <v>48</v>
          </cell>
          <cell r="G130">
            <v>61</v>
          </cell>
          <cell r="H130">
            <v>96</v>
          </cell>
          <cell r="I130">
            <v>22</v>
          </cell>
          <cell r="J130">
            <v>43</v>
          </cell>
          <cell r="K130">
            <v>20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A131" t="str">
            <v>COLEERIK</v>
          </cell>
          <cell r="B131" t="str">
            <v>ERIK</v>
          </cell>
          <cell r="C131" t="str">
            <v>COLE</v>
          </cell>
          <cell r="D131" t="str">
            <v>CAR</v>
          </cell>
          <cell r="E131" t="str">
            <v>L</v>
          </cell>
          <cell r="F131">
            <v>71</v>
          </cell>
          <cell r="G131">
            <v>20</v>
          </cell>
          <cell r="H131">
            <v>222</v>
          </cell>
          <cell r="I131">
            <v>80</v>
          </cell>
          <cell r="J131">
            <v>48</v>
          </cell>
          <cell r="K131">
            <v>39</v>
          </cell>
          <cell r="L131">
            <v>11</v>
          </cell>
          <cell r="M131">
            <v>16</v>
          </cell>
          <cell r="N131">
            <v>27</v>
          </cell>
          <cell r="O131">
            <v>40.700000000000003</v>
          </cell>
          <cell r="P131">
            <v>0.6</v>
          </cell>
        </row>
        <row r="132">
          <cell r="A132" t="str">
            <v>COLLITONJEREMY</v>
          </cell>
          <cell r="B132" t="str">
            <v>JEREMY</v>
          </cell>
          <cell r="C132" t="str">
            <v>COLLITON</v>
          </cell>
          <cell r="D132" t="str">
            <v>NYI</v>
          </cell>
          <cell r="E132" t="str">
            <v>C</v>
          </cell>
          <cell r="F132">
            <v>1</v>
          </cell>
          <cell r="G132">
            <v>0</v>
          </cell>
          <cell r="H132">
            <v>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COMEAUBLAKE</v>
          </cell>
          <cell r="B133" t="str">
            <v>BLAKE</v>
          </cell>
          <cell r="C133" t="str">
            <v>COMEAU</v>
          </cell>
          <cell r="D133" t="str">
            <v>NYI</v>
          </cell>
          <cell r="E133" t="str">
            <v>R</v>
          </cell>
          <cell r="F133">
            <v>3</v>
          </cell>
          <cell r="G133">
            <v>0</v>
          </cell>
          <cell r="H133">
            <v>4</v>
          </cell>
          <cell r="I133">
            <v>1</v>
          </cell>
          <cell r="J133">
            <v>1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COMMODOREMIKE</v>
          </cell>
          <cell r="B134" t="str">
            <v>MIKE</v>
          </cell>
          <cell r="C134" t="str">
            <v>COMMODORE</v>
          </cell>
          <cell r="D134" t="str">
            <v>CAR</v>
          </cell>
          <cell r="E134" t="str">
            <v>D</v>
          </cell>
          <cell r="F134">
            <v>82</v>
          </cell>
          <cell r="G134">
            <v>141</v>
          </cell>
          <cell r="H134">
            <v>214</v>
          </cell>
          <cell r="I134">
            <v>68</v>
          </cell>
          <cell r="J134">
            <v>54</v>
          </cell>
          <cell r="K134">
            <v>25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A135" t="str">
            <v>COMRIEMIKE</v>
          </cell>
          <cell r="B135" t="str">
            <v>MIKE</v>
          </cell>
          <cell r="C135" t="str">
            <v>COMRIE</v>
          </cell>
          <cell r="D135" t="str">
            <v>OTT</v>
          </cell>
          <cell r="E135" t="str">
            <v>C</v>
          </cell>
          <cell r="F135">
            <v>65</v>
          </cell>
          <cell r="G135">
            <v>39</v>
          </cell>
          <cell r="H135">
            <v>44</v>
          </cell>
          <cell r="I135">
            <v>27</v>
          </cell>
          <cell r="J135">
            <v>35</v>
          </cell>
          <cell r="K135">
            <v>19</v>
          </cell>
          <cell r="L135">
            <v>224</v>
          </cell>
          <cell r="M135">
            <v>230</v>
          </cell>
          <cell r="N135">
            <v>454</v>
          </cell>
          <cell r="O135">
            <v>49.3</v>
          </cell>
          <cell r="P135">
            <v>11.7</v>
          </cell>
        </row>
        <row r="136">
          <cell r="A136" t="str">
            <v>CONNERCHRIS</v>
          </cell>
          <cell r="B136" t="str">
            <v>CHRIS</v>
          </cell>
          <cell r="C136" t="str">
            <v>CONNER</v>
          </cell>
          <cell r="D136" t="str">
            <v>DAL</v>
          </cell>
          <cell r="E136" t="str">
            <v>R</v>
          </cell>
          <cell r="F136">
            <v>11</v>
          </cell>
          <cell r="G136">
            <v>1</v>
          </cell>
          <cell r="H136">
            <v>10</v>
          </cell>
          <cell r="I136">
            <v>8</v>
          </cell>
          <cell r="J136">
            <v>2</v>
          </cell>
          <cell r="K136">
            <v>1</v>
          </cell>
          <cell r="L136">
            <v>1</v>
          </cell>
          <cell r="M136">
            <v>0</v>
          </cell>
          <cell r="N136">
            <v>1</v>
          </cell>
          <cell r="O136">
            <v>100</v>
          </cell>
          <cell r="P136">
            <v>0.1</v>
          </cell>
        </row>
        <row r="137">
          <cell r="A137" t="str">
            <v>CONNOLLYTIM</v>
          </cell>
          <cell r="B137" t="str">
            <v>TIM</v>
          </cell>
          <cell r="C137" t="str">
            <v>CONNOLLY</v>
          </cell>
          <cell r="D137" t="str">
            <v>BUF</v>
          </cell>
          <cell r="E137" t="str">
            <v>C</v>
          </cell>
          <cell r="F137">
            <v>2</v>
          </cell>
          <cell r="G137">
            <v>1</v>
          </cell>
          <cell r="H137">
            <v>0</v>
          </cell>
          <cell r="I137">
            <v>1</v>
          </cell>
          <cell r="J137">
            <v>0</v>
          </cell>
          <cell r="K137">
            <v>0</v>
          </cell>
          <cell r="L137">
            <v>7</v>
          </cell>
          <cell r="M137">
            <v>6</v>
          </cell>
          <cell r="N137">
            <v>13</v>
          </cell>
          <cell r="O137">
            <v>53.8</v>
          </cell>
          <cell r="P137">
            <v>10.4</v>
          </cell>
        </row>
        <row r="138">
          <cell r="A138" t="str">
            <v>CONROYCRAIG</v>
          </cell>
          <cell r="B138" t="str">
            <v>CRAIG</v>
          </cell>
          <cell r="C138" t="str">
            <v>CONROY</v>
          </cell>
          <cell r="D138" t="str">
            <v>CGY</v>
          </cell>
          <cell r="E138" t="str">
            <v>C</v>
          </cell>
          <cell r="F138">
            <v>80</v>
          </cell>
          <cell r="G138">
            <v>46</v>
          </cell>
          <cell r="H138">
            <v>95</v>
          </cell>
          <cell r="I138">
            <v>48</v>
          </cell>
          <cell r="J138">
            <v>54</v>
          </cell>
          <cell r="K138">
            <v>35</v>
          </cell>
          <cell r="L138">
            <v>636</v>
          </cell>
          <cell r="M138">
            <v>609</v>
          </cell>
          <cell r="N138">
            <v>1245</v>
          </cell>
          <cell r="O138">
            <v>51.1</v>
          </cell>
          <cell r="P138">
            <v>26.7</v>
          </cell>
        </row>
        <row r="139">
          <cell r="A139" t="str">
            <v>COOKEMATT</v>
          </cell>
          <cell r="B139" t="str">
            <v>MATT</v>
          </cell>
          <cell r="C139" t="str">
            <v>COOKE</v>
          </cell>
          <cell r="D139" t="str">
            <v>VAN</v>
          </cell>
          <cell r="E139" t="str">
            <v>L</v>
          </cell>
          <cell r="F139">
            <v>81</v>
          </cell>
          <cell r="G139">
            <v>36</v>
          </cell>
          <cell r="H139">
            <v>209</v>
          </cell>
          <cell r="I139">
            <v>59</v>
          </cell>
          <cell r="J139">
            <v>27</v>
          </cell>
          <cell r="K139">
            <v>27</v>
          </cell>
          <cell r="L139">
            <v>9</v>
          </cell>
          <cell r="M139">
            <v>10</v>
          </cell>
          <cell r="N139">
            <v>19</v>
          </cell>
          <cell r="O139">
            <v>47.4</v>
          </cell>
          <cell r="P139">
            <v>0.4</v>
          </cell>
        </row>
        <row r="140">
          <cell r="A140" t="str">
            <v>CORAZZINICARL</v>
          </cell>
          <cell r="B140" t="str">
            <v>CARL</v>
          </cell>
          <cell r="C140" t="str">
            <v>CORAZZINI</v>
          </cell>
          <cell r="D140" t="str">
            <v>CHI</v>
          </cell>
          <cell r="E140" t="str">
            <v>C</v>
          </cell>
          <cell r="F140">
            <v>7</v>
          </cell>
          <cell r="G140">
            <v>3</v>
          </cell>
          <cell r="H140">
            <v>5</v>
          </cell>
          <cell r="I140">
            <v>1</v>
          </cell>
          <cell r="J140">
            <v>2</v>
          </cell>
          <cell r="K140">
            <v>0</v>
          </cell>
          <cell r="L140">
            <v>0</v>
          </cell>
          <cell r="M140">
            <v>1</v>
          </cell>
          <cell r="N140">
            <v>1</v>
          </cell>
          <cell r="O140">
            <v>0</v>
          </cell>
          <cell r="P140">
            <v>0.2</v>
          </cell>
        </row>
        <row r="141">
          <cell r="A141" t="str">
            <v>CORVOJOSEPH</v>
          </cell>
          <cell r="B141" t="str">
            <v>JOSEPH</v>
          </cell>
          <cell r="C141" t="str">
            <v>CORVO</v>
          </cell>
          <cell r="D141" t="str">
            <v>OTT</v>
          </cell>
          <cell r="E141" t="str">
            <v>D</v>
          </cell>
          <cell r="F141">
            <v>76</v>
          </cell>
          <cell r="G141">
            <v>56</v>
          </cell>
          <cell r="H141">
            <v>55</v>
          </cell>
          <cell r="I141">
            <v>73</v>
          </cell>
          <cell r="J141">
            <v>36</v>
          </cell>
          <cell r="K141">
            <v>27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A142" t="str">
            <v>COTERILEY</v>
          </cell>
          <cell r="B142" t="str">
            <v>RILEY</v>
          </cell>
          <cell r="C142" t="str">
            <v>COTE</v>
          </cell>
          <cell r="D142" t="str">
            <v>PHI</v>
          </cell>
          <cell r="E142" t="str">
            <v>L</v>
          </cell>
          <cell r="F142">
            <v>8</v>
          </cell>
          <cell r="G142">
            <v>1</v>
          </cell>
          <cell r="H142">
            <v>16</v>
          </cell>
          <cell r="I142">
            <v>6</v>
          </cell>
          <cell r="J142">
            <v>1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A143" t="str">
            <v>COULOMBEPATRICK</v>
          </cell>
          <cell r="B143" t="str">
            <v>PATRICK</v>
          </cell>
          <cell r="C143" t="str">
            <v>COULOMBE</v>
          </cell>
          <cell r="D143" t="str">
            <v>VAN</v>
          </cell>
          <cell r="E143" t="str">
            <v>D</v>
          </cell>
          <cell r="F143">
            <v>7</v>
          </cell>
          <cell r="G143">
            <v>0</v>
          </cell>
          <cell r="H143">
            <v>2</v>
          </cell>
          <cell r="I143">
            <v>7</v>
          </cell>
          <cell r="J143">
            <v>1</v>
          </cell>
          <cell r="K143">
            <v>1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A144" t="str">
            <v>COWANJEFF</v>
          </cell>
          <cell r="B144" t="str">
            <v>JEFF</v>
          </cell>
          <cell r="C144" t="str">
            <v>COWAN</v>
          </cell>
          <cell r="D144" t="str">
            <v>VAN</v>
          </cell>
          <cell r="E144" t="str">
            <v>L</v>
          </cell>
          <cell r="F144">
            <v>63</v>
          </cell>
          <cell r="G144">
            <v>13</v>
          </cell>
          <cell r="H144">
            <v>74</v>
          </cell>
          <cell r="I144">
            <v>33</v>
          </cell>
          <cell r="J144">
            <v>9</v>
          </cell>
          <cell r="K144">
            <v>7</v>
          </cell>
          <cell r="L144">
            <v>0</v>
          </cell>
          <cell r="M144">
            <v>1</v>
          </cell>
          <cell r="N144">
            <v>1</v>
          </cell>
          <cell r="O144">
            <v>0</v>
          </cell>
          <cell r="P144">
            <v>0</v>
          </cell>
        </row>
        <row r="145">
          <cell r="A145" t="str">
            <v>CRAIGRYAN</v>
          </cell>
          <cell r="B145" t="str">
            <v>RYAN</v>
          </cell>
          <cell r="C145" t="str">
            <v>CRAIG</v>
          </cell>
          <cell r="D145" t="str">
            <v>TBL</v>
          </cell>
          <cell r="E145" t="str">
            <v>C</v>
          </cell>
          <cell r="F145">
            <v>72</v>
          </cell>
          <cell r="G145">
            <v>35</v>
          </cell>
          <cell r="H145">
            <v>82</v>
          </cell>
          <cell r="I145">
            <v>53</v>
          </cell>
          <cell r="J145">
            <v>6</v>
          </cell>
          <cell r="K145">
            <v>24</v>
          </cell>
          <cell r="L145">
            <v>44</v>
          </cell>
          <cell r="M145">
            <v>66</v>
          </cell>
          <cell r="N145">
            <v>110</v>
          </cell>
          <cell r="O145">
            <v>40</v>
          </cell>
          <cell r="P145">
            <v>2.6</v>
          </cell>
        </row>
        <row r="146">
          <cell r="A146" t="str">
            <v>CROSBYSIDNEY</v>
          </cell>
          <cell r="B146" t="str">
            <v>SIDNEY</v>
          </cell>
          <cell r="C146" t="str">
            <v>CROSBY</v>
          </cell>
          <cell r="D146" t="str">
            <v>PIT</v>
          </cell>
          <cell r="E146" t="str">
            <v>C</v>
          </cell>
          <cell r="F146">
            <v>79</v>
          </cell>
          <cell r="G146">
            <v>43</v>
          </cell>
          <cell r="H146">
            <v>55</v>
          </cell>
          <cell r="I146">
            <v>105</v>
          </cell>
          <cell r="J146">
            <v>72</v>
          </cell>
          <cell r="K146">
            <v>37</v>
          </cell>
          <cell r="L146">
            <v>839</v>
          </cell>
          <cell r="M146">
            <v>847</v>
          </cell>
          <cell r="N146">
            <v>1686</v>
          </cell>
          <cell r="O146">
            <v>49.8</v>
          </cell>
          <cell r="P146">
            <v>36.4</v>
          </cell>
        </row>
        <row r="147">
          <cell r="A147" t="str">
            <v>CULLENMARK</v>
          </cell>
          <cell r="B147" t="str">
            <v>MARK</v>
          </cell>
          <cell r="C147" t="str">
            <v>CULLEN</v>
          </cell>
          <cell r="D147" t="str">
            <v>PHI</v>
          </cell>
          <cell r="E147" t="str">
            <v>C</v>
          </cell>
          <cell r="F147">
            <v>3</v>
          </cell>
          <cell r="G147">
            <v>0</v>
          </cell>
          <cell r="H147">
            <v>0</v>
          </cell>
          <cell r="I147">
            <v>2</v>
          </cell>
          <cell r="J147">
            <v>3</v>
          </cell>
          <cell r="K147">
            <v>0</v>
          </cell>
          <cell r="L147">
            <v>7</v>
          </cell>
          <cell r="M147">
            <v>7</v>
          </cell>
          <cell r="N147">
            <v>14</v>
          </cell>
          <cell r="O147">
            <v>50</v>
          </cell>
          <cell r="P147">
            <v>7.9</v>
          </cell>
        </row>
        <row r="148">
          <cell r="A148" t="str">
            <v>CULLENMATT</v>
          </cell>
          <cell r="B148" t="str">
            <v>MATT</v>
          </cell>
          <cell r="C148" t="str">
            <v>CULLEN</v>
          </cell>
          <cell r="D148" t="str">
            <v>NYR</v>
          </cell>
          <cell r="E148" t="str">
            <v>C</v>
          </cell>
          <cell r="F148">
            <v>80</v>
          </cell>
          <cell r="G148">
            <v>45</v>
          </cell>
          <cell r="H148">
            <v>61</v>
          </cell>
          <cell r="I148">
            <v>86</v>
          </cell>
          <cell r="J148">
            <v>57</v>
          </cell>
          <cell r="K148">
            <v>50</v>
          </cell>
          <cell r="L148">
            <v>619</v>
          </cell>
          <cell r="M148">
            <v>515</v>
          </cell>
          <cell r="N148">
            <v>1134</v>
          </cell>
          <cell r="O148">
            <v>54.6</v>
          </cell>
          <cell r="P148">
            <v>25</v>
          </cell>
        </row>
        <row r="149">
          <cell r="A149" t="str">
            <v>CULLIMOREJASSEN</v>
          </cell>
          <cell r="B149" t="str">
            <v>JASSEN</v>
          </cell>
          <cell r="C149" t="str">
            <v>CULLIMORE</v>
          </cell>
          <cell r="D149" t="str">
            <v>CHI</v>
          </cell>
          <cell r="E149" t="str">
            <v>D</v>
          </cell>
          <cell r="F149">
            <v>65</v>
          </cell>
          <cell r="G149">
            <v>89</v>
          </cell>
          <cell r="H149">
            <v>49</v>
          </cell>
          <cell r="I149">
            <v>10</v>
          </cell>
          <cell r="J149">
            <v>28</v>
          </cell>
          <cell r="K149">
            <v>9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A150" t="str">
            <v>CUMISKEYKYLE</v>
          </cell>
          <cell r="B150" t="str">
            <v>KYLE</v>
          </cell>
          <cell r="C150" t="str">
            <v>CUMISKEY</v>
          </cell>
          <cell r="D150" t="str">
            <v>COL</v>
          </cell>
          <cell r="E150" t="str">
            <v>D</v>
          </cell>
          <cell r="F150">
            <v>9</v>
          </cell>
          <cell r="G150">
            <v>6</v>
          </cell>
          <cell r="H150">
            <v>4</v>
          </cell>
          <cell r="I150">
            <v>3</v>
          </cell>
          <cell r="J150">
            <v>3</v>
          </cell>
          <cell r="K150">
            <v>1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A151" t="str">
            <v>DALEYTREVOR</v>
          </cell>
          <cell r="B151" t="str">
            <v>TREVOR</v>
          </cell>
          <cell r="C151" t="str">
            <v>DALEY</v>
          </cell>
          <cell r="D151" t="str">
            <v>DAL</v>
          </cell>
          <cell r="E151" t="str">
            <v>D</v>
          </cell>
          <cell r="F151">
            <v>74</v>
          </cell>
          <cell r="G151">
            <v>99</v>
          </cell>
          <cell r="H151">
            <v>47</v>
          </cell>
          <cell r="I151">
            <v>42</v>
          </cell>
          <cell r="J151">
            <v>26</v>
          </cell>
          <cell r="K151">
            <v>25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A152" t="str">
            <v>DALLMANKEVIN</v>
          </cell>
          <cell r="B152" t="str">
            <v>KEVIN</v>
          </cell>
          <cell r="C152" t="str">
            <v>DALLMAN</v>
          </cell>
          <cell r="D152" t="str">
            <v>LAK</v>
          </cell>
          <cell r="E152" t="str">
            <v>D</v>
          </cell>
          <cell r="F152">
            <v>53</v>
          </cell>
          <cell r="G152">
            <v>32</v>
          </cell>
          <cell r="H152">
            <v>38</v>
          </cell>
          <cell r="I152">
            <v>41</v>
          </cell>
          <cell r="J152">
            <v>21</v>
          </cell>
          <cell r="K152">
            <v>6</v>
          </cell>
          <cell r="L152">
            <v>4</v>
          </cell>
          <cell r="M152">
            <v>16</v>
          </cell>
          <cell r="N152">
            <v>20</v>
          </cell>
          <cell r="O152">
            <v>20</v>
          </cell>
          <cell r="P152">
            <v>0.6</v>
          </cell>
        </row>
        <row r="153">
          <cell r="A153" t="str">
            <v>DANDENAULTMATHIEU</v>
          </cell>
          <cell r="B153" t="str">
            <v>MATHIEU</v>
          </cell>
          <cell r="C153" t="str">
            <v>DANDENAULT</v>
          </cell>
          <cell r="D153" t="str">
            <v>MTL</v>
          </cell>
          <cell r="E153" t="str">
            <v>D</v>
          </cell>
          <cell r="F153">
            <v>68</v>
          </cell>
          <cell r="G153">
            <v>111</v>
          </cell>
          <cell r="H153">
            <v>77</v>
          </cell>
          <cell r="I153">
            <v>18</v>
          </cell>
          <cell r="J153">
            <v>58</v>
          </cell>
          <cell r="K153">
            <v>23</v>
          </cell>
          <cell r="L153">
            <v>0</v>
          </cell>
          <cell r="M153">
            <v>3</v>
          </cell>
          <cell r="N153">
            <v>3</v>
          </cell>
          <cell r="O153">
            <v>0</v>
          </cell>
          <cell r="P153">
            <v>0</v>
          </cell>
        </row>
        <row r="154">
          <cell r="A154" t="str">
            <v>DARCHEMATHIEU</v>
          </cell>
          <cell r="B154" t="str">
            <v>MATHIEU</v>
          </cell>
          <cell r="C154" t="str">
            <v>DARCHE</v>
          </cell>
          <cell r="D154" t="str">
            <v>SJS</v>
          </cell>
          <cell r="E154" t="str">
            <v>L</v>
          </cell>
          <cell r="F154">
            <v>2</v>
          </cell>
          <cell r="G154">
            <v>0</v>
          </cell>
          <cell r="H154">
            <v>5</v>
          </cell>
          <cell r="I154">
            <v>0</v>
          </cell>
          <cell r="J154">
            <v>1</v>
          </cell>
          <cell r="K154">
            <v>1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5">
          <cell r="A155" t="str">
            <v>DATSYUKPAVEL</v>
          </cell>
          <cell r="B155" t="str">
            <v>PAVEL</v>
          </cell>
          <cell r="C155" t="str">
            <v>DATSYUK</v>
          </cell>
          <cell r="D155" t="str">
            <v>DET</v>
          </cell>
          <cell r="E155" t="str">
            <v>C</v>
          </cell>
          <cell r="F155">
            <v>79</v>
          </cell>
          <cell r="G155">
            <v>33</v>
          </cell>
          <cell r="H155">
            <v>21</v>
          </cell>
          <cell r="I155">
            <v>79</v>
          </cell>
          <cell r="J155">
            <v>86</v>
          </cell>
          <cell r="K155">
            <v>107</v>
          </cell>
          <cell r="L155">
            <v>475</v>
          </cell>
          <cell r="M155">
            <v>370</v>
          </cell>
          <cell r="N155">
            <v>845</v>
          </cell>
          <cell r="O155">
            <v>56.2</v>
          </cell>
          <cell r="P155">
            <v>19</v>
          </cell>
        </row>
        <row r="156">
          <cell r="A156" t="str">
            <v>DAVISONROB</v>
          </cell>
          <cell r="B156" t="str">
            <v>ROB</v>
          </cell>
          <cell r="C156" t="str">
            <v>DAVISON</v>
          </cell>
          <cell r="D156" t="str">
            <v>SJS</v>
          </cell>
          <cell r="E156" t="str">
            <v>D</v>
          </cell>
          <cell r="F156">
            <v>22</v>
          </cell>
          <cell r="G156">
            <v>8</v>
          </cell>
          <cell r="H156">
            <v>31</v>
          </cell>
          <cell r="I156">
            <v>7</v>
          </cell>
          <cell r="J156">
            <v>6</v>
          </cell>
          <cell r="K156">
            <v>1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A157" t="str">
            <v>DAWESNIGEL</v>
          </cell>
          <cell r="B157" t="str">
            <v>NIGEL</v>
          </cell>
          <cell r="C157" t="str">
            <v>DAWES</v>
          </cell>
          <cell r="D157" t="str">
            <v>NYR</v>
          </cell>
          <cell r="E157" t="str">
            <v>L</v>
          </cell>
          <cell r="F157">
            <v>8</v>
          </cell>
          <cell r="G157">
            <v>3</v>
          </cell>
          <cell r="H157">
            <v>3</v>
          </cell>
          <cell r="I157">
            <v>4</v>
          </cell>
          <cell r="J157">
            <v>1</v>
          </cell>
          <cell r="K157">
            <v>2</v>
          </cell>
          <cell r="L157">
            <v>0</v>
          </cell>
          <cell r="M157">
            <v>1</v>
          </cell>
          <cell r="N157">
            <v>1</v>
          </cell>
          <cell r="O157">
            <v>0</v>
          </cell>
          <cell r="P157">
            <v>0.2</v>
          </cell>
        </row>
        <row r="158">
          <cell r="A158" t="str">
            <v>DEMITRAPAVOL</v>
          </cell>
          <cell r="B158" t="str">
            <v>PAVOL</v>
          </cell>
          <cell r="C158" t="str">
            <v>DEMITRA</v>
          </cell>
          <cell r="D158" t="str">
            <v>MIN</v>
          </cell>
          <cell r="E158" t="str">
            <v>R</v>
          </cell>
          <cell r="F158">
            <v>71</v>
          </cell>
          <cell r="G158">
            <v>31</v>
          </cell>
          <cell r="H158">
            <v>23</v>
          </cell>
          <cell r="I158">
            <v>61</v>
          </cell>
          <cell r="J158">
            <v>45</v>
          </cell>
          <cell r="K158">
            <v>21</v>
          </cell>
          <cell r="L158">
            <v>245</v>
          </cell>
          <cell r="M158">
            <v>268</v>
          </cell>
          <cell r="N158">
            <v>513</v>
          </cell>
          <cell r="O158">
            <v>47.8</v>
          </cell>
          <cell r="P158">
            <v>12.6</v>
          </cell>
        </row>
        <row r="159">
          <cell r="A159" t="str">
            <v>DEMPSEYNATHAN</v>
          </cell>
          <cell r="B159" t="str">
            <v>NATHAN</v>
          </cell>
          <cell r="C159" t="str">
            <v>DEMPSEY</v>
          </cell>
          <cell r="D159" t="str">
            <v>BOS</v>
          </cell>
          <cell r="E159" t="str">
            <v>D</v>
          </cell>
          <cell r="F159">
            <v>17</v>
          </cell>
          <cell r="G159">
            <v>8</v>
          </cell>
          <cell r="H159">
            <v>7</v>
          </cell>
          <cell r="I159">
            <v>7</v>
          </cell>
          <cell r="J159">
            <v>3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A160" t="str">
            <v>DEVEREAUXBOYD</v>
          </cell>
          <cell r="B160" t="str">
            <v>BOYD</v>
          </cell>
          <cell r="C160" t="str">
            <v>DEVEREAUX</v>
          </cell>
          <cell r="D160" t="str">
            <v>TOR</v>
          </cell>
          <cell r="E160" t="str">
            <v>C</v>
          </cell>
          <cell r="F160">
            <v>33</v>
          </cell>
          <cell r="G160">
            <v>12</v>
          </cell>
          <cell r="H160">
            <v>25</v>
          </cell>
          <cell r="I160">
            <v>15</v>
          </cell>
          <cell r="J160">
            <v>12</v>
          </cell>
          <cell r="K160">
            <v>17</v>
          </cell>
          <cell r="L160">
            <v>11</v>
          </cell>
          <cell r="M160">
            <v>31</v>
          </cell>
          <cell r="N160">
            <v>42</v>
          </cell>
          <cell r="O160">
            <v>26.2</v>
          </cell>
          <cell r="P160">
            <v>1.9</v>
          </cell>
        </row>
        <row r="161">
          <cell r="A161" t="str">
            <v>DE-VRIESGREG</v>
          </cell>
          <cell r="B161" t="str">
            <v>GREG</v>
          </cell>
          <cell r="C161" t="str">
            <v>DE-VRIES</v>
          </cell>
          <cell r="D161" t="str">
            <v>ATL</v>
          </cell>
          <cell r="E161" t="str">
            <v>D</v>
          </cell>
          <cell r="F161">
            <v>82</v>
          </cell>
          <cell r="G161">
            <v>179</v>
          </cell>
          <cell r="H161">
            <v>41</v>
          </cell>
          <cell r="I161">
            <v>40</v>
          </cell>
          <cell r="J161">
            <v>51</v>
          </cell>
          <cell r="K161">
            <v>43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</row>
        <row r="162">
          <cell r="A162" t="str">
            <v>DIMITRAKOSNICHOLAS</v>
          </cell>
          <cell r="B162" t="str">
            <v>NICHOLAS</v>
          </cell>
          <cell r="C162" t="str">
            <v>DIMITRAKOS</v>
          </cell>
          <cell r="D162" t="str">
            <v>PHI</v>
          </cell>
          <cell r="E162" t="str">
            <v>R</v>
          </cell>
          <cell r="F162">
            <v>5</v>
          </cell>
          <cell r="G162">
            <v>1</v>
          </cell>
          <cell r="H162">
            <v>3</v>
          </cell>
          <cell r="I162">
            <v>2</v>
          </cell>
          <cell r="J162">
            <v>1</v>
          </cell>
          <cell r="K162">
            <v>1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3">
          <cell r="A163" t="str">
            <v>DIPENTAJOE</v>
          </cell>
          <cell r="B163" t="str">
            <v>JOE</v>
          </cell>
          <cell r="C163" t="str">
            <v>DIPENTA</v>
          </cell>
          <cell r="D163" t="str">
            <v>ANA</v>
          </cell>
          <cell r="E163" t="str">
            <v>D</v>
          </cell>
          <cell r="F163">
            <v>76</v>
          </cell>
          <cell r="G163">
            <v>62</v>
          </cell>
          <cell r="H163">
            <v>26</v>
          </cell>
          <cell r="I163">
            <v>11</v>
          </cell>
          <cell r="J163">
            <v>16</v>
          </cell>
          <cell r="K163">
            <v>16</v>
          </cell>
          <cell r="L163">
            <v>0</v>
          </cell>
          <cell r="M163">
            <v>1</v>
          </cell>
          <cell r="N163">
            <v>1</v>
          </cell>
          <cell r="O163">
            <v>0</v>
          </cell>
          <cell r="P163">
            <v>0</v>
          </cell>
        </row>
        <row r="164">
          <cell r="A164" t="str">
            <v>DOANSHANE</v>
          </cell>
          <cell r="B164" t="str">
            <v>SHANE</v>
          </cell>
          <cell r="C164" t="str">
            <v>DOAN</v>
          </cell>
          <cell r="D164" t="str">
            <v>PHO</v>
          </cell>
          <cell r="E164" t="str">
            <v>R</v>
          </cell>
          <cell r="F164">
            <v>73</v>
          </cell>
          <cell r="G164">
            <v>19</v>
          </cell>
          <cell r="H164">
            <v>156</v>
          </cell>
          <cell r="I164">
            <v>108</v>
          </cell>
          <cell r="J164">
            <v>50</v>
          </cell>
          <cell r="K164">
            <v>44</v>
          </cell>
          <cell r="L164">
            <v>68</v>
          </cell>
          <cell r="M164">
            <v>106</v>
          </cell>
          <cell r="N164">
            <v>174</v>
          </cell>
          <cell r="O164">
            <v>39.1</v>
          </cell>
          <cell r="P164">
            <v>4.2</v>
          </cell>
        </row>
        <row r="165">
          <cell r="A165" t="str">
            <v>DONOVANSHEAN</v>
          </cell>
          <cell r="B165" t="str">
            <v>SHEAN</v>
          </cell>
          <cell r="C165" t="str">
            <v>DONOVAN</v>
          </cell>
          <cell r="D165" t="str">
            <v>BOS</v>
          </cell>
          <cell r="E165" t="str">
            <v>R</v>
          </cell>
          <cell r="F165">
            <v>76</v>
          </cell>
          <cell r="G165">
            <v>34</v>
          </cell>
          <cell r="H165">
            <v>42</v>
          </cell>
          <cell r="I165">
            <v>38</v>
          </cell>
          <cell r="J165">
            <v>24</v>
          </cell>
          <cell r="K165">
            <v>21</v>
          </cell>
          <cell r="L165">
            <v>18</v>
          </cell>
          <cell r="M165">
            <v>23</v>
          </cell>
          <cell r="N165">
            <v>41</v>
          </cell>
          <cell r="O165">
            <v>43.9</v>
          </cell>
          <cell r="P165">
            <v>0.8</v>
          </cell>
        </row>
        <row r="166">
          <cell r="A166" t="str">
            <v>DOWDJAMES</v>
          </cell>
          <cell r="B166" t="str">
            <v>JAMES</v>
          </cell>
          <cell r="C166" t="str">
            <v>DOWD</v>
          </cell>
          <cell r="D166" t="str">
            <v>NJD</v>
          </cell>
          <cell r="E166" t="str">
            <v>C</v>
          </cell>
          <cell r="F166">
            <v>66</v>
          </cell>
          <cell r="G166">
            <v>26</v>
          </cell>
          <cell r="H166">
            <v>27</v>
          </cell>
          <cell r="I166">
            <v>11</v>
          </cell>
          <cell r="J166">
            <v>13</v>
          </cell>
          <cell r="K166">
            <v>18</v>
          </cell>
          <cell r="L166">
            <v>142</v>
          </cell>
          <cell r="M166">
            <v>132</v>
          </cell>
          <cell r="N166">
            <v>274</v>
          </cell>
          <cell r="O166">
            <v>51.8</v>
          </cell>
          <cell r="P166">
            <v>7.9</v>
          </cell>
        </row>
        <row r="167">
          <cell r="A167" t="str">
            <v>DOWNEYAARON</v>
          </cell>
          <cell r="B167" t="str">
            <v>AARON</v>
          </cell>
          <cell r="C167" t="str">
            <v>DOWNEY</v>
          </cell>
          <cell r="D167" t="str">
            <v>MTL</v>
          </cell>
          <cell r="E167" t="str">
            <v>R</v>
          </cell>
          <cell r="F167">
            <v>21</v>
          </cell>
          <cell r="G167">
            <v>3</v>
          </cell>
          <cell r="H167">
            <v>24</v>
          </cell>
          <cell r="I167">
            <v>4</v>
          </cell>
          <cell r="J167">
            <v>2</v>
          </cell>
          <cell r="K167">
            <v>2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 t="str">
            <v>DRAKEDALLAS</v>
          </cell>
          <cell r="B168" t="str">
            <v>DALLAS</v>
          </cell>
          <cell r="C168" t="str">
            <v>DRAKE</v>
          </cell>
          <cell r="D168" t="str">
            <v>STL</v>
          </cell>
          <cell r="E168" t="str">
            <v>R</v>
          </cell>
          <cell r="F168">
            <v>60</v>
          </cell>
          <cell r="G168">
            <v>28</v>
          </cell>
          <cell r="H168">
            <v>66</v>
          </cell>
          <cell r="I168">
            <v>22</v>
          </cell>
          <cell r="J168">
            <v>21</v>
          </cell>
          <cell r="K168">
            <v>26</v>
          </cell>
          <cell r="L168">
            <v>107</v>
          </cell>
          <cell r="M168">
            <v>95</v>
          </cell>
          <cell r="N168">
            <v>202</v>
          </cell>
          <cell r="O168">
            <v>53</v>
          </cell>
          <cell r="P168">
            <v>5.7</v>
          </cell>
        </row>
        <row r="169">
          <cell r="A169" t="str">
            <v>DRAPERKRIS</v>
          </cell>
          <cell r="B169" t="str">
            <v>KRIS</v>
          </cell>
          <cell r="C169" t="str">
            <v>DRAPER</v>
          </cell>
          <cell r="D169" t="str">
            <v>DET</v>
          </cell>
          <cell r="E169" t="str">
            <v>C</v>
          </cell>
          <cell r="F169">
            <v>81</v>
          </cell>
          <cell r="G169">
            <v>31</v>
          </cell>
          <cell r="H169">
            <v>78</v>
          </cell>
          <cell r="I169">
            <v>37</v>
          </cell>
          <cell r="J169">
            <v>37</v>
          </cell>
          <cell r="K169">
            <v>49</v>
          </cell>
          <cell r="L169">
            <v>712</v>
          </cell>
          <cell r="M169">
            <v>530</v>
          </cell>
          <cell r="N169">
            <v>1242</v>
          </cell>
          <cell r="O169">
            <v>57.3</v>
          </cell>
          <cell r="P169">
            <v>27.1</v>
          </cell>
        </row>
        <row r="170">
          <cell r="A170" t="str">
            <v>DRURYCHRIS</v>
          </cell>
          <cell r="B170" t="str">
            <v>CHRIS</v>
          </cell>
          <cell r="C170" t="str">
            <v>DRURY</v>
          </cell>
          <cell r="D170" t="str">
            <v>BUF</v>
          </cell>
          <cell r="E170" t="str">
            <v>C</v>
          </cell>
          <cell r="F170">
            <v>77</v>
          </cell>
          <cell r="G170">
            <v>65</v>
          </cell>
          <cell r="H170">
            <v>28</v>
          </cell>
          <cell r="I170">
            <v>75</v>
          </cell>
          <cell r="J170">
            <v>52</v>
          </cell>
          <cell r="K170">
            <v>37</v>
          </cell>
          <cell r="L170">
            <v>948</v>
          </cell>
          <cell r="M170">
            <v>665</v>
          </cell>
          <cell r="N170">
            <v>1613</v>
          </cell>
          <cell r="O170">
            <v>58.8</v>
          </cell>
          <cell r="P170">
            <v>33.9</v>
          </cell>
        </row>
        <row r="171">
          <cell r="A171" t="str">
            <v>DUBINSKYBRANDON</v>
          </cell>
          <cell r="B171" t="str">
            <v>BRANDON</v>
          </cell>
          <cell r="C171" t="str">
            <v>DUBINSKY</v>
          </cell>
          <cell r="D171" t="str">
            <v>NYR</v>
          </cell>
          <cell r="E171" t="str">
            <v>C</v>
          </cell>
          <cell r="F171">
            <v>6</v>
          </cell>
          <cell r="G171">
            <v>2</v>
          </cell>
          <cell r="H171">
            <v>9</v>
          </cell>
          <cell r="I171">
            <v>3</v>
          </cell>
          <cell r="J171">
            <v>0</v>
          </cell>
          <cell r="K171">
            <v>1</v>
          </cell>
          <cell r="L171">
            <v>12</v>
          </cell>
          <cell r="M171">
            <v>14</v>
          </cell>
          <cell r="N171">
            <v>26</v>
          </cell>
          <cell r="O171">
            <v>46.2</v>
          </cell>
          <cell r="P171">
            <v>7.5</v>
          </cell>
        </row>
        <row r="172">
          <cell r="A172" t="str">
            <v>DUMONTJEAN-PIERRE</v>
          </cell>
          <cell r="B172" t="str">
            <v>JEAN-PIERRE</v>
          </cell>
          <cell r="C172" t="str">
            <v>DUMONT</v>
          </cell>
          <cell r="D172" t="str">
            <v>NAS</v>
          </cell>
          <cell r="E172" t="str">
            <v>R</v>
          </cell>
          <cell r="F172">
            <v>82</v>
          </cell>
          <cell r="G172">
            <v>21</v>
          </cell>
          <cell r="H172">
            <v>33</v>
          </cell>
          <cell r="I172">
            <v>49</v>
          </cell>
          <cell r="J172">
            <v>45</v>
          </cell>
          <cell r="K172">
            <v>37</v>
          </cell>
          <cell r="L172">
            <v>1</v>
          </cell>
          <cell r="M172">
            <v>5</v>
          </cell>
          <cell r="N172">
            <v>6</v>
          </cell>
          <cell r="O172">
            <v>16.7</v>
          </cell>
          <cell r="P172">
            <v>0.1</v>
          </cell>
        </row>
        <row r="173">
          <cell r="A173" t="str">
            <v>DUPONTMICKI</v>
          </cell>
          <cell r="B173" t="str">
            <v>MICKI</v>
          </cell>
          <cell r="C173" t="str">
            <v>DUPONT</v>
          </cell>
          <cell r="D173" t="str">
            <v>PIT</v>
          </cell>
          <cell r="E173" t="str">
            <v>D</v>
          </cell>
          <cell r="F173">
            <v>3</v>
          </cell>
          <cell r="G173">
            <v>1</v>
          </cell>
          <cell r="H173">
            <v>1</v>
          </cell>
          <cell r="I173">
            <v>2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A174" t="str">
            <v>DUPUISPASCAL</v>
          </cell>
          <cell r="B174" t="str">
            <v>PASCAL</v>
          </cell>
          <cell r="C174" t="str">
            <v>DUPUIS</v>
          </cell>
          <cell r="D174" t="str">
            <v>ATL</v>
          </cell>
          <cell r="E174" t="str">
            <v>L</v>
          </cell>
          <cell r="F174">
            <v>71</v>
          </cell>
          <cell r="G174">
            <v>27</v>
          </cell>
          <cell r="H174">
            <v>52</v>
          </cell>
          <cell r="I174">
            <v>67</v>
          </cell>
          <cell r="J174">
            <v>25</v>
          </cell>
          <cell r="K174">
            <v>45</v>
          </cell>
          <cell r="L174">
            <v>41</v>
          </cell>
          <cell r="M174">
            <v>90</v>
          </cell>
          <cell r="N174">
            <v>131</v>
          </cell>
          <cell r="O174">
            <v>31.3</v>
          </cell>
          <cell r="P174">
            <v>3.2</v>
          </cell>
        </row>
        <row r="175">
          <cell r="A175" t="str">
            <v>DVORAKRADEK</v>
          </cell>
          <cell r="B175" t="str">
            <v>RADEK</v>
          </cell>
          <cell r="C175" t="str">
            <v>DVORAK</v>
          </cell>
          <cell r="D175" t="str">
            <v>STL</v>
          </cell>
          <cell r="E175" t="str">
            <v>R</v>
          </cell>
          <cell r="F175">
            <v>82</v>
          </cell>
          <cell r="G175">
            <v>32</v>
          </cell>
          <cell r="H175">
            <v>27</v>
          </cell>
          <cell r="I175">
            <v>71</v>
          </cell>
          <cell r="J175">
            <v>47</v>
          </cell>
          <cell r="K175">
            <v>29</v>
          </cell>
          <cell r="L175">
            <v>10</v>
          </cell>
          <cell r="M175">
            <v>16</v>
          </cell>
          <cell r="N175">
            <v>26</v>
          </cell>
          <cell r="O175">
            <v>38.5</v>
          </cell>
          <cell r="P175">
            <v>0.5</v>
          </cell>
        </row>
        <row r="176">
          <cell r="A176" t="str">
            <v>EAGERBEN</v>
          </cell>
          <cell r="B176" t="str">
            <v>BEN</v>
          </cell>
          <cell r="C176" t="str">
            <v>EAGER</v>
          </cell>
          <cell r="D176" t="str">
            <v>PHI</v>
          </cell>
          <cell r="E176" t="str">
            <v>L</v>
          </cell>
          <cell r="F176">
            <v>63</v>
          </cell>
          <cell r="G176">
            <v>15</v>
          </cell>
          <cell r="H176">
            <v>104</v>
          </cell>
          <cell r="I176">
            <v>25</v>
          </cell>
          <cell r="J176">
            <v>23</v>
          </cell>
          <cell r="K176">
            <v>19</v>
          </cell>
          <cell r="L176">
            <v>1</v>
          </cell>
          <cell r="M176">
            <v>0</v>
          </cell>
          <cell r="N176">
            <v>1</v>
          </cell>
          <cell r="O176">
            <v>100</v>
          </cell>
          <cell r="P176">
            <v>0</v>
          </cell>
        </row>
        <row r="177">
          <cell r="A177" t="str">
            <v>EATONMARK</v>
          </cell>
          <cell r="B177" t="str">
            <v>MARK</v>
          </cell>
          <cell r="C177" t="str">
            <v>EATON</v>
          </cell>
          <cell r="D177" t="str">
            <v>PIT</v>
          </cell>
          <cell r="E177" t="str">
            <v>D</v>
          </cell>
          <cell r="F177">
            <v>35</v>
          </cell>
          <cell r="G177">
            <v>83</v>
          </cell>
          <cell r="H177">
            <v>18</v>
          </cell>
          <cell r="I177">
            <v>8</v>
          </cell>
          <cell r="J177">
            <v>8</v>
          </cell>
          <cell r="K177">
            <v>4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A178" t="str">
            <v>EAVESPATRICK</v>
          </cell>
          <cell r="B178" t="str">
            <v>PATRICK</v>
          </cell>
          <cell r="C178" t="str">
            <v>EAVES</v>
          </cell>
          <cell r="D178" t="str">
            <v>OTT</v>
          </cell>
          <cell r="E178" t="str">
            <v>R</v>
          </cell>
          <cell r="F178">
            <v>73</v>
          </cell>
          <cell r="G178">
            <v>23</v>
          </cell>
          <cell r="H178">
            <v>123</v>
          </cell>
          <cell r="I178">
            <v>49</v>
          </cell>
          <cell r="J178">
            <v>25</v>
          </cell>
          <cell r="K178">
            <v>26</v>
          </cell>
          <cell r="L178">
            <v>1</v>
          </cell>
          <cell r="M178">
            <v>8</v>
          </cell>
          <cell r="N178">
            <v>9</v>
          </cell>
          <cell r="O178">
            <v>11.1</v>
          </cell>
          <cell r="P178">
            <v>0.2</v>
          </cell>
        </row>
        <row r="179">
          <cell r="A179" t="str">
            <v>EDLERALEXANDER</v>
          </cell>
          <cell r="B179" t="str">
            <v>ALEXANDER</v>
          </cell>
          <cell r="C179" t="str">
            <v>EDLER</v>
          </cell>
          <cell r="D179" t="str">
            <v>VAN</v>
          </cell>
          <cell r="E179" t="str">
            <v>D</v>
          </cell>
          <cell r="F179">
            <v>22</v>
          </cell>
          <cell r="G179">
            <v>11</v>
          </cell>
          <cell r="H179">
            <v>17</v>
          </cell>
          <cell r="I179">
            <v>10</v>
          </cell>
          <cell r="J179">
            <v>10</v>
          </cell>
          <cell r="K179">
            <v>3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A180" t="str">
            <v>EHRHOFFCHRISTIAN</v>
          </cell>
          <cell r="B180" t="str">
            <v>CHRISTIAN</v>
          </cell>
          <cell r="C180" t="str">
            <v>EHRHOFF</v>
          </cell>
          <cell r="D180" t="str">
            <v>SJS</v>
          </cell>
          <cell r="E180" t="str">
            <v>D</v>
          </cell>
          <cell r="F180">
            <v>82</v>
          </cell>
          <cell r="G180">
            <v>50</v>
          </cell>
          <cell r="H180">
            <v>39</v>
          </cell>
          <cell r="I180">
            <v>87</v>
          </cell>
          <cell r="J180">
            <v>53</v>
          </cell>
          <cell r="K180">
            <v>12</v>
          </cell>
          <cell r="L180">
            <v>0</v>
          </cell>
          <cell r="M180">
            <v>1</v>
          </cell>
          <cell r="N180">
            <v>1</v>
          </cell>
          <cell r="O180">
            <v>0</v>
          </cell>
          <cell r="P180">
            <v>0</v>
          </cell>
        </row>
        <row r="181">
          <cell r="A181" t="str">
            <v>EKMANNISSE</v>
          </cell>
          <cell r="B181" t="str">
            <v>NISSE</v>
          </cell>
          <cell r="C181" t="str">
            <v>EKMAN</v>
          </cell>
          <cell r="D181" t="str">
            <v>PIT</v>
          </cell>
          <cell r="E181" t="str">
            <v>R</v>
          </cell>
          <cell r="F181">
            <v>34</v>
          </cell>
          <cell r="G181">
            <v>17</v>
          </cell>
          <cell r="H181">
            <v>17</v>
          </cell>
          <cell r="I181">
            <v>23</v>
          </cell>
          <cell r="J181">
            <v>10</v>
          </cell>
          <cell r="K181">
            <v>2</v>
          </cell>
          <cell r="L181">
            <v>0</v>
          </cell>
          <cell r="M181">
            <v>6</v>
          </cell>
          <cell r="N181">
            <v>6</v>
          </cell>
          <cell r="O181">
            <v>0</v>
          </cell>
          <cell r="P181">
            <v>0.3</v>
          </cell>
        </row>
        <row r="182">
          <cell r="A182" t="str">
            <v>ELIASPATRIK</v>
          </cell>
          <cell r="B182" t="str">
            <v>PATRIK</v>
          </cell>
          <cell r="C182" t="str">
            <v>ELIAS</v>
          </cell>
          <cell r="D182" t="str">
            <v>NJD</v>
          </cell>
          <cell r="E182" t="str">
            <v>C</v>
          </cell>
          <cell r="F182">
            <v>75</v>
          </cell>
          <cell r="G182">
            <v>17</v>
          </cell>
          <cell r="H182">
            <v>45</v>
          </cell>
          <cell r="I182">
            <v>111</v>
          </cell>
          <cell r="J182">
            <v>72</v>
          </cell>
          <cell r="K182">
            <v>26</v>
          </cell>
          <cell r="L182">
            <v>7</v>
          </cell>
          <cell r="M182">
            <v>11</v>
          </cell>
          <cell r="N182">
            <v>18</v>
          </cell>
          <cell r="O182">
            <v>38.9</v>
          </cell>
          <cell r="P182">
            <v>0.4</v>
          </cell>
        </row>
        <row r="183">
          <cell r="A183" t="str">
            <v>ELLISMATT</v>
          </cell>
          <cell r="B183" t="str">
            <v>MATT</v>
          </cell>
          <cell r="C183" t="str">
            <v>ELLIS</v>
          </cell>
          <cell r="D183" t="str">
            <v>DET</v>
          </cell>
          <cell r="E183" t="str">
            <v>L</v>
          </cell>
          <cell r="F183">
            <v>16</v>
          </cell>
          <cell r="G183">
            <v>1</v>
          </cell>
          <cell r="H183">
            <v>8</v>
          </cell>
          <cell r="I183">
            <v>2</v>
          </cell>
          <cell r="J183">
            <v>2</v>
          </cell>
          <cell r="K183">
            <v>2</v>
          </cell>
          <cell r="L183">
            <v>23</v>
          </cell>
          <cell r="M183">
            <v>25</v>
          </cell>
          <cell r="N183">
            <v>48</v>
          </cell>
          <cell r="O183">
            <v>47.9</v>
          </cell>
          <cell r="P183">
            <v>5.2</v>
          </cell>
        </row>
        <row r="184">
          <cell r="A184" t="str">
            <v>ELLISONMATT</v>
          </cell>
          <cell r="B184" t="str">
            <v>MATT</v>
          </cell>
          <cell r="C184" t="str">
            <v>ELLISON</v>
          </cell>
          <cell r="D184" t="str">
            <v>PHI</v>
          </cell>
          <cell r="E184" t="str">
            <v>R</v>
          </cell>
          <cell r="F184">
            <v>2</v>
          </cell>
          <cell r="G184">
            <v>0</v>
          </cell>
          <cell r="H184">
            <v>3</v>
          </cell>
          <cell r="I184">
            <v>0</v>
          </cell>
          <cell r="J184">
            <v>0</v>
          </cell>
          <cell r="K184">
            <v>0</v>
          </cell>
          <cell r="L184">
            <v>3</v>
          </cell>
          <cell r="M184">
            <v>5</v>
          </cell>
          <cell r="N184">
            <v>8</v>
          </cell>
          <cell r="O184">
            <v>37.5</v>
          </cell>
          <cell r="P184">
            <v>7.6</v>
          </cell>
        </row>
        <row r="185">
          <cell r="A185" t="str">
            <v>EMINGERSTEVE</v>
          </cell>
          <cell r="B185" t="str">
            <v>STEVE</v>
          </cell>
          <cell r="C185" t="str">
            <v>EMINGER</v>
          </cell>
          <cell r="D185" t="str">
            <v>WAS</v>
          </cell>
          <cell r="E185" t="str">
            <v>D</v>
          </cell>
          <cell r="F185">
            <v>68</v>
          </cell>
          <cell r="G185">
            <v>83</v>
          </cell>
          <cell r="H185">
            <v>77</v>
          </cell>
          <cell r="I185">
            <v>22</v>
          </cell>
          <cell r="J185">
            <v>48</v>
          </cell>
          <cell r="K185">
            <v>16</v>
          </cell>
          <cell r="L185">
            <v>1</v>
          </cell>
          <cell r="M185">
            <v>0</v>
          </cell>
          <cell r="N185">
            <v>1</v>
          </cell>
          <cell r="O185">
            <v>100</v>
          </cell>
          <cell r="P185">
            <v>0</v>
          </cell>
        </row>
        <row r="186">
          <cell r="A186" t="str">
            <v>ERATMARTIN</v>
          </cell>
          <cell r="B186" t="str">
            <v>MARTIN</v>
          </cell>
          <cell r="C186" t="str">
            <v>ERAT</v>
          </cell>
          <cell r="D186" t="str">
            <v>NAS</v>
          </cell>
          <cell r="E186" t="str">
            <v>R</v>
          </cell>
          <cell r="F186">
            <v>68</v>
          </cell>
          <cell r="G186">
            <v>18</v>
          </cell>
          <cell r="H186">
            <v>40</v>
          </cell>
          <cell r="I186">
            <v>61</v>
          </cell>
          <cell r="J186">
            <v>40</v>
          </cell>
          <cell r="K186">
            <v>35</v>
          </cell>
          <cell r="L186">
            <v>19</v>
          </cell>
          <cell r="M186">
            <v>24</v>
          </cell>
          <cell r="N186">
            <v>43</v>
          </cell>
          <cell r="O186">
            <v>44.2</v>
          </cell>
          <cell r="P186">
            <v>1</v>
          </cell>
        </row>
        <row r="187">
          <cell r="A187" t="str">
            <v>ERIKSSONANDERS</v>
          </cell>
          <cell r="B187" t="str">
            <v>ANDERS</v>
          </cell>
          <cell r="C187" t="str">
            <v>ERIKSSON</v>
          </cell>
          <cell r="D187" t="str">
            <v>CBJ</v>
          </cell>
          <cell r="E187" t="str">
            <v>D</v>
          </cell>
          <cell r="F187">
            <v>79</v>
          </cell>
          <cell r="G187">
            <v>114</v>
          </cell>
          <cell r="H187">
            <v>42</v>
          </cell>
          <cell r="I187">
            <v>33</v>
          </cell>
          <cell r="J187">
            <v>32</v>
          </cell>
          <cell r="K187">
            <v>32</v>
          </cell>
          <cell r="L187">
            <v>1</v>
          </cell>
          <cell r="M187">
            <v>0</v>
          </cell>
          <cell r="N187">
            <v>1</v>
          </cell>
          <cell r="O187">
            <v>100</v>
          </cell>
          <cell r="P187">
            <v>0</v>
          </cell>
        </row>
        <row r="188">
          <cell r="A188" t="str">
            <v>ERIKSSONLOUI</v>
          </cell>
          <cell r="B188" t="str">
            <v>LOUI</v>
          </cell>
          <cell r="C188" t="str">
            <v>ERIKSSON</v>
          </cell>
          <cell r="D188" t="str">
            <v>DAL</v>
          </cell>
          <cell r="E188" t="str">
            <v>L</v>
          </cell>
          <cell r="F188">
            <v>59</v>
          </cell>
          <cell r="G188">
            <v>8</v>
          </cell>
          <cell r="H188">
            <v>26</v>
          </cell>
          <cell r="I188">
            <v>30</v>
          </cell>
          <cell r="J188">
            <v>28</v>
          </cell>
          <cell r="K188">
            <v>23</v>
          </cell>
          <cell r="L188">
            <v>4</v>
          </cell>
          <cell r="M188">
            <v>5</v>
          </cell>
          <cell r="N188">
            <v>9</v>
          </cell>
          <cell r="O188">
            <v>44.4</v>
          </cell>
          <cell r="P188">
            <v>0.2</v>
          </cell>
        </row>
        <row r="189">
          <cell r="A189" t="str">
            <v>ERSKINEJOHN</v>
          </cell>
          <cell r="B189" t="str">
            <v>JOHN</v>
          </cell>
          <cell r="C189" t="str">
            <v>ERSKINE</v>
          </cell>
          <cell r="D189" t="str">
            <v>WAS</v>
          </cell>
          <cell r="E189" t="str">
            <v>D</v>
          </cell>
          <cell r="F189">
            <v>29</v>
          </cell>
          <cell r="G189">
            <v>51</v>
          </cell>
          <cell r="H189">
            <v>52</v>
          </cell>
          <cell r="I189">
            <v>14</v>
          </cell>
          <cell r="J189">
            <v>25</v>
          </cell>
          <cell r="K189">
            <v>15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A190" t="str">
            <v>EXELBYGARNET</v>
          </cell>
          <cell r="B190" t="str">
            <v>GARNET</v>
          </cell>
          <cell r="C190" t="str">
            <v>EXELBY</v>
          </cell>
          <cell r="D190" t="str">
            <v>ATL</v>
          </cell>
          <cell r="E190" t="str">
            <v>D</v>
          </cell>
          <cell r="F190">
            <v>58</v>
          </cell>
          <cell r="G190">
            <v>95</v>
          </cell>
          <cell r="H190">
            <v>146</v>
          </cell>
          <cell r="I190">
            <v>10</v>
          </cell>
          <cell r="J190">
            <v>47</v>
          </cell>
          <cell r="K190">
            <v>27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A191" t="str">
            <v>FAHEYJIM</v>
          </cell>
          <cell r="B191" t="str">
            <v>JIM</v>
          </cell>
          <cell r="C191" t="str">
            <v>FAHEY</v>
          </cell>
          <cell r="D191" t="str">
            <v>NJD</v>
          </cell>
          <cell r="E191" t="str">
            <v>D</v>
          </cell>
          <cell r="F191">
            <v>13</v>
          </cell>
          <cell r="G191">
            <v>12</v>
          </cell>
          <cell r="H191">
            <v>8</v>
          </cell>
          <cell r="I191">
            <v>6</v>
          </cell>
          <cell r="J191">
            <v>10</v>
          </cell>
          <cell r="K191">
            <v>3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A192" t="str">
            <v>FATADREW</v>
          </cell>
          <cell r="B192" t="str">
            <v>DREW</v>
          </cell>
          <cell r="C192" t="str">
            <v>FATA</v>
          </cell>
          <cell r="D192" t="str">
            <v>NYI</v>
          </cell>
          <cell r="E192" t="str">
            <v>D</v>
          </cell>
          <cell r="F192">
            <v>3</v>
          </cell>
          <cell r="G192">
            <v>2</v>
          </cell>
          <cell r="H192">
            <v>2</v>
          </cell>
          <cell r="I192">
            <v>3</v>
          </cell>
          <cell r="J192">
            <v>3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A193" t="str">
            <v>FATARICO</v>
          </cell>
          <cell r="B193" t="str">
            <v>RICO</v>
          </cell>
          <cell r="C193" t="str">
            <v>FATA</v>
          </cell>
          <cell r="D193" t="str">
            <v>WAS</v>
          </cell>
          <cell r="E193" t="str">
            <v>L</v>
          </cell>
          <cell r="F193">
            <v>10</v>
          </cell>
          <cell r="G193">
            <v>10</v>
          </cell>
          <cell r="H193">
            <v>5</v>
          </cell>
          <cell r="I193">
            <v>1</v>
          </cell>
          <cell r="J193">
            <v>0</v>
          </cell>
          <cell r="K193">
            <v>4</v>
          </cell>
          <cell r="L193">
            <v>4</v>
          </cell>
          <cell r="M193">
            <v>3</v>
          </cell>
          <cell r="N193">
            <v>7</v>
          </cell>
          <cell r="O193">
            <v>57.1</v>
          </cell>
          <cell r="P193">
            <v>1</v>
          </cell>
        </row>
        <row r="194">
          <cell r="A194" t="str">
            <v>FEDOROVSERGEI</v>
          </cell>
          <cell r="B194" t="str">
            <v>SERGEI</v>
          </cell>
          <cell r="C194" t="str">
            <v>FEDOROV</v>
          </cell>
          <cell r="D194" t="str">
            <v>CBJ</v>
          </cell>
          <cell r="E194" t="str">
            <v>C</v>
          </cell>
          <cell r="F194">
            <v>73</v>
          </cell>
          <cell r="G194">
            <v>28</v>
          </cell>
          <cell r="H194">
            <v>50</v>
          </cell>
          <cell r="I194">
            <v>50</v>
          </cell>
          <cell r="J194">
            <v>48</v>
          </cell>
          <cell r="K194">
            <v>40</v>
          </cell>
          <cell r="L194">
            <v>356</v>
          </cell>
          <cell r="M194">
            <v>324</v>
          </cell>
          <cell r="N194">
            <v>680</v>
          </cell>
          <cell r="O194">
            <v>52.4</v>
          </cell>
          <cell r="P194">
            <v>16.600000000000001</v>
          </cell>
        </row>
        <row r="195">
          <cell r="A195" t="str">
            <v>FEDORUKTODD</v>
          </cell>
          <cell r="B195" t="str">
            <v>TODD</v>
          </cell>
          <cell r="C195" t="str">
            <v>FEDORUK</v>
          </cell>
          <cell r="D195" t="str">
            <v>PHI</v>
          </cell>
          <cell r="E195" t="str">
            <v>L</v>
          </cell>
          <cell r="F195">
            <v>58</v>
          </cell>
          <cell r="G195">
            <v>10</v>
          </cell>
          <cell r="H195">
            <v>75</v>
          </cell>
          <cell r="I195">
            <v>13</v>
          </cell>
          <cell r="J195">
            <v>23</v>
          </cell>
          <cell r="K195">
            <v>13</v>
          </cell>
          <cell r="L195">
            <v>0</v>
          </cell>
          <cell r="M195">
            <v>3</v>
          </cell>
          <cell r="N195">
            <v>3</v>
          </cell>
          <cell r="O195">
            <v>0</v>
          </cell>
          <cell r="P195">
            <v>0</v>
          </cell>
        </row>
        <row r="196">
          <cell r="A196" t="str">
            <v>FEDOTENKORUSLAN</v>
          </cell>
          <cell r="B196" t="str">
            <v>RUSLAN</v>
          </cell>
          <cell r="C196" t="str">
            <v>FEDOTENKO</v>
          </cell>
          <cell r="D196" t="str">
            <v>TBL</v>
          </cell>
          <cell r="E196" t="str">
            <v>L</v>
          </cell>
          <cell r="F196">
            <v>80</v>
          </cell>
          <cell r="G196">
            <v>41</v>
          </cell>
          <cell r="H196">
            <v>136</v>
          </cell>
          <cell r="I196">
            <v>58</v>
          </cell>
          <cell r="J196">
            <v>23</v>
          </cell>
          <cell r="K196">
            <v>37</v>
          </cell>
          <cell r="L196">
            <v>2</v>
          </cell>
          <cell r="M196">
            <v>6</v>
          </cell>
          <cell r="N196">
            <v>8</v>
          </cell>
          <cell r="O196">
            <v>25</v>
          </cell>
          <cell r="P196">
            <v>0.1</v>
          </cell>
        </row>
        <row r="197">
          <cell r="A197" t="str">
            <v>FEHRERIC</v>
          </cell>
          <cell r="B197" t="str">
            <v>ERIC</v>
          </cell>
          <cell r="C197" t="str">
            <v>FEHR</v>
          </cell>
          <cell r="D197" t="str">
            <v>WAS</v>
          </cell>
          <cell r="E197" t="str">
            <v>R</v>
          </cell>
          <cell r="F197">
            <v>14</v>
          </cell>
          <cell r="G197">
            <v>3</v>
          </cell>
          <cell r="H197">
            <v>5</v>
          </cell>
          <cell r="I197">
            <v>6</v>
          </cell>
          <cell r="J197">
            <v>4</v>
          </cell>
          <cell r="K197">
            <v>5</v>
          </cell>
          <cell r="L197">
            <v>1</v>
          </cell>
          <cell r="M197">
            <v>5</v>
          </cell>
          <cell r="N197">
            <v>6</v>
          </cell>
          <cell r="O197">
            <v>16.7</v>
          </cell>
          <cell r="P197">
            <v>0.7</v>
          </cell>
        </row>
        <row r="198">
          <cell r="A198" t="str">
            <v>FERENCEANDREW</v>
          </cell>
          <cell r="B198" t="str">
            <v>ANDREW</v>
          </cell>
          <cell r="C198" t="str">
            <v>FERENCE</v>
          </cell>
          <cell r="D198" t="str">
            <v>BOS</v>
          </cell>
          <cell r="E198" t="str">
            <v>D</v>
          </cell>
          <cell r="F198">
            <v>80</v>
          </cell>
          <cell r="G198">
            <v>85</v>
          </cell>
          <cell r="H198">
            <v>114</v>
          </cell>
          <cell r="I198">
            <v>48</v>
          </cell>
          <cell r="J198">
            <v>57</v>
          </cell>
          <cell r="K198">
            <v>17</v>
          </cell>
          <cell r="L198">
            <v>1</v>
          </cell>
          <cell r="M198">
            <v>2</v>
          </cell>
          <cell r="N198">
            <v>3</v>
          </cell>
          <cell r="O198">
            <v>33.299999999999997</v>
          </cell>
          <cell r="P198">
            <v>0</v>
          </cell>
        </row>
        <row r="199">
          <cell r="A199" t="str">
            <v>FERENCEBRAD</v>
          </cell>
          <cell r="B199" t="str">
            <v>BRAD</v>
          </cell>
          <cell r="C199" t="str">
            <v>FERENCE</v>
          </cell>
          <cell r="D199" t="str">
            <v>CGY</v>
          </cell>
          <cell r="E199" t="str">
            <v>D</v>
          </cell>
          <cell r="F199">
            <v>5</v>
          </cell>
          <cell r="G199">
            <v>7</v>
          </cell>
          <cell r="H199">
            <v>5</v>
          </cell>
          <cell r="I199">
            <v>2</v>
          </cell>
          <cell r="J199">
            <v>0</v>
          </cell>
          <cell r="K199">
            <v>1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  <row r="200">
          <cell r="A200" t="str">
            <v>FIDDLERVERNON</v>
          </cell>
          <cell r="B200" t="str">
            <v>VERNON</v>
          </cell>
          <cell r="C200" t="str">
            <v>FIDDLER</v>
          </cell>
          <cell r="D200" t="str">
            <v>NAS</v>
          </cell>
          <cell r="E200" t="str">
            <v>C</v>
          </cell>
          <cell r="F200">
            <v>72</v>
          </cell>
          <cell r="G200">
            <v>42</v>
          </cell>
          <cell r="H200">
            <v>27</v>
          </cell>
          <cell r="I200">
            <v>34</v>
          </cell>
          <cell r="J200">
            <v>16</v>
          </cell>
          <cell r="K200">
            <v>34</v>
          </cell>
          <cell r="L200">
            <v>351</v>
          </cell>
          <cell r="M200">
            <v>329</v>
          </cell>
          <cell r="N200">
            <v>680</v>
          </cell>
          <cell r="O200">
            <v>51.6</v>
          </cell>
          <cell r="P200">
            <v>16.100000000000001</v>
          </cell>
        </row>
        <row r="201">
          <cell r="A201" t="str">
            <v>FILPPULAVALTTERI</v>
          </cell>
          <cell r="B201" t="str">
            <v>VALTTERI</v>
          </cell>
          <cell r="C201" t="str">
            <v>FILPPULA</v>
          </cell>
          <cell r="D201" t="str">
            <v>DET</v>
          </cell>
          <cell r="E201" t="str">
            <v>C</v>
          </cell>
          <cell r="F201">
            <v>73</v>
          </cell>
          <cell r="G201">
            <v>10</v>
          </cell>
          <cell r="H201">
            <v>37</v>
          </cell>
          <cell r="I201">
            <v>28</v>
          </cell>
          <cell r="J201">
            <v>16</v>
          </cell>
          <cell r="K201">
            <v>29</v>
          </cell>
          <cell r="L201">
            <v>149</v>
          </cell>
          <cell r="M201">
            <v>118</v>
          </cell>
          <cell r="N201">
            <v>267</v>
          </cell>
          <cell r="O201">
            <v>55.8</v>
          </cell>
          <cell r="P201">
            <v>6.4</v>
          </cell>
        </row>
        <row r="202">
          <cell r="A202" t="str">
            <v>FINGERJEFF</v>
          </cell>
          <cell r="B202" t="str">
            <v>JEFF</v>
          </cell>
          <cell r="C202" t="str">
            <v>FINGER</v>
          </cell>
          <cell r="D202" t="str">
            <v>COL</v>
          </cell>
          <cell r="E202" t="str">
            <v>D</v>
          </cell>
          <cell r="F202">
            <v>22</v>
          </cell>
          <cell r="G202">
            <v>27</v>
          </cell>
          <cell r="H202">
            <v>26</v>
          </cell>
          <cell r="I202">
            <v>8</v>
          </cell>
          <cell r="J202">
            <v>6</v>
          </cell>
          <cell r="K202">
            <v>10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A203" t="str">
            <v>FISCHERPATRICK</v>
          </cell>
          <cell r="B203" t="str">
            <v>PATRICK</v>
          </cell>
          <cell r="C203" t="str">
            <v>FISCHER</v>
          </cell>
          <cell r="D203" t="str">
            <v>PHO</v>
          </cell>
          <cell r="E203" t="str">
            <v>C</v>
          </cell>
          <cell r="F203">
            <v>27</v>
          </cell>
          <cell r="G203">
            <v>9</v>
          </cell>
          <cell r="H203">
            <v>5</v>
          </cell>
          <cell r="I203">
            <v>16</v>
          </cell>
          <cell r="J203">
            <v>4</v>
          </cell>
          <cell r="K203">
            <v>10</v>
          </cell>
          <cell r="L203">
            <v>27</v>
          </cell>
          <cell r="M203">
            <v>40</v>
          </cell>
          <cell r="N203">
            <v>67</v>
          </cell>
          <cell r="O203">
            <v>40.299999999999997</v>
          </cell>
          <cell r="P203">
            <v>4.4000000000000004</v>
          </cell>
        </row>
        <row r="204">
          <cell r="A204" t="str">
            <v>FISHERMIKE</v>
          </cell>
          <cell r="B204" t="str">
            <v>MIKE</v>
          </cell>
          <cell r="C204" t="str">
            <v>FISHER</v>
          </cell>
          <cell r="D204" t="str">
            <v>OTT</v>
          </cell>
          <cell r="E204" t="str">
            <v>C</v>
          </cell>
          <cell r="F204">
            <v>68</v>
          </cell>
          <cell r="G204">
            <v>78</v>
          </cell>
          <cell r="H204">
            <v>195</v>
          </cell>
          <cell r="I204">
            <v>68</v>
          </cell>
          <cell r="J204">
            <v>33</v>
          </cell>
          <cell r="K204">
            <v>37</v>
          </cell>
          <cell r="L204">
            <v>620</v>
          </cell>
          <cell r="M204">
            <v>571</v>
          </cell>
          <cell r="N204">
            <v>1191</v>
          </cell>
          <cell r="O204">
            <v>52</v>
          </cell>
          <cell r="P204">
            <v>28.5</v>
          </cell>
        </row>
        <row r="205">
          <cell r="A205" t="str">
            <v>FITZPATRICKRORY</v>
          </cell>
          <cell r="B205" t="str">
            <v>RORY</v>
          </cell>
          <cell r="C205" t="str">
            <v>FITZPATRICK</v>
          </cell>
          <cell r="D205" t="str">
            <v>VAN</v>
          </cell>
          <cell r="E205" t="str">
            <v>D</v>
          </cell>
          <cell r="F205">
            <v>58</v>
          </cell>
          <cell r="G205">
            <v>40</v>
          </cell>
          <cell r="H205">
            <v>37</v>
          </cell>
          <cell r="I205">
            <v>17</v>
          </cell>
          <cell r="J205">
            <v>14</v>
          </cell>
          <cell r="K205">
            <v>9</v>
          </cell>
          <cell r="L205">
            <v>1</v>
          </cell>
          <cell r="M205">
            <v>0</v>
          </cell>
          <cell r="N205">
            <v>1</v>
          </cell>
          <cell r="O205">
            <v>100</v>
          </cell>
          <cell r="P205">
            <v>0</v>
          </cell>
        </row>
        <row r="206">
          <cell r="A206" t="str">
            <v>FLEISCHMANNTOMAS</v>
          </cell>
          <cell r="B206" t="str">
            <v>TOMAS</v>
          </cell>
          <cell r="C206" t="str">
            <v>FLEISCHMANN</v>
          </cell>
          <cell r="D206" t="str">
            <v>WAS</v>
          </cell>
          <cell r="E206" t="str">
            <v>C</v>
          </cell>
          <cell r="F206">
            <v>29</v>
          </cell>
          <cell r="G206">
            <v>3</v>
          </cell>
          <cell r="H206">
            <v>6</v>
          </cell>
          <cell r="I206">
            <v>10</v>
          </cell>
          <cell r="J206">
            <v>9</v>
          </cell>
          <cell r="K206">
            <v>11</v>
          </cell>
          <cell r="L206">
            <v>5</v>
          </cell>
          <cell r="M206">
            <v>9</v>
          </cell>
          <cell r="N206">
            <v>14</v>
          </cell>
          <cell r="O206">
            <v>35.700000000000003</v>
          </cell>
          <cell r="P206">
            <v>0.7</v>
          </cell>
        </row>
        <row r="207">
          <cell r="A207" t="str">
            <v>FOOTEADAM</v>
          </cell>
          <cell r="B207" t="str">
            <v>ADAM</v>
          </cell>
          <cell r="C207" t="str">
            <v>FOOTE</v>
          </cell>
          <cell r="D207" t="str">
            <v>CBJ</v>
          </cell>
          <cell r="E207" t="str">
            <v>D</v>
          </cell>
          <cell r="F207">
            <v>59</v>
          </cell>
          <cell r="G207">
            <v>107</v>
          </cell>
          <cell r="H207">
            <v>78</v>
          </cell>
          <cell r="I207">
            <v>35</v>
          </cell>
          <cell r="J207">
            <v>19</v>
          </cell>
          <cell r="K207">
            <v>11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A208" t="str">
            <v>FORSBERGPETER</v>
          </cell>
          <cell r="B208" t="str">
            <v>PETER</v>
          </cell>
          <cell r="C208" t="str">
            <v>FORSBERG</v>
          </cell>
          <cell r="D208" t="str">
            <v>NAS</v>
          </cell>
          <cell r="E208" t="str">
            <v>C</v>
          </cell>
          <cell r="F208">
            <v>57</v>
          </cell>
          <cell r="G208">
            <v>21</v>
          </cell>
          <cell r="H208">
            <v>65</v>
          </cell>
          <cell r="I208">
            <v>34</v>
          </cell>
          <cell r="J208">
            <v>79</v>
          </cell>
          <cell r="K208">
            <v>34</v>
          </cell>
          <cell r="L208">
            <v>478</v>
          </cell>
          <cell r="M208">
            <v>479</v>
          </cell>
          <cell r="N208">
            <v>957</v>
          </cell>
          <cell r="O208">
            <v>49.9</v>
          </cell>
          <cell r="P208">
            <v>28.7</v>
          </cell>
        </row>
        <row r="209">
          <cell r="A209" t="str">
            <v>FOSTERKURTIS</v>
          </cell>
          <cell r="B209" t="str">
            <v>KURTIS</v>
          </cell>
          <cell r="C209" t="str">
            <v>FOSTER</v>
          </cell>
          <cell r="D209" t="str">
            <v>MIN</v>
          </cell>
          <cell r="E209" t="str">
            <v>D</v>
          </cell>
          <cell r="F209">
            <v>57</v>
          </cell>
          <cell r="G209">
            <v>56</v>
          </cell>
          <cell r="H209">
            <v>66</v>
          </cell>
          <cell r="I209">
            <v>66</v>
          </cell>
          <cell r="J209">
            <v>31</v>
          </cell>
          <cell r="K209">
            <v>12</v>
          </cell>
          <cell r="L209">
            <v>1</v>
          </cell>
          <cell r="M209">
            <v>0</v>
          </cell>
          <cell r="N209">
            <v>1</v>
          </cell>
          <cell r="O209">
            <v>100</v>
          </cell>
          <cell r="P209">
            <v>0</v>
          </cell>
        </row>
        <row r="210">
          <cell r="A210" t="str">
            <v>FOYMATT</v>
          </cell>
          <cell r="B210" t="str">
            <v>MATT</v>
          </cell>
          <cell r="C210" t="str">
            <v>FOY</v>
          </cell>
          <cell r="D210" t="str">
            <v>MIN</v>
          </cell>
          <cell r="E210" t="str">
            <v>R</v>
          </cell>
          <cell r="F210">
            <v>9</v>
          </cell>
          <cell r="G210">
            <v>1</v>
          </cell>
          <cell r="H210">
            <v>7</v>
          </cell>
          <cell r="I210">
            <v>3</v>
          </cell>
          <cell r="J210">
            <v>2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A211" t="str">
            <v>FRANZENJOHAN</v>
          </cell>
          <cell r="B211" t="str">
            <v>JOHAN</v>
          </cell>
          <cell r="C211" t="str">
            <v>FRANZEN</v>
          </cell>
          <cell r="D211" t="str">
            <v>DET</v>
          </cell>
          <cell r="E211" t="str">
            <v>C</v>
          </cell>
          <cell r="F211">
            <v>69</v>
          </cell>
          <cell r="G211">
            <v>34</v>
          </cell>
          <cell r="H211">
            <v>110</v>
          </cell>
          <cell r="I211">
            <v>49</v>
          </cell>
          <cell r="J211">
            <v>25</v>
          </cell>
          <cell r="K211">
            <v>41</v>
          </cell>
          <cell r="L211">
            <v>18</v>
          </cell>
          <cell r="M211">
            <v>27</v>
          </cell>
          <cell r="N211">
            <v>45</v>
          </cell>
          <cell r="O211">
            <v>40</v>
          </cell>
          <cell r="P211">
            <v>1.1000000000000001</v>
          </cell>
        </row>
        <row r="212">
          <cell r="A212" t="str">
            <v>FRASERCOLIN</v>
          </cell>
          <cell r="B212" t="str">
            <v>COLIN</v>
          </cell>
          <cell r="C212" t="str">
            <v>FRASER</v>
          </cell>
          <cell r="D212" t="str">
            <v>CHI</v>
          </cell>
          <cell r="E212" t="str">
            <v>C</v>
          </cell>
          <cell r="F212">
            <v>1</v>
          </cell>
          <cell r="G212">
            <v>1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2</v>
          </cell>
          <cell r="N212">
            <v>2</v>
          </cell>
          <cell r="O212">
            <v>0</v>
          </cell>
          <cell r="P212">
            <v>3.5</v>
          </cell>
        </row>
        <row r="213">
          <cell r="A213" t="str">
            <v>FRASERMARK</v>
          </cell>
          <cell r="B213" t="str">
            <v>MARK</v>
          </cell>
          <cell r="C213" t="str">
            <v>FRASER</v>
          </cell>
          <cell r="D213" t="str">
            <v>NJD</v>
          </cell>
          <cell r="E213" t="str">
            <v>D</v>
          </cell>
          <cell r="F213">
            <v>7</v>
          </cell>
          <cell r="G213">
            <v>0</v>
          </cell>
          <cell r="H213">
            <v>1</v>
          </cell>
          <cell r="I213">
            <v>0</v>
          </cell>
          <cell r="J213">
            <v>1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A214" t="str">
            <v>FRIESENJEFF</v>
          </cell>
          <cell r="B214" t="str">
            <v>JEFF</v>
          </cell>
          <cell r="C214" t="str">
            <v>FRIESEN</v>
          </cell>
          <cell r="D214" t="str">
            <v>CGY</v>
          </cell>
          <cell r="E214" t="str">
            <v>L</v>
          </cell>
          <cell r="F214">
            <v>72</v>
          </cell>
          <cell r="G214">
            <v>32</v>
          </cell>
          <cell r="H214">
            <v>46</v>
          </cell>
          <cell r="I214">
            <v>19</v>
          </cell>
          <cell r="J214">
            <v>12</v>
          </cell>
          <cell r="K214">
            <v>31</v>
          </cell>
          <cell r="L214">
            <v>8</v>
          </cell>
          <cell r="M214">
            <v>13</v>
          </cell>
          <cell r="N214">
            <v>21</v>
          </cell>
          <cell r="O214">
            <v>38.1</v>
          </cell>
          <cell r="P214">
            <v>0.5</v>
          </cell>
        </row>
        <row r="215">
          <cell r="A215" t="str">
            <v>FRITSCHEDAN</v>
          </cell>
          <cell r="B215" t="str">
            <v>DAN</v>
          </cell>
          <cell r="C215" t="str">
            <v>FRITSCHE</v>
          </cell>
          <cell r="D215" t="str">
            <v>CBJ</v>
          </cell>
          <cell r="E215" t="str">
            <v>C</v>
          </cell>
          <cell r="F215">
            <v>59</v>
          </cell>
          <cell r="G215">
            <v>30</v>
          </cell>
          <cell r="H215">
            <v>41</v>
          </cell>
          <cell r="I215">
            <v>37</v>
          </cell>
          <cell r="J215">
            <v>14</v>
          </cell>
          <cell r="K215">
            <v>27</v>
          </cell>
          <cell r="L215">
            <v>146</v>
          </cell>
          <cell r="M215">
            <v>150</v>
          </cell>
          <cell r="N215">
            <v>296</v>
          </cell>
          <cell r="O215">
            <v>49.3</v>
          </cell>
          <cell r="P215">
            <v>8.8000000000000007</v>
          </cell>
        </row>
        <row r="216">
          <cell r="A216" t="str">
            <v>FROLOVALEXANDER</v>
          </cell>
          <cell r="B216" t="str">
            <v>ALEXANDER</v>
          </cell>
          <cell r="C216" t="str">
            <v>FROLOV</v>
          </cell>
          <cell r="D216" t="str">
            <v>LAK</v>
          </cell>
          <cell r="E216" t="str">
            <v>L</v>
          </cell>
          <cell r="F216">
            <v>82</v>
          </cell>
          <cell r="G216">
            <v>21</v>
          </cell>
          <cell r="H216">
            <v>40</v>
          </cell>
          <cell r="I216">
            <v>75</v>
          </cell>
          <cell r="J216">
            <v>63</v>
          </cell>
          <cell r="K216">
            <v>24</v>
          </cell>
          <cell r="L216">
            <v>7</v>
          </cell>
          <cell r="M216">
            <v>12</v>
          </cell>
          <cell r="N216">
            <v>19</v>
          </cell>
          <cell r="O216">
            <v>36.799999999999997</v>
          </cell>
          <cell r="P216">
            <v>0.4</v>
          </cell>
        </row>
        <row r="217">
          <cell r="A217" t="str">
            <v>FUNKMICHAEL</v>
          </cell>
          <cell r="B217" t="str">
            <v>MICHAEL</v>
          </cell>
          <cell r="C217" t="str">
            <v>FUNK</v>
          </cell>
          <cell r="D217" t="str">
            <v>BUF</v>
          </cell>
          <cell r="E217" t="str">
            <v>D</v>
          </cell>
          <cell r="F217">
            <v>5</v>
          </cell>
          <cell r="G217">
            <v>1</v>
          </cell>
          <cell r="H217">
            <v>2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A218" t="str">
            <v>GABORIKMARIAN</v>
          </cell>
          <cell r="B218" t="str">
            <v>MARIAN</v>
          </cell>
          <cell r="C218" t="str">
            <v>GABORIK</v>
          </cell>
          <cell r="D218" t="str">
            <v>MIN</v>
          </cell>
          <cell r="E218" t="str">
            <v>R</v>
          </cell>
          <cell r="F218">
            <v>48</v>
          </cell>
          <cell r="G218">
            <v>7</v>
          </cell>
          <cell r="H218">
            <v>22</v>
          </cell>
          <cell r="I218">
            <v>60</v>
          </cell>
          <cell r="J218">
            <v>61</v>
          </cell>
          <cell r="K218">
            <v>17</v>
          </cell>
          <cell r="L218">
            <v>0</v>
          </cell>
          <cell r="M218">
            <v>4</v>
          </cell>
          <cell r="N218">
            <v>4</v>
          </cell>
          <cell r="O218">
            <v>0</v>
          </cell>
          <cell r="P218">
            <v>0.1</v>
          </cell>
        </row>
        <row r="219">
          <cell r="A219" t="str">
            <v>GAGNESIMON</v>
          </cell>
          <cell r="B219" t="str">
            <v>SIMON</v>
          </cell>
          <cell r="C219" t="str">
            <v>GAGNE</v>
          </cell>
          <cell r="D219" t="str">
            <v>PHI</v>
          </cell>
          <cell r="E219" t="str">
            <v>L</v>
          </cell>
          <cell r="F219">
            <v>76</v>
          </cell>
          <cell r="G219">
            <v>34</v>
          </cell>
          <cell r="H219">
            <v>39</v>
          </cell>
          <cell r="I219">
            <v>179</v>
          </cell>
          <cell r="J219">
            <v>56</v>
          </cell>
          <cell r="K219">
            <v>61</v>
          </cell>
          <cell r="L219">
            <v>21</v>
          </cell>
          <cell r="M219">
            <v>28</v>
          </cell>
          <cell r="N219">
            <v>49</v>
          </cell>
          <cell r="O219">
            <v>42.8</v>
          </cell>
          <cell r="P219">
            <v>1</v>
          </cell>
        </row>
        <row r="220">
          <cell r="A220" t="str">
            <v>GAUSTADPAUL</v>
          </cell>
          <cell r="B220" t="str">
            <v>PAUL</v>
          </cell>
          <cell r="C220" t="str">
            <v>GAUSTAD</v>
          </cell>
          <cell r="D220" t="str">
            <v>BUF</v>
          </cell>
          <cell r="E220" t="str">
            <v>C</v>
          </cell>
          <cell r="F220">
            <v>54</v>
          </cell>
          <cell r="G220">
            <v>31</v>
          </cell>
          <cell r="H220">
            <v>105</v>
          </cell>
          <cell r="I220">
            <v>33</v>
          </cell>
          <cell r="J220">
            <v>22</v>
          </cell>
          <cell r="K220">
            <v>8</v>
          </cell>
          <cell r="L220">
            <v>204</v>
          </cell>
          <cell r="M220">
            <v>182</v>
          </cell>
          <cell r="N220">
            <v>386</v>
          </cell>
          <cell r="O220">
            <v>52.8</v>
          </cell>
          <cell r="P220">
            <v>11.6</v>
          </cell>
        </row>
        <row r="221">
          <cell r="A221" t="str">
            <v>GAUTHIERDENIS</v>
          </cell>
          <cell r="B221" t="str">
            <v>DENIS</v>
          </cell>
          <cell r="C221" t="str">
            <v>GAUTHIER</v>
          </cell>
          <cell r="D221" t="str">
            <v>PHI</v>
          </cell>
          <cell r="E221" t="str">
            <v>D</v>
          </cell>
          <cell r="F221">
            <v>43</v>
          </cell>
          <cell r="G221">
            <v>87</v>
          </cell>
          <cell r="H221">
            <v>111</v>
          </cell>
          <cell r="I221">
            <v>10</v>
          </cell>
          <cell r="J221">
            <v>21</v>
          </cell>
          <cell r="K221">
            <v>6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A222" t="str">
            <v>GAUTHIERGABE</v>
          </cell>
          <cell r="B222" t="str">
            <v>GABE</v>
          </cell>
          <cell r="C222" t="str">
            <v>GAUTHIER</v>
          </cell>
          <cell r="D222" t="str">
            <v>LAK</v>
          </cell>
          <cell r="E222" t="str">
            <v>L</v>
          </cell>
          <cell r="F222">
            <v>5</v>
          </cell>
          <cell r="G222">
            <v>0</v>
          </cell>
          <cell r="H222">
            <v>3</v>
          </cell>
          <cell r="I222">
            <v>3</v>
          </cell>
          <cell r="J222">
            <v>0</v>
          </cell>
          <cell r="K222">
            <v>0</v>
          </cell>
          <cell r="L222">
            <v>11</v>
          </cell>
          <cell r="M222">
            <v>12</v>
          </cell>
          <cell r="N222">
            <v>23</v>
          </cell>
          <cell r="O222">
            <v>47.8</v>
          </cell>
          <cell r="P222">
            <v>7.9</v>
          </cell>
        </row>
        <row r="223">
          <cell r="A223" t="str">
            <v>GELINASMARTIN</v>
          </cell>
          <cell r="B223" t="str">
            <v>MARTIN</v>
          </cell>
          <cell r="C223" t="str">
            <v>GELINAS</v>
          </cell>
          <cell r="D223" t="str">
            <v>FLA</v>
          </cell>
          <cell r="E223" t="str">
            <v>L</v>
          </cell>
          <cell r="F223">
            <v>82</v>
          </cell>
          <cell r="G223">
            <v>19</v>
          </cell>
          <cell r="H223">
            <v>74</v>
          </cell>
          <cell r="I223">
            <v>61</v>
          </cell>
          <cell r="J223">
            <v>40</v>
          </cell>
          <cell r="K223">
            <v>39</v>
          </cell>
          <cell r="L223">
            <v>11</v>
          </cell>
          <cell r="M223">
            <v>16</v>
          </cell>
          <cell r="N223">
            <v>27</v>
          </cell>
          <cell r="O223">
            <v>40.700000000000003</v>
          </cell>
          <cell r="P223">
            <v>0.5</v>
          </cell>
        </row>
        <row r="224">
          <cell r="A224" t="str">
            <v>GERMYNCARSEN</v>
          </cell>
          <cell r="B224" t="str">
            <v>CARSEN</v>
          </cell>
          <cell r="C224" t="str">
            <v>GERMYN</v>
          </cell>
          <cell r="D224" t="str">
            <v>CGY</v>
          </cell>
          <cell r="E224" t="str">
            <v>C</v>
          </cell>
          <cell r="F224">
            <v>2</v>
          </cell>
          <cell r="G224">
            <v>1</v>
          </cell>
          <cell r="H224">
            <v>1</v>
          </cell>
          <cell r="I224">
            <v>2</v>
          </cell>
          <cell r="J224">
            <v>1</v>
          </cell>
          <cell r="K224">
            <v>0</v>
          </cell>
          <cell r="L224">
            <v>1</v>
          </cell>
          <cell r="M224">
            <v>1</v>
          </cell>
          <cell r="N224">
            <v>2</v>
          </cell>
          <cell r="O224">
            <v>50</v>
          </cell>
          <cell r="P224">
            <v>1.6</v>
          </cell>
        </row>
        <row r="225">
          <cell r="A225" t="str">
            <v>GERVAISBRUNO</v>
          </cell>
          <cell r="B225" t="str">
            <v>BRUNO</v>
          </cell>
          <cell r="C225" t="str">
            <v>GERVAIS</v>
          </cell>
          <cell r="D225" t="str">
            <v>NYI</v>
          </cell>
          <cell r="E225" t="str">
            <v>D</v>
          </cell>
          <cell r="F225">
            <v>51</v>
          </cell>
          <cell r="G225">
            <v>66</v>
          </cell>
          <cell r="H225">
            <v>33</v>
          </cell>
          <cell r="I225">
            <v>20</v>
          </cell>
          <cell r="J225">
            <v>27</v>
          </cell>
          <cell r="K225">
            <v>18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A226" t="str">
            <v>GETZLAFRYAN</v>
          </cell>
          <cell r="B226" t="str">
            <v>RYAN</v>
          </cell>
          <cell r="C226" t="str">
            <v>GETZLAF</v>
          </cell>
          <cell r="D226" t="str">
            <v>ANA</v>
          </cell>
          <cell r="E226" t="str">
            <v>C</v>
          </cell>
          <cell r="F226">
            <v>82</v>
          </cell>
          <cell r="G226">
            <v>39</v>
          </cell>
          <cell r="H226">
            <v>99</v>
          </cell>
          <cell r="I226">
            <v>85</v>
          </cell>
          <cell r="J226">
            <v>53</v>
          </cell>
          <cell r="K226">
            <v>49</v>
          </cell>
          <cell r="L226">
            <v>439</v>
          </cell>
          <cell r="M226">
            <v>449</v>
          </cell>
          <cell r="N226">
            <v>888</v>
          </cell>
          <cell r="O226">
            <v>49.4</v>
          </cell>
          <cell r="P226">
            <v>18.899999999999999</v>
          </cell>
        </row>
        <row r="227">
          <cell r="A227" t="str">
            <v>GILBERTTOM</v>
          </cell>
          <cell r="B227" t="str">
            <v>TOM</v>
          </cell>
          <cell r="C227" t="str">
            <v>GILBERT</v>
          </cell>
          <cell r="D227" t="str">
            <v>EDM</v>
          </cell>
          <cell r="E227" t="str">
            <v>D</v>
          </cell>
          <cell r="F227">
            <v>12</v>
          </cell>
          <cell r="G227">
            <v>20</v>
          </cell>
          <cell r="H227">
            <v>2</v>
          </cell>
          <cell r="I227">
            <v>7</v>
          </cell>
          <cell r="J227">
            <v>6</v>
          </cell>
          <cell r="K227">
            <v>4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 t="str">
            <v>GILLHAL</v>
          </cell>
          <cell r="B228" t="str">
            <v>HAL</v>
          </cell>
          <cell r="C228" t="str">
            <v>GILL</v>
          </cell>
          <cell r="D228" t="str">
            <v>TOR</v>
          </cell>
          <cell r="E228" t="str">
            <v>D</v>
          </cell>
          <cell r="F228">
            <v>82</v>
          </cell>
          <cell r="G228">
            <v>125</v>
          </cell>
          <cell r="H228">
            <v>121</v>
          </cell>
          <cell r="I228">
            <v>45</v>
          </cell>
          <cell r="J228">
            <v>71</v>
          </cell>
          <cell r="K228">
            <v>35</v>
          </cell>
          <cell r="L228">
            <v>0</v>
          </cell>
          <cell r="M228">
            <v>1</v>
          </cell>
          <cell r="N228">
            <v>1</v>
          </cell>
          <cell r="O228">
            <v>0</v>
          </cell>
          <cell r="P228">
            <v>0</v>
          </cell>
        </row>
        <row r="229">
          <cell r="A229" t="str">
            <v>GIONTABRIAN</v>
          </cell>
          <cell r="B229" t="str">
            <v>BRIAN</v>
          </cell>
          <cell r="C229" t="str">
            <v>GIONTA</v>
          </cell>
          <cell r="D229" t="str">
            <v>NJD</v>
          </cell>
          <cell r="E229" t="str">
            <v>R</v>
          </cell>
          <cell r="F229">
            <v>62</v>
          </cell>
          <cell r="G229">
            <v>10</v>
          </cell>
          <cell r="H229">
            <v>30</v>
          </cell>
          <cell r="I229">
            <v>100</v>
          </cell>
          <cell r="J229">
            <v>30</v>
          </cell>
          <cell r="K229">
            <v>29</v>
          </cell>
          <cell r="L229">
            <v>12</v>
          </cell>
          <cell r="M229">
            <v>19</v>
          </cell>
          <cell r="N229">
            <v>31</v>
          </cell>
          <cell r="O229">
            <v>38.700000000000003</v>
          </cell>
          <cell r="P229">
            <v>0.9</v>
          </cell>
        </row>
        <row r="230">
          <cell r="A230" t="str">
            <v>GIORDANOMARK</v>
          </cell>
          <cell r="B230" t="str">
            <v>MARK</v>
          </cell>
          <cell r="C230" t="str">
            <v>GIORDANO</v>
          </cell>
          <cell r="D230" t="str">
            <v>CGY</v>
          </cell>
          <cell r="E230" t="str">
            <v>D</v>
          </cell>
          <cell r="F230">
            <v>48</v>
          </cell>
          <cell r="G230">
            <v>37</v>
          </cell>
          <cell r="H230">
            <v>33</v>
          </cell>
          <cell r="I230">
            <v>25</v>
          </cell>
          <cell r="J230">
            <v>14</v>
          </cell>
          <cell r="K230">
            <v>9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 t="str">
            <v>GIRARDIDANIEL</v>
          </cell>
          <cell r="B231" t="str">
            <v>DANIEL</v>
          </cell>
          <cell r="C231" t="str">
            <v>GIRARDI</v>
          </cell>
          <cell r="D231" t="str">
            <v>NYR</v>
          </cell>
          <cell r="E231" t="str">
            <v>D</v>
          </cell>
          <cell r="F231">
            <v>34</v>
          </cell>
          <cell r="G231">
            <v>41</v>
          </cell>
          <cell r="H231">
            <v>36</v>
          </cell>
          <cell r="I231">
            <v>12</v>
          </cell>
          <cell r="J231">
            <v>9</v>
          </cell>
          <cell r="K231">
            <v>10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A232" t="str">
            <v>GIROUXALEXANDRE</v>
          </cell>
          <cell r="B232" t="str">
            <v>ALEXANDRE</v>
          </cell>
          <cell r="C232" t="str">
            <v>GIROUX</v>
          </cell>
          <cell r="D232" t="str">
            <v>WAS</v>
          </cell>
          <cell r="E232" t="str">
            <v>C</v>
          </cell>
          <cell r="F232">
            <v>9</v>
          </cell>
          <cell r="G232">
            <v>3</v>
          </cell>
          <cell r="H232">
            <v>4</v>
          </cell>
          <cell r="I232">
            <v>4</v>
          </cell>
          <cell r="J232">
            <v>0</v>
          </cell>
          <cell r="K232">
            <v>4</v>
          </cell>
          <cell r="L232">
            <v>1</v>
          </cell>
          <cell r="M232">
            <v>1</v>
          </cell>
          <cell r="N232">
            <v>2</v>
          </cell>
          <cell r="O232">
            <v>50</v>
          </cell>
          <cell r="P232">
            <v>0.3</v>
          </cell>
        </row>
        <row r="233">
          <cell r="A233" t="str">
            <v>GLEASONTIM</v>
          </cell>
          <cell r="B233" t="str">
            <v>TIM</v>
          </cell>
          <cell r="C233" t="str">
            <v>GLEASON</v>
          </cell>
          <cell r="D233" t="str">
            <v>CAR</v>
          </cell>
          <cell r="E233" t="str">
            <v>D</v>
          </cell>
          <cell r="F233">
            <v>57</v>
          </cell>
          <cell r="G233">
            <v>80</v>
          </cell>
          <cell r="H233">
            <v>113</v>
          </cell>
          <cell r="I233">
            <v>31</v>
          </cell>
          <cell r="J233">
            <v>32</v>
          </cell>
          <cell r="K233">
            <v>16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 t="str">
            <v>GLENCROSSCURTIS</v>
          </cell>
          <cell r="B234" t="str">
            <v>CURTIS</v>
          </cell>
          <cell r="C234" t="str">
            <v>GLENCROSS</v>
          </cell>
          <cell r="D234" t="str">
            <v>CBJ</v>
          </cell>
          <cell r="E234" t="str">
            <v>L</v>
          </cell>
          <cell r="F234">
            <v>9</v>
          </cell>
          <cell r="G234">
            <v>1</v>
          </cell>
          <cell r="H234">
            <v>13</v>
          </cell>
          <cell r="I234">
            <v>1</v>
          </cell>
          <cell r="J234">
            <v>2</v>
          </cell>
          <cell r="K234">
            <v>2</v>
          </cell>
          <cell r="L234">
            <v>0</v>
          </cell>
          <cell r="M234">
            <v>2</v>
          </cell>
          <cell r="N234">
            <v>2</v>
          </cell>
          <cell r="O234">
            <v>0</v>
          </cell>
          <cell r="P234">
            <v>0.4</v>
          </cell>
        </row>
        <row r="235">
          <cell r="A235" t="str">
            <v>GLOBKEROB</v>
          </cell>
          <cell r="B235" t="str">
            <v>ROB</v>
          </cell>
          <cell r="C235" t="str">
            <v>GLOBKE</v>
          </cell>
          <cell r="D235" t="str">
            <v>FLA</v>
          </cell>
          <cell r="E235" t="str">
            <v>C</v>
          </cell>
          <cell r="F235">
            <v>19</v>
          </cell>
          <cell r="G235">
            <v>3</v>
          </cell>
          <cell r="H235">
            <v>10</v>
          </cell>
          <cell r="I235">
            <v>2</v>
          </cell>
          <cell r="J235">
            <v>2</v>
          </cell>
          <cell r="K235">
            <v>4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A236" t="str">
            <v>GLUMACMIKE</v>
          </cell>
          <cell r="B236" t="str">
            <v>MIKE</v>
          </cell>
          <cell r="C236" t="str">
            <v>GLUMAC</v>
          </cell>
          <cell r="D236" t="str">
            <v>STL</v>
          </cell>
          <cell r="E236" t="str">
            <v>C</v>
          </cell>
          <cell r="F236">
            <v>3</v>
          </cell>
          <cell r="G236">
            <v>1</v>
          </cell>
          <cell r="H236">
            <v>9</v>
          </cell>
          <cell r="I236">
            <v>1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 t="str">
            <v>GOCMARCEL</v>
          </cell>
          <cell r="B237" t="str">
            <v>MARCEL</v>
          </cell>
          <cell r="C237" t="str">
            <v>GOC</v>
          </cell>
          <cell r="D237" t="str">
            <v>SJS</v>
          </cell>
          <cell r="E237" t="str">
            <v>C</v>
          </cell>
          <cell r="F237">
            <v>78</v>
          </cell>
          <cell r="G237">
            <v>37</v>
          </cell>
          <cell r="H237">
            <v>81</v>
          </cell>
          <cell r="I237">
            <v>47</v>
          </cell>
          <cell r="J237">
            <v>31</v>
          </cell>
          <cell r="K237">
            <v>37</v>
          </cell>
          <cell r="L237">
            <v>364</v>
          </cell>
          <cell r="M237">
            <v>295</v>
          </cell>
          <cell r="N237">
            <v>659</v>
          </cell>
          <cell r="O237">
            <v>55.2</v>
          </cell>
          <cell r="P237">
            <v>15.3</v>
          </cell>
        </row>
        <row r="238">
          <cell r="A238" t="str">
            <v>GODARDERIC</v>
          </cell>
          <cell r="B238" t="str">
            <v>ERIC</v>
          </cell>
          <cell r="C238" t="str">
            <v>GODARD</v>
          </cell>
          <cell r="D238" t="str">
            <v>CGY</v>
          </cell>
          <cell r="E238" t="str">
            <v>R</v>
          </cell>
          <cell r="F238">
            <v>19</v>
          </cell>
          <cell r="G238">
            <v>1</v>
          </cell>
          <cell r="H238">
            <v>9</v>
          </cell>
          <cell r="I238">
            <v>1</v>
          </cell>
          <cell r="J238">
            <v>4</v>
          </cell>
          <cell r="K238">
            <v>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A239" t="str">
            <v>GOERTZENSTEVEN</v>
          </cell>
          <cell r="B239" t="str">
            <v>STEVEN</v>
          </cell>
          <cell r="C239" t="str">
            <v>GOERTZEN</v>
          </cell>
          <cell r="D239" t="str">
            <v>CBJ</v>
          </cell>
          <cell r="E239" t="str">
            <v>R</v>
          </cell>
          <cell r="F239">
            <v>7</v>
          </cell>
          <cell r="G239">
            <v>1</v>
          </cell>
          <cell r="H239">
            <v>5</v>
          </cell>
          <cell r="I239">
            <v>0</v>
          </cell>
          <cell r="J239">
            <v>0</v>
          </cell>
          <cell r="K239">
            <v>2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A240" t="str">
            <v>GOMEZSCOTT</v>
          </cell>
          <cell r="B240" t="str">
            <v>SCOTT</v>
          </cell>
          <cell r="C240" t="str">
            <v>GOMEZ</v>
          </cell>
          <cell r="D240" t="str">
            <v>NJD</v>
          </cell>
          <cell r="E240" t="str">
            <v>C</v>
          </cell>
          <cell r="F240">
            <v>72</v>
          </cell>
          <cell r="G240">
            <v>17</v>
          </cell>
          <cell r="H240">
            <v>21</v>
          </cell>
          <cell r="I240">
            <v>86</v>
          </cell>
          <cell r="J240">
            <v>64</v>
          </cell>
          <cell r="K240">
            <v>50</v>
          </cell>
          <cell r="L240">
            <v>628</v>
          </cell>
          <cell r="M240">
            <v>576</v>
          </cell>
          <cell r="N240">
            <v>1204</v>
          </cell>
          <cell r="O240">
            <v>52.2</v>
          </cell>
          <cell r="P240">
            <v>31.4</v>
          </cell>
        </row>
        <row r="241">
          <cell r="A241" t="str">
            <v>GONCHARSERGEI</v>
          </cell>
          <cell r="B241" t="str">
            <v>SERGEI</v>
          </cell>
          <cell r="C241" t="str">
            <v>GONCHAR</v>
          </cell>
          <cell r="D241" t="str">
            <v>PIT</v>
          </cell>
          <cell r="E241" t="str">
            <v>D</v>
          </cell>
          <cell r="F241">
            <v>82</v>
          </cell>
          <cell r="G241">
            <v>138</v>
          </cell>
          <cell r="H241">
            <v>64</v>
          </cell>
          <cell r="I241">
            <v>79</v>
          </cell>
          <cell r="J241">
            <v>45</v>
          </cell>
          <cell r="K241">
            <v>31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 t="str">
            <v>GORDONBOYD</v>
          </cell>
          <cell r="B242" t="str">
            <v>BOYD</v>
          </cell>
          <cell r="C242" t="str">
            <v>GORDON</v>
          </cell>
          <cell r="D242" t="str">
            <v>WAS</v>
          </cell>
          <cell r="E242" t="str">
            <v>R</v>
          </cell>
          <cell r="F242">
            <v>71</v>
          </cell>
          <cell r="G242">
            <v>67</v>
          </cell>
          <cell r="H242">
            <v>31</v>
          </cell>
          <cell r="I242">
            <v>35</v>
          </cell>
          <cell r="J242">
            <v>17</v>
          </cell>
          <cell r="K242">
            <v>47</v>
          </cell>
          <cell r="L242">
            <v>632</v>
          </cell>
          <cell r="M242">
            <v>582</v>
          </cell>
          <cell r="N242">
            <v>1214</v>
          </cell>
          <cell r="O242">
            <v>52</v>
          </cell>
          <cell r="P242">
            <v>27.8</v>
          </cell>
        </row>
        <row r="243">
          <cell r="A243" t="str">
            <v>GORENLEE</v>
          </cell>
          <cell r="B243" t="str">
            <v>LEE</v>
          </cell>
          <cell r="C243" t="str">
            <v>GOREN</v>
          </cell>
          <cell r="D243" t="str">
            <v>VAN</v>
          </cell>
          <cell r="E243" t="str">
            <v>R</v>
          </cell>
          <cell r="F243">
            <v>2</v>
          </cell>
          <cell r="G243">
            <v>1</v>
          </cell>
          <cell r="H243">
            <v>2</v>
          </cell>
          <cell r="I243">
            <v>1</v>
          </cell>
          <cell r="J243">
            <v>1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</row>
        <row r="244">
          <cell r="A244" t="str">
            <v>GORGESJOSH</v>
          </cell>
          <cell r="B244" t="str">
            <v>JOSH</v>
          </cell>
          <cell r="C244" t="str">
            <v>GORGES</v>
          </cell>
          <cell r="D244" t="str">
            <v>MTL</v>
          </cell>
          <cell r="E244" t="str">
            <v>D</v>
          </cell>
          <cell r="F244">
            <v>54</v>
          </cell>
          <cell r="G244">
            <v>76</v>
          </cell>
          <cell r="H244">
            <v>39</v>
          </cell>
          <cell r="I244">
            <v>22</v>
          </cell>
          <cell r="J244">
            <v>21</v>
          </cell>
          <cell r="K244">
            <v>14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A245" t="str">
            <v>GOVEDAVID</v>
          </cell>
          <cell r="B245" t="str">
            <v>DAVID</v>
          </cell>
          <cell r="C245" t="str">
            <v>GOVE</v>
          </cell>
          <cell r="D245" t="str">
            <v>CAR</v>
          </cell>
          <cell r="E245" t="str">
            <v>L</v>
          </cell>
          <cell r="F245">
            <v>1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 t="str">
            <v>GRABOVSKIMIKHAIL</v>
          </cell>
          <cell r="B246" t="str">
            <v>MIKHAIL</v>
          </cell>
          <cell r="C246" t="str">
            <v>GRABOVSKI</v>
          </cell>
          <cell r="D246" t="str">
            <v>MTL</v>
          </cell>
          <cell r="E246" t="str">
            <v>C</v>
          </cell>
          <cell r="F246">
            <v>3</v>
          </cell>
          <cell r="G246">
            <v>0</v>
          </cell>
          <cell r="H246">
            <v>0</v>
          </cell>
          <cell r="I246">
            <v>5</v>
          </cell>
          <cell r="J246">
            <v>1</v>
          </cell>
          <cell r="K246">
            <v>0</v>
          </cell>
          <cell r="L246">
            <v>13</v>
          </cell>
          <cell r="M246">
            <v>18</v>
          </cell>
          <cell r="N246">
            <v>31</v>
          </cell>
          <cell r="O246">
            <v>41.9</v>
          </cell>
          <cell r="P246">
            <v>18.600000000000001</v>
          </cell>
        </row>
        <row r="247">
          <cell r="A247" t="str">
            <v>GRANTTRISTON</v>
          </cell>
          <cell r="B247" t="str">
            <v>TRISTON</v>
          </cell>
          <cell r="C247" t="str">
            <v>GRANT</v>
          </cell>
          <cell r="D247" t="str">
            <v>PHI</v>
          </cell>
          <cell r="E247" t="str">
            <v>L</v>
          </cell>
          <cell r="F247">
            <v>8</v>
          </cell>
          <cell r="G247">
            <v>3</v>
          </cell>
          <cell r="H247">
            <v>8</v>
          </cell>
          <cell r="I247">
            <v>2</v>
          </cell>
          <cell r="J247">
            <v>1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A248" t="str">
            <v>GRATTONCHRIS</v>
          </cell>
          <cell r="B248" t="str">
            <v>CHRIS</v>
          </cell>
          <cell r="C248" t="str">
            <v>GRATTON</v>
          </cell>
          <cell r="D248" t="str">
            <v>FLA</v>
          </cell>
          <cell r="E248" t="str">
            <v>C</v>
          </cell>
          <cell r="F248">
            <v>81</v>
          </cell>
          <cell r="G248">
            <v>18</v>
          </cell>
          <cell r="H248">
            <v>103</v>
          </cell>
          <cell r="I248">
            <v>51</v>
          </cell>
          <cell r="J248">
            <v>41</v>
          </cell>
          <cell r="K248">
            <v>32</v>
          </cell>
          <cell r="L248">
            <v>293</v>
          </cell>
          <cell r="M248">
            <v>224</v>
          </cell>
          <cell r="N248">
            <v>517</v>
          </cell>
          <cell r="O248">
            <v>56.7</v>
          </cell>
          <cell r="P248">
            <v>10.5</v>
          </cell>
        </row>
        <row r="249">
          <cell r="A249" t="str">
            <v>GRATTONJOSH</v>
          </cell>
          <cell r="B249" t="str">
            <v>JOSH</v>
          </cell>
          <cell r="C249" t="str">
            <v>GRATTON</v>
          </cell>
          <cell r="D249" t="str">
            <v>PHO</v>
          </cell>
          <cell r="E249" t="str">
            <v>L</v>
          </cell>
          <cell r="F249">
            <v>52</v>
          </cell>
          <cell r="G249">
            <v>1</v>
          </cell>
          <cell r="H249">
            <v>55</v>
          </cell>
          <cell r="I249">
            <v>15</v>
          </cell>
          <cell r="J249">
            <v>12</v>
          </cell>
          <cell r="K249">
            <v>6</v>
          </cell>
          <cell r="L249">
            <v>0</v>
          </cell>
          <cell r="M249">
            <v>1</v>
          </cell>
          <cell r="N249">
            <v>1</v>
          </cell>
          <cell r="O249">
            <v>0</v>
          </cell>
          <cell r="P249">
            <v>0</v>
          </cell>
        </row>
        <row r="250">
          <cell r="A250" t="str">
            <v>GREENEANDREW</v>
          </cell>
          <cell r="B250" t="str">
            <v>ANDREW</v>
          </cell>
          <cell r="C250" t="str">
            <v>GREENE</v>
          </cell>
          <cell r="D250" t="str">
            <v>NJD</v>
          </cell>
          <cell r="E250" t="str">
            <v>D</v>
          </cell>
          <cell r="F250">
            <v>23</v>
          </cell>
          <cell r="G250">
            <v>25</v>
          </cell>
          <cell r="H250">
            <v>7</v>
          </cell>
          <cell r="I250">
            <v>6</v>
          </cell>
          <cell r="J250">
            <v>6</v>
          </cell>
          <cell r="K250">
            <v>1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A251" t="str">
            <v>GREENEMATT</v>
          </cell>
          <cell r="B251" t="str">
            <v>MATT</v>
          </cell>
          <cell r="C251" t="str">
            <v>GREENE</v>
          </cell>
          <cell r="D251" t="str">
            <v>EDM</v>
          </cell>
          <cell r="E251" t="str">
            <v>D</v>
          </cell>
          <cell r="F251">
            <v>78</v>
          </cell>
          <cell r="G251">
            <v>143</v>
          </cell>
          <cell r="H251">
            <v>135</v>
          </cell>
          <cell r="I251">
            <v>44</v>
          </cell>
          <cell r="J251">
            <v>69</v>
          </cell>
          <cell r="K251">
            <v>41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 t="str">
            <v>GREENJOSH</v>
          </cell>
          <cell r="B252" t="str">
            <v>JOSH</v>
          </cell>
          <cell r="C252" t="str">
            <v>GREEN</v>
          </cell>
          <cell r="D252" t="str">
            <v>VAN</v>
          </cell>
          <cell r="E252" t="str">
            <v>C</v>
          </cell>
          <cell r="F252">
            <v>57</v>
          </cell>
          <cell r="G252">
            <v>18</v>
          </cell>
          <cell r="H252">
            <v>46</v>
          </cell>
          <cell r="I252">
            <v>22</v>
          </cell>
          <cell r="J252">
            <v>18</v>
          </cell>
          <cell r="K252">
            <v>27</v>
          </cell>
          <cell r="L252">
            <v>108</v>
          </cell>
          <cell r="M252">
            <v>158</v>
          </cell>
          <cell r="N252">
            <v>266</v>
          </cell>
          <cell r="O252">
            <v>40.6</v>
          </cell>
          <cell r="P252">
            <v>8</v>
          </cell>
        </row>
        <row r="253">
          <cell r="A253" t="str">
            <v>GREENMIKE</v>
          </cell>
          <cell r="B253" t="str">
            <v>MIKE</v>
          </cell>
          <cell r="C253" t="str">
            <v>GREEN</v>
          </cell>
          <cell r="D253" t="str">
            <v>WAS</v>
          </cell>
          <cell r="E253" t="str">
            <v>D</v>
          </cell>
          <cell r="F253">
            <v>70</v>
          </cell>
          <cell r="G253">
            <v>41</v>
          </cell>
          <cell r="H253">
            <v>87</v>
          </cell>
          <cell r="I253">
            <v>25</v>
          </cell>
          <cell r="J253">
            <v>53</v>
          </cell>
          <cell r="K253">
            <v>26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 t="str">
            <v>GREENTRAVIS</v>
          </cell>
          <cell r="B254" t="str">
            <v>TRAVIS</v>
          </cell>
          <cell r="C254" t="str">
            <v>GREEN</v>
          </cell>
          <cell r="D254" t="str">
            <v>TOR</v>
          </cell>
          <cell r="E254" t="str">
            <v>C</v>
          </cell>
          <cell r="F254">
            <v>31</v>
          </cell>
          <cell r="G254">
            <v>9</v>
          </cell>
          <cell r="H254">
            <v>41</v>
          </cell>
          <cell r="I254">
            <v>12</v>
          </cell>
          <cell r="J254">
            <v>3</v>
          </cell>
          <cell r="K254">
            <v>10</v>
          </cell>
          <cell r="L254">
            <v>104</v>
          </cell>
          <cell r="M254">
            <v>93</v>
          </cell>
          <cell r="N254">
            <v>197</v>
          </cell>
          <cell r="O254">
            <v>52.8</v>
          </cell>
          <cell r="P254">
            <v>10.199999999999999</v>
          </cell>
        </row>
        <row r="255">
          <cell r="A255" t="str">
            <v>GRENIERMARTIN</v>
          </cell>
          <cell r="B255" t="str">
            <v>MARTIN</v>
          </cell>
          <cell r="C255" t="str">
            <v>GRENIER</v>
          </cell>
          <cell r="D255" t="str">
            <v>PHI</v>
          </cell>
          <cell r="E255" t="str">
            <v>D</v>
          </cell>
          <cell r="F255">
            <v>3</v>
          </cell>
          <cell r="G255">
            <v>1</v>
          </cell>
          <cell r="H255">
            <v>0</v>
          </cell>
          <cell r="I255">
            <v>0</v>
          </cell>
          <cell r="J255">
            <v>0</v>
          </cell>
          <cell r="K255">
            <v>1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A256" t="str">
            <v>GRIERMICHAEL</v>
          </cell>
          <cell r="B256" t="str">
            <v>MICHAEL</v>
          </cell>
          <cell r="C256" t="str">
            <v>GRIER</v>
          </cell>
          <cell r="D256" t="str">
            <v>SJS</v>
          </cell>
          <cell r="E256" t="str">
            <v>R</v>
          </cell>
          <cell r="F256">
            <v>81</v>
          </cell>
          <cell r="G256">
            <v>70</v>
          </cell>
          <cell r="H256">
            <v>117</v>
          </cell>
          <cell r="I256">
            <v>44</v>
          </cell>
          <cell r="J256">
            <v>41</v>
          </cell>
          <cell r="K256">
            <v>35</v>
          </cell>
          <cell r="L256">
            <v>19</v>
          </cell>
          <cell r="M256">
            <v>27</v>
          </cell>
          <cell r="N256">
            <v>46</v>
          </cell>
          <cell r="O256">
            <v>41.3</v>
          </cell>
          <cell r="P256">
            <v>1</v>
          </cell>
        </row>
        <row r="257">
          <cell r="A257" t="str">
            <v>GROSSMANNICKLAS</v>
          </cell>
          <cell r="B257" t="str">
            <v>NICKLAS</v>
          </cell>
          <cell r="C257" t="str">
            <v>GROSSMAN</v>
          </cell>
          <cell r="D257" t="str">
            <v>DAL</v>
          </cell>
          <cell r="E257" t="str">
            <v>D</v>
          </cell>
          <cell r="F257">
            <v>8</v>
          </cell>
          <cell r="G257">
            <v>4</v>
          </cell>
          <cell r="H257">
            <v>11</v>
          </cell>
          <cell r="I257">
            <v>4</v>
          </cell>
          <cell r="J257">
            <v>3</v>
          </cell>
          <cell r="K257">
            <v>2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A258" t="str">
            <v>GUENINNATHAN</v>
          </cell>
          <cell r="B258" t="str">
            <v>NATHAN</v>
          </cell>
          <cell r="C258" t="str">
            <v>GUENIN</v>
          </cell>
          <cell r="D258" t="str">
            <v>PHI</v>
          </cell>
          <cell r="E258" t="str">
            <v>D</v>
          </cell>
          <cell r="F258">
            <v>9</v>
          </cell>
          <cell r="G258">
            <v>16</v>
          </cell>
          <cell r="H258">
            <v>9</v>
          </cell>
          <cell r="I258">
            <v>1</v>
          </cell>
          <cell r="J258">
            <v>5</v>
          </cell>
          <cell r="K258">
            <v>2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A259" t="str">
            <v>GUERINBILL</v>
          </cell>
          <cell r="B259" t="str">
            <v>BILL</v>
          </cell>
          <cell r="C259" t="str">
            <v>GUERIN</v>
          </cell>
          <cell r="D259" t="str">
            <v>SJS</v>
          </cell>
          <cell r="E259" t="str">
            <v>R</v>
          </cell>
          <cell r="F259">
            <v>77</v>
          </cell>
          <cell r="G259">
            <v>14</v>
          </cell>
          <cell r="H259">
            <v>69</v>
          </cell>
          <cell r="I259">
            <v>97</v>
          </cell>
          <cell r="J259">
            <v>52</v>
          </cell>
          <cell r="K259">
            <v>25</v>
          </cell>
          <cell r="L259">
            <v>6</v>
          </cell>
          <cell r="M259">
            <v>6</v>
          </cell>
          <cell r="N259">
            <v>12</v>
          </cell>
          <cell r="O259">
            <v>50</v>
          </cell>
          <cell r="P259">
            <v>0.2</v>
          </cell>
        </row>
        <row r="260">
          <cell r="A260" t="str">
            <v>GUITEBEN</v>
          </cell>
          <cell r="B260" t="str">
            <v>BEN</v>
          </cell>
          <cell r="C260" t="str">
            <v>GUITE</v>
          </cell>
          <cell r="D260" t="str">
            <v>COL</v>
          </cell>
          <cell r="E260" t="str">
            <v>R</v>
          </cell>
          <cell r="F260">
            <v>39</v>
          </cell>
          <cell r="G260">
            <v>45</v>
          </cell>
          <cell r="H260">
            <v>57</v>
          </cell>
          <cell r="I260">
            <v>13</v>
          </cell>
          <cell r="J260">
            <v>9</v>
          </cell>
          <cell r="K260">
            <v>11</v>
          </cell>
          <cell r="L260">
            <v>192</v>
          </cell>
          <cell r="M260">
            <v>196</v>
          </cell>
          <cell r="N260">
            <v>388</v>
          </cell>
          <cell r="O260">
            <v>49.5</v>
          </cell>
          <cell r="P260">
            <v>17</v>
          </cell>
        </row>
        <row r="261">
          <cell r="A261" t="str">
            <v>HAGMANNIKLAS</v>
          </cell>
          <cell r="B261" t="str">
            <v>NIKLAS</v>
          </cell>
          <cell r="C261" t="str">
            <v>HAGMAN</v>
          </cell>
          <cell r="D261" t="str">
            <v>DAL</v>
          </cell>
          <cell r="E261" t="str">
            <v>L</v>
          </cell>
          <cell r="F261">
            <v>82</v>
          </cell>
          <cell r="G261">
            <v>21</v>
          </cell>
          <cell r="H261">
            <v>57</v>
          </cell>
          <cell r="I261">
            <v>61</v>
          </cell>
          <cell r="J261">
            <v>37</v>
          </cell>
          <cell r="K261">
            <v>39</v>
          </cell>
          <cell r="L261">
            <v>3</v>
          </cell>
          <cell r="M261">
            <v>12</v>
          </cell>
          <cell r="N261">
            <v>15</v>
          </cell>
          <cell r="O261">
            <v>20</v>
          </cell>
          <cell r="P261">
            <v>0.3</v>
          </cell>
        </row>
        <row r="262">
          <cell r="A262" t="str">
            <v>HAINSEYRON</v>
          </cell>
          <cell r="B262" t="str">
            <v>RON</v>
          </cell>
          <cell r="C262" t="str">
            <v>HAINSEY</v>
          </cell>
          <cell r="D262" t="str">
            <v>CBJ</v>
          </cell>
          <cell r="E262" t="str">
            <v>D</v>
          </cell>
          <cell r="F262">
            <v>80</v>
          </cell>
          <cell r="G262">
            <v>133</v>
          </cell>
          <cell r="H262">
            <v>58</v>
          </cell>
          <cell r="I262">
            <v>68</v>
          </cell>
          <cell r="J262">
            <v>24</v>
          </cell>
          <cell r="K262">
            <v>13</v>
          </cell>
          <cell r="L262">
            <v>1</v>
          </cell>
          <cell r="M262">
            <v>1</v>
          </cell>
          <cell r="N262">
            <v>2</v>
          </cell>
          <cell r="O262">
            <v>50</v>
          </cell>
          <cell r="P262">
            <v>0</v>
          </cell>
        </row>
        <row r="263">
          <cell r="A263" t="str">
            <v>HALEDAVID</v>
          </cell>
          <cell r="B263" t="str">
            <v>DAVID</v>
          </cell>
          <cell r="C263" t="str">
            <v>HALE</v>
          </cell>
          <cell r="D263" t="str">
            <v>CGY</v>
          </cell>
          <cell r="E263" t="str">
            <v>D</v>
          </cell>
          <cell r="F263">
            <v>54</v>
          </cell>
          <cell r="G263">
            <v>26</v>
          </cell>
          <cell r="H263">
            <v>47</v>
          </cell>
          <cell r="I263">
            <v>7</v>
          </cell>
          <cell r="J263">
            <v>32</v>
          </cell>
          <cell r="K263">
            <v>13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A264" t="str">
            <v>HALLADAM</v>
          </cell>
          <cell r="B264" t="str">
            <v>ADAM</v>
          </cell>
          <cell r="C264" t="str">
            <v>HALL</v>
          </cell>
          <cell r="D264" t="str">
            <v>MIN</v>
          </cell>
          <cell r="E264" t="str">
            <v>R</v>
          </cell>
          <cell r="F264">
            <v>72</v>
          </cell>
          <cell r="G264">
            <v>41</v>
          </cell>
          <cell r="H264">
            <v>91</v>
          </cell>
          <cell r="I264">
            <v>43</v>
          </cell>
          <cell r="J264">
            <v>18</v>
          </cell>
          <cell r="K264">
            <v>22</v>
          </cell>
          <cell r="L264">
            <v>35</v>
          </cell>
          <cell r="M264">
            <v>35</v>
          </cell>
          <cell r="N264">
            <v>70</v>
          </cell>
          <cell r="O264">
            <v>50</v>
          </cell>
          <cell r="P264">
            <v>1.7</v>
          </cell>
        </row>
        <row r="265">
          <cell r="A265" t="str">
            <v>HALPERNJEFF</v>
          </cell>
          <cell r="B265" t="str">
            <v>JEFF</v>
          </cell>
          <cell r="C265" t="str">
            <v>HALPERN</v>
          </cell>
          <cell r="D265" t="str">
            <v>DAL</v>
          </cell>
          <cell r="E265" t="str">
            <v>C</v>
          </cell>
          <cell r="F265">
            <v>76</v>
          </cell>
          <cell r="G265">
            <v>64</v>
          </cell>
          <cell r="H265">
            <v>77</v>
          </cell>
          <cell r="I265">
            <v>37</v>
          </cell>
          <cell r="J265">
            <v>30</v>
          </cell>
          <cell r="K265">
            <v>62</v>
          </cell>
          <cell r="L265">
            <v>588</v>
          </cell>
          <cell r="M265">
            <v>547</v>
          </cell>
          <cell r="N265">
            <v>1135</v>
          </cell>
          <cell r="O265">
            <v>51.8</v>
          </cell>
          <cell r="P265">
            <v>27.3</v>
          </cell>
        </row>
        <row r="266">
          <cell r="A266" t="str">
            <v>HAMELDENIS</v>
          </cell>
          <cell r="B266" t="str">
            <v>DENIS</v>
          </cell>
          <cell r="C266" t="str">
            <v>HAMEL</v>
          </cell>
          <cell r="D266" t="str">
            <v>PHI</v>
          </cell>
          <cell r="E266" t="str">
            <v>L</v>
          </cell>
          <cell r="F266">
            <v>53</v>
          </cell>
          <cell r="G266">
            <v>17</v>
          </cell>
          <cell r="H266">
            <v>39</v>
          </cell>
          <cell r="I266">
            <v>15</v>
          </cell>
          <cell r="J266">
            <v>9</v>
          </cell>
          <cell r="K266">
            <v>12</v>
          </cell>
          <cell r="L266">
            <v>3</v>
          </cell>
          <cell r="M266">
            <v>8</v>
          </cell>
          <cell r="N266">
            <v>11</v>
          </cell>
          <cell r="O266">
            <v>27.3</v>
          </cell>
          <cell r="P266">
            <v>0.3</v>
          </cell>
        </row>
        <row r="267">
          <cell r="A267" t="str">
            <v>HAMHUISDAN</v>
          </cell>
          <cell r="B267" t="str">
            <v>DAN</v>
          </cell>
          <cell r="C267" t="str">
            <v>HAMHUIS</v>
          </cell>
          <cell r="D267" t="str">
            <v>NAS</v>
          </cell>
          <cell r="E267" t="str">
            <v>D</v>
          </cell>
          <cell r="F267">
            <v>81</v>
          </cell>
          <cell r="G267">
            <v>85</v>
          </cell>
          <cell r="H267">
            <v>121</v>
          </cell>
          <cell r="I267">
            <v>30</v>
          </cell>
          <cell r="J267">
            <v>60</v>
          </cell>
          <cell r="K267">
            <v>44</v>
          </cell>
          <cell r="L267">
            <v>0</v>
          </cell>
          <cell r="M267">
            <v>1</v>
          </cell>
          <cell r="N267">
            <v>1</v>
          </cell>
          <cell r="O267">
            <v>0</v>
          </cell>
          <cell r="P267">
            <v>0</v>
          </cell>
        </row>
        <row r="268">
          <cell r="A268" t="str">
            <v>HAMILTONJEFFREY</v>
          </cell>
          <cell r="B268" t="str">
            <v>JEFFREY</v>
          </cell>
          <cell r="C268" t="str">
            <v>HAMILTON</v>
          </cell>
          <cell r="D268" t="str">
            <v>CHI</v>
          </cell>
          <cell r="E268" t="str">
            <v>C</v>
          </cell>
          <cell r="F268">
            <v>70</v>
          </cell>
          <cell r="G268">
            <v>11</v>
          </cell>
          <cell r="H268">
            <v>26</v>
          </cell>
          <cell r="I268">
            <v>60</v>
          </cell>
          <cell r="J268">
            <v>30</v>
          </cell>
          <cell r="K268">
            <v>16</v>
          </cell>
          <cell r="L268">
            <v>20</v>
          </cell>
          <cell r="M268">
            <v>35</v>
          </cell>
          <cell r="N268">
            <v>55</v>
          </cell>
          <cell r="O268">
            <v>36.4</v>
          </cell>
          <cell r="P268">
            <v>1.4</v>
          </cell>
        </row>
        <row r="269">
          <cell r="A269" t="str">
            <v>HAMRLIKROMAN</v>
          </cell>
          <cell r="B269" t="str">
            <v>ROMAN</v>
          </cell>
          <cell r="C269" t="str">
            <v>HAMRLIK</v>
          </cell>
          <cell r="D269" t="str">
            <v>CGY</v>
          </cell>
          <cell r="E269" t="str">
            <v>D</v>
          </cell>
          <cell r="F269">
            <v>75</v>
          </cell>
          <cell r="G269">
            <v>125</v>
          </cell>
          <cell r="H269">
            <v>92</v>
          </cell>
          <cell r="I269">
            <v>60</v>
          </cell>
          <cell r="J269">
            <v>72</v>
          </cell>
          <cell r="K269">
            <v>49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 t="str">
            <v>HANDZUSMICHAL</v>
          </cell>
          <cell r="B270" t="str">
            <v>MICHAL</v>
          </cell>
          <cell r="C270" t="str">
            <v>HANDZUS</v>
          </cell>
          <cell r="D270" t="str">
            <v>CHI</v>
          </cell>
          <cell r="E270" t="str">
            <v>C</v>
          </cell>
          <cell r="F270">
            <v>8</v>
          </cell>
          <cell r="G270">
            <v>6</v>
          </cell>
          <cell r="H270">
            <v>8</v>
          </cell>
          <cell r="I270">
            <v>6</v>
          </cell>
          <cell r="J270">
            <v>1</v>
          </cell>
          <cell r="K270">
            <v>4</v>
          </cell>
          <cell r="L270">
            <v>89</v>
          </cell>
          <cell r="M270">
            <v>84</v>
          </cell>
          <cell r="N270">
            <v>173</v>
          </cell>
          <cell r="O270">
            <v>51.4</v>
          </cell>
          <cell r="P270">
            <v>33.5</v>
          </cell>
        </row>
        <row r="271">
          <cell r="A271" t="str">
            <v>HANNANSCOTT</v>
          </cell>
          <cell r="B271" t="str">
            <v>SCOTT</v>
          </cell>
          <cell r="C271" t="str">
            <v>HANNAN</v>
          </cell>
          <cell r="D271" t="str">
            <v>SJS</v>
          </cell>
          <cell r="E271" t="str">
            <v>D</v>
          </cell>
          <cell r="F271">
            <v>79</v>
          </cell>
          <cell r="G271">
            <v>140</v>
          </cell>
          <cell r="H271">
            <v>29</v>
          </cell>
          <cell r="I271">
            <v>41</v>
          </cell>
          <cell r="J271">
            <v>46</v>
          </cell>
          <cell r="K271">
            <v>15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 t="str">
            <v>HARRISONJAY</v>
          </cell>
          <cell r="B272" t="str">
            <v>JAY</v>
          </cell>
          <cell r="C272" t="str">
            <v>HARRISON</v>
          </cell>
          <cell r="D272" t="str">
            <v>TOR</v>
          </cell>
          <cell r="E272" t="str">
            <v>D</v>
          </cell>
          <cell r="F272">
            <v>5</v>
          </cell>
          <cell r="G272">
            <v>1</v>
          </cell>
          <cell r="H272">
            <v>1</v>
          </cell>
          <cell r="I272">
            <v>1</v>
          </cell>
          <cell r="J272">
            <v>4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A273" t="str">
            <v>HARROLDPETER</v>
          </cell>
          <cell r="B273" t="str">
            <v>PETER</v>
          </cell>
          <cell r="C273" t="str">
            <v>HARROLD</v>
          </cell>
          <cell r="D273" t="str">
            <v>LAK</v>
          </cell>
          <cell r="E273" t="str">
            <v>D</v>
          </cell>
          <cell r="F273">
            <v>12</v>
          </cell>
          <cell r="G273">
            <v>10</v>
          </cell>
          <cell r="H273">
            <v>0</v>
          </cell>
          <cell r="I273">
            <v>8</v>
          </cell>
          <cell r="J273">
            <v>11</v>
          </cell>
          <cell r="K273">
            <v>1</v>
          </cell>
          <cell r="L273">
            <v>0</v>
          </cell>
          <cell r="M273">
            <v>1</v>
          </cell>
          <cell r="N273">
            <v>1</v>
          </cell>
          <cell r="O273">
            <v>0</v>
          </cell>
          <cell r="P273">
            <v>0.1</v>
          </cell>
        </row>
        <row r="274">
          <cell r="A274" t="str">
            <v>HARTIGANMARK</v>
          </cell>
          <cell r="B274" t="str">
            <v>MARK</v>
          </cell>
          <cell r="C274" t="str">
            <v>HARTIGAN</v>
          </cell>
          <cell r="D274" t="str">
            <v>ANA</v>
          </cell>
          <cell r="E274" t="str">
            <v>C</v>
          </cell>
          <cell r="F274">
            <v>12</v>
          </cell>
          <cell r="G274">
            <v>2</v>
          </cell>
          <cell r="H274">
            <v>7</v>
          </cell>
          <cell r="I274">
            <v>5</v>
          </cell>
          <cell r="J274">
            <v>3</v>
          </cell>
          <cell r="K274">
            <v>1</v>
          </cell>
          <cell r="L274">
            <v>44</v>
          </cell>
          <cell r="M274">
            <v>62</v>
          </cell>
          <cell r="N274">
            <v>106</v>
          </cell>
          <cell r="O274">
            <v>41.5</v>
          </cell>
          <cell r="P274">
            <v>14.7</v>
          </cell>
        </row>
        <row r="275">
          <cell r="A275" t="str">
            <v>HARTNELLSCOTT</v>
          </cell>
          <cell r="B275" t="str">
            <v>SCOTT</v>
          </cell>
          <cell r="C275" t="str">
            <v>HARTNELL</v>
          </cell>
          <cell r="D275" t="str">
            <v>NAS</v>
          </cell>
          <cell r="E275" t="str">
            <v>L</v>
          </cell>
          <cell r="F275">
            <v>64</v>
          </cell>
          <cell r="G275">
            <v>24</v>
          </cell>
          <cell r="H275">
            <v>54</v>
          </cell>
          <cell r="I275">
            <v>48</v>
          </cell>
          <cell r="J275">
            <v>21</v>
          </cell>
          <cell r="K275">
            <v>32</v>
          </cell>
          <cell r="L275">
            <v>63</v>
          </cell>
          <cell r="M275">
            <v>71</v>
          </cell>
          <cell r="N275">
            <v>134</v>
          </cell>
          <cell r="O275">
            <v>47</v>
          </cell>
          <cell r="P275">
            <v>3.5</v>
          </cell>
        </row>
        <row r="276">
          <cell r="A276" t="str">
            <v>HATCHERDERIAN</v>
          </cell>
          <cell r="B276" t="str">
            <v>DERIAN</v>
          </cell>
          <cell r="C276" t="str">
            <v>HATCHER</v>
          </cell>
          <cell r="D276" t="str">
            <v>PHI</v>
          </cell>
          <cell r="E276" t="str">
            <v>D</v>
          </cell>
          <cell r="F276">
            <v>82</v>
          </cell>
          <cell r="G276">
            <v>162</v>
          </cell>
          <cell r="H276">
            <v>180</v>
          </cell>
          <cell r="I276">
            <v>31</v>
          </cell>
          <cell r="J276">
            <v>67</v>
          </cell>
          <cell r="K276">
            <v>23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A277" t="str">
            <v>HAVELIDNICLAS</v>
          </cell>
          <cell r="B277" t="str">
            <v>NICLAS</v>
          </cell>
          <cell r="C277" t="str">
            <v>HAVELID</v>
          </cell>
          <cell r="D277" t="str">
            <v>ATL</v>
          </cell>
          <cell r="E277" t="str">
            <v>D</v>
          </cell>
          <cell r="F277">
            <v>77</v>
          </cell>
          <cell r="G277">
            <v>225</v>
          </cell>
          <cell r="H277">
            <v>43</v>
          </cell>
          <cell r="I277">
            <v>22</v>
          </cell>
          <cell r="J277">
            <v>84</v>
          </cell>
          <cell r="K277">
            <v>34</v>
          </cell>
          <cell r="L277">
            <v>0</v>
          </cell>
          <cell r="M277">
            <v>1</v>
          </cell>
          <cell r="N277">
            <v>1</v>
          </cell>
          <cell r="O277">
            <v>0</v>
          </cell>
          <cell r="P277">
            <v>0</v>
          </cell>
        </row>
        <row r="278">
          <cell r="A278" t="str">
            <v>HAVLATMARTIN</v>
          </cell>
          <cell r="B278" t="str">
            <v>MARTIN</v>
          </cell>
          <cell r="C278" t="str">
            <v>HAVLAT</v>
          </cell>
          <cell r="D278" t="str">
            <v>CHI</v>
          </cell>
          <cell r="E278" t="str">
            <v>R</v>
          </cell>
          <cell r="F278">
            <v>56</v>
          </cell>
          <cell r="G278">
            <v>13</v>
          </cell>
          <cell r="H278">
            <v>10</v>
          </cell>
          <cell r="I278">
            <v>42</v>
          </cell>
          <cell r="J278">
            <v>18</v>
          </cell>
          <cell r="K278">
            <v>24</v>
          </cell>
          <cell r="L278">
            <v>4</v>
          </cell>
          <cell r="M278">
            <v>8</v>
          </cell>
          <cell r="N278">
            <v>12</v>
          </cell>
          <cell r="O278">
            <v>33.299999999999997</v>
          </cell>
          <cell r="P278">
            <v>0.3</v>
          </cell>
        </row>
        <row r="279">
          <cell r="A279" t="str">
            <v>HAYDARDARREN</v>
          </cell>
          <cell r="B279" t="str">
            <v>DARREN</v>
          </cell>
          <cell r="C279" t="str">
            <v>HAYDAR</v>
          </cell>
          <cell r="D279" t="str">
            <v>ATL</v>
          </cell>
          <cell r="E279" t="str">
            <v>R</v>
          </cell>
          <cell r="F279">
            <v>4</v>
          </cell>
          <cell r="G279">
            <v>1</v>
          </cell>
          <cell r="H279">
            <v>1</v>
          </cell>
          <cell r="I279">
            <v>2</v>
          </cell>
          <cell r="J279">
            <v>1</v>
          </cell>
          <cell r="K279">
            <v>0</v>
          </cell>
          <cell r="L279">
            <v>2</v>
          </cell>
          <cell r="M279">
            <v>1</v>
          </cell>
          <cell r="N279">
            <v>3</v>
          </cell>
          <cell r="O279">
            <v>66.7</v>
          </cell>
          <cell r="P279">
            <v>1.3</v>
          </cell>
        </row>
        <row r="280">
          <cell r="A280" t="str">
            <v>HEATLEYDANY</v>
          </cell>
          <cell r="B280" t="str">
            <v>DANY</v>
          </cell>
          <cell r="C280" t="str">
            <v>HEATLEY</v>
          </cell>
          <cell r="D280" t="str">
            <v>OTT</v>
          </cell>
          <cell r="E280" t="str">
            <v>R</v>
          </cell>
          <cell r="F280">
            <v>82</v>
          </cell>
          <cell r="G280">
            <v>25</v>
          </cell>
          <cell r="H280">
            <v>93</v>
          </cell>
          <cell r="I280">
            <v>112</v>
          </cell>
          <cell r="J280">
            <v>58</v>
          </cell>
          <cell r="K280">
            <v>68</v>
          </cell>
          <cell r="L280">
            <v>23</v>
          </cell>
          <cell r="M280">
            <v>37</v>
          </cell>
          <cell r="N280">
            <v>60</v>
          </cell>
          <cell r="O280">
            <v>38.299999999999997</v>
          </cell>
          <cell r="P280">
            <v>1.2</v>
          </cell>
        </row>
        <row r="281">
          <cell r="A281" t="str">
            <v>HECHTJOCHEN</v>
          </cell>
          <cell r="B281" t="str">
            <v>JOCHEN</v>
          </cell>
          <cell r="C281" t="str">
            <v>HECHT</v>
          </cell>
          <cell r="D281" t="str">
            <v>BUF</v>
          </cell>
          <cell r="E281" t="str">
            <v>C</v>
          </cell>
          <cell r="F281">
            <v>76</v>
          </cell>
          <cell r="G281">
            <v>35</v>
          </cell>
          <cell r="H281">
            <v>39</v>
          </cell>
          <cell r="I281">
            <v>72</v>
          </cell>
          <cell r="J281">
            <v>52</v>
          </cell>
          <cell r="K281">
            <v>40</v>
          </cell>
          <cell r="L281">
            <v>57</v>
          </cell>
          <cell r="M281">
            <v>88</v>
          </cell>
          <cell r="N281">
            <v>145</v>
          </cell>
          <cell r="O281">
            <v>39.299999999999997</v>
          </cell>
          <cell r="P281">
            <v>3.1</v>
          </cell>
        </row>
        <row r="282">
          <cell r="A282" t="str">
            <v>HEDICANBRET</v>
          </cell>
          <cell r="B282" t="str">
            <v>BRET</v>
          </cell>
          <cell r="C282" t="str">
            <v>HEDICAN</v>
          </cell>
          <cell r="D282" t="str">
            <v>CAR</v>
          </cell>
          <cell r="E282" t="str">
            <v>D</v>
          </cell>
          <cell r="F282">
            <v>50</v>
          </cell>
          <cell r="G282">
            <v>72</v>
          </cell>
          <cell r="H282">
            <v>60</v>
          </cell>
          <cell r="I282">
            <v>15</v>
          </cell>
          <cell r="J282">
            <v>32</v>
          </cell>
          <cell r="K282">
            <v>15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A283" t="str">
            <v>HEJDAJAN</v>
          </cell>
          <cell r="B283" t="str">
            <v>JAN</v>
          </cell>
          <cell r="C283" t="str">
            <v>HEJDA</v>
          </cell>
          <cell r="D283" t="str">
            <v>EDM</v>
          </cell>
          <cell r="E283" t="str">
            <v>D</v>
          </cell>
          <cell r="F283">
            <v>39</v>
          </cell>
          <cell r="G283">
            <v>48</v>
          </cell>
          <cell r="H283">
            <v>61</v>
          </cell>
          <cell r="I283">
            <v>17</v>
          </cell>
          <cell r="J283">
            <v>42</v>
          </cell>
          <cell r="K283">
            <v>26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 t="str">
            <v>HEJDUKMILAN</v>
          </cell>
          <cell r="B284" t="str">
            <v>MILAN</v>
          </cell>
          <cell r="C284" t="str">
            <v>HEJDUK</v>
          </cell>
          <cell r="D284" t="str">
            <v>COL</v>
          </cell>
          <cell r="E284" t="str">
            <v>R</v>
          </cell>
          <cell r="F284">
            <v>80</v>
          </cell>
          <cell r="G284">
            <v>28</v>
          </cell>
          <cell r="H284">
            <v>13</v>
          </cell>
          <cell r="I284">
            <v>68</v>
          </cell>
          <cell r="J284">
            <v>40</v>
          </cell>
          <cell r="K284">
            <v>38</v>
          </cell>
          <cell r="L284">
            <v>49</v>
          </cell>
          <cell r="M284">
            <v>60</v>
          </cell>
          <cell r="N284">
            <v>109</v>
          </cell>
          <cell r="O284">
            <v>45</v>
          </cell>
          <cell r="P284">
            <v>2.2999999999999998</v>
          </cell>
        </row>
        <row r="285">
          <cell r="A285" t="str">
            <v>HELBLINGTIMO</v>
          </cell>
          <cell r="B285" t="str">
            <v>TIMO</v>
          </cell>
          <cell r="C285" t="str">
            <v>HELBLING</v>
          </cell>
          <cell r="D285" t="str">
            <v>WAS</v>
          </cell>
          <cell r="E285" t="str">
            <v>D</v>
          </cell>
          <cell r="F285">
            <v>2</v>
          </cell>
          <cell r="G285">
            <v>4</v>
          </cell>
          <cell r="H285">
            <v>2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 t="str">
            <v>HEMSKYALES</v>
          </cell>
          <cell r="B286" t="str">
            <v>ALES</v>
          </cell>
          <cell r="C286" t="str">
            <v>HEMSKY</v>
          </cell>
          <cell r="D286" t="str">
            <v>EDM</v>
          </cell>
          <cell r="E286" t="str">
            <v>R</v>
          </cell>
          <cell r="F286">
            <v>64</v>
          </cell>
          <cell r="G286">
            <v>17</v>
          </cell>
          <cell r="H286">
            <v>23</v>
          </cell>
          <cell r="I286">
            <v>45</v>
          </cell>
          <cell r="J286">
            <v>96</v>
          </cell>
          <cell r="K286">
            <v>35</v>
          </cell>
          <cell r="L286">
            <v>3</v>
          </cell>
          <cell r="M286">
            <v>7</v>
          </cell>
          <cell r="N286">
            <v>10</v>
          </cell>
          <cell r="O286">
            <v>30</v>
          </cell>
          <cell r="P286">
            <v>0.2</v>
          </cell>
        </row>
        <row r="287">
          <cell r="A287" t="str">
            <v>HENNESSYJOSHUA</v>
          </cell>
          <cell r="B287" t="str">
            <v>JOSHUA</v>
          </cell>
          <cell r="C287" t="str">
            <v>HENNESSY</v>
          </cell>
          <cell r="D287" t="str">
            <v>OTT</v>
          </cell>
          <cell r="E287" t="str">
            <v>C</v>
          </cell>
          <cell r="F287">
            <v>10</v>
          </cell>
          <cell r="G287">
            <v>1</v>
          </cell>
          <cell r="H287">
            <v>0</v>
          </cell>
          <cell r="I287">
            <v>0</v>
          </cell>
          <cell r="J287">
            <v>1</v>
          </cell>
          <cell r="K287">
            <v>4</v>
          </cell>
          <cell r="L287">
            <v>16</v>
          </cell>
          <cell r="M287">
            <v>27</v>
          </cell>
          <cell r="N287">
            <v>43</v>
          </cell>
          <cell r="O287">
            <v>37.200000000000003</v>
          </cell>
          <cell r="P287">
            <v>7.3</v>
          </cell>
        </row>
        <row r="288">
          <cell r="A288" t="str">
            <v>HEWARDJAMIE</v>
          </cell>
          <cell r="B288" t="str">
            <v>JAMIE</v>
          </cell>
          <cell r="C288" t="str">
            <v>HEWARD</v>
          </cell>
          <cell r="D288" t="str">
            <v>LAK</v>
          </cell>
          <cell r="E288" t="str">
            <v>D</v>
          </cell>
          <cell r="F288">
            <v>71</v>
          </cell>
          <cell r="G288">
            <v>81</v>
          </cell>
          <cell r="H288">
            <v>43</v>
          </cell>
          <cell r="I288">
            <v>37</v>
          </cell>
          <cell r="J288">
            <v>47</v>
          </cell>
          <cell r="K288">
            <v>13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A289" t="str">
            <v>HIGGINSCHRISTOPHER</v>
          </cell>
          <cell r="B289" t="str">
            <v>CHRISTOPHER</v>
          </cell>
          <cell r="C289" t="str">
            <v>HIGGINS</v>
          </cell>
          <cell r="D289" t="str">
            <v>MTL</v>
          </cell>
          <cell r="E289" t="str">
            <v>C</v>
          </cell>
          <cell r="F289">
            <v>61</v>
          </cell>
          <cell r="G289">
            <v>36</v>
          </cell>
          <cell r="H289">
            <v>35</v>
          </cell>
          <cell r="I289">
            <v>47</v>
          </cell>
          <cell r="J289">
            <v>19</v>
          </cell>
          <cell r="K289">
            <v>41</v>
          </cell>
          <cell r="L289">
            <v>18</v>
          </cell>
          <cell r="M289">
            <v>35</v>
          </cell>
          <cell r="N289">
            <v>53</v>
          </cell>
          <cell r="O289">
            <v>34</v>
          </cell>
          <cell r="P289">
            <v>1.4</v>
          </cell>
        </row>
        <row r="290">
          <cell r="A290" t="str">
            <v>HILBERTANDY</v>
          </cell>
          <cell r="B290" t="str">
            <v>ANDY</v>
          </cell>
          <cell r="C290" t="str">
            <v>HILBERT</v>
          </cell>
          <cell r="D290" t="str">
            <v>NYI</v>
          </cell>
          <cell r="E290" t="str">
            <v>C</v>
          </cell>
          <cell r="F290">
            <v>81</v>
          </cell>
          <cell r="G290">
            <v>43</v>
          </cell>
          <cell r="H290">
            <v>53</v>
          </cell>
          <cell r="I290">
            <v>53</v>
          </cell>
          <cell r="J290">
            <v>29</v>
          </cell>
          <cell r="K290">
            <v>58</v>
          </cell>
          <cell r="L290">
            <v>67</v>
          </cell>
          <cell r="M290">
            <v>61</v>
          </cell>
          <cell r="N290">
            <v>128</v>
          </cell>
          <cell r="O290">
            <v>52.3</v>
          </cell>
          <cell r="P290">
            <v>2.6</v>
          </cell>
        </row>
        <row r="291">
          <cell r="A291" t="str">
            <v>HILLSEAN</v>
          </cell>
          <cell r="B291" t="str">
            <v>SEAN</v>
          </cell>
          <cell r="C291" t="str">
            <v>HILL</v>
          </cell>
          <cell r="D291" t="str">
            <v>NYI</v>
          </cell>
          <cell r="E291" t="str">
            <v>D</v>
          </cell>
          <cell r="F291">
            <v>81</v>
          </cell>
          <cell r="G291">
            <v>202</v>
          </cell>
          <cell r="H291">
            <v>252</v>
          </cell>
          <cell r="I291">
            <v>50</v>
          </cell>
          <cell r="J291">
            <v>63</v>
          </cell>
          <cell r="K291">
            <v>26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 t="str">
            <v>HINOTEDAN</v>
          </cell>
          <cell r="B292" t="str">
            <v>DAN</v>
          </cell>
          <cell r="C292" t="str">
            <v>HINOTE</v>
          </cell>
          <cell r="D292" t="str">
            <v>STL</v>
          </cell>
          <cell r="E292" t="str">
            <v>R</v>
          </cell>
          <cell r="F292">
            <v>41</v>
          </cell>
          <cell r="G292">
            <v>18</v>
          </cell>
          <cell r="H292">
            <v>84</v>
          </cell>
          <cell r="I292">
            <v>18</v>
          </cell>
          <cell r="J292">
            <v>9</v>
          </cell>
          <cell r="K292">
            <v>12</v>
          </cell>
          <cell r="L292">
            <v>85</v>
          </cell>
          <cell r="M292">
            <v>88</v>
          </cell>
          <cell r="N292">
            <v>173</v>
          </cell>
          <cell r="O292">
            <v>49.1</v>
          </cell>
          <cell r="P292">
            <v>7</v>
          </cell>
        </row>
        <row r="293">
          <cell r="A293" t="str">
            <v>HNIDYSHANE</v>
          </cell>
          <cell r="B293" t="str">
            <v>SHANE</v>
          </cell>
          <cell r="C293" t="str">
            <v>HNIDY</v>
          </cell>
          <cell r="D293" t="str">
            <v>ATL</v>
          </cell>
          <cell r="E293" t="str">
            <v>D</v>
          </cell>
          <cell r="F293">
            <v>72</v>
          </cell>
          <cell r="G293">
            <v>104</v>
          </cell>
          <cell r="H293">
            <v>73</v>
          </cell>
          <cell r="I293">
            <v>27</v>
          </cell>
          <cell r="J293">
            <v>45</v>
          </cell>
          <cell r="K293">
            <v>21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A294" t="str">
            <v>HOGGANJEFF</v>
          </cell>
          <cell r="B294" t="str">
            <v>JEFF</v>
          </cell>
          <cell r="C294" t="str">
            <v>HOGGAN</v>
          </cell>
          <cell r="D294" t="str">
            <v>BOS</v>
          </cell>
          <cell r="E294" t="str">
            <v>R</v>
          </cell>
          <cell r="F294">
            <v>46</v>
          </cell>
          <cell r="G294">
            <v>18</v>
          </cell>
          <cell r="H294">
            <v>39</v>
          </cell>
          <cell r="I294">
            <v>5</v>
          </cell>
          <cell r="J294">
            <v>5</v>
          </cell>
          <cell r="K294">
            <v>6</v>
          </cell>
          <cell r="L294">
            <v>1</v>
          </cell>
          <cell r="M294">
            <v>2</v>
          </cell>
          <cell r="N294">
            <v>3</v>
          </cell>
          <cell r="O294">
            <v>33.299999999999997</v>
          </cell>
          <cell r="P294">
            <v>0.1</v>
          </cell>
        </row>
        <row r="295">
          <cell r="A295" t="str">
            <v>HOLIKROBERT</v>
          </cell>
          <cell r="B295" t="str">
            <v>ROBERT</v>
          </cell>
          <cell r="C295" t="str">
            <v>HOLIK</v>
          </cell>
          <cell r="D295" t="str">
            <v>ATL</v>
          </cell>
          <cell r="E295" t="str">
            <v>C</v>
          </cell>
          <cell r="F295">
            <v>82</v>
          </cell>
          <cell r="G295">
            <v>47</v>
          </cell>
          <cell r="H295">
            <v>153</v>
          </cell>
          <cell r="I295">
            <v>62</v>
          </cell>
          <cell r="J295">
            <v>50</v>
          </cell>
          <cell r="K295">
            <v>80</v>
          </cell>
          <cell r="L295">
            <v>820</v>
          </cell>
          <cell r="M295">
            <v>607</v>
          </cell>
          <cell r="N295">
            <v>1427</v>
          </cell>
          <cell r="O295">
            <v>57.5</v>
          </cell>
          <cell r="P295">
            <v>28.3</v>
          </cell>
        </row>
        <row r="296">
          <cell r="A296" t="str">
            <v>HOLLWEGRYAN</v>
          </cell>
          <cell r="B296" t="str">
            <v>RYAN</v>
          </cell>
          <cell r="C296" t="str">
            <v>HOLLWEG</v>
          </cell>
          <cell r="D296" t="str">
            <v>NYR</v>
          </cell>
          <cell r="E296" t="str">
            <v>C</v>
          </cell>
          <cell r="F296">
            <v>78</v>
          </cell>
          <cell r="G296">
            <v>15</v>
          </cell>
          <cell r="H296">
            <v>231</v>
          </cell>
          <cell r="I296">
            <v>20</v>
          </cell>
          <cell r="J296">
            <v>24</v>
          </cell>
          <cell r="K296">
            <v>15</v>
          </cell>
          <cell r="L296">
            <v>34</v>
          </cell>
          <cell r="M296">
            <v>52</v>
          </cell>
          <cell r="N296">
            <v>86</v>
          </cell>
          <cell r="O296">
            <v>39.5</v>
          </cell>
          <cell r="P296">
            <v>1.9</v>
          </cell>
        </row>
        <row r="297">
          <cell r="A297" t="str">
            <v>HOLMQVISTMICHAEL</v>
          </cell>
          <cell r="B297" t="str">
            <v>MICHAEL</v>
          </cell>
          <cell r="C297" t="str">
            <v>HOLMQVIST</v>
          </cell>
          <cell r="D297" t="str">
            <v>CHI</v>
          </cell>
          <cell r="E297" t="str">
            <v>C</v>
          </cell>
          <cell r="F297">
            <v>63</v>
          </cell>
          <cell r="G297">
            <v>32</v>
          </cell>
          <cell r="H297">
            <v>36</v>
          </cell>
          <cell r="I297">
            <v>13</v>
          </cell>
          <cell r="J297">
            <v>9</v>
          </cell>
          <cell r="K297">
            <v>13</v>
          </cell>
          <cell r="L297">
            <v>72</v>
          </cell>
          <cell r="M297">
            <v>89</v>
          </cell>
          <cell r="N297">
            <v>161</v>
          </cell>
          <cell r="O297">
            <v>44.7</v>
          </cell>
          <cell r="P297">
            <v>4.5</v>
          </cell>
        </row>
        <row r="298">
          <cell r="A298" t="str">
            <v>HOLMSTROMTOMAS</v>
          </cell>
          <cell r="B298" t="str">
            <v>TOMAS</v>
          </cell>
          <cell r="C298" t="str">
            <v>HOLMSTROM</v>
          </cell>
          <cell r="D298" t="str">
            <v>DET</v>
          </cell>
          <cell r="E298" t="str">
            <v>L</v>
          </cell>
          <cell r="F298">
            <v>77</v>
          </cell>
          <cell r="G298">
            <v>18</v>
          </cell>
          <cell r="H298">
            <v>68</v>
          </cell>
          <cell r="I298">
            <v>56</v>
          </cell>
          <cell r="J298">
            <v>56</v>
          </cell>
          <cell r="K298">
            <v>18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A299" t="str">
            <v>HORCOFFSHAWN</v>
          </cell>
          <cell r="B299" t="str">
            <v>SHAWN</v>
          </cell>
          <cell r="C299" t="str">
            <v>HORCOFF</v>
          </cell>
          <cell r="D299" t="str">
            <v>EDM</v>
          </cell>
          <cell r="E299" t="str">
            <v>C</v>
          </cell>
          <cell r="F299">
            <v>80</v>
          </cell>
          <cell r="G299">
            <v>80</v>
          </cell>
          <cell r="H299">
            <v>26</v>
          </cell>
          <cell r="I299">
            <v>63</v>
          </cell>
          <cell r="J299">
            <v>78</v>
          </cell>
          <cell r="K299">
            <v>75</v>
          </cell>
          <cell r="L299">
            <v>720</v>
          </cell>
          <cell r="M299">
            <v>702</v>
          </cell>
          <cell r="N299">
            <v>1422</v>
          </cell>
          <cell r="O299">
            <v>50.6</v>
          </cell>
          <cell r="P299">
            <v>31.4</v>
          </cell>
        </row>
        <row r="300">
          <cell r="A300" t="str">
            <v>HORDICHUKDARCY</v>
          </cell>
          <cell r="B300" t="str">
            <v>DARCY</v>
          </cell>
          <cell r="C300" t="str">
            <v>HORDICHUK</v>
          </cell>
          <cell r="D300" t="str">
            <v>NAS</v>
          </cell>
          <cell r="E300" t="str">
            <v>L</v>
          </cell>
          <cell r="F300">
            <v>53</v>
          </cell>
          <cell r="G300">
            <v>3</v>
          </cell>
          <cell r="H300">
            <v>65</v>
          </cell>
          <cell r="I300">
            <v>6</v>
          </cell>
          <cell r="J300">
            <v>4</v>
          </cell>
          <cell r="K300">
            <v>8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A301" t="str">
            <v>HORTONNATHAN</v>
          </cell>
          <cell r="B301" t="str">
            <v>NATHAN</v>
          </cell>
          <cell r="C301" t="str">
            <v>HORTON</v>
          </cell>
          <cell r="D301" t="str">
            <v>FLA</v>
          </cell>
          <cell r="E301" t="str">
            <v>C</v>
          </cell>
          <cell r="F301">
            <v>82</v>
          </cell>
          <cell r="G301">
            <v>25</v>
          </cell>
          <cell r="H301">
            <v>63</v>
          </cell>
          <cell r="I301">
            <v>74</v>
          </cell>
          <cell r="J301">
            <v>34</v>
          </cell>
          <cell r="K301">
            <v>37</v>
          </cell>
          <cell r="L301">
            <v>15</v>
          </cell>
          <cell r="M301">
            <v>16</v>
          </cell>
          <cell r="N301">
            <v>31</v>
          </cell>
          <cell r="O301">
            <v>48.4</v>
          </cell>
          <cell r="P301">
            <v>0.6</v>
          </cell>
        </row>
        <row r="302">
          <cell r="A302" t="str">
            <v>HOSSAMARCEL</v>
          </cell>
          <cell r="B302" t="str">
            <v>MARCEL</v>
          </cell>
          <cell r="C302" t="str">
            <v>HOSSA</v>
          </cell>
          <cell r="D302" t="str">
            <v>NYR</v>
          </cell>
          <cell r="E302" t="str">
            <v>L</v>
          </cell>
          <cell r="F302">
            <v>64</v>
          </cell>
          <cell r="G302">
            <v>19</v>
          </cell>
          <cell r="H302">
            <v>82</v>
          </cell>
          <cell r="I302">
            <v>38</v>
          </cell>
          <cell r="J302">
            <v>20</v>
          </cell>
          <cell r="K302">
            <v>30</v>
          </cell>
          <cell r="L302">
            <v>3</v>
          </cell>
          <cell r="M302">
            <v>15</v>
          </cell>
          <cell r="N302">
            <v>18</v>
          </cell>
          <cell r="O302">
            <v>16.7</v>
          </cell>
          <cell r="P302">
            <v>0.5</v>
          </cell>
        </row>
        <row r="303">
          <cell r="A303" t="str">
            <v>HOSSAMARIAN</v>
          </cell>
          <cell r="B303" t="str">
            <v>MARIAN</v>
          </cell>
          <cell r="C303" t="str">
            <v>HOSSA</v>
          </cell>
          <cell r="D303" t="str">
            <v>ATL</v>
          </cell>
          <cell r="E303" t="str">
            <v>R</v>
          </cell>
          <cell r="F303">
            <v>82</v>
          </cell>
          <cell r="G303">
            <v>28</v>
          </cell>
          <cell r="H303">
            <v>90</v>
          </cell>
          <cell r="I303">
            <v>80</v>
          </cell>
          <cell r="J303">
            <v>71</v>
          </cell>
          <cell r="K303">
            <v>94</v>
          </cell>
          <cell r="L303">
            <v>4</v>
          </cell>
          <cell r="M303">
            <v>14</v>
          </cell>
          <cell r="N303">
            <v>18</v>
          </cell>
          <cell r="O303">
            <v>22.2</v>
          </cell>
          <cell r="P303">
            <v>0.3</v>
          </cell>
        </row>
        <row r="304">
          <cell r="A304" t="str">
            <v>HUDLERJIRI</v>
          </cell>
          <cell r="B304" t="str">
            <v>JIRI</v>
          </cell>
          <cell r="C304" t="str">
            <v>HUDLER</v>
          </cell>
          <cell r="D304" t="str">
            <v>DET</v>
          </cell>
          <cell r="E304" t="str">
            <v>C</v>
          </cell>
          <cell r="F304">
            <v>76</v>
          </cell>
          <cell r="G304">
            <v>10</v>
          </cell>
          <cell r="H304">
            <v>23</v>
          </cell>
          <cell r="I304">
            <v>38</v>
          </cell>
          <cell r="J304">
            <v>22</v>
          </cell>
          <cell r="K304">
            <v>22</v>
          </cell>
          <cell r="L304">
            <v>6</v>
          </cell>
          <cell r="M304">
            <v>14</v>
          </cell>
          <cell r="N304">
            <v>20</v>
          </cell>
          <cell r="O304">
            <v>30</v>
          </cell>
          <cell r="P304">
            <v>0.4</v>
          </cell>
        </row>
        <row r="305">
          <cell r="A305" t="str">
            <v>HUNTERTRENT</v>
          </cell>
          <cell r="B305" t="str">
            <v>TRENT</v>
          </cell>
          <cell r="C305" t="str">
            <v>HUNTER</v>
          </cell>
          <cell r="D305" t="str">
            <v>NYI</v>
          </cell>
          <cell r="E305" t="str">
            <v>R</v>
          </cell>
          <cell r="F305">
            <v>77</v>
          </cell>
          <cell r="G305">
            <v>38</v>
          </cell>
          <cell r="H305">
            <v>246</v>
          </cell>
          <cell r="I305">
            <v>73</v>
          </cell>
          <cell r="J305">
            <v>35</v>
          </cell>
          <cell r="K305">
            <v>64</v>
          </cell>
          <cell r="L305">
            <v>6</v>
          </cell>
          <cell r="M305">
            <v>8</v>
          </cell>
          <cell r="N305">
            <v>14</v>
          </cell>
          <cell r="O305">
            <v>42.8</v>
          </cell>
          <cell r="P305">
            <v>0.3</v>
          </cell>
        </row>
        <row r="306">
          <cell r="A306" t="str">
            <v>HUNTJAMESON</v>
          </cell>
          <cell r="B306" t="str">
            <v>JAMESON</v>
          </cell>
          <cell r="C306" t="str">
            <v>HUNT</v>
          </cell>
          <cell r="D306" t="str">
            <v>WAS</v>
          </cell>
          <cell r="E306" t="str">
            <v>D</v>
          </cell>
          <cell r="F306">
            <v>1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A307" t="str">
            <v>HUSELIUSKRISTIAN</v>
          </cell>
          <cell r="B307" t="str">
            <v>KRISTIAN</v>
          </cell>
          <cell r="C307" t="str">
            <v>HUSELIUS</v>
          </cell>
          <cell r="D307" t="str">
            <v>CGY</v>
          </cell>
          <cell r="E307" t="str">
            <v>L</v>
          </cell>
          <cell r="F307">
            <v>81</v>
          </cell>
          <cell r="G307">
            <v>19</v>
          </cell>
          <cell r="H307">
            <v>11</v>
          </cell>
          <cell r="I307">
            <v>69</v>
          </cell>
          <cell r="J307">
            <v>83</v>
          </cell>
          <cell r="K307">
            <v>48</v>
          </cell>
          <cell r="L307">
            <v>4</v>
          </cell>
          <cell r="M307">
            <v>10</v>
          </cell>
          <cell r="N307">
            <v>14</v>
          </cell>
          <cell r="O307">
            <v>28.6</v>
          </cell>
          <cell r="P307">
            <v>0.3</v>
          </cell>
        </row>
        <row r="308">
          <cell r="A308" t="str">
            <v>HUSKINSKENT</v>
          </cell>
          <cell r="B308" t="str">
            <v>KENT</v>
          </cell>
          <cell r="C308" t="str">
            <v>HUSKINS</v>
          </cell>
          <cell r="D308" t="str">
            <v>ANA</v>
          </cell>
          <cell r="E308" t="str">
            <v>D</v>
          </cell>
          <cell r="F308">
            <v>33</v>
          </cell>
          <cell r="G308">
            <v>33</v>
          </cell>
          <cell r="H308">
            <v>29</v>
          </cell>
          <cell r="I308">
            <v>12</v>
          </cell>
          <cell r="J308">
            <v>7</v>
          </cell>
          <cell r="K308">
            <v>9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A309" t="str">
            <v>HUSSEYMATT</v>
          </cell>
          <cell r="B309" t="str">
            <v>MATT</v>
          </cell>
          <cell r="C309" t="str">
            <v>HUSSEY</v>
          </cell>
          <cell r="D309" t="str">
            <v>DET</v>
          </cell>
          <cell r="E309" t="str">
            <v>C</v>
          </cell>
          <cell r="F309">
            <v>5</v>
          </cell>
          <cell r="G309">
            <v>0</v>
          </cell>
          <cell r="H309">
            <v>4</v>
          </cell>
          <cell r="I309">
            <v>1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 t="str">
            <v>HUTCHINSONANDREW</v>
          </cell>
          <cell r="B310" t="str">
            <v>ANDREW</v>
          </cell>
          <cell r="C310" t="str">
            <v>HUTCHINSON</v>
          </cell>
          <cell r="D310" t="str">
            <v>CAR</v>
          </cell>
          <cell r="E310" t="str">
            <v>D</v>
          </cell>
          <cell r="F310">
            <v>41</v>
          </cell>
          <cell r="G310">
            <v>11</v>
          </cell>
          <cell r="H310">
            <v>17</v>
          </cell>
          <cell r="I310">
            <v>17</v>
          </cell>
          <cell r="J310">
            <v>13</v>
          </cell>
          <cell r="K310">
            <v>3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A311" t="str">
            <v>IGINLAJAROME</v>
          </cell>
          <cell r="B311" t="str">
            <v>JAROME</v>
          </cell>
          <cell r="C311" t="str">
            <v>IGINLA</v>
          </cell>
          <cell r="D311" t="str">
            <v>CGY</v>
          </cell>
          <cell r="E311" t="str">
            <v>R</v>
          </cell>
          <cell r="F311">
            <v>70</v>
          </cell>
          <cell r="G311">
            <v>20</v>
          </cell>
          <cell r="H311">
            <v>78</v>
          </cell>
          <cell r="I311">
            <v>88</v>
          </cell>
          <cell r="J311">
            <v>58</v>
          </cell>
          <cell r="K311">
            <v>40</v>
          </cell>
          <cell r="L311">
            <v>215</v>
          </cell>
          <cell r="M311">
            <v>191</v>
          </cell>
          <cell r="N311">
            <v>406</v>
          </cell>
          <cell r="O311">
            <v>53</v>
          </cell>
          <cell r="P311">
            <v>9.9</v>
          </cell>
        </row>
        <row r="312">
          <cell r="A312" t="str">
            <v>IMMONENJARKKO</v>
          </cell>
          <cell r="B312" t="str">
            <v>JARKKO</v>
          </cell>
          <cell r="C312" t="str">
            <v>IMMONEN</v>
          </cell>
          <cell r="D312" t="str">
            <v>NYR</v>
          </cell>
          <cell r="E312" t="str">
            <v>C</v>
          </cell>
          <cell r="F312">
            <v>14</v>
          </cell>
          <cell r="G312">
            <v>6</v>
          </cell>
          <cell r="H312">
            <v>8</v>
          </cell>
          <cell r="I312">
            <v>6</v>
          </cell>
          <cell r="J312">
            <v>4</v>
          </cell>
          <cell r="K312">
            <v>4</v>
          </cell>
          <cell r="L312">
            <v>61</v>
          </cell>
          <cell r="M312">
            <v>47</v>
          </cell>
          <cell r="N312">
            <v>108</v>
          </cell>
          <cell r="O312">
            <v>56.5</v>
          </cell>
          <cell r="P312">
            <v>14.1</v>
          </cell>
        </row>
        <row r="313">
          <cell r="A313" t="str">
            <v>ISBISTERBRAD</v>
          </cell>
          <cell r="B313" t="str">
            <v>BRAD</v>
          </cell>
          <cell r="C313" t="str">
            <v>ISBISTER</v>
          </cell>
          <cell r="D313" t="str">
            <v>NYR</v>
          </cell>
          <cell r="E313" t="str">
            <v>L</v>
          </cell>
          <cell r="F313">
            <v>19</v>
          </cell>
          <cell r="G313">
            <v>2</v>
          </cell>
          <cell r="H313">
            <v>15</v>
          </cell>
          <cell r="I313">
            <v>19</v>
          </cell>
          <cell r="J313">
            <v>7</v>
          </cell>
          <cell r="K313">
            <v>4</v>
          </cell>
          <cell r="L313">
            <v>4</v>
          </cell>
          <cell r="M313">
            <v>8</v>
          </cell>
          <cell r="N313">
            <v>12</v>
          </cell>
          <cell r="O313">
            <v>33.299999999999997</v>
          </cell>
          <cell r="P313">
            <v>1</v>
          </cell>
        </row>
        <row r="314">
          <cell r="A314" t="str">
            <v>IVANANSRAITIS</v>
          </cell>
          <cell r="B314" t="str">
            <v>RAITIS</v>
          </cell>
          <cell r="C314" t="str">
            <v>IVANANS</v>
          </cell>
          <cell r="D314" t="str">
            <v>LAK</v>
          </cell>
          <cell r="E314" t="str">
            <v>L</v>
          </cell>
          <cell r="F314">
            <v>66</v>
          </cell>
          <cell r="G314">
            <v>10</v>
          </cell>
          <cell r="H314">
            <v>101</v>
          </cell>
          <cell r="I314">
            <v>18</v>
          </cell>
          <cell r="J314">
            <v>10</v>
          </cell>
          <cell r="K314">
            <v>5</v>
          </cell>
          <cell r="L314">
            <v>0</v>
          </cell>
          <cell r="M314">
            <v>1</v>
          </cell>
          <cell r="N314">
            <v>1</v>
          </cell>
          <cell r="O314">
            <v>0</v>
          </cell>
          <cell r="P314">
            <v>0</v>
          </cell>
        </row>
        <row r="315">
          <cell r="A315" t="str">
            <v>JACINAGREGORY</v>
          </cell>
          <cell r="B315" t="str">
            <v>GREGORY</v>
          </cell>
          <cell r="C315" t="str">
            <v>JACINA</v>
          </cell>
          <cell r="D315" t="str">
            <v>FLA</v>
          </cell>
          <cell r="E315" t="str">
            <v>C</v>
          </cell>
          <cell r="F315">
            <v>3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A316" t="str">
            <v>JACKMANBARRET</v>
          </cell>
          <cell r="B316" t="str">
            <v>BARRET</v>
          </cell>
          <cell r="C316" t="str">
            <v>JACKMAN</v>
          </cell>
          <cell r="D316" t="str">
            <v>STL</v>
          </cell>
          <cell r="E316" t="str">
            <v>D</v>
          </cell>
          <cell r="F316">
            <v>70</v>
          </cell>
          <cell r="G316">
            <v>133</v>
          </cell>
          <cell r="H316">
            <v>98</v>
          </cell>
          <cell r="I316">
            <v>37</v>
          </cell>
          <cell r="J316">
            <v>56</v>
          </cell>
          <cell r="K316">
            <v>25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A317" t="str">
            <v>JACKMANRICHARD</v>
          </cell>
          <cell r="B317" t="str">
            <v>RICHARD</v>
          </cell>
          <cell r="C317" t="str">
            <v>JACKMAN</v>
          </cell>
          <cell r="D317" t="str">
            <v>ANA</v>
          </cell>
          <cell r="E317" t="str">
            <v>D</v>
          </cell>
          <cell r="F317">
            <v>31</v>
          </cell>
          <cell r="G317">
            <v>28</v>
          </cell>
          <cell r="H317">
            <v>27</v>
          </cell>
          <cell r="I317">
            <v>9</v>
          </cell>
          <cell r="J317">
            <v>8</v>
          </cell>
          <cell r="K317">
            <v>5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 t="str">
            <v>JACKMANTIM</v>
          </cell>
          <cell r="B318" t="str">
            <v>TIM</v>
          </cell>
          <cell r="C318" t="str">
            <v>JACKMAN</v>
          </cell>
          <cell r="D318" t="str">
            <v>LAK</v>
          </cell>
          <cell r="E318" t="str">
            <v>R</v>
          </cell>
          <cell r="F318">
            <v>5</v>
          </cell>
          <cell r="G318">
            <v>0</v>
          </cell>
          <cell r="H318">
            <v>5</v>
          </cell>
          <cell r="I318">
            <v>1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</row>
        <row r="319">
          <cell r="A319" t="str">
            <v>JACQUESJEAN-FRANCOIS</v>
          </cell>
          <cell r="B319" t="str">
            <v>JEAN-FRANCOIS</v>
          </cell>
          <cell r="C319" t="str">
            <v>JACQUES</v>
          </cell>
          <cell r="D319" t="str">
            <v>EDM</v>
          </cell>
          <cell r="E319" t="str">
            <v>L</v>
          </cell>
          <cell r="F319">
            <v>37</v>
          </cell>
          <cell r="G319">
            <v>8</v>
          </cell>
          <cell r="H319">
            <v>72</v>
          </cell>
          <cell r="I319">
            <v>12</v>
          </cell>
          <cell r="J319">
            <v>7</v>
          </cell>
          <cell r="K319">
            <v>7</v>
          </cell>
          <cell r="L319">
            <v>0</v>
          </cell>
          <cell r="M319">
            <v>2</v>
          </cell>
          <cell r="N319">
            <v>2</v>
          </cell>
          <cell r="O319">
            <v>0</v>
          </cell>
          <cell r="P319">
            <v>0</v>
          </cell>
        </row>
        <row r="320">
          <cell r="A320" t="str">
            <v>JAGRJAROMIR</v>
          </cell>
          <cell r="B320" t="str">
            <v>JAROMIR</v>
          </cell>
          <cell r="C320" t="str">
            <v>JAGR</v>
          </cell>
          <cell r="D320" t="str">
            <v>NYR</v>
          </cell>
          <cell r="E320" t="str">
            <v>R</v>
          </cell>
          <cell r="F320">
            <v>82</v>
          </cell>
          <cell r="G320">
            <v>12</v>
          </cell>
          <cell r="H320">
            <v>23</v>
          </cell>
          <cell r="I320">
            <v>122</v>
          </cell>
          <cell r="J320">
            <v>126</v>
          </cell>
          <cell r="K320">
            <v>54</v>
          </cell>
          <cell r="L320">
            <v>1</v>
          </cell>
          <cell r="M320">
            <v>5</v>
          </cell>
          <cell r="N320">
            <v>6</v>
          </cell>
          <cell r="O320">
            <v>16.7</v>
          </cell>
          <cell r="P320">
            <v>0.1</v>
          </cell>
        </row>
        <row r="321">
          <cell r="A321" t="str">
            <v>JANIKDOUG</v>
          </cell>
          <cell r="B321" t="str">
            <v>DOUG</v>
          </cell>
          <cell r="C321" t="str">
            <v>JANIK</v>
          </cell>
          <cell r="D321" t="str">
            <v>TBL</v>
          </cell>
          <cell r="E321" t="str">
            <v>D</v>
          </cell>
          <cell r="F321">
            <v>75</v>
          </cell>
          <cell r="G321">
            <v>98</v>
          </cell>
          <cell r="H321">
            <v>37</v>
          </cell>
          <cell r="I321">
            <v>36</v>
          </cell>
          <cell r="J321">
            <v>49</v>
          </cell>
          <cell r="K321">
            <v>21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A322" t="str">
            <v>JANSSENCAM</v>
          </cell>
          <cell r="B322" t="str">
            <v>CAM</v>
          </cell>
          <cell r="C322" t="str">
            <v>JANSSEN</v>
          </cell>
          <cell r="D322" t="str">
            <v>NJD</v>
          </cell>
          <cell r="E322" t="str">
            <v>R</v>
          </cell>
          <cell r="F322">
            <v>48</v>
          </cell>
          <cell r="G322">
            <v>0</v>
          </cell>
          <cell r="H322">
            <v>82</v>
          </cell>
          <cell r="I322">
            <v>7</v>
          </cell>
          <cell r="J322">
            <v>5</v>
          </cell>
          <cell r="K322">
            <v>4</v>
          </cell>
          <cell r="L322">
            <v>1</v>
          </cell>
          <cell r="M322">
            <v>0</v>
          </cell>
          <cell r="N322">
            <v>1</v>
          </cell>
          <cell r="O322">
            <v>100</v>
          </cell>
          <cell r="P322">
            <v>0</v>
          </cell>
        </row>
        <row r="323">
          <cell r="A323" t="str">
            <v>JOHNSONAARON</v>
          </cell>
          <cell r="B323" t="str">
            <v>AARON</v>
          </cell>
          <cell r="C323" t="str">
            <v>JOHNSON</v>
          </cell>
          <cell r="D323" t="str">
            <v>CBJ</v>
          </cell>
          <cell r="E323" t="str">
            <v>D</v>
          </cell>
          <cell r="F323">
            <v>61</v>
          </cell>
          <cell r="G323">
            <v>41</v>
          </cell>
          <cell r="H323">
            <v>65</v>
          </cell>
          <cell r="I323">
            <v>30</v>
          </cell>
          <cell r="J323">
            <v>10</v>
          </cell>
          <cell r="K323">
            <v>11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 t="str">
            <v>JOHNSONJACK</v>
          </cell>
          <cell r="B324" t="str">
            <v>JACK</v>
          </cell>
          <cell r="C324" t="str">
            <v>JOHNSON</v>
          </cell>
          <cell r="D324" t="str">
            <v>LAK</v>
          </cell>
          <cell r="E324" t="str">
            <v>D</v>
          </cell>
          <cell r="F324">
            <v>5</v>
          </cell>
          <cell r="G324">
            <v>6</v>
          </cell>
          <cell r="H324">
            <v>6</v>
          </cell>
          <cell r="I324">
            <v>3</v>
          </cell>
          <cell r="J324">
            <v>2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</row>
        <row r="325">
          <cell r="A325" t="str">
            <v>JOHNSONMIKE</v>
          </cell>
          <cell r="B325" t="str">
            <v>MIKE</v>
          </cell>
          <cell r="C325" t="str">
            <v>JOHNSON</v>
          </cell>
          <cell r="D325" t="str">
            <v>MTL</v>
          </cell>
          <cell r="E325" t="str">
            <v>R</v>
          </cell>
          <cell r="F325">
            <v>80</v>
          </cell>
          <cell r="G325">
            <v>46</v>
          </cell>
          <cell r="H325">
            <v>79</v>
          </cell>
          <cell r="I325">
            <v>45</v>
          </cell>
          <cell r="J325">
            <v>24</v>
          </cell>
          <cell r="K325">
            <v>33</v>
          </cell>
          <cell r="L325">
            <v>12</v>
          </cell>
          <cell r="M325">
            <v>26</v>
          </cell>
          <cell r="N325">
            <v>38</v>
          </cell>
          <cell r="O325">
            <v>31.6</v>
          </cell>
          <cell r="P325">
            <v>0.8</v>
          </cell>
        </row>
        <row r="326">
          <cell r="A326" t="str">
            <v>JOHNSONRYAN</v>
          </cell>
          <cell r="B326" t="str">
            <v>RYAN</v>
          </cell>
          <cell r="C326" t="str">
            <v>JOHNSON</v>
          </cell>
          <cell r="D326" t="str">
            <v>STL</v>
          </cell>
          <cell r="E326" t="str">
            <v>C</v>
          </cell>
          <cell r="F326">
            <v>59</v>
          </cell>
          <cell r="G326">
            <v>66</v>
          </cell>
          <cell r="H326">
            <v>53</v>
          </cell>
          <cell r="I326">
            <v>25</v>
          </cell>
          <cell r="J326">
            <v>17</v>
          </cell>
          <cell r="K326">
            <v>10</v>
          </cell>
          <cell r="L326">
            <v>291</v>
          </cell>
          <cell r="M326">
            <v>234</v>
          </cell>
          <cell r="N326">
            <v>525</v>
          </cell>
          <cell r="O326">
            <v>55.4</v>
          </cell>
          <cell r="P326">
            <v>15.3</v>
          </cell>
        </row>
        <row r="327">
          <cell r="A327" t="str">
            <v>JOHNSSONKIM</v>
          </cell>
          <cell r="B327" t="str">
            <v>KIM</v>
          </cell>
          <cell r="C327" t="str">
            <v>JOHNSSON</v>
          </cell>
          <cell r="D327" t="str">
            <v>MIN</v>
          </cell>
          <cell r="E327" t="str">
            <v>D</v>
          </cell>
          <cell r="F327">
            <v>76</v>
          </cell>
          <cell r="G327">
            <v>131</v>
          </cell>
          <cell r="H327">
            <v>50</v>
          </cell>
          <cell r="I327">
            <v>35</v>
          </cell>
          <cell r="J327">
            <v>30</v>
          </cell>
          <cell r="K327">
            <v>36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</row>
        <row r="328">
          <cell r="A328" t="str">
            <v>JOKINENJUSSI</v>
          </cell>
          <cell r="B328" t="str">
            <v>JUSSI</v>
          </cell>
          <cell r="C328" t="str">
            <v>JOKINEN</v>
          </cell>
          <cell r="D328" t="str">
            <v>DAL</v>
          </cell>
          <cell r="E328" t="str">
            <v>L</v>
          </cell>
          <cell r="F328">
            <v>82</v>
          </cell>
          <cell r="G328">
            <v>21</v>
          </cell>
          <cell r="H328">
            <v>23</v>
          </cell>
          <cell r="I328">
            <v>48</v>
          </cell>
          <cell r="J328">
            <v>64</v>
          </cell>
          <cell r="K328">
            <v>34</v>
          </cell>
          <cell r="L328">
            <v>145</v>
          </cell>
          <cell r="M328">
            <v>133</v>
          </cell>
          <cell r="N328">
            <v>278</v>
          </cell>
          <cell r="O328">
            <v>52.2</v>
          </cell>
          <cell r="P328">
            <v>6.2</v>
          </cell>
        </row>
        <row r="329">
          <cell r="A329" t="str">
            <v>JOKINENOLLI</v>
          </cell>
          <cell r="B329" t="str">
            <v>OLLI</v>
          </cell>
          <cell r="C329" t="str">
            <v>JOKINEN</v>
          </cell>
          <cell r="D329" t="str">
            <v>FLA</v>
          </cell>
          <cell r="E329" t="str">
            <v>C</v>
          </cell>
          <cell r="F329">
            <v>82</v>
          </cell>
          <cell r="G329">
            <v>24</v>
          </cell>
          <cell r="H329">
            <v>52</v>
          </cell>
          <cell r="I329">
            <v>134</v>
          </cell>
          <cell r="J329">
            <v>68</v>
          </cell>
          <cell r="K329">
            <v>34</v>
          </cell>
          <cell r="L329">
            <v>476</v>
          </cell>
          <cell r="M329">
            <v>598</v>
          </cell>
          <cell r="N329">
            <v>1074</v>
          </cell>
          <cell r="O329">
            <v>44.3</v>
          </cell>
          <cell r="P329">
            <v>21.5</v>
          </cell>
        </row>
        <row r="330">
          <cell r="A330" t="str">
            <v>JONESBLAIR</v>
          </cell>
          <cell r="B330" t="str">
            <v>BLAIR</v>
          </cell>
          <cell r="C330" t="str">
            <v>JONES</v>
          </cell>
          <cell r="D330" t="str">
            <v>TBL</v>
          </cell>
          <cell r="E330" t="str">
            <v>C</v>
          </cell>
          <cell r="F330">
            <v>20</v>
          </cell>
          <cell r="G330">
            <v>3</v>
          </cell>
          <cell r="H330">
            <v>11</v>
          </cell>
          <cell r="I330">
            <v>5</v>
          </cell>
          <cell r="J330">
            <v>3</v>
          </cell>
          <cell r="K330">
            <v>4</v>
          </cell>
          <cell r="L330">
            <v>27</v>
          </cell>
          <cell r="M330">
            <v>38</v>
          </cell>
          <cell r="N330">
            <v>65</v>
          </cell>
          <cell r="O330">
            <v>41.5</v>
          </cell>
          <cell r="P330">
            <v>5.6</v>
          </cell>
        </row>
        <row r="331">
          <cell r="A331" t="str">
            <v>JONESMATT</v>
          </cell>
          <cell r="B331" t="str">
            <v>MATT</v>
          </cell>
          <cell r="C331" t="str">
            <v>JONES</v>
          </cell>
          <cell r="D331" t="str">
            <v>PHO</v>
          </cell>
          <cell r="E331" t="str">
            <v>D</v>
          </cell>
          <cell r="F331">
            <v>45</v>
          </cell>
          <cell r="G331">
            <v>59</v>
          </cell>
          <cell r="H331">
            <v>65</v>
          </cell>
          <cell r="I331">
            <v>5</v>
          </cell>
          <cell r="J331">
            <v>17</v>
          </cell>
          <cell r="K331">
            <v>4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</row>
        <row r="332">
          <cell r="A332" t="str">
            <v>JONESRANDY</v>
          </cell>
          <cell r="B332" t="str">
            <v>RANDY</v>
          </cell>
          <cell r="C332" t="str">
            <v>JONES</v>
          </cell>
          <cell r="D332" t="str">
            <v>PHI</v>
          </cell>
          <cell r="E332" t="str">
            <v>D</v>
          </cell>
          <cell r="F332">
            <v>66</v>
          </cell>
          <cell r="G332">
            <v>78</v>
          </cell>
          <cell r="H332">
            <v>33</v>
          </cell>
          <cell r="I332">
            <v>20</v>
          </cell>
          <cell r="J332">
            <v>49</v>
          </cell>
          <cell r="K332">
            <v>30</v>
          </cell>
          <cell r="L332">
            <v>0</v>
          </cell>
          <cell r="M332">
            <v>1</v>
          </cell>
          <cell r="N332">
            <v>1</v>
          </cell>
          <cell r="O332">
            <v>0</v>
          </cell>
          <cell r="P332">
            <v>0</v>
          </cell>
        </row>
        <row r="333">
          <cell r="A333" t="str">
            <v>JONSSONLARS</v>
          </cell>
          <cell r="B333" t="str">
            <v>LARS</v>
          </cell>
          <cell r="C333" t="str">
            <v>JONSSON</v>
          </cell>
          <cell r="D333" t="str">
            <v>PHI</v>
          </cell>
          <cell r="E333" t="str">
            <v>D</v>
          </cell>
          <cell r="F333">
            <v>8</v>
          </cell>
          <cell r="G333">
            <v>2</v>
          </cell>
          <cell r="H333">
            <v>4</v>
          </cell>
          <cell r="I333">
            <v>5</v>
          </cell>
          <cell r="J333">
            <v>12</v>
          </cell>
          <cell r="K333">
            <v>4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</row>
        <row r="334">
          <cell r="A334" t="str">
            <v>JOVANOVSKIED</v>
          </cell>
          <cell r="B334" t="str">
            <v>ED</v>
          </cell>
          <cell r="C334" t="str">
            <v>JOVANOVSKI</v>
          </cell>
          <cell r="D334" t="str">
            <v>PHO</v>
          </cell>
          <cell r="E334" t="str">
            <v>D</v>
          </cell>
          <cell r="F334">
            <v>54</v>
          </cell>
          <cell r="G334">
            <v>71</v>
          </cell>
          <cell r="H334">
            <v>61</v>
          </cell>
          <cell r="I334">
            <v>52</v>
          </cell>
          <cell r="J334">
            <v>39</v>
          </cell>
          <cell r="K334">
            <v>24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</row>
        <row r="335">
          <cell r="A335" t="str">
            <v>JURCINAMILAN</v>
          </cell>
          <cell r="B335" t="str">
            <v>MILAN</v>
          </cell>
          <cell r="C335" t="str">
            <v>JURCINA</v>
          </cell>
          <cell r="D335" t="str">
            <v>WAS</v>
          </cell>
          <cell r="E335" t="str">
            <v>D</v>
          </cell>
          <cell r="F335">
            <v>70</v>
          </cell>
          <cell r="G335">
            <v>86</v>
          </cell>
          <cell r="H335">
            <v>103</v>
          </cell>
          <cell r="I335">
            <v>21</v>
          </cell>
          <cell r="J335">
            <v>37</v>
          </cell>
          <cell r="K335">
            <v>14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</row>
        <row r="336">
          <cell r="A336" t="str">
            <v>KABERLEFRANTISEK</v>
          </cell>
          <cell r="B336" t="str">
            <v>FRANTISEK</v>
          </cell>
          <cell r="C336" t="str">
            <v>KABERLE</v>
          </cell>
          <cell r="D336" t="str">
            <v>CAR</v>
          </cell>
          <cell r="E336" t="str">
            <v>D</v>
          </cell>
          <cell r="F336">
            <v>27</v>
          </cell>
          <cell r="G336">
            <v>17</v>
          </cell>
          <cell r="H336">
            <v>16</v>
          </cell>
          <cell r="I336">
            <v>14</v>
          </cell>
          <cell r="J336">
            <v>15</v>
          </cell>
          <cell r="K336">
            <v>8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</row>
        <row r="337">
          <cell r="A337" t="str">
            <v>KABERLETOMAS</v>
          </cell>
          <cell r="B337" t="str">
            <v>TOMAS</v>
          </cell>
          <cell r="C337" t="str">
            <v>KABERLE</v>
          </cell>
          <cell r="D337" t="str">
            <v>TOR</v>
          </cell>
          <cell r="E337" t="str">
            <v>D</v>
          </cell>
          <cell r="F337">
            <v>74</v>
          </cell>
          <cell r="G337">
            <v>67</v>
          </cell>
          <cell r="H337">
            <v>61</v>
          </cell>
          <cell r="I337">
            <v>49</v>
          </cell>
          <cell r="J337">
            <v>61</v>
          </cell>
          <cell r="K337">
            <v>45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</row>
        <row r="338">
          <cell r="A338" t="str">
            <v>KAIGORODOVALEXEI</v>
          </cell>
          <cell r="B338" t="str">
            <v>ALEXEI</v>
          </cell>
          <cell r="C338" t="str">
            <v>KAIGORODOV</v>
          </cell>
          <cell r="D338" t="str">
            <v>OTT</v>
          </cell>
          <cell r="E338" t="str">
            <v>C</v>
          </cell>
          <cell r="F338">
            <v>6</v>
          </cell>
          <cell r="G338">
            <v>0</v>
          </cell>
          <cell r="H338">
            <v>0</v>
          </cell>
          <cell r="I338">
            <v>0</v>
          </cell>
          <cell r="J338">
            <v>1</v>
          </cell>
          <cell r="K338">
            <v>2</v>
          </cell>
          <cell r="L338">
            <v>5</v>
          </cell>
          <cell r="M338">
            <v>19</v>
          </cell>
          <cell r="N338">
            <v>24</v>
          </cell>
          <cell r="O338">
            <v>20.8</v>
          </cell>
          <cell r="P338">
            <v>6.5</v>
          </cell>
        </row>
        <row r="339">
          <cell r="A339" t="str">
            <v>KALETAPATRICK</v>
          </cell>
          <cell r="B339" t="str">
            <v>PATRICK</v>
          </cell>
          <cell r="C339" t="str">
            <v>KALETA</v>
          </cell>
          <cell r="D339" t="str">
            <v>BUF</v>
          </cell>
          <cell r="E339" t="str">
            <v>R</v>
          </cell>
          <cell r="F339">
            <v>7</v>
          </cell>
          <cell r="G339">
            <v>4</v>
          </cell>
          <cell r="H339">
            <v>19</v>
          </cell>
          <cell r="I339">
            <v>0</v>
          </cell>
          <cell r="J339">
            <v>1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</row>
        <row r="340">
          <cell r="A340" t="str">
            <v>KALININDMITRI</v>
          </cell>
          <cell r="B340" t="str">
            <v>DMITRI</v>
          </cell>
          <cell r="C340" t="str">
            <v>KALININ</v>
          </cell>
          <cell r="D340" t="str">
            <v>BUF</v>
          </cell>
          <cell r="E340" t="str">
            <v>D</v>
          </cell>
          <cell r="F340">
            <v>82</v>
          </cell>
          <cell r="G340">
            <v>148</v>
          </cell>
          <cell r="H340">
            <v>51</v>
          </cell>
          <cell r="I340">
            <v>47</v>
          </cell>
          <cell r="J340">
            <v>79</v>
          </cell>
          <cell r="K340">
            <v>32</v>
          </cell>
          <cell r="L340">
            <v>1</v>
          </cell>
          <cell r="M340">
            <v>0</v>
          </cell>
          <cell r="N340">
            <v>1</v>
          </cell>
          <cell r="O340">
            <v>100</v>
          </cell>
          <cell r="P340">
            <v>0</v>
          </cell>
        </row>
        <row r="341">
          <cell r="A341" t="str">
            <v>KALUSPETR</v>
          </cell>
          <cell r="B341" t="str">
            <v>PETR</v>
          </cell>
          <cell r="C341" t="str">
            <v>KALUS</v>
          </cell>
          <cell r="D341" t="str">
            <v>BOS</v>
          </cell>
          <cell r="E341" t="str">
            <v>R</v>
          </cell>
          <cell r="F341">
            <v>9</v>
          </cell>
          <cell r="G341">
            <v>3</v>
          </cell>
          <cell r="H341">
            <v>13</v>
          </cell>
          <cell r="I341">
            <v>4</v>
          </cell>
          <cell r="J341">
            <v>3</v>
          </cell>
          <cell r="K341">
            <v>3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</row>
        <row r="342">
          <cell r="A342" t="str">
            <v>KANEBOYD</v>
          </cell>
          <cell r="B342" t="str">
            <v>BOYD</v>
          </cell>
          <cell r="C342" t="str">
            <v>KANE</v>
          </cell>
          <cell r="D342" t="str">
            <v>PHI</v>
          </cell>
          <cell r="E342" t="str">
            <v>L</v>
          </cell>
          <cell r="F342">
            <v>15</v>
          </cell>
          <cell r="G342">
            <v>5</v>
          </cell>
          <cell r="H342">
            <v>8</v>
          </cell>
          <cell r="I342">
            <v>0</v>
          </cell>
          <cell r="J342">
            <v>0</v>
          </cell>
          <cell r="K342">
            <v>1</v>
          </cell>
          <cell r="L342">
            <v>1</v>
          </cell>
          <cell r="M342">
            <v>3</v>
          </cell>
          <cell r="N342">
            <v>4</v>
          </cell>
          <cell r="O342">
            <v>25</v>
          </cell>
          <cell r="P342">
            <v>0.4</v>
          </cell>
        </row>
        <row r="343">
          <cell r="A343" t="str">
            <v>KAPANENNIKO</v>
          </cell>
          <cell r="B343" t="str">
            <v>NIKO</v>
          </cell>
          <cell r="C343" t="str">
            <v>KAPANEN</v>
          </cell>
          <cell r="D343" t="str">
            <v>PHO</v>
          </cell>
          <cell r="E343" t="str">
            <v>C</v>
          </cell>
          <cell r="F343">
            <v>79</v>
          </cell>
          <cell r="G343">
            <v>24</v>
          </cell>
          <cell r="H343">
            <v>46</v>
          </cell>
          <cell r="I343">
            <v>40</v>
          </cell>
          <cell r="J343">
            <v>36</v>
          </cell>
          <cell r="K343">
            <v>39</v>
          </cell>
          <cell r="L343">
            <v>436</v>
          </cell>
          <cell r="M343">
            <v>370</v>
          </cell>
          <cell r="N343">
            <v>806</v>
          </cell>
          <cell r="O343">
            <v>54.1</v>
          </cell>
          <cell r="P343">
            <v>16.899999999999999</v>
          </cell>
        </row>
        <row r="344">
          <cell r="A344" t="str">
            <v>KAPANENSAMI</v>
          </cell>
          <cell r="B344" t="str">
            <v>SAMI</v>
          </cell>
          <cell r="C344" t="str">
            <v>KAPANEN</v>
          </cell>
          <cell r="D344" t="str">
            <v>PHI</v>
          </cell>
          <cell r="E344" t="str">
            <v>R</v>
          </cell>
          <cell r="F344">
            <v>77</v>
          </cell>
          <cell r="G344">
            <v>59</v>
          </cell>
          <cell r="H344">
            <v>32</v>
          </cell>
          <cell r="I344">
            <v>46</v>
          </cell>
          <cell r="J344">
            <v>40</v>
          </cell>
          <cell r="K344">
            <v>46</v>
          </cell>
          <cell r="L344">
            <v>13</v>
          </cell>
          <cell r="M344">
            <v>26</v>
          </cell>
          <cell r="N344">
            <v>39</v>
          </cell>
          <cell r="O344">
            <v>33.299999999999997</v>
          </cell>
          <cell r="P344">
            <v>0.8</v>
          </cell>
        </row>
        <row r="345">
          <cell r="A345" t="str">
            <v>KARIYAPAUL</v>
          </cell>
          <cell r="B345" t="str">
            <v>PAUL</v>
          </cell>
          <cell r="C345" t="str">
            <v>KARIYA</v>
          </cell>
          <cell r="D345" t="str">
            <v>NAS</v>
          </cell>
          <cell r="E345" t="str">
            <v>L</v>
          </cell>
          <cell r="F345">
            <v>82</v>
          </cell>
          <cell r="G345">
            <v>49</v>
          </cell>
          <cell r="H345">
            <v>16</v>
          </cell>
          <cell r="I345">
            <v>84</v>
          </cell>
          <cell r="J345">
            <v>50</v>
          </cell>
          <cell r="K345">
            <v>23</v>
          </cell>
          <cell r="L345">
            <v>0</v>
          </cell>
          <cell r="M345">
            <v>3</v>
          </cell>
          <cell r="N345">
            <v>3</v>
          </cell>
          <cell r="O345">
            <v>0</v>
          </cell>
          <cell r="P345">
            <v>0</v>
          </cell>
        </row>
        <row r="346">
          <cell r="A346" t="str">
            <v>KARLSSONANDREAS</v>
          </cell>
          <cell r="B346" t="str">
            <v>ANDREAS</v>
          </cell>
          <cell r="C346" t="str">
            <v>KARLSSON</v>
          </cell>
          <cell r="D346" t="str">
            <v>TBL</v>
          </cell>
          <cell r="E346" t="str">
            <v>C</v>
          </cell>
          <cell r="F346">
            <v>53</v>
          </cell>
          <cell r="G346">
            <v>14</v>
          </cell>
          <cell r="H346">
            <v>13</v>
          </cell>
          <cell r="I346">
            <v>10</v>
          </cell>
          <cell r="J346">
            <v>14</v>
          </cell>
          <cell r="K346">
            <v>10</v>
          </cell>
          <cell r="L346">
            <v>129</v>
          </cell>
          <cell r="M346">
            <v>157</v>
          </cell>
          <cell r="N346">
            <v>286</v>
          </cell>
          <cell r="O346">
            <v>45.1</v>
          </cell>
          <cell r="P346">
            <v>9.3000000000000007</v>
          </cell>
        </row>
        <row r="347">
          <cell r="A347" t="str">
            <v>KASPARAITISDARIUS</v>
          </cell>
          <cell r="B347" t="str">
            <v>DARIUS</v>
          </cell>
          <cell r="C347" t="str">
            <v>KASPARAITIS</v>
          </cell>
          <cell r="D347" t="str">
            <v>NYR</v>
          </cell>
          <cell r="E347" t="str">
            <v>D</v>
          </cell>
          <cell r="F347">
            <v>24</v>
          </cell>
          <cell r="G347">
            <v>44</v>
          </cell>
          <cell r="H347">
            <v>62</v>
          </cell>
          <cell r="I347">
            <v>5</v>
          </cell>
          <cell r="J347">
            <v>11</v>
          </cell>
          <cell r="K347">
            <v>3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</row>
        <row r="348">
          <cell r="A348" t="str">
            <v>KASTSITSYNANDREI</v>
          </cell>
          <cell r="B348" t="str">
            <v>ANDREI</v>
          </cell>
          <cell r="C348" t="str">
            <v>KASTSITSYN</v>
          </cell>
          <cell r="D348" t="str">
            <v>MTL</v>
          </cell>
          <cell r="E348" t="str">
            <v>L</v>
          </cell>
          <cell r="F348">
            <v>22</v>
          </cell>
          <cell r="G348">
            <v>4</v>
          </cell>
          <cell r="H348">
            <v>23</v>
          </cell>
          <cell r="I348">
            <v>16</v>
          </cell>
          <cell r="J348">
            <v>11</v>
          </cell>
          <cell r="K348">
            <v>9</v>
          </cell>
          <cell r="L348">
            <v>0</v>
          </cell>
          <cell r="M348">
            <v>1</v>
          </cell>
          <cell r="N348">
            <v>1</v>
          </cell>
          <cell r="O348">
            <v>0</v>
          </cell>
          <cell r="P348">
            <v>0</v>
          </cell>
        </row>
        <row r="349">
          <cell r="A349" t="str">
            <v>KEITHDUNCAN</v>
          </cell>
          <cell r="B349" t="str">
            <v>DUNCAN</v>
          </cell>
          <cell r="C349" t="str">
            <v>KEITH</v>
          </cell>
          <cell r="D349" t="str">
            <v>CHI</v>
          </cell>
          <cell r="E349" t="str">
            <v>D</v>
          </cell>
          <cell r="F349">
            <v>82</v>
          </cell>
          <cell r="G349">
            <v>148</v>
          </cell>
          <cell r="H349">
            <v>78</v>
          </cell>
          <cell r="I349">
            <v>31</v>
          </cell>
          <cell r="J349">
            <v>43</v>
          </cell>
          <cell r="K349">
            <v>24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</row>
        <row r="350">
          <cell r="A350" t="str">
            <v>KEITHMATT</v>
          </cell>
          <cell r="B350" t="str">
            <v>MATT</v>
          </cell>
          <cell r="C350" t="str">
            <v>KEITH</v>
          </cell>
          <cell r="D350" t="str">
            <v>CHI</v>
          </cell>
          <cell r="E350" t="str">
            <v>R</v>
          </cell>
          <cell r="F350">
            <v>2</v>
          </cell>
          <cell r="G350">
            <v>1</v>
          </cell>
          <cell r="H350">
            <v>2</v>
          </cell>
          <cell r="I350">
            <v>1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</row>
        <row r="351">
          <cell r="A351" t="str">
            <v>KELLYCHRIS</v>
          </cell>
          <cell r="B351" t="str">
            <v>CHRIS</v>
          </cell>
          <cell r="C351" t="str">
            <v>KELLY</v>
          </cell>
          <cell r="D351" t="str">
            <v>OTT</v>
          </cell>
          <cell r="E351" t="str">
            <v>C</v>
          </cell>
          <cell r="F351">
            <v>82</v>
          </cell>
          <cell r="G351">
            <v>49</v>
          </cell>
          <cell r="H351">
            <v>75</v>
          </cell>
          <cell r="I351">
            <v>45</v>
          </cell>
          <cell r="J351">
            <v>40</v>
          </cell>
          <cell r="K351">
            <v>55</v>
          </cell>
          <cell r="L351">
            <v>281</v>
          </cell>
          <cell r="M351">
            <v>283</v>
          </cell>
          <cell r="N351">
            <v>564</v>
          </cell>
          <cell r="O351">
            <v>49.8</v>
          </cell>
          <cell r="P351">
            <v>11.2</v>
          </cell>
        </row>
        <row r="352">
          <cell r="A352" t="str">
            <v>KESLERRYAN</v>
          </cell>
          <cell r="B352" t="str">
            <v>RYAN</v>
          </cell>
          <cell r="C352" t="str">
            <v>KESLER</v>
          </cell>
          <cell r="D352" t="str">
            <v>VAN</v>
          </cell>
          <cell r="E352" t="str">
            <v>C</v>
          </cell>
          <cell r="F352">
            <v>48</v>
          </cell>
          <cell r="G352">
            <v>40</v>
          </cell>
          <cell r="H352">
            <v>57</v>
          </cell>
          <cell r="I352">
            <v>39</v>
          </cell>
          <cell r="J352">
            <v>14</v>
          </cell>
          <cell r="K352">
            <v>31</v>
          </cell>
          <cell r="L352">
            <v>318</v>
          </cell>
          <cell r="M352">
            <v>372</v>
          </cell>
          <cell r="N352">
            <v>690</v>
          </cell>
          <cell r="O352">
            <v>46.1</v>
          </cell>
          <cell r="P352">
            <v>24.7</v>
          </cell>
        </row>
        <row r="353">
          <cell r="A353" t="str">
            <v>KESSELPHIL</v>
          </cell>
          <cell r="B353" t="str">
            <v>PHIL</v>
          </cell>
          <cell r="C353" t="str">
            <v>KESSEL</v>
          </cell>
          <cell r="D353" t="str">
            <v>BOS</v>
          </cell>
          <cell r="E353" t="str">
            <v>C</v>
          </cell>
          <cell r="F353">
            <v>70</v>
          </cell>
          <cell r="G353">
            <v>19</v>
          </cell>
          <cell r="H353">
            <v>12</v>
          </cell>
          <cell r="I353">
            <v>40</v>
          </cell>
          <cell r="J353">
            <v>23</v>
          </cell>
          <cell r="K353">
            <v>30</v>
          </cell>
          <cell r="L353">
            <v>152</v>
          </cell>
          <cell r="M353">
            <v>221</v>
          </cell>
          <cell r="N353">
            <v>373</v>
          </cell>
          <cell r="O353">
            <v>40.799999999999997</v>
          </cell>
          <cell r="P353">
            <v>8.6</v>
          </cell>
        </row>
        <row r="354">
          <cell r="A354" t="str">
            <v>KILGERCHAD</v>
          </cell>
          <cell r="B354" t="str">
            <v>CHAD</v>
          </cell>
          <cell r="C354" t="str">
            <v>KILGER</v>
          </cell>
          <cell r="D354" t="str">
            <v>TOR</v>
          </cell>
          <cell r="E354" t="str">
            <v>L</v>
          </cell>
          <cell r="F354">
            <v>82</v>
          </cell>
          <cell r="G354">
            <v>52</v>
          </cell>
          <cell r="H354">
            <v>234</v>
          </cell>
          <cell r="I354">
            <v>66</v>
          </cell>
          <cell r="J354">
            <v>30</v>
          </cell>
          <cell r="K354">
            <v>31</v>
          </cell>
          <cell r="L354">
            <v>91</v>
          </cell>
          <cell r="M354">
            <v>107</v>
          </cell>
          <cell r="N354">
            <v>198</v>
          </cell>
          <cell r="O354">
            <v>46</v>
          </cell>
          <cell r="P354">
            <v>3.8</v>
          </cell>
        </row>
        <row r="355">
          <cell r="A355" t="str">
            <v>KINGDWAYNE</v>
          </cell>
          <cell r="B355" t="str">
            <v>DWAYNE</v>
          </cell>
          <cell r="C355" t="str">
            <v>KING</v>
          </cell>
          <cell r="D355" t="str">
            <v>STL</v>
          </cell>
          <cell r="E355" t="str">
            <v>L</v>
          </cell>
          <cell r="F355">
            <v>27</v>
          </cell>
          <cell r="G355">
            <v>4</v>
          </cell>
          <cell r="H355">
            <v>31</v>
          </cell>
          <cell r="I355">
            <v>6</v>
          </cell>
          <cell r="J355">
            <v>3</v>
          </cell>
          <cell r="K355">
            <v>2</v>
          </cell>
          <cell r="L355">
            <v>1</v>
          </cell>
          <cell r="M355">
            <v>1</v>
          </cell>
          <cell r="N355">
            <v>2</v>
          </cell>
          <cell r="O355">
            <v>50</v>
          </cell>
          <cell r="P355">
            <v>0.1</v>
          </cell>
        </row>
        <row r="356">
          <cell r="A356" t="str">
            <v>KLEEKEN</v>
          </cell>
          <cell r="B356" t="str">
            <v>KEN</v>
          </cell>
          <cell r="C356" t="str">
            <v>KLEE</v>
          </cell>
          <cell r="D356" t="str">
            <v>COL</v>
          </cell>
          <cell r="E356" t="str">
            <v>D</v>
          </cell>
          <cell r="F356">
            <v>81</v>
          </cell>
          <cell r="G356">
            <v>155</v>
          </cell>
          <cell r="H356">
            <v>107</v>
          </cell>
          <cell r="I356">
            <v>29</v>
          </cell>
          <cell r="J356">
            <v>33</v>
          </cell>
          <cell r="K356">
            <v>24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 t="str">
            <v>KLEINKEVIN</v>
          </cell>
          <cell r="B357" t="str">
            <v>KEVIN</v>
          </cell>
          <cell r="C357" t="str">
            <v>KLEIN</v>
          </cell>
          <cell r="D357" t="str">
            <v>NAS</v>
          </cell>
          <cell r="E357" t="str">
            <v>D</v>
          </cell>
          <cell r="F357">
            <v>3</v>
          </cell>
          <cell r="G357">
            <v>6</v>
          </cell>
          <cell r="H357">
            <v>3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</row>
        <row r="358">
          <cell r="A358" t="str">
            <v>KLEMMJON</v>
          </cell>
          <cell r="B358" t="str">
            <v>JON</v>
          </cell>
          <cell r="C358" t="str">
            <v>KLEMM</v>
          </cell>
          <cell r="D358" t="str">
            <v>DAL</v>
          </cell>
          <cell r="E358" t="str">
            <v>D</v>
          </cell>
          <cell r="F358">
            <v>38</v>
          </cell>
          <cell r="G358">
            <v>47</v>
          </cell>
          <cell r="H358">
            <v>59</v>
          </cell>
          <cell r="I358">
            <v>8</v>
          </cell>
          <cell r="J358">
            <v>16</v>
          </cell>
          <cell r="K358">
            <v>5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 t="str">
            <v>KLEPISJAKUB</v>
          </cell>
          <cell r="B359" t="str">
            <v>JAKUB</v>
          </cell>
          <cell r="C359" t="str">
            <v>KLEPIS</v>
          </cell>
          <cell r="D359" t="str">
            <v>WAS</v>
          </cell>
          <cell r="E359" t="str">
            <v>C</v>
          </cell>
          <cell r="F359">
            <v>41</v>
          </cell>
          <cell r="G359">
            <v>5</v>
          </cell>
          <cell r="H359">
            <v>20</v>
          </cell>
          <cell r="I359">
            <v>16</v>
          </cell>
          <cell r="J359">
            <v>21</v>
          </cell>
          <cell r="K359">
            <v>12</v>
          </cell>
          <cell r="L359">
            <v>76</v>
          </cell>
          <cell r="M359">
            <v>108</v>
          </cell>
          <cell r="N359">
            <v>184</v>
          </cell>
          <cell r="O359">
            <v>41.3</v>
          </cell>
          <cell r="P359">
            <v>7.1</v>
          </cell>
        </row>
        <row r="360">
          <cell r="A360" t="str">
            <v>KLESLAROSTISLAV</v>
          </cell>
          <cell r="B360" t="str">
            <v>ROSTISLAV</v>
          </cell>
          <cell r="C360" t="str">
            <v>KLESLA</v>
          </cell>
          <cell r="D360" t="str">
            <v>CBJ</v>
          </cell>
          <cell r="E360" t="str">
            <v>D</v>
          </cell>
          <cell r="F360">
            <v>75</v>
          </cell>
          <cell r="G360">
            <v>121</v>
          </cell>
          <cell r="H360">
            <v>113</v>
          </cell>
          <cell r="I360">
            <v>50</v>
          </cell>
          <cell r="J360">
            <v>27</v>
          </cell>
          <cell r="K360">
            <v>18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 t="str">
            <v>KNUBLEMICHAEL</v>
          </cell>
          <cell r="B361" t="str">
            <v>MICHAEL</v>
          </cell>
          <cell r="C361" t="str">
            <v>KNUBLE</v>
          </cell>
          <cell r="D361" t="str">
            <v>PHI</v>
          </cell>
          <cell r="E361" t="str">
            <v>R</v>
          </cell>
          <cell r="F361">
            <v>64</v>
          </cell>
          <cell r="G361">
            <v>34</v>
          </cell>
          <cell r="H361">
            <v>58</v>
          </cell>
          <cell r="I361">
            <v>50</v>
          </cell>
          <cell r="J361">
            <v>36</v>
          </cell>
          <cell r="K361">
            <v>19</v>
          </cell>
          <cell r="L361">
            <v>23</v>
          </cell>
          <cell r="M361">
            <v>39</v>
          </cell>
          <cell r="N361">
            <v>62</v>
          </cell>
          <cell r="O361">
            <v>37.1</v>
          </cell>
          <cell r="P361">
            <v>1.6</v>
          </cell>
        </row>
        <row r="362">
          <cell r="A362" t="str">
            <v>KOBASEWCHUCK</v>
          </cell>
          <cell r="B362" t="str">
            <v>CHUCK</v>
          </cell>
          <cell r="C362" t="str">
            <v>KOBASEW</v>
          </cell>
          <cell r="D362" t="str">
            <v>BOS</v>
          </cell>
          <cell r="E362" t="str">
            <v>R</v>
          </cell>
          <cell r="F362">
            <v>50</v>
          </cell>
          <cell r="G362">
            <v>14</v>
          </cell>
          <cell r="H362">
            <v>66</v>
          </cell>
          <cell r="I362">
            <v>20</v>
          </cell>
          <cell r="J362">
            <v>11</v>
          </cell>
          <cell r="K362">
            <v>16</v>
          </cell>
          <cell r="L362">
            <v>9</v>
          </cell>
          <cell r="M362">
            <v>23</v>
          </cell>
          <cell r="N362">
            <v>32</v>
          </cell>
          <cell r="O362">
            <v>28.1</v>
          </cell>
          <cell r="P362">
            <v>1</v>
          </cell>
        </row>
        <row r="363">
          <cell r="A363" t="str">
            <v>KOCIDAVID</v>
          </cell>
          <cell r="B363" t="str">
            <v>DAVID</v>
          </cell>
          <cell r="C363" t="str">
            <v>KOCI</v>
          </cell>
          <cell r="D363" t="str">
            <v>CHI</v>
          </cell>
          <cell r="E363" t="str">
            <v>L</v>
          </cell>
          <cell r="F363">
            <v>9</v>
          </cell>
          <cell r="G363">
            <v>1</v>
          </cell>
          <cell r="H363">
            <v>13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</row>
        <row r="364">
          <cell r="A364" t="str">
            <v>KOIVUMIKKO</v>
          </cell>
          <cell r="B364" t="str">
            <v>MIKKO</v>
          </cell>
          <cell r="C364" t="str">
            <v>KOIVU</v>
          </cell>
          <cell r="D364" t="str">
            <v>MIN</v>
          </cell>
          <cell r="E364" t="str">
            <v>C</v>
          </cell>
          <cell r="F364">
            <v>82</v>
          </cell>
          <cell r="G364">
            <v>50</v>
          </cell>
          <cell r="H364">
            <v>56</v>
          </cell>
          <cell r="I364">
            <v>64</v>
          </cell>
          <cell r="J364">
            <v>42</v>
          </cell>
          <cell r="K364">
            <v>65</v>
          </cell>
          <cell r="L364">
            <v>593</v>
          </cell>
          <cell r="M364">
            <v>572</v>
          </cell>
          <cell r="N364">
            <v>1165</v>
          </cell>
          <cell r="O364">
            <v>50.9</v>
          </cell>
          <cell r="P364">
            <v>25.1</v>
          </cell>
        </row>
        <row r="365">
          <cell r="A365" t="str">
            <v>KOIVUSAKU</v>
          </cell>
          <cell r="B365" t="str">
            <v>SAKU</v>
          </cell>
          <cell r="C365" t="str">
            <v>KOIVU</v>
          </cell>
          <cell r="D365" t="str">
            <v>MTL</v>
          </cell>
          <cell r="E365" t="str">
            <v>C</v>
          </cell>
          <cell r="F365">
            <v>81</v>
          </cell>
          <cell r="G365">
            <v>36</v>
          </cell>
          <cell r="H365">
            <v>51</v>
          </cell>
          <cell r="I365">
            <v>45</v>
          </cell>
          <cell r="J365">
            <v>51</v>
          </cell>
          <cell r="K365">
            <v>51</v>
          </cell>
          <cell r="L365">
            <v>798</v>
          </cell>
          <cell r="M365">
            <v>655</v>
          </cell>
          <cell r="N365">
            <v>1453</v>
          </cell>
          <cell r="O365">
            <v>54.9</v>
          </cell>
          <cell r="P365">
            <v>30.1</v>
          </cell>
        </row>
        <row r="366">
          <cell r="A366" t="str">
            <v>KOLNIKJURAJ</v>
          </cell>
          <cell r="B366" t="str">
            <v>JURAJ</v>
          </cell>
          <cell r="C366" t="str">
            <v>KOLNIK</v>
          </cell>
          <cell r="D366" t="str">
            <v>FLA</v>
          </cell>
          <cell r="E366" t="str">
            <v>R</v>
          </cell>
          <cell r="F366">
            <v>64</v>
          </cell>
          <cell r="G366">
            <v>30</v>
          </cell>
          <cell r="H366">
            <v>86</v>
          </cell>
          <cell r="I366">
            <v>49</v>
          </cell>
          <cell r="J366">
            <v>26</v>
          </cell>
          <cell r="K366">
            <v>22</v>
          </cell>
          <cell r="L366">
            <v>2</v>
          </cell>
          <cell r="M366">
            <v>3</v>
          </cell>
          <cell r="N366">
            <v>5</v>
          </cell>
          <cell r="O366">
            <v>40</v>
          </cell>
          <cell r="P366">
            <v>0.1</v>
          </cell>
        </row>
        <row r="367">
          <cell r="A367" t="str">
            <v>KOMISAREKMICHAEL</v>
          </cell>
          <cell r="B367" t="str">
            <v>MICHAEL</v>
          </cell>
          <cell r="C367" t="str">
            <v>KOMISAREK</v>
          </cell>
          <cell r="D367" t="str">
            <v>MTL</v>
          </cell>
          <cell r="E367" t="str">
            <v>D</v>
          </cell>
          <cell r="F367">
            <v>82</v>
          </cell>
          <cell r="G367">
            <v>147</v>
          </cell>
          <cell r="H367">
            <v>248</v>
          </cell>
          <cell r="I367">
            <v>38</v>
          </cell>
          <cell r="J367">
            <v>91</v>
          </cell>
          <cell r="K367">
            <v>44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</row>
        <row r="368">
          <cell r="A368" t="str">
            <v>KONOPKAZENON</v>
          </cell>
          <cell r="B368" t="str">
            <v>ZENON</v>
          </cell>
          <cell r="C368" t="str">
            <v>KONOPKA</v>
          </cell>
          <cell r="D368" t="str">
            <v>CBJ</v>
          </cell>
          <cell r="E368" t="str">
            <v>C</v>
          </cell>
          <cell r="F368">
            <v>6</v>
          </cell>
          <cell r="G368">
            <v>1</v>
          </cell>
          <cell r="H368">
            <v>10</v>
          </cell>
          <cell r="I368">
            <v>0</v>
          </cell>
          <cell r="J368">
            <v>1</v>
          </cell>
          <cell r="K368">
            <v>0</v>
          </cell>
          <cell r="L368">
            <v>14</v>
          </cell>
          <cell r="M368">
            <v>8</v>
          </cell>
          <cell r="N368">
            <v>22</v>
          </cell>
          <cell r="O368">
            <v>63.6</v>
          </cell>
          <cell r="P368">
            <v>6.7</v>
          </cell>
        </row>
        <row r="369">
          <cell r="A369" t="str">
            <v>KOPECKYTOMAS</v>
          </cell>
          <cell r="B369" t="str">
            <v>TOMAS</v>
          </cell>
          <cell r="C369" t="str">
            <v>KOPECKY</v>
          </cell>
          <cell r="D369" t="str">
            <v>DET</v>
          </cell>
          <cell r="E369" t="str">
            <v>R</v>
          </cell>
          <cell r="F369">
            <v>26</v>
          </cell>
          <cell r="G369">
            <v>3</v>
          </cell>
          <cell r="H369">
            <v>31</v>
          </cell>
          <cell r="I369">
            <v>16</v>
          </cell>
          <cell r="J369">
            <v>3</v>
          </cell>
          <cell r="K369">
            <v>6</v>
          </cell>
          <cell r="L369">
            <v>2</v>
          </cell>
          <cell r="M369">
            <v>3</v>
          </cell>
          <cell r="N369">
            <v>5</v>
          </cell>
          <cell r="O369">
            <v>40</v>
          </cell>
          <cell r="P369">
            <v>0.3</v>
          </cell>
        </row>
        <row r="370">
          <cell r="A370" t="str">
            <v>KOPITARANZE</v>
          </cell>
          <cell r="B370" t="str">
            <v>ANZE</v>
          </cell>
          <cell r="C370" t="str">
            <v>KOPITAR</v>
          </cell>
          <cell r="D370" t="str">
            <v>LAK</v>
          </cell>
          <cell r="E370" t="str">
            <v>C</v>
          </cell>
          <cell r="F370">
            <v>72</v>
          </cell>
          <cell r="G370">
            <v>33</v>
          </cell>
          <cell r="H370">
            <v>55</v>
          </cell>
          <cell r="I370">
            <v>82</v>
          </cell>
          <cell r="J370">
            <v>37</v>
          </cell>
          <cell r="K370">
            <v>41</v>
          </cell>
          <cell r="L370">
            <v>555</v>
          </cell>
          <cell r="M370">
            <v>649</v>
          </cell>
          <cell r="N370">
            <v>1204</v>
          </cell>
          <cell r="O370">
            <v>46.1</v>
          </cell>
          <cell r="P370">
            <v>28.8</v>
          </cell>
        </row>
        <row r="371">
          <cell r="A371" t="str">
            <v>KOSTOPOULOSTOM</v>
          </cell>
          <cell r="B371" t="str">
            <v>TOM</v>
          </cell>
          <cell r="C371" t="str">
            <v>KOSTOPOULOS</v>
          </cell>
          <cell r="D371" t="str">
            <v>LAK</v>
          </cell>
          <cell r="E371" t="str">
            <v>R</v>
          </cell>
          <cell r="F371">
            <v>76</v>
          </cell>
          <cell r="G371">
            <v>30</v>
          </cell>
          <cell r="H371">
            <v>119</v>
          </cell>
          <cell r="I371">
            <v>33</v>
          </cell>
          <cell r="J371">
            <v>25</v>
          </cell>
          <cell r="K371">
            <v>16</v>
          </cell>
          <cell r="L371">
            <v>18</v>
          </cell>
          <cell r="M371">
            <v>44</v>
          </cell>
          <cell r="N371">
            <v>62</v>
          </cell>
          <cell r="O371">
            <v>29</v>
          </cell>
          <cell r="P371">
            <v>1.4</v>
          </cell>
        </row>
        <row r="372">
          <cell r="A372" t="str">
            <v>KOTALIKALES</v>
          </cell>
          <cell r="B372" t="str">
            <v>ALES</v>
          </cell>
          <cell r="C372" t="str">
            <v>KOTALIK</v>
          </cell>
          <cell r="D372" t="str">
            <v>BUF</v>
          </cell>
          <cell r="E372" t="str">
            <v>R</v>
          </cell>
          <cell r="F372">
            <v>66</v>
          </cell>
          <cell r="G372">
            <v>24</v>
          </cell>
          <cell r="H372">
            <v>99</v>
          </cell>
          <cell r="I372">
            <v>71</v>
          </cell>
          <cell r="J372">
            <v>32</v>
          </cell>
          <cell r="K372">
            <v>13</v>
          </cell>
          <cell r="L372">
            <v>17</v>
          </cell>
          <cell r="M372">
            <v>18</v>
          </cell>
          <cell r="N372">
            <v>35</v>
          </cell>
          <cell r="O372">
            <v>48.6</v>
          </cell>
          <cell r="P372">
            <v>0.8</v>
          </cell>
        </row>
        <row r="373">
          <cell r="A373" t="str">
            <v>KOVALCHUKILYA</v>
          </cell>
          <cell r="B373" t="str">
            <v>ILYA</v>
          </cell>
          <cell r="C373" t="str">
            <v>KOVALCHUK</v>
          </cell>
          <cell r="D373" t="str">
            <v>ATL</v>
          </cell>
          <cell r="E373" t="str">
            <v>L</v>
          </cell>
          <cell r="F373">
            <v>82</v>
          </cell>
          <cell r="G373">
            <v>17</v>
          </cell>
          <cell r="H373">
            <v>72</v>
          </cell>
          <cell r="I373">
            <v>139</v>
          </cell>
          <cell r="J373">
            <v>102</v>
          </cell>
          <cell r="K373">
            <v>60</v>
          </cell>
          <cell r="L373">
            <v>26</v>
          </cell>
          <cell r="M373">
            <v>40</v>
          </cell>
          <cell r="N373">
            <v>66</v>
          </cell>
          <cell r="O373">
            <v>39.4</v>
          </cell>
          <cell r="P373">
            <v>1.3</v>
          </cell>
        </row>
        <row r="374">
          <cell r="A374" t="str">
            <v>KOVALEVALEX</v>
          </cell>
          <cell r="B374" t="str">
            <v>ALEX</v>
          </cell>
          <cell r="C374" t="str">
            <v>KOVALEV</v>
          </cell>
          <cell r="D374" t="str">
            <v>MTL</v>
          </cell>
          <cell r="E374" t="str">
            <v>R</v>
          </cell>
          <cell r="F374">
            <v>73</v>
          </cell>
          <cell r="G374">
            <v>19</v>
          </cell>
          <cell r="H374">
            <v>43</v>
          </cell>
          <cell r="I374">
            <v>69</v>
          </cell>
          <cell r="J374">
            <v>44</v>
          </cell>
          <cell r="K374">
            <v>36</v>
          </cell>
          <cell r="L374">
            <v>75</v>
          </cell>
          <cell r="M374">
            <v>87</v>
          </cell>
          <cell r="N374">
            <v>162</v>
          </cell>
          <cell r="O374">
            <v>46.3</v>
          </cell>
          <cell r="P374">
            <v>3.7</v>
          </cell>
        </row>
        <row r="375">
          <cell r="A375" t="str">
            <v>KOZLOVVIKTOR</v>
          </cell>
          <cell r="B375" t="str">
            <v>VIKTOR</v>
          </cell>
          <cell r="C375" t="str">
            <v>KOZLOV</v>
          </cell>
          <cell r="D375" t="str">
            <v>NYI</v>
          </cell>
          <cell r="E375" t="str">
            <v>C</v>
          </cell>
          <cell r="F375">
            <v>81</v>
          </cell>
          <cell r="G375">
            <v>35</v>
          </cell>
          <cell r="H375">
            <v>64</v>
          </cell>
          <cell r="I375">
            <v>58</v>
          </cell>
          <cell r="J375">
            <v>53</v>
          </cell>
          <cell r="K375">
            <v>65</v>
          </cell>
          <cell r="L375">
            <v>180</v>
          </cell>
          <cell r="M375">
            <v>282</v>
          </cell>
          <cell r="N375">
            <v>462</v>
          </cell>
          <cell r="O375">
            <v>39</v>
          </cell>
          <cell r="P375">
            <v>9.6</v>
          </cell>
        </row>
        <row r="376">
          <cell r="A376" t="str">
            <v>KRAJICEKLUKAS</v>
          </cell>
          <cell r="B376" t="str">
            <v>LUKAS</v>
          </cell>
          <cell r="C376" t="str">
            <v>KRAJICEK</v>
          </cell>
          <cell r="D376" t="str">
            <v>VAN</v>
          </cell>
          <cell r="E376" t="str">
            <v>D</v>
          </cell>
          <cell r="F376">
            <v>78</v>
          </cell>
          <cell r="G376">
            <v>77</v>
          </cell>
          <cell r="H376">
            <v>49</v>
          </cell>
          <cell r="I376">
            <v>41</v>
          </cell>
          <cell r="J376">
            <v>38</v>
          </cell>
          <cell r="K376">
            <v>17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</row>
        <row r="377">
          <cell r="A377" t="str">
            <v>KREJCIDAVID</v>
          </cell>
          <cell r="B377" t="str">
            <v>DAVID</v>
          </cell>
          <cell r="C377" t="str">
            <v>KREJCI</v>
          </cell>
          <cell r="D377" t="str">
            <v>BOS</v>
          </cell>
          <cell r="E377" t="str">
            <v>C</v>
          </cell>
          <cell r="F377">
            <v>6</v>
          </cell>
          <cell r="G377">
            <v>1</v>
          </cell>
          <cell r="H377">
            <v>2</v>
          </cell>
          <cell r="I377">
            <v>2</v>
          </cell>
          <cell r="J377">
            <v>2</v>
          </cell>
          <cell r="K377">
            <v>1</v>
          </cell>
          <cell r="L377">
            <v>4</v>
          </cell>
          <cell r="M377">
            <v>10</v>
          </cell>
          <cell r="N377">
            <v>14</v>
          </cell>
          <cell r="O377">
            <v>28.6</v>
          </cell>
          <cell r="P377">
            <v>3.8</v>
          </cell>
        </row>
        <row r="378">
          <cell r="A378" t="str">
            <v>KREPSKAMIL</v>
          </cell>
          <cell r="B378" t="str">
            <v>KAMIL</v>
          </cell>
          <cell r="C378" t="str">
            <v>KREPS</v>
          </cell>
          <cell r="D378" t="str">
            <v>FLA</v>
          </cell>
          <cell r="E378" t="str">
            <v>C</v>
          </cell>
          <cell r="F378">
            <v>14</v>
          </cell>
          <cell r="G378">
            <v>6</v>
          </cell>
          <cell r="H378">
            <v>11</v>
          </cell>
          <cell r="I378">
            <v>5</v>
          </cell>
          <cell r="J378">
            <v>4</v>
          </cell>
          <cell r="K378">
            <v>2</v>
          </cell>
          <cell r="L378">
            <v>55</v>
          </cell>
          <cell r="M378">
            <v>58</v>
          </cell>
          <cell r="N378">
            <v>113</v>
          </cell>
          <cell r="O378">
            <v>48.7</v>
          </cell>
          <cell r="P378">
            <v>13.1</v>
          </cell>
        </row>
        <row r="379">
          <cell r="A379" t="str">
            <v>KROGJASON</v>
          </cell>
          <cell r="B379" t="str">
            <v>JASON</v>
          </cell>
          <cell r="C379" t="str">
            <v>KROG</v>
          </cell>
          <cell r="D379" t="str">
            <v>NYR</v>
          </cell>
          <cell r="E379" t="str">
            <v>C</v>
          </cell>
          <cell r="F379">
            <v>23</v>
          </cell>
          <cell r="G379">
            <v>12</v>
          </cell>
          <cell r="H379">
            <v>15</v>
          </cell>
          <cell r="I379">
            <v>3</v>
          </cell>
          <cell r="J379">
            <v>6</v>
          </cell>
          <cell r="K379">
            <v>4</v>
          </cell>
          <cell r="L379">
            <v>128</v>
          </cell>
          <cell r="M379">
            <v>103</v>
          </cell>
          <cell r="N379">
            <v>231</v>
          </cell>
          <cell r="O379">
            <v>55.4</v>
          </cell>
          <cell r="P379">
            <v>17.3</v>
          </cell>
        </row>
        <row r="380">
          <cell r="A380" t="str">
            <v>KRONVALLNIKLAS</v>
          </cell>
          <cell r="B380" t="str">
            <v>NIKLAS</v>
          </cell>
          <cell r="C380" t="str">
            <v>KRONVALL</v>
          </cell>
          <cell r="D380" t="str">
            <v>DET</v>
          </cell>
          <cell r="E380" t="str">
            <v>D</v>
          </cell>
          <cell r="F380">
            <v>68</v>
          </cell>
          <cell r="G380">
            <v>99</v>
          </cell>
          <cell r="H380">
            <v>92</v>
          </cell>
          <cell r="I380">
            <v>46</v>
          </cell>
          <cell r="J380">
            <v>60</v>
          </cell>
          <cell r="K380">
            <v>24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</row>
        <row r="381">
          <cell r="A381" t="str">
            <v>KUBAFILIP</v>
          </cell>
          <cell r="B381" t="str">
            <v>FILIP</v>
          </cell>
          <cell r="C381" t="str">
            <v>KUBA</v>
          </cell>
          <cell r="D381" t="str">
            <v>TBL</v>
          </cell>
          <cell r="E381" t="str">
            <v>D</v>
          </cell>
          <cell r="F381">
            <v>81</v>
          </cell>
          <cell r="G381">
            <v>113</v>
          </cell>
          <cell r="H381">
            <v>48</v>
          </cell>
          <cell r="I381">
            <v>42</v>
          </cell>
          <cell r="J381">
            <v>43</v>
          </cell>
          <cell r="K381">
            <v>31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</row>
        <row r="382">
          <cell r="A382" t="str">
            <v>KUBINAPAVEL</v>
          </cell>
          <cell r="B382" t="str">
            <v>PAVEL</v>
          </cell>
          <cell r="C382" t="str">
            <v>KUBINA</v>
          </cell>
          <cell r="D382" t="str">
            <v>TOR</v>
          </cell>
          <cell r="E382" t="str">
            <v>D</v>
          </cell>
          <cell r="F382">
            <v>61</v>
          </cell>
          <cell r="G382">
            <v>110</v>
          </cell>
          <cell r="H382">
            <v>100</v>
          </cell>
          <cell r="I382">
            <v>42</v>
          </cell>
          <cell r="J382">
            <v>50</v>
          </cell>
          <cell r="K382">
            <v>27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A383" t="str">
            <v>KUKKONENLASSE</v>
          </cell>
          <cell r="B383" t="str">
            <v>LASSE</v>
          </cell>
          <cell r="C383" t="str">
            <v>KUKKONEN</v>
          </cell>
          <cell r="D383" t="str">
            <v>PHI</v>
          </cell>
          <cell r="E383" t="str">
            <v>D</v>
          </cell>
          <cell r="F383">
            <v>74</v>
          </cell>
          <cell r="G383">
            <v>151</v>
          </cell>
          <cell r="H383">
            <v>53</v>
          </cell>
          <cell r="I383">
            <v>20</v>
          </cell>
          <cell r="J383">
            <v>19</v>
          </cell>
          <cell r="K383">
            <v>13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KUNITZCHRIS</v>
          </cell>
          <cell r="B384" t="str">
            <v>CHRIS</v>
          </cell>
          <cell r="C384" t="str">
            <v>KUNITZ</v>
          </cell>
          <cell r="D384" t="str">
            <v>ANA</v>
          </cell>
          <cell r="E384" t="str">
            <v>L</v>
          </cell>
          <cell r="F384">
            <v>81</v>
          </cell>
          <cell r="G384">
            <v>15</v>
          </cell>
          <cell r="H384">
            <v>159</v>
          </cell>
          <cell r="I384">
            <v>79</v>
          </cell>
          <cell r="J384">
            <v>47</v>
          </cell>
          <cell r="K384">
            <v>28</v>
          </cell>
          <cell r="L384">
            <v>4</v>
          </cell>
          <cell r="M384">
            <v>9</v>
          </cell>
          <cell r="N384">
            <v>13</v>
          </cell>
          <cell r="O384">
            <v>30.8</v>
          </cell>
          <cell r="P384">
            <v>0.2</v>
          </cell>
        </row>
        <row r="385">
          <cell r="A385" t="str">
            <v>KWIATKOWSKIJOEL</v>
          </cell>
          <cell r="B385" t="str">
            <v>JOEL</v>
          </cell>
          <cell r="C385" t="str">
            <v>KWIATKOWSKI</v>
          </cell>
          <cell r="D385" t="str">
            <v>PIT</v>
          </cell>
          <cell r="E385" t="str">
            <v>D</v>
          </cell>
          <cell r="F385">
            <v>42</v>
          </cell>
          <cell r="G385">
            <v>12</v>
          </cell>
          <cell r="H385">
            <v>30</v>
          </cell>
          <cell r="I385">
            <v>25</v>
          </cell>
          <cell r="J385">
            <v>10</v>
          </cell>
          <cell r="K385">
            <v>8</v>
          </cell>
          <cell r="L385">
            <v>1</v>
          </cell>
          <cell r="M385">
            <v>0</v>
          </cell>
          <cell r="N385">
            <v>1</v>
          </cell>
          <cell r="O385">
            <v>100</v>
          </cell>
          <cell r="P385">
            <v>0</v>
          </cell>
        </row>
        <row r="386">
          <cell r="A386" t="str">
            <v>LAAKSONENANTTI</v>
          </cell>
          <cell r="B386" t="str">
            <v>ANTTI</v>
          </cell>
          <cell r="C386" t="str">
            <v>LAAKSONEN</v>
          </cell>
          <cell r="D386" t="str">
            <v>COL</v>
          </cell>
          <cell r="E386" t="str">
            <v>L</v>
          </cell>
          <cell r="F386">
            <v>41</v>
          </cell>
          <cell r="G386">
            <v>23</v>
          </cell>
          <cell r="H386">
            <v>17</v>
          </cell>
          <cell r="I386">
            <v>14</v>
          </cell>
          <cell r="J386">
            <v>15</v>
          </cell>
          <cell r="K386">
            <v>24</v>
          </cell>
          <cell r="L386">
            <v>1</v>
          </cell>
          <cell r="M386">
            <v>12</v>
          </cell>
          <cell r="N386">
            <v>13</v>
          </cell>
          <cell r="O386">
            <v>7.7</v>
          </cell>
          <cell r="P386">
            <v>0.5</v>
          </cell>
        </row>
        <row r="387">
          <cell r="A387" t="str">
            <v>LACOUTUREDAN</v>
          </cell>
          <cell r="B387" t="str">
            <v>DAN</v>
          </cell>
          <cell r="C387" t="str">
            <v>LACOUTURE</v>
          </cell>
          <cell r="D387" t="str">
            <v>NJD</v>
          </cell>
          <cell r="E387" t="str">
            <v>L</v>
          </cell>
          <cell r="F387">
            <v>6</v>
          </cell>
          <cell r="G387">
            <v>0</v>
          </cell>
          <cell r="H387">
            <v>11</v>
          </cell>
          <cell r="I387">
            <v>0</v>
          </cell>
          <cell r="J387">
            <v>1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</row>
        <row r="388">
          <cell r="A388" t="str">
            <v>LADDANDREW</v>
          </cell>
          <cell r="B388" t="str">
            <v>ANDREW</v>
          </cell>
          <cell r="C388" t="str">
            <v>LADD</v>
          </cell>
          <cell r="D388" t="str">
            <v>CAR</v>
          </cell>
          <cell r="E388" t="str">
            <v>L</v>
          </cell>
          <cell r="F388">
            <v>65</v>
          </cell>
          <cell r="G388">
            <v>18</v>
          </cell>
          <cell r="H388">
            <v>147</v>
          </cell>
          <cell r="I388">
            <v>45</v>
          </cell>
          <cell r="J388">
            <v>23</v>
          </cell>
          <cell r="K388">
            <v>20</v>
          </cell>
          <cell r="L388">
            <v>0</v>
          </cell>
          <cell r="M388">
            <v>1</v>
          </cell>
          <cell r="N388">
            <v>1</v>
          </cell>
          <cell r="O388">
            <v>0</v>
          </cell>
          <cell r="P388">
            <v>0</v>
          </cell>
        </row>
        <row r="389">
          <cell r="A389" t="str">
            <v>LAICHBROOKS</v>
          </cell>
          <cell r="B389" t="str">
            <v>BROOKS</v>
          </cell>
          <cell r="C389" t="str">
            <v>LAICH</v>
          </cell>
          <cell r="D389" t="str">
            <v>WAS</v>
          </cell>
          <cell r="E389" t="str">
            <v>C</v>
          </cell>
          <cell r="F389">
            <v>73</v>
          </cell>
          <cell r="G389">
            <v>54</v>
          </cell>
          <cell r="H389">
            <v>49</v>
          </cell>
          <cell r="I389">
            <v>47</v>
          </cell>
          <cell r="J389">
            <v>32</v>
          </cell>
          <cell r="K389">
            <v>40</v>
          </cell>
          <cell r="L389">
            <v>292</v>
          </cell>
          <cell r="M389">
            <v>271</v>
          </cell>
          <cell r="N389">
            <v>563</v>
          </cell>
          <cell r="O389">
            <v>51.9</v>
          </cell>
          <cell r="P389">
            <v>12.4</v>
          </cell>
        </row>
        <row r="390">
          <cell r="A390" t="str">
            <v>LAMPMANBRYCE</v>
          </cell>
          <cell r="B390" t="str">
            <v>BRYCE</v>
          </cell>
          <cell r="C390" t="str">
            <v>LAMPMAN</v>
          </cell>
          <cell r="D390" t="str">
            <v>NYR</v>
          </cell>
          <cell r="E390" t="str">
            <v>D</v>
          </cell>
          <cell r="F390">
            <v>1</v>
          </cell>
          <cell r="G390">
            <v>3</v>
          </cell>
          <cell r="H390">
            <v>2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 t="str">
            <v>LANGENBRUNNJAMIE</v>
          </cell>
          <cell r="B391" t="str">
            <v>JAMIE</v>
          </cell>
          <cell r="C391" t="str">
            <v>LANGENBRUNN</v>
          </cell>
          <cell r="D391" t="str">
            <v>NJD</v>
          </cell>
          <cell r="E391" t="str">
            <v>R</v>
          </cell>
          <cell r="F391">
            <v>82</v>
          </cell>
          <cell r="G391">
            <v>18</v>
          </cell>
          <cell r="H391">
            <v>80</v>
          </cell>
          <cell r="I391">
            <v>104</v>
          </cell>
          <cell r="J391">
            <v>58</v>
          </cell>
          <cell r="K391">
            <v>52</v>
          </cell>
          <cell r="L391">
            <v>8</v>
          </cell>
          <cell r="M391">
            <v>15</v>
          </cell>
          <cell r="N391">
            <v>23</v>
          </cell>
          <cell r="O391">
            <v>34.799999999999997</v>
          </cell>
          <cell r="P391">
            <v>0.5</v>
          </cell>
        </row>
        <row r="392">
          <cell r="A392" t="str">
            <v>LANGFELDJOSH</v>
          </cell>
          <cell r="B392" t="str">
            <v>JOSH</v>
          </cell>
          <cell r="C392" t="str">
            <v>LANGFELD</v>
          </cell>
          <cell r="D392" t="str">
            <v>DET</v>
          </cell>
          <cell r="E392" t="str">
            <v>R</v>
          </cell>
          <cell r="F392">
            <v>33</v>
          </cell>
          <cell r="G392">
            <v>4</v>
          </cell>
          <cell r="H392">
            <v>20</v>
          </cell>
          <cell r="I392">
            <v>11</v>
          </cell>
          <cell r="J392">
            <v>3</v>
          </cell>
          <cell r="K392">
            <v>7</v>
          </cell>
          <cell r="L392">
            <v>1</v>
          </cell>
          <cell r="M392">
            <v>0</v>
          </cell>
          <cell r="N392">
            <v>1</v>
          </cell>
          <cell r="O392">
            <v>100</v>
          </cell>
          <cell r="P392">
            <v>0</v>
          </cell>
        </row>
        <row r="393">
          <cell r="A393" t="str">
            <v>LANGKOWDAYMOND</v>
          </cell>
          <cell r="B393" t="str">
            <v>DAYMOND</v>
          </cell>
          <cell r="C393" t="str">
            <v>LANGKOW</v>
          </cell>
          <cell r="D393" t="str">
            <v>CGY</v>
          </cell>
          <cell r="E393" t="str">
            <v>C</v>
          </cell>
          <cell r="F393">
            <v>81</v>
          </cell>
          <cell r="G393">
            <v>57</v>
          </cell>
          <cell r="H393">
            <v>61</v>
          </cell>
          <cell r="I393">
            <v>61</v>
          </cell>
          <cell r="J393">
            <v>82</v>
          </cell>
          <cell r="K393">
            <v>81</v>
          </cell>
          <cell r="L393">
            <v>538</v>
          </cell>
          <cell r="M393">
            <v>635</v>
          </cell>
          <cell r="N393">
            <v>1173</v>
          </cell>
          <cell r="O393">
            <v>45.9</v>
          </cell>
          <cell r="P393">
            <v>24.8</v>
          </cell>
        </row>
        <row r="394">
          <cell r="A394" t="str">
            <v>LANGROBERT</v>
          </cell>
          <cell r="B394" t="str">
            <v>ROBERT</v>
          </cell>
          <cell r="C394" t="str">
            <v>LANG</v>
          </cell>
          <cell r="D394" t="str">
            <v>DET</v>
          </cell>
          <cell r="E394" t="str">
            <v>C</v>
          </cell>
          <cell r="F394">
            <v>81</v>
          </cell>
          <cell r="G394">
            <v>16</v>
          </cell>
          <cell r="H394">
            <v>33</v>
          </cell>
          <cell r="I394">
            <v>76</v>
          </cell>
          <cell r="J394">
            <v>104</v>
          </cell>
          <cell r="K394">
            <v>36</v>
          </cell>
          <cell r="L394">
            <v>401</v>
          </cell>
          <cell r="M394">
            <v>411</v>
          </cell>
          <cell r="N394">
            <v>812</v>
          </cell>
          <cell r="O394">
            <v>49.4</v>
          </cell>
          <cell r="P394">
            <v>17.7</v>
          </cell>
        </row>
        <row r="395">
          <cell r="A395" t="str">
            <v>LAPERRIEREIAN</v>
          </cell>
          <cell r="B395" t="str">
            <v>IAN</v>
          </cell>
          <cell r="C395" t="str">
            <v>LAPERRIERE</v>
          </cell>
          <cell r="D395" t="str">
            <v>COL</v>
          </cell>
          <cell r="E395" t="str">
            <v>R</v>
          </cell>
          <cell r="F395">
            <v>81</v>
          </cell>
          <cell r="G395">
            <v>50</v>
          </cell>
          <cell r="H395">
            <v>83</v>
          </cell>
          <cell r="I395">
            <v>39</v>
          </cell>
          <cell r="J395">
            <v>24</v>
          </cell>
          <cell r="K395">
            <v>53</v>
          </cell>
          <cell r="L395">
            <v>182</v>
          </cell>
          <cell r="M395">
            <v>207</v>
          </cell>
          <cell r="N395">
            <v>389</v>
          </cell>
          <cell r="O395">
            <v>46.8</v>
          </cell>
          <cell r="P395">
            <v>8.1999999999999993</v>
          </cell>
        </row>
        <row r="396">
          <cell r="A396" t="str">
            <v>LAPIERREMAXIM</v>
          </cell>
          <cell r="B396" t="str">
            <v>MAXIM</v>
          </cell>
          <cell r="C396" t="str">
            <v>LAPIERRE</v>
          </cell>
          <cell r="D396" t="str">
            <v>MTL</v>
          </cell>
          <cell r="E396" t="str">
            <v>C</v>
          </cell>
          <cell r="F396">
            <v>46</v>
          </cell>
          <cell r="G396">
            <v>29</v>
          </cell>
          <cell r="H396">
            <v>109</v>
          </cell>
          <cell r="I396">
            <v>27</v>
          </cell>
          <cell r="J396">
            <v>13</v>
          </cell>
          <cell r="K396">
            <v>13</v>
          </cell>
          <cell r="L396">
            <v>192</v>
          </cell>
          <cell r="M396">
            <v>233</v>
          </cell>
          <cell r="N396">
            <v>425</v>
          </cell>
          <cell r="O396">
            <v>45.2</v>
          </cell>
          <cell r="P396">
            <v>15.3</v>
          </cell>
        </row>
        <row r="397">
          <cell r="A397" t="str">
            <v>LAPOINTEMARTIN</v>
          </cell>
          <cell r="B397" t="str">
            <v>MARTIN</v>
          </cell>
          <cell r="C397" t="str">
            <v>LAPOINTE</v>
          </cell>
          <cell r="D397" t="str">
            <v>CHI</v>
          </cell>
          <cell r="E397" t="str">
            <v>R</v>
          </cell>
          <cell r="F397">
            <v>82</v>
          </cell>
          <cell r="G397">
            <v>38</v>
          </cell>
          <cell r="H397">
            <v>100</v>
          </cell>
          <cell r="I397">
            <v>39</v>
          </cell>
          <cell r="J397">
            <v>15</v>
          </cell>
          <cell r="K397">
            <v>10</v>
          </cell>
          <cell r="L397">
            <v>180</v>
          </cell>
          <cell r="M397">
            <v>161</v>
          </cell>
          <cell r="N397">
            <v>341</v>
          </cell>
          <cell r="O397">
            <v>52.8</v>
          </cell>
          <cell r="P397">
            <v>7.4</v>
          </cell>
        </row>
        <row r="398">
          <cell r="A398" t="str">
            <v>LARAQUEGEORGES</v>
          </cell>
          <cell r="B398" t="str">
            <v>GEORGES</v>
          </cell>
          <cell r="C398" t="str">
            <v>LARAQUE</v>
          </cell>
          <cell r="D398" t="str">
            <v>PIT</v>
          </cell>
          <cell r="E398" t="str">
            <v>R</v>
          </cell>
          <cell r="F398">
            <v>73</v>
          </cell>
          <cell r="G398">
            <v>17</v>
          </cell>
          <cell r="H398">
            <v>80</v>
          </cell>
          <cell r="I398">
            <v>22</v>
          </cell>
          <cell r="J398">
            <v>14</v>
          </cell>
          <cell r="K398">
            <v>6</v>
          </cell>
          <cell r="L398">
            <v>5</v>
          </cell>
          <cell r="M398">
            <v>12</v>
          </cell>
          <cell r="N398">
            <v>17</v>
          </cell>
          <cell r="O398">
            <v>29.4</v>
          </cell>
          <cell r="P398">
            <v>0.4</v>
          </cell>
        </row>
        <row r="399">
          <cell r="A399" t="str">
            <v>LARMANDREW</v>
          </cell>
          <cell r="B399" t="str">
            <v>DREW</v>
          </cell>
          <cell r="C399" t="str">
            <v>LARMAN</v>
          </cell>
          <cell r="D399" t="str">
            <v>FLA</v>
          </cell>
          <cell r="E399" t="str">
            <v>C</v>
          </cell>
          <cell r="F399">
            <v>16</v>
          </cell>
          <cell r="G399">
            <v>4</v>
          </cell>
          <cell r="H399">
            <v>8</v>
          </cell>
          <cell r="I399">
            <v>10</v>
          </cell>
          <cell r="J399">
            <v>4</v>
          </cell>
          <cell r="K399">
            <v>6</v>
          </cell>
          <cell r="L399">
            <v>45</v>
          </cell>
          <cell r="M399">
            <v>52</v>
          </cell>
          <cell r="N399">
            <v>97</v>
          </cell>
          <cell r="O399">
            <v>46.4</v>
          </cell>
          <cell r="P399">
            <v>9.9</v>
          </cell>
        </row>
        <row r="400">
          <cell r="A400" t="str">
            <v>LAROSECHAD</v>
          </cell>
          <cell r="B400" t="str">
            <v>CHAD</v>
          </cell>
          <cell r="C400" t="str">
            <v>LAROSE</v>
          </cell>
          <cell r="D400" t="str">
            <v>CAR</v>
          </cell>
          <cell r="E400" t="str">
            <v>C</v>
          </cell>
          <cell r="F400">
            <v>80</v>
          </cell>
          <cell r="G400">
            <v>28</v>
          </cell>
          <cell r="H400">
            <v>80</v>
          </cell>
          <cell r="I400">
            <v>27</v>
          </cell>
          <cell r="J400">
            <v>8</v>
          </cell>
          <cell r="K400">
            <v>26</v>
          </cell>
          <cell r="L400">
            <v>15</v>
          </cell>
          <cell r="M400">
            <v>35</v>
          </cell>
          <cell r="N400">
            <v>50</v>
          </cell>
          <cell r="O400">
            <v>30</v>
          </cell>
          <cell r="P400">
            <v>1</v>
          </cell>
        </row>
        <row r="401">
          <cell r="A401" t="str">
            <v>LARSENBRAD</v>
          </cell>
          <cell r="B401" t="str">
            <v>BRAD</v>
          </cell>
          <cell r="C401" t="str">
            <v>LARSEN</v>
          </cell>
          <cell r="D401" t="str">
            <v>ATL</v>
          </cell>
          <cell r="E401" t="str">
            <v>L</v>
          </cell>
          <cell r="F401">
            <v>72</v>
          </cell>
          <cell r="G401">
            <v>36</v>
          </cell>
          <cell r="H401">
            <v>69</v>
          </cell>
          <cell r="I401">
            <v>18</v>
          </cell>
          <cell r="J401">
            <v>16</v>
          </cell>
          <cell r="K401">
            <v>31</v>
          </cell>
          <cell r="L401">
            <v>32</v>
          </cell>
          <cell r="M401">
            <v>50</v>
          </cell>
          <cell r="N401">
            <v>82</v>
          </cell>
          <cell r="O401">
            <v>39</v>
          </cell>
          <cell r="P401">
            <v>1.8</v>
          </cell>
        </row>
        <row r="402">
          <cell r="A402" t="str">
            <v>LASHOFFMATT</v>
          </cell>
          <cell r="B402" t="str">
            <v>MATT</v>
          </cell>
          <cell r="C402" t="str">
            <v>LASHOFF</v>
          </cell>
          <cell r="D402" t="str">
            <v>BOS</v>
          </cell>
          <cell r="E402" t="str">
            <v>D</v>
          </cell>
          <cell r="F402">
            <v>12</v>
          </cell>
          <cell r="G402">
            <v>8</v>
          </cell>
          <cell r="H402">
            <v>5</v>
          </cell>
          <cell r="I402">
            <v>4</v>
          </cell>
          <cell r="J402">
            <v>3</v>
          </cell>
          <cell r="K402">
            <v>2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</row>
        <row r="403">
          <cell r="A403" t="str">
            <v>LATENDRESSEGUILLAUME</v>
          </cell>
          <cell r="B403" t="str">
            <v>GUILLAUME</v>
          </cell>
          <cell r="C403" t="str">
            <v>LATENDRESSE</v>
          </cell>
          <cell r="D403" t="str">
            <v>MTL</v>
          </cell>
          <cell r="E403" t="str">
            <v>R</v>
          </cell>
          <cell r="F403">
            <v>80</v>
          </cell>
          <cell r="G403">
            <v>27</v>
          </cell>
          <cell r="H403">
            <v>164</v>
          </cell>
          <cell r="I403">
            <v>47</v>
          </cell>
          <cell r="J403">
            <v>17</v>
          </cell>
          <cell r="K403">
            <v>25</v>
          </cell>
          <cell r="L403">
            <v>2</v>
          </cell>
          <cell r="M403">
            <v>14</v>
          </cell>
          <cell r="N403">
            <v>16</v>
          </cell>
          <cell r="O403">
            <v>12.5</v>
          </cell>
          <cell r="P403">
            <v>0.3</v>
          </cell>
        </row>
        <row r="404">
          <cell r="A404" t="str">
            <v>LEAHYPATRICK</v>
          </cell>
          <cell r="B404" t="str">
            <v>PATRICK</v>
          </cell>
          <cell r="C404" t="str">
            <v>LEAHY</v>
          </cell>
          <cell r="D404" t="str">
            <v>NAS</v>
          </cell>
          <cell r="E404" t="str">
            <v>R</v>
          </cell>
          <cell r="F404">
            <v>1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</row>
        <row r="405">
          <cell r="A405" t="str">
            <v>LEBDABRETT</v>
          </cell>
          <cell r="B405" t="str">
            <v>BRETT</v>
          </cell>
          <cell r="C405" t="str">
            <v>LEBDA</v>
          </cell>
          <cell r="D405" t="str">
            <v>DET</v>
          </cell>
          <cell r="E405" t="str">
            <v>D</v>
          </cell>
          <cell r="F405">
            <v>74</v>
          </cell>
          <cell r="G405">
            <v>38</v>
          </cell>
          <cell r="H405">
            <v>43</v>
          </cell>
          <cell r="I405">
            <v>54</v>
          </cell>
          <cell r="J405">
            <v>29</v>
          </cell>
          <cell r="K405">
            <v>16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 t="str">
            <v>LECAVALIERVINCENT</v>
          </cell>
          <cell r="B406" t="str">
            <v>VINCENT</v>
          </cell>
          <cell r="C406" t="str">
            <v>LECAVALIER</v>
          </cell>
          <cell r="D406" t="str">
            <v>TBL</v>
          </cell>
          <cell r="E406" t="str">
            <v>C</v>
          </cell>
          <cell r="F406">
            <v>82</v>
          </cell>
          <cell r="G406">
            <v>22</v>
          </cell>
          <cell r="H406">
            <v>112</v>
          </cell>
          <cell r="I406">
            <v>111</v>
          </cell>
          <cell r="J406">
            <v>78</v>
          </cell>
          <cell r="K406">
            <v>51</v>
          </cell>
          <cell r="L406">
            <v>770</v>
          </cell>
          <cell r="M406">
            <v>883</v>
          </cell>
          <cell r="N406">
            <v>1653</v>
          </cell>
          <cell r="O406">
            <v>46.6</v>
          </cell>
          <cell r="P406">
            <v>35</v>
          </cell>
        </row>
        <row r="407">
          <cell r="A407" t="str">
            <v>LECLAIRJOHN</v>
          </cell>
          <cell r="B407" t="str">
            <v>JOHN</v>
          </cell>
          <cell r="C407" t="str">
            <v>LECLAIR</v>
          </cell>
          <cell r="D407" t="str">
            <v>PIT</v>
          </cell>
          <cell r="E407" t="str">
            <v>L</v>
          </cell>
          <cell r="F407">
            <v>21</v>
          </cell>
          <cell r="G407">
            <v>4</v>
          </cell>
          <cell r="H407">
            <v>9</v>
          </cell>
          <cell r="I407">
            <v>9</v>
          </cell>
          <cell r="J407">
            <v>2</v>
          </cell>
          <cell r="K407">
            <v>4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</row>
        <row r="408">
          <cell r="A408" t="str">
            <v>LEGWANDDAVID</v>
          </cell>
          <cell r="B408" t="str">
            <v>DAVID</v>
          </cell>
          <cell r="C408" t="str">
            <v>LEGWAND</v>
          </cell>
          <cell r="D408" t="str">
            <v>NAS</v>
          </cell>
          <cell r="E408" t="str">
            <v>C</v>
          </cell>
          <cell r="F408">
            <v>78</v>
          </cell>
          <cell r="G408">
            <v>43</v>
          </cell>
          <cell r="H408">
            <v>15</v>
          </cell>
          <cell r="I408">
            <v>54</v>
          </cell>
          <cell r="J408">
            <v>45</v>
          </cell>
          <cell r="K408">
            <v>54</v>
          </cell>
          <cell r="L408">
            <v>502</v>
          </cell>
          <cell r="M408">
            <v>606</v>
          </cell>
          <cell r="N408">
            <v>1108</v>
          </cell>
          <cell r="O408">
            <v>45.3</v>
          </cell>
          <cell r="P408">
            <v>24</v>
          </cell>
        </row>
        <row r="409">
          <cell r="A409" t="str">
            <v>LEHOUXYANICK</v>
          </cell>
          <cell r="B409" t="str">
            <v>YANICK</v>
          </cell>
          <cell r="C409" t="str">
            <v>LEHOUX</v>
          </cell>
          <cell r="D409" t="str">
            <v>PHO</v>
          </cell>
          <cell r="E409" t="str">
            <v>C</v>
          </cell>
          <cell r="F409">
            <v>7</v>
          </cell>
          <cell r="G409">
            <v>0</v>
          </cell>
          <cell r="H409">
            <v>1</v>
          </cell>
          <cell r="I409">
            <v>3</v>
          </cell>
          <cell r="J409">
            <v>4</v>
          </cell>
          <cell r="K409">
            <v>1</v>
          </cell>
          <cell r="L409">
            <v>6</v>
          </cell>
          <cell r="M409">
            <v>4</v>
          </cell>
          <cell r="N409">
            <v>10</v>
          </cell>
          <cell r="O409">
            <v>60</v>
          </cell>
          <cell r="P409">
            <v>2.4</v>
          </cell>
        </row>
        <row r="410">
          <cell r="A410" t="str">
            <v>LEHTINENJERE</v>
          </cell>
          <cell r="B410" t="str">
            <v>JERE</v>
          </cell>
          <cell r="C410" t="str">
            <v>LEHTINEN</v>
          </cell>
          <cell r="D410" t="str">
            <v>DAL</v>
          </cell>
          <cell r="E410" t="str">
            <v>R</v>
          </cell>
          <cell r="F410">
            <v>73</v>
          </cell>
          <cell r="G410">
            <v>42</v>
          </cell>
          <cell r="H410">
            <v>49</v>
          </cell>
          <cell r="I410">
            <v>78</v>
          </cell>
          <cell r="J410">
            <v>23</v>
          </cell>
          <cell r="K410">
            <v>63</v>
          </cell>
          <cell r="L410">
            <v>5</v>
          </cell>
          <cell r="M410">
            <v>31</v>
          </cell>
          <cell r="N410">
            <v>36</v>
          </cell>
          <cell r="O410">
            <v>13.9</v>
          </cell>
          <cell r="P410">
            <v>0.9</v>
          </cell>
        </row>
        <row r="411">
          <cell r="A411" t="str">
            <v>LEHTONENMIKKO</v>
          </cell>
          <cell r="B411" t="str">
            <v>MIKKO</v>
          </cell>
          <cell r="C411" t="str">
            <v>LEHTONEN</v>
          </cell>
          <cell r="D411" t="str">
            <v>NAS</v>
          </cell>
          <cell r="E411" t="str">
            <v>D</v>
          </cell>
          <cell r="F411">
            <v>15</v>
          </cell>
          <cell r="G411">
            <v>19</v>
          </cell>
          <cell r="H411">
            <v>9</v>
          </cell>
          <cell r="I411">
            <v>6</v>
          </cell>
          <cell r="J411">
            <v>8</v>
          </cell>
          <cell r="K411">
            <v>3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</row>
        <row r="412">
          <cell r="A412" t="str">
            <v>LEOPOLDJORDAN</v>
          </cell>
          <cell r="B412" t="str">
            <v>JORDAN</v>
          </cell>
          <cell r="C412" t="str">
            <v>LEOPOLD</v>
          </cell>
          <cell r="D412" t="str">
            <v>COL</v>
          </cell>
          <cell r="E412" t="str">
            <v>D</v>
          </cell>
          <cell r="F412">
            <v>15</v>
          </cell>
          <cell r="G412">
            <v>19</v>
          </cell>
          <cell r="H412">
            <v>19</v>
          </cell>
          <cell r="I412">
            <v>12</v>
          </cell>
          <cell r="J412">
            <v>8</v>
          </cell>
          <cell r="K412">
            <v>5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</row>
        <row r="413">
          <cell r="A413" t="str">
            <v>LESSARDJUNIOR</v>
          </cell>
          <cell r="B413" t="str">
            <v>JUNIOR</v>
          </cell>
          <cell r="C413" t="str">
            <v>LESSARD</v>
          </cell>
          <cell r="D413" t="str">
            <v>DAL</v>
          </cell>
          <cell r="E413" t="str">
            <v>R</v>
          </cell>
          <cell r="F413">
            <v>1</v>
          </cell>
          <cell r="G413">
            <v>2</v>
          </cell>
          <cell r="H413">
            <v>2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</row>
        <row r="414">
          <cell r="A414" t="str">
            <v>LETANGKRISTOPHER</v>
          </cell>
          <cell r="B414" t="str">
            <v>KRISTOPHER</v>
          </cell>
          <cell r="C414" t="str">
            <v>LETANG</v>
          </cell>
          <cell r="D414" t="str">
            <v>PIT</v>
          </cell>
          <cell r="E414" t="str">
            <v>D</v>
          </cell>
          <cell r="F414">
            <v>7</v>
          </cell>
          <cell r="G414">
            <v>3</v>
          </cell>
          <cell r="H414">
            <v>8</v>
          </cell>
          <cell r="I414">
            <v>3</v>
          </cell>
          <cell r="J414">
            <v>3</v>
          </cell>
          <cell r="K414">
            <v>2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</row>
        <row r="415">
          <cell r="A415" t="str">
            <v>LETOWSKITREVOR</v>
          </cell>
          <cell r="B415" t="str">
            <v>TREVOR</v>
          </cell>
          <cell r="C415" t="str">
            <v>LETOWSKI</v>
          </cell>
          <cell r="D415" t="str">
            <v>CAR</v>
          </cell>
          <cell r="E415" t="str">
            <v>R</v>
          </cell>
          <cell r="F415">
            <v>61</v>
          </cell>
          <cell r="G415">
            <v>24</v>
          </cell>
          <cell r="H415">
            <v>30</v>
          </cell>
          <cell r="I415">
            <v>19</v>
          </cell>
          <cell r="J415">
            <v>14</v>
          </cell>
          <cell r="K415">
            <v>15</v>
          </cell>
          <cell r="L415">
            <v>101</v>
          </cell>
          <cell r="M415">
            <v>107</v>
          </cell>
          <cell r="N415">
            <v>208</v>
          </cell>
          <cell r="O415">
            <v>48.6</v>
          </cell>
          <cell r="P415">
            <v>5.6</v>
          </cell>
        </row>
        <row r="416">
          <cell r="A416" t="str">
            <v>LIDSTROMNICKLAS</v>
          </cell>
          <cell r="B416" t="str">
            <v>NICKLAS</v>
          </cell>
          <cell r="C416" t="str">
            <v>LIDSTROM</v>
          </cell>
          <cell r="D416" t="str">
            <v>DET</v>
          </cell>
          <cell r="E416" t="str">
            <v>D</v>
          </cell>
          <cell r="F416">
            <v>80</v>
          </cell>
          <cell r="G416">
            <v>95</v>
          </cell>
          <cell r="H416">
            <v>24</v>
          </cell>
          <cell r="I416">
            <v>97</v>
          </cell>
          <cell r="J416">
            <v>83</v>
          </cell>
          <cell r="K416">
            <v>40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</row>
        <row r="417">
          <cell r="A417" t="str">
            <v>LIFFITONDAVID</v>
          </cell>
          <cell r="B417" t="str">
            <v>DAVID</v>
          </cell>
          <cell r="C417" t="str">
            <v>LIFFITON</v>
          </cell>
          <cell r="D417" t="str">
            <v>NYR</v>
          </cell>
          <cell r="E417" t="str">
            <v>D</v>
          </cell>
          <cell r="F417">
            <v>2</v>
          </cell>
          <cell r="G417">
            <v>3</v>
          </cell>
          <cell r="H417">
            <v>3</v>
          </cell>
          <cell r="I417">
            <v>0</v>
          </cell>
          <cell r="J417">
            <v>0</v>
          </cell>
          <cell r="K417">
            <v>1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</row>
        <row r="418">
          <cell r="A418" t="str">
            <v>LILESJOHN-MICHAEL</v>
          </cell>
          <cell r="B418" t="str">
            <v>JOHN-MICHAEL</v>
          </cell>
          <cell r="C418" t="str">
            <v>LILES</v>
          </cell>
          <cell r="D418" t="str">
            <v>COL</v>
          </cell>
          <cell r="E418" t="str">
            <v>D</v>
          </cell>
          <cell r="F418">
            <v>71</v>
          </cell>
          <cell r="G418">
            <v>68</v>
          </cell>
          <cell r="H418">
            <v>31</v>
          </cell>
          <cell r="I418">
            <v>61</v>
          </cell>
          <cell r="J418">
            <v>51</v>
          </cell>
          <cell r="K418">
            <v>30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</row>
        <row r="419">
          <cell r="A419" t="str">
            <v>LILJAANDREAS</v>
          </cell>
          <cell r="B419" t="str">
            <v>ANDREAS</v>
          </cell>
          <cell r="C419" t="str">
            <v>LILJA</v>
          </cell>
          <cell r="D419" t="str">
            <v>DET</v>
          </cell>
          <cell r="E419" t="str">
            <v>D</v>
          </cell>
          <cell r="F419">
            <v>57</v>
          </cell>
          <cell r="G419">
            <v>95</v>
          </cell>
          <cell r="H419">
            <v>83</v>
          </cell>
          <cell r="I419">
            <v>14</v>
          </cell>
          <cell r="J419">
            <v>45</v>
          </cell>
          <cell r="K419">
            <v>14</v>
          </cell>
          <cell r="L419">
            <v>0</v>
          </cell>
          <cell r="M419">
            <v>1</v>
          </cell>
          <cell r="N419">
            <v>1</v>
          </cell>
          <cell r="O419">
            <v>0</v>
          </cell>
          <cell r="P419">
            <v>0</v>
          </cell>
        </row>
        <row r="420">
          <cell r="A420" t="str">
            <v>LINDENTREVOR</v>
          </cell>
          <cell r="B420" t="str">
            <v>TREVOR</v>
          </cell>
          <cell r="C420" t="str">
            <v>LINDEN</v>
          </cell>
          <cell r="D420" t="str">
            <v>VAN</v>
          </cell>
          <cell r="E420" t="str">
            <v>C</v>
          </cell>
          <cell r="F420">
            <v>80</v>
          </cell>
          <cell r="G420">
            <v>19</v>
          </cell>
          <cell r="H420">
            <v>60</v>
          </cell>
          <cell r="I420">
            <v>40</v>
          </cell>
          <cell r="J420">
            <v>20</v>
          </cell>
          <cell r="K420">
            <v>18</v>
          </cell>
          <cell r="L420">
            <v>107</v>
          </cell>
          <cell r="M420">
            <v>104</v>
          </cell>
          <cell r="N420">
            <v>211</v>
          </cell>
          <cell r="O420">
            <v>50.7</v>
          </cell>
          <cell r="P420">
            <v>4.5</v>
          </cell>
        </row>
        <row r="421">
          <cell r="A421" t="str">
            <v>LINDROSERIC</v>
          </cell>
          <cell r="B421" t="str">
            <v>ERIC</v>
          </cell>
          <cell r="C421" t="str">
            <v>LINDROS</v>
          </cell>
          <cell r="D421" t="str">
            <v>DAL</v>
          </cell>
          <cell r="E421" t="str">
            <v>C</v>
          </cell>
          <cell r="F421">
            <v>49</v>
          </cell>
          <cell r="G421">
            <v>7</v>
          </cell>
          <cell r="H421">
            <v>88</v>
          </cell>
          <cell r="I421">
            <v>42</v>
          </cell>
          <cell r="J421">
            <v>25</v>
          </cell>
          <cell r="K421">
            <v>25</v>
          </cell>
          <cell r="L421">
            <v>130</v>
          </cell>
          <cell r="M421">
            <v>111</v>
          </cell>
          <cell r="N421">
            <v>241</v>
          </cell>
          <cell r="O421">
            <v>53.9</v>
          </cell>
          <cell r="P421">
            <v>8.9</v>
          </cell>
        </row>
        <row r="422">
          <cell r="A422" t="str">
            <v>LINDSTROMJOAKIM</v>
          </cell>
          <cell r="B422" t="str">
            <v>JOAKIM</v>
          </cell>
          <cell r="C422" t="str">
            <v>LINDSTROM</v>
          </cell>
          <cell r="D422" t="str">
            <v>CBJ</v>
          </cell>
          <cell r="E422" t="str">
            <v>C</v>
          </cell>
          <cell r="F422">
            <v>9</v>
          </cell>
          <cell r="G422">
            <v>1</v>
          </cell>
          <cell r="H422">
            <v>3</v>
          </cell>
          <cell r="I422">
            <v>7</v>
          </cell>
          <cell r="J422">
            <v>0</v>
          </cell>
          <cell r="K422">
            <v>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</row>
        <row r="423">
          <cell r="A423" t="str">
            <v>LISINENVER</v>
          </cell>
          <cell r="B423" t="str">
            <v>ENVER</v>
          </cell>
          <cell r="C423" t="str">
            <v>LISIN</v>
          </cell>
          <cell r="D423" t="str">
            <v>PHO</v>
          </cell>
          <cell r="E423" t="str">
            <v>R</v>
          </cell>
          <cell r="F423">
            <v>17</v>
          </cell>
          <cell r="G423">
            <v>3</v>
          </cell>
          <cell r="H423">
            <v>9</v>
          </cell>
          <cell r="I423">
            <v>19</v>
          </cell>
          <cell r="J423">
            <v>12</v>
          </cell>
          <cell r="K423">
            <v>7</v>
          </cell>
          <cell r="L423">
            <v>2</v>
          </cell>
          <cell r="M423">
            <v>5</v>
          </cell>
          <cell r="N423">
            <v>7</v>
          </cell>
          <cell r="O423">
            <v>28.6</v>
          </cell>
          <cell r="P423">
            <v>0.7</v>
          </cell>
        </row>
        <row r="424">
          <cell r="A424" t="str">
            <v>LOJEKMARTIN</v>
          </cell>
          <cell r="B424" t="str">
            <v>MARTIN</v>
          </cell>
          <cell r="C424" t="str">
            <v>LOJEK</v>
          </cell>
          <cell r="D424" t="str">
            <v>FLA</v>
          </cell>
          <cell r="E424" t="str">
            <v>D</v>
          </cell>
          <cell r="F424">
            <v>3</v>
          </cell>
          <cell r="G424">
            <v>3</v>
          </cell>
          <cell r="H424">
            <v>0</v>
          </cell>
          <cell r="I424">
            <v>0</v>
          </cell>
          <cell r="J424">
            <v>1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</row>
        <row r="425">
          <cell r="A425" t="str">
            <v>LOMBARDIMATTHEW</v>
          </cell>
          <cell r="B425" t="str">
            <v>MATTHEW</v>
          </cell>
          <cell r="C425" t="str">
            <v>LOMBARDI</v>
          </cell>
          <cell r="D425" t="str">
            <v>CGY</v>
          </cell>
          <cell r="E425" t="str">
            <v>C</v>
          </cell>
          <cell r="F425">
            <v>81</v>
          </cell>
          <cell r="G425">
            <v>40</v>
          </cell>
          <cell r="H425">
            <v>51</v>
          </cell>
          <cell r="I425">
            <v>43</v>
          </cell>
          <cell r="J425">
            <v>51</v>
          </cell>
          <cell r="K425">
            <v>43</v>
          </cell>
          <cell r="L425">
            <v>474</v>
          </cell>
          <cell r="M425">
            <v>491</v>
          </cell>
          <cell r="N425">
            <v>965</v>
          </cell>
          <cell r="O425">
            <v>49.1</v>
          </cell>
          <cell r="P425">
            <v>20.5</v>
          </cell>
        </row>
        <row r="426">
          <cell r="A426" t="str">
            <v>LOWREED</v>
          </cell>
          <cell r="B426" t="str">
            <v>REED</v>
          </cell>
          <cell r="C426" t="str">
            <v>LOW</v>
          </cell>
          <cell r="D426" t="str">
            <v>CHI</v>
          </cell>
          <cell r="E426" t="str">
            <v>R</v>
          </cell>
          <cell r="F426">
            <v>6</v>
          </cell>
          <cell r="G426">
            <v>0</v>
          </cell>
          <cell r="H426">
            <v>4</v>
          </cell>
          <cell r="I426">
            <v>2</v>
          </cell>
          <cell r="J426">
            <v>1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</row>
        <row r="427">
          <cell r="A427" t="str">
            <v>LUKOWICHBRAD</v>
          </cell>
          <cell r="B427" t="str">
            <v>BRAD</v>
          </cell>
          <cell r="C427" t="str">
            <v>LUKOWICH</v>
          </cell>
          <cell r="D427" t="str">
            <v>NJD</v>
          </cell>
          <cell r="E427" t="str">
            <v>D</v>
          </cell>
          <cell r="F427">
            <v>75</v>
          </cell>
          <cell r="G427">
            <v>157</v>
          </cell>
          <cell r="H427">
            <v>119</v>
          </cell>
          <cell r="I427">
            <v>35</v>
          </cell>
          <cell r="J427">
            <v>39</v>
          </cell>
          <cell r="K427">
            <v>21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</row>
        <row r="428">
          <cell r="A428" t="str">
            <v>LUNDMARKJAMIE</v>
          </cell>
          <cell r="B428" t="str">
            <v>JAMIE</v>
          </cell>
          <cell r="C428" t="str">
            <v>LUNDMARK</v>
          </cell>
          <cell r="D428" t="str">
            <v>LAK</v>
          </cell>
          <cell r="E428" t="str">
            <v>C</v>
          </cell>
          <cell r="F428">
            <v>68</v>
          </cell>
          <cell r="G428">
            <v>36</v>
          </cell>
          <cell r="H428">
            <v>43</v>
          </cell>
          <cell r="I428">
            <v>32</v>
          </cell>
          <cell r="J428">
            <v>29</v>
          </cell>
          <cell r="K428">
            <v>22</v>
          </cell>
          <cell r="L428">
            <v>324</v>
          </cell>
          <cell r="M428">
            <v>319</v>
          </cell>
          <cell r="N428">
            <v>643</v>
          </cell>
          <cell r="O428">
            <v>50.4</v>
          </cell>
          <cell r="P428">
            <v>16.3</v>
          </cell>
        </row>
        <row r="429">
          <cell r="A429" t="str">
            <v>LUNDQVISTJOEL</v>
          </cell>
          <cell r="B429" t="str">
            <v>JOEL</v>
          </cell>
          <cell r="C429" t="str">
            <v>LUNDQVIST</v>
          </cell>
          <cell r="D429" t="str">
            <v>DAL</v>
          </cell>
          <cell r="E429" t="str">
            <v>C</v>
          </cell>
          <cell r="F429">
            <v>36</v>
          </cell>
          <cell r="G429">
            <v>14</v>
          </cell>
          <cell r="H429">
            <v>110</v>
          </cell>
          <cell r="I429">
            <v>18</v>
          </cell>
          <cell r="J429">
            <v>18</v>
          </cell>
          <cell r="K429">
            <v>13</v>
          </cell>
          <cell r="L429">
            <v>57</v>
          </cell>
          <cell r="M429">
            <v>34</v>
          </cell>
          <cell r="N429">
            <v>91</v>
          </cell>
          <cell r="O429">
            <v>62.6</v>
          </cell>
          <cell r="P429">
            <v>4.7</v>
          </cell>
        </row>
        <row r="430">
          <cell r="A430" t="str">
            <v>LUPULJOFFREY</v>
          </cell>
          <cell r="B430" t="str">
            <v>JOFFREY</v>
          </cell>
          <cell r="C430" t="str">
            <v>LUPUL</v>
          </cell>
          <cell r="D430" t="str">
            <v>EDM</v>
          </cell>
          <cell r="E430" t="str">
            <v>R</v>
          </cell>
          <cell r="F430">
            <v>81</v>
          </cell>
          <cell r="G430">
            <v>28</v>
          </cell>
          <cell r="H430">
            <v>71</v>
          </cell>
          <cell r="I430">
            <v>76</v>
          </cell>
          <cell r="J430">
            <v>59</v>
          </cell>
          <cell r="K430">
            <v>31</v>
          </cell>
          <cell r="L430">
            <v>5</v>
          </cell>
          <cell r="M430">
            <v>9</v>
          </cell>
          <cell r="N430">
            <v>14</v>
          </cell>
          <cell r="O430">
            <v>35.700000000000003</v>
          </cell>
          <cell r="P430">
            <v>0.3</v>
          </cell>
        </row>
        <row r="431">
          <cell r="A431" t="str">
            <v>LYDMANTONI</v>
          </cell>
          <cell r="B431" t="str">
            <v>TONI</v>
          </cell>
          <cell r="C431" t="str">
            <v>LYDMAN</v>
          </cell>
          <cell r="D431" t="str">
            <v>BUF</v>
          </cell>
          <cell r="E431" t="str">
            <v>D</v>
          </cell>
          <cell r="F431">
            <v>67</v>
          </cell>
          <cell r="G431">
            <v>167</v>
          </cell>
          <cell r="H431">
            <v>138</v>
          </cell>
          <cell r="I431">
            <v>27</v>
          </cell>
          <cell r="J431">
            <v>55</v>
          </cell>
          <cell r="K431">
            <v>27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 t="str">
            <v>MACARTHURCLARKE</v>
          </cell>
          <cell r="B432" t="str">
            <v>CLARKE</v>
          </cell>
          <cell r="C432" t="str">
            <v>MACARTHUR</v>
          </cell>
          <cell r="D432" t="str">
            <v>BUF</v>
          </cell>
          <cell r="E432" t="str">
            <v>L</v>
          </cell>
          <cell r="F432">
            <v>19</v>
          </cell>
          <cell r="G432">
            <v>6</v>
          </cell>
          <cell r="H432">
            <v>20</v>
          </cell>
          <cell r="I432">
            <v>6</v>
          </cell>
          <cell r="J432">
            <v>6</v>
          </cell>
          <cell r="K432">
            <v>3</v>
          </cell>
          <cell r="L432">
            <v>23</v>
          </cell>
          <cell r="M432">
            <v>27</v>
          </cell>
          <cell r="N432">
            <v>50</v>
          </cell>
          <cell r="O432">
            <v>46</v>
          </cell>
          <cell r="P432">
            <v>4.0999999999999996</v>
          </cell>
        </row>
        <row r="433">
          <cell r="A433" t="str">
            <v>MACDONALDCRAIG</v>
          </cell>
          <cell r="B433" t="str">
            <v>CRAIG</v>
          </cell>
          <cell r="C433" t="str">
            <v>MACDONALD</v>
          </cell>
          <cell r="D433" t="str">
            <v>CHI</v>
          </cell>
          <cell r="E433" t="str">
            <v>C</v>
          </cell>
          <cell r="F433">
            <v>25</v>
          </cell>
          <cell r="G433">
            <v>17</v>
          </cell>
          <cell r="H433">
            <v>21</v>
          </cell>
          <cell r="I433">
            <v>8</v>
          </cell>
          <cell r="J433">
            <v>6</v>
          </cell>
          <cell r="K433">
            <v>3</v>
          </cell>
          <cell r="L433">
            <v>85</v>
          </cell>
          <cell r="M433">
            <v>93</v>
          </cell>
          <cell r="N433">
            <v>178</v>
          </cell>
          <cell r="O433">
            <v>47.8</v>
          </cell>
          <cell r="P433">
            <v>12.9</v>
          </cell>
        </row>
        <row r="434">
          <cell r="A434" t="str">
            <v>MACKENZIEDEREK</v>
          </cell>
          <cell r="B434" t="str">
            <v>DEREK</v>
          </cell>
          <cell r="C434" t="str">
            <v>MACKENZIE</v>
          </cell>
          <cell r="D434" t="str">
            <v>ATL</v>
          </cell>
          <cell r="E434" t="str">
            <v>C</v>
          </cell>
          <cell r="F434">
            <v>4</v>
          </cell>
          <cell r="G434">
            <v>0</v>
          </cell>
          <cell r="H434">
            <v>4</v>
          </cell>
          <cell r="I434">
            <v>1</v>
          </cell>
          <cell r="J434">
            <v>1</v>
          </cell>
          <cell r="K434">
            <v>1</v>
          </cell>
          <cell r="L434">
            <v>9</v>
          </cell>
          <cell r="M434">
            <v>7</v>
          </cell>
          <cell r="N434">
            <v>16</v>
          </cell>
          <cell r="O434">
            <v>56.2</v>
          </cell>
          <cell r="P434">
            <v>7.1</v>
          </cell>
        </row>
        <row r="435">
          <cell r="A435" t="str">
            <v>MACLEANDONALD</v>
          </cell>
          <cell r="B435" t="str">
            <v>DONALD</v>
          </cell>
          <cell r="C435" t="str">
            <v>MACLEAN</v>
          </cell>
          <cell r="D435" t="str">
            <v>PHO</v>
          </cell>
          <cell r="E435" t="str">
            <v>C</v>
          </cell>
          <cell r="F435">
            <v>9</v>
          </cell>
          <cell r="G435">
            <v>2</v>
          </cell>
          <cell r="H435">
            <v>3</v>
          </cell>
          <cell r="I435">
            <v>5</v>
          </cell>
          <cell r="J435">
            <v>1</v>
          </cell>
          <cell r="K435">
            <v>1</v>
          </cell>
          <cell r="L435">
            <v>1</v>
          </cell>
          <cell r="M435">
            <v>1</v>
          </cell>
          <cell r="N435">
            <v>2</v>
          </cell>
          <cell r="O435">
            <v>50</v>
          </cell>
          <cell r="P435">
            <v>0.4</v>
          </cell>
        </row>
        <row r="436">
          <cell r="A436" t="str">
            <v>MADDENJOHN</v>
          </cell>
          <cell r="B436" t="str">
            <v>JOHN</v>
          </cell>
          <cell r="C436" t="str">
            <v>MADDEN</v>
          </cell>
          <cell r="D436" t="str">
            <v>NJD</v>
          </cell>
          <cell r="E436" t="str">
            <v>C</v>
          </cell>
          <cell r="F436">
            <v>74</v>
          </cell>
          <cell r="G436">
            <v>55</v>
          </cell>
          <cell r="H436">
            <v>52</v>
          </cell>
          <cell r="I436">
            <v>67</v>
          </cell>
          <cell r="J436">
            <v>53</v>
          </cell>
          <cell r="K436">
            <v>57</v>
          </cell>
          <cell r="L436">
            <v>680</v>
          </cell>
          <cell r="M436">
            <v>686</v>
          </cell>
          <cell r="N436">
            <v>1366</v>
          </cell>
          <cell r="O436">
            <v>49.8</v>
          </cell>
          <cell r="P436">
            <v>35</v>
          </cell>
        </row>
        <row r="437">
          <cell r="A437" t="str">
            <v>MAIRADAM</v>
          </cell>
          <cell r="B437" t="str">
            <v>ADAM</v>
          </cell>
          <cell r="C437" t="str">
            <v>MAIR</v>
          </cell>
          <cell r="D437" t="str">
            <v>BUF</v>
          </cell>
          <cell r="E437" t="str">
            <v>C</v>
          </cell>
          <cell r="F437">
            <v>82</v>
          </cell>
          <cell r="G437">
            <v>31</v>
          </cell>
          <cell r="H437">
            <v>97</v>
          </cell>
          <cell r="I437">
            <v>35</v>
          </cell>
          <cell r="J437">
            <v>20</v>
          </cell>
          <cell r="K437">
            <v>11</v>
          </cell>
          <cell r="L437">
            <v>60</v>
          </cell>
          <cell r="M437">
            <v>70</v>
          </cell>
          <cell r="N437">
            <v>130</v>
          </cell>
          <cell r="O437">
            <v>46.2</v>
          </cell>
          <cell r="P437">
            <v>2.5</v>
          </cell>
        </row>
        <row r="438">
          <cell r="A438" t="str">
            <v>MAKITOMI</v>
          </cell>
          <cell r="B438" t="str">
            <v>TOMI</v>
          </cell>
          <cell r="C438" t="str">
            <v>MAKI</v>
          </cell>
          <cell r="D438" t="str">
            <v>CGY</v>
          </cell>
          <cell r="E438" t="str">
            <v>R</v>
          </cell>
          <cell r="F438">
            <v>1</v>
          </cell>
          <cell r="G438">
            <v>0</v>
          </cell>
          <cell r="H438">
            <v>0</v>
          </cell>
          <cell r="I438">
            <v>0</v>
          </cell>
          <cell r="J438">
            <v>2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</row>
        <row r="439">
          <cell r="A439" t="str">
            <v>MALECTOMAS</v>
          </cell>
          <cell r="B439" t="str">
            <v>TOMAS</v>
          </cell>
          <cell r="C439" t="str">
            <v>MALEC</v>
          </cell>
          <cell r="D439" t="str">
            <v>OTT</v>
          </cell>
          <cell r="E439" t="str">
            <v>D</v>
          </cell>
          <cell r="F439">
            <v>1</v>
          </cell>
          <cell r="G439">
            <v>1</v>
          </cell>
          <cell r="H439">
            <v>1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A440" t="str">
            <v>MALHOTRAMANNY</v>
          </cell>
          <cell r="B440" t="str">
            <v>MANNY</v>
          </cell>
          <cell r="C440" t="str">
            <v>MALHOTRA</v>
          </cell>
          <cell r="D440" t="str">
            <v>CBJ</v>
          </cell>
          <cell r="E440" t="str">
            <v>C</v>
          </cell>
          <cell r="F440">
            <v>82</v>
          </cell>
          <cell r="G440">
            <v>47</v>
          </cell>
          <cell r="H440">
            <v>77</v>
          </cell>
          <cell r="I440">
            <v>48</v>
          </cell>
          <cell r="J440">
            <v>11</v>
          </cell>
          <cell r="K440">
            <v>38</v>
          </cell>
          <cell r="L440">
            <v>621</v>
          </cell>
          <cell r="M440">
            <v>506</v>
          </cell>
          <cell r="N440">
            <v>1127</v>
          </cell>
          <cell r="O440">
            <v>55.1</v>
          </cell>
          <cell r="P440">
            <v>24.3</v>
          </cell>
        </row>
        <row r="441">
          <cell r="A441" t="str">
            <v>MALIKMAREK</v>
          </cell>
          <cell r="B441" t="str">
            <v>MAREK</v>
          </cell>
          <cell r="C441" t="str">
            <v>MALIK</v>
          </cell>
          <cell r="D441" t="str">
            <v>NYR</v>
          </cell>
          <cell r="E441" t="str">
            <v>D</v>
          </cell>
          <cell r="F441">
            <v>69</v>
          </cell>
          <cell r="G441">
            <v>127</v>
          </cell>
          <cell r="H441">
            <v>54</v>
          </cell>
          <cell r="I441">
            <v>37</v>
          </cell>
          <cell r="J441">
            <v>57</v>
          </cell>
          <cell r="K441">
            <v>30</v>
          </cell>
          <cell r="L441">
            <v>0</v>
          </cell>
          <cell r="M441">
            <v>2</v>
          </cell>
          <cell r="N441">
            <v>2</v>
          </cell>
          <cell r="O441">
            <v>0</v>
          </cell>
          <cell r="P441">
            <v>0</v>
          </cell>
        </row>
        <row r="442">
          <cell r="A442" t="str">
            <v>MALKINEVGENI</v>
          </cell>
          <cell r="B442" t="str">
            <v>EVGENI</v>
          </cell>
          <cell r="C442" t="str">
            <v>MALKIN</v>
          </cell>
          <cell r="D442" t="str">
            <v>PIT</v>
          </cell>
          <cell r="E442" t="str">
            <v>C</v>
          </cell>
          <cell r="F442">
            <v>78</v>
          </cell>
          <cell r="G442">
            <v>36</v>
          </cell>
          <cell r="H442">
            <v>40</v>
          </cell>
          <cell r="I442">
            <v>99</v>
          </cell>
          <cell r="J442">
            <v>69</v>
          </cell>
          <cell r="K442">
            <v>40</v>
          </cell>
          <cell r="L442">
            <v>315</v>
          </cell>
          <cell r="M442">
            <v>413</v>
          </cell>
          <cell r="N442">
            <v>728</v>
          </cell>
          <cell r="O442">
            <v>43.3</v>
          </cell>
          <cell r="P442">
            <v>15.9</v>
          </cell>
        </row>
        <row r="443">
          <cell r="A443" t="str">
            <v>MALONERYAN</v>
          </cell>
          <cell r="B443" t="str">
            <v>RYAN</v>
          </cell>
          <cell r="C443" t="str">
            <v>MALONE</v>
          </cell>
          <cell r="D443" t="str">
            <v>PIT</v>
          </cell>
          <cell r="E443" t="str">
            <v>L</v>
          </cell>
          <cell r="F443">
            <v>64</v>
          </cell>
          <cell r="G443">
            <v>34</v>
          </cell>
          <cell r="H443">
            <v>87</v>
          </cell>
          <cell r="I443">
            <v>43</v>
          </cell>
          <cell r="J443">
            <v>19</v>
          </cell>
          <cell r="K443">
            <v>31</v>
          </cell>
          <cell r="L443">
            <v>48</v>
          </cell>
          <cell r="M443">
            <v>61</v>
          </cell>
          <cell r="N443">
            <v>109</v>
          </cell>
          <cell r="O443">
            <v>44</v>
          </cell>
          <cell r="P443">
            <v>2.9</v>
          </cell>
        </row>
        <row r="444">
          <cell r="A444" t="str">
            <v>MALTBYKIRK</v>
          </cell>
          <cell r="B444" t="str">
            <v>KIRK</v>
          </cell>
          <cell r="C444" t="str">
            <v>MALTBY</v>
          </cell>
          <cell r="D444" t="str">
            <v>DET</v>
          </cell>
          <cell r="E444" t="str">
            <v>L</v>
          </cell>
          <cell r="F444">
            <v>82</v>
          </cell>
          <cell r="G444">
            <v>38</v>
          </cell>
          <cell r="H444">
            <v>125</v>
          </cell>
          <cell r="I444">
            <v>62</v>
          </cell>
          <cell r="J444">
            <v>29</v>
          </cell>
          <cell r="K444">
            <v>39</v>
          </cell>
          <cell r="L444">
            <v>4</v>
          </cell>
          <cell r="M444">
            <v>10</v>
          </cell>
          <cell r="N444">
            <v>14</v>
          </cell>
          <cell r="O444">
            <v>28.6</v>
          </cell>
          <cell r="P444">
            <v>0.3</v>
          </cell>
        </row>
        <row r="445">
          <cell r="A445" t="str">
            <v>MANCARIMARK</v>
          </cell>
          <cell r="B445" t="str">
            <v>MARK</v>
          </cell>
          <cell r="C445" t="str">
            <v>MANCARI</v>
          </cell>
          <cell r="D445" t="str">
            <v>BUF</v>
          </cell>
          <cell r="E445" t="str">
            <v>R</v>
          </cell>
          <cell r="F445">
            <v>3</v>
          </cell>
          <cell r="G445">
            <v>1</v>
          </cell>
          <cell r="H445">
            <v>2</v>
          </cell>
          <cell r="I445">
            <v>3</v>
          </cell>
          <cell r="J445">
            <v>1</v>
          </cell>
          <cell r="K445">
            <v>1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</row>
        <row r="446">
          <cell r="A446" t="str">
            <v>MARAPAUL</v>
          </cell>
          <cell r="B446" t="str">
            <v>PAUL</v>
          </cell>
          <cell r="C446" t="str">
            <v>MARA</v>
          </cell>
          <cell r="D446" t="str">
            <v>NYR</v>
          </cell>
          <cell r="E446" t="str">
            <v>D</v>
          </cell>
          <cell r="F446">
            <v>78</v>
          </cell>
          <cell r="G446">
            <v>120</v>
          </cell>
          <cell r="H446">
            <v>72</v>
          </cell>
          <cell r="I446">
            <v>53</v>
          </cell>
          <cell r="J446">
            <v>33</v>
          </cell>
          <cell r="K446">
            <v>9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 t="str">
            <v>MARCHANTTODD</v>
          </cell>
          <cell r="B447" t="str">
            <v>TODD</v>
          </cell>
          <cell r="C447" t="str">
            <v>MARCHANT</v>
          </cell>
          <cell r="D447" t="str">
            <v>ANA</v>
          </cell>
          <cell r="E447" t="str">
            <v>C</v>
          </cell>
          <cell r="F447">
            <v>56</v>
          </cell>
          <cell r="G447">
            <v>35</v>
          </cell>
          <cell r="H447">
            <v>77</v>
          </cell>
          <cell r="I447">
            <v>29</v>
          </cell>
          <cell r="J447">
            <v>24</v>
          </cell>
          <cell r="K447">
            <v>28</v>
          </cell>
          <cell r="L447">
            <v>351</v>
          </cell>
          <cell r="M447">
            <v>296</v>
          </cell>
          <cell r="N447">
            <v>647</v>
          </cell>
          <cell r="O447">
            <v>54.2</v>
          </cell>
          <cell r="P447">
            <v>20.100000000000001</v>
          </cell>
        </row>
        <row r="448">
          <cell r="A448" t="str">
            <v>MARKOVANDREI</v>
          </cell>
          <cell r="B448" t="str">
            <v>ANDREI</v>
          </cell>
          <cell r="C448" t="str">
            <v>MARKOV</v>
          </cell>
          <cell r="D448" t="str">
            <v>MTL</v>
          </cell>
          <cell r="E448" t="str">
            <v>D</v>
          </cell>
          <cell r="F448">
            <v>77</v>
          </cell>
          <cell r="G448">
            <v>119</v>
          </cell>
          <cell r="H448">
            <v>38</v>
          </cell>
          <cell r="I448">
            <v>68</v>
          </cell>
          <cell r="J448">
            <v>87</v>
          </cell>
          <cell r="K448">
            <v>75</v>
          </cell>
          <cell r="L448">
            <v>0</v>
          </cell>
          <cell r="M448">
            <v>1</v>
          </cell>
          <cell r="N448">
            <v>1</v>
          </cell>
          <cell r="O448">
            <v>0</v>
          </cell>
          <cell r="P448">
            <v>0</v>
          </cell>
        </row>
        <row r="449">
          <cell r="A449" t="str">
            <v>MARKOVDANNY</v>
          </cell>
          <cell r="B449" t="str">
            <v>DANNY</v>
          </cell>
          <cell r="C449" t="str">
            <v>MARKOV</v>
          </cell>
          <cell r="D449" t="str">
            <v>DET</v>
          </cell>
          <cell r="E449" t="str">
            <v>D</v>
          </cell>
          <cell r="F449">
            <v>66</v>
          </cell>
          <cell r="G449">
            <v>81</v>
          </cell>
          <cell r="H449">
            <v>111</v>
          </cell>
          <cell r="I449">
            <v>34</v>
          </cell>
          <cell r="J449">
            <v>44</v>
          </cell>
          <cell r="K449">
            <v>16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</row>
        <row r="450">
          <cell r="A450" t="str">
            <v>MARLEAUPATRICK</v>
          </cell>
          <cell r="B450" t="str">
            <v>PATRICK</v>
          </cell>
          <cell r="C450" t="str">
            <v>MARLEAU</v>
          </cell>
          <cell r="D450" t="str">
            <v>SJS</v>
          </cell>
          <cell r="E450" t="str">
            <v>C</v>
          </cell>
          <cell r="F450">
            <v>77</v>
          </cell>
          <cell r="G450">
            <v>11</v>
          </cell>
          <cell r="H450">
            <v>47</v>
          </cell>
          <cell r="I450">
            <v>72</v>
          </cell>
          <cell r="J450">
            <v>66</v>
          </cell>
          <cell r="K450">
            <v>36</v>
          </cell>
          <cell r="L450">
            <v>350</v>
          </cell>
          <cell r="M450">
            <v>343</v>
          </cell>
          <cell r="N450">
            <v>693</v>
          </cell>
          <cell r="O450">
            <v>50.5</v>
          </cell>
          <cell r="P450">
            <v>16.5</v>
          </cell>
        </row>
        <row r="451">
          <cell r="A451" t="str">
            <v>MARTINEKRADEK</v>
          </cell>
          <cell r="B451" t="str">
            <v>RADEK</v>
          </cell>
          <cell r="C451" t="str">
            <v>MARTINEK</v>
          </cell>
          <cell r="D451" t="str">
            <v>NYI</v>
          </cell>
          <cell r="E451" t="str">
            <v>D</v>
          </cell>
          <cell r="F451">
            <v>43</v>
          </cell>
          <cell r="G451">
            <v>67</v>
          </cell>
          <cell r="H451">
            <v>53</v>
          </cell>
          <cell r="I451">
            <v>31</v>
          </cell>
          <cell r="J451">
            <v>25</v>
          </cell>
          <cell r="K451">
            <v>41</v>
          </cell>
          <cell r="L451">
            <v>1</v>
          </cell>
          <cell r="M451">
            <v>0</v>
          </cell>
          <cell r="N451">
            <v>1</v>
          </cell>
          <cell r="O451">
            <v>100</v>
          </cell>
          <cell r="P451">
            <v>0</v>
          </cell>
        </row>
        <row r="452">
          <cell r="A452" t="str">
            <v>MARTINPAUL</v>
          </cell>
          <cell r="B452" t="str">
            <v>PAUL</v>
          </cell>
          <cell r="C452" t="str">
            <v>MARTIN</v>
          </cell>
          <cell r="D452" t="str">
            <v>NJD</v>
          </cell>
          <cell r="E452" t="str">
            <v>D</v>
          </cell>
          <cell r="F452">
            <v>82</v>
          </cell>
          <cell r="G452">
            <v>125</v>
          </cell>
          <cell r="H452">
            <v>54</v>
          </cell>
          <cell r="I452">
            <v>38</v>
          </cell>
          <cell r="J452">
            <v>68</v>
          </cell>
          <cell r="K452">
            <v>54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</row>
        <row r="453">
          <cell r="A453" t="str">
            <v>MATVICHUKRICHARD</v>
          </cell>
          <cell r="B453" t="str">
            <v>RICHARD</v>
          </cell>
          <cell r="C453" t="str">
            <v>MATVICHUK</v>
          </cell>
          <cell r="D453" t="str">
            <v>NJD</v>
          </cell>
          <cell r="E453" t="str">
            <v>D</v>
          </cell>
          <cell r="F453">
            <v>1</v>
          </cell>
          <cell r="G453">
            <v>2</v>
          </cell>
          <cell r="H453">
            <v>2</v>
          </cell>
          <cell r="I453">
            <v>0</v>
          </cell>
          <cell r="J453">
            <v>1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</row>
        <row r="454">
          <cell r="A454" t="str">
            <v>MAYBRAD</v>
          </cell>
          <cell r="B454" t="str">
            <v>BRAD</v>
          </cell>
          <cell r="C454" t="str">
            <v>MAY</v>
          </cell>
          <cell r="D454" t="str">
            <v>ANA</v>
          </cell>
          <cell r="E454" t="str">
            <v>L</v>
          </cell>
          <cell r="F454">
            <v>24</v>
          </cell>
          <cell r="G454">
            <v>6</v>
          </cell>
          <cell r="H454">
            <v>29</v>
          </cell>
          <cell r="I454">
            <v>10</v>
          </cell>
          <cell r="J454">
            <v>9</v>
          </cell>
          <cell r="K454">
            <v>4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 t="str">
            <v>MAYERSJAMAL</v>
          </cell>
          <cell r="B455" t="str">
            <v>JAMAL</v>
          </cell>
          <cell r="C455" t="str">
            <v>MAYERS</v>
          </cell>
          <cell r="D455" t="str">
            <v>STL</v>
          </cell>
          <cell r="E455" t="str">
            <v>R</v>
          </cell>
          <cell r="F455">
            <v>80</v>
          </cell>
          <cell r="G455">
            <v>32</v>
          </cell>
          <cell r="H455">
            <v>81</v>
          </cell>
          <cell r="I455">
            <v>65</v>
          </cell>
          <cell r="J455">
            <v>25</v>
          </cell>
          <cell r="K455">
            <v>18</v>
          </cell>
          <cell r="L455">
            <v>248</v>
          </cell>
          <cell r="M455">
            <v>184</v>
          </cell>
          <cell r="N455">
            <v>432</v>
          </cell>
          <cell r="O455">
            <v>57.4</v>
          </cell>
          <cell r="P455">
            <v>9.1999999999999993</v>
          </cell>
        </row>
        <row r="456">
          <cell r="A456" t="str">
            <v>MCAMMONDDEAN</v>
          </cell>
          <cell r="B456" t="str">
            <v>DEAN</v>
          </cell>
          <cell r="C456" t="str">
            <v>MCAMMOND</v>
          </cell>
          <cell r="D456" t="str">
            <v>OTT</v>
          </cell>
          <cell r="E456" t="str">
            <v>L</v>
          </cell>
          <cell r="F456">
            <v>81</v>
          </cell>
          <cell r="G456">
            <v>31</v>
          </cell>
          <cell r="H456">
            <v>44</v>
          </cell>
          <cell r="I456">
            <v>26</v>
          </cell>
          <cell r="J456">
            <v>21</v>
          </cell>
          <cell r="K456">
            <v>51</v>
          </cell>
          <cell r="L456">
            <v>299</v>
          </cell>
          <cell r="M456">
            <v>378</v>
          </cell>
          <cell r="N456">
            <v>677</v>
          </cell>
          <cell r="O456">
            <v>44.2</v>
          </cell>
          <cell r="P456">
            <v>13.7</v>
          </cell>
        </row>
        <row r="457">
          <cell r="A457" t="str">
            <v>MCCABEBRYAN</v>
          </cell>
          <cell r="B457" t="str">
            <v>BRYAN</v>
          </cell>
          <cell r="C457" t="str">
            <v>MCCABE</v>
          </cell>
          <cell r="D457" t="str">
            <v>TOR</v>
          </cell>
          <cell r="E457" t="str">
            <v>D</v>
          </cell>
          <cell r="F457">
            <v>82</v>
          </cell>
          <cell r="G457">
            <v>140</v>
          </cell>
          <cell r="H457">
            <v>141</v>
          </cell>
          <cell r="I457">
            <v>79</v>
          </cell>
          <cell r="J457">
            <v>104</v>
          </cell>
          <cell r="K457">
            <v>16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</row>
        <row r="458">
          <cell r="A458" t="str">
            <v>MCCARTHYSTEVE</v>
          </cell>
          <cell r="B458" t="str">
            <v>STEVE</v>
          </cell>
          <cell r="C458" t="str">
            <v>MCCARTHY</v>
          </cell>
          <cell r="D458" t="str">
            <v>ATL</v>
          </cell>
          <cell r="E458" t="str">
            <v>D</v>
          </cell>
          <cell r="F458">
            <v>46</v>
          </cell>
          <cell r="G458">
            <v>50</v>
          </cell>
          <cell r="H458">
            <v>48</v>
          </cell>
          <cell r="I458">
            <v>22</v>
          </cell>
          <cell r="J458">
            <v>15</v>
          </cell>
          <cell r="K458">
            <v>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 t="str">
            <v>MCCARTYDARREN</v>
          </cell>
          <cell r="B459" t="str">
            <v>DARREN</v>
          </cell>
          <cell r="C459" t="str">
            <v>MCCARTY</v>
          </cell>
          <cell r="D459" t="str">
            <v>CGY</v>
          </cell>
          <cell r="E459" t="str">
            <v>R</v>
          </cell>
          <cell r="F459">
            <v>32</v>
          </cell>
          <cell r="G459">
            <v>6</v>
          </cell>
          <cell r="H459">
            <v>24</v>
          </cell>
          <cell r="I459">
            <v>7</v>
          </cell>
          <cell r="J459">
            <v>2</v>
          </cell>
          <cell r="K459">
            <v>7</v>
          </cell>
          <cell r="L459">
            <v>5</v>
          </cell>
          <cell r="M459">
            <v>1</v>
          </cell>
          <cell r="N459">
            <v>6</v>
          </cell>
          <cell r="O459">
            <v>83.3</v>
          </cell>
          <cell r="P459">
            <v>0.3</v>
          </cell>
        </row>
        <row r="460">
          <cell r="A460" t="str">
            <v>MCCAULEYALYN</v>
          </cell>
          <cell r="B460" t="str">
            <v>ALYN</v>
          </cell>
          <cell r="C460" t="str">
            <v>MCCAULEY</v>
          </cell>
          <cell r="D460" t="str">
            <v>LAK</v>
          </cell>
          <cell r="E460" t="str">
            <v>C</v>
          </cell>
          <cell r="F460">
            <v>10</v>
          </cell>
          <cell r="G460">
            <v>11</v>
          </cell>
          <cell r="H460">
            <v>4</v>
          </cell>
          <cell r="I460">
            <v>1</v>
          </cell>
          <cell r="J460">
            <v>2</v>
          </cell>
          <cell r="K460">
            <v>1</v>
          </cell>
          <cell r="L460">
            <v>42</v>
          </cell>
          <cell r="M460">
            <v>54</v>
          </cell>
          <cell r="N460">
            <v>96</v>
          </cell>
          <cell r="O460">
            <v>43.8</v>
          </cell>
          <cell r="P460">
            <v>16.600000000000001</v>
          </cell>
        </row>
        <row r="461">
          <cell r="A461" t="str">
            <v>MCCLEMENTJAY</v>
          </cell>
          <cell r="B461" t="str">
            <v>JAY</v>
          </cell>
          <cell r="C461" t="str">
            <v>MCCLEMENT</v>
          </cell>
          <cell r="D461" t="str">
            <v>STL</v>
          </cell>
          <cell r="E461" t="str">
            <v>C</v>
          </cell>
          <cell r="F461">
            <v>81</v>
          </cell>
          <cell r="G461">
            <v>48</v>
          </cell>
          <cell r="H461">
            <v>45</v>
          </cell>
          <cell r="I461">
            <v>39</v>
          </cell>
          <cell r="J461">
            <v>34</v>
          </cell>
          <cell r="K461">
            <v>42</v>
          </cell>
          <cell r="L461">
            <v>442</v>
          </cell>
          <cell r="M461">
            <v>397</v>
          </cell>
          <cell r="N461">
            <v>839</v>
          </cell>
          <cell r="O461">
            <v>52.7</v>
          </cell>
          <cell r="P461">
            <v>17.8</v>
          </cell>
        </row>
        <row r="462">
          <cell r="A462" t="str">
            <v>MCCORMICKCODY</v>
          </cell>
          <cell r="B462" t="str">
            <v>CODY</v>
          </cell>
          <cell r="C462" t="str">
            <v>MCCORMICK</v>
          </cell>
          <cell r="D462" t="str">
            <v>COL</v>
          </cell>
          <cell r="E462" t="str">
            <v>C</v>
          </cell>
          <cell r="F462">
            <v>6</v>
          </cell>
          <cell r="G462">
            <v>2</v>
          </cell>
          <cell r="H462">
            <v>8</v>
          </cell>
          <cell r="I462">
            <v>3</v>
          </cell>
          <cell r="J462">
            <v>2</v>
          </cell>
          <cell r="K462">
            <v>2</v>
          </cell>
          <cell r="L462">
            <v>1</v>
          </cell>
          <cell r="M462">
            <v>2</v>
          </cell>
          <cell r="N462">
            <v>3</v>
          </cell>
          <cell r="O462">
            <v>33.299999999999997</v>
          </cell>
          <cell r="P462">
            <v>0.9</v>
          </cell>
        </row>
        <row r="463">
          <cell r="A463" t="str">
            <v>MCDONALDANDY</v>
          </cell>
          <cell r="B463" t="str">
            <v>ANDY</v>
          </cell>
          <cell r="C463" t="str">
            <v>MCDONALD</v>
          </cell>
          <cell r="D463" t="str">
            <v>ANA</v>
          </cell>
          <cell r="E463" t="str">
            <v>C</v>
          </cell>
          <cell r="F463">
            <v>82</v>
          </cell>
          <cell r="G463">
            <v>12</v>
          </cell>
          <cell r="H463">
            <v>44</v>
          </cell>
          <cell r="I463">
            <v>80</v>
          </cell>
          <cell r="J463">
            <v>53</v>
          </cell>
          <cell r="K463">
            <v>29</v>
          </cell>
          <cell r="L463">
            <v>503</v>
          </cell>
          <cell r="M463">
            <v>405</v>
          </cell>
          <cell r="N463">
            <v>908</v>
          </cell>
          <cell r="O463">
            <v>55.4</v>
          </cell>
          <cell r="P463">
            <v>19.399999999999999</v>
          </cell>
        </row>
        <row r="464">
          <cell r="A464" t="str">
            <v>MCGRATTANBRIAN</v>
          </cell>
          <cell r="B464" t="str">
            <v>BRIAN</v>
          </cell>
          <cell r="C464" t="str">
            <v>MCGRATTAN</v>
          </cell>
          <cell r="D464" t="str">
            <v>OTT</v>
          </cell>
          <cell r="E464" t="str">
            <v>R</v>
          </cell>
          <cell r="F464">
            <v>45</v>
          </cell>
          <cell r="G464">
            <v>3</v>
          </cell>
          <cell r="H464">
            <v>32</v>
          </cell>
          <cell r="I464">
            <v>4</v>
          </cell>
          <cell r="J464">
            <v>6</v>
          </cell>
          <cell r="K464">
            <v>5</v>
          </cell>
          <cell r="L464">
            <v>1</v>
          </cell>
          <cell r="M464">
            <v>0</v>
          </cell>
          <cell r="N464">
            <v>1</v>
          </cell>
          <cell r="O464">
            <v>100</v>
          </cell>
          <cell r="P464">
            <v>0</v>
          </cell>
        </row>
        <row r="465">
          <cell r="A465" t="str">
            <v>MCIVERNATHAN</v>
          </cell>
          <cell r="B465" t="str">
            <v>NATHAN</v>
          </cell>
          <cell r="C465" t="str">
            <v>MCIVER</v>
          </cell>
          <cell r="D465" t="str">
            <v>VAN</v>
          </cell>
          <cell r="E465" t="str">
            <v>D</v>
          </cell>
          <cell r="F465">
            <v>1</v>
          </cell>
          <cell r="G465">
            <v>4</v>
          </cell>
          <cell r="H465">
            <v>2</v>
          </cell>
          <cell r="I465">
            <v>1</v>
          </cell>
          <cell r="J465">
            <v>1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</row>
        <row r="466">
          <cell r="A466" t="str">
            <v>MCKEEJAY</v>
          </cell>
          <cell r="B466" t="str">
            <v>JAY</v>
          </cell>
          <cell r="C466" t="str">
            <v>MCKEE</v>
          </cell>
          <cell r="D466" t="str">
            <v>STL</v>
          </cell>
          <cell r="E466" t="str">
            <v>D</v>
          </cell>
          <cell r="F466">
            <v>23</v>
          </cell>
          <cell r="G466">
            <v>48</v>
          </cell>
          <cell r="H466">
            <v>30</v>
          </cell>
          <cell r="I466">
            <v>7</v>
          </cell>
          <cell r="J466">
            <v>13</v>
          </cell>
          <cell r="K466">
            <v>3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</row>
        <row r="467">
          <cell r="A467" t="str">
            <v>MCLARENKYLE</v>
          </cell>
          <cell r="B467" t="str">
            <v>KYLE</v>
          </cell>
          <cell r="C467" t="str">
            <v>MCLAREN</v>
          </cell>
          <cell r="D467" t="str">
            <v>SJS</v>
          </cell>
          <cell r="E467" t="str">
            <v>D</v>
          </cell>
          <cell r="F467">
            <v>67</v>
          </cell>
          <cell r="G467">
            <v>116</v>
          </cell>
          <cell r="H467">
            <v>134</v>
          </cell>
          <cell r="I467">
            <v>41</v>
          </cell>
          <cell r="J467">
            <v>41</v>
          </cell>
          <cell r="K467">
            <v>25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</row>
        <row r="468">
          <cell r="A468" t="str">
            <v>MCLEANBRETT</v>
          </cell>
          <cell r="B468" t="str">
            <v>BRETT</v>
          </cell>
          <cell r="C468" t="str">
            <v>MCLEAN</v>
          </cell>
          <cell r="D468" t="str">
            <v>COL</v>
          </cell>
          <cell r="E468" t="str">
            <v>C</v>
          </cell>
          <cell r="F468">
            <v>78</v>
          </cell>
          <cell r="G468">
            <v>19</v>
          </cell>
          <cell r="H468">
            <v>12</v>
          </cell>
          <cell r="I468">
            <v>29</v>
          </cell>
          <cell r="J468">
            <v>28</v>
          </cell>
          <cell r="K468">
            <v>28</v>
          </cell>
          <cell r="L468">
            <v>207</v>
          </cell>
          <cell r="M468">
            <v>206</v>
          </cell>
          <cell r="N468">
            <v>413</v>
          </cell>
          <cell r="O468">
            <v>50.1</v>
          </cell>
          <cell r="P468">
            <v>9</v>
          </cell>
        </row>
        <row r="469">
          <cell r="A469" t="str">
            <v>MEECHDEREK</v>
          </cell>
          <cell r="B469" t="str">
            <v>DEREK</v>
          </cell>
          <cell r="C469" t="str">
            <v>MEECH</v>
          </cell>
          <cell r="D469" t="str">
            <v>DET</v>
          </cell>
          <cell r="E469" t="str">
            <v>D</v>
          </cell>
          <cell r="F469">
            <v>4</v>
          </cell>
          <cell r="G469">
            <v>1</v>
          </cell>
          <cell r="H469">
            <v>7</v>
          </cell>
          <cell r="I469">
            <v>2</v>
          </cell>
          <cell r="J469">
            <v>1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</row>
        <row r="470">
          <cell r="A470" t="str">
            <v>MELICHARJOSEF</v>
          </cell>
          <cell r="B470" t="str">
            <v>JOSEF</v>
          </cell>
          <cell r="C470" t="str">
            <v>MELICHAR</v>
          </cell>
          <cell r="D470" t="str">
            <v>PIT</v>
          </cell>
          <cell r="E470" t="str">
            <v>D</v>
          </cell>
          <cell r="F470">
            <v>70</v>
          </cell>
          <cell r="G470">
            <v>131</v>
          </cell>
          <cell r="H470">
            <v>72</v>
          </cell>
          <cell r="I470">
            <v>23</v>
          </cell>
          <cell r="J470">
            <v>29</v>
          </cell>
          <cell r="K470">
            <v>18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A471" t="str">
            <v>MELINBJORN</v>
          </cell>
          <cell r="B471" t="str">
            <v>BJORN</v>
          </cell>
          <cell r="C471" t="str">
            <v>MELIN</v>
          </cell>
          <cell r="D471" t="str">
            <v>ANA</v>
          </cell>
          <cell r="E471" t="str">
            <v>R</v>
          </cell>
          <cell r="F471">
            <v>3</v>
          </cell>
          <cell r="G471">
            <v>2</v>
          </cell>
          <cell r="H471">
            <v>2</v>
          </cell>
          <cell r="I471">
            <v>0</v>
          </cell>
          <cell r="J471">
            <v>0</v>
          </cell>
          <cell r="K471">
            <v>1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A472" t="str">
            <v>MELLANBYSCOTT</v>
          </cell>
          <cell r="B472" t="str">
            <v>SCOTT</v>
          </cell>
          <cell r="C472" t="str">
            <v>MELLANBY</v>
          </cell>
          <cell r="D472" t="str">
            <v>ATL</v>
          </cell>
          <cell r="E472" t="str">
            <v>R</v>
          </cell>
          <cell r="F472">
            <v>69</v>
          </cell>
          <cell r="G472">
            <v>15</v>
          </cell>
          <cell r="H472">
            <v>54</v>
          </cell>
          <cell r="I472">
            <v>40</v>
          </cell>
          <cell r="J472">
            <v>37</v>
          </cell>
          <cell r="K472">
            <v>30</v>
          </cell>
          <cell r="L472">
            <v>16</v>
          </cell>
          <cell r="M472">
            <v>19</v>
          </cell>
          <cell r="N472">
            <v>35</v>
          </cell>
          <cell r="O472">
            <v>45.7</v>
          </cell>
          <cell r="P472">
            <v>0.8</v>
          </cell>
        </row>
        <row r="473">
          <cell r="A473" t="str">
            <v>MELOCHEERIC</v>
          </cell>
          <cell r="B473" t="str">
            <v>ERIC</v>
          </cell>
          <cell r="C473" t="str">
            <v>MELOCHE</v>
          </cell>
          <cell r="D473" t="str">
            <v>PHI</v>
          </cell>
          <cell r="E473" t="str">
            <v>R</v>
          </cell>
          <cell r="F473">
            <v>13</v>
          </cell>
          <cell r="G473">
            <v>2</v>
          </cell>
          <cell r="H473">
            <v>13</v>
          </cell>
          <cell r="I473">
            <v>5</v>
          </cell>
          <cell r="J473">
            <v>1</v>
          </cell>
          <cell r="K473">
            <v>2</v>
          </cell>
          <cell r="L473">
            <v>13</v>
          </cell>
          <cell r="M473">
            <v>15</v>
          </cell>
          <cell r="N473">
            <v>28</v>
          </cell>
          <cell r="O473">
            <v>46.4</v>
          </cell>
          <cell r="P473">
            <v>3.7</v>
          </cell>
        </row>
        <row r="474">
          <cell r="A474" t="str">
            <v>MESZAROSANDREJ</v>
          </cell>
          <cell r="B474" t="str">
            <v>ANDREJ</v>
          </cell>
          <cell r="C474" t="str">
            <v>MESZAROS</v>
          </cell>
          <cell r="D474" t="str">
            <v>OTT</v>
          </cell>
          <cell r="E474" t="str">
            <v>D</v>
          </cell>
          <cell r="F474">
            <v>82</v>
          </cell>
          <cell r="G474">
            <v>143</v>
          </cell>
          <cell r="H474">
            <v>124</v>
          </cell>
          <cell r="I474">
            <v>74</v>
          </cell>
          <cell r="J474">
            <v>68</v>
          </cell>
          <cell r="K474">
            <v>21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 t="str">
            <v>METHOTMARC</v>
          </cell>
          <cell r="B475" t="str">
            <v>MARC</v>
          </cell>
          <cell r="C475" t="str">
            <v>METHOT</v>
          </cell>
          <cell r="D475" t="str">
            <v>CBJ</v>
          </cell>
          <cell r="E475" t="str">
            <v>D</v>
          </cell>
          <cell r="F475">
            <v>20</v>
          </cell>
          <cell r="G475">
            <v>12</v>
          </cell>
          <cell r="H475">
            <v>31</v>
          </cell>
          <cell r="I475">
            <v>7</v>
          </cell>
          <cell r="J475">
            <v>6</v>
          </cell>
          <cell r="K475">
            <v>2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</row>
        <row r="476">
          <cell r="A476" t="str">
            <v>METROPOLITGLEN</v>
          </cell>
          <cell r="B476" t="str">
            <v>GLEN</v>
          </cell>
          <cell r="C476" t="str">
            <v>METROPOLIT</v>
          </cell>
          <cell r="D476" t="str">
            <v>STL</v>
          </cell>
          <cell r="E476" t="str">
            <v>C</v>
          </cell>
          <cell r="F476">
            <v>77</v>
          </cell>
          <cell r="G476">
            <v>21</v>
          </cell>
          <cell r="H476">
            <v>42</v>
          </cell>
          <cell r="I476">
            <v>39</v>
          </cell>
          <cell r="J476">
            <v>37</v>
          </cell>
          <cell r="K476">
            <v>35</v>
          </cell>
          <cell r="L476">
            <v>178</v>
          </cell>
          <cell r="M476">
            <v>182</v>
          </cell>
          <cell r="N476">
            <v>360</v>
          </cell>
          <cell r="O476">
            <v>49.4</v>
          </cell>
          <cell r="P476">
            <v>7.8</v>
          </cell>
        </row>
        <row r="477">
          <cell r="A477" t="str">
            <v>MEYERFREDERICK</v>
          </cell>
          <cell r="B477" t="str">
            <v>FREDERICK</v>
          </cell>
          <cell r="C477" t="str">
            <v>MEYER</v>
          </cell>
          <cell r="D477" t="str">
            <v>NYI</v>
          </cell>
          <cell r="E477" t="str">
            <v>D</v>
          </cell>
          <cell r="F477">
            <v>60</v>
          </cell>
          <cell r="G477">
            <v>88</v>
          </cell>
          <cell r="H477">
            <v>101</v>
          </cell>
          <cell r="I477">
            <v>11</v>
          </cell>
          <cell r="J477">
            <v>40</v>
          </cell>
          <cell r="K477">
            <v>17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 t="str">
            <v>MEZEIBRANISLAV</v>
          </cell>
          <cell r="B478" t="str">
            <v>BRANISLAV</v>
          </cell>
          <cell r="C478" t="str">
            <v>MEZEI</v>
          </cell>
          <cell r="D478" t="str">
            <v>FLA</v>
          </cell>
          <cell r="E478" t="str">
            <v>D</v>
          </cell>
          <cell r="F478">
            <v>45</v>
          </cell>
          <cell r="G478">
            <v>41</v>
          </cell>
          <cell r="H478">
            <v>95</v>
          </cell>
          <cell r="I478">
            <v>22</v>
          </cell>
          <cell r="J478">
            <v>17</v>
          </cell>
          <cell r="K478">
            <v>10</v>
          </cell>
          <cell r="L478">
            <v>1</v>
          </cell>
          <cell r="M478">
            <v>0</v>
          </cell>
          <cell r="N478">
            <v>1</v>
          </cell>
          <cell r="O478">
            <v>100</v>
          </cell>
          <cell r="P478">
            <v>0</v>
          </cell>
        </row>
        <row r="479">
          <cell r="A479" t="str">
            <v>MICHALEKMILAN</v>
          </cell>
          <cell r="B479" t="str">
            <v>MILAN</v>
          </cell>
          <cell r="C479" t="str">
            <v>MICHALEK</v>
          </cell>
          <cell r="D479" t="str">
            <v>SJS</v>
          </cell>
          <cell r="E479" t="str">
            <v>R</v>
          </cell>
          <cell r="F479">
            <v>78</v>
          </cell>
          <cell r="G479">
            <v>31</v>
          </cell>
          <cell r="H479">
            <v>28</v>
          </cell>
          <cell r="I479">
            <v>58</v>
          </cell>
          <cell r="J479">
            <v>32</v>
          </cell>
          <cell r="K479">
            <v>15</v>
          </cell>
          <cell r="L479">
            <v>2</v>
          </cell>
          <cell r="M479">
            <v>9</v>
          </cell>
          <cell r="N479">
            <v>11</v>
          </cell>
          <cell r="O479">
            <v>18.2</v>
          </cell>
          <cell r="P479">
            <v>0.2</v>
          </cell>
        </row>
        <row r="480">
          <cell r="A480" t="str">
            <v>MICHALEKZBYNEK</v>
          </cell>
          <cell r="B480" t="str">
            <v>ZBYNEK</v>
          </cell>
          <cell r="C480" t="str">
            <v>MICHALEK</v>
          </cell>
          <cell r="D480" t="str">
            <v>PHO</v>
          </cell>
          <cell r="E480" t="str">
            <v>D</v>
          </cell>
          <cell r="F480">
            <v>82</v>
          </cell>
          <cell r="G480">
            <v>167</v>
          </cell>
          <cell r="H480">
            <v>44</v>
          </cell>
          <cell r="I480">
            <v>57</v>
          </cell>
          <cell r="J480">
            <v>54</v>
          </cell>
          <cell r="K480">
            <v>38</v>
          </cell>
          <cell r="L480">
            <v>1</v>
          </cell>
          <cell r="M480">
            <v>0</v>
          </cell>
          <cell r="N480">
            <v>1</v>
          </cell>
          <cell r="O480">
            <v>100</v>
          </cell>
          <cell r="P480">
            <v>0</v>
          </cell>
        </row>
        <row r="481">
          <cell r="A481" t="str">
            <v>MIETTINENANTTI</v>
          </cell>
          <cell r="B481" t="str">
            <v>ANTTI</v>
          </cell>
          <cell r="C481" t="str">
            <v>MIETTINEN</v>
          </cell>
          <cell r="D481" t="str">
            <v>DAL</v>
          </cell>
          <cell r="E481" t="str">
            <v>R</v>
          </cell>
          <cell r="F481">
            <v>74</v>
          </cell>
          <cell r="G481">
            <v>16</v>
          </cell>
          <cell r="H481">
            <v>145</v>
          </cell>
          <cell r="I481">
            <v>86</v>
          </cell>
          <cell r="J481">
            <v>28</v>
          </cell>
          <cell r="K481">
            <v>16</v>
          </cell>
          <cell r="L481">
            <v>2</v>
          </cell>
          <cell r="M481">
            <v>9</v>
          </cell>
          <cell r="N481">
            <v>11</v>
          </cell>
          <cell r="O481">
            <v>18.2</v>
          </cell>
          <cell r="P481">
            <v>0.2</v>
          </cell>
        </row>
        <row r="482">
          <cell r="A482" t="str">
            <v>MIKHNOVALEXEI</v>
          </cell>
          <cell r="B482" t="str">
            <v>ALEXEI</v>
          </cell>
          <cell r="C482" t="str">
            <v>MIKHNOV</v>
          </cell>
          <cell r="D482" t="str">
            <v>EDM</v>
          </cell>
          <cell r="E482" t="str">
            <v>L</v>
          </cell>
          <cell r="F482">
            <v>2</v>
          </cell>
          <cell r="G482">
            <v>0</v>
          </cell>
          <cell r="H482">
            <v>0</v>
          </cell>
          <cell r="I482">
            <v>1</v>
          </cell>
          <cell r="J482">
            <v>2</v>
          </cell>
          <cell r="K482">
            <v>2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 t="str">
            <v>MILLERAARON</v>
          </cell>
          <cell r="B483" t="str">
            <v>AARON</v>
          </cell>
          <cell r="C483" t="str">
            <v>MILLER</v>
          </cell>
          <cell r="D483" t="str">
            <v>LAK</v>
          </cell>
          <cell r="E483" t="str">
            <v>D</v>
          </cell>
          <cell r="F483">
            <v>82</v>
          </cell>
          <cell r="G483">
            <v>169</v>
          </cell>
          <cell r="H483">
            <v>78</v>
          </cell>
          <cell r="I483">
            <v>33</v>
          </cell>
          <cell r="J483">
            <v>44</v>
          </cell>
          <cell r="K483">
            <v>13</v>
          </cell>
          <cell r="L483">
            <v>0</v>
          </cell>
          <cell r="M483">
            <v>1</v>
          </cell>
          <cell r="N483">
            <v>1</v>
          </cell>
          <cell r="O483">
            <v>0</v>
          </cell>
          <cell r="P483">
            <v>0</v>
          </cell>
        </row>
        <row r="484">
          <cell r="A484" t="str">
            <v>MILROYDUNCAN</v>
          </cell>
          <cell r="B484" t="str">
            <v>DUNCAN</v>
          </cell>
          <cell r="C484" t="str">
            <v>MILROY</v>
          </cell>
          <cell r="D484" t="str">
            <v>MTL</v>
          </cell>
          <cell r="E484" t="str">
            <v>R</v>
          </cell>
          <cell r="F484">
            <v>5</v>
          </cell>
          <cell r="G484">
            <v>3</v>
          </cell>
          <cell r="H484">
            <v>4</v>
          </cell>
          <cell r="I484">
            <v>1</v>
          </cell>
          <cell r="J484">
            <v>0</v>
          </cell>
          <cell r="K484">
            <v>1</v>
          </cell>
          <cell r="L484">
            <v>0</v>
          </cell>
          <cell r="M484">
            <v>1</v>
          </cell>
          <cell r="N484">
            <v>1</v>
          </cell>
          <cell r="O484">
            <v>0</v>
          </cell>
          <cell r="P484">
            <v>0.3</v>
          </cell>
        </row>
        <row r="485">
          <cell r="A485" t="str">
            <v>MITCHELLWILLIE</v>
          </cell>
          <cell r="B485" t="str">
            <v>WILLIE</v>
          </cell>
          <cell r="C485" t="str">
            <v>MITCHELL</v>
          </cell>
          <cell r="D485" t="str">
            <v>VAN</v>
          </cell>
          <cell r="E485" t="str">
            <v>D</v>
          </cell>
          <cell r="F485">
            <v>62</v>
          </cell>
          <cell r="G485">
            <v>121</v>
          </cell>
          <cell r="H485">
            <v>40</v>
          </cell>
          <cell r="I485">
            <v>34</v>
          </cell>
          <cell r="J485">
            <v>31</v>
          </cell>
          <cell r="K485">
            <v>18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 t="str">
            <v>MODANOMICHAEL</v>
          </cell>
          <cell r="B486" t="str">
            <v>MICHAEL</v>
          </cell>
          <cell r="C486" t="str">
            <v>MODANO</v>
          </cell>
          <cell r="D486" t="str">
            <v>DAL</v>
          </cell>
          <cell r="E486" t="str">
            <v>C</v>
          </cell>
          <cell r="F486">
            <v>59</v>
          </cell>
          <cell r="G486">
            <v>13</v>
          </cell>
          <cell r="H486">
            <v>20</v>
          </cell>
          <cell r="I486">
            <v>50</v>
          </cell>
          <cell r="J486">
            <v>62</v>
          </cell>
          <cell r="K486">
            <v>47</v>
          </cell>
          <cell r="L486">
            <v>479</v>
          </cell>
          <cell r="M486">
            <v>439</v>
          </cell>
          <cell r="N486">
            <v>918</v>
          </cell>
          <cell r="O486">
            <v>52.2</v>
          </cell>
          <cell r="P486">
            <v>28.5</v>
          </cell>
        </row>
        <row r="487">
          <cell r="A487" t="str">
            <v>MODINFREDRIK</v>
          </cell>
          <cell r="B487" t="str">
            <v>FREDRIK</v>
          </cell>
          <cell r="C487" t="str">
            <v>MODIN</v>
          </cell>
          <cell r="D487" t="str">
            <v>CBJ</v>
          </cell>
          <cell r="E487" t="str">
            <v>L</v>
          </cell>
          <cell r="F487">
            <v>79</v>
          </cell>
          <cell r="G487">
            <v>60</v>
          </cell>
          <cell r="H487">
            <v>21</v>
          </cell>
          <cell r="I487">
            <v>67</v>
          </cell>
          <cell r="J487">
            <v>21</v>
          </cell>
          <cell r="K487">
            <v>58</v>
          </cell>
          <cell r="L487">
            <v>236</v>
          </cell>
          <cell r="M487">
            <v>272</v>
          </cell>
          <cell r="N487">
            <v>508</v>
          </cell>
          <cell r="O487">
            <v>46.4</v>
          </cell>
          <cell r="P487">
            <v>11.3</v>
          </cell>
        </row>
        <row r="488">
          <cell r="A488" t="str">
            <v>MODRYJAROSLAV</v>
          </cell>
          <cell r="B488" t="str">
            <v>JAROSLAV</v>
          </cell>
          <cell r="C488" t="str">
            <v>MODRY</v>
          </cell>
          <cell r="D488" t="str">
            <v>LAK</v>
          </cell>
          <cell r="E488" t="str">
            <v>D</v>
          </cell>
          <cell r="F488">
            <v>76</v>
          </cell>
          <cell r="G488">
            <v>105</v>
          </cell>
          <cell r="H488">
            <v>57</v>
          </cell>
          <cell r="I488">
            <v>31</v>
          </cell>
          <cell r="J488">
            <v>49</v>
          </cell>
          <cell r="K488">
            <v>22</v>
          </cell>
          <cell r="L488">
            <v>0</v>
          </cell>
          <cell r="M488">
            <v>1</v>
          </cell>
          <cell r="N488">
            <v>1</v>
          </cell>
          <cell r="O488">
            <v>0</v>
          </cell>
          <cell r="P488">
            <v>0</v>
          </cell>
        </row>
        <row r="489">
          <cell r="A489" t="str">
            <v>MOENTRAVIS</v>
          </cell>
          <cell r="B489" t="str">
            <v>TRAVIS</v>
          </cell>
          <cell r="C489" t="str">
            <v>MOEN</v>
          </cell>
          <cell r="D489" t="str">
            <v>ANA</v>
          </cell>
          <cell r="E489" t="str">
            <v>L</v>
          </cell>
          <cell r="F489">
            <v>82</v>
          </cell>
          <cell r="G489">
            <v>41</v>
          </cell>
          <cell r="H489">
            <v>128</v>
          </cell>
          <cell r="I489">
            <v>38</v>
          </cell>
          <cell r="J489">
            <v>23</v>
          </cell>
          <cell r="K489">
            <v>20</v>
          </cell>
          <cell r="L489">
            <v>3</v>
          </cell>
          <cell r="M489">
            <v>7</v>
          </cell>
          <cell r="N489">
            <v>10</v>
          </cell>
          <cell r="O489">
            <v>30</v>
          </cell>
          <cell r="P489">
            <v>0.2</v>
          </cell>
        </row>
        <row r="490">
          <cell r="A490" t="str">
            <v>MOJZISTOMAS</v>
          </cell>
          <cell r="B490" t="str">
            <v>TOMAS</v>
          </cell>
          <cell r="C490" t="str">
            <v>MOJZIS</v>
          </cell>
          <cell r="D490" t="str">
            <v>STL</v>
          </cell>
          <cell r="E490" t="str">
            <v>D</v>
          </cell>
          <cell r="F490">
            <v>6</v>
          </cell>
          <cell r="G490">
            <v>6</v>
          </cell>
          <cell r="H490">
            <v>0</v>
          </cell>
          <cell r="I490">
            <v>1</v>
          </cell>
          <cell r="J490">
            <v>4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 t="str">
            <v>MONTADORSTEVE</v>
          </cell>
          <cell r="B491" t="str">
            <v>STEVE</v>
          </cell>
          <cell r="C491" t="str">
            <v>MONTADOR</v>
          </cell>
          <cell r="D491" t="str">
            <v>FLA</v>
          </cell>
          <cell r="E491" t="str">
            <v>D</v>
          </cell>
          <cell r="F491">
            <v>72</v>
          </cell>
          <cell r="G491">
            <v>51</v>
          </cell>
          <cell r="H491">
            <v>126</v>
          </cell>
          <cell r="I491">
            <v>30</v>
          </cell>
          <cell r="J491">
            <v>30</v>
          </cell>
          <cell r="K491">
            <v>10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</row>
        <row r="492">
          <cell r="A492" t="str">
            <v>MOOREDOMINIC</v>
          </cell>
          <cell r="B492" t="str">
            <v>DOMINIC</v>
          </cell>
          <cell r="C492" t="str">
            <v>MOORE</v>
          </cell>
          <cell r="D492" t="str">
            <v>MIN</v>
          </cell>
          <cell r="E492" t="str">
            <v>C</v>
          </cell>
          <cell r="F492">
            <v>69</v>
          </cell>
          <cell r="G492">
            <v>34</v>
          </cell>
          <cell r="H492">
            <v>40</v>
          </cell>
          <cell r="I492">
            <v>31</v>
          </cell>
          <cell r="J492">
            <v>25</v>
          </cell>
          <cell r="K492">
            <v>22</v>
          </cell>
          <cell r="L492">
            <v>391</v>
          </cell>
          <cell r="M492">
            <v>353</v>
          </cell>
          <cell r="N492">
            <v>744</v>
          </cell>
          <cell r="O492">
            <v>52.6</v>
          </cell>
          <cell r="P492">
            <v>18.5</v>
          </cell>
        </row>
        <row r="493">
          <cell r="A493" t="str">
            <v>MORANBRAD</v>
          </cell>
          <cell r="B493" t="str">
            <v>BRAD</v>
          </cell>
          <cell r="C493" t="str">
            <v>MORAN</v>
          </cell>
          <cell r="D493" t="str">
            <v>VAN</v>
          </cell>
          <cell r="E493" t="str">
            <v>C</v>
          </cell>
          <cell r="F493">
            <v>3</v>
          </cell>
          <cell r="G493">
            <v>2</v>
          </cell>
          <cell r="H493">
            <v>1</v>
          </cell>
          <cell r="I493">
            <v>2</v>
          </cell>
          <cell r="J493">
            <v>0</v>
          </cell>
          <cell r="K493">
            <v>1</v>
          </cell>
          <cell r="L493">
            <v>14</v>
          </cell>
          <cell r="M493">
            <v>10</v>
          </cell>
          <cell r="N493">
            <v>24</v>
          </cell>
          <cell r="O493">
            <v>58.3</v>
          </cell>
          <cell r="P493">
            <v>15.2</v>
          </cell>
        </row>
        <row r="494">
          <cell r="A494" t="str">
            <v>MORANIAN</v>
          </cell>
          <cell r="B494" t="str">
            <v>IAN</v>
          </cell>
          <cell r="C494" t="str">
            <v>MORAN</v>
          </cell>
          <cell r="D494" t="str">
            <v>ANA</v>
          </cell>
          <cell r="E494" t="str">
            <v>D</v>
          </cell>
          <cell r="F494">
            <v>1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</row>
        <row r="495">
          <cell r="A495" t="str">
            <v>MOREAUETHAN</v>
          </cell>
          <cell r="B495" t="str">
            <v>ETHAN</v>
          </cell>
          <cell r="C495" t="str">
            <v>MOREAU</v>
          </cell>
          <cell r="D495" t="str">
            <v>EDM</v>
          </cell>
          <cell r="E495" t="str">
            <v>L</v>
          </cell>
          <cell r="F495">
            <v>7</v>
          </cell>
          <cell r="G495">
            <v>6</v>
          </cell>
          <cell r="H495">
            <v>12</v>
          </cell>
          <cell r="I495">
            <v>2</v>
          </cell>
          <cell r="J495">
            <v>6</v>
          </cell>
          <cell r="K495">
            <v>5</v>
          </cell>
          <cell r="L495">
            <v>10</v>
          </cell>
          <cell r="M495">
            <v>10</v>
          </cell>
          <cell r="N495">
            <v>20</v>
          </cell>
          <cell r="O495">
            <v>50</v>
          </cell>
          <cell r="P495">
            <v>5.4</v>
          </cell>
        </row>
        <row r="496">
          <cell r="A496" t="str">
            <v>MORGANJASON</v>
          </cell>
          <cell r="B496" t="str">
            <v>JASON</v>
          </cell>
          <cell r="C496" t="str">
            <v>MORGAN</v>
          </cell>
          <cell r="D496" t="str">
            <v>MIN</v>
          </cell>
          <cell r="E496" t="str">
            <v>C</v>
          </cell>
          <cell r="F496">
            <v>4</v>
          </cell>
          <cell r="G496">
            <v>0</v>
          </cell>
          <cell r="H496">
            <v>1</v>
          </cell>
          <cell r="I496">
            <v>0</v>
          </cell>
          <cell r="J496">
            <v>1</v>
          </cell>
          <cell r="K496">
            <v>1</v>
          </cell>
          <cell r="L496">
            <v>14</v>
          </cell>
          <cell r="M496">
            <v>11</v>
          </cell>
          <cell r="N496">
            <v>25</v>
          </cell>
          <cell r="O496">
            <v>56</v>
          </cell>
          <cell r="P496">
            <v>11.2</v>
          </cell>
        </row>
        <row r="497">
          <cell r="A497" t="str">
            <v>MORRISDEREK</v>
          </cell>
          <cell r="B497" t="str">
            <v>DEREK</v>
          </cell>
          <cell r="C497" t="str">
            <v>MORRIS</v>
          </cell>
          <cell r="D497" t="str">
            <v>PHO</v>
          </cell>
          <cell r="E497" t="str">
            <v>D</v>
          </cell>
          <cell r="F497">
            <v>82</v>
          </cell>
          <cell r="G497">
            <v>82</v>
          </cell>
          <cell r="H497">
            <v>77</v>
          </cell>
          <cell r="I497">
            <v>80</v>
          </cell>
          <cell r="J497">
            <v>49</v>
          </cell>
          <cell r="K497">
            <v>27</v>
          </cell>
          <cell r="L497">
            <v>1</v>
          </cell>
          <cell r="M497">
            <v>0</v>
          </cell>
          <cell r="N497">
            <v>1</v>
          </cell>
          <cell r="O497">
            <v>100</v>
          </cell>
          <cell r="P497">
            <v>0</v>
          </cell>
        </row>
        <row r="498">
          <cell r="A498" t="str">
            <v>MORRISONBRENDAN</v>
          </cell>
          <cell r="B498" t="str">
            <v>BRENDAN</v>
          </cell>
          <cell r="C498" t="str">
            <v>MORRISON</v>
          </cell>
          <cell r="D498" t="str">
            <v>VAN</v>
          </cell>
          <cell r="E498" t="str">
            <v>C</v>
          </cell>
          <cell r="F498">
            <v>82</v>
          </cell>
          <cell r="G498">
            <v>33</v>
          </cell>
          <cell r="H498">
            <v>20</v>
          </cell>
          <cell r="I498">
            <v>61</v>
          </cell>
          <cell r="J498">
            <v>39</v>
          </cell>
          <cell r="K498">
            <v>49</v>
          </cell>
          <cell r="L498">
            <v>625</v>
          </cell>
          <cell r="M498">
            <v>605</v>
          </cell>
          <cell r="N498">
            <v>1230</v>
          </cell>
          <cell r="O498">
            <v>50.8</v>
          </cell>
          <cell r="P498">
            <v>26</v>
          </cell>
        </row>
        <row r="499">
          <cell r="A499" t="str">
            <v>MORRISONNSHAONE</v>
          </cell>
          <cell r="B499" t="str">
            <v>SHAONE</v>
          </cell>
          <cell r="C499" t="str">
            <v>MORRISONN</v>
          </cell>
          <cell r="D499" t="str">
            <v>WAS</v>
          </cell>
          <cell r="E499" t="str">
            <v>D</v>
          </cell>
          <cell r="F499">
            <v>78</v>
          </cell>
          <cell r="G499">
            <v>120</v>
          </cell>
          <cell r="H499">
            <v>112</v>
          </cell>
          <cell r="I499">
            <v>34</v>
          </cell>
          <cell r="J499">
            <v>60</v>
          </cell>
          <cell r="K499">
            <v>38</v>
          </cell>
          <cell r="L499">
            <v>0</v>
          </cell>
          <cell r="M499">
            <v>2</v>
          </cell>
          <cell r="N499">
            <v>2</v>
          </cell>
          <cell r="O499">
            <v>0</v>
          </cell>
          <cell r="P499">
            <v>0</v>
          </cell>
        </row>
        <row r="500">
          <cell r="A500" t="str">
            <v>MORROWBRENDEN</v>
          </cell>
          <cell r="B500" t="str">
            <v>BRENDEN</v>
          </cell>
          <cell r="C500" t="str">
            <v>MORROW</v>
          </cell>
          <cell r="D500" t="str">
            <v>DAL</v>
          </cell>
          <cell r="E500" t="str">
            <v>L</v>
          </cell>
          <cell r="F500">
            <v>40</v>
          </cell>
          <cell r="G500">
            <v>19</v>
          </cell>
          <cell r="H500">
            <v>104</v>
          </cell>
          <cell r="I500">
            <v>46</v>
          </cell>
          <cell r="J500">
            <v>35</v>
          </cell>
          <cell r="K500">
            <v>23</v>
          </cell>
          <cell r="L500">
            <v>20</v>
          </cell>
          <cell r="M500">
            <v>31</v>
          </cell>
          <cell r="N500">
            <v>51</v>
          </cell>
          <cell r="O500">
            <v>39.200000000000003</v>
          </cell>
          <cell r="P500">
            <v>2.2000000000000002</v>
          </cell>
        </row>
        <row r="501">
          <cell r="A501" t="str">
            <v>MOSSDAVID</v>
          </cell>
          <cell r="B501" t="str">
            <v>DAVID</v>
          </cell>
          <cell r="C501" t="str">
            <v>MOSS</v>
          </cell>
          <cell r="D501" t="str">
            <v>CGY</v>
          </cell>
          <cell r="E501" t="str">
            <v>L</v>
          </cell>
          <cell r="F501">
            <v>41</v>
          </cell>
          <cell r="G501">
            <v>9</v>
          </cell>
          <cell r="H501">
            <v>44</v>
          </cell>
          <cell r="I501">
            <v>22</v>
          </cell>
          <cell r="J501">
            <v>16</v>
          </cell>
          <cell r="K501">
            <v>13</v>
          </cell>
          <cell r="L501">
            <v>4</v>
          </cell>
          <cell r="M501">
            <v>7</v>
          </cell>
          <cell r="N501">
            <v>11</v>
          </cell>
          <cell r="O501">
            <v>36.4</v>
          </cell>
          <cell r="P501">
            <v>0.4</v>
          </cell>
        </row>
        <row r="502">
          <cell r="A502" t="str">
            <v>MOTZKOJOE</v>
          </cell>
          <cell r="B502" t="str">
            <v>JOE</v>
          </cell>
          <cell r="C502" t="str">
            <v>MOTZKO</v>
          </cell>
          <cell r="D502" t="str">
            <v>CBJ</v>
          </cell>
          <cell r="E502" t="str">
            <v>R</v>
          </cell>
          <cell r="F502">
            <v>7</v>
          </cell>
          <cell r="G502">
            <v>1</v>
          </cell>
          <cell r="H502">
            <v>3</v>
          </cell>
          <cell r="I502">
            <v>2</v>
          </cell>
          <cell r="J502">
            <v>0</v>
          </cell>
          <cell r="K502">
            <v>1</v>
          </cell>
          <cell r="L502">
            <v>0</v>
          </cell>
          <cell r="M502">
            <v>1</v>
          </cell>
          <cell r="N502">
            <v>1</v>
          </cell>
          <cell r="O502">
            <v>0</v>
          </cell>
          <cell r="P502">
            <v>0.2</v>
          </cell>
        </row>
        <row r="503">
          <cell r="A503" t="str">
            <v>MOWERSMARK</v>
          </cell>
          <cell r="B503" t="str">
            <v>MARK</v>
          </cell>
          <cell r="C503" t="str">
            <v>MOWERS</v>
          </cell>
          <cell r="D503" t="str">
            <v>BOS</v>
          </cell>
          <cell r="E503" t="str">
            <v>R</v>
          </cell>
          <cell r="F503">
            <v>78</v>
          </cell>
          <cell r="G503">
            <v>35</v>
          </cell>
          <cell r="H503">
            <v>33</v>
          </cell>
          <cell r="I503">
            <v>30</v>
          </cell>
          <cell r="J503">
            <v>18</v>
          </cell>
          <cell r="K503">
            <v>22</v>
          </cell>
          <cell r="L503">
            <v>267</v>
          </cell>
          <cell r="M503">
            <v>326</v>
          </cell>
          <cell r="N503">
            <v>593</v>
          </cell>
          <cell r="O503">
            <v>45</v>
          </cell>
          <cell r="P503">
            <v>12.2</v>
          </cell>
        </row>
        <row r="504">
          <cell r="A504" t="str">
            <v>MUIRBRYAN</v>
          </cell>
          <cell r="B504" t="str">
            <v>BRYAN</v>
          </cell>
          <cell r="C504" t="str">
            <v>MUIR</v>
          </cell>
          <cell r="D504" t="str">
            <v>WAS</v>
          </cell>
          <cell r="E504" t="str">
            <v>D</v>
          </cell>
          <cell r="F504">
            <v>26</v>
          </cell>
          <cell r="G504">
            <v>20</v>
          </cell>
          <cell r="H504">
            <v>24</v>
          </cell>
          <cell r="I504">
            <v>6</v>
          </cell>
          <cell r="J504">
            <v>12</v>
          </cell>
          <cell r="K504">
            <v>9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</row>
        <row r="505">
          <cell r="A505" t="str">
            <v>MURRAYDOUGLAS</v>
          </cell>
          <cell r="B505" t="str">
            <v>DOUGLAS</v>
          </cell>
          <cell r="C505" t="str">
            <v>MURRAY</v>
          </cell>
          <cell r="D505" t="str">
            <v>SJS</v>
          </cell>
          <cell r="E505" t="str">
            <v>D</v>
          </cell>
          <cell r="F505">
            <v>35</v>
          </cell>
          <cell r="G505">
            <v>35</v>
          </cell>
          <cell r="H505">
            <v>48</v>
          </cell>
          <cell r="I505">
            <v>13</v>
          </cell>
          <cell r="J505">
            <v>9</v>
          </cell>
          <cell r="K505">
            <v>5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 t="str">
            <v>MURRAYGARTH</v>
          </cell>
          <cell r="B506" t="str">
            <v>GARTH</v>
          </cell>
          <cell r="C506" t="str">
            <v>MURRAY</v>
          </cell>
          <cell r="D506" t="str">
            <v>MTL</v>
          </cell>
          <cell r="E506" t="str">
            <v>L</v>
          </cell>
          <cell r="F506">
            <v>43</v>
          </cell>
          <cell r="G506">
            <v>30</v>
          </cell>
          <cell r="H506">
            <v>49</v>
          </cell>
          <cell r="I506">
            <v>18</v>
          </cell>
          <cell r="J506">
            <v>6</v>
          </cell>
          <cell r="K506">
            <v>12</v>
          </cell>
          <cell r="L506">
            <v>45</v>
          </cell>
          <cell r="M506">
            <v>62</v>
          </cell>
          <cell r="N506">
            <v>107</v>
          </cell>
          <cell r="O506">
            <v>42</v>
          </cell>
          <cell r="P506">
            <v>4.2</v>
          </cell>
        </row>
        <row r="507">
          <cell r="A507" t="str">
            <v>MURRAYGLEN</v>
          </cell>
          <cell r="B507" t="str">
            <v>GLEN</v>
          </cell>
          <cell r="C507" t="str">
            <v>MURRAY</v>
          </cell>
          <cell r="D507" t="str">
            <v>BOS</v>
          </cell>
          <cell r="E507" t="str">
            <v>R</v>
          </cell>
          <cell r="F507">
            <v>59</v>
          </cell>
          <cell r="G507">
            <v>12</v>
          </cell>
          <cell r="H507">
            <v>28</v>
          </cell>
          <cell r="I507">
            <v>72</v>
          </cell>
          <cell r="J507">
            <v>27</v>
          </cell>
          <cell r="K507">
            <v>21</v>
          </cell>
          <cell r="L507">
            <v>10</v>
          </cell>
          <cell r="M507">
            <v>9</v>
          </cell>
          <cell r="N507">
            <v>19</v>
          </cell>
          <cell r="O507">
            <v>52.6</v>
          </cell>
          <cell r="P507">
            <v>0.5</v>
          </cell>
        </row>
        <row r="508">
          <cell r="A508" t="str">
            <v>MURRAYMARTY</v>
          </cell>
          <cell r="B508" t="str">
            <v>MARTY</v>
          </cell>
          <cell r="C508" t="str">
            <v>MURRAY</v>
          </cell>
          <cell r="D508" t="str">
            <v>LAK</v>
          </cell>
          <cell r="E508" t="str">
            <v>C</v>
          </cell>
          <cell r="F508">
            <v>19</v>
          </cell>
          <cell r="G508">
            <v>10</v>
          </cell>
          <cell r="H508">
            <v>5</v>
          </cell>
          <cell r="I508">
            <v>5</v>
          </cell>
          <cell r="J508">
            <v>4</v>
          </cell>
          <cell r="K508">
            <v>7</v>
          </cell>
          <cell r="L508">
            <v>65</v>
          </cell>
          <cell r="M508">
            <v>74</v>
          </cell>
          <cell r="N508">
            <v>139</v>
          </cell>
          <cell r="O508">
            <v>46.8</v>
          </cell>
          <cell r="P508">
            <v>12.6</v>
          </cell>
        </row>
        <row r="509">
          <cell r="A509" t="str">
            <v>NAGYLADISLAV</v>
          </cell>
          <cell r="B509" t="str">
            <v>LADISLAV</v>
          </cell>
          <cell r="C509" t="str">
            <v>NAGY</v>
          </cell>
          <cell r="D509" t="str">
            <v>DAL</v>
          </cell>
          <cell r="E509" t="str">
            <v>L</v>
          </cell>
          <cell r="F509">
            <v>80</v>
          </cell>
          <cell r="G509">
            <v>17</v>
          </cell>
          <cell r="H509">
            <v>40</v>
          </cell>
          <cell r="I509">
            <v>54</v>
          </cell>
          <cell r="J509">
            <v>62</v>
          </cell>
          <cell r="K509">
            <v>36</v>
          </cell>
          <cell r="L509">
            <v>14</v>
          </cell>
          <cell r="M509">
            <v>34</v>
          </cell>
          <cell r="N509">
            <v>48</v>
          </cell>
          <cell r="O509">
            <v>29.2</v>
          </cell>
          <cell r="P509">
            <v>1</v>
          </cell>
        </row>
        <row r="510">
          <cell r="A510" t="str">
            <v>NASHRICK</v>
          </cell>
          <cell r="B510" t="str">
            <v>RICK</v>
          </cell>
          <cell r="C510" t="str">
            <v>NASH</v>
          </cell>
          <cell r="D510" t="str">
            <v>CBJ</v>
          </cell>
          <cell r="E510" t="str">
            <v>L</v>
          </cell>
          <cell r="F510">
            <v>75</v>
          </cell>
          <cell r="G510">
            <v>26</v>
          </cell>
          <cell r="H510">
            <v>71</v>
          </cell>
          <cell r="I510">
            <v>77</v>
          </cell>
          <cell r="J510">
            <v>23</v>
          </cell>
          <cell r="K510">
            <v>49</v>
          </cell>
          <cell r="L510">
            <v>61</v>
          </cell>
          <cell r="M510">
            <v>82</v>
          </cell>
          <cell r="N510">
            <v>143</v>
          </cell>
          <cell r="O510">
            <v>42.6</v>
          </cell>
          <cell r="P510">
            <v>3.3</v>
          </cell>
        </row>
        <row r="511">
          <cell r="A511" t="str">
            <v>NASLUNDMARKUS</v>
          </cell>
          <cell r="B511" t="str">
            <v>MARKUS</v>
          </cell>
          <cell r="C511" t="str">
            <v>NASLUND</v>
          </cell>
          <cell r="D511" t="str">
            <v>VAN</v>
          </cell>
          <cell r="E511" t="str">
            <v>L</v>
          </cell>
          <cell r="F511">
            <v>82</v>
          </cell>
          <cell r="G511">
            <v>25</v>
          </cell>
          <cell r="H511">
            <v>19</v>
          </cell>
          <cell r="I511">
            <v>86</v>
          </cell>
          <cell r="J511">
            <v>52</v>
          </cell>
          <cell r="K511">
            <v>34</v>
          </cell>
          <cell r="L511">
            <v>3</v>
          </cell>
          <cell r="M511">
            <v>3</v>
          </cell>
          <cell r="N511">
            <v>6</v>
          </cell>
          <cell r="O511">
            <v>50</v>
          </cell>
          <cell r="P511">
            <v>0.1</v>
          </cell>
        </row>
        <row r="512">
          <cell r="A512" t="str">
            <v>NASREDDINEALAIN</v>
          </cell>
          <cell r="B512" t="str">
            <v>ALAIN</v>
          </cell>
          <cell r="C512" t="str">
            <v>NASREDDINE</v>
          </cell>
          <cell r="D512" t="str">
            <v>PIT</v>
          </cell>
          <cell r="E512" t="str">
            <v>D</v>
          </cell>
          <cell r="F512">
            <v>44</v>
          </cell>
          <cell r="G512">
            <v>74</v>
          </cell>
          <cell r="H512">
            <v>23</v>
          </cell>
          <cell r="I512">
            <v>6</v>
          </cell>
          <cell r="J512">
            <v>20</v>
          </cell>
          <cell r="K512">
            <v>6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</row>
        <row r="513">
          <cell r="A513" t="str">
            <v>NEDVEDPETR</v>
          </cell>
          <cell r="B513" t="str">
            <v>PETR</v>
          </cell>
          <cell r="C513" t="str">
            <v>NEDVED</v>
          </cell>
          <cell r="D513" t="str">
            <v>EDM</v>
          </cell>
          <cell r="E513" t="str">
            <v>C</v>
          </cell>
          <cell r="F513">
            <v>40</v>
          </cell>
          <cell r="G513">
            <v>15</v>
          </cell>
          <cell r="H513">
            <v>25</v>
          </cell>
          <cell r="I513">
            <v>21</v>
          </cell>
          <cell r="J513">
            <v>36</v>
          </cell>
          <cell r="K513">
            <v>16</v>
          </cell>
          <cell r="L513">
            <v>266</v>
          </cell>
          <cell r="M513">
            <v>248</v>
          </cell>
          <cell r="N513">
            <v>514</v>
          </cell>
          <cell r="O513">
            <v>51.8</v>
          </cell>
          <cell r="P513">
            <v>22.1</v>
          </cell>
        </row>
        <row r="514">
          <cell r="A514" t="str">
            <v>NEILCHRISTOPHER</v>
          </cell>
          <cell r="B514" t="str">
            <v>CHRISTOPHER</v>
          </cell>
          <cell r="C514" t="str">
            <v>NEIL</v>
          </cell>
          <cell r="D514" t="str">
            <v>OTT</v>
          </cell>
          <cell r="E514" t="str">
            <v>R</v>
          </cell>
          <cell r="F514">
            <v>82</v>
          </cell>
          <cell r="G514">
            <v>22</v>
          </cell>
          <cell r="H514">
            <v>288</v>
          </cell>
          <cell r="I514">
            <v>35</v>
          </cell>
          <cell r="J514">
            <v>21</v>
          </cell>
          <cell r="K514">
            <v>35</v>
          </cell>
          <cell r="L514">
            <v>5</v>
          </cell>
          <cell r="M514">
            <v>8</v>
          </cell>
          <cell r="N514">
            <v>13</v>
          </cell>
          <cell r="O514">
            <v>38.5</v>
          </cell>
          <cell r="P514">
            <v>0.2</v>
          </cell>
        </row>
        <row r="515">
          <cell r="A515" t="str">
            <v>NEWBURYKRIS</v>
          </cell>
          <cell r="B515" t="str">
            <v>KRIS</v>
          </cell>
          <cell r="C515" t="str">
            <v>NEWBURY</v>
          </cell>
          <cell r="D515" t="str">
            <v>TOR</v>
          </cell>
          <cell r="E515" t="str">
            <v>C</v>
          </cell>
          <cell r="F515">
            <v>15</v>
          </cell>
          <cell r="G515">
            <v>2</v>
          </cell>
          <cell r="H515">
            <v>23</v>
          </cell>
          <cell r="I515">
            <v>7</v>
          </cell>
          <cell r="J515">
            <v>3</v>
          </cell>
          <cell r="K515">
            <v>4</v>
          </cell>
          <cell r="L515">
            <v>9</v>
          </cell>
          <cell r="M515">
            <v>11</v>
          </cell>
          <cell r="N515">
            <v>20</v>
          </cell>
          <cell r="O515">
            <v>45</v>
          </cell>
          <cell r="P515">
            <v>2.1</v>
          </cell>
        </row>
        <row r="516">
          <cell r="A516" t="str">
            <v>NICHOLSCOTT</v>
          </cell>
          <cell r="B516" t="str">
            <v>SCOTT</v>
          </cell>
          <cell r="C516" t="str">
            <v>NICHOL</v>
          </cell>
          <cell r="D516" t="str">
            <v>NAS</v>
          </cell>
          <cell r="E516" t="str">
            <v>C</v>
          </cell>
          <cell r="F516">
            <v>59</v>
          </cell>
          <cell r="G516">
            <v>34</v>
          </cell>
          <cell r="H516">
            <v>66</v>
          </cell>
          <cell r="I516">
            <v>30</v>
          </cell>
          <cell r="J516">
            <v>14</v>
          </cell>
          <cell r="K516">
            <v>16</v>
          </cell>
          <cell r="L516">
            <v>361</v>
          </cell>
          <cell r="M516">
            <v>262</v>
          </cell>
          <cell r="N516">
            <v>623</v>
          </cell>
          <cell r="O516">
            <v>57.9</v>
          </cell>
          <cell r="P516">
            <v>17.899999999999999</v>
          </cell>
        </row>
        <row r="517">
          <cell r="A517" t="str">
            <v>NIEDERMAYERROB</v>
          </cell>
          <cell r="B517" t="str">
            <v>ROB</v>
          </cell>
          <cell r="C517" t="str">
            <v>NIEDERMAYER</v>
          </cell>
          <cell r="D517" t="str">
            <v>ANA</v>
          </cell>
          <cell r="E517" t="str">
            <v>C</v>
          </cell>
          <cell r="F517">
            <v>82</v>
          </cell>
          <cell r="G517">
            <v>25</v>
          </cell>
          <cell r="H517">
            <v>69</v>
          </cell>
          <cell r="I517">
            <v>32</v>
          </cell>
          <cell r="J517">
            <v>41</v>
          </cell>
          <cell r="K517">
            <v>19</v>
          </cell>
          <cell r="L517">
            <v>31</v>
          </cell>
          <cell r="M517">
            <v>45</v>
          </cell>
          <cell r="N517">
            <v>76</v>
          </cell>
          <cell r="O517">
            <v>40.799999999999997</v>
          </cell>
          <cell r="P517">
            <v>1.6</v>
          </cell>
        </row>
        <row r="518">
          <cell r="A518" t="str">
            <v>NIEDERMAYERSCOTT</v>
          </cell>
          <cell r="B518" t="str">
            <v>SCOTT</v>
          </cell>
          <cell r="C518" t="str">
            <v>NIEDERMAYER</v>
          </cell>
          <cell r="D518" t="str">
            <v>ANA</v>
          </cell>
          <cell r="E518" t="str">
            <v>D</v>
          </cell>
          <cell r="F518">
            <v>79</v>
          </cell>
          <cell r="G518">
            <v>69</v>
          </cell>
          <cell r="H518">
            <v>82</v>
          </cell>
          <cell r="I518">
            <v>56</v>
          </cell>
          <cell r="J518">
            <v>75</v>
          </cell>
          <cell r="K518">
            <v>50</v>
          </cell>
          <cell r="L518">
            <v>1</v>
          </cell>
          <cell r="M518">
            <v>0</v>
          </cell>
          <cell r="N518">
            <v>1</v>
          </cell>
          <cell r="O518">
            <v>100</v>
          </cell>
          <cell r="P518">
            <v>0</v>
          </cell>
        </row>
        <row r="519">
          <cell r="A519" t="str">
            <v>NIELSENFRANS</v>
          </cell>
          <cell r="B519" t="str">
            <v>FRANS</v>
          </cell>
          <cell r="C519" t="str">
            <v>NIELSEN</v>
          </cell>
          <cell r="D519" t="str">
            <v>NYI</v>
          </cell>
          <cell r="E519" t="str">
            <v>C</v>
          </cell>
          <cell r="F519">
            <v>15</v>
          </cell>
          <cell r="G519">
            <v>6</v>
          </cell>
          <cell r="H519">
            <v>7</v>
          </cell>
          <cell r="I519">
            <v>4</v>
          </cell>
          <cell r="J519">
            <v>0</v>
          </cell>
          <cell r="K519">
            <v>2</v>
          </cell>
          <cell r="L519">
            <v>24</v>
          </cell>
          <cell r="M519">
            <v>29</v>
          </cell>
          <cell r="N519">
            <v>53</v>
          </cell>
          <cell r="O519">
            <v>45.3</v>
          </cell>
          <cell r="P519">
            <v>6.1</v>
          </cell>
        </row>
        <row r="520">
          <cell r="A520" t="str">
            <v>NIEMINENVILLE</v>
          </cell>
          <cell r="B520" t="str">
            <v>VILLE</v>
          </cell>
          <cell r="C520" t="str">
            <v>NIEMINEN</v>
          </cell>
          <cell r="D520" t="str">
            <v>STL</v>
          </cell>
          <cell r="E520" t="str">
            <v>L</v>
          </cell>
          <cell r="F520">
            <v>44</v>
          </cell>
          <cell r="G520">
            <v>12</v>
          </cell>
          <cell r="H520">
            <v>68</v>
          </cell>
          <cell r="I520">
            <v>18</v>
          </cell>
          <cell r="J520">
            <v>21</v>
          </cell>
          <cell r="K520">
            <v>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</row>
        <row r="521">
          <cell r="A521" t="str">
            <v>NIEUWENDYKJOE</v>
          </cell>
          <cell r="B521" t="str">
            <v>JOE</v>
          </cell>
          <cell r="C521" t="str">
            <v>NIEUWENDYK</v>
          </cell>
          <cell r="D521" t="str">
            <v>FLA</v>
          </cell>
          <cell r="E521" t="str">
            <v>C</v>
          </cell>
          <cell r="F521">
            <v>15</v>
          </cell>
          <cell r="G521">
            <v>3</v>
          </cell>
          <cell r="H521">
            <v>4</v>
          </cell>
          <cell r="I521">
            <v>12</v>
          </cell>
          <cell r="J521">
            <v>10</v>
          </cell>
          <cell r="K521">
            <v>3</v>
          </cell>
          <cell r="L521">
            <v>111</v>
          </cell>
          <cell r="M521">
            <v>96</v>
          </cell>
          <cell r="N521">
            <v>207</v>
          </cell>
          <cell r="O521">
            <v>53.6</v>
          </cell>
          <cell r="P521">
            <v>21.7</v>
          </cell>
        </row>
        <row r="522">
          <cell r="A522" t="str">
            <v>NIINIMAAJANNE</v>
          </cell>
          <cell r="B522" t="str">
            <v>JANNE</v>
          </cell>
          <cell r="C522" t="str">
            <v>NIINIMAA</v>
          </cell>
          <cell r="D522" t="str">
            <v>MTL</v>
          </cell>
          <cell r="E522" t="str">
            <v>D</v>
          </cell>
          <cell r="F522">
            <v>41</v>
          </cell>
          <cell r="G522">
            <v>63</v>
          </cell>
          <cell r="H522">
            <v>28</v>
          </cell>
          <cell r="I522">
            <v>19</v>
          </cell>
          <cell r="J522">
            <v>35</v>
          </cell>
          <cell r="K522">
            <v>12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</row>
        <row r="523">
          <cell r="A523" t="str">
            <v>NILSONMARCUS</v>
          </cell>
          <cell r="B523" t="str">
            <v>MARCUS</v>
          </cell>
          <cell r="C523" t="str">
            <v>NILSON</v>
          </cell>
          <cell r="D523" t="str">
            <v>CGY</v>
          </cell>
          <cell r="E523" t="str">
            <v>L</v>
          </cell>
          <cell r="F523">
            <v>63</v>
          </cell>
          <cell r="G523">
            <v>34</v>
          </cell>
          <cell r="H523">
            <v>14</v>
          </cell>
          <cell r="I523">
            <v>26</v>
          </cell>
          <cell r="J523">
            <v>21</v>
          </cell>
          <cell r="K523">
            <v>32</v>
          </cell>
          <cell r="L523">
            <v>38</v>
          </cell>
          <cell r="M523">
            <v>81</v>
          </cell>
          <cell r="N523">
            <v>119</v>
          </cell>
          <cell r="O523">
            <v>31.9</v>
          </cell>
          <cell r="P523">
            <v>3.2</v>
          </cell>
        </row>
        <row r="524">
          <cell r="A524" t="str">
            <v>NILSSONROBERT</v>
          </cell>
          <cell r="B524" t="str">
            <v>ROBERT</v>
          </cell>
          <cell r="C524" t="str">
            <v>NILSSON</v>
          </cell>
          <cell r="D524" t="str">
            <v>EDM</v>
          </cell>
          <cell r="E524" t="str">
            <v>C</v>
          </cell>
          <cell r="F524">
            <v>4</v>
          </cell>
          <cell r="G524">
            <v>4</v>
          </cell>
          <cell r="H524">
            <v>0</v>
          </cell>
          <cell r="I524">
            <v>4</v>
          </cell>
          <cell r="J524">
            <v>5</v>
          </cell>
          <cell r="K524">
            <v>2</v>
          </cell>
          <cell r="L524">
            <v>1</v>
          </cell>
          <cell r="M524">
            <v>1</v>
          </cell>
          <cell r="N524">
            <v>2</v>
          </cell>
          <cell r="O524">
            <v>50</v>
          </cell>
          <cell r="P524">
            <v>0.8</v>
          </cell>
        </row>
        <row r="525">
          <cell r="A525" t="str">
            <v>NOLANOWEN</v>
          </cell>
          <cell r="B525" t="str">
            <v>OWEN</v>
          </cell>
          <cell r="C525" t="str">
            <v>NOLAN</v>
          </cell>
          <cell r="D525" t="str">
            <v>PHO</v>
          </cell>
          <cell r="E525" t="str">
            <v>R</v>
          </cell>
          <cell r="F525">
            <v>76</v>
          </cell>
          <cell r="G525">
            <v>19</v>
          </cell>
          <cell r="H525">
            <v>49</v>
          </cell>
          <cell r="I525">
            <v>41</v>
          </cell>
          <cell r="J525">
            <v>29</v>
          </cell>
          <cell r="K525">
            <v>30</v>
          </cell>
          <cell r="L525">
            <v>125</v>
          </cell>
          <cell r="M525">
            <v>113</v>
          </cell>
          <cell r="N525">
            <v>238</v>
          </cell>
          <cell r="O525">
            <v>52.5</v>
          </cell>
          <cell r="P525">
            <v>5.5</v>
          </cell>
        </row>
        <row r="526">
          <cell r="A526" t="str">
            <v>NORDQVISTJONAS</v>
          </cell>
          <cell r="B526" t="str">
            <v>JONAS</v>
          </cell>
          <cell r="C526" t="str">
            <v>NORDQVIST</v>
          </cell>
          <cell r="D526" t="str">
            <v>CHI</v>
          </cell>
          <cell r="E526" t="str">
            <v>C</v>
          </cell>
          <cell r="F526">
            <v>3</v>
          </cell>
          <cell r="G526">
            <v>1</v>
          </cell>
          <cell r="H526">
            <v>0</v>
          </cell>
          <cell r="I526">
            <v>1</v>
          </cell>
          <cell r="J526">
            <v>2</v>
          </cell>
          <cell r="K526">
            <v>0</v>
          </cell>
          <cell r="L526">
            <v>8</v>
          </cell>
          <cell r="M526">
            <v>19</v>
          </cell>
          <cell r="N526">
            <v>27</v>
          </cell>
          <cell r="O526">
            <v>29.6</v>
          </cell>
          <cell r="P526">
            <v>16.399999999999999</v>
          </cell>
        </row>
        <row r="527">
          <cell r="A527" t="str">
            <v>NORSTROMMATTIAS</v>
          </cell>
          <cell r="B527" t="str">
            <v>MATTIAS</v>
          </cell>
          <cell r="C527" t="str">
            <v>NORSTROM</v>
          </cell>
          <cell r="D527" t="str">
            <v>DAL</v>
          </cell>
          <cell r="E527" t="str">
            <v>D</v>
          </cell>
          <cell r="F527">
            <v>76</v>
          </cell>
          <cell r="G527">
            <v>142</v>
          </cell>
          <cell r="H527">
            <v>83</v>
          </cell>
          <cell r="I527">
            <v>23</v>
          </cell>
          <cell r="J527">
            <v>46</v>
          </cell>
          <cell r="K527">
            <v>18</v>
          </cell>
          <cell r="L527">
            <v>1</v>
          </cell>
          <cell r="M527">
            <v>3</v>
          </cell>
          <cell r="N527">
            <v>4</v>
          </cell>
          <cell r="O527">
            <v>25</v>
          </cell>
          <cell r="P527">
            <v>0</v>
          </cell>
        </row>
        <row r="528">
          <cell r="A528" t="str">
            <v>NORTONBRAD</v>
          </cell>
          <cell r="B528" t="str">
            <v>BRAD</v>
          </cell>
          <cell r="C528" t="str">
            <v>NORTON</v>
          </cell>
          <cell r="D528" t="str">
            <v>DET</v>
          </cell>
          <cell r="E528" t="str">
            <v>D</v>
          </cell>
          <cell r="F528">
            <v>6</v>
          </cell>
          <cell r="G528">
            <v>1</v>
          </cell>
          <cell r="H528">
            <v>2</v>
          </cell>
          <cell r="I528">
            <v>2</v>
          </cell>
          <cell r="J528">
            <v>3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</row>
        <row r="529">
          <cell r="A529" t="str">
            <v>NOVAKFILIP</v>
          </cell>
          <cell r="B529" t="str">
            <v>FILIP</v>
          </cell>
          <cell r="C529" t="str">
            <v>NOVAK</v>
          </cell>
          <cell r="D529" t="str">
            <v>CBJ</v>
          </cell>
          <cell r="E529" t="str">
            <v>D</v>
          </cell>
          <cell r="F529">
            <v>6</v>
          </cell>
          <cell r="G529">
            <v>0</v>
          </cell>
          <cell r="H529">
            <v>5</v>
          </cell>
          <cell r="I529">
            <v>3</v>
          </cell>
          <cell r="J529">
            <v>2</v>
          </cell>
          <cell r="K529">
            <v>1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 t="str">
            <v>NOVOTNYJIRI</v>
          </cell>
          <cell r="B530" t="str">
            <v>JIRI</v>
          </cell>
          <cell r="C530" t="str">
            <v>NOVOTNY</v>
          </cell>
          <cell r="D530" t="str">
            <v>WAS</v>
          </cell>
          <cell r="E530" t="str">
            <v>C</v>
          </cell>
          <cell r="F530">
            <v>68</v>
          </cell>
          <cell r="G530">
            <v>22</v>
          </cell>
          <cell r="H530">
            <v>64</v>
          </cell>
          <cell r="I530">
            <v>33</v>
          </cell>
          <cell r="J530">
            <v>34</v>
          </cell>
          <cell r="K530">
            <v>19</v>
          </cell>
          <cell r="L530">
            <v>247</v>
          </cell>
          <cell r="M530">
            <v>279</v>
          </cell>
          <cell r="N530">
            <v>526</v>
          </cell>
          <cell r="O530">
            <v>47</v>
          </cell>
          <cell r="P530">
            <v>12.6</v>
          </cell>
        </row>
        <row r="531">
          <cell r="A531" t="str">
            <v>NUMMELINPETTERI</v>
          </cell>
          <cell r="B531" t="str">
            <v>PETTERI</v>
          </cell>
          <cell r="C531" t="str">
            <v>NUMMELIN</v>
          </cell>
          <cell r="D531" t="str">
            <v>MIN</v>
          </cell>
          <cell r="E531" t="str">
            <v>D</v>
          </cell>
          <cell r="F531">
            <v>51</v>
          </cell>
          <cell r="G531">
            <v>43</v>
          </cell>
          <cell r="H531">
            <v>1</v>
          </cell>
          <cell r="I531">
            <v>22</v>
          </cell>
          <cell r="J531">
            <v>37</v>
          </cell>
          <cell r="K531">
            <v>11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</row>
        <row r="532">
          <cell r="A532" t="str">
            <v>NUMMINENTEPPO</v>
          </cell>
          <cell r="B532" t="str">
            <v>TEPPO</v>
          </cell>
          <cell r="C532" t="str">
            <v>NUMMINEN</v>
          </cell>
          <cell r="D532" t="str">
            <v>BUF</v>
          </cell>
          <cell r="E532" t="str">
            <v>D</v>
          </cell>
          <cell r="F532">
            <v>79</v>
          </cell>
          <cell r="G532">
            <v>118</v>
          </cell>
          <cell r="H532">
            <v>37</v>
          </cell>
          <cell r="I532">
            <v>28</v>
          </cell>
          <cell r="J532">
            <v>54</v>
          </cell>
          <cell r="K532">
            <v>24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</row>
        <row r="533">
          <cell r="A533" t="str">
            <v>NYCHOLATLAWRENCE</v>
          </cell>
          <cell r="B533" t="str">
            <v>LAWRENCE</v>
          </cell>
          <cell r="C533" t="str">
            <v>NYCHOLAT</v>
          </cell>
          <cell r="D533" t="str">
            <v>OTT</v>
          </cell>
          <cell r="E533" t="str">
            <v>D</v>
          </cell>
          <cell r="F533">
            <v>19</v>
          </cell>
          <cell r="G533">
            <v>22</v>
          </cell>
          <cell r="H533">
            <v>27</v>
          </cell>
          <cell r="I533">
            <v>8</v>
          </cell>
          <cell r="J533">
            <v>20</v>
          </cell>
          <cell r="K533">
            <v>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</row>
        <row r="534">
          <cell r="A534" t="str">
            <v>NYLANDERMICHAEL</v>
          </cell>
          <cell r="B534" t="str">
            <v>MICHAEL</v>
          </cell>
          <cell r="C534" t="str">
            <v>NYLANDER</v>
          </cell>
          <cell r="D534" t="str">
            <v>NYR</v>
          </cell>
          <cell r="E534" t="str">
            <v>C</v>
          </cell>
          <cell r="F534">
            <v>79</v>
          </cell>
          <cell r="G534">
            <v>41</v>
          </cell>
          <cell r="H534">
            <v>12</v>
          </cell>
          <cell r="I534">
            <v>59</v>
          </cell>
          <cell r="J534">
            <v>60</v>
          </cell>
          <cell r="K534">
            <v>42</v>
          </cell>
          <cell r="L534">
            <v>501</v>
          </cell>
          <cell r="M534">
            <v>553</v>
          </cell>
          <cell r="N534">
            <v>1054</v>
          </cell>
          <cell r="O534">
            <v>47.5</v>
          </cell>
          <cell r="P534">
            <v>23.6</v>
          </cell>
        </row>
        <row r="535">
          <cell r="A535" t="str">
            <v>O'BRIENSHANE</v>
          </cell>
          <cell r="B535" t="str">
            <v>SHANE</v>
          </cell>
          <cell r="C535" t="str">
            <v>O'BRIEN</v>
          </cell>
          <cell r="D535" t="str">
            <v>TBL</v>
          </cell>
          <cell r="E535" t="str">
            <v>D</v>
          </cell>
          <cell r="F535">
            <v>80</v>
          </cell>
          <cell r="G535">
            <v>64</v>
          </cell>
          <cell r="H535">
            <v>83</v>
          </cell>
          <cell r="I535">
            <v>30</v>
          </cell>
          <cell r="J535">
            <v>26</v>
          </cell>
          <cell r="K535">
            <v>21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</row>
        <row r="536">
          <cell r="A536" t="str">
            <v>O'DONNELLSEAN</v>
          </cell>
          <cell r="B536" t="str">
            <v>SEAN</v>
          </cell>
          <cell r="C536" t="str">
            <v>O'DONNELL</v>
          </cell>
          <cell r="D536" t="str">
            <v>ANA</v>
          </cell>
          <cell r="E536" t="str">
            <v>D</v>
          </cell>
          <cell r="F536">
            <v>79</v>
          </cell>
          <cell r="G536">
            <v>62</v>
          </cell>
          <cell r="H536">
            <v>55</v>
          </cell>
          <cell r="I536">
            <v>18</v>
          </cell>
          <cell r="J536">
            <v>46</v>
          </cell>
          <cell r="K536">
            <v>28</v>
          </cell>
          <cell r="L536">
            <v>0</v>
          </cell>
          <cell r="M536">
            <v>1</v>
          </cell>
          <cell r="N536">
            <v>1</v>
          </cell>
          <cell r="O536">
            <v>0</v>
          </cell>
          <cell r="P536">
            <v>0</v>
          </cell>
        </row>
        <row r="537">
          <cell r="A537" t="str">
            <v>ODUYAJOHN</v>
          </cell>
          <cell r="B537" t="str">
            <v>JOHN</v>
          </cell>
          <cell r="C537" t="str">
            <v>ODUYA</v>
          </cell>
          <cell r="D537" t="str">
            <v>NJD</v>
          </cell>
          <cell r="E537" t="str">
            <v>D</v>
          </cell>
          <cell r="F537">
            <v>76</v>
          </cell>
          <cell r="G537">
            <v>119</v>
          </cell>
          <cell r="H537">
            <v>62</v>
          </cell>
          <cell r="I537">
            <v>37</v>
          </cell>
          <cell r="J537">
            <v>30</v>
          </cell>
          <cell r="K537">
            <v>33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</row>
        <row r="538">
          <cell r="A538" t="str">
            <v>OHLUNDMATTIAS</v>
          </cell>
          <cell r="B538" t="str">
            <v>MATTIAS</v>
          </cell>
          <cell r="C538" t="str">
            <v>OHLUND</v>
          </cell>
          <cell r="D538" t="str">
            <v>VAN</v>
          </cell>
          <cell r="E538" t="str">
            <v>D</v>
          </cell>
          <cell r="F538">
            <v>77</v>
          </cell>
          <cell r="G538">
            <v>101</v>
          </cell>
          <cell r="H538">
            <v>106</v>
          </cell>
          <cell r="I538">
            <v>69</v>
          </cell>
          <cell r="J538">
            <v>50</v>
          </cell>
          <cell r="K538">
            <v>22</v>
          </cell>
          <cell r="L538">
            <v>0</v>
          </cell>
          <cell r="M538">
            <v>1</v>
          </cell>
          <cell r="N538">
            <v>1</v>
          </cell>
          <cell r="O538">
            <v>0</v>
          </cell>
          <cell r="P538">
            <v>0</v>
          </cell>
        </row>
        <row r="539">
          <cell r="A539" t="str">
            <v>OLESZROSTISLAV</v>
          </cell>
          <cell r="B539" t="str">
            <v>ROSTISLAV</v>
          </cell>
          <cell r="C539" t="str">
            <v>OLESZ</v>
          </cell>
          <cell r="D539" t="str">
            <v>FLA</v>
          </cell>
          <cell r="E539" t="str">
            <v>C</v>
          </cell>
          <cell r="F539">
            <v>75</v>
          </cell>
          <cell r="G539">
            <v>38</v>
          </cell>
          <cell r="H539">
            <v>86</v>
          </cell>
          <cell r="I539">
            <v>71</v>
          </cell>
          <cell r="J539">
            <v>33</v>
          </cell>
          <cell r="K539">
            <v>44</v>
          </cell>
          <cell r="L539">
            <v>7</v>
          </cell>
          <cell r="M539">
            <v>5</v>
          </cell>
          <cell r="N539">
            <v>12</v>
          </cell>
          <cell r="O539">
            <v>58.3</v>
          </cell>
          <cell r="P539">
            <v>0.2</v>
          </cell>
        </row>
        <row r="540">
          <cell r="A540" t="str">
            <v>ONDRUSBENJAMIN</v>
          </cell>
          <cell r="B540" t="str">
            <v>BENJAMIN</v>
          </cell>
          <cell r="C540" t="str">
            <v>ONDRUS</v>
          </cell>
          <cell r="D540" t="str">
            <v>TOR</v>
          </cell>
          <cell r="E540" t="str">
            <v>R</v>
          </cell>
          <cell r="F540">
            <v>16</v>
          </cell>
          <cell r="G540">
            <v>0</v>
          </cell>
          <cell r="H540">
            <v>24</v>
          </cell>
          <cell r="I540">
            <v>7</v>
          </cell>
          <cell r="J540">
            <v>2</v>
          </cell>
          <cell r="K540">
            <v>2</v>
          </cell>
          <cell r="L540">
            <v>4</v>
          </cell>
          <cell r="M540">
            <v>5</v>
          </cell>
          <cell r="N540">
            <v>9</v>
          </cell>
          <cell r="O540">
            <v>44.4</v>
          </cell>
          <cell r="P540">
            <v>0.8</v>
          </cell>
        </row>
        <row r="541">
          <cell r="A541" t="str">
            <v>O'NEILLJEFF</v>
          </cell>
          <cell r="B541" t="str">
            <v>JEFF</v>
          </cell>
          <cell r="C541" t="str">
            <v>O'NEILL</v>
          </cell>
          <cell r="D541" t="str">
            <v>TOR</v>
          </cell>
          <cell r="E541" t="str">
            <v>C</v>
          </cell>
          <cell r="F541">
            <v>74</v>
          </cell>
          <cell r="G541">
            <v>11</v>
          </cell>
          <cell r="H541">
            <v>108</v>
          </cell>
          <cell r="I541">
            <v>87</v>
          </cell>
          <cell r="J541">
            <v>35</v>
          </cell>
          <cell r="K541">
            <v>24</v>
          </cell>
          <cell r="L541">
            <v>144</v>
          </cell>
          <cell r="M541">
            <v>105</v>
          </cell>
          <cell r="N541">
            <v>249</v>
          </cell>
          <cell r="O541">
            <v>57.8</v>
          </cell>
          <cell r="P541">
            <v>5.3</v>
          </cell>
        </row>
        <row r="542">
          <cell r="A542" t="str">
            <v>ORPIKBROOKS</v>
          </cell>
          <cell r="B542" t="str">
            <v>BROOKS</v>
          </cell>
          <cell r="C542" t="str">
            <v>ORPIK</v>
          </cell>
          <cell r="D542" t="str">
            <v>PIT</v>
          </cell>
          <cell r="E542" t="str">
            <v>D</v>
          </cell>
          <cell r="F542">
            <v>70</v>
          </cell>
          <cell r="G542">
            <v>114</v>
          </cell>
          <cell r="H542">
            <v>186</v>
          </cell>
          <cell r="I542">
            <v>31</v>
          </cell>
          <cell r="J542">
            <v>28</v>
          </cell>
          <cell r="K542">
            <v>8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</row>
        <row r="543">
          <cell r="A543" t="str">
            <v>ORRCOLTON</v>
          </cell>
          <cell r="B543" t="str">
            <v>COLTON</v>
          </cell>
          <cell r="C543" t="str">
            <v>ORR</v>
          </cell>
          <cell r="D543" t="str">
            <v>NYR</v>
          </cell>
          <cell r="E543" t="str">
            <v>R</v>
          </cell>
          <cell r="F543">
            <v>53</v>
          </cell>
          <cell r="G543">
            <v>11</v>
          </cell>
          <cell r="H543">
            <v>59</v>
          </cell>
          <cell r="I543">
            <v>9</v>
          </cell>
          <cell r="J543">
            <v>5</v>
          </cell>
          <cell r="K543">
            <v>1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</row>
        <row r="544">
          <cell r="A544" t="str">
            <v>ORTMEYERJED</v>
          </cell>
          <cell r="B544" t="str">
            <v>JED</v>
          </cell>
          <cell r="C544" t="str">
            <v>ORTMEYER</v>
          </cell>
          <cell r="D544" t="str">
            <v>NYR</v>
          </cell>
          <cell r="E544" t="str">
            <v>R</v>
          </cell>
          <cell r="F544">
            <v>41</v>
          </cell>
          <cell r="G544">
            <v>30</v>
          </cell>
          <cell r="H544">
            <v>88</v>
          </cell>
          <cell r="I544">
            <v>25</v>
          </cell>
          <cell r="J544">
            <v>10</v>
          </cell>
          <cell r="K544">
            <v>16</v>
          </cell>
          <cell r="L544">
            <v>1</v>
          </cell>
          <cell r="M544">
            <v>7</v>
          </cell>
          <cell r="N544">
            <v>8</v>
          </cell>
          <cell r="O544">
            <v>12.5</v>
          </cell>
          <cell r="P544">
            <v>0.3</v>
          </cell>
        </row>
        <row r="545">
          <cell r="A545" t="str">
            <v>O'SULLIVANPATRICK</v>
          </cell>
          <cell r="B545" t="str">
            <v>PATRICK</v>
          </cell>
          <cell r="C545" t="str">
            <v>O'SULLIVAN</v>
          </cell>
          <cell r="D545" t="str">
            <v>LAK</v>
          </cell>
          <cell r="E545" t="str">
            <v>C</v>
          </cell>
          <cell r="F545">
            <v>44</v>
          </cell>
          <cell r="G545">
            <v>10</v>
          </cell>
          <cell r="H545">
            <v>23</v>
          </cell>
          <cell r="I545">
            <v>53</v>
          </cell>
          <cell r="J545">
            <v>21</v>
          </cell>
          <cell r="K545">
            <v>9</v>
          </cell>
          <cell r="L545">
            <v>59</v>
          </cell>
          <cell r="M545">
            <v>68</v>
          </cell>
          <cell r="N545">
            <v>127</v>
          </cell>
          <cell r="O545">
            <v>46.4</v>
          </cell>
          <cell r="P545">
            <v>5</v>
          </cell>
        </row>
        <row r="546">
          <cell r="A546" t="str">
            <v>OTTSTEVE</v>
          </cell>
          <cell r="B546" t="str">
            <v>STEVE</v>
          </cell>
          <cell r="C546" t="str">
            <v>OTT</v>
          </cell>
          <cell r="D546" t="str">
            <v>DAL</v>
          </cell>
          <cell r="E546" t="str">
            <v>C</v>
          </cell>
          <cell r="F546">
            <v>19</v>
          </cell>
          <cell r="G546">
            <v>2</v>
          </cell>
          <cell r="H546">
            <v>41</v>
          </cell>
          <cell r="I546">
            <v>6</v>
          </cell>
          <cell r="J546">
            <v>5</v>
          </cell>
          <cell r="K546">
            <v>0</v>
          </cell>
          <cell r="L546">
            <v>23</v>
          </cell>
          <cell r="M546">
            <v>16</v>
          </cell>
          <cell r="N546">
            <v>39</v>
          </cell>
          <cell r="O546">
            <v>59</v>
          </cell>
          <cell r="P546">
            <v>3.5</v>
          </cell>
        </row>
        <row r="547">
          <cell r="A547" t="str">
            <v>OUELLETMICHEL</v>
          </cell>
          <cell r="B547" t="str">
            <v>MICHEL</v>
          </cell>
          <cell r="C547" t="str">
            <v>OUELLET</v>
          </cell>
          <cell r="D547" t="str">
            <v>PIT</v>
          </cell>
          <cell r="E547" t="str">
            <v>R</v>
          </cell>
          <cell r="F547">
            <v>73</v>
          </cell>
          <cell r="G547">
            <v>36</v>
          </cell>
          <cell r="H547">
            <v>51</v>
          </cell>
          <cell r="I547">
            <v>68</v>
          </cell>
          <cell r="J547">
            <v>16</v>
          </cell>
          <cell r="K547">
            <v>22</v>
          </cell>
          <cell r="L547">
            <v>3</v>
          </cell>
          <cell r="M547">
            <v>5</v>
          </cell>
          <cell r="N547">
            <v>8</v>
          </cell>
          <cell r="O547">
            <v>37.5</v>
          </cell>
          <cell r="P547">
            <v>0.1</v>
          </cell>
        </row>
        <row r="548">
          <cell r="A548" t="str">
            <v>OVECHKINALEXANDER</v>
          </cell>
          <cell r="B548" t="str">
            <v>ALEXANDER</v>
          </cell>
          <cell r="C548" t="str">
            <v>OVECHKIN</v>
          </cell>
          <cell r="D548" t="str">
            <v>WAS</v>
          </cell>
          <cell r="E548" t="str">
            <v>L</v>
          </cell>
          <cell r="F548">
            <v>82</v>
          </cell>
          <cell r="G548">
            <v>44</v>
          </cell>
          <cell r="H548">
            <v>184</v>
          </cell>
          <cell r="I548">
            <v>148</v>
          </cell>
          <cell r="J548">
            <v>95</v>
          </cell>
          <cell r="K548">
            <v>67</v>
          </cell>
          <cell r="L548">
            <v>8</v>
          </cell>
          <cell r="M548">
            <v>9</v>
          </cell>
          <cell r="N548">
            <v>17</v>
          </cell>
          <cell r="O548">
            <v>47</v>
          </cell>
          <cell r="P548">
            <v>0.3</v>
          </cell>
        </row>
        <row r="549">
          <cell r="A549" t="str">
            <v>OZOLINSHSANDIS</v>
          </cell>
          <cell r="B549" t="str">
            <v>SANDIS</v>
          </cell>
          <cell r="C549" t="str">
            <v>OZOLINSH</v>
          </cell>
          <cell r="D549" t="str">
            <v>NYR</v>
          </cell>
          <cell r="E549" t="str">
            <v>D</v>
          </cell>
          <cell r="F549">
            <v>21</v>
          </cell>
          <cell r="G549">
            <v>29</v>
          </cell>
          <cell r="H549">
            <v>19</v>
          </cell>
          <cell r="I549">
            <v>8</v>
          </cell>
          <cell r="J549">
            <v>14</v>
          </cell>
          <cell r="K549">
            <v>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</row>
        <row r="550">
          <cell r="A550" t="str">
            <v>PAETSCHNATHAN</v>
          </cell>
          <cell r="B550" t="str">
            <v>NATHAN</v>
          </cell>
          <cell r="C550" t="str">
            <v>PAETSCH</v>
          </cell>
          <cell r="D550" t="str">
            <v>BUF</v>
          </cell>
          <cell r="E550" t="str">
            <v>D</v>
          </cell>
          <cell r="F550">
            <v>63</v>
          </cell>
          <cell r="G550">
            <v>73</v>
          </cell>
          <cell r="H550">
            <v>53</v>
          </cell>
          <cell r="I550">
            <v>25</v>
          </cell>
          <cell r="J550">
            <v>25</v>
          </cell>
          <cell r="K550">
            <v>9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</row>
        <row r="551">
          <cell r="A551" t="str">
            <v>PAHLSSONSAMUEL</v>
          </cell>
          <cell r="B551" t="str">
            <v>SAMUEL</v>
          </cell>
          <cell r="C551" t="str">
            <v>PAHLSSON</v>
          </cell>
          <cell r="D551" t="str">
            <v>ANA</v>
          </cell>
          <cell r="E551" t="str">
            <v>C</v>
          </cell>
          <cell r="F551">
            <v>82</v>
          </cell>
          <cell r="G551">
            <v>28</v>
          </cell>
          <cell r="H551">
            <v>181</v>
          </cell>
          <cell r="I551">
            <v>64</v>
          </cell>
          <cell r="J551">
            <v>23</v>
          </cell>
          <cell r="K551">
            <v>57</v>
          </cell>
          <cell r="L551">
            <v>802</v>
          </cell>
          <cell r="M551">
            <v>721</v>
          </cell>
          <cell r="N551">
            <v>1523</v>
          </cell>
          <cell r="O551">
            <v>52.6</v>
          </cell>
          <cell r="P551">
            <v>32.5</v>
          </cell>
        </row>
        <row r="552">
          <cell r="A552" t="str">
            <v>PAILLEDANIEL</v>
          </cell>
          <cell r="B552" t="str">
            <v>DANIEL</v>
          </cell>
          <cell r="C552" t="str">
            <v>PAILLE</v>
          </cell>
          <cell r="D552" t="str">
            <v>BUF</v>
          </cell>
          <cell r="E552" t="str">
            <v>L</v>
          </cell>
          <cell r="F552">
            <v>29</v>
          </cell>
          <cell r="G552">
            <v>14</v>
          </cell>
          <cell r="H552">
            <v>14</v>
          </cell>
          <cell r="I552">
            <v>10</v>
          </cell>
          <cell r="J552">
            <v>15</v>
          </cell>
          <cell r="K552">
            <v>6</v>
          </cell>
          <cell r="L552">
            <v>2</v>
          </cell>
          <cell r="M552">
            <v>4</v>
          </cell>
          <cell r="N552">
            <v>6</v>
          </cell>
          <cell r="O552">
            <v>33.299999999999997</v>
          </cell>
          <cell r="P552">
            <v>0.3</v>
          </cell>
        </row>
        <row r="553">
          <cell r="A553" t="str">
            <v>PANDOLFOJAY</v>
          </cell>
          <cell r="B553" t="str">
            <v>JAY</v>
          </cell>
          <cell r="C553" t="str">
            <v>PANDOLFO</v>
          </cell>
          <cell r="D553" t="str">
            <v>NJD</v>
          </cell>
          <cell r="E553" t="str">
            <v>L</v>
          </cell>
          <cell r="F553">
            <v>82</v>
          </cell>
          <cell r="G553">
            <v>65</v>
          </cell>
          <cell r="H553">
            <v>49</v>
          </cell>
          <cell r="I553">
            <v>52</v>
          </cell>
          <cell r="J553">
            <v>46</v>
          </cell>
          <cell r="K553">
            <v>47</v>
          </cell>
          <cell r="L553">
            <v>1</v>
          </cell>
          <cell r="M553">
            <v>15</v>
          </cell>
          <cell r="N553">
            <v>16</v>
          </cell>
          <cell r="O553">
            <v>6.2</v>
          </cell>
          <cell r="P553">
            <v>0.3</v>
          </cell>
        </row>
        <row r="554">
          <cell r="A554" t="str">
            <v>PARENTEAUPIERRE</v>
          </cell>
          <cell r="B554" t="str">
            <v>PIERRE</v>
          </cell>
          <cell r="C554" t="str">
            <v>PARENTEAU</v>
          </cell>
          <cell r="D554" t="str">
            <v>CHI</v>
          </cell>
          <cell r="E554" t="str">
            <v>L</v>
          </cell>
          <cell r="F554">
            <v>5</v>
          </cell>
          <cell r="G554">
            <v>1</v>
          </cell>
          <cell r="H554">
            <v>1</v>
          </cell>
          <cell r="I554">
            <v>2</v>
          </cell>
          <cell r="J554">
            <v>0</v>
          </cell>
          <cell r="K554">
            <v>0</v>
          </cell>
          <cell r="L554">
            <v>1</v>
          </cell>
          <cell r="M554">
            <v>1</v>
          </cell>
          <cell r="N554">
            <v>2</v>
          </cell>
          <cell r="O554">
            <v>50</v>
          </cell>
          <cell r="P554">
            <v>0.7</v>
          </cell>
        </row>
        <row r="555">
          <cell r="A555" t="str">
            <v>PARENTRYAN</v>
          </cell>
          <cell r="B555" t="str">
            <v>RYAN</v>
          </cell>
          <cell r="C555" t="str">
            <v>PARENT</v>
          </cell>
          <cell r="D555" t="str">
            <v>PHI</v>
          </cell>
          <cell r="E555" t="str">
            <v>D</v>
          </cell>
          <cell r="F555">
            <v>1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PARISEZACH</v>
          </cell>
          <cell r="B556" t="str">
            <v>ZACH</v>
          </cell>
          <cell r="C556" t="str">
            <v>PARISE</v>
          </cell>
          <cell r="D556" t="str">
            <v>NJD</v>
          </cell>
          <cell r="E556" t="str">
            <v>C</v>
          </cell>
          <cell r="F556">
            <v>82</v>
          </cell>
          <cell r="G556">
            <v>36</v>
          </cell>
          <cell r="H556">
            <v>37</v>
          </cell>
          <cell r="I556">
            <v>81</v>
          </cell>
          <cell r="J556">
            <v>51</v>
          </cell>
          <cell r="K556">
            <v>53</v>
          </cell>
          <cell r="L556">
            <v>23</v>
          </cell>
          <cell r="M556">
            <v>29</v>
          </cell>
          <cell r="N556">
            <v>52</v>
          </cell>
          <cell r="O556">
            <v>44.2</v>
          </cell>
          <cell r="P556">
            <v>1.2</v>
          </cell>
        </row>
        <row r="557">
          <cell r="A557" t="str">
            <v>PARKERSCOTT</v>
          </cell>
          <cell r="B557" t="str">
            <v>SCOTT</v>
          </cell>
          <cell r="C557" t="str">
            <v>PARKER</v>
          </cell>
          <cell r="D557" t="str">
            <v>COL</v>
          </cell>
          <cell r="E557" t="str">
            <v>R</v>
          </cell>
          <cell r="F557">
            <v>21</v>
          </cell>
          <cell r="G557">
            <v>4</v>
          </cell>
          <cell r="H557">
            <v>20</v>
          </cell>
          <cell r="I557">
            <v>3</v>
          </cell>
          <cell r="J557">
            <v>3</v>
          </cell>
          <cell r="K557">
            <v>0</v>
          </cell>
          <cell r="L557">
            <v>0</v>
          </cell>
          <cell r="M557">
            <v>2</v>
          </cell>
          <cell r="N557">
            <v>2</v>
          </cell>
          <cell r="O557">
            <v>0</v>
          </cell>
          <cell r="P557">
            <v>0.1</v>
          </cell>
        </row>
        <row r="558">
          <cell r="A558" t="str">
            <v>PARKRICHARD</v>
          </cell>
          <cell r="B558" t="str">
            <v>RICHARD</v>
          </cell>
          <cell r="C558" t="str">
            <v>PARK</v>
          </cell>
          <cell r="D558" t="str">
            <v>NYI</v>
          </cell>
          <cell r="E558" t="str">
            <v>R</v>
          </cell>
          <cell r="F558">
            <v>82</v>
          </cell>
          <cell r="G558">
            <v>44</v>
          </cell>
          <cell r="H558">
            <v>68</v>
          </cell>
          <cell r="I558">
            <v>32</v>
          </cell>
          <cell r="J558">
            <v>18</v>
          </cell>
          <cell r="K558">
            <v>36</v>
          </cell>
          <cell r="L558">
            <v>85</v>
          </cell>
          <cell r="M558">
            <v>133</v>
          </cell>
          <cell r="N558">
            <v>218</v>
          </cell>
          <cell r="O558">
            <v>39</v>
          </cell>
          <cell r="P558">
            <v>4.4000000000000004</v>
          </cell>
        </row>
        <row r="559">
          <cell r="A559" t="str">
            <v>PARRISHMARK</v>
          </cell>
          <cell r="B559" t="str">
            <v>MARK</v>
          </cell>
          <cell r="C559" t="str">
            <v>PARRISH</v>
          </cell>
          <cell r="D559" t="str">
            <v>MIN</v>
          </cell>
          <cell r="E559" t="str">
            <v>R</v>
          </cell>
          <cell r="F559">
            <v>76</v>
          </cell>
          <cell r="G559">
            <v>28</v>
          </cell>
          <cell r="H559">
            <v>48</v>
          </cell>
          <cell r="I559">
            <v>74</v>
          </cell>
          <cell r="J559">
            <v>18</v>
          </cell>
          <cell r="K559">
            <v>18</v>
          </cell>
          <cell r="L559">
            <v>4</v>
          </cell>
          <cell r="M559">
            <v>9</v>
          </cell>
          <cell r="N559">
            <v>13</v>
          </cell>
          <cell r="O559">
            <v>30.8</v>
          </cell>
          <cell r="P559">
            <v>0.3</v>
          </cell>
        </row>
        <row r="560">
          <cell r="A560" t="str">
            <v>PARROSGEORGE</v>
          </cell>
          <cell r="B560" t="str">
            <v>GEORGE</v>
          </cell>
          <cell r="C560" t="str">
            <v>PARROS</v>
          </cell>
          <cell r="D560" t="str">
            <v>ANA</v>
          </cell>
          <cell r="E560" t="str">
            <v>R</v>
          </cell>
          <cell r="F560">
            <v>34</v>
          </cell>
          <cell r="G560">
            <v>7</v>
          </cell>
          <cell r="H560">
            <v>28</v>
          </cell>
          <cell r="I560">
            <v>5</v>
          </cell>
          <cell r="J560">
            <v>7</v>
          </cell>
          <cell r="K560">
            <v>1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</row>
        <row r="561">
          <cell r="A561" t="str">
            <v>PAVELSKIJOE</v>
          </cell>
          <cell r="B561" t="str">
            <v>JOE</v>
          </cell>
          <cell r="C561" t="str">
            <v>PAVELSKI</v>
          </cell>
          <cell r="D561" t="str">
            <v>SJS</v>
          </cell>
          <cell r="E561" t="str">
            <v>C</v>
          </cell>
          <cell r="F561">
            <v>46</v>
          </cell>
          <cell r="G561">
            <v>32</v>
          </cell>
          <cell r="H561">
            <v>33</v>
          </cell>
          <cell r="I561">
            <v>36</v>
          </cell>
          <cell r="J561">
            <v>23</v>
          </cell>
          <cell r="K561">
            <v>22</v>
          </cell>
          <cell r="L561">
            <v>189</v>
          </cell>
          <cell r="M561">
            <v>200</v>
          </cell>
          <cell r="N561">
            <v>389</v>
          </cell>
          <cell r="O561">
            <v>48.6</v>
          </cell>
          <cell r="P561">
            <v>15.6</v>
          </cell>
        </row>
        <row r="562">
          <cell r="A562" t="str">
            <v>PAYERSERGE</v>
          </cell>
          <cell r="B562" t="str">
            <v>SERGE</v>
          </cell>
          <cell r="C562" t="str">
            <v>PAYER</v>
          </cell>
          <cell r="D562" t="str">
            <v>OTT</v>
          </cell>
          <cell r="E562" t="str">
            <v>C</v>
          </cell>
          <cell r="F562">
            <v>5</v>
          </cell>
          <cell r="G562">
            <v>1</v>
          </cell>
          <cell r="H562">
            <v>3</v>
          </cell>
          <cell r="I562">
            <v>2</v>
          </cell>
          <cell r="J562">
            <v>0</v>
          </cell>
          <cell r="K562">
            <v>0</v>
          </cell>
          <cell r="L562">
            <v>8</v>
          </cell>
          <cell r="M562">
            <v>5</v>
          </cell>
          <cell r="N562">
            <v>13</v>
          </cell>
          <cell r="O562">
            <v>61.5</v>
          </cell>
          <cell r="P562">
            <v>4.5</v>
          </cell>
        </row>
        <row r="563">
          <cell r="A563" t="str">
            <v>PECAMICHAEL</v>
          </cell>
          <cell r="B563" t="str">
            <v>MICHAEL</v>
          </cell>
          <cell r="C563" t="str">
            <v>PECA</v>
          </cell>
          <cell r="D563" t="str">
            <v>TOR</v>
          </cell>
          <cell r="E563" t="str">
            <v>C</v>
          </cell>
          <cell r="F563">
            <v>35</v>
          </cell>
          <cell r="G563">
            <v>45</v>
          </cell>
          <cell r="H563">
            <v>33</v>
          </cell>
          <cell r="I563">
            <v>17</v>
          </cell>
          <cell r="J563">
            <v>26</v>
          </cell>
          <cell r="K563">
            <v>28</v>
          </cell>
          <cell r="L563">
            <v>307</v>
          </cell>
          <cell r="M563">
            <v>308</v>
          </cell>
          <cell r="N563">
            <v>615</v>
          </cell>
          <cell r="O563">
            <v>49.9</v>
          </cell>
          <cell r="P563">
            <v>28.2</v>
          </cell>
        </row>
        <row r="564">
          <cell r="A564" t="str">
            <v>PELLEYRODNEY</v>
          </cell>
          <cell r="B564" t="str">
            <v>RODNEY</v>
          </cell>
          <cell r="C564" t="str">
            <v>PELLEY</v>
          </cell>
          <cell r="D564" t="str">
            <v>NJD</v>
          </cell>
          <cell r="E564" t="str">
            <v>C</v>
          </cell>
          <cell r="F564">
            <v>9</v>
          </cell>
          <cell r="G564">
            <v>3</v>
          </cell>
          <cell r="H564">
            <v>12</v>
          </cell>
          <cell r="I564">
            <v>5</v>
          </cell>
          <cell r="J564">
            <v>3</v>
          </cell>
          <cell r="K564">
            <v>3</v>
          </cell>
          <cell r="L564">
            <v>40</v>
          </cell>
          <cell r="M564">
            <v>58</v>
          </cell>
          <cell r="N564">
            <v>98</v>
          </cell>
          <cell r="O564">
            <v>40.799999999999997</v>
          </cell>
          <cell r="P564">
            <v>18.7</v>
          </cell>
        </row>
        <row r="565">
          <cell r="A565" t="str">
            <v>PELTONENVILLE</v>
          </cell>
          <cell r="B565" t="str">
            <v>VILLE</v>
          </cell>
          <cell r="C565" t="str">
            <v>PELTONEN</v>
          </cell>
          <cell r="D565" t="str">
            <v>FLA</v>
          </cell>
          <cell r="E565" t="str">
            <v>L</v>
          </cell>
          <cell r="F565">
            <v>72</v>
          </cell>
          <cell r="G565">
            <v>32</v>
          </cell>
          <cell r="H565">
            <v>50</v>
          </cell>
          <cell r="I565">
            <v>58</v>
          </cell>
          <cell r="J565">
            <v>27</v>
          </cell>
          <cell r="K565">
            <v>41</v>
          </cell>
          <cell r="L565">
            <v>11</v>
          </cell>
          <cell r="M565">
            <v>24</v>
          </cell>
          <cell r="N565">
            <v>35</v>
          </cell>
          <cell r="O565">
            <v>31.4</v>
          </cell>
          <cell r="P565">
            <v>0.8</v>
          </cell>
        </row>
        <row r="566">
          <cell r="A566" t="str">
            <v>PENNERDUSTIN</v>
          </cell>
          <cell r="B566" t="str">
            <v>DUSTIN</v>
          </cell>
          <cell r="C566" t="str">
            <v>PENNER</v>
          </cell>
          <cell r="D566" t="str">
            <v>ANA</v>
          </cell>
          <cell r="E566" t="str">
            <v>R</v>
          </cell>
          <cell r="F566">
            <v>82</v>
          </cell>
          <cell r="G566">
            <v>18</v>
          </cell>
          <cell r="H566">
            <v>97</v>
          </cell>
          <cell r="I566">
            <v>81</v>
          </cell>
          <cell r="J566">
            <v>49</v>
          </cell>
          <cell r="K566">
            <v>36</v>
          </cell>
          <cell r="L566">
            <v>27</v>
          </cell>
          <cell r="M566">
            <v>31</v>
          </cell>
          <cell r="N566">
            <v>58</v>
          </cell>
          <cell r="O566">
            <v>46.6</v>
          </cell>
          <cell r="P566">
            <v>1.2</v>
          </cell>
        </row>
        <row r="567">
          <cell r="A567" t="str">
            <v>PEREZHOGINALEXANDER</v>
          </cell>
          <cell r="B567" t="str">
            <v>ALEXANDER</v>
          </cell>
          <cell r="C567" t="str">
            <v>PEREZHOGIN</v>
          </cell>
          <cell r="D567" t="str">
            <v>MTL</v>
          </cell>
          <cell r="E567" t="str">
            <v>R</v>
          </cell>
          <cell r="F567">
            <v>61</v>
          </cell>
          <cell r="G567">
            <v>14</v>
          </cell>
          <cell r="H567">
            <v>29</v>
          </cell>
          <cell r="I567">
            <v>50</v>
          </cell>
          <cell r="J567">
            <v>12</v>
          </cell>
          <cell r="K567">
            <v>36</v>
          </cell>
          <cell r="L567">
            <v>0</v>
          </cell>
          <cell r="M567">
            <v>7</v>
          </cell>
          <cell r="N567">
            <v>7</v>
          </cell>
          <cell r="O567">
            <v>0</v>
          </cell>
          <cell r="P567">
            <v>0.1</v>
          </cell>
        </row>
        <row r="568">
          <cell r="A568" t="str">
            <v>PERRAULTJOEL</v>
          </cell>
          <cell r="B568" t="str">
            <v>JOEL</v>
          </cell>
          <cell r="C568" t="str">
            <v>PERRAULT</v>
          </cell>
          <cell r="D568" t="str">
            <v>PHO</v>
          </cell>
          <cell r="E568" t="str">
            <v>C</v>
          </cell>
          <cell r="F568">
            <v>26</v>
          </cell>
          <cell r="G568">
            <v>7</v>
          </cell>
          <cell r="H568">
            <v>16</v>
          </cell>
          <cell r="I568">
            <v>15</v>
          </cell>
          <cell r="J568">
            <v>6</v>
          </cell>
          <cell r="K568">
            <v>3</v>
          </cell>
          <cell r="L568">
            <v>54</v>
          </cell>
          <cell r="M568">
            <v>75</v>
          </cell>
          <cell r="N568">
            <v>129</v>
          </cell>
          <cell r="O568">
            <v>41.9</v>
          </cell>
          <cell r="P568">
            <v>8.4</v>
          </cell>
        </row>
        <row r="569">
          <cell r="A569" t="str">
            <v>PERREAULTYANIC</v>
          </cell>
          <cell r="B569" t="str">
            <v>YANIC</v>
          </cell>
          <cell r="C569" t="str">
            <v>PERREAULT</v>
          </cell>
          <cell r="D569" t="str">
            <v>TOR</v>
          </cell>
          <cell r="E569" t="str">
            <v>C</v>
          </cell>
          <cell r="F569">
            <v>66</v>
          </cell>
          <cell r="G569">
            <v>30</v>
          </cell>
          <cell r="H569">
            <v>14</v>
          </cell>
          <cell r="I569">
            <v>43</v>
          </cell>
          <cell r="J569">
            <v>17</v>
          </cell>
          <cell r="K569">
            <v>18</v>
          </cell>
          <cell r="L569">
            <v>506</v>
          </cell>
          <cell r="M569">
            <v>300</v>
          </cell>
          <cell r="N569">
            <v>806</v>
          </cell>
          <cell r="O569">
            <v>62.8</v>
          </cell>
          <cell r="P569">
            <v>21.2</v>
          </cell>
        </row>
        <row r="570">
          <cell r="A570" t="str">
            <v>PERRINERIC</v>
          </cell>
          <cell r="B570" t="str">
            <v>ERIC</v>
          </cell>
          <cell r="C570" t="str">
            <v>PERRIN</v>
          </cell>
          <cell r="D570" t="str">
            <v>TBL</v>
          </cell>
          <cell r="E570" t="str">
            <v>C</v>
          </cell>
          <cell r="F570">
            <v>82</v>
          </cell>
          <cell r="G570">
            <v>27</v>
          </cell>
          <cell r="H570">
            <v>64</v>
          </cell>
          <cell r="I570">
            <v>79</v>
          </cell>
          <cell r="J570">
            <v>28</v>
          </cell>
          <cell r="K570">
            <v>60</v>
          </cell>
          <cell r="L570">
            <v>207</v>
          </cell>
          <cell r="M570">
            <v>200</v>
          </cell>
          <cell r="N570">
            <v>407</v>
          </cell>
          <cell r="O570">
            <v>50.9</v>
          </cell>
          <cell r="P570">
            <v>8.6</v>
          </cell>
        </row>
        <row r="571">
          <cell r="A571" t="str">
            <v>PERRYCOREY</v>
          </cell>
          <cell r="B571" t="str">
            <v>COREY</v>
          </cell>
          <cell r="C571" t="str">
            <v>PERRY</v>
          </cell>
          <cell r="D571" t="str">
            <v>ANA</v>
          </cell>
          <cell r="E571" t="str">
            <v>R</v>
          </cell>
          <cell r="F571">
            <v>82</v>
          </cell>
          <cell r="G571">
            <v>13</v>
          </cell>
          <cell r="H571">
            <v>59</v>
          </cell>
          <cell r="I571">
            <v>68</v>
          </cell>
          <cell r="J571">
            <v>31</v>
          </cell>
          <cell r="K571">
            <v>32</v>
          </cell>
          <cell r="L571">
            <v>9</v>
          </cell>
          <cell r="M571">
            <v>12</v>
          </cell>
          <cell r="N571">
            <v>21</v>
          </cell>
          <cell r="O571">
            <v>42.8</v>
          </cell>
          <cell r="P571">
            <v>0.4</v>
          </cell>
        </row>
        <row r="572">
          <cell r="A572" t="str">
            <v>PETERSANDREW</v>
          </cell>
          <cell r="B572" t="str">
            <v>ANDREW</v>
          </cell>
          <cell r="C572" t="str">
            <v>PETERS</v>
          </cell>
          <cell r="D572" t="str">
            <v>BUF</v>
          </cell>
          <cell r="E572" t="str">
            <v>L</v>
          </cell>
          <cell r="F572">
            <v>58</v>
          </cell>
          <cell r="G572">
            <v>4</v>
          </cell>
          <cell r="H572">
            <v>42</v>
          </cell>
          <cell r="I572">
            <v>14</v>
          </cell>
          <cell r="J572">
            <v>10</v>
          </cell>
          <cell r="K572">
            <v>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</row>
        <row r="573">
          <cell r="A573" t="str">
            <v>PETERSENTOBY</v>
          </cell>
          <cell r="B573" t="str">
            <v>TOBY</v>
          </cell>
          <cell r="C573" t="str">
            <v>PETERSEN</v>
          </cell>
          <cell r="D573" t="str">
            <v>EDM</v>
          </cell>
          <cell r="E573" t="str">
            <v>C</v>
          </cell>
          <cell r="F573">
            <v>64</v>
          </cell>
          <cell r="G573">
            <v>37</v>
          </cell>
          <cell r="H573">
            <v>36</v>
          </cell>
          <cell r="I573">
            <v>21</v>
          </cell>
          <cell r="J573">
            <v>55</v>
          </cell>
          <cell r="K573">
            <v>32</v>
          </cell>
          <cell r="L573">
            <v>103</v>
          </cell>
          <cell r="M573">
            <v>111</v>
          </cell>
          <cell r="N573">
            <v>214</v>
          </cell>
          <cell r="O573">
            <v>48.1</v>
          </cell>
          <cell r="P573">
            <v>5.8</v>
          </cell>
        </row>
        <row r="574">
          <cell r="A574" t="str">
            <v>PETROVICKYRONALD</v>
          </cell>
          <cell r="B574" t="str">
            <v>RONALD</v>
          </cell>
          <cell r="C574" t="str">
            <v>PETROVICKY</v>
          </cell>
          <cell r="D574" t="str">
            <v>PIT</v>
          </cell>
          <cell r="E574" t="str">
            <v>R</v>
          </cell>
          <cell r="F574">
            <v>31</v>
          </cell>
          <cell r="G574">
            <v>7</v>
          </cell>
          <cell r="H574">
            <v>32</v>
          </cell>
          <cell r="I574">
            <v>9</v>
          </cell>
          <cell r="J574">
            <v>3</v>
          </cell>
          <cell r="K574">
            <v>5</v>
          </cell>
          <cell r="L574">
            <v>2</v>
          </cell>
          <cell r="M574">
            <v>2</v>
          </cell>
          <cell r="N574">
            <v>4</v>
          </cell>
          <cell r="O574">
            <v>50</v>
          </cell>
          <cell r="P574">
            <v>0.2</v>
          </cell>
        </row>
        <row r="575">
          <cell r="A575" t="str">
            <v>PETTINGERMATT</v>
          </cell>
          <cell r="B575" t="str">
            <v>MATT</v>
          </cell>
          <cell r="C575" t="str">
            <v>PETTINGER</v>
          </cell>
          <cell r="D575" t="str">
            <v>WAS</v>
          </cell>
          <cell r="E575" t="str">
            <v>L</v>
          </cell>
          <cell r="F575">
            <v>64</v>
          </cell>
          <cell r="G575">
            <v>31</v>
          </cell>
          <cell r="H575">
            <v>69</v>
          </cell>
          <cell r="I575">
            <v>46</v>
          </cell>
          <cell r="J575">
            <v>35</v>
          </cell>
          <cell r="K575">
            <v>30</v>
          </cell>
          <cell r="L575">
            <v>7</v>
          </cell>
          <cell r="M575">
            <v>16</v>
          </cell>
          <cell r="N575">
            <v>23</v>
          </cell>
          <cell r="O575">
            <v>30.4</v>
          </cell>
          <cell r="P575">
            <v>0.5</v>
          </cell>
        </row>
        <row r="576">
          <cell r="A576" t="str">
            <v>PEVERLEYJOHN</v>
          </cell>
          <cell r="B576" t="str">
            <v>JOHN</v>
          </cell>
          <cell r="C576" t="str">
            <v>PEVERLEY</v>
          </cell>
          <cell r="D576" t="str">
            <v>NAS</v>
          </cell>
          <cell r="E576" t="str">
            <v>C</v>
          </cell>
          <cell r="F576">
            <v>13</v>
          </cell>
          <cell r="G576">
            <v>1</v>
          </cell>
          <cell r="H576">
            <v>1</v>
          </cell>
          <cell r="I576">
            <v>3</v>
          </cell>
          <cell r="J576">
            <v>1</v>
          </cell>
          <cell r="K576">
            <v>4</v>
          </cell>
          <cell r="L576">
            <v>22</v>
          </cell>
          <cell r="M576">
            <v>23</v>
          </cell>
          <cell r="N576">
            <v>45</v>
          </cell>
          <cell r="O576">
            <v>48.9</v>
          </cell>
          <cell r="P576">
            <v>5.9</v>
          </cell>
        </row>
        <row r="577">
          <cell r="A577" t="str">
            <v>PHANEUFDION</v>
          </cell>
          <cell r="B577" t="str">
            <v>DION</v>
          </cell>
          <cell r="C577" t="str">
            <v>PHANEUF</v>
          </cell>
          <cell r="D577" t="str">
            <v>CGY</v>
          </cell>
          <cell r="E577" t="str">
            <v>D</v>
          </cell>
          <cell r="F577">
            <v>79</v>
          </cell>
          <cell r="G577">
            <v>80</v>
          </cell>
          <cell r="H577">
            <v>197</v>
          </cell>
          <cell r="I577">
            <v>105</v>
          </cell>
          <cell r="J577">
            <v>80</v>
          </cell>
          <cell r="K577">
            <v>41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</row>
        <row r="578">
          <cell r="A578" t="str">
            <v>PHILLIPSCHRIS</v>
          </cell>
          <cell r="B578" t="str">
            <v>CHRIS</v>
          </cell>
          <cell r="C578" t="str">
            <v>PHILLIPS</v>
          </cell>
          <cell r="D578" t="str">
            <v>OTT</v>
          </cell>
          <cell r="E578" t="str">
            <v>D</v>
          </cell>
          <cell r="F578">
            <v>82</v>
          </cell>
          <cell r="G578">
            <v>174</v>
          </cell>
          <cell r="H578">
            <v>121</v>
          </cell>
          <cell r="I578">
            <v>19</v>
          </cell>
          <cell r="J578">
            <v>63</v>
          </cell>
          <cell r="K578">
            <v>29</v>
          </cell>
          <cell r="L578">
            <v>0</v>
          </cell>
          <cell r="M578">
            <v>2</v>
          </cell>
          <cell r="N578">
            <v>2</v>
          </cell>
          <cell r="O578">
            <v>0</v>
          </cell>
          <cell r="P578">
            <v>0</v>
          </cell>
        </row>
        <row r="579">
          <cell r="A579" t="str">
            <v>PICARDALEXANDRECBJ</v>
          </cell>
          <cell r="B579" t="str">
            <v>ALEXANDRE</v>
          </cell>
          <cell r="C579" t="str">
            <v>PICARD</v>
          </cell>
          <cell r="D579" t="str">
            <v>CBJ</v>
          </cell>
          <cell r="E579" t="str">
            <v>L</v>
          </cell>
          <cell r="F579">
            <v>23</v>
          </cell>
          <cell r="G579">
            <v>5</v>
          </cell>
          <cell r="H579">
            <v>33</v>
          </cell>
          <cell r="I579">
            <v>5</v>
          </cell>
          <cell r="J579">
            <v>1</v>
          </cell>
          <cell r="K579">
            <v>2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</row>
        <row r="580">
          <cell r="A580" t="str">
            <v>PICARDALEXANDREPHI</v>
          </cell>
          <cell r="B580" t="str">
            <v>ALEXANDRE</v>
          </cell>
          <cell r="C580" t="str">
            <v>PICARD</v>
          </cell>
          <cell r="D580" t="str">
            <v>PHI</v>
          </cell>
          <cell r="E580" t="str">
            <v>D</v>
          </cell>
          <cell r="F580">
            <v>62</v>
          </cell>
          <cell r="G580">
            <v>100</v>
          </cell>
          <cell r="H580">
            <v>41</v>
          </cell>
          <cell r="I580">
            <v>34</v>
          </cell>
          <cell r="J580">
            <v>50</v>
          </cell>
          <cell r="K580">
            <v>19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</row>
        <row r="581">
          <cell r="A581" t="str">
            <v>PIHLMANTHOMAS</v>
          </cell>
          <cell r="B581" t="str">
            <v>THOMAS</v>
          </cell>
          <cell r="C581" t="str">
            <v>PIHLMAN</v>
          </cell>
          <cell r="D581" t="str">
            <v>NJD</v>
          </cell>
          <cell r="E581" t="str">
            <v>L</v>
          </cell>
          <cell r="F581">
            <v>2</v>
          </cell>
          <cell r="G581">
            <v>0</v>
          </cell>
          <cell r="H581">
            <v>2</v>
          </cell>
          <cell r="I581">
            <v>1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</row>
        <row r="582">
          <cell r="A582" t="str">
            <v>PISANIFERNANDO</v>
          </cell>
          <cell r="B582" t="str">
            <v>FERNANDO</v>
          </cell>
          <cell r="C582" t="str">
            <v>PISANI</v>
          </cell>
          <cell r="D582" t="str">
            <v>EDM</v>
          </cell>
          <cell r="E582" t="str">
            <v>R</v>
          </cell>
          <cell r="F582">
            <v>77</v>
          </cell>
          <cell r="G582">
            <v>40</v>
          </cell>
          <cell r="H582">
            <v>88</v>
          </cell>
          <cell r="I582">
            <v>66</v>
          </cell>
          <cell r="J582">
            <v>41</v>
          </cell>
          <cell r="K582">
            <v>45</v>
          </cell>
          <cell r="L582">
            <v>8</v>
          </cell>
          <cell r="M582">
            <v>12</v>
          </cell>
          <cell r="N582">
            <v>20</v>
          </cell>
          <cell r="O582">
            <v>40</v>
          </cell>
          <cell r="P582">
            <v>0.4</v>
          </cell>
        </row>
        <row r="583">
          <cell r="A583" t="str">
            <v>PISKULAJOE</v>
          </cell>
          <cell r="B583" t="str">
            <v>JOE</v>
          </cell>
          <cell r="C583" t="str">
            <v>PISKULA</v>
          </cell>
          <cell r="D583" t="str">
            <v>LAK</v>
          </cell>
          <cell r="E583" t="str">
            <v>D</v>
          </cell>
          <cell r="F583">
            <v>5</v>
          </cell>
          <cell r="G583">
            <v>2</v>
          </cell>
          <cell r="H583">
            <v>4</v>
          </cell>
          <cell r="I583">
            <v>0</v>
          </cell>
          <cell r="J583">
            <v>1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</row>
        <row r="584">
          <cell r="A584" t="str">
            <v>PITKANENJONI</v>
          </cell>
          <cell r="B584" t="str">
            <v>JONI</v>
          </cell>
          <cell r="C584" t="str">
            <v>PITKANEN</v>
          </cell>
          <cell r="D584" t="str">
            <v>PHI</v>
          </cell>
          <cell r="E584" t="str">
            <v>D</v>
          </cell>
          <cell r="F584">
            <v>77</v>
          </cell>
          <cell r="G584">
            <v>124</v>
          </cell>
          <cell r="H584">
            <v>34</v>
          </cell>
          <cell r="I584">
            <v>45</v>
          </cell>
          <cell r="J584">
            <v>76</v>
          </cell>
          <cell r="K584">
            <v>24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</row>
        <row r="585">
          <cell r="A585" t="str">
            <v>PLATTGEOFF</v>
          </cell>
          <cell r="B585" t="str">
            <v>GEOFF</v>
          </cell>
          <cell r="C585" t="str">
            <v>PLATT</v>
          </cell>
          <cell r="D585" t="str">
            <v>CBJ</v>
          </cell>
          <cell r="E585" t="str">
            <v>C</v>
          </cell>
          <cell r="F585">
            <v>26</v>
          </cell>
          <cell r="G585">
            <v>5</v>
          </cell>
          <cell r="H585">
            <v>17</v>
          </cell>
          <cell r="I585">
            <v>11</v>
          </cell>
          <cell r="J585">
            <v>7</v>
          </cell>
          <cell r="K585">
            <v>4</v>
          </cell>
          <cell r="L585">
            <v>95</v>
          </cell>
          <cell r="M585">
            <v>73</v>
          </cell>
          <cell r="N585">
            <v>168</v>
          </cell>
          <cell r="O585">
            <v>56.5</v>
          </cell>
          <cell r="P585">
            <v>11.7</v>
          </cell>
        </row>
        <row r="586">
          <cell r="A586" t="str">
            <v>PLEKANECTOMAS</v>
          </cell>
          <cell r="B586" t="str">
            <v>TOMAS</v>
          </cell>
          <cell r="C586" t="str">
            <v>PLEKANEC</v>
          </cell>
          <cell r="D586" t="str">
            <v>MTL</v>
          </cell>
          <cell r="E586" t="str">
            <v>C</v>
          </cell>
          <cell r="F586">
            <v>81</v>
          </cell>
          <cell r="G586">
            <v>33</v>
          </cell>
          <cell r="H586">
            <v>26</v>
          </cell>
          <cell r="I586">
            <v>55</v>
          </cell>
          <cell r="J586">
            <v>35</v>
          </cell>
          <cell r="K586">
            <v>65</v>
          </cell>
          <cell r="L586">
            <v>560</v>
          </cell>
          <cell r="M586">
            <v>599</v>
          </cell>
          <cell r="N586">
            <v>1159</v>
          </cell>
          <cell r="O586">
            <v>48.3</v>
          </cell>
          <cell r="P586">
            <v>24</v>
          </cell>
        </row>
        <row r="587">
          <cell r="A587" t="str">
            <v>PLIHALTOMAS</v>
          </cell>
          <cell r="B587" t="str">
            <v>TOMAS</v>
          </cell>
          <cell r="C587" t="str">
            <v>PLIHAL</v>
          </cell>
          <cell r="D587" t="str">
            <v>SJS</v>
          </cell>
          <cell r="E587" t="str">
            <v>C</v>
          </cell>
          <cell r="F587">
            <v>3</v>
          </cell>
          <cell r="G587">
            <v>0</v>
          </cell>
          <cell r="H587">
            <v>1</v>
          </cell>
          <cell r="I587">
            <v>3</v>
          </cell>
          <cell r="J587">
            <v>0</v>
          </cell>
          <cell r="K587">
            <v>0</v>
          </cell>
          <cell r="L587">
            <v>6</v>
          </cell>
          <cell r="M587">
            <v>2</v>
          </cell>
          <cell r="N587">
            <v>8</v>
          </cell>
          <cell r="O587">
            <v>75</v>
          </cell>
          <cell r="P587">
            <v>4.7</v>
          </cell>
        </row>
        <row r="588">
          <cell r="A588" t="str">
            <v>POCKTHOMAS</v>
          </cell>
          <cell r="B588" t="str">
            <v>THOMAS</v>
          </cell>
          <cell r="C588" t="str">
            <v>POCK</v>
          </cell>
          <cell r="D588" t="str">
            <v>NYR</v>
          </cell>
          <cell r="E588" t="str">
            <v>D</v>
          </cell>
          <cell r="F588">
            <v>44</v>
          </cell>
          <cell r="G588">
            <v>72</v>
          </cell>
          <cell r="H588">
            <v>39</v>
          </cell>
          <cell r="I588">
            <v>29</v>
          </cell>
          <cell r="J588">
            <v>15</v>
          </cell>
          <cell r="K588">
            <v>17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</row>
        <row r="589">
          <cell r="A589" t="str">
            <v>POHLJOHN</v>
          </cell>
          <cell r="B589" t="str">
            <v>JOHN</v>
          </cell>
          <cell r="C589" t="str">
            <v>POHL</v>
          </cell>
          <cell r="D589" t="str">
            <v>TOR</v>
          </cell>
          <cell r="E589" t="str">
            <v>C</v>
          </cell>
          <cell r="F589">
            <v>74</v>
          </cell>
          <cell r="G589">
            <v>17</v>
          </cell>
          <cell r="H589">
            <v>63</v>
          </cell>
          <cell r="I589">
            <v>48</v>
          </cell>
          <cell r="J589">
            <v>29</v>
          </cell>
          <cell r="K589">
            <v>13</v>
          </cell>
          <cell r="L589">
            <v>295</v>
          </cell>
          <cell r="M589">
            <v>258</v>
          </cell>
          <cell r="N589">
            <v>553</v>
          </cell>
          <cell r="O589">
            <v>53.3</v>
          </cell>
          <cell r="P589">
            <v>11.8</v>
          </cell>
        </row>
        <row r="590">
          <cell r="A590" t="str">
            <v>POLAKROMAN</v>
          </cell>
          <cell r="B590" t="str">
            <v>ROMAN</v>
          </cell>
          <cell r="C590" t="str">
            <v>POLAK</v>
          </cell>
          <cell r="D590" t="str">
            <v>STL</v>
          </cell>
          <cell r="E590" t="str">
            <v>D</v>
          </cell>
          <cell r="F590">
            <v>19</v>
          </cell>
          <cell r="G590">
            <v>14</v>
          </cell>
          <cell r="H590">
            <v>40</v>
          </cell>
          <cell r="I590">
            <v>9</v>
          </cell>
          <cell r="J590">
            <v>12</v>
          </cell>
          <cell r="K590">
            <v>2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</row>
        <row r="591">
          <cell r="A591" t="str">
            <v>POLAKVOJTECH</v>
          </cell>
          <cell r="B591" t="str">
            <v>VOJTECH</v>
          </cell>
          <cell r="C591" t="str">
            <v>POLAK</v>
          </cell>
          <cell r="D591" t="str">
            <v>DAL</v>
          </cell>
          <cell r="E591" t="str">
            <v>L</v>
          </cell>
          <cell r="F591">
            <v>2</v>
          </cell>
          <cell r="G591">
            <v>0</v>
          </cell>
          <cell r="H591">
            <v>3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</row>
        <row r="592">
          <cell r="A592" t="str">
            <v>POMINVILLEJASON</v>
          </cell>
          <cell r="B592" t="str">
            <v>JASON</v>
          </cell>
          <cell r="C592" t="str">
            <v>POMINVILLE</v>
          </cell>
          <cell r="D592" t="str">
            <v>BUF</v>
          </cell>
          <cell r="E592" t="str">
            <v>R</v>
          </cell>
          <cell r="F592">
            <v>82</v>
          </cell>
          <cell r="G592">
            <v>64</v>
          </cell>
          <cell r="H592">
            <v>45</v>
          </cell>
          <cell r="I592">
            <v>64</v>
          </cell>
          <cell r="J592">
            <v>29</v>
          </cell>
          <cell r="K592">
            <v>38</v>
          </cell>
          <cell r="L592">
            <v>6</v>
          </cell>
          <cell r="M592">
            <v>8</v>
          </cell>
          <cell r="N592">
            <v>14</v>
          </cell>
          <cell r="O592">
            <v>42.8</v>
          </cell>
          <cell r="P592">
            <v>0.2</v>
          </cell>
        </row>
        <row r="593">
          <cell r="A593" t="str">
            <v>PONIKAROVSKALEXEI</v>
          </cell>
          <cell r="B593" t="str">
            <v>ALEXEI</v>
          </cell>
          <cell r="C593" t="str">
            <v>PONIKAROVSK</v>
          </cell>
          <cell r="D593" t="str">
            <v>TOR</v>
          </cell>
          <cell r="E593" t="str">
            <v>L</v>
          </cell>
          <cell r="F593">
            <v>71</v>
          </cell>
          <cell r="G593">
            <v>38</v>
          </cell>
          <cell r="H593">
            <v>133</v>
          </cell>
          <cell r="I593">
            <v>78</v>
          </cell>
          <cell r="J593">
            <v>37</v>
          </cell>
          <cell r="K593">
            <v>23</v>
          </cell>
          <cell r="L593">
            <v>1</v>
          </cell>
          <cell r="M593">
            <v>3</v>
          </cell>
          <cell r="N593">
            <v>4</v>
          </cell>
          <cell r="O593">
            <v>25</v>
          </cell>
          <cell r="P593">
            <v>0</v>
          </cell>
        </row>
        <row r="594">
          <cell r="A594" t="str">
            <v>POPOVICMARK</v>
          </cell>
          <cell r="B594" t="str">
            <v>MARK</v>
          </cell>
          <cell r="C594" t="str">
            <v>POPOVIC</v>
          </cell>
          <cell r="D594" t="str">
            <v>ATL</v>
          </cell>
          <cell r="E594" t="str">
            <v>D</v>
          </cell>
          <cell r="F594">
            <v>3</v>
          </cell>
          <cell r="G594">
            <v>1</v>
          </cell>
          <cell r="H594">
            <v>3</v>
          </cell>
          <cell r="I594">
            <v>1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</row>
        <row r="595">
          <cell r="A595" t="str">
            <v>POTHIERBRIAN</v>
          </cell>
          <cell r="B595" t="str">
            <v>BRIAN</v>
          </cell>
          <cell r="C595" t="str">
            <v>POTHIER</v>
          </cell>
          <cell r="D595" t="str">
            <v>WAS</v>
          </cell>
          <cell r="E595" t="str">
            <v>D</v>
          </cell>
          <cell r="F595">
            <v>72</v>
          </cell>
          <cell r="G595">
            <v>140</v>
          </cell>
          <cell r="H595">
            <v>61</v>
          </cell>
          <cell r="I595">
            <v>51</v>
          </cell>
          <cell r="J595">
            <v>76</v>
          </cell>
          <cell r="K595">
            <v>36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</row>
        <row r="596">
          <cell r="A596" t="str">
            <v>POTITOM</v>
          </cell>
          <cell r="B596" t="str">
            <v>TOM</v>
          </cell>
          <cell r="C596" t="str">
            <v>POTI</v>
          </cell>
          <cell r="D596" t="str">
            <v>NYI</v>
          </cell>
          <cell r="E596" t="str">
            <v>D</v>
          </cell>
          <cell r="F596">
            <v>78</v>
          </cell>
          <cell r="G596">
            <v>170</v>
          </cell>
          <cell r="H596">
            <v>61</v>
          </cell>
          <cell r="I596">
            <v>52</v>
          </cell>
          <cell r="J596">
            <v>58</v>
          </cell>
          <cell r="K596">
            <v>50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</row>
        <row r="597">
          <cell r="A597" t="str">
            <v>POTULNYRYAN</v>
          </cell>
          <cell r="B597" t="str">
            <v>RYAN</v>
          </cell>
          <cell r="C597" t="str">
            <v>POTULNY</v>
          </cell>
          <cell r="D597" t="str">
            <v>PHI</v>
          </cell>
          <cell r="E597" t="str">
            <v>C</v>
          </cell>
          <cell r="F597">
            <v>35</v>
          </cell>
          <cell r="G597">
            <v>20</v>
          </cell>
          <cell r="H597">
            <v>19</v>
          </cell>
          <cell r="I597">
            <v>18</v>
          </cell>
          <cell r="J597">
            <v>12</v>
          </cell>
          <cell r="K597">
            <v>13</v>
          </cell>
          <cell r="L597">
            <v>121</v>
          </cell>
          <cell r="M597">
            <v>157</v>
          </cell>
          <cell r="N597">
            <v>278</v>
          </cell>
          <cell r="O597">
            <v>43.5</v>
          </cell>
          <cell r="P597">
            <v>13.7</v>
          </cell>
        </row>
        <row r="598">
          <cell r="A598" t="str">
            <v>POULIOTBENOIT</v>
          </cell>
          <cell r="B598" t="str">
            <v>BENOIT</v>
          </cell>
          <cell r="C598" t="str">
            <v>POULIOT</v>
          </cell>
          <cell r="D598" t="str">
            <v>MIN</v>
          </cell>
          <cell r="E598" t="str">
            <v>L</v>
          </cell>
          <cell r="F598">
            <v>3</v>
          </cell>
          <cell r="G598">
            <v>1</v>
          </cell>
          <cell r="H598">
            <v>4</v>
          </cell>
          <cell r="I598">
            <v>2</v>
          </cell>
          <cell r="J598">
            <v>3</v>
          </cell>
          <cell r="K598">
            <v>0</v>
          </cell>
          <cell r="L598">
            <v>0</v>
          </cell>
          <cell r="M598">
            <v>2</v>
          </cell>
          <cell r="N598">
            <v>2</v>
          </cell>
          <cell r="O598">
            <v>0</v>
          </cell>
          <cell r="P598">
            <v>1.2</v>
          </cell>
        </row>
        <row r="599">
          <cell r="A599" t="str">
            <v>POULIOTMARC-ANTOIN</v>
          </cell>
          <cell r="B599" t="str">
            <v>MARC-ANTOIN</v>
          </cell>
          <cell r="C599" t="str">
            <v>POULIOT</v>
          </cell>
          <cell r="D599" t="str">
            <v>EDM</v>
          </cell>
          <cell r="E599" t="str">
            <v>C</v>
          </cell>
          <cell r="F599">
            <v>46</v>
          </cell>
          <cell r="G599">
            <v>13</v>
          </cell>
          <cell r="H599">
            <v>36</v>
          </cell>
          <cell r="I599">
            <v>19</v>
          </cell>
          <cell r="J599">
            <v>31</v>
          </cell>
          <cell r="K599">
            <v>27</v>
          </cell>
          <cell r="L599">
            <v>172</v>
          </cell>
          <cell r="M599">
            <v>181</v>
          </cell>
          <cell r="N599">
            <v>353</v>
          </cell>
          <cell r="O599">
            <v>48.7</v>
          </cell>
          <cell r="P599">
            <v>13.5</v>
          </cell>
        </row>
        <row r="600">
          <cell r="A600" t="str">
            <v>PRATTNOLAN</v>
          </cell>
          <cell r="B600" t="str">
            <v>NOLAN</v>
          </cell>
          <cell r="C600" t="str">
            <v>PRATT</v>
          </cell>
          <cell r="D600" t="str">
            <v>TBL</v>
          </cell>
          <cell r="E600" t="str">
            <v>D</v>
          </cell>
          <cell r="F600">
            <v>81</v>
          </cell>
          <cell r="G600">
            <v>93</v>
          </cell>
          <cell r="H600">
            <v>86</v>
          </cell>
          <cell r="I600">
            <v>15</v>
          </cell>
          <cell r="J600">
            <v>35</v>
          </cell>
          <cell r="K600">
            <v>24</v>
          </cell>
          <cell r="L600">
            <v>0</v>
          </cell>
          <cell r="M600">
            <v>1</v>
          </cell>
          <cell r="N600">
            <v>1</v>
          </cell>
          <cell r="O600">
            <v>0</v>
          </cell>
          <cell r="P600">
            <v>0</v>
          </cell>
        </row>
        <row r="601">
          <cell r="A601" t="str">
            <v>PREISSINGTOM</v>
          </cell>
          <cell r="B601" t="str">
            <v>TOM</v>
          </cell>
          <cell r="C601" t="str">
            <v>PREISSING</v>
          </cell>
          <cell r="D601" t="str">
            <v>OTT</v>
          </cell>
          <cell r="E601" t="str">
            <v>D</v>
          </cell>
          <cell r="F601">
            <v>80</v>
          </cell>
          <cell r="G601">
            <v>52</v>
          </cell>
          <cell r="H601">
            <v>20</v>
          </cell>
          <cell r="I601">
            <v>31</v>
          </cell>
          <cell r="J601">
            <v>32</v>
          </cell>
          <cell r="K601">
            <v>12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</row>
        <row r="602">
          <cell r="A602" t="str">
            <v>PRIMEAUWAYNE</v>
          </cell>
          <cell r="B602" t="str">
            <v>WAYNE</v>
          </cell>
          <cell r="C602" t="str">
            <v>PRIMEAU</v>
          </cell>
          <cell r="D602" t="str">
            <v>CGY</v>
          </cell>
          <cell r="E602" t="str">
            <v>C</v>
          </cell>
          <cell r="F602">
            <v>78</v>
          </cell>
          <cell r="G602">
            <v>45</v>
          </cell>
          <cell r="H602">
            <v>73</v>
          </cell>
          <cell r="I602">
            <v>28</v>
          </cell>
          <cell r="J602">
            <v>17</v>
          </cell>
          <cell r="K602">
            <v>31</v>
          </cell>
          <cell r="L602">
            <v>421</v>
          </cell>
          <cell r="M602">
            <v>430</v>
          </cell>
          <cell r="N602">
            <v>851</v>
          </cell>
          <cell r="O602">
            <v>49.5</v>
          </cell>
          <cell r="P602">
            <v>17.8</v>
          </cell>
        </row>
        <row r="603">
          <cell r="A603" t="str">
            <v>PRINTZDAVID</v>
          </cell>
          <cell r="B603" t="str">
            <v>DAVID</v>
          </cell>
          <cell r="C603" t="str">
            <v>PRINTZ</v>
          </cell>
          <cell r="D603" t="str">
            <v>PHI</v>
          </cell>
          <cell r="E603" t="str">
            <v>D</v>
          </cell>
          <cell r="F603">
            <v>12</v>
          </cell>
          <cell r="G603">
            <v>8</v>
          </cell>
          <cell r="H603">
            <v>8</v>
          </cell>
          <cell r="I603">
            <v>1</v>
          </cell>
          <cell r="J603">
            <v>1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</row>
        <row r="604">
          <cell r="A604" t="str">
            <v>PRONGERCHRIS</v>
          </cell>
          <cell r="B604" t="str">
            <v>CHRIS</v>
          </cell>
          <cell r="C604" t="str">
            <v>PRONGER</v>
          </cell>
          <cell r="D604" t="str">
            <v>ANA</v>
          </cell>
          <cell r="E604" t="str">
            <v>D</v>
          </cell>
          <cell r="F604">
            <v>66</v>
          </cell>
          <cell r="G604">
            <v>104</v>
          </cell>
          <cell r="H604">
            <v>77</v>
          </cell>
          <cell r="I604">
            <v>75</v>
          </cell>
          <cell r="J604">
            <v>41</v>
          </cell>
          <cell r="K604">
            <v>39</v>
          </cell>
          <cell r="L604">
            <v>1</v>
          </cell>
          <cell r="M604">
            <v>3</v>
          </cell>
          <cell r="N604">
            <v>4</v>
          </cell>
          <cell r="O604">
            <v>25</v>
          </cell>
          <cell r="P604">
            <v>0.1</v>
          </cell>
        </row>
        <row r="605">
          <cell r="A605" t="str">
            <v>PROSPALVACLAV</v>
          </cell>
          <cell r="B605" t="str">
            <v>VACLAV</v>
          </cell>
          <cell r="C605" t="str">
            <v>PROSPAL</v>
          </cell>
          <cell r="D605" t="str">
            <v>TBL</v>
          </cell>
          <cell r="E605" t="str">
            <v>C</v>
          </cell>
          <cell r="F605">
            <v>82</v>
          </cell>
          <cell r="G605">
            <v>26</v>
          </cell>
          <cell r="H605">
            <v>44</v>
          </cell>
          <cell r="I605">
            <v>75</v>
          </cell>
          <cell r="J605">
            <v>46</v>
          </cell>
          <cell r="K605">
            <v>65</v>
          </cell>
          <cell r="L605">
            <v>65</v>
          </cell>
          <cell r="M605">
            <v>59</v>
          </cell>
          <cell r="N605">
            <v>124</v>
          </cell>
          <cell r="O605">
            <v>52.4</v>
          </cell>
          <cell r="P605">
            <v>2.6</v>
          </cell>
        </row>
        <row r="606">
          <cell r="A606" t="str">
            <v>PRUCHAPETR</v>
          </cell>
          <cell r="B606" t="str">
            <v>PETR</v>
          </cell>
          <cell r="C606" t="str">
            <v>PRUCHA</v>
          </cell>
          <cell r="D606" t="str">
            <v>NYR</v>
          </cell>
          <cell r="E606" t="str">
            <v>C</v>
          </cell>
          <cell r="F606">
            <v>79</v>
          </cell>
          <cell r="G606">
            <v>31</v>
          </cell>
          <cell r="H606">
            <v>78</v>
          </cell>
          <cell r="I606">
            <v>54</v>
          </cell>
          <cell r="J606">
            <v>37</v>
          </cell>
          <cell r="K606">
            <v>34</v>
          </cell>
          <cell r="L606">
            <v>35</v>
          </cell>
          <cell r="M606">
            <v>35</v>
          </cell>
          <cell r="N606">
            <v>70</v>
          </cell>
          <cell r="O606">
            <v>50</v>
          </cell>
          <cell r="P606">
            <v>1.5</v>
          </cell>
        </row>
        <row r="607">
          <cell r="A607" t="str">
            <v>PRUSTBRANDON</v>
          </cell>
          <cell r="B607" t="str">
            <v>BRANDON</v>
          </cell>
          <cell r="C607" t="str">
            <v>PRUST</v>
          </cell>
          <cell r="D607" t="str">
            <v>CGY</v>
          </cell>
          <cell r="E607" t="str">
            <v>C</v>
          </cell>
          <cell r="F607">
            <v>10</v>
          </cell>
          <cell r="G607">
            <v>3</v>
          </cell>
          <cell r="H607">
            <v>12</v>
          </cell>
          <cell r="I607">
            <v>1</v>
          </cell>
          <cell r="J607">
            <v>2</v>
          </cell>
          <cell r="K607">
            <v>3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</row>
        <row r="608">
          <cell r="A608" t="str">
            <v>PUSHKAREVKONSTANTIN</v>
          </cell>
          <cell r="B608" t="str">
            <v>KONSTANTIN</v>
          </cell>
          <cell r="C608" t="str">
            <v>PUSHKAREV</v>
          </cell>
          <cell r="D608" t="str">
            <v>LAK</v>
          </cell>
          <cell r="E608" t="str">
            <v>R</v>
          </cell>
          <cell r="F608">
            <v>16</v>
          </cell>
          <cell r="G608">
            <v>6</v>
          </cell>
          <cell r="H608">
            <v>18</v>
          </cell>
          <cell r="I608">
            <v>6</v>
          </cell>
          <cell r="J608">
            <v>12</v>
          </cell>
          <cell r="K608">
            <v>3</v>
          </cell>
          <cell r="L608">
            <v>0</v>
          </cell>
          <cell r="M608">
            <v>1</v>
          </cell>
          <cell r="N608">
            <v>1</v>
          </cell>
          <cell r="O608">
            <v>0</v>
          </cell>
          <cell r="P608">
            <v>0.1</v>
          </cell>
        </row>
        <row r="609">
          <cell r="A609" t="str">
            <v>PYATTTAYLOR</v>
          </cell>
          <cell r="B609" t="str">
            <v>TAYLOR</v>
          </cell>
          <cell r="C609" t="str">
            <v>PYATT</v>
          </cell>
          <cell r="D609" t="str">
            <v>VAN</v>
          </cell>
          <cell r="E609" t="str">
            <v>L</v>
          </cell>
          <cell r="F609">
            <v>76</v>
          </cell>
          <cell r="G609">
            <v>26</v>
          </cell>
          <cell r="H609">
            <v>78</v>
          </cell>
          <cell r="I609">
            <v>45</v>
          </cell>
          <cell r="J609">
            <v>8</v>
          </cell>
          <cell r="K609">
            <v>31</v>
          </cell>
          <cell r="L609">
            <v>0</v>
          </cell>
          <cell r="M609">
            <v>4</v>
          </cell>
          <cell r="N609">
            <v>4</v>
          </cell>
          <cell r="O609">
            <v>0</v>
          </cell>
          <cell r="P609">
            <v>0</v>
          </cell>
        </row>
        <row r="610">
          <cell r="A610" t="str">
            <v>QUINCEYKYLE</v>
          </cell>
          <cell r="B610" t="str">
            <v>KYLE</v>
          </cell>
          <cell r="C610" t="str">
            <v>QUINCEY</v>
          </cell>
          <cell r="D610" t="str">
            <v>DET</v>
          </cell>
          <cell r="E610" t="str">
            <v>D</v>
          </cell>
          <cell r="F610">
            <v>6</v>
          </cell>
          <cell r="G610">
            <v>0</v>
          </cell>
          <cell r="H610">
            <v>1</v>
          </cell>
          <cell r="I610">
            <v>0</v>
          </cell>
          <cell r="J610">
            <v>1</v>
          </cell>
          <cell r="K610">
            <v>1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</row>
        <row r="611">
          <cell r="A611" t="str">
            <v>QUINTDERON</v>
          </cell>
          <cell r="B611" t="str">
            <v>DERON</v>
          </cell>
          <cell r="C611" t="str">
            <v>QUINT</v>
          </cell>
          <cell r="D611" t="str">
            <v>NYI</v>
          </cell>
          <cell r="E611" t="str">
            <v>D</v>
          </cell>
          <cell r="F611">
            <v>5</v>
          </cell>
          <cell r="G611">
            <v>3</v>
          </cell>
          <cell r="H611">
            <v>0</v>
          </cell>
          <cell r="I611">
            <v>2</v>
          </cell>
          <cell r="J611">
            <v>2</v>
          </cell>
          <cell r="K611">
            <v>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</row>
        <row r="612">
          <cell r="A612" t="str">
            <v>RACHUNEKKAREL</v>
          </cell>
          <cell r="B612" t="str">
            <v>KAREL</v>
          </cell>
          <cell r="C612" t="str">
            <v>RACHUNEK</v>
          </cell>
          <cell r="D612" t="str">
            <v>NYR</v>
          </cell>
          <cell r="E612" t="str">
            <v>D</v>
          </cell>
          <cell r="F612">
            <v>66</v>
          </cell>
          <cell r="G612">
            <v>113</v>
          </cell>
          <cell r="H612">
            <v>66</v>
          </cell>
          <cell r="I612">
            <v>40</v>
          </cell>
          <cell r="J612">
            <v>31</v>
          </cell>
          <cell r="K612">
            <v>34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</row>
        <row r="613">
          <cell r="A613" t="str">
            <v>RADIVOJEVICBRANKO</v>
          </cell>
          <cell r="B613" t="str">
            <v>BRANKO</v>
          </cell>
          <cell r="C613" t="str">
            <v>RADIVOJEVIC</v>
          </cell>
          <cell r="D613" t="str">
            <v>MIN</v>
          </cell>
          <cell r="E613" t="str">
            <v>R</v>
          </cell>
          <cell r="F613">
            <v>82</v>
          </cell>
          <cell r="G613">
            <v>16</v>
          </cell>
          <cell r="H613">
            <v>72</v>
          </cell>
          <cell r="I613">
            <v>46</v>
          </cell>
          <cell r="J613">
            <v>13</v>
          </cell>
          <cell r="K613">
            <v>16</v>
          </cell>
          <cell r="L613">
            <v>9</v>
          </cell>
          <cell r="M613">
            <v>9</v>
          </cell>
          <cell r="N613">
            <v>18</v>
          </cell>
          <cell r="O613">
            <v>50</v>
          </cell>
          <cell r="P613">
            <v>0.3</v>
          </cell>
        </row>
        <row r="614">
          <cell r="A614" t="str">
            <v>RADULOVALEXANDER</v>
          </cell>
          <cell r="B614" t="str">
            <v>ALEXANDER</v>
          </cell>
          <cell r="C614" t="str">
            <v>RADULOV</v>
          </cell>
          <cell r="D614" t="str">
            <v>NAS</v>
          </cell>
          <cell r="E614" t="str">
            <v>R</v>
          </cell>
          <cell r="F614">
            <v>64</v>
          </cell>
          <cell r="G614">
            <v>18</v>
          </cell>
          <cell r="H614">
            <v>23</v>
          </cell>
          <cell r="I614">
            <v>37</v>
          </cell>
          <cell r="J614">
            <v>11</v>
          </cell>
          <cell r="K614">
            <v>36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</row>
        <row r="615">
          <cell r="A615" t="str">
            <v>RAFALSKIBRIAN</v>
          </cell>
          <cell r="B615" t="str">
            <v>BRIAN</v>
          </cell>
          <cell r="C615" t="str">
            <v>RAFALSKI</v>
          </cell>
          <cell r="D615" t="str">
            <v>NJD</v>
          </cell>
          <cell r="E615" t="str">
            <v>D</v>
          </cell>
          <cell r="F615">
            <v>82</v>
          </cell>
          <cell r="G615">
            <v>114</v>
          </cell>
          <cell r="H615">
            <v>60</v>
          </cell>
          <cell r="I615">
            <v>69</v>
          </cell>
          <cell r="J615">
            <v>80</v>
          </cell>
          <cell r="K615">
            <v>44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</row>
        <row r="616">
          <cell r="A616" t="str">
            <v>RANGERPAUL</v>
          </cell>
          <cell r="B616" t="str">
            <v>PAUL</v>
          </cell>
          <cell r="C616" t="str">
            <v>RANGER</v>
          </cell>
          <cell r="D616" t="str">
            <v>TBL</v>
          </cell>
          <cell r="E616" t="str">
            <v>D</v>
          </cell>
          <cell r="F616">
            <v>72</v>
          </cell>
          <cell r="G616">
            <v>89</v>
          </cell>
          <cell r="H616">
            <v>68</v>
          </cell>
          <cell r="I616">
            <v>39</v>
          </cell>
          <cell r="J616">
            <v>57</v>
          </cell>
          <cell r="K616">
            <v>50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</row>
        <row r="617">
          <cell r="A617" t="str">
            <v>RASMUSSENERIK</v>
          </cell>
          <cell r="B617" t="str">
            <v>ERIK</v>
          </cell>
          <cell r="C617" t="str">
            <v>RASMUSSEN</v>
          </cell>
          <cell r="D617" t="str">
            <v>NJD</v>
          </cell>
          <cell r="E617" t="str">
            <v>C</v>
          </cell>
          <cell r="F617">
            <v>71</v>
          </cell>
          <cell r="G617">
            <v>16</v>
          </cell>
          <cell r="H617">
            <v>120</v>
          </cell>
          <cell r="I617">
            <v>27</v>
          </cell>
          <cell r="J617">
            <v>25</v>
          </cell>
          <cell r="K617">
            <v>21</v>
          </cell>
          <cell r="L617">
            <v>25</v>
          </cell>
          <cell r="M617">
            <v>27</v>
          </cell>
          <cell r="N617">
            <v>52</v>
          </cell>
          <cell r="O617">
            <v>48.1</v>
          </cell>
          <cell r="P617">
            <v>1.3</v>
          </cell>
        </row>
        <row r="618">
          <cell r="A618" t="str">
            <v>RATHJEMIKE</v>
          </cell>
          <cell r="B618" t="str">
            <v>MIKE</v>
          </cell>
          <cell r="C618" t="str">
            <v>RATHJE</v>
          </cell>
          <cell r="D618" t="str">
            <v>PHI</v>
          </cell>
          <cell r="E618" t="str">
            <v>D</v>
          </cell>
          <cell r="F618">
            <v>18</v>
          </cell>
          <cell r="G618">
            <v>34</v>
          </cell>
          <cell r="H618">
            <v>16</v>
          </cell>
          <cell r="I618">
            <v>2</v>
          </cell>
          <cell r="J618">
            <v>15</v>
          </cell>
          <cell r="K618">
            <v>2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</row>
        <row r="619">
          <cell r="A619" t="str">
            <v>REASONERMARTY</v>
          </cell>
          <cell r="B619" t="str">
            <v>MARTY</v>
          </cell>
          <cell r="C619" t="str">
            <v>REASONER</v>
          </cell>
          <cell r="D619" t="str">
            <v>EDM</v>
          </cell>
          <cell r="E619" t="str">
            <v>C</v>
          </cell>
          <cell r="F619">
            <v>72</v>
          </cell>
          <cell r="G619">
            <v>54</v>
          </cell>
          <cell r="H619">
            <v>26</v>
          </cell>
          <cell r="I619">
            <v>40</v>
          </cell>
          <cell r="J619">
            <v>43</v>
          </cell>
          <cell r="K619">
            <v>52</v>
          </cell>
          <cell r="L619">
            <v>418</v>
          </cell>
          <cell r="M619">
            <v>347</v>
          </cell>
          <cell r="N619">
            <v>765</v>
          </cell>
          <cell r="O619">
            <v>54.6</v>
          </cell>
          <cell r="P619">
            <v>18.8</v>
          </cell>
        </row>
        <row r="620">
          <cell r="A620" t="str">
            <v>RECCHIMARK</v>
          </cell>
          <cell r="B620" t="str">
            <v>MARK</v>
          </cell>
          <cell r="C620" t="str">
            <v>RECCHI</v>
          </cell>
          <cell r="D620" t="str">
            <v>PIT</v>
          </cell>
          <cell r="E620" t="str">
            <v>R</v>
          </cell>
          <cell r="F620">
            <v>82</v>
          </cell>
          <cell r="G620">
            <v>28</v>
          </cell>
          <cell r="H620">
            <v>97</v>
          </cell>
          <cell r="I620">
            <v>63</v>
          </cell>
          <cell r="J620">
            <v>45</v>
          </cell>
          <cell r="K620">
            <v>24</v>
          </cell>
          <cell r="L620">
            <v>12</v>
          </cell>
          <cell r="M620">
            <v>14</v>
          </cell>
          <cell r="N620">
            <v>26</v>
          </cell>
          <cell r="O620">
            <v>46.2</v>
          </cell>
          <cell r="P620">
            <v>0.5</v>
          </cell>
        </row>
        <row r="621">
          <cell r="A621" t="str">
            <v>REDDENWADE</v>
          </cell>
          <cell r="B621" t="str">
            <v>WADE</v>
          </cell>
          <cell r="C621" t="str">
            <v>REDDEN</v>
          </cell>
          <cell r="D621" t="str">
            <v>OTT</v>
          </cell>
          <cell r="E621" t="str">
            <v>D</v>
          </cell>
          <cell r="F621">
            <v>64</v>
          </cell>
          <cell r="G621">
            <v>122</v>
          </cell>
          <cell r="H621">
            <v>69</v>
          </cell>
          <cell r="I621">
            <v>56</v>
          </cell>
          <cell r="J621">
            <v>65</v>
          </cell>
          <cell r="K621">
            <v>21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</row>
        <row r="622">
          <cell r="A622" t="str">
            <v>REGEHRRICHIE</v>
          </cell>
          <cell r="B622" t="str">
            <v>RICHIE</v>
          </cell>
          <cell r="C622" t="str">
            <v>REGEHR</v>
          </cell>
          <cell r="D622" t="str">
            <v>CGY</v>
          </cell>
          <cell r="E622" t="str">
            <v>D</v>
          </cell>
          <cell r="F622">
            <v>6</v>
          </cell>
          <cell r="G622">
            <v>3</v>
          </cell>
          <cell r="H622">
            <v>6</v>
          </cell>
          <cell r="I622">
            <v>2</v>
          </cell>
          <cell r="J622">
            <v>3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</row>
        <row r="623">
          <cell r="A623" t="str">
            <v>REGEHRROBYN</v>
          </cell>
          <cell r="B623" t="str">
            <v>ROBYN</v>
          </cell>
          <cell r="C623" t="str">
            <v>REGEHR</v>
          </cell>
          <cell r="D623" t="str">
            <v>CGY</v>
          </cell>
          <cell r="E623" t="str">
            <v>D</v>
          </cell>
          <cell r="F623">
            <v>78</v>
          </cell>
          <cell r="G623">
            <v>107</v>
          </cell>
          <cell r="H623">
            <v>149</v>
          </cell>
          <cell r="I623">
            <v>35</v>
          </cell>
          <cell r="J623">
            <v>64</v>
          </cell>
          <cell r="K623">
            <v>28</v>
          </cell>
          <cell r="L623">
            <v>0</v>
          </cell>
          <cell r="M623">
            <v>1</v>
          </cell>
          <cell r="N623">
            <v>1</v>
          </cell>
          <cell r="O623">
            <v>0</v>
          </cell>
          <cell r="P623">
            <v>0</v>
          </cell>
        </row>
        <row r="624">
          <cell r="A624" t="str">
            <v>REGIERSTEVE</v>
          </cell>
          <cell r="B624" t="str">
            <v>STEVE</v>
          </cell>
          <cell r="C624" t="str">
            <v>REGIER</v>
          </cell>
          <cell r="D624" t="str">
            <v>NYI</v>
          </cell>
          <cell r="E624" t="str">
            <v>L</v>
          </cell>
          <cell r="F624">
            <v>1</v>
          </cell>
          <cell r="G624">
            <v>0</v>
          </cell>
          <cell r="H624">
            <v>1</v>
          </cell>
          <cell r="I624">
            <v>0</v>
          </cell>
          <cell r="J624">
            <v>1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</row>
        <row r="625">
          <cell r="A625" t="str">
            <v>REICHJEREMY</v>
          </cell>
          <cell r="B625" t="str">
            <v>JEREMY</v>
          </cell>
          <cell r="C625" t="str">
            <v>REICH</v>
          </cell>
          <cell r="D625" t="str">
            <v>BOS</v>
          </cell>
          <cell r="E625" t="str">
            <v>C</v>
          </cell>
          <cell r="F625">
            <v>32</v>
          </cell>
          <cell r="G625">
            <v>9</v>
          </cell>
          <cell r="H625">
            <v>36</v>
          </cell>
          <cell r="I625">
            <v>3</v>
          </cell>
          <cell r="J625">
            <v>4</v>
          </cell>
          <cell r="K625">
            <v>4</v>
          </cell>
          <cell r="L625">
            <v>1</v>
          </cell>
          <cell r="M625">
            <v>3</v>
          </cell>
          <cell r="N625">
            <v>4</v>
          </cell>
          <cell r="O625">
            <v>25</v>
          </cell>
          <cell r="P625">
            <v>0.2</v>
          </cell>
        </row>
        <row r="626">
          <cell r="A626" t="str">
            <v>REIDBRANDON</v>
          </cell>
          <cell r="B626" t="str">
            <v>BRANDON</v>
          </cell>
          <cell r="C626" t="str">
            <v>REID</v>
          </cell>
          <cell r="D626" t="str">
            <v>VAN</v>
          </cell>
          <cell r="E626" t="str">
            <v>C</v>
          </cell>
          <cell r="F626">
            <v>3</v>
          </cell>
          <cell r="G626">
            <v>2</v>
          </cell>
          <cell r="H626">
            <v>1</v>
          </cell>
          <cell r="I626">
            <v>2</v>
          </cell>
          <cell r="J626">
            <v>0</v>
          </cell>
          <cell r="K626">
            <v>1</v>
          </cell>
          <cell r="L626">
            <v>3</v>
          </cell>
          <cell r="M626">
            <v>4</v>
          </cell>
          <cell r="N626">
            <v>7</v>
          </cell>
          <cell r="O626">
            <v>42.8</v>
          </cell>
          <cell r="P626">
            <v>4.0999999999999996</v>
          </cell>
        </row>
        <row r="627">
          <cell r="A627" t="str">
            <v>REIDDARREN</v>
          </cell>
          <cell r="B627" t="str">
            <v>DARREN</v>
          </cell>
          <cell r="C627" t="str">
            <v>REID</v>
          </cell>
          <cell r="D627" t="str">
            <v>PHI</v>
          </cell>
          <cell r="E627" t="str">
            <v>R</v>
          </cell>
          <cell r="F627">
            <v>14</v>
          </cell>
          <cell r="G627">
            <v>0</v>
          </cell>
          <cell r="H627">
            <v>20</v>
          </cell>
          <cell r="I627">
            <v>8</v>
          </cell>
          <cell r="J627">
            <v>2</v>
          </cell>
          <cell r="K627">
            <v>2</v>
          </cell>
          <cell r="L627">
            <v>1</v>
          </cell>
          <cell r="M627">
            <v>0</v>
          </cell>
          <cell r="N627">
            <v>1</v>
          </cell>
          <cell r="O627">
            <v>100</v>
          </cell>
          <cell r="P627">
            <v>0.1</v>
          </cell>
        </row>
        <row r="628">
          <cell r="A628" t="str">
            <v>REINPRECHTSTEVEN</v>
          </cell>
          <cell r="B628" t="str">
            <v>STEVEN</v>
          </cell>
          <cell r="C628" t="str">
            <v>REINPRECHT</v>
          </cell>
          <cell r="D628" t="str">
            <v>PHO</v>
          </cell>
          <cell r="E628" t="str">
            <v>C</v>
          </cell>
          <cell r="F628">
            <v>49</v>
          </cell>
          <cell r="G628">
            <v>17</v>
          </cell>
          <cell r="H628">
            <v>14</v>
          </cell>
          <cell r="I628">
            <v>24</v>
          </cell>
          <cell r="J628">
            <v>30</v>
          </cell>
          <cell r="K628">
            <v>22</v>
          </cell>
          <cell r="L628">
            <v>281</v>
          </cell>
          <cell r="M628">
            <v>256</v>
          </cell>
          <cell r="N628">
            <v>537</v>
          </cell>
          <cell r="O628">
            <v>52.3</v>
          </cell>
          <cell r="P628">
            <v>19.399999999999999</v>
          </cell>
        </row>
        <row r="629">
          <cell r="A629" t="str">
            <v>REITZERIK</v>
          </cell>
          <cell r="B629" t="str">
            <v>ERIK</v>
          </cell>
          <cell r="C629" t="str">
            <v>REITZ</v>
          </cell>
          <cell r="D629" t="str">
            <v>MIN</v>
          </cell>
          <cell r="E629" t="str">
            <v>D</v>
          </cell>
          <cell r="F629">
            <v>1</v>
          </cell>
          <cell r="G629">
            <v>0</v>
          </cell>
          <cell r="H629">
            <v>0</v>
          </cell>
          <cell r="I629">
            <v>1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</row>
        <row r="630">
          <cell r="A630" t="str">
            <v>RIBEIROMIKE</v>
          </cell>
          <cell r="B630" t="str">
            <v>MIKE</v>
          </cell>
          <cell r="C630" t="str">
            <v>RIBEIRO</v>
          </cell>
          <cell r="D630" t="str">
            <v>DAL</v>
          </cell>
          <cell r="E630" t="str">
            <v>C</v>
          </cell>
          <cell r="F630">
            <v>81</v>
          </cell>
          <cell r="G630">
            <v>25</v>
          </cell>
          <cell r="H630">
            <v>88</v>
          </cell>
          <cell r="I630">
            <v>31</v>
          </cell>
          <cell r="J630">
            <v>56</v>
          </cell>
          <cell r="K630">
            <v>35</v>
          </cell>
          <cell r="L630">
            <v>316</v>
          </cell>
          <cell r="M630">
            <v>362</v>
          </cell>
          <cell r="N630">
            <v>678</v>
          </cell>
          <cell r="O630">
            <v>46.6</v>
          </cell>
          <cell r="P630">
            <v>15.3</v>
          </cell>
        </row>
        <row r="631">
          <cell r="A631" t="str">
            <v>RICCIMIKE</v>
          </cell>
          <cell r="B631" t="str">
            <v>MIKE</v>
          </cell>
          <cell r="C631" t="str">
            <v>RICCI</v>
          </cell>
          <cell r="D631" t="str">
            <v>PHO</v>
          </cell>
          <cell r="E631" t="str">
            <v>C</v>
          </cell>
          <cell r="F631">
            <v>7</v>
          </cell>
          <cell r="G631">
            <v>1</v>
          </cell>
          <cell r="H631">
            <v>3</v>
          </cell>
          <cell r="I631">
            <v>2</v>
          </cell>
          <cell r="J631">
            <v>6</v>
          </cell>
          <cell r="K631">
            <v>1</v>
          </cell>
          <cell r="L631">
            <v>24</v>
          </cell>
          <cell r="M631">
            <v>26</v>
          </cell>
          <cell r="N631">
            <v>50</v>
          </cell>
          <cell r="O631">
            <v>48</v>
          </cell>
          <cell r="P631">
            <v>13.5</v>
          </cell>
        </row>
        <row r="632">
          <cell r="A632" t="str">
            <v>RICHARDSBRAD</v>
          </cell>
          <cell r="B632" t="str">
            <v>BRAD</v>
          </cell>
          <cell r="C632" t="str">
            <v>RICHARDS</v>
          </cell>
          <cell r="D632" t="str">
            <v>TBL</v>
          </cell>
          <cell r="E632" t="str">
            <v>C</v>
          </cell>
          <cell r="F632">
            <v>82</v>
          </cell>
          <cell r="G632">
            <v>46</v>
          </cell>
          <cell r="H632">
            <v>24</v>
          </cell>
          <cell r="I632">
            <v>104</v>
          </cell>
          <cell r="J632">
            <v>83</v>
          </cell>
          <cell r="K632">
            <v>61</v>
          </cell>
          <cell r="L632">
            <v>812</v>
          </cell>
          <cell r="M632">
            <v>768</v>
          </cell>
          <cell r="N632">
            <v>1580</v>
          </cell>
          <cell r="O632">
            <v>51.4</v>
          </cell>
          <cell r="P632">
            <v>33.5</v>
          </cell>
        </row>
        <row r="633">
          <cell r="A633" t="str">
            <v>RICHARDSMIKE</v>
          </cell>
          <cell r="B633" t="str">
            <v>MIKE</v>
          </cell>
          <cell r="C633" t="str">
            <v>RICHARDS</v>
          </cell>
          <cell r="D633" t="str">
            <v>PHI</v>
          </cell>
          <cell r="E633" t="str">
            <v>C</v>
          </cell>
          <cell r="F633">
            <v>59</v>
          </cell>
          <cell r="G633">
            <v>44</v>
          </cell>
          <cell r="H633">
            <v>78</v>
          </cell>
          <cell r="I633">
            <v>64</v>
          </cell>
          <cell r="J633">
            <v>49</v>
          </cell>
          <cell r="K633">
            <v>47</v>
          </cell>
          <cell r="L633">
            <v>467</v>
          </cell>
          <cell r="M633">
            <v>511</v>
          </cell>
          <cell r="N633">
            <v>978</v>
          </cell>
          <cell r="O633">
            <v>47.8</v>
          </cell>
          <cell r="P633">
            <v>27.6</v>
          </cell>
        </row>
        <row r="634">
          <cell r="A634" t="str">
            <v>RICHARDSONBRAD</v>
          </cell>
          <cell r="B634" t="str">
            <v>BRAD</v>
          </cell>
          <cell r="C634" t="str">
            <v>RICHARDSON</v>
          </cell>
          <cell r="D634" t="str">
            <v>COL</v>
          </cell>
          <cell r="E634" t="str">
            <v>R</v>
          </cell>
          <cell r="F634">
            <v>73</v>
          </cell>
          <cell r="G634">
            <v>35</v>
          </cell>
          <cell r="H634">
            <v>45</v>
          </cell>
          <cell r="I634">
            <v>26</v>
          </cell>
          <cell r="J634">
            <v>25</v>
          </cell>
          <cell r="K634">
            <v>33</v>
          </cell>
          <cell r="L634">
            <v>146</v>
          </cell>
          <cell r="M634">
            <v>212</v>
          </cell>
          <cell r="N634">
            <v>358</v>
          </cell>
          <cell r="O634">
            <v>40.799999999999997</v>
          </cell>
          <cell r="P634">
            <v>8.4</v>
          </cell>
        </row>
        <row r="635">
          <cell r="A635" t="str">
            <v>RICHARDSONLUKE</v>
          </cell>
          <cell r="B635" t="str">
            <v>LUKE</v>
          </cell>
          <cell r="C635" t="str">
            <v>RICHARDSON</v>
          </cell>
          <cell r="D635" t="str">
            <v>TBL</v>
          </cell>
          <cell r="E635" t="str">
            <v>D</v>
          </cell>
          <cell r="F635">
            <v>27</v>
          </cell>
          <cell r="G635">
            <v>15</v>
          </cell>
          <cell r="H635">
            <v>24</v>
          </cell>
          <cell r="I635">
            <v>3</v>
          </cell>
          <cell r="J635">
            <v>5</v>
          </cell>
          <cell r="K635">
            <v>1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</row>
        <row r="636">
          <cell r="A636" t="str">
            <v>RICHMONDDANNY</v>
          </cell>
          <cell r="B636" t="str">
            <v>DANNY</v>
          </cell>
          <cell r="C636" t="str">
            <v>RICHMOND</v>
          </cell>
          <cell r="D636" t="str">
            <v>CHI</v>
          </cell>
          <cell r="E636" t="str">
            <v>D</v>
          </cell>
          <cell r="F636">
            <v>22</v>
          </cell>
          <cell r="G636">
            <v>12</v>
          </cell>
          <cell r="H636">
            <v>7</v>
          </cell>
          <cell r="I636">
            <v>11</v>
          </cell>
          <cell r="J636">
            <v>7</v>
          </cell>
          <cell r="K636">
            <v>4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</row>
        <row r="637">
          <cell r="A637" t="str">
            <v>RISSMILLERPATRICK</v>
          </cell>
          <cell r="B637" t="str">
            <v>PATRICK</v>
          </cell>
          <cell r="C637" t="str">
            <v>RISSMILLER</v>
          </cell>
          <cell r="D637" t="str">
            <v>SJS</v>
          </cell>
          <cell r="E637" t="str">
            <v>C</v>
          </cell>
          <cell r="F637">
            <v>79</v>
          </cell>
          <cell r="G637">
            <v>32</v>
          </cell>
          <cell r="H637">
            <v>124</v>
          </cell>
          <cell r="I637">
            <v>47</v>
          </cell>
          <cell r="J637">
            <v>38</v>
          </cell>
          <cell r="K637">
            <v>28</v>
          </cell>
          <cell r="L637">
            <v>9</v>
          </cell>
          <cell r="M637">
            <v>16</v>
          </cell>
          <cell r="N637">
            <v>25</v>
          </cell>
          <cell r="O637">
            <v>36</v>
          </cell>
          <cell r="P637">
            <v>0.5</v>
          </cell>
        </row>
        <row r="638">
          <cell r="A638" t="str">
            <v>RITCHIEBYRON</v>
          </cell>
          <cell r="B638" t="str">
            <v>BYRON</v>
          </cell>
          <cell r="C638" t="str">
            <v>RITCHIE</v>
          </cell>
          <cell r="D638" t="str">
            <v>CGY</v>
          </cell>
          <cell r="E638" t="str">
            <v>C</v>
          </cell>
          <cell r="F638">
            <v>64</v>
          </cell>
          <cell r="G638">
            <v>37</v>
          </cell>
          <cell r="H638">
            <v>67</v>
          </cell>
          <cell r="I638">
            <v>15</v>
          </cell>
          <cell r="J638">
            <v>23</v>
          </cell>
          <cell r="K638">
            <v>18</v>
          </cell>
          <cell r="L638">
            <v>141</v>
          </cell>
          <cell r="M638">
            <v>141</v>
          </cell>
          <cell r="N638">
            <v>282</v>
          </cell>
          <cell r="O638">
            <v>50</v>
          </cell>
          <cell r="P638">
            <v>7.5</v>
          </cell>
        </row>
        <row r="639">
          <cell r="A639" t="str">
            <v>RIVERSJAMIE</v>
          </cell>
          <cell r="B639" t="str">
            <v>JAMIE</v>
          </cell>
          <cell r="C639" t="str">
            <v>RIVERS</v>
          </cell>
          <cell r="D639" t="str">
            <v>STL</v>
          </cell>
          <cell r="E639" t="str">
            <v>D</v>
          </cell>
          <cell r="F639">
            <v>31</v>
          </cell>
          <cell r="G639">
            <v>44</v>
          </cell>
          <cell r="H639">
            <v>39</v>
          </cell>
          <cell r="I639">
            <v>12</v>
          </cell>
          <cell r="J639">
            <v>17</v>
          </cell>
          <cell r="K639">
            <v>2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</row>
        <row r="640">
          <cell r="A640" t="str">
            <v>RIVETCRAIG</v>
          </cell>
          <cell r="B640" t="str">
            <v>CRAIG</v>
          </cell>
          <cell r="C640" t="str">
            <v>RIVET</v>
          </cell>
          <cell r="D640" t="str">
            <v>SJS</v>
          </cell>
          <cell r="E640" t="str">
            <v>D</v>
          </cell>
          <cell r="F640">
            <v>71</v>
          </cell>
          <cell r="G640">
            <v>118</v>
          </cell>
          <cell r="H640">
            <v>79</v>
          </cell>
          <cell r="I640">
            <v>40</v>
          </cell>
          <cell r="J640">
            <v>68</v>
          </cell>
          <cell r="K640">
            <v>31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</row>
        <row r="641">
          <cell r="A641" t="str">
            <v>ROBERTSGARY</v>
          </cell>
          <cell r="B641" t="str">
            <v>GARY</v>
          </cell>
          <cell r="C641" t="str">
            <v>ROBERTS</v>
          </cell>
          <cell r="D641" t="str">
            <v>PIT</v>
          </cell>
          <cell r="E641" t="str">
            <v>L</v>
          </cell>
          <cell r="F641">
            <v>69</v>
          </cell>
          <cell r="G641">
            <v>19</v>
          </cell>
          <cell r="H641">
            <v>127</v>
          </cell>
          <cell r="I641">
            <v>57</v>
          </cell>
          <cell r="J641">
            <v>44</v>
          </cell>
          <cell r="K641">
            <v>29</v>
          </cell>
          <cell r="L641">
            <v>19</v>
          </cell>
          <cell r="M641">
            <v>12</v>
          </cell>
          <cell r="N641">
            <v>31</v>
          </cell>
          <cell r="O641">
            <v>61.3</v>
          </cell>
          <cell r="P641">
            <v>0.7</v>
          </cell>
        </row>
        <row r="642">
          <cell r="A642" t="str">
            <v>ROBIDASSTEPHANE</v>
          </cell>
          <cell r="B642" t="str">
            <v>STEPHANE</v>
          </cell>
          <cell r="C642" t="str">
            <v>ROBIDAS</v>
          </cell>
          <cell r="D642" t="str">
            <v>DAL</v>
          </cell>
          <cell r="E642" t="str">
            <v>D</v>
          </cell>
          <cell r="F642">
            <v>75</v>
          </cell>
          <cell r="G642">
            <v>76</v>
          </cell>
          <cell r="H642">
            <v>197</v>
          </cell>
          <cell r="I642">
            <v>53</v>
          </cell>
          <cell r="J642">
            <v>31</v>
          </cell>
          <cell r="K642">
            <v>25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</row>
        <row r="643">
          <cell r="A643" t="str">
            <v>ROBITAILLERANDY</v>
          </cell>
          <cell r="B643" t="str">
            <v>RANDY</v>
          </cell>
          <cell r="C643" t="str">
            <v>ROBITAILLE</v>
          </cell>
          <cell r="D643" t="str">
            <v>NYI</v>
          </cell>
          <cell r="E643" t="str">
            <v>C</v>
          </cell>
          <cell r="F643">
            <v>78</v>
          </cell>
          <cell r="G643">
            <v>34</v>
          </cell>
          <cell r="H643">
            <v>26</v>
          </cell>
          <cell r="I643">
            <v>42</v>
          </cell>
          <cell r="J643">
            <v>37</v>
          </cell>
          <cell r="K643">
            <v>28</v>
          </cell>
          <cell r="L643">
            <v>426</v>
          </cell>
          <cell r="M643">
            <v>373</v>
          </cell>
          <cell r="N643">
            <v>799</v>
          </cell>
          <cell r="O643">
            <v>53.3</v>
          </cell>
          <cell r="P643">
            <v>17.600000000000001</v>
          </cell>
        </row>
        <row r="644">
          <cell r="A644" t="str">
            <v>ROCHETRAVIS</v>
          </cell>
          <cell r="B644" t="str">
            <v>TRAVIS</v>
          </cell>
          <cell r="C644" t="str">
            <v>ROCHE</v>
          </cell>
          <cell r="D644" t="str">
            <v>PHO</v>
          </cell>
          <cell r="E644" t="str">
            <v>D</v>
          </cell>
          <cell r="F644">
            <v>50</v>
          </cell>
          <cell r="G644">
            <v>64</v>
          </cell>
          <cell r="H644">
            <v>29</v>
          </cell>
          <cell r="I644">
            <v>20</v>
          </cell>
          <cell r="J644">
            <v>19</v>
          </cell>
          <cell r="K644">
            <v>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</row>
        <row r="645">
          <cell r="A645" t="str">
            <v>ROENICKJEREMY</v>
          </cell>
          <cell r="B645" t="str">
            <v>JEREMY</v>
          </cell>
          <cell r="C645" t="str">
            <v>ROENICK</v>
          </cell>
          <cell r="D645" t="str">
            <v>PHO</v>
          </cell>
          <cell r="E645" t="str">
            <v>C</v>
          </cell>
          <cell r="F645">
            <v>70</v>
          </cell>
          <cell r="G645">
            <v>18</v>
          </cell>
          <cell r="H645">
            <v>78</v>
          </cell>
          <cell r="I645">
            <v>32</v>
          </cell>
          <cell r="J645">
            <v>39</v>
          </cell>
          <cell r="K645">
            <v>25</v>
          </cell>
          <cell r="L645">
            <v>306</v>
          </cell>
          <cell r="M645">
            <v>289</v>
          </cell>
          <cell r="N645">
            <v>595</v>
          </cell>
          <cell r="O645">
            <v>51.4</v>
          </cell>
          <cell r="P645">
            <v>15.2</v>
          </cell>
        </row>
        <row r="646">
          <cell r="A646" t="str">
            <v>ROLSTONBRIAN</v>
          </cell>
          <cell r="B646" t="str">
            <v>BRIAN</v>
          </cell>
          <cell r="C646" t="str">
            <v>ROLSTON</v>
          </cell>
          <cell r="D646" t="str">
            <v>MIN</v>
          </cell>
          <cell r="E646" t="str">
            <v>R</v>
          </cell>
          <cell r="F646">
            <v>78</v>
          </cell>
          <cell r="G646">
            <v>36</v>
          </cell>
          <cell r="H646">
            <v>41</v>
          </cell>
          <cell r="I646">
            <v>134</v>
          </cell>
          <cell r="J646">
            <v>49</v>
          </cell>
          <cell r="K646">
            <v>42</v>
          </cell>
          <cell r="L646">
            <v>134</v>
          </cell>
          <cell r="M646">
            <v>161</v>
          </cell>
          <cell r="N646">
            <v>295</v>
          </cell>
          <cell r="O646">
            <v>45.4</v>
          </cell>
          <cell r="P646">
            <v>6.7</v>
          </cell>
        </row>
        <row r="647">
          <cell r="A647" t="str">
            <v>ROMEAARON</v>
          </cell>
          <cell r="B647" t="str">
            <v>AARON</v>
          </cell>
          <cell r="C647" t="str">
            <v>ROME</v>
          </cell>
          <cell r="D647" t="str">
            <v>ANA</v>
          </cell>
          <cell r="E647" t="str">
            <v>D</v>
          </cell>
          <cell r="F647">
            <v>1</v>
          </cell>
          <cell r="G647">
            <v>1</v>
          </cell>
          <cell r="H647">
            <v>3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</row>
        <row r="648">
          <cell r="A648" t="str">
            <v>ROURKEALLAN</v>
          </cell>
          <cell r="B648" t="str">
            <v>ALLAN</v>
          </cell>
          <cell r="C648" t="str">
            <v>ROURKE</v>
          </cell>
          <cell r="D648" t="str">
            <v>NYI</v>
          </cell>
          <cell r="E648" t="str">
            <v>D</v>
          </cell>
          <cell r="F648">
            <v>11</v>
          </cell>
          <cell r="G648">
            <v>11</v>
          </cell>
          <cell r="H648">
            <v>7</v>
          </cell>
          <cell r="I648">
            <v>7</v>
          </cell>
          <cell r="J648">
            <v>4</v>
          </cell>
          <cell r="K648">
            <v>1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</row>
        <row r="649">
          <cell r="A649" t="str">
            <v>ROYANDRE</v>
          </cell>
          <cell r="B649" t="str">
            <v>ANDRE</v>
          </cell>
          <cell r="C649" t="str">
            <v>ROY</v>
          </cell>
          <cell r="D649" t="str">
            <v>TBL</v>
          </cell>
          <cell r="E649" t="str">
            <v>R</v>
          </cell>
          <cell r="F649">
            <v>56</v>
          </cell>
          <cell r="G649">
            <v>1</v>
          </cell>
          <cell r="H649">
            <v>66</v>
          </cell>
          <cell r="I649">
            <v>10</v>
          </cell>
          <cell r="J649">
            <v>5</v>
          </cell>
          <cell r="K649">
            <v>7</v>
          </cell>
          <cell r="L649">
            <v>0</v>
          </cell>
          <cell r="M649">
            <v>3</v>
          </cell>
          <cell r="N649">
            <v>3</v>
          </cell>
          <cell r="O649">
            <v>0</v>
          </cell>
          <cell r="P649">
            <v>0</v>
          </cell>
        </row>
        <row r="650">
          <cell r="A650" t="str">
            <v>ROYDEREK</v>
          </cell>
          <cell r="B650" t="str">
            <v>DEREK</v>
          </cell>
          <cell r="C650" t="str">
            <v>ROY</v>
          </cell>
          <cell r="D650" t="str">
            <v>BUF</v>
          </cell>
          <cell r="E650" t="str">
            <v>C</v>
          </cell>
          <cell r="F650">
            <v>75</v>
          </cell>
          <cell r="G650">
            <v>42</v>
          </cell>
          <cell r="H650">
            <v>46</v>
          </cell>
          <cell r="I650">
            <v>52</v>
          </cell>
          <cell r="J650">
            <v>63</v>
          </cell>
          <cell r="K650">
            <v>51</v>
          </cell>
          <cell r="L650">
            <v>548</v>
          </cell>
          <cell r="M650">
            <v>581</v>
          </cell>
          <cell r="N650">
            <v>1129</v>
          </cell>
          <cell r="O650">
            <v>48.5</v>
          </cell>
          <cell r="P650">
            <v>24.4</v>
          </cell>
        </row>
        <row r="651">
          <cell r="A651" t="str">
            <v>ROYMATHIEU</v>
          </cell>
          <cell r="B651" t="str">
            <v>MATHIEU</v>
          </cell>
          <cell r="C651" t="str">
            <v>ROY</v>
          </cell>
          <cell r="D651" t="str">
            <v>EDM</v>
          </cell>
          <cell r="E651" t="str">
            <v>D</v>
          </cell>
          <cell r="F651">
            <v>16</v>
          </cell>
          <cell r="G651">
            <v>33</v>
          </cell>
          <cell r="H651">
            <v>16</v>
          </cell>
          <cell r="I651">
            <v>12</v>
          </cell>
          <cell r="J651">
            <v>16</v>
          </cell>
          <cell r="K651">
            <v>3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</row>
        <row r="652">
          <cell r="A652" t="str">
            <v>ROZSIVALMICHAL</v>
          </cell>
          <cell r="B652" t="str">
            <v>MICHAL</v>
          </cell>
          <cell r="C652" t="str">
            <v>ROZSIVAL</v>
          </cell>
          <cell r="D652" t="str">
            <v>NYR</v>
          </cell>
          <cell r="E652" t="str">
            <v>D</v>
          </cell>
          <cell r="F652">
            <v>80</v>
          </cell>
          <cell r="G652">
            <v>161</v>
          </cell>
          <cell r="H652">
            <v>129</v>
          </cell>
          <cell r="I652">
            <v>53</v>
          </cell>
          <cell r="J652">
            <v>67</v>
          </cell>
          <cell r="K652">
            <v>44</v>
          </cell>
          <cell r="L652">
            <v>0</v>
          </cell>
          <cell r="M652">
            <v>3</v>
          </cell>
          <cell r="N652">
            <v>3</v>
          </cell>
          <cell r="O652">
            <v>0</v>
          </cell>
          <cell r="P652">
            <v>0</v>
          </cell>
        </row>
        <row r="653">
          <cell r="A653" t="str">
            <v>RUCCHINSTEVEN</v>
          </cell>
          <cell r="B653" t="str">
            <v>STEVEN</v>
          </cell>
          <cell r="C653" t="str">
            <v>RUCCHIN</v>
          </cell>
          <cell r="D653" t="str">
            <v>ATL</v>
          </cell>
          <cell r="E653" t="str">
            <v>C</v>
          </cell>
          <cell r="F653">
            <v>47</v>
          </cell>
          <cell r="G653">
            <v>35</v>
          </cell>
          <cell r="H653">
            <v>20</v>
          </cell>
          <cell r="I653">
            <v>32</v>
          </cell>
          <cell r="J653">
            <v>26</v>
          </cell>
          <cell r="K653">
            <v>51</v>
          </cell>
          <cell r="L653">
            <v>446</v>
          </cell>
          <cell r="M653">
            <v>418</v>
          </cell>
          <cell r="N653">
            <v>864</v>
          </cell>
          <cell r="O653">
            <v>51.6</v>
          </cell>
          <cell r="P653">
            <v>29.7</v>
          </cell>
        </row>
        <row r="654">
          <cell r="A654" t="str">
            <v>RUCINSKYMARTIN</v>
          </cell>
          <cell r="B654" t="str">
            <v>MARTIN</v>
          </cell>
          <cell r="C654" t="str">
            <v>RUCINSKY</v>
          </cell>
          <cell r="D654" t="str">
            <v>STL</v>
          </cell>
          <cell r="E654" t="str">
            <v>L</v>
          </cell>
          <cell r="F654">
            <v>52</v>
          </cell>
          <cell r="G654">
            <v>7</v>
          </cell>
          <cell r="H654">
            <v>15</v>
          </cell>
          <cell r="I654">
            <v>32</v>
          </cell>
          <cell r="J654">
            <v>33</v>
          </cell>
          <cell r="K654">
            <v>19</v>
          </cell>
          <cell r="L654">
            <v>3</v>
          </cell>
          <cell r="M654">
            <v>11</v>
          </cell>
          <cell r="N654">
            <v>14</v>
          </cell>
          <cell r="O654">
            <v>21.4</v>
          </cell>
          <cell r="P654">
            <v>0.4</v>
          </cell>
        </row>
        <row r="655">
          <cell r="A655" t="str">
            <v>RUPPMICHAEL</v>
          </cell>
          <cell r="B655" t="str">
            <v>MICHAEL</v>
          </cell>
          <cell r="C655" t="str">
            <v>RUPP</v>
          </cell>
          <cell r="D655" t="str">
            <v>NJD</v>
          </cell>
          <cell r="E655" t="str">
            <v>R</v>
          </cell>
          <cell r="F655">
            <v>76</v>
          </cell>
          <cell r="G655">
            <v>13</v>
          </cell>
          <cell r="H655">
            <v>117</v>
          </cell>
          <cell r="I655">
            <v>32</v>
          </cell>
          <cell r="J655">
            <v>17</v>
          </cell>
          <cell r="K655">
            <v>10</v>
          </cell>
          <cell r="L655">
            <v>15</v>
          </cell>
          <cell r="M655">
            <v>18</v>
          </cell>
          <cell r="N655">
            <v>33</v>
          </cell>
          <cell r="O655">
            <v>45.4</v>
          </cell>
          <cell r="P655">
            <v>0.8</v>
          </cell>
        </row>
        <row r="656">
          <cell r="A656" t="str">
            <v>RUUTUJARKKO</v>
          </cell>
          <cell r="B656" t="str">
            <v>JARKKO</v>
          </cell>
          <cell r="C656" t="str">
            <v>RUUTU</v>
          </cell>
          <cell r="D656" t="str">
            <v>PIT</v>
          </cell>
          <cell r="E656" t="str">
            <v>L</v>
          </cell>
          <cell r="F656">
            <v>81</v>
          </cell>
          <cell r="G656">
            <v>26</v>
          </cell>
          <cell r="H656">
            <v>99</v>
          </cell>
          <cell r="I656">
            <v>26</v>
          </cell>
          <cell r="J656">
            <v>11</v>
          </cell>
          <cell r="K656">
            <v>16</v>
          </cell>
          <cell r="L656">
            <v>3</v>
          </cell>
          <cell r="M656">
            <v>0</v>
          </cell>
          <cell r="N656">
            <v>3</v>
          </cell>
          <cell r="O656">
            <v>100</v>
          </cell>
          <cell r="P656">
            <v>0</v>
          </cell>
        </row>
        <row r="657">
          <cell r="A657" t="str">
            <v>RUUTUTUOMO</v>
          </cell>
          <cell r="B657" t="str">
            <v>TUOMO</v>
          </cell>
          <cell r="C657" t="str">
            <v>RUUTU</v>
          </cell>
          <cell r="D657" t="str">
            <v>CHI</v>
          </cell>
          <cell r="E657" t="str">
            <v>C</v>
          </cell>
          <cell r="F657">
            <v>71</v>
          </cell>
          <cell r="G657">
            <v>25</v>
          </cell>
          <cell r="H657">
            <v>156</v>
          </cell>
          <cell r="I657">
            <v>42</v>
          </cell>
          <cell r="J657">
            <v>22</v>
          </cell>
          <cell r="K657">
            <v>26</v>
          </cell>
          <cell r="L657">
            <v>148</v>
          </cell>
          <cell r="M657">
            <v>199</v>
          </cell>
          <cell r="N657">
            <v>347</v>
          </cell>
          <cell r="O657">
            <v>42.6</v>
          </cell>
          <cell r="P657">
            <v>8.9</v>
          </cell>
        </row>
        <row r="658">
          <cell r="A658" t="str">
            <v>RUZICKASTEFAN</v>
          </cell>
          <cell r="B658" t="str">
            <v>STEFAN</v>
          </cell>
          <cell r="C658" t="str">
            <v>RUZICKA</v>
          </cell>
          <cell r="D658" t="str">
            <v>PHI</v>
          </cell>
          <cell r="E658" t="str">
            <v>R</v>
          </cell>
          <cell r="F658">
            <v>40</v>
          </cell>
          <cell r="G658">
            <v>5</v>
          </cell>
          <cell r="H658">
            <v>23</v>
          </cell>
          <cell r="I658">
            <v>31</v>
          </cell>
          <cell r="J658">
            <v>20</v>
          </cell>
          <cell r="K658">
            <v>14</v>
          </cell>
          <cell r="L658">
            <v>0</v>
          </cell>
          <cell r="M658">
            <v>3</v>
          </cell>
          <cell r="N658">
            <v>3</v>
          </cell>
          <cell r="O658">
            <v>0</v>
          </cell>
          <cell r="P658">
            <v>0.1</v>
          </cell>
        </row>
        <row r="659">
          <cell r="A659" t="str">
            <v>RYANMICHAEL</v>
          </cell>
          <cell r="B659" t="str">
            <v>MICHAEL</v>
          </cell>
          <cell r="C659" t="str">
            <v>RYAN</v>
          </cell>
          <cell r="D659" t="str">
            <v>BUF</v>
          </cell>
          <cell r="E659" t="str">
            <v>C</v>
          </cell>
          <cell r="F659">
            <v>19</v>
          </cell>
          <cell r="G659">
            <v>4</v>
          </cell>
          <cell r="H659">
            <v>21</v>
          </cell>
          <cell r="I659">
            <v>12</v>
          </cell>
          <cell r="J659">
            <v>9</v>
          </cell>
          <cell r="K659">
            <v>6</v>
          </cell>
          <cell r="L659">
            <v>0</v>
          </cell>
          <cell r="M659">
            <v>2</v>
          </cell>
          <cell r="N659">
            <v>2</v>
          </cell>
          <cell r="O659">
            <v>0</v>
          </cell>
          <cell r="P659">
            <v>0.1</v>
          </cell>
        </row>
        <row r="660">
          <cell r="A660" t="str">
            <v>RYCROFTMARK</v>
          </cell>
          <cell r="B660" t="str">
            <v>MARK</v>
          </cell>
          <cell r="C660" t="str">
            <v>RYCROFT</v>
          </cell>
          <cell r="D660" t="str">
            <v>COL</v>
          </cell>
          <cell r="E660" t="str">
            <v>R</v>
          </cell>
          <cell r="F660">
            <v>66</v>
          </cell>
          <cell r="G660">
            <v>22</v>
          </cell>
          <cell r="H660">
            <v>81</v>
          </cell>
          <cell r="I660">
            <v>17</v>
          </cell>
          <cell r="J660">
            <v>9</v>
          </cell>
          <cell r="K660">
            <v>21</v>
          </cell>
          <cell r="L660">
            <v>18</v>
          </cell>
          <cell r="M660">
            <v>18</v>
          </cell>
          <cell r="N660">
            <v>36</v>
          </cell>
          <cell r="O660">
            <v>50</v>
          </cell>
          <cell r="P660">
            <v>0.9</v>
          </cell>
        </row>
        <row r="661">
          <cell r="A661" t="str">
            <v>RYDERMICHAEL</v>
          </cell>
          <cell r="B661" t="str">
            <v>MICHAEL</v>
          </cell>
          <cell r="C661" t="str">
            <v>RYDER</v>
          </cell>
          <cell r="D661" t="str">
            <v>MTL</v>
          </cell>
          <cell r="E661" t="str">
            <v>R</v>
          </cell>
          <cell r="F661">
            <v>82</v>
          </cell>
          <cell r="G661">
            <v>21</v>
          </cell>
          <cell r="H661">
            <v>130</v>
          </cell>
          <cell r="I661">
            <v>82</v>
          </cell>
          <cell r="J661">
            <v>27</v>
          </cell>
          <cell r="K661">
            <v>49</v>
          </cell>
          <cell r="L661">
            <v>12</v>
          </cell>
          <cell r="M661">
            <v>16</v>
          </cell>
          <cell r="N661">
            <v>28</v>
          </cell>
          <cell r="O661">
            <v>42.8</v>
          </cell>
          <cell r="P661">
            <v>0.5</v>
          </cell>
        </row>
        <row r="662">
          <cell r="A662" t="str">
            <v>VAN-RYNMIKE</v>
          </cell>
          <cell r="B662" t="str">
            <v>MIKE</v>
          </cell>
          <cell r="C662" t="str">
            <v>VAN-RYN</v>
          </cell>
          <cell r="D662" t="str">
            <v>FLA</v>
          </cell>
          <cell r="E662" t="str">
            <v>D</v>
          </cell>
          <cell r="F662">
            <v>78</v>
          </cell>
          <cell r="G662">
            <v>120</v>
          </cell>
          <cell r="H662">
            <v>91</v>
          </cell>
          <cell r="I662">
            <v>67</v>
          </cell>
          <cell r="J662">
            <v>47</v>
          </cell>
          <cell r="K662">
            <v>26</v>
          </cell>
          <cell r="L662">
            <v>0</v>
          </cell>
          <cell r="M662">
            <v>1</v>
          </cell>
          <cell r="N662">
            <v>1</v>
          </cell>
          <cell r="O662">
            <v>0</v>
          </cell>
          <cell r="P662">
            <v>0</v>
          </cell>
        </row>
        <row r="663">
          <cell r="A663" t="str">
            <v>RYPIENRICK</v>
          </cell>
          <cell r="B663" t="str">
            <v>RICK</v>
          </cell>
          <cell r="C663" t="str">
            <v>RYPIEN</v>
          </cell>
          <cell r="D663" t="str">
            <v>VAN</v>
          </cell>
          <cell r="E663" t="str">
            <v>C</v>
          </cell>
          <cell r="F663">
            <v>2</v>
          </cell>
          <cell r="G663">
            <v>0</v>
          </cell>
          <cell r="H663">
            <v>3</v>
          </cell>
          <cell r="I663">
            <v>0</v>
          </cell>
          <cell r="J663">
            <v>0</v>
          </cell>
          <cell r="K663">
            <v>0</v>
          </cell>
          <cell r="L663">
            <v>4</v>
          </cell>
          <cell r="M663">
            <v>2</v>
          </cell>
          <cell r="N663">
            <v>6</v>
          </cell>
          <cell r="O663">
            <v>66.7</v>
          </cell>
          <cell r="P663">
            <v>4.7</v>
          </cell>
        </row>
        <row r="664">
          <cell r="A664" t="str">
            <v>SAKICJOE</v>
          </cell>
          <cell r="B664" t="str">
            <v>JOE</v>
          </cell>
          <cell r="C664" t="str">
            <v>SAKIC</v>
          </cell>
          <cell r="D664" t="str">
            <v>COL</v>
          </cell>
          <cell r="E664" t="str">
            <v>C</v>
          </cell>
          <cell r="F664">
            <v>82</v>
          </cell>
          <cell r="G664">
            <v>35</v>
          </cell>
          <cell r="H664">
            <v>21</v>
          </cell>
          <cell r="I664">
            <v>74</v>
          </cell>
          <cell r="J664">
            <v>72</v>
          </cell>
          <cell r="K664">
            <v>38</v>
          </cell>
          <cell r="L664">
            <v>726</v>
          </cell>
          <cell r="M664">
            <v>642</v>
          </cell>
          <cell r="N664">
            <v>1368</v>
          </cell>
          <cell r="O664">
            <v>53.1</v>
          </cell>
          <cell r="P664">
            <v>28.5</v>
          </cell>
        </row>
        <row r="665">
          <cell r="A665" t="str">
            <v>SALEIRUSLAN</v>
          </cell>
          <cell r="B665" t="str">
            <v>RUSLAN</v>
          </cell>
          <cell r="C665" t="str">
            <v>SALEI</v>
          </cell>
          <cell r="D665" t="str">
            <v>FLA</v>
          </cell>
          <cell r="E665" t="str">
            <v>D</v>
          </cell>
          <cell r="F665">
            <v>82</v>
          </cell>
          <cell r="G665">
            <v>147</v>
          </cell>
          <cell r="H665">
            <v>192</v>
          </cell>
          <cell r="I665">
            <v>78</v>
          </cell>
          <cell r="J665">
            <v>61</v>
          </cell>
          <cell r="K665">
            <v>30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</row>
        <row r="666">
          <cell r="A666" t="str">
            <v>SALMELAINENTONY</v>
          </cell>
          <cell r="B666" t="str">
            <v>TONY</v>
          </cell>
          <cell r="C666" t="str">
            <v>SALMELAINEN</v>
          </cell>
          <cell r="D666" t="str">
            <v>CHI</v>
          </cell>
          <cell r="E666" t="str">
            <v>L</v>
          </cell>
          <cell r="F666">
            <v>57</v>
          </cell>
          <cell r="G666">
            <v>7</v>
          </cell>
          <cell r="H666">
            <v>17</v>
          </cell>
          <cell r="I666">
            <v>18</v>
          </cell>
          <cell r="J666">
            <v>16</v>
          </cell>
          <cell r="K666">
            <v>13</v>
          </cell>
          <cell r="L666">
            <v>0</v>
          </cell>
          <cell r="M666">
            <v>1</v>
          </cell>
          <cell r="N666">
            <v>1</v>
          </cell>
          <cell r="O666">
            <v>0</v>
          </cell>
          <cell r="P666">
            <v>0</v>
          </cell>
        </row>
        <row r="667">
          <cell r="A667" t="str">
            <v>SALOSAMI</v>
          </cell>
          <cell r="B667" t="str">
            <v>SAMI</v>
          </cell>
          <cell r="C667" t="str">
            <v>SALO</v>
          </cell>
          <cell r="D667" t="str">
            <v>VAN</v>
          </cell>
          <cell r="E667" t="str">
            <v>D</v>
          </cell>
          <cell r="F667">
            <v>67</v>
          </cell>
          <cell r="G667">
            <v>64</v>
          </cell>
          <cell r="H667">
            <v>40</v>
          </cell>
          <cell r="I667">
            <v>62</v>
          </cell>
          <cell r="J667">
            <v>39</v>
          </cell>
          <cell r="K667">
            <v>14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</row>
        <row r="668">
          <cell r="A668" t="str">
            <v>SALVADORBRYCE</v>
          </cell>
          <cell r="B668" t="str">
            <v>BRYCE</v>
          </cell>
          <cell r="C668" t="str">
            <v>SALVADOR</v>
          </cell>
          <cell r="D668" t="str">
            <v>STL</v>
          </cell>
          <cell r="E668" t="str">
            <v>D</v>
          </cell>
          <cell r="F668">
            <v>64</v>
          </cell>
          <cell r="G668">
            <v>157</v>
          </cell>
          <cell r="H668">
            <v>73</v>
          </cell>
          <cell r="I668">
            <v>18</v>
          </cell>
          <cell r="J668">
            <v>50</v>
          </cell>
          <cell r="K668">
            <v>19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</row>
        <row r="669">
          <cell r="A669" t="str">
            <v>SAMSONOVSERGEI</v>
          </cell>
          <cell r="B669" t="str">
            <v>SERGEI</v>
          </cell>
          <cell r="C669" t="str">
            <v>SAMSONOV</v>
          </cell>
          <cell r="D669" t="str">
            <v>MTL</v>
          </cell>
          <cell r="E669" t="str">
            <v>L</v>
          </cell>
          <cell r="F669">
            <v>63</v>
          </cell>
          <cell r="G669">
            <v>6</v>
          </cell>
          <cell r="H669">
            <v>11</v>
          </cell>
          <cell r="I669">
            <v>43</v>
          </cell>
          <cell r="J669">
            <v>26</v>
          </cell>
          <cell r="K669">
            <v>24</v>
          </cell>
          <cell r="L669">
            <v>2</v>
          </cell>
          <cell r="M669">
            <v>12</v>
          </cell>
          <cell r="N669">
            <v>14</v>
          </cell>
          <cell r="O669">
            <v>14.3</v>
          </cell>
          <cell r="P669">
            <v>0.3</v>
          </cell>
        </row>
        <row r="670">
          <cell r="A670" t="str">
            <v>SAMUELSSONMIKAEL</v>
          </cell>
          <cell r="B670" t="str">
            <v>MIKAEL</v>
          </cell>
          <cell r="C670" t="str">
            <v>SAMUELSSON</v>
          </cell>
          <cell r="D670" t="str">
            <v>DET</v>
          </cell>
          <cell r="E670" t="str">
            <v>R</v>
          </cell>
          <cell r="F670">
            <v>53</v>
          </cell>
          <cell r="G670">
            <v>6</v>
          </cell>
          <cell r="H670">
            <v>46</v>
          </cell>
          <cell r="I670">
            <v>69</v>
          </cell>
          <cell r="J670">
            <v>49</v>
          </cell>
          <cell r="K670">
            <v>26</v>
          </cell>
          <cell r="L670">
            <v>2</v>
          </cell>
          <cell r="M670">
            <v>1</v>
          </cell>
          <cell r="N670">
            <v>3</v>
          </cell>
          <cell r="O670">
            <v>66.7</v>
          </cell>
          <cell r="P670">
            <v>0.1</v>
          </cell>
        </row>
        <row r="671">
          <cell r="A671" t="str">
            <v>SANDERSONGEOFF</v>
          </cell>
          <cell r="B671" t="str">
            <v>GEOFF</v>
          </cell>
          <cell r="C671" t="str">
            <v>SANDERSON</v>
          </cell>
          <cell r="D671" t="str">
            <v>PHI</v>
          </cell>
          <cell r="E671" t="str">
            <v>L</v>
          </cell>
          <cell r="F671">
            <v>58</v>
          </cell>
          <cell r="G671">
            <v>9</v>
          </cell>
          <cell r="H671">
            <v>16</v>
          </cell>
          <cell r="I671">
            <v>46</v>
          </cell>
          <cell r="J671">
            <v>66</v>
          </cell>
          <cell r="K671">
            <v>21</v>
          </cell>
          <cell r="L671">
            <v>68</v>
          </cell>
          <cell r="M671">
            <v>95</v>
          </cell>
          <cell r="N671">
            <v>163</v>
          </cell>
          <cell r="O671">
            <v>41.7</v>
          </cell>
          <cell r="P671">
            <v>4.7</v>
          </cell>
        </row>
        <row r="672">
          <cell r="A672" t="str">
            <v>SANTALATOMMI</v>
          </cell>
          <cell r="B672" t="str">
            <v>TOMMI</v>
          </cell>
          <cell r="C672" t="str">
            <v>SANTALA</v>
          </cell>
          <cell r="D672" t="str">
            <v>VAN</v>
          </cell>
          <cell r="E672" t="str">
            <v>C</v>
          </cell>
          <cell r="F672">
            <v>30</v>
          </cell>
          <cell r="G672">
            <v>2</v>
          </cell>
          <cell r="H672">
            <v>23</v>
          </cell>
          <cell r="I672">
            <v>16</v>
          </cell>
          <cell r="J672">
            <v>4</v>
          </cell>
          <cell r="K672">
            <v>7</v>
          </cell>
          <cell r="L672">
            <v>79</v>
          </cell>
          <cell r="M672">
            <v>60</v>
          </cell>
          <cell r="N672">
            <v>139</v>
          </cell>
          <cell r="O672">
            <v>56.8</v>
          </cell>
          <cell r="P672">
            <v>8.1999999999999993</v>
          </cell>
        </row>
        <row r="673">
          <cell r="A673" t="str">
            <v>SAPRYKINOLEG</v>
          </cell>
          <cell r="B673" t="str">
            <v>OLEG</v>
          </cell>
          <cell r="C673" t="str">
            <v>SAPRYKIN</v>
          </cell>
          <cell r="D673" t="str">
            <v>OTT</v>
          </cell>
          <cell r="E673" t="str">
            <v>L</v>
          </cell>
          <cell r="F673">
            <v>71</v>
          </cell>
          <cell r="G673">
            <v>23</v>
          </cell>
          <cell r="H673">
            <v>45</v>
          </cell>
          <cell r="I673">
            <v>50</v>
          </cell>
          <cell r="J673">
            <v>20</v>
          </cell>
          <cell r="K673">
            <v>21</v>
          </cell>
          <cell r="L673">
            <v>4</v>
          </cell>
          <cell r="M673">
            <v>14</v>
          </cell>
          <cell r="N673">
            <v>18</v>
          </cell>
          <cell r="O673">
            <v>22.2</v>
          </cell>
          <cell r="P673">
            <v>0.4</v>
          </cell>
        </row>
        <row r="674">
          <cell r="A674" t="str">
            <v>SARICHCORY</v>
          </cell>
          <cell r="B674" t="str">
            <v>CORY</v>
          </cell>
          <cell r="C674" t="str">
            <v>SARICH</v>
          </cell>
          <cell r="D674" t="str">
            <v>TBL</v>
          </cell>
          <cell r="E674" t="str">
            <v>D</v>
          </cell>
          <cell r="F674">
            <v>82</v>
          </cell>
          <cell r="G674">
            <v>130</v>
          </cell>
          <cell r="H674">
            <v>105</v>
          </cell>
          <cell r="I674">
            <v>52</v>
          </cell>
          <cell r="J674">
            <v>57</v>
          </cell>
          <cell r="K674">
            <v>42</v>
          </cell>
          <cell r="L674">
            <v>0</v>
          </cell>
          <cell r="M674">
            <v>1</v>
          </cell>
          <cell r="N674">
            <v>1</v>
          </cell>
          <cell r="O674">
            <v>0</v>
          </cell>
          <cell r="P674">
            <v>0</v>
          </cell>
        </row>
        <row r="675">
          <cell r="A675" t="str">
            <v>SATANMIROSLAV</v>
          </cell>
          <cell r="B675" t="str">
            <v>MIROSLAV</v>
          </cell>
          <cell r="C675" t="str">
            <v>SATAN</v>
          </cell>
          <cell r="D675" t="str">
            <v>NYI</v>
          </cell>
          <cell r="E675" t="str">
            <v>R</v>
          </cell>
          <cell r="F675">
            <v>81</v>
          </cell>
          <cell r="G675">
            <v>30</v>
          </cell>
          <cell r="H675">
            <v>35</v>
          </cell>
          <cell r="I675">
            <v>76</v>
          </cell>
          <cell r="J675">
            <v>51</v>
          </cell>
          <cell r="K675">
            <v>50</v>
          </cell>
          <cell r="L675">
            <v>91</v>
          </cell>
          <cell r="M675">
            <v>73</v>
          </cell>
          <cell r="N675">
            <v>164</v>
          </cell>
          <cell r="O675">
            <v>55.5</v>
          </cell>
          <cell r="P675">
            <v>3.4</v>
          </cell>
        </row>
        <row r="676">
          <cell r="A676" t="str">
            <v>SAUERKURT</v>
          </cell>
          <cell r="B676" t="str">
            <v>KURT</v>
          </cell>
          <cell r="C676" t="str">
            <v>SAUER</v>
          </cell>
          <cell r="D676" t="str">
            <v>COL</v>
          </cell>
          <cell r="E676" t="str">
            <v>D</v>
          </cell>
          <cell r="F676">
            <v>48</v>
          </cell>
          <cell r="G676">
            <v>76</v>
          </cell>
          <cell r="H676">
            <v>52</v>
          </cell>
          <cell r="I676">
            <v>16</v>
          </cell>
          <cell r="J676">
            <v>17</v>
          </cell>
          <cell r="K676">
            <v>21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</row>
        <row r="677">
          <cell r="A677" t="str">
            <v>SAVARDMARC</v>
          </cell>
          <cell r="B677" t="str">
            <v>MARC</v>
          </cell>
          <cell r="C677" t="str">
            <v>SAVARD</v>
          </cell>
          <cell r="D677" t="str">
            <v>BOS</v>
          </cell>
          <cell r="E677" t="str">
            <v>C</v>
          </cell>
          <cell r="F677">
            <v>82</v>
          </cell>
          <cell r="G677">
            <v>31</v>
          </cell>
          <cell r="H677">
            <v>35</v>
          </cell>
          <cell r="I677">
            <v>72</v>
          </cell>
          <cell r="J677">
            <v>68</v>
          </cell>
          <cell r="K677">
            <v>48</v>
          </cell>
          <cell r="L677">
            <v>712</v>
          </cell>
          <cell r="M677">
            <v>708</v>
          </cell>
          <cell r="N677">
            <v>1420</v>
          </cell>
          <cell r="O677">
            <v>50.1</v>
          </cell>
          <cell r="P677">
            <v>27.8</v>
          </cell>
        </row>
        <row r="678">
          <cell r="A678" t="str">
            <v>SCATCHARDDAVE</v>
          </cell>
          <cell r="B678" t="str">
            <v>DAVE</v>
          </cell>
          <cell r="C678" t="str">
            <v>SCATCHARD</v>
          </cell>
          <cell r="D678" t="str">
            <v>PHO</v>
          </cell>
          <cell r="E678" t="str">
            <v>C</v>
          </cell>
          <cell r="F678">
            <v>46</v>
          </cell>
          <cell r="G678">
            <v>32</v>
          </cell>
          <cell r="H678">
            <v>51</v>
          </cell>
          <cell r="I678">
            <v>28</v>
          </cell>
          <cell r="J678">
            <v>19</v>
          </cell>
          <cell r="K678">
            <v>16</v>
          </cell>
          <cell r="L678">
            <v>202</v>
          </cell>
          <cell r="M678">
            <v>183</v>
          </cell>
          <cell r="N678">
            <v>385</v>
          </cell>
          <cell r="O678">
            <v>52.5</v>
          </cell>
          <cell r="P678">
            <v>14.8</v>
          </cell>
        </row>
        <row r="679">
          <cell r="A679" t="str">
            <v>SCHAEFERPETER</v>
          </cell>
          <cell r="B679" t="str">
            <v>PETER</v>
          </cell>
          <cell r="C679" t="str">
            <v>SCHAEFER</v>
          </cell>
          <cell r="D679" t="str">
            <v>OTT</v>
          </cell>
          <cell r="E679" t="str">
            <v>L</v>
          </cell>
          <cell r="F679">
            <v>77</v>
          </cell>
          <cell r="G679">
            <v>28</v>
          </cell>
          <cell r="H679">
            <v>43</v>
          </cell>
          <cell r="I679">
            <v>53</v>
          </cell>
          <cell r="J679">
            <v>48</v>
          </cell>
          <cell r="K679">
            <v>60</v>
          </cell>
          <cell r="L679">
            <v>2</v>
          </cell>
          <cell r="M679">
            <v>5</v>
          </cell>
          <cell r="N679">
            <v>7</v>
          </cell>
          <cell r="O679">
            <v>28.6</v>
          </cell>
          <cell r="P679">
            <v>0.1</v>
          </cell>
        </row>
        <row r="680">
          <cell r="A680" t="str">
            <v>SCHNEIDERMATHIEU</v>
          </cell>
          <cell r="B680" t="str">
            <v>MATHIEU</v>
          </cell>
          <cell r="C680" t="str">
            <v>SCHNEIDER</v>
          </cell>
          <cell r="D680" t="str">
            <v>DET</v>
          </cell>
          <cell r="E680" t="str">
            <v>D</v>
          </cell>
          <cell r="F680">
            <v>68</v>
          </cell>
          <cell r="G680">
            <v>82</v>
          </cell>
          <cell r="H680">
            <v>78</v>
          </cell>
          <cell r="I680">
            <v>101</v>
          </cell>
          <cell r="J680">
            <v>62</v>
          </cell>
          <cell r="K680">
            <v>18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</row>
        <row r="681">
          <cell r="A681" t="str">
            <v>SCHREMPROB</v>
          </cell>
          <cell r="B681" t="str">
            <v>ROB</v>
          </cell>
          <cell r="C681" t="str">
            <v>SCHREMP</v>
          </cell>
          <cell r="D681" t="str">
            <v>EDM</v>
          </cell>
          <cell r="E681" t="str">
            <v>C</v>
          </cell>
          <cell r="F681">
            <v>1</v>
          </cell>
          <cell r="G681">
            <v>0</v>
          </cell>
          <cell r="H681">
            <v>1</v>
          </cell>
          <cell r="I681">
            <v>1</v>
          </cell>
          <cell r="J681">
            <v>0</v>
          </cell>
          <cell r="K681">
            <v>0</v>
          </cell>
          <cell r="L681">
            <v>6</v>
          </cell>
          <cell r="M681">
            <v>6</v>
          </cell>
          <cell r="N681">
            <v>12</v>
          </cell>
          <cell r="O681">
            <v>50</v>
          </cell>
          <cell r="P681">
            <v>26</v>
          </cell>
        </row>
        <row r="682">
          <cell r="A682" t="str">
            <v>SCHUBERTCHRISTOPH</v>
          </cell>
          <cell r="B682" t="str">
            <v>CHRISTOPH</v>
          </cell>
          <cell r="C682" t="str">
            <v>SCHUBERT</v>
          </cell>
          <cell r="D682" t="str">
            <v>OTT</v>
          </cell>
          <cell r="E682" t="str">
            <v>D</v>
          </cell>
          <cell r="F682">
            <v>80</v>
          </cell>
          <cell r="G682">
            <v>45</v>
          </cell>
          <cell r="H682">
            <v>159</v>
          </cell>
          <cell r="I682">
            <v>37</v>
          </cell>
          <cell r="J682">
            <v>36</v>
          </cell>
          <cell r="K682">
            <v>19</v>
          </cell>
          <cell r="L682">
            <v>0</v>
          </cell>
          <cell r="M682">
            <v>1</v>
          </cell>
          <cell r="N682">
            <v>1</v>
          </cell>
          <cell r="O682">
            <v>0</v>
          </cell>
          <cell r="P682">
            <v>0</v>
          </cell>
        </row>
        <row r="683">
          <cell r="A683" t="str">
            <v>SCHULTZJEFF</v>
          </cell>
          <cell r="B683" t="str">
            <v>JEFF</v>
          </cell>
          <cell r="C683" t="str">
            <v>SCHULTZ</v>
          </cell>
          <cell r="D683" t="str">
            <v>WAS</v>
          </cell>
          <cell r="E683" t="str">
            <v>D</v>
          </cell>
          <cell r="F683">
            <v>38</v>
          </cell>
          <cell r="G683">
            <v>59</v>
          </cell>
          <cell r="H683">
            <v>27</v>
          </cell>
          <cell r="I683">
            <v>6</v>
          </cell>
          <cell r="J683">
            <v>35</v>
          </cell>
          <cell r="K683">
            <v>12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</row>
        <row r="684">
          <cell r="A684" t="str">
            <v>SCHULTZJESSE</v>
          </cell>
          <cell r="B684" t="str">
            <v>JESSE</v>
          </cell>
          <cell r="C684" t="str">
            <v>SCHULTZ</v>
          </cell>
          <cell r="D684" t="str">
            <v>VAN</v>
          </cell>
          <cell r="E684" t="str">
            <v>R</v>
          </cell>
          <cell r="F684">
            <v>2</v>
          </cell>
          <cell r="G684">
            <v>0</v>
          </cell>
          <cell r="H684">
            <v>1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</row>
        <row r="685">
          <cell r="A685" t="str">
            <v>SCHULTZNICK</v>
          </cell>
          <cell r="B685" t="str">
            <v>NICK</v>
          </cell>
          <cell r="C685" t="str">
            <v>SCHULTZ</v>
          </cell>
          <cell r="D685" t="str">
            <v>MIN</v>
          </cell>
          <cell r="E685" t="str">
            <v>D</v>
          </cell>
          <cell r="F685">
            <v>82</v>
          </cell>
          <cell r="G685">
            <v>141</v>
          </cell>
          <cell r="H685">
            <v>88</v>
          </cell>
          <cell r="I685">
            <v>29</v>
          </cell>
          <cell r="J685">
            <v>43</v>
          </cell>
          <cell r="K685">
            <v>27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</row>
        <row r="686">
          <cell r="A686" t="str">
            <v>SCUDERIROBERT</v>
          </cell>
          <cell r="B686" t="str">
            <v>ROBERT</v>
          </cell>
          <cell r="C686" t="str">
            <v>SCUDERI</v>
          </cell>
          <cell r="D686" t="str">
            <v>PIT</v>
          </cell>
          <cell r="E686" t="str">
            <v>D</v>
          </cell>
          <cell r="F686">
            <v>78</v>
          </cell>
          <cell r="G686">
            <v>109</v>
          </cell>
          <cell r="H686">
            <v>52</v>
          </cell>
          <cell r="I686">
            <v>11</v>
          </cell>
          <cell r="J686">
            <v>32</v>
          </cell>
          <cell r="K686">
            <v>32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</row>
        <row r="687">
          <cell r="A687" t="str">
            <v>SEABROOKBRENT</v>
          </cell>
          <cell r="B687" t="str">
            <v>BRENT</v>
          </cell>
          <cell r="C687" t="str">
            <v>SEABROOK</v>
          </cell>
          <cell r="D687" t="str">
            <v>CHI</v>
          </cell>
          <cell r="E687" t="str">
            <v>D</v>
          </cell>
          <cell r="F687">
            <v>81</v>
          </cell>
          <cell r="G687">
            <v>129</v>
          </cell>
          <cell r="H687">
            <v>146</v>
          </cell>
          <cell r="I687">
            <v>31</v>
          </cell>
          <cell r="J687">
            <v>36</v>
          </cell>
          <cell r="K687">
            <v>16</v>
          </cell>
          <cell r="L687">
            <v>1</v>
          </cell>
          <cell r="M687">
            <v>1</v>
          </cell>
          <cell r="N687">
            <v>2</v>
          </cell>
          <cell r="O687">
            <v>50</v>
          </cell>
          <cell r="P687">
            <v>0</v>
          </cell>
        </row>
        <row r="688">
          <cell r="A688" t="str">
            <v>SEDINDANIEL</v>
          </cell>
          <cell r="B688" t="str">
            <v>DANIEL</v>
          </cell>
          <cell r="C688" t="str">
            <v>SEDIN</v>
          </cell>
          <cell r="D688" t="str">
            <v>VAN</v>
          </cell>
          <cell r="E688" t="str">
            <v>L</v>
          </cell>
          <cell r="F688">
            <v>81</v>
          </cell>
          <cell r="G688">
            <v>19</v>
          </cell>
          <cell r="H688">
            <v>16</v>
          </cell>
          <cell r="I688">
            <v>90</v>
          </cell>
          <cell r="J688">
            <v>26</v>
          </cell>
          <cell r="K688">
            <v>26</v>
          </cell>
          <cell r="L688">
            <v>10</v>
          </cell>
          <cell r="M688">
            <v>34</v>
          </cell>
          <cell r="N688">
            <v>44</v>
          </cell>
          <cell r="O688">
            <v>22.7</v>
          </cell>
          <cell r="P688">
            <v>0.9</v>
          </cell>
        </row>
        <row r="689">
          <cell r="A689" t="str">
            <v>SEDINHENRIK</v>
          </cell>
          <cell r="B689" t="str">
            <v>HENRIK</v>
          </cell>
          <cell r="C689" t="str">
            <v>SEDIN</v>
          </cell>
          <cell r="D689" t="str">
            <v>VAN</v>
          </cell>
          <cell r="E689" t="str">
            <v>C</v>
          </cell>
          <cell r="F689">
            <v>82</v>
          </cell>
          <cell r="G689">
            <v>13</v>
          </cell>
          <cell r="H689">
            <v>15</v>
          </cell>
          <cell r="I689">
            <v>49</v>
          </cell>
          <cell r="J689">
            <v>52</v>
          </cell>
          <cell r="K689">
            <v>19</v>
          </cell>
          <cell r="L689">
            <v>641</v>
          </cell>
          <cell r="M689">
            <v>579</v>
          </cell>
          <cell r="N689">
            <v>1220</v>
          </cell>
          <cell r="O689">
            <v>52.5</v>
          </cell>
          <cell r="P689">
            <v>25.8</v>
          </cell>
        </row>
        <row r="690">
          <cell r="A690" t="str">
            <v>SEIDENBERGDENNIS</v>
          </cell>
          <cell r="B690" t="str">
            <v>DENNIS</v>
          </cell>
          <cell r="C690" t="str">
            <v>SEIDENBERG</v>
          </cell>
          <cell r="D690" t="str">
            <v>CAR</v>
          </cell>
          <cell r="E690" t="str">
            <v>D</v>
          </cell>
          <cell r="F690">
            <v>52</v>
          </cell>
          <cell r="G690">
            <v>57</v>
          </cell>
          <cell r="H690">
            <v>105</v>
          </cell>
          <cell r="I690">
            <v>38</v>
          </cell>
          <cell r="J690">
            <v>21</v>
          </cell>
          <cell r="K690">
            <v>8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</row>
        <row r="691">
          <cell r="A691" t="str">
            <v>SEJNAPETER</v>
          </cell>
          <cell r="B691" t="str">
            <v>PETER</v>
          </cell>
          <cell r="C691" t="str">
            <v>SEJNA</v>
          </cell>
          <cell r="D691" t="str">
            <v>STL</v>
          </cell>
          <cell r="E691" t="str">
            <v>L</v>
          </cell>
          <cell r="F691">
            <v>22</v>
          </cell>
          <cell r="G691">
            <v>6</v>
          </cell>
          <cell r="H691">
            <v>7</v>
          </cell>
          <cell r="I691">
            <v>13</v>
          </cell>
          <cell r="J691">
            <v>3</v>
          </cell>
          <cell r="K691">
            <v>2</v>
          </cell>
          <cell r="L691">
            <v>3</v>
          </cell>
          <cell r="M691">
            <v>1</v>
          </cell>
          <cell r="N691">
            <v>4</v>
          </cell>
          <cell r="O691">
            <v>75</v>
          </cell>
          <cell r="P691">
            <v>0.3</v>
          </cell>
        </row>
        <row r="692">
          <cell r="A692" t="str">
            <v>SEKERAANDREJ</v>
          </cell>
          <cell r="B692" t="str">
            <v>ANDREJ</v>
          </cell>
          <cell r="C692" t="str">
            <v>SEKERA</v>
          </cell>
          <cell r="D692" t="str">
            <v>BUF</v>
          </cell>
          <cell r="E692" t="str">
            <v>D</v>
          </cell>
          <cell r="F692">
            <v>2</v>
          </cell>
          <cell r="G692">
            <v>1</v>
          </cell>
          <cell r="H692">
            <v>0</v>
          </cell>
          <cell r="I692">
            <v>1</v>
          </cell>
          <cell r="J692">
            <v>1</v>
          </cell>
          <cell r="K692">
            <v>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</row>
        <row r="693">
          <cell r="A693" t="str">
            <v>SELANNETEEMU</v>
          </cell>
          <cell r="B693" t="str">
            <v>TEEMU</v>
          </cell>
          <cell r="C693" t="str">
            <v>SELANNE</v>
          </cell>
          <cell r="D693" t="str">
            <v>ANA</v>
          </cell>
          <cell r="E693" t="str">
            <v>R</v>
          </cell>
          <cell r="F693">
            <v>82</v>
          </cell>
          <cell r="G693">
            <v>9</v>
          </cell>
          <cell r="H693">
            <v>10</v>
          </cell>
          <cell r="I693">
            <v>92</v>
          </cell>
          <cell r="J693">
            <v>85</v>
          </cell>
          <cell r="K693">
            <v>37</v>
          </cell>
          <cell r="L693">
            <v>178</v>
          </cell>
          <cell r="M693">
            <v>173</v>
          </cell>
          <cell r="N693">
            <v>351</v>
          </cell>
          <cell r="O693">
            <v>50.7</v>
          </cell>
          <cell r="P693">
            <v>7.5</v>
          </cell>
        </row>
        <row r="694">
          <cell r="A694" t="str">
            <v>SEMENOVALEXEI</v>
          </cell>
          <cell r="B694" t="str">
            <v>ALEXEI</v>
          </cell>
          <cell r="C694" t="str">
            <v>SEMENOV</v>
          </cell>
          <cell r="D694" t="str">
            <v>FLA</v>
          </cell>
          <cell r="E694" t="str">
            <v>D</v>
          </cell>
          <cell r="F694">
            <v>23</v>
          </cell>
          <cell r="G694">
            <v>16</v>
          </cell>
          <cell r="H694">
            <v>21</v>
          </cell>
          <cell r="I694">
            <v>18</v>
          </cell>
          <cell r="J694">
            <v>10</v>
          </cell>
          <cell r="K694">
            <v>3</v>
          </cell>
          <cell r="L694">
            <v>0</v>
          </cell>
          <cell r="M694">
            <v>1</v>
          </cell>
          <cell r="N694">
            <v>1</v>
          </cell>
          <cell r="O694">
            <v>0</v>
          </cell>
          <cell r="P694">
            <v>0</v>
          </cell>
        </row>
        <row r="695">
          <cell r="A695" t="str">
            <v>SEMINALEXANDER</v>
          </cell>
          <cell r="B695" t="str">
            <v>ALEXANDER</v>
          </cell>
          <cell r="C695" t="str">
            <v>SEMIN</v>
          </cell>
          <cell r="D695" t="str">
            <v>WAS</v>
          </cell>
          <cell r="E695" t="str">
            <v>L</v>
          </cell>
          <cell r="F695">
            <v>77</v>
          </cell>
          <cell r="G695">
            <v>17</v>
          </cell>
          <cell r="H695">
            <v>34</v>
          </cell>
          <cell r="I695">
            <v>136</v>
          </cell>
          <cell r="J695">
            <v>76</v>
          </cell>
          <cell r="K695">
            <v>63</v>
          </cell>
          <cell r="L695">
            <v>12</v>
          </cell>
          <cell r="M695">
            <v>32</v>
          </cell>
          <cell r="N695">
            <v>44</v>
          </cell>
          <cell r="O695">
            <v>27.3</v>
          </cell>
          <cell r="P695">
            <v>0.9</v>
          </cell>
        </row>
        <row r="696">
          <cell r="A696" t="str">
            <v>SHANAHANBRENDAN</v>
          </cell>
          <cell r="B696" t="str">
            <v>BRENDAN</v>
          </cell>
          <cell r="C696" t="str">
            <v>SHANAHAN</v>
          </cell>
          <cell r="D696" t="str">
            <v>NYR</v>
          </cell>
          <cell r="E696" t="str">
            <v>L</v>
          </cell>
          <cell r="F696">
            <v>67</v>
          </cell>
          <cell r="G696">
            <v>50</v>
          </cell>
          <cell r="H696">
            <v>66</v>
          </cell>
          <cell r="I696">
            <v>113</v>
          </cell>
          <cell r="J696">
            <v>37</v>
          </cell>
          <cell r="K696">
            <v>42</v>
          </cell>
          <cell r="L696">
            <v>135</v>
          </cell>
          <cell r="M696">
            <v>146</v>
          </cell>
          <cell r="N696">
            <v>281</v>
          </cell>
          <cell r="O696">
            <v>48</v>
          </cell>
          <cell r="P696">
            <v>7.3</v>
          </cell>
        </row>
        <row r="697">
          <cell r="A697" t="str">
            <v>SHANNONRYAN</v>
          </cell>
          <cell r="B697" t="str">
            <v>RYAN</v>
          </cell>
          <cell r="C697" t="str">
            <v>SHANNON</v>
          </cell>
          <cell r="D697" t="str">
            <v>ANA</v>
          </cell>
          <cell r="E697" t="str">
            <v>R</v>
          </cell>
          <cell r="F697">
            <v>53</v>
          </cell>
          <cell r="G697">
            <v>6</v>
          </cell>
          <cell r="H697">
            <v>18</v>
          </cell>
          <cell r="I697">
            <v>16</v>
          </cell>
          <cell r="J697">
            <v>13</v>
          </cell>
          <cell r="K697">
            <v>20</v>
          </cell>
          <cell r="L697">
            <v>13</v>
          </cell>
          <cell r="M697">
            <v>12</v>
          </cell>
          <cell r="N697">
            <v>25</v>
          </cell>
          <cell r="O697">
            <v>52</v>
          </cell>
          <cell r="P697">
            <v>0.8</v>
          </cell>
        </row>
        <row r="698">
          <cell r="A698" t="str">
            <v>SHARPPATRICK</v>
          </cell>
          <cell r="B698" t="str">
            <v>PATRICK</v>
          </cell>
          <cell r="C698" t="str">
            <v>SHARP</v>
          </cell>
          <cell r="D698" t="str">
            <v>CHI</v>
          </cell>
          <cell r="E698" t="str">
            <v>R</v>
          </cell>
          <cell r="F698">
            <v>80</v>
          </cell>
          <cell r="G698">
            <v>34</v>
          </cell>
          <cell r="H698">
            <v>49</v>
          </cell>
          <cell r="I698">
            <v>34</v>
          </cell>
          <cell r="J698">
            <v>21</v>
          </cell>
          <cell r="K698">
            <v>35</v>
          </cell>
          <cell r="L698">
            <v>469</v>
          </cell>
          <cell r="M698">
            <v>539</v>
          </cell>
          <cell r="N698">
            <v>1008</v>
          </cell>
          <cell r="O698">
            <v>46.5</v>
          </cell>
          <cell r="P698">
            <v>22.5</v>
          </cell>
        </row>
        <row r="699">
          <cell r="A699" t="str">
            <v>SHELLEYJODY</v>
          </cell>
          <cell r="B699" t="str">
            <v>JODY</v>
          </cell>
          <cell r="C699" t="str">
            <v>SHELLEY</v>
          </cell>
          <cell r="D699" t="str">
            <v>CBJ</v>
          </cell>
          <cell r="E699" t="str">
            <v>L</v>
          </cell>
          <cell r="F699">
            <v>72</v>
          </cell>
          <cell r="G699">
            <v>12</v>
          </cell>
          <cell r="H699">
            <v>72</v>
          </cell>
          <cell r="I699">
            <v>5</v>
          </cell>
          <cell r="J699">
            <v>9</v>
          </cell>
          <cell r="K699">
            <v>9</v>
          </cell>
          <cell r="L699">
            <v>0</v>
          </cell>
          <cell r="M699">
            <v>2</v>
          </cell>
          <cell r="N699">
            <v>2</v>
          </cell>
          <cell r="O699">
            <v>0</v>
          </cell>
          <cell r="P699">
            <v>0</v>
          </cell>
        </row>
        <row r="700">
          <cell r="A700" t="str">
            <v>SIGALETJONATHAN</v>
          </cell>
          <cell r="B700" t="str">
            <v>JONATHAN</v>
          </cell>
          <cell r="C700" t="str">
            <v>SIGALET</v>
          </cell>
          <cell r="D700" t="str">
            <v>BOS</v>
          </cell>
          <cell r="E700" t="str">
            <v>D</v>
          </cell>
          <cell r="F700">
            <v>1</v>
          </cell>
          <cell r="G700">
            <v>1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</row>
        <row r="701">
          <cell r="A701" t="str">
            <v>SILLINGERMICHAEL</v>
          </cell>
          <cell r="B701" t="str">
            <v>MICHAEL</v>
          </cell>
          <cell r="C701" t="str">
            <v>SILLINGER</v>
          </cell>
          <cell r="D701" t="str">
            <v>NYI</v>
          </cell>
          <cell r="E701" t="str">
            <v>C</v>
          </cell>
          <cell r="F701">
            <v>82</v>
          </cell>
          <cell r="G701">
            <v>48</v>
          </cell>
          <cell r="H701">
            <v>48</v>
          </cell>
          <cell r="I701">
            <v>74</v>
          </cell>
          <cell r="J701">
            <v>52</v>
          </cell>
          <cell r="K701">
            <v>50</v>
          </cell>
          <cell r="L701">
            <v>1004</v>
          </cell>
          <cell r="M701">
            <v>704</v>
          </cell>
          <cell r="N701">
            <v>1708</v>
          </cell>
          <cell r="O701">
            <v>58.8</v>
          </cell>
          <cell r="P701">
            <v>35.1</v>
          </cell>
        </row>
        <row r="702">
          <cell r="A702" t="str">
            <v>SIMJONATHAN</v>
          </cell>
          <cell r="B702" t="str">
            <v>JONATHAN</v>
          </cell>
          <cell r="C702" t="str">
            <v>SIM</v>
          </cell>
          <cell r="D702" t="str">
            <v>ATL</v>
          </cell>
          <cell r="E702" t="str">
            <v>L</v>
          </cell>
          <cell r="F702">
            <v>77</v>
          </cell>
          <cell r="G702">
            <v>11</v>
          </cell>
          <cell r="H702">
            <v>78</v>
          </cell>
          <cell r="I702">
            <v>58</v>
          </cell>
          <cell r="J702">
            <v>20</v>
          </cell>
          <cell r="K702">
            <v>24</v>
          </cell>
          <cell r="L702">
            <v>2</v>
          </cell>
          <cell r="M702">
            <v>7</v>
          </cell>
          <cell r="N702">
            <v>9</v>
          </cell>
          <cell r="O702">
            <v>22.2</v>
          </cell>
          <cell r="P702">
            <v>0.1</v>
          </cell>
        </row>
        <row r="703">
          <cell r="A703" t="str">
            <v>SIMONCHRIS</v>
          </cell>
          <cell r="B703" t="str">
            <v>CHRIS</v>
          </cell>
          <cell r="C703" t="str">
            <v>SIMON</v>
          </cell>
          <cell r="D703" t="str">
            <v>NYI</v>
          </cell>
          <cell r="E703" t="str">
            <v>L</v>
          </cell>
          <cell r="F703">
            <v>67</v>
          </cell>
          <cell r="G703">
            <v>11</v>
          </cell>
          <cell r="H703">
            <v>98</v>
          </cell>
          <cell r="I703">
            <v>30</v>
          </cell>
          <cell r="J703">
            <v>40</v>
          </cell>
          <cell r="K703">
            <v>24</v>
          </cell>
          <cell r="L703">
            <v>21</v>
          </cell>
          <cell r="M703">
            <v>23</v>
          </cell>
          <cell r="N703">
            <v>44</v>
          </cell>
          <cell r="O703">
            <v>47.7</v>
          </cell>
          <cell r="P703">
            <v>1.1000000000000001</v>
          </cell>
        </row>
        <row r="704">
          <cell r="A704" t="str">
            <v>SJOSTROMFREDRIK</v>
          </cell>
          <cell r="B704" t="str">
            <v>FREDRIK</v>
          </cell>
          <cell r="C704" t="str">
            <v>SJOSTROM</v>
          </cell>
          <cell r="D704" t="str">
            <v>PHO</v>
          </cell>
          <cell r="E704" t="str">
            <v>R</v>
          </cell>
          <cell r="F704">
            <v>78</v>
          </cell>
          <cell r="G704">
            <v>68</v>
          </cell>
          <cell r="H704">
            <v>94</v>
          </cell>
          <cell r="I704">
            <v>37</v>
          </cell>
          <cell r="J704">
            <v>24</v>
          </cell>
          <cell r="K704">
            <v>18</v>
          </cell>
          <cell r="L704">
            <v>2</v>
          </cell>
          <cell r="M704">
            <v>13</v>
          </cell>
          <cell r="N704">
            <v>15</v>
          </cell>
          <cell r="O704">
            <v>13.3</v>
          </cell>
          <cell r="P704">
            <v>0.3</v>
          </cell>
        </row>
        <row r="705">
          <cell r="A705" t="str">
            <v>SKOULAMARTIN</v>
          </cell>
          <cell r="B705" t="str">
            <v>MARTIN</v>
          </cell>
          <cell r="C705" t="str">
            <v>SKOULA</v>
          </cell>
          <cell r="D705" t="str">
            <v>MIN</v>
          </cell>
          <cell r="E705" t="str">
            <v>D</v>
          </cell>
          <cell r="F705">
            <v>81</v>
          </cell>
          <cell r="G705">
            <v>81</v>
          </cell>
          <cell r="H705">
            <v>73</v>
          </cell>
          <cell r="I705">
            <v>26</v>
          </cell>
          <cell r="J705">
            <v>37</v>
          </cell>
          <cell r="K705">
            <v>18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</row>
        <row r="706">
          <cell r="A706" t="str">
            <v>SKRASTINSKARLIS</v>
          </cell>
          <cell r="B706" t="str">
            <v>KARLIS</v>
          </cell>
          <cell r="C706" t="str">
            <v>SKRASTINS</v>
          </cell>
          <cell r="D706" t="str">
            <v>COL</v>
          </cell>
          <cell r="E706" t="str">
            <v>D</v>
          </cell>
          <cell r="F706">
            <v>68</v>
          </cell>
          <cell r="G706">
            <v>190</v>
          </cell>
          <cell r="H706">
            <v>37</v>
          </cell>
          <cell r="I706">
            <v>43</v>
          </cell>
          <cell r="J706">
            <v>22</v>
          </cell>
          <cell r="K706">
            <v>39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</row>
        <row r="707">
          <cell r="A707" t="str">
            <v>SLATERJIM</v>
          </cell>
          <cell r="B707" t="str">
            <v>JIM</v>
          </cell>
          <cell r="C707" t="str">
            <v>SLATER</v>
          </cell>
          <cell r="D707" t="str">
            <v>ATL</v>
          </cell>
          <cell r="E707" t="str">
            <v>C</v>
          </cell>
          <cell r="F707">
            <v>74</v>
          </cell>
          <cell r="G707">
            <v>25</v>
          </cell>
          <cell r="H707">
            <v>107</v>
          </cell>
          <cell r="I707">
            <v>42</v>
          </cell>
          <cell r="J707">
            <v>10</v>
          </cell>
          <cell r="K707">
            <v>14</v>
          </cell>
          <cell r="L707">
            <v>203</v>
          </cell>
          <cell r="M707">
            <v>170</v>
          </cell>
          <cell r="N707">
            <v>373</v>
          </cell>
          <cell r="O707">
            <v>54.4</v>
          </cell>
          <cell r="P707">
            <v>8.1999999999999993</v>
          </cell>
        </row>
        <row r="708">
          <cell r="A708" t="str">
            <v>SMIDLADISLAV</v>
          </cell>
          <cell r="B708" t="str">
            <v>LADISLAV</v>
          </cell>
          <cell r="C708" t="str">
            <v>SMID</v>
          </cell>
          <cell r="D708" t="str">
            <v>EDM</v>
          </cell>
          <cell r="E708" t="str">
            <v>D</v>
          </cell>
          <cell r="F708">
            <v>77</v>
          </cell>
          <cell r="G708">
            <v>107</v>
          </cell>
          <cell r="H708">
            <v>52</v>
          </cell>
          <cell r="I708">
            <v>28</v>
          </cell>
          <cell r="J708">
            <v>65</v>
          </cell>
          <cell r="K708">
            <v>46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</row>
        <row r="709">
          <cell r="A709" t="str">
            <v>SMITHJASON</v>
          </cell>
          <cell r="B709" t="str">
            <v>JASON</v>
          </cell>
          <cell r="C709" t="str">
            <v>SMITH</v>
          </cell>
          <cell r="D709" t="str">
            <v>EDM</v>
          </cell>
          <cell r="E709" t="str">
            <v>D</v>
          </cell>
          <cell r="F709">
            <v>82</v>
          </cell>
          <cell r="G709">
            <v>228</v>
          </cell>
          <cell r="H709">
            <v>151</v>
          </cell>
          <cell r="I709">
            <v>46</v>
          </cell>
          <cell r="J709">
            <v>109</v>
          </cell>
          <cell r="K709">
            <v>37</v>
          </cell>
          <cell r="L709">
            <v>0</v>
          </cell>
          <cell r="M709">
            <v>1</v>
          </cell>
          <cell r="N709">
            <v>1</v>
          </cell>
          <cell r="O709">
            <v>0</v>
          </cell>
          <cell r="P709">
            <v>0</v>
          </cell>
        </row>
        <row r="710">
          <cell r="A710" t="str">
            <v>SMITHMARK</v>
          </cell>
          <cell r="B710" t="str">
            <v>MARK</v>
          </cell>
          <cell r="C710" t="str">
            <v>SMITH</v>
          </cell>
          <cell r="D710" t="str">
            <v>SJS</v>
          </cell>
          <cell r="E710" t="str">
            <v>C</v>
          </cell>
          <cell r="F710">
            <v>41</v>
          </cell>
          <cell r="G710">
            <v>12</v>
          </cell>
          <cell r="H710">
            <v>39</v>
          </cell>
          <cell r="I710">
            <v>12</v>
          </cell>
          <cell r="J710">
            <v>19</v>
          </cell>
          <cell r="K710">
            <v>15</v>
          </cell>
          <cell r="L710">
            <v>47</v>
          </cell>
          <cell r="M710">
            <v>32</v>
          </cell>
          <cell r="N710">
            <v>79</v>
          </cell>
          <cell r="O710">
            <v>59.5</v>
          </cell>
          <cell r="P710">
            <v>3.5</v>
          </cell>
        </row>
        <row r="711">
          <cell r="A711" t="str">
            <v>SMITHNATHAN</v>
          </cell>
          <cell r="B711" t="str">
            <v>NATHAN</v>
          </cell>
          <cell r="C711" t="str">
            <v>SMITH</v>
          </cell>
          <cell r="D711" t="str">
            <v>VAN</v>
          </cell>
          <cell r="E711" t="str">
            <v>C</v>
          </cell>
          <cell r="F711">
            <v>1</v>
          </cell>
          <cell r="G711">
            <v>0</v>
          </cell>
          <cell r="H711">
            <v>1</v>
          </cell>
          <cell r="I711">
            <v>0</v>
          </cell>
          <cell r="J711">
            <v>0</v>
          </cell>
          <cell r="K711">
            <v>0</v>
          </cell>
          <cell r="L711">
            <v>6</v>
          </cell>
          <cell r="M711">
            <v>3</v>
          </cell>
          <cell r="N711">
            <v>9</v>
          </cell>
          <cell r="O711">
            <v>66.7</v>
          </cell>
          <cell r="P711">
            <v>15.7</v>
          </cell>
        </row>
        <row r="712">
          <cell r="A712" t="str">
            <v>SMITHSONJERRED</v>
          </cell>
          <cell r="B712" t="str">
            <v>JERRED</v>
          </cell>
          <cell r="C712" t="str">
            <v>SMITHSON</v>
          </cell>
          <cell r="D712" t="str">
            <v>NAS</v>
          </cell>
          <cell r="E712" t="str">
            <v>C</v>
          </cell>
          <cell r="F712">
            <v>64</v>
          </cell>
          <cell r="G712">
            <v>43</v>
          </cell>
          <cell r="H712">
            <v>72</v>
          </cell>
          <cell r="I712">
            <v>14</v>
          </cell>
          <cell r="J712">
            <v>15</v>
          </cell>
          <cell r="K712">
            <v>19</v>
          </cell>
          <cell r="L712">
            <v>237</v>
          </cell>
          <cell r="M712">
            <v>183</v>
          </cell>
          <cell r="N712">
            <v>420</v>
          </cell>
          <cell r="O712">
            <v>56.4</v>
          </cell>
          <cell r="P712">
            <v>11.1</v>
          </cell>
        </row>
        <row r="713">
          <cell r="A713" t="str">
            <v>SMITHWYATT</v>
          </cell>
          <cell r="B713" t="str">
            <v>WYATT</v>
          </cell>
          <cell r="C713" t="str">
            <v>SMITH</v>
          </cell>
          <cell r="D713" t="str">
            <v>MIN</v>
          </cell>
          <cell r="E713" t="str">
            <v>C</v>
          </cell>
          <cell r="F713">
            <v>61</v>
          </cell>
          <cell r="G713">
            <v>21</v>
          </cell>
          <cell r="H713">
            <v>25</v>
          </cell>
          <cell r="I713">
            <v>25</v>
          </cell>
          <cell r="J713">
            <v>8</v>
          </cell>
          <cell r="K713">
            <v>15</v>
          </cell>
          <cell r="L713">
            <v>221</v>
          </cell>
          <cell r="M713">
            <v>287</v>
          </cell>
          <cell r="N713">
            <v>508</v>
          </cell>
          <cell r="O713">
            <v>43.5</v>
          </cell>
          <cell r="P713">
            <v>14.9</v>
          </cell>
        </row>
        <row r="714">
          <cell r="A714" t="str">
            <v>SMOLINSKIBRYAN</v>
          </cell>
          <cell r="B714" t="str">
            <v>BRYAN</v>
          </cell>
          <cell r="C714" t="str">
            <v>SMOLINSKI</v>
          </cell>
          <cell r="D714" t="str">
            <v>VAN</v>
          </cell>
          <cell r="E714" t="str">
            <v>C</v>
          </cell>
          <cell r="F714">
            <v>82</v>
          </cell>
          <cell r="G714">
            <v>63</v>
          </cell>
          <cell r="H714">
            <v>65</v>
          </cell>
          <cell r="I714">
            <v>54</v>
          </cell>
          <cell r="J714">
            <v>23</v>
          </cell>
          <cell r="K714">
            <v>37</v>
          </cell>
          <cell r="L714">
            <v>611</v>
          </cell>
          <cell r="M714">
            <v>601</v>
          </cell>
          <cell r="N714">
            <v>1212</v>
          </cell>
          <cell r="O714">
            <v>50.4</v>
          </cell>
          <cell r="P714">
            <v>26.3</v>
          </cell>
        </row>
        <row r="715">
          <cell r="A715" t="str">
            <v>SMYTHRYAN</v>
          </cell>
          <cell r="B715" t="str">
            <v>RYAN</v>
          </cell>
          <cell r="C715" t="str">
            <v>SMYTH</v>
          </cell>
          <cell r="D715" t="str">
            <v>NYI</v>
          </cell>
          <cell r="E715" t="str">
            <v>L</v>
          </cell>
          <cell r="F715">
            <v>71</v>
          </cell>
          <cell r="G715">
            <v>48</v>
          </cell>
          <cell r="H715">
            <v>32</v>
          </cell>
          <cell r="I715">
            <v>68</v>
          </cell>
          <cell r="J715">
            <v>75</v>
          </cell>
          <cell r="K715">
            <v>78</v>
          </cell>
          <cell r="L715">
            <v>32</v>
          </cell>
          <cell r="M715">
            <v>40</v>
          </cell>
          <cell r="N715">
            <v>72</v>
          </cell>
          <cell r="O715">
            <v>44.4</v>
          </cell>
          <cell r="P715">
            <v>1.7</v>
          </cell>
        </row>
        <row r="716">
          <cell r="A716" t="str">
            <v>SOPELBRENT</v>
          </cell>
          <cell r="B716" t="str">
            <v>BRENT</v>
          </cell>
          <cell r="C716" t="str">
            <v>SOPEL</v>
          </cell>
          <cell r="D716" t="str">
            <v>VAN</v>
          </cell>
          <cell r="E716" t="str">
            <v>D</v>
          </cell>
          <cell r="F716">
            <v>64</v>
          </cell>
          <cell r="G716">
            <v>105</v>
          </cell>
          <cell r="H716">
            <v>41</v>
          </cell>
          <cell r="I716">
            <v>55</v>
          </cell>
          <cell r="J716">
            <v>44</v>
          </cell>
          <cell r="K716">
            <v>19</v>
          </cell>
          <cell r="L716">
            <v>1</v>
          </cell>
          <cell r="M716">
            <v>2</v>
          </cell>
          <cell r="N716">
            <v>3</v>
          </cell>
          <cell r="O716">
            <v>33.299999999999997</v>
          </cell>
          <cell r="P716">
            <v>0</v>
          </cell>
        </row>
        <row r="717">
          <cell r="A717" t="str">
            <v>SOURAYSHELDON</v>
          </cell>
          <cell r="B717" t="str">
            <v>SHELDON</v>
          </cell>
          <cell r="C717" t="str">
            <v>SOURAY</v>
          </cell>
          <cell r="D717" t="str">
            <v>MTL</v>
          </cell>
          <cell r="E717" t="str">
            <v>D</v>
          </cell>
          <cell r="F717">
            <v>81</v>
          </cell>
          <cell r="G717">
            <v>149</v>
          </cell>
          <cell r="H717">
            <v>101</v>
          </cell>
          <cell r="I717">
            <v>120</v>
          </cell>
          <cell r="J717">
            <v>85</v>
          </cell>
          <cell r="K717">
            <v>62</v>
          </cell>
          <cell r="L717">
            <v>2</v>
          </cell>
          <cell r="M717">
            <v>0</v>
          </cell>
          <cell r="N717">
            <v>2</v>
          </cell>
          <cell r="O717">
            <v>100</v>
          </cell>
          <cell r="P717">
            <v>0</v>
          </cell>
        </row>
        <row r="718">
          <cell r="A718" t="str">
            <v>SPACEKJAROSLAV</v>
          </cell>
          <cell r="B718" t="str">
            <v>JAROSLAV</v>
          </cell>
          <cell r="C718" t="str">
            <v>SPACEK</v>
          </cell>
          <cell r="D718" t="str">
            <v>BUF</v>
          </cell>
          <cell r="E718" t="str">
            <v>D</v>
          </cell>
          <cell r="F718">
            <v>65</v>
          </cell>
          <cell r="G718">
            <v>103</v>
          </cell>
          <cell r="H718">
            <v>83</v>
          </cell>
          <cell r="I718">
            <v>38</v>
          </cell>
          <cell r="J718">
            <v>50</v>
          </cell>
          <cell r="K718">
            <v>20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</row>
        <row r="719">
          <cell r="A719" t="str">
            <v>SPEZZAJASON</v>
          </cell>
          <cell r="B719" t="str">
            <v>JASON</v>
          </cell>
          <cell r="C719" t="str">
            <v>SPEZZA</v>
          </cell>
          <cell r="D719" t="str">
            <v>OTT</v>
          </cell>
          <cell r="E719" t="str">
            <v>C</v>
          </cell>
          <cell r="F719">
            <v>67</v>
          </cell>
          <cell r="G719">
            <v>14</v>
          </cell>
          <cell r="H719">
            <v>18</v>
          </cell>
          <cell r="I719">
            <v>42</v>
          </cell>
          <cell r="J719">
            <v>63</v>
          </cell>
          <cell r="K719">
            <v>45</v>
          </cell>
          <cell r="L719">
            <v>668</v>
          </cell>
          <cell r="M719">
            <v>593</v>
          </cell>
          <cell r="N719">
            <v>1261</v>
          </cell>
          <cell r="O719">
            <v>53</v>
          </cell>
          <cell r="P719">
            <v>30.6</v>
          </cell>
        </row>
        <row r="720">
          <cell r="A720" t="str">
            <v>SPRUKTSJANIS</v>
          </cell>
          <cell r="B720" t="str">
            <v>JANIS</v>
          </cell>
          <cell r="C720" t="str">
            <v>SPRUKTS</v>
          </cell>
          <cell r="D720" t="str">
            <v>FLA</v>
          </cell>
          <cell r="E720" t="str">
            <v>C</v>
          </cell>
          <cell r="F720">
            <v>13</v>
          </cell>
          <cell r="G720">
            <v>6</v>
          </cell>
          <cell r="H720">
            <v>6</v>
          </cell>
          <cell r="I720">
            <v>2</v>
          </cell>
          <cell r="J720">
            <v>2</v>
          </cell>
          <cell r="K720">
            <v>3</v>
          </cell>
          <cell r="L720">
            <v>27</v>
          </cell>
          <cell r="M720">
            <v>34</v>
          </cell>
          <cell r="N720">
            <v>61</v>
          </cell>
          <cell r="O720">
            <v>44.3</v>
          </cell>
          <cell r="P720">
            <v>7.8</v>
          </cell>
        </row>
        <row r="721">
          <cell r="A721" t="str">
            <v>STAALERIC</v>
          </cell>
          <cell r="B721" t="str">
            <v>ERIC</v>
          </cell>
          <cell r="C721" t="str">
            <v>STAAL</v>
          </cell>
          <cell r="D721" t="str">
            <v>CAR</v>
          </cell>
          <cell r="E721" t="str">
            <v>C</v>
          </cell>
          <cell r="F721">
            <v>82</v>
          </cell>
          <cell r="G721">
            <v>29</v>
          </cell>
          <cell r="H721">
            <v>77</v>
          </cell>
          <cell r="I721">
            <v>110</v>
          </cell>
          <cell r="J721">
            <v>63</v>
          </cell>
          <cell r="K721">
            <v>47</v>
          </cell>
          <cell r="L721">
            <v>559</v>
          </cell>
          <cell r="M721">
            <v>679</v>
          </cell>
          <cell r="N721">
            <v>1238</v>
          </cell>
          <cell r="O721">
            <v>45.2</v>
          </cell>
          <cell r="P721">
            <v>24.9</v>
          </cell>
        </row>
        <row r="722">
          <cell r="A722" t="str">
            <v>STAALJORDAN</v>
          </cell>
          <cell r="B722" t="str">
            <v>JORDAN</v>
          </cell>
          <cell r="C722" t="str">
            <v>STAAL</v>
          </cell>
          <cell r="D722" t="str">
            <v>PIT</v>
          </cell>
          <cell r="E722" t="str">
            <v>C</v>
          </cell>
          <cell r="F722">
            <v>81</v>
          </cell>
          <cell r="G722">
            <v>42</v>
          </cell>
          <cell r="H722">
            <v>33</v>
          </cell>
          <cell r="I722">
            <v>48</v>
          </cell>
          <cell r="J722">
            <v>27</v>
          </cell>
          <cell r="K722">
            <v>37</v>
          </cell>
          <cell r="L722">
            <v>142</v>
          </cell>
          <cell r="M722">
            <v>241</v>
          </cell>
          <cell r="N722">
            <v>383</v>
          </cell>
          <cell r="O722">
            <v>37.1</v>
          </cell>
          <cell r="P722">
            <v>8</v>
          </cell>
        </row>
        <row r="723">
          <cell r="A723" t="str">
            <v>STAFFORDDREW</v>
          </cell>
          <cell r="B723" t="str">
            <v>DREW</v>
          </cell>
          <cell r="C723" t="str">
            <v>STAFFORD</v>
          </cell>
          <cell r="D723" t="str">
            <v>BUF</v>
          </cell>
          <cell r="E723" t="str">
            <v>R</v>
          </cell>
          <cell r="F723">
            <v>41</v>
          </cell>
          <cell r="G723">
            <v>15</v>
          </cell>
          <cell r="H723">
            <v>37</v>
          </cell>
          <cell r="I723">
            <v>23</v>
          </cell>
          <cell r="J723">
            <v>21</v>
          </cell>
          <cell r="K723">
            <v>8</v>
          </cell>
          <cell r="L723">
            <v>6</v>
          </cell>
          <cell r="M723">
            <v>7</v>
          </cell>
          <cell r="N723">
            <v>13</v>
          </cell>
          <cell r="O723">
            <v>46.2</v>
          </cell>
          <cell r="P723">
            <v>0.5</v>
          </cell>
        </row>
        <row r="724">
          <cell r="A724" t="str">
            <v>STAIOSSTEVE</v>
          </cell>
          <cell r="B724" t="str">
            <v>STEVE</v>
          </cell>
          <cell r="C724" t="str">
            <v>STAIOS</v>
          </cell>
          <cell r="D724" t="str">
            <v>EDM</v>
          </cell>
          <cell r="E724" t="str">
            <v>D</v>
          </cell>
          <cell r="F724">
            <v>58</v>
          </cell>
          <cell r="G724">
            <v>140</v>
          </cell>
          <cell r="H724">
            <v>59</v>
          </cell>
          <cell r="I724">
            <v>49</v>
          </cell>
          <cell r="J724">
            <v>64</v>
          </cell>
          <cell r="K724">
            <v>35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</row>
        <row r="725">
          <cell r="A725" t="str">
            <v>STAJANMATTHEW</v>
          </cell>
          <cell r="B725" t="str">
            <v>MATTHEW</v>
          </cell>
          <cell r="C725" t="str">
            <v>STAJAN</v>
          </cell>
          <cell r="D725" t="str">
            <v>TOR</v>
          </cell>
          <cell r="E725" t="str">
            <v>C</v>
          </cell>
          <cell r="F725">
            <v>82</v>
          </cell>
          <cell r="G725">
            <v>46</v>
          </cell>
          <cell r="H725">
            <v>86</v>
          </cell>
          <cell r="I725">
            <v>55</v>
          </cell>
          <cell r="J725">
            <v>54</v>
          </cell>
          <cell r="K725">
            <v>57</v>
          </cell>
          <cell r="L725">
            <v>454</v>
          </cell>
          <cell r="M725">
            <v>531</v>
          </cell>
          <cell r="N725">
            <v>985</v>
          </cell>
          <cell r="O725">
            <v>46.1</v>
          </cell>
          <cell r="P725">
            <v>19</v>
          </cell>
        </row>
        <row r="726">
          <cell r="A726" t="str">
            <v>STASTNYPAUL</v>
          </cell>
          <cell r="B726" t="str">
            <v>PAUL</v>
          </cell>
          <cell r="C726" t="str">
            <v>STASTNY</v>
          </cell>
          <cell r="D726" t="str">
            <v>COL</v>
          </cell>
          <cell r="E726" t="str">
            <v>C</v>
          </cell>
          <cell r="F726">
            <v>82</v>
          </cell>
          <cell r="G726">
            <v>49</v>
          </cell>
          <cell r="H726">
            <v>29</v>
          </cell>
          <cell r="I726">
            <v>51</v>
          </cell>
          <cell r="J726">
            <v>46</v>
          </cell>
          <cell r="K726">
            <v>62</v>
          </cell>
          <cell r="L726">
            <v>594</v>
          </cell>
          <cell r="M726">
            <v>632</v>
          </cell>
          <cell r="N726">
            <v>1226</v>
          </cell>
          <cell r="O726">
            <v>48.4</v>
          </cell>
          <cell r="P726">
            <v>25.5</v>
          </cell>
        </row>
        <row r="727">
          <cell r="A727" t="str">
            <v>STASTNYYAN</v>
          </cell>
          <cell r="B727" t="str">
            <v>YAN</v>
          </cell>
          <cell r="C727" t="str">
            <v>STASTNY</v>
          </cell>
          <cell r="D727" t="str">
            <v>BOS</v>
          </cell>
          <cell r="E727" t="str">
            <v>C</v>
          </cell>
          <cell r="F727">
            <v>21</v>
          </cell>
          <cell r="G727">
            <v>7</v>
          </cell>
          <cell r="H727">
            <v>11</v>
          </cell>
          <cell r="I727">
            <v>4</v>
          </cell>
          <cell r="J727">
            <v>4</v>
          </cell>
          <cell r="K727">
            <v>6</v>
          </cell>
          <cell r="L727">
            <v>23</v>
          </cell>
          <cell r="M727">
            <v>28</v>
          </cell>
          <cell r="N727">
            <v>51</v>
          </cell>
          <cell r="O727">
            <v>45.1</v>
          </cell>
          <cell r="P727">
            <v>3.9</v>
          </cell>
        </row>
        <row r="728">
          <cell r="A728" t="str">
            <v>STECKELDAVID</v>
          </cell>
          <cell r="B728" t="str">
            <v>DAVID</v>
          </cell>
          <cell r="C728" t="str">
            <v>STECKEL</v>
          </cell>
          <cell r="D728" t="str">
            <v>WAS</v>
          </cell>
          <cell r="E728" t="str">
            <v>L</v>
          </cell>
          <cell r="F728">
            <v>5</v>
          </cell>
          <cell r="G728">
            <v>11</v>
          </cell>
          <cell r="H728">
            <v>2</v>
          </cell>
          <cell r="I728">
            <v>0</v>
          </cell>
          <cell r="J728">
            <v>3</v>
          </cell>
          <cell r="K728">
            <v>7</v>
          </cell>
          <cell r="L728">
            <v>28</v>
          </cell>
          <cell r="M728">
            <v>15</v>
          </cell>
          <cell r="N728">
            <v>43</v>
          </cell>
          <cell r="O728">
            <v>65.099999999999994</v>
          </cell>
          <cell r="P728">
            <v>14.7</v>
          </cell>
        </row>
        <row r="729">
          <cell r="A729" t="str">
            <v>STEENALEXANDER</v>
          </cell>
          <cell r="B729" t="str">
            <v>ALEXANDER</v>
          </cell>
          <cell r="C729" t="str">
            <v>STEEN</v>
          </cell>
          <cell r="D729" t="str">
            <v>TOR</v>
          </cell>
          <cell r="E729" t="str">
            <v>C</v>
          </cell>
          <cell r="F729">
            <v>82</v>
          </cell>
          <cell r="G729">
            <v>31</v>
          </cell>
          <cell r="H729">
            <v>73</v>
          </cell>
          <cell r="I729">
            <v>59</v>
          </cell>
          <cell r="J729">
            <v>44</v>
          </cell>
          <cell r="K729">
            <v>25</v>
          </cell>
          <cell r="L729">
            <v>15</v>
          </cell>
          <cell r="M729">
            <v>29</v>
          </cell>
          <cell r="N729">
            <v>44</v>
          </cell>
          <cell r="O729">
            <v>34.1</v>
          </cell>
          <cell r="P729">
            <v>0.8</v>
          </cell>
        </row>
        <row r="730">
          <cell r="A730" t="str">
            <v>STEFANPATRIK</v>
          </cell>
          <cell r="B730" t="str">
            <v>PATRIK</v>
          </cell>
          <cell r="C730" t="str">
            <v>STEFAN</v>
          </cell>
          <cell r="D730" t="str">
            <v>DAL</v>
          </cell>
          <cell r="E730" t="str">
            <v>C</v>
          </cell>
          <cell r="F730">
            <v>41</v>
          </cell>
          <cell r="G730">
            <v>16</v>
          </cell>
          <cell r="H730">
            <v>19</v>
          </cell>
          <cell r="I730">
            <v>12</v>
          </cell>
          <cell r="J730">
            <v>15</v>
          </cell>
          <cell r="K730">
            <v>25</v>
          </cell>
          <cell r="L730">
            <v>105</v>
          </cell>
          <cell r="M730">
            <v>113</v>
          </cell>
          <cell r="N730">
            <v>218</v>
          </cell>
          <cell r="O730">
            <v>48.2</v>
          </cell>
          <cell r="P730">
            <v>9.6999999999999993</v>
          </cell>
        </row>
        <row r="731">
          <cell r="A731" t="str">
            <v>STEMPNIAKLEE</v>
          </cell>
          <cell r="B731" t="str">
            <v>LEE</v>
          </cell>
          <cell r="C731" t="str">
            <v>STEMPNIAK</v>
          </cell>
          <cell r="D731" t="str">
            <v>STL</v>
          </cell>
          <cell r="E731" t="str">
            <v>R</v>
          </cell>
          <cell r="F731">
            <v>82</v>
          </cell>
          <cell r="G731">
            <v>19</v>
          </cell>
          <cell r="H731">
            <v>64</v>
          </cell>
          <cell r="I731">
            <v>69</v>
          </cell>
          <cell r="J731">
            <v>42</v>
          </cell>
          <cell r="K731">
            <v>34</v>
          </cell>
          <cell r="L731">
            <v>1</v>
          </cell>
          <cell r="M731">
            <v>6</v>
          </cell>
          <cell r="N731">
            <v>7</v>
          </cell>
          <cell r="O731">
            <v>14.3</v>
          </cell>
          <cell r="P731">
            <v>0.1</v>
          </cell>
        </row>
        <row r="732">
          <cell r="A732" t="str">
            <v>STEPHENSONSHAY</v>
          </cell>
          <cell r="B732" t="str">
            <v>SHAY</v>
          </cell>
          <cell r="C732" t="str">
            <v>STEPHENSON</v>
          </cell>
          <cell r="D732" t="str">
            <v>LAK</v>
          </cell>
          <cell r="E732" t="str">
            <v>L</v>
          </cell>
          <cell r="F732">
            <v>2</v>
          </cell>
          <cell r="G732">
            <v>0</v>
          </cell>
          <cell r="H732">
            <v>3</v>
          </cell>
          <cell r="I732">
            <v>0</v>
          </cell>
          <cell r="J732">
            <v>0</v>
          </cell>
          <cell r="K732">
            <v>0</v>
          </cell>
          <cell r="L732">
            <v>3</v>
          </cell>
          <cell r="M732">
            <v>9</v>
          </cell>
          <cell r="N732">
            <v>12</v>
          </cell>
          <cell r="O732">
            <v>25</v>
          </cell>
          <cell r="P732">
            <v>10.5</v>
          </cell>
        </row>
        <row r="733">
          <cell r="A733" t="str">
            <v>STEWARTANTHONY</v>
          </cell>
          <cell r="B733" t="str">
            <v>ANTHONY</v>
          </cell>
          <cell r="C733" t="str">
            <v>STEWART</v>
          </cell>
          <cell r="D733" t="str">
            <v>FLA</v>
          </cell>
          <cell r="E733" t="str">
            <v>C</v>
          </cell>
          <cell r="F733">
            <v>10</v>
          </cell>
          <cell r="G733">
            <v>2</v>
          </cell>
          <cell r="H733">
            <v>8</v>
          </cell>
          <cell r="I733">
            <v>9</v>
          </cell>
          <cell r="J733">
            <v>1</v>
          </cell>
          <cell r="K733">
            <v>4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</row>
        <row r="734">
          <cell r="A734" t="str">
            <v>STEWARTKARL</v>
          </cell>
          <cell r="B734" t="str">
            <v>KARL</v>
          </cell>
          <cell r="C734" t="str">
            <v>STEWART</v>
          </cell>
          <cell r="D734" t="str">
            <v>TBL</v>
          </cell>
          <cell r="E734" t="str">
            <v>L</v>
          </cell>
          <cell r="F734">
            <v>47</v>
          </cell>
          <cell r="G734">
            <v>13</v>
          </cell>
          <cell r="H734">
            <v>97</v>
          </cell>
          <cell r="I734">
            <v>12</v>
          </cell>
          <cell r="J734">
            <v>8</v>
          </cell>
          <cell r="K734">
            <v>7</v>
          </cell>
          <cell r="L734">
            <v>2</v>
          </cell>
          <cell r="M734">
            <v>1</v>
          </cell>
          <cell r="N734">
            <v>3</v>
          </cell>
          <cell r="O734">
            <v>66.7</v>
          </cell>
          <cell r="P734">
            <v>0.1</v>
          </cell>
        </row>
        <row r="735">
          <cell r="A735" t="str">
            <v>STILLMANCORY</v>
          </cell>
          <cell r="B735" t="str">
            <v>CORY</v>
          </cell>
          <cell r="C735" t="str">
            <v>STILLMAN</v>
          </cell>
          <cell r="D735" t="str">
            <v>CAR</v>
          </cell>
          <cell r="E735" t="str">
            <v>L</v>
          </cell>
          <cell r="F735">
            <v>43</v>
          </cell>
          <cell r="G735">
            <v>10</v>
          </cell>
          <cell r="H735">
            <v>32</v>
          </cell>
          <cell r="I735">
            <v>43</v>
          </cell>
          <cell r="J735">
            <v>27</v>
          </cell>
          <cell r="K735">
            <v>21</v>
          </cell>
          <cell r="L735">
            <v>2</v>
          </cell>
          <cell r="M735">
            <v>5</v>
          </cell>
          <cell r="N735">
            <v>7</v>
          </cell>
          <cell r="O735">
            <v>28.6</v>
          </cell>
          <cell r="P735">
            <v>0.2</v>
          </cell>
        </row>
        <row r="736">
          <cell r="A736" t="str">
            <v>ST-LOUISMARTIN</v>
          </cell>
          <cell r="B736" t="str">
            <v>MARTIN</v>
          </cell>
          <cell r="C736" t="str">
            <v>ST-LOUIS</v>
          </cell>
          <cell r="D736" t="str">
            <v>TBL</v>
          </cell>
          <cell r="E736" t="str">
            <v>R</v>
          </cell>
          <cell r="F736">
            <v>82</v>
          </cell>
          <cell r="G736">
            <v>44</v>
          </cell>
          <cell r="H736">
            <v>44</v>
          </cell>
          <cell r="I736">
            <v>82</v>
          </cell>
          <cell r="J736">
            <v>92</v>
          </cell>
          <cell r="K736">
            <v>83</v>
          </cell>
          <cell r="L736">
            <v>7</v>
          </cell>
          <cell r="M736">
            <v>13</v>
          </cell>
          <cell r="N736">
            <v>20</v>
          </cell>
          <cell r="O736">
            <v>35</v>
          </cell>
          <cell r="P736">
            <v>0.4</v>
          </cell>
        </row>
        <row r="737">
          <cell r="A737" t="str">
            <v>STOLLJARRET</v>
          </cell>
          <cell r="B737" t="str">
            <v>JARRET</v>
          </cell>
          <cell r="C737" t="str">
            <v>STOLL</v>
          </cell>
          <cell r="D737" t="str">
            <v>EDM</v>
          </cell>
          <cell r="E737" t="str">
            <v>C</v>
          </cell>
          <cell r="F737">
            <v>51</v>
          </cell>
          <cell r="G737">
            <v>31</v>
          </cell>
          <cell r="H737">
            <v>89</v>
          </cell>
          <cell r="I737">
            <v>57</v>
          </cell>
          <cell r="J737">
            <v>49</v>
          </cell>
          <cell r="K737">
            <v>31</v>
          </cell>
          <cell r="L737">
            <v>501</v>
          </cell>
          <cell r="M737">
            <v>400</v>
          </cell>
          <cell r="N737">
            <v>901</v>
          </cell>
          <cell r="O737">
            <v>55.6</v>
          </cell>
          <cell r="P737">
            <v>31.2</v>
          </cell>
        </row>
        <row r="738">
          <cell r="A738" t="str">
            <v>STORTINIZACHERY</v>
          </cell>
          <cell r="B738" t="str">
            <v>ZACHERY</v>
          </cell>
          <cell r="C738" t="str">
            <v>STORTINI</v>
          </cell>
          <cell r="D738" t="str">
            <v>EDM</v>
          </cell>
          <cell r="E738" t="str">
            <v>R</v>
          </cell>
          <cell r="F738">
            <v>29</v>
          </cell>
          <cell r="G738">
            <v>10</v>
          </cell>
          <cell r="H738">
            <v>45</v>
          </cell>
          <cell r="I738">
            <v>6</v>
          </cell>
          <cell r="J738">
            <v>5</v>
          </cell>
          <cell r="K738">
            <v>3</v>
          </cell>
          <cell r="L738">
            <v>3</v>
          </cell>
          <cell r="M738">
            <v>0</v>
          </cell>
          <cell r="N738">
            <v>3</v>
          </cell>
          <cell r="O738">
            <v>100</v>
          </cell>
          <cell r="P738">
            <v>0.1</v>
          </cell>
        </row>
        <row r="739">
          <cell r="A739" t="str">
            <v>ST-PIERREMARTIN</v>
          </cell>
          <cell r="B739" t="str">
            <v>MARTIN</v>
          </cell>
          <cell r="C739" t="str">
            <v>ST-PIERRE</v>
          </cell>
          <cell r="D739" t="str">
            <v>CHI</v>
          </cell>
          <cell r="E739" t="str">
            <v>C</v>
          </cell>
          <cell r="F739">
            <v>14</v>
          </cell>
          <cell r="G739">
            <v>1</v>
          </cell>
          <cell r="H739">
            <v>16</v>
          </cell>
          <cell r="I739">
            <v>4</v>
          </cell>
          <cell r="J739">
            <v>3</v>
          </cell>
          <cell r="K739">
            <v>2</v>
          </cell>
          <cell r="L739">
            <v>62</v>
          </cell>
          <cell r="M739">
            <v>67</v>
          </cell>
          <cell r="N739">
            <v>129</v>
          </cell>
          <cell r="O739">
            <v>48.1</v>
          </cell>
          <cell r="P739">
            <v>16.5</v>
          </cell>
        </row>
        <row r="740">
          <cell r="A740" t="str">
            <v>STRAKAMARTIN</v>
          </cell>
          <cell r="B740" t="str">
            <v>MARTIN</v>
          </cell>
          <cell r="C740" t="str">
            <v>STRAKA</v>
          </cell>
          <cell r="D740" t="str">
            <v>NYR</v>
          </cell>
          <cell r="E740" t="str">
            <v>C</v>
          </cell>
          <cell r="F740">
            <v>77</v>
          </cell>
          <cell r="G740">
            <v>42</v>
          </cell>
          <cell r="H740">
            <v>39</v>
          </cell>
          <cell r="I740">
            <v>62</v>
          </cell>
          <cell r="J740">
            <v>40</v>
          </cell>
          <cell r="K740">
            <v>45</v>
          </cell>
          <cell r="L740">
            <v>86</v>
          </cell>
          <cell r="M740">
            <v>127</v>
          </cell>
          <cell r="N740">
            <v>213</v>
          </cell>
          <cell r="O740">
            <v>40.4</v>
          </cell>
          <cell r="P740">
            <v>4.9000000000000004</v>
          </cell>
        </row>
        <row r="741">
          <cell r="A741" t="str">
            <v>STREITMARK</v>
          </cell>
          <cell r="B741" t="str">
            <v>MARK</v>
          </cell>
          <cell r="C741" t="str">
            <v>STREIT</v>
          </cell>
          <cell r="D741" t="str">
            <v>MTL</v>
          </cell>
          <cell r="E741" t="str">
            <v>D</v>
          </cell>
          <cell r="F741">
            <v>76</v>
          </cell>
          <cell r="G741">
            <v>50</v>
          </cell>
          <cell r="H741">
            <v>45</v>
          </cell>
          <cell r="I741">
            <v>31</v>
          </cell>
          <cell r="J741">
            <v>23</v>
          </cell>
          <cell r="K741">
            <v>29</v>
          </cell>
          <cell r="L741">
            <v>4</v>
          </cell>
          <cell r="M741">
            <v>8</v>
          </cell>
          <cell r="N741">
            <v>12</v>
          </cell>
          <cell r="O741">
            <v>33.299999999999997</v>
          </cell>
          <cell r="P741">
            <v>0.2</v>
          </cell>
        </row>
        <row r="742">
          <cell r="A742" t="str">
            <v>STRUDWICKJASON</v>
          </cell>
          <cell r="B742" t="str">
            <v>JASON</v>
          </cell>
          <cell r="C742" t="str">
            <v>STRUDWICK</v>
          </cell>
          <cell r="D742" t="str">
            <v>NYR</v>
          </cell>
          <cell r="E742" t="str">
            <v>D</v>
          </cell>
          <cell r="F742">
            <v>8</v>
          </cell>
          <cell r="G742">
            <v>6</v>
          </cell>
          <cell r="H742">
            <v>5</v>
          </cell>
          <cell r="I742">
            <v>2</v>
          </cell>
          <cell r="J742">
            <v>0</v>
          </cell>
          <cell r="K742">
            <v>3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</row>
        <row r="743">
          <cell r="A743" t="str">
            <v>STUARTBRAD</v>
          </cell>
          <cell r="B743" t="str">
            <v>BRAD</v>
          </cell>
          <cell r="C743" t="str">
            <v>STUART</v>
          </cell>
          <cell r="D743" t="str">
            <v>CGY</v>
          </cell>
          <cell r="E743" t="str">
            <v>D</v>
          </cell>
          <cell r="F743">
            <v>75</v>
          </cell>
          <cell r="G743">
            <v>141</v>
          </cell>
          <cell r="H743">
            <v>165</v>
          </cell>
          <cell r="I743">
            <v>57</v>
          </cell>
          <cell r="J743">
            <v>60</v>
          </cell>
          <cell r="K743">
            <v>26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</row>
        <row r="744">
          <cell r="A744" t="str">
            <v>STUARTMARK</v>
          </cell>
          <cell r="B744" t="str">
            <v>MARK</v>
          </cell>
          <cell r="C744" t="str">
            <v>STUART</v>
          </cell>
          <cell r="D744" t="str">
            <v>BOS</v>
          </cell>
          <cell r="E744" t="str">
            <v>D</v>
          </cell>
          <cell r="F744">
            <v>15</v>
          </cell>
          <cell r="G744">
            <v>16</v>
          </cell>
          <cell r="H744">
            <v>22</v>
          </cell>
          <cell r="I744">
            <v>1</v>
          </cell>
          <cell r="J744">
            <v>3</v>
          </cell>
          <cell r="K744">
            <v>1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</row>
        <row r="745">
          <cell r="A745" t="str">
            <v>STUMPELJOZEF</v>
          </cell>
          <cell r="B745" t="str">
            <v>JOZEF</v>
          </cell>
          <cell r="C745" t="str">
            <v>STUMPEL</v>
          </cell>
          <cell r="D745" t="str">
            <v>FLA</v>
          </cell>
          <cell r="E745" t="str">
            <v>C</v>
          </cell>
          <cell r="F745">
            <v>73</v>
          </cell>
          <cell r="G745">
            <v>35</v>
          </cell>
          <cell r="H745">
            <v>58</v>
          </cell>
          <cell r="I745">
            <v>48</v>
          </cell>
          <cell r="J745">
            <v>42</v>
          </cell>
          <cell r="K745">
            <v>37</v>
          </cell>
          <cell r="L745">
            <v>498</v>
          </cell>
          <cell r="M745">
            <v>488</v>
          </cell>
          <cell r="N745">
            <v>986</v>
          </cell>
          <cell r="O745">
            <v>50.5</v>
          </cell>
          <cell r="P745">
            <v>22.2</v>
          </cell>
        </row>
        <row r="746">
          <cell r="A746" t="str">
            <v>STURMMARCO</v>
          </cell>
          <cell r="B746" t="str">
            <v>MARCO</v>
          </cell>
          <cell r="C746" t="str">
            <v>STURM</v>
          </cell>
          <cell r="D746" t="str">
            <v>BOS</v>
          </cell>
          <cell r="E746" t="str">
            <v>L</v>
          </cell>
          <cell r="F746">
            <v>76</v>
          </cell>
          <cell r="G746">
            <v>22</v>
          </cell>
          <cell r="H746">
            <v>44</v>
          </cell>
          <cell r="I746">
            <v>59</v>
          </cell>
          <cell r="J746">
            <v>14</v>
          </cell>
          <cell r="K746">
            <v>37</v>
          </cell>
          <cell r="L746">
            <v>8</v>
          </cell>
          <cell r="M746">
            <v>5</v>
          </cell>
          <cell r="N746">
            <v>13</v>
          </cell>
          <cell r="O746">
            <v>61.5</v>
          </cell>
          <cell r="P746">
            <v>0.2</v>
          </cell>
        </row>
        <row r="747">
          <cell r="A747" t="str">
            <v>SUGLOBOVALEKSANDER</v>
          </cell>
          <cell r="B747" t="str">
            <v>ALEKSANDER</v>
          </cell>
          <cell r="C747" t="str">
            <v>SUGLOBOV</v>
          </cell>
          <cell r="D747" t="str">
            <v>TOR</v>
          </cell>
          <cell r="E747" t="str">
            <v>R</v>
          </cell>
          <cell r="F747">
            <v>14</v>
          </cell>
          <cell r="G747">
            <v>1</v>
          </cell>
          <cell r="H747">
            <v>12</v>
          </cell>
          <cell r="I747">
            <v>11</v>
          </cell>
          <cell r="J747">
            <v>3</v>
          </cell>
          <cell r="K747">
            <v>1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</row>
        <row r="748">
          <cell r="A748" t="str">
            <v>SULLIVANSTEVE</v>
          </cell>
          <cell r="B748" t="str">
            <v>STEVE</v>
          </cell>
          <cell r="C748" t="str">
            <v>SULLIVAN</v>
          </cell>
          <cell r="D748" t="str">
            <v>NAS</v>
          </cell>
          <cell r="E748" t="str">
            <v>L</v>
          </cell>
          <cell r="F748">
            <v>57</v>
          </cell>
          <cell r="G748">
            <v>13</v>
          </cell>
          <cell r="H748">
            <v>36</v>
          </cell>
          <cell r="I748">
            <v>49</v>
          </cell>
          <cell r="J748">
            <v>40</v>
          </cell>
          <cell r="K748">
            <v>27</v>
          </cell>
          <cell r="L748">
            <v>15</v>
          </cell>
          <cell r="M748">
            <v>24</v>
          </cell>
          <cell r="N748">
            <v>39</v>
          </cell>
          <cell r="O748">
            <v>38.5</v>
          </cell>
          <cell r="P748">
            <v>1.1000000000000001</v>
          </cell>
        </row>
        <row r="749">
          <cell r="A749" t="str">
            <v>SUNDINMATS</v>
          </cell>
          <cell r="B749" t="str">
            <v>MATS</v>
          </cell>
          <cell r="C749" t="str">
            <v>SUNDIN</v>
          </cell>
          <cell r="D749" t="str">
            <v>TOR</v>
          </cell>
          <cell r="E749" t="str">
            <v>C</v>
          </cell>
          <cell r="F749">
            <v>75</v>
          </cell>
          <cell r="G749">
            <v>41</v>
          </cell>
          <cell r="H749">
            <v>70</v>
          </cell>
          <cell r="I749">
            <v>129</v>
          </cell>
          <cell r="J749">
            <v>55</v>
          </cell>
          <cell r="K749">
            <v>34</v>
          </cell>
          <cell r="L749">
            <v>988</v>
          </cell>
          <cell r="M749">
            <v>802</v>
          </cell>
          <cell r="N749">
            <v>1790</v>
          </cell>
          <cell r="O749">
            <v>55.2</v>
          </cell>
          <cell r="P749">
            <v>37.5</v>
          </cell>
        </row>
        <row r="750">
          <cell r="A750" t="str">
            <v>SUTERRYAN</v>
          </cell>
          <cell r="B750" t="str">
            <v>RYAN</v>
          </cell>
          <cell r="C750" t="str">
            <v>SUTER</v>
          </cell>
          <cell r="D750" t="str">
            <v>NAS</v>
          </cell>
          <cell r="E750" t="str">
            <v>D</v>
          </cell>
          <cell r="F750">
            <v>82</v>
          </cell>
          <cell r="G750">
            <v>69</v>
          </cell>
          <cell r="H750">
            <v>45</v>
          </cell>
          <cell r="I750">
            <v>43</v>
          </cell>
          <cell r="J750">
            <v>41</v>
          </cell>
          <cell r="K750">
            <v>42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</row>
        <row r="751">
          <cell r="A751" t="str">
            <v>SUTHERBYBRIAN</v>
          </cell>
          <cell r="B751" t="str">
            <v>BRIAN</v>
          </cell>
          <cell r="C751" t="str">
            <v>SUTHERBY</v>
          </cell>
          <cell r="D751" t="str">
            <v>WAS</v>
          </cell>
          <cell r="E751" t="str">
            <v>C</v>
          </cell>
          <cell r="F751">
            <v>69</v>
          </cell>
          <cell r="G751">
            <v>46</v>
          </cell>
          <cell r="H751">
            <v>60</v>
          </cell>
          <cell r="I751">
            <v>35</v>
          </cell>
          <cell r="J751">
            <v>16</v>
          </cell>
          <cell r="K751">
            <v>27</v>
          </cell>
          <cell r="L751">
            <v>382</v>
          </cell>
          <cell r="M751">
            <v>380</v>
          </cell>
          <cell r="N751">
            <v>762</v>
          </cell>
          <cell r="O751">
            <v>50.1</v>
          </cell>
          <cell r="P751">
            <v>17.600000000000001</v>
          </cell>
        </row>
        <row r="752">
          <cell r="A752" t="str">
            <v>SUTTONANDY</v>
          </cell>
          <cell r="B752" t="str">
            <v>ANDY</v>
          </cell>
          <cell r="C752" t="str">
            <v>SUTTON</v>
          </cell>
          <cell r="D752" t="str">
            <v>ATL</v>
          </cell>
          <cell r="E752" t="str">
            <v>D</v>
          </cell>
          <cell r="F752">
            <v>55</v>
          </cell>
          <cell r="G752">
            <v>162</v>
          </cell>
          <cell r="H752">
            <v>61</v>
          </cell>
          <cell r="I752">
            <v>28</v>
          </cell>
          <cell r="J752">
            <v>43</v>
          </cell>
          <cell r="K752">
            <v>34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</row>
        <row r="753">
          <cell r="A753" t="str">
            <v>SVATOSMAREK</v>
          </cell>
          <cell r="B753" t="str">
            <v>MAREK</v>
          </cell>
          <cell r="C753" t="str">
            <v>SVATOS</v>
          </cell>
          <cell r="D753" t="str">
            <v>COL</v>
          </cell>
          <cell r="E753" t="str">
            <v>R</v>
          </cell>
          <cell r="F753">
            <v>66</v>
          </cell>
          <cell r="G753">
            <v>4</v>
          </cell>
          <cell r="H753">
            <v>31</v>
          </cell>
          <cell r="I753">
            <v>43</v>
          </cell>
          <cell r="J753">
            <v>30</v>
          </cell>
          <cell r="K753">
            <v>37</v>
          </cell>
          <cell r="L753">
            <v>1</v>
          </cell>
          <cell r="M753">
            <v>0</v>
          </cell>
          <cell r="N753">
            <v>1</v>
          </cell>
          <cell r="O753">
            <v>100</v>
          </cell>
          <cell r="P753">
            <v>0</v>
          </cell>
        </row>
        <row r="754">
          <cell r="A754" t="str">
            <v>SVITOVALEXANDER</v>
          </cell>
          <cell r="B754" t="str">
            <v>ALEXANDER</v>
          </cell>
          <cell r="C754" t="str">
            <v>SVITOV</v>
          </cell>
          <cell r="D754" t="str">
            <v>CBJ</v>
          </cell>
          <cell r="E754" t="str">
            <v>C</v>
          </cell>
          <cell r="F754">
            <v>76</v>
          </cell>
          <cell r="G754">
            <v>33</v>
          </cell>
          <cell r="H754">
            <v>140</v>
          </cell>
          <cell r="I754">
            <v>33</v>
          </cell>
          <cell r="J754">
            <v>16</v>
          </cell>
          <cell r="K754">
            <v>26</v>
          </cell>
          <cell r="L754">
            <v>472</v>
          </cell>
          <cell r="M754">
            <v>456</v>
          </cell>
          <cell r="N754">
            <v>928</v>
          </cell>
          <cell r="O754">
            <v>50.9</v>
          </cell>
          <cell r="P754">
            <v>21.5</v>
          </cell>
        </row>
        <row r="755">
          <cell r="A755" t="str">
            <v>SYDORDARRYL</v>
          </cell>
          <cell r="B755" t="str">
            <v>DARRYL</v>
          </cell>
          <cell r="C755" t="str">
            <v>SYDOR</v>
          </cell>
          <cell r="D755" t="str">
            <v>DAL</v>
          </cell>
          <cell r="E755" t="str">
            <v>D</v>
          </cell>
          <cell r="F755">
            <v>74</v>
          </cell>
          <cell r="G755">
            <v>136</v>
          </cell>
          <cell r="H755">
            <v>56</v>
          </cell>
          <cell r="I755">
            <v>56</v>
          </cell>
          <cell r="J755">
            <v>32</v>
          </cell>
          <cell r="K755">
            <v>25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</row>
        <row r="756">
          <cell r="A756" t="str">
            <v>SYKORAPETR</v>
          </cell>
          <cell r="B756" t="str">
            <v>PETR</v>
          </cell>
          <cell r="C756" t="str">
            <v>SYKORA</v>
          </cell>
          <cell r="D756" t="str">
            <v>EDM</v>
          </cell>
          <cell r="E756" t="str">
            <v>R</v>
          </cell>
          <cell r="F756">
            <v>82</v>
          </cell>
          <cell r="G756">
            <v>28</v>
          </cell>
          <cell r="H756">
            <v>7</v>
          </cell>
          <cell r="I756">
            <v>97</v>
          </cell>
          <cell r="J756">
            <v>78</v>
          </cell>
          <cell r="K756">
            <v>24</v>
          </cell>
          <cell r="L756">
            <v>222</v>
          </cell>
          <cell r="M756">
            <v>240</v>
          </cell>
          <cell r="N756">
            <v>462</v>
          </cell>
          <cell r="O756">
            <v>48</v>
          </cell>
          <cell r="P756">
            <v>9.9</v>
          </cell>
        </row>
        <row r="757">
          <cell r="A757" t="str">
            <v>SYVRETDANNY</v>
          </cell>
          <cell r="B757" t="str">
            <v>DANNY</v>
          </cell>
          <cell r="C757" t="str">
            <v>SYVRET</v>
          </cell>
          <cell r="D757" t="str">
            <v>EDM</v>
          </cell>
          <cell r="E757" t="str">
            <v>D</v>
          </cell>
          <cell r="F757">
            <v>16</v>
          </cell>
          <cell r="G757">
            <v>25</v>
          </cell>
          <cell r="H757">
            <v>1</v>
          </cell>
          <cell r="I757">
            <v>11</v>
          </cell>
          <cell r="J757">
            <v>8</v>
          </cell>
          <cell r="K757">
            <v>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</row>
        <row r="758">
          <cell r="A758" t="str">
            <v>TAFFEJEFF</v>
          </cell>
          <cell r="B758" t="str">
            <v>JEFF</v>
          </cell>
          <cell r="C758" t="str">
            <v>TAFFE</v>
          </cell>
          <cell r="D758" t="str">
            <v>PHO</v>
          </cell>
          <cell r="E758" t="str">
            <v>L</v>
          </cell>
          <cell r="F758">
            <v>17</v>
          </cell>
          <cell r="G758">
            <v>4</v>
          </cell>
          <cell r="H758">
            <v>15</v>
          </cell>
          <cell r="I758">
            <v>15</v>
          </cell>
          <cell r="J758">
            <v>8</v>
          </cell>
          <cell r="K758">
            <v>8</v>
          </cell>
          <cell r="L758">
            <v>25</v>
          </cell>
          <cell r="M758">
            <v>39</v>
          </cell>
          <cell r="N758">
            <v>64</v>
          </cell>
          <cell r="O758">
            <v>39.1</v>
          </cell>
          <cell r="P758">
            <v>6.6</v>
          </cell>
        </row>
        <row r="759">
          <cell r="A759" t="str">
            <v>TALBOTMAXIME</v>
          </cell>
          <cell r="B759" t="str">
            <v>MAXIME</v>
          </cell>
          <cell r="C759" t="str">
            <v>TALBOT</v>
          </cell>
          <cell r="D759" t="str">
            <v>PIT</v>
          </cell>
          <cell r="E759" t="str">
            <v>C</v>
          </cell>
          <cell r="F759">
            <v>75</v>
          </cell>
          <cell r="G759">
            <v>51</v>
          </cell>
          <cell r="H759">
            <v>114</v>
          </cell>
          <cell r="I759">
            <v>31</v>
          </cell>
          <cell r="J759">
            <v>22</v>
          </cell>
          <cell r="K759">
            <v>22</v>
          </cell>
          <cell r="L759">
            <v>401</v>
          </cell>
          <cell r="M759">
            <v>502</v>
          </cell>
          <cell r="N759">
            <v>903</v>
          </cell>
          <cell r="O759">
            <v>44.4</v>
          </cell>
          <cell r="P759">
            <v>20.6</v>
          </cell>
        </row>
        <row r="760">
          <cell r="A760" t="str">
            <v>TALLACKSONBARRY</v>
          </cell>
          <cell r="B760" t="str">
            <v>BARRY</v>
          </cell>
          <cell r="C760" t="str">
            <v>TALLACKSON</v>
          </cell>
          <cell r="D760" t="str">
            <v>NJD</v>
          </cell>
          <cell r="E760" t="str">
            <v>R</v>
          </cell>
          <cell r="F760">
            <v>3</v>
          </cell>
          <cell r="G760">
            <v>2</v>
          </cell>
          <cell r="H760">
            <v>5</v>
          </cell>
          <cell r="I760">
            <v>1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</row>
        <row r="761">
          <cell r="A761" t="str">
            <v>TALLINDERHENRIK</v>
          </cell>
          <cell r="B761" t="str">
            <v>HENRIK</v>
          </cell>
          <cell r="C761" t="str">
            <v>TALLINDER</v>
          </cell>
          <cell r="D761" t="str">
            <v>BUF</v>
          </cell>
          <cell r="E761" t="str">
            <v>D</v>
          </cell>
          <cell r="F761">
            <v>47</v>
          </cell>
          <cell r="G761">
            <v>66</v>
          </cell>
          <cell r="H761">
            <v>26</v>
          </cell>
          <cell r="I761">
            <v>18</v>
          </cell>
          <cell r="J761">
            <v>45</v>
          </cell>
          <cell r="K761">
            <v>15</v>
          </cell>
          <cell r="L761">
            <v>0</v>
          </cell>
          <cell r="M761">
            <v>1</v>
          </cell>
          <cell r="N761">
            <v>1</v>
          </cell>
          <cell r="O761">
            <v>0</v>
          </cell>
          <cell r="P761">
            <v>0</v>
          </cell>
        </row>
        <row r="762">
          <cell r="A762" t="str">
            <v>TAMBELLINIJEFF</v>
          </cell>
          <cell r="B762" t="str">
            <v>JEFF</v>
          </cell>
          <cell r="C762" t="str">
            <v>TAMBELLINI</v>
          </cell>
          <cell r="D762" t="str">
            <v>NYI</v>
          </cell>
          <cell r="E762" t="str">
            <v>L</v>
          </cell>
          <cell r="F762">
            <v>23</v>
          </cell>
          <cell r="G762">
            <v>2</v>
          </cell>
          <cell r="H762">
            <v>18</v>
          </cell>
          <cell r="I762">
            <v>11</v>
          </cell>
          <cell r="J762">
            <v>4</v>
          </cell>
          <cell r="K762">
            <v>4</v>
          </cell>
          <cell r="L762">
            <v>0</v>
          </cell>
          <cell r="M762">
            <v>1</v>
          </cell>
          <cell r="N762">
            <v>1</v>
          </cell>
          <cell r="O762">
            <v>0</v>
          </cell>
          <cell r="P762">
            <v>0</v>
          </cell>
        </row>
        <row r="763">
          <cell r="A763" t="str">
            <v>TANABEDAVID</v>
          </cell>
          <cell r="B763" t="str">
            <v>DAVID</v>
          </cell>
          <cell r="C763" t="str">
            <v>TANABE</v>
          </cell>
          <cell r="D763" t="str">
            <v>CAR</v>
          </cell>
          <cell r="E763" t="str">
            <v>D</v>
          </cell>
          <cell r="F763">
            <v>60</v>
          </cell>
          <cell r="G763">
            <v>42</v>
          </cell>
          <cell r="H763">
            <v>60</v>
          </cell>
          <cell r="I763">
            <v>32</v>
          </cell>
          <cell r="J763">
            <v>22</v>
          </cell>
          <cell r="K763">
            <v>13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</row>
        <row r="764">
          <cell r="A764" t="str">
            <v>TANGUAYALEX</v>
          </cell>
          <cell r="B764" t="str">
            <v>ALEX</v>
          </cell>
          <cell r="C764" t="str">
            <v>TANGUAY</v>
          </cell>
          <cell r="D764" t="str">
            <v>CGY</v>
          </cell>
          <cell r="E764" t="str">
            <v>L</v>
          </cell>
          <cell r="F764">
            <v>81</v>
          </cell>
          <cell r="G764">
            <v>23</v>
          </cell>
          <cell r="H764">
            <v>45</v>
          </cell>
          <cell r="I764">
            <v>37</v>
          </cell>
          <cell r="J764">
            <v>69</v>
          </cell>
          <cell r="K764">
            <v>35</v>
          </cell>
          <cell r="L764">
            <v>6</v>
          </cell>
          <cell r="M764">
            <v>18</v>
          </cell>
          <cell r="N764">
            <v>24</v>
          </cell>
          <cell r="O764">
            <v>25</v>
          </cell>
          <cell r="P764">
            <v>0.5</v>
          </cell>
        </row>
        <row r="765">
          <cell r="A765" t="str">
            <v>TARNASKYNICK</v>
          </cell>
          <cell r="B765" t="str">
            <v>NICK</v>
          </cell>
          <cell r="C765" t="str">
            <v>TARNASKY</v>
          </cell>
          <cell r="D765" t="str">
            <v>TBL</v>
          </cell>
          <cell r="E765" t="str">
            <v>C</v>
          </cell>
          <cell r="F765">
            <v>77</v>
          </cell>
          <cell r="G765">
            <v>13</v>
          </cell>
          <cell r="H765">
            <v>78</v>
          </cell>
          <cell r="I765">
            <v>18</v>
          </cell>
          <cell r="J765">
            <v>6</v>
          </cell>
          <cell r="K765">
            <v>19</v>
          </cell>
          <cell r="L765">
            <v>4</v>
          </cell>
          <cell r="M765">
            <v>9</v>
          </cell>
          <cell r="N765">
            <v>13</v>
          </cell>
          <cell r="O765">
            <v>30.8</v>
          </cell>
          <cell r="P765">
            <v>0.3</v>
          </cell>
        </row>
        <row r="766">
          <cell r="A766" t="str">
            <v>TAYLORTIMOTHY</v>
          </cell>
          <cell r="B766" t="str">
            <v>TIMOTHY</v>
          </cell>
          <cell r="C766" t="str">
            <v>TAYLOR</v>
          </cell>
          <cell r="D766" t="str">
            <v>TBL</v>
          </cell>
          <cell r="E766" t="str">
            <v>C</v>
          </cell>
          <cell r="F766">
            <v>71</v>
          </cell>
          <cell r="G766">
            <v>22</v>
          </cell>
          <cell r="H766">
            <v>39</v>
          </cell>
          <cell r="I766">
            <v>16</v>
          </cell>
          <cell r="J766">
            <v>11</v>
          </cell>
          <cell r="K766">
            <v>16</v>
          </cell>
          <cell r="L766">
            <v>225</v>
          </cell>
          <cell r="M766">
            <v>175</v>
          </cell>
          <cell r="N766">
            <v>400</v>
          </cell>
          <cell r="O766">
            <v>56.2</v>
          </cell>
          <cell r="P766">
            <v>9.8000000000000007</v>
          </cell>
        </row>
        <row r="767">
          <cell r="A767" t="str">
            <v>TENKRATPETR</v>
          </cell>
          <cell r="B767" t="str">
            <v>PETR</v>
          </cell>
          <cell r="C767" t="str">
            <v>TENKRAT</v>
          </cell>
          <cell r="D767" t="str">
            <v>BOS</v>
          </cell>
          <cell r="E767" t="str">
            <v>R</v>
          </cell>
          <cell r="F767">
            <v>64</v>
          </cell>
          <cell r="G767">
            <v>16</v>
          </cell>
          <cell r="H767">
            <v>55</v>
          </cell>
          <cell r="I767">
            <v>36</v>
          </cell>
          <cell r="J767">
            <v>23</v>
          </cell>
          <cell r="K767">
            <v>24</v>
          </cell>
          <cell r="L767">
            <v>5</v>
          </cell>
          <cell r="M767">
            <v>10</v>
          </cell>
          <cell r="N767">
            <v>15</v>
          </cell>
          <cell r="O767">
            <v>33.299999999999997</v>
          </cell>
          <cell r="P767">
            <v>0.3</v>
          </cell>
        </row>
        <row r="768">
          <cell r="A768" t="str">
            <v>THOMASWILLIAM</v>
          </cell>
          <cell r="B768" t="str">
            <v>WILLIAM</v>
          </cell>
          <cell r="C768" t="str">
            <v>THOMAS</v>
          </cell>
          <cell r="D768" t="str">
            <v>PHO</v>
          </cell>
          <cell r="E768" t="str">
            <v>R</v>
          </cell>
          <cell r="F768">
            <v>24</v>
          </cell>
          <cell r="G768">
            <v>10</v>
          </cell>
          <cell r="H768">
            <v>6</v>
          </cell>
          <cell r="I768">
            <v>13</v>
          </cell>
          <cell r="J768">
            <v>4</v>
          </cell>
          <cell r="K768">
            <v>10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</row>
        <row r="769">
          <cell r="A769" t="str">
            <v>THOMPSONNATE</v>
          </cell>
          <cell r="B769" t="str">
            <v>NATE</v>
          </cell>
          <cell r="C769" t="str">
            <v>THOMPSON</v>
          </cell>
          <cell r="D769" t="str">
            <v>BOS</v>
          </cell>
          <cell r="E769" t="str">
            <v>C</v>
          </cell>
          <cell r="F769">
            <v>4</v>
          </cell>
          <cell r="G769">
            <v>2</v>
          </cell>
          <cell r="H769">
            <v>3</v>
          </cell>
          <cell r="I769">
            <v>1</v>
          </cell>
          <cell r="J769">
            <v>0</v>
          </cell>
          <cell r="K769">
            <v>2</v>
          </cell>
          <cell r="L769">
            <v>4</v>
          </cell>
          <cell r="M769">
            <v>6</v>
          </cell>
          <cell r="N769">
            <v>10</v>
          </cell>
          <cell r="O769">
            <v>40</v>
          </cell>
          <cell r="P769">
            <v>4</v>
          </cell>
        </row>
        <row r="770">
          <cell r="A770" t="str">
            <v>THORBURNCHRIS</v>
          </cell>
          <cell r="B770" t="str">
            <v>CHRIS</v>
          </cell>
          <cell r="C770" t="str">
            <v>THORBURN</v>
          </cell>
          <cell r="D770" t="str">
            <v>PIT</v>
          </cell>
          <cell r="E770" t="str">
            <v>C</v>
          </cell>
          <cell r="F770">
            <v>39</v>
          </cell>
          <cell r="G770">
            <v>9</v>
          </cell>
          <cell r="H770">
            <v>49</v>
          </cell>
          <cell r="I770">
            <v>17</v>
          </cell>
          <cell r="J770">
            <v>9</v>
          </cell>
          <cell r="K770">
            <v>7</v>
          </cell>
          <cell r="L770">
            <v>2</v>
          </cell>
          <cell r="M770">
            <v>6</v>
          </cell>
          <cell r="N770">
            <v>8</v>
          </cell>
          <cell r="O770">
            <v>25</v>
          </cell>
          <cell r="P770">
            <v>0.3</v>
          </cell>
        </row>
        <row r="771">
          <cell r="A771" t="str">
            <v>THORESENPATRICK</v>
          </cell>
          <cell r="B771" t="str">
            <v>PATRICK</v>
          </cell>
          <cell r="C771" t="str">
            <v>THORESEN</v>
          </cell>
          <cell r="D771" t="str">
            <v>EDM</v>
          </cell>
          <cell r="E771" t="str">
            <v>L</v>
          </cell>
          <cell r="F771">
            <v>68</v>
          </cell>
          <cell r="G771">
            <v>21</v>
          </cell>
          <cell r="H771">
            <v>40</v>
          </cell>
          <cell r="I771">
            <v>31</v>
          </cell>
          <cell r="J771">
            <v>45</v>
          </cell>
          <cell r="K771">
            <v>25</v>
          </cell>
          <cell r="L771">
            <v>42</v>
          </cell>
          <cell r="M771">
            <v>40</v>
          </cell>
          <cell r="N771">
            <v>82</v>
          </cell>
          <cell r="O771">
            <v>51.2</v>
          </cell>
          <cell r="P771">
            <v>2.1</v>
          </cell>
        </row>
        <row r="772">
          <cell r="A772" t="str">
            <v>THORNTONJOE</v>
          </cell>
          <cell r="B772" t="str">
            <v>JOE</v>
          </cell>
          <cell r="C772" t="str">
            <v>THORNTON</v>
          </cell>
          <cell r="D772" t="str">
            <v>SJS</v>
          </cell>
          <cell r="E772" t="str">
            <v>C</v>
          </cell>
          <cell r="F772">
            <v>82</v>
          </cell>
          <cell r="G772">
            <v>15</v>
          </cell>
          <cell r="H772">
            <v>64</v>
          </cell>
          <cell r="I772">
            <v>62</v>
          </cell>
          <cell r="J772">
            <v>102</v>
          </cell>
          <cell r="K772">
            <v>51</v>
          </cell>
          <cell r="L772">
            <v>778</v>
          </cell>
          <cell r="M772">
            <v>744</v>
          </cell>
          <cell r="N772">
            <v>1522</v>
          </cell>
          <cell r="O772">
            <v>51.1</v>
          </cell>
          <cell r="P772">
            <v>33.9</v>
          </cell>
        </row>
        <row r="773">
          <cell r="A773" t="str">
            <v>THORNTONSCOTT</v>
          </cell>
          <cell r="B773" t="str">
            <v>SCOTT</v>
          </cell>
          <cell r="C773" t="str">
            <v>THORNTON</v>
          </cell>
          <cell r="D773" t="str">
            <v>LAK</v>
          </cell>
          <cell r="E773" t="str">
            <v>L</v>
          </cell>
          <cell r="F773">
            <v>58</v>
          </cell>
          <cell r="G773">
            <v>32</v>
          </cell>
          <cell r="H773">
            <v>49</v>
          </cell>
          <cell r="I773">
            <v>16</v>
          </cell>
          <cell r="J773">
            <v>17</v>
          </cell>
          <cell r="K773">
            <v>10</v>
          </cell>
          <cell r="L773">
            <v>84</v>
          </cell>
          <cell r="M773">
            <v>61</v>
          </cell>
          <cell r="N773">
            <v>145</v>
          </cell>
          <cell r="O773">
            <v>57.9</v>
          </cell>
          <cell r="P773">
            <v>4.3</v>
          </cell>
        </row>
        <row r="774">
          <cell r="A774" t="str">
            <v>THORNTONSHAWN</v>
          </cell>
          <cell r="B774" t="str">
            <v>SHAWN</v>
          </cell>
          <cell r="C774" t="str">
            <v>THORNTON</v>
          </cell>
          <cell r="D774" t="str">
            <v>ANA</v>
          </cell>
          <cell r="E774" t="str">
            <v>L</v>
          </cell>
          <cell r="F774">
            <v>48</v>
          </cell>
          <cell r="G774">
            <v>6</v>
          </cell>
          <cell r="H774">
            <v>49</v>
          </cell>
          <cell r="I774">
            <v>29</v>
          </cell>
          <cell r="J774">
            <v>4</v>
          </cell>
          <cell r="K774">
            <v>16</v>
          </cell>
          <cell r="L774">
            <v>2</v>
          </cell>
          <cell r="M774">
            <v>6</v>
          </cell>
          <cell r="N774">
            <v>8</v>
          </cell>
          <cell r="O774">
            <v>25</v>
          </cell>
          <cell r="P774">
            <v>0.2</v>
          </cell>
        </row>
        <row r="775">
          <cell r="A775" t="str">
            <v>TIMONENJUSSI</v>
          </cell>
          <cell r="B775" t="str">
            <v>JUSSI</v>
          </cell>
          <cell r="C775" t="str">
            <v>TIMONEN</v>
          </cell>
          <cell r="D775" t="str">
            <v>PHI</v>
          </cell>
          <cell r="E775" t="str">
            <v>D</v>
          </cell>
          <cell r="F775">
            <v>14</v>
          </cell>
          <cell r="G775">
            <v>23</v>
          </cell>
          <cell r="H775">
            <v>2</v>
          </cell>
          <cell r="I775">
            <v>1</v>
          </cell>
          <cell r="J775">
            <v>8</v>
          </cell>
          <cell r="K775">
            <v>2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</row>
        <row r="776">
          <cell r="A776" t="str">
            <v>TIMONENKIMMO</v>
          </cell>
          <cell r="B776" t="str">
            <v>KIMMO</v>
          </cell>
          <cell r="C776" t="str">
            <v>TIMONEN</v>
          </cell>
          <cell r="D776" t="str">
            <v>NAS</v>
          </cell>
          <cell r="E776" t="str">
            <v>D</v>
          </cell>
          <cell r="F776">
            <v>80</v>
          </cell>
          <cell r="G776">
            <v>115</v>
          </cell>
          <cell r="H776">
            <v>54</v>
          </cell>
          <cell r="I776">
            <v>65</v>
          </cell>
          <cell r="J776">
            <v>36</v>
          </cell>
          <cell r="K776">
            <v>20</v>
          </cell>
          <cell r="L776">
            <v>0</v>
          </cell>
          <cell r="M776">
            <v>1</v>
          </cell>
          <cell r="N776">
            <v>1</v>
          </cell>
          <cell r="O776">
            <v>0</v>
          </cell>
          <cell r="P776">
            <v>0</v>
          </cell>
        </row>
        <row r="777">
          <cell r="A777" t="str">
            <v>TJARNQVISTDANIEL</v>
          </cell>
          <cell r="B777" t="str">
            <v>DANIEL</v>
          </cell>
          <cell r="C777" t="str">
            <v>TJARNQVIST</v>
          </cell>
          <cell r="D777" t="str">
            <v>EDM</v>
          </cell>
          <cell r="E777" t="str">
            <v>D</v>
          </cell>
          <cell r="F777">
            <v>37</v>
          </cell>
          <cell r="G777">
            <v>43</v>
          </cell>
          <cell r="H777">
            <v>13</v>
          </cell>
          <cell r="I777">
            <v>18</v>
          </cell>
          <cell r="J777">
            <v>37</v>
          </cell>
          <cell r="K777">
            <v>25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</row>
        <row r="778">
          <cell r="A778" t="str">
            <v>TJARNQVISTMATHIAS</v>
          </cell>
          <cell r="B778" t="str">
            <v>MATHIAS</v>
          </cell>
          <cell r="C778" t="str">
            <v>TJARNQVIST</v>
          </cell>
          <cell r="D778" t="str">
            <v>PHO</v>
          </cell>
          <cell r="E778" t="str">
            <v>L</v>
          </cell>
          <cell r="F778">
            <v>44</v>
          </cell>
          <cell r="G778">
            <v>28</v>
          </cell>
          <cell r="H778">
            <v>64</v>
          </cell>
          <cell r="I778">
            <v>22</v>
          </cell>
          <cell r="J778">
            <v>17</v>
          </cell>
          <cell r="K778">
            <v>11</v>
          </cell>
          <cell r="L778">
            <v>9</v>
          </cell>
          <cell r="M778">
            <v>9</v>
          </cell>
          <cell r="N778">
            <v>18</v>
          </cell>
          <cell r="O778">
            <v>50</v>
          </cell>
          <cell r="P778">
            <v>0.7</v>
          </cell>
        </row>
        <row r="779">
          <cell r="A779" t="str">
            <v>TKACHUKKEITH</v>
          </cell>
          <cell r="B779" t="str">
            <v>KEITH</v>
          </cell>
          <cell r="C779" t="str">
            <v>TKACHUK</v>
          </cell>
          <cell r="D779" t="str">
            <v>ATL</v>
          </cell>
          <cell r="E779" t="str">
            <v>L</v>
          </cell>
          <cell r="F779">
            <v>79</v>
          </cell>
          <cell r="G779">
            <v>21</v>
          </cell>
          <cell r="H779">
            <v>69</v>
          </cell>
          <cell r="I779">
            <v>91</v>
          </cell>
          <cell r="J779">
            <v>58</v>
          </cell>
          <cell r="K779">
            <v>36</v>
          </cell>
          <cell r="L779">
            <v>519</v>
          </cell>
          <cell r="M779">
            <v>507</v>
          </cell>
          <cell r="N779">
            <v>1026</v>
          </cell>
          <cell r="O779">
            <v>50.6</v>
          </cell>
          <cell r="P779">
            <v>21.6</v>
          </cell>
        </row>
        <row r="780">
          <cell r="A780" t="str">
            <v>TOLLEFSENOLE-KRISTIAN</v>
          </cell>
          <cell r="B780" t="str">
            <v>OLE-KRISTIAN</v>
          </cell>
          <cell r="C780" t="str">
            <v>TOLLEFSEN</v>
          </cell>
          <cell r="D780" t="str">
            <v>CBJ</v>
          </cell>
          <cell r="E780" t="str">
            <v>D</v>
          </cell>
          <cell r="F780">
            <v>70</v>
          </cell>
          <cell r="G780">
            <v>66</v>
          </cell>
          <cell r="H780">
            <v>154</v>
          </cell>
          <cell r="I780">
            <v>15</v>
          </cell>
          <cell r="J780">
            <v>18</v>
          </cell>
          <cell r="K780">
            <v>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</row>
        <row r="781">
          <cell r="A781" t="str">
            <v>TOOTOOJORDIN</v>
          </cell>
          <cell r="B781" t="str">
            <v>JORDIN</v>
          </cell>
          <cell r="C781" t="str">
            <v>TOOTOO</v>
          </cell>
          <cell r="D781" t="str">
            <v>NAS</v>
          </cell>
          <cell r="E781" t="str">
            <v>R</v>
          </cell>
          <cell r="F781">
            <v>65</v>
          </cell>
          <cell r="G781">
            <v>9</v>
          </cell>
          <cell r="H781">
            <v>89</v>
          </cell>
          <cell r="I781">
            <v>38</v>
          </cell>
          <cell r="J781">
            <v>11</v>
          </cell>
          <cell r="K781">
            <v>18</v>
          </cell>
          <cell r="L781">
            <v>4</v>
          </cell>
          <cell r="M781">
            <v>8</v>
          </cell>
          <cell r="N781">
            <v>12</v>
          </cell>
          <cell r="O781">
            <v>33.299999999999997</v>
          </cell>
          <cell r="P781">
            <v>0.3</v>
          </cell>
        </row>
        <row r="782">
          <cell r="A782" t="str">
            <v>TORRESRAFFI</v>
          </cell>
          <cell r="B782" t="str">
            <v>RAFFI</v>
          </cell>
          <cell r="C782" t="str">
            <v>TORRES</v>
          </cell>
          <cell r="D782" t="str">
            <v>EDM</v>
          </cell>
          <cell r="E782" t="str">
            <v>L</v>
          </cell>
          <cell r="F782">
            <v>82</v>
          </cell>
          <cell r="G782">
            <v>25</v>
          </cell>
          <cell r="H782">
            <v>114</v>
          </cell>
          <cell r="I782">
            <v>63</v>
          </cell>
          <cell r="J782">
            <v>81</v>
          </cell>
          <cell r="K782">
            <v>39</v>
          </cell>
          <cell r="L782">
            <v>22</v>
          </cell>
          <cell r="M782">
            <v>28</v>
          </cell>
          <cell r="N782">
            <v>50</v>
          </cell>
          <cell r="O782">
            <v>44</v>
          </cell>
          <cell r="P782">
            <v>1</v>
          </cell>
        </row>
        <row r="783">
          <cell r="A783" t="str">
            <v>TREMBLAYYANNICK</v>
          </cell>
          <cell r="B783" t="str">
            <v>YANNICK</v>
          </cell>
          <cell r="C783" t="str">
            <v>TREMBLAY</v>
          </cell>
          <cell r="D783" t="str">
            <v>VAN</v>
          </cell>
          <cell r="E783" t="str">
            <v>D</v>
          </cell>
          <cell r="F783">
            <v>12</v>
          </cell>
          <cell r="G783">
            <v>6</v>
          </cell>
          <cell r="H783">
            <v>4</v>
          </cell>
          <cell r="I783">
            <v>9</v>
          </cell>
          <cell r="J783">
            <v>1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</row>
        <row r="784">
          <cell r="A784" t="str">
            <v>TUCKERDARCY</v>
          </cell>
          <cell r="B784" t="str">
            <v>DARCY</v>
          </cell>
          <cell r="C784" t="str">
            <v>TUCKER</v>
          </cell>
          <cell r="D784" t="str">
            <v>TOR</v>
          </cell>
          <cell r="E784" t="str">
            <v>R</v>
          </cell>
          <cell r="F784">
            <v>56</v>
          </cell>
          <cell r="G784">
            <v>36</v>
          </cell>
          <cell r="H784">
            <v>87</v>
          </cell>
          <cell r="I784">
            <v>65</v>
          </cell>
          <cell r="J784">
            <v>33</v>
          </cell>
          <cell r="K784">
            <v>17</v>
          </cell>
          <cell r="L784">
            <v>6</v>
          </cell>
          <cell r="M784">
            <v>9</v>
          </cell>
          <cell r="N784">
            <v>15</v>
          </cell>
          <cell r="O784">
            <v>40</v>
          </cell>
          <cell r="P784">
            <v>0.4</v>
          </cell>
        </row>
        <row r="785">
          <cell r="A785" t="str">
            <v>TUKONENLAURI</v>
          </cell>
          <cell r="B785" t="str">
            <v>LAURI</v>
          </cell>
          <cell r="C785" t="str">
            <v>TUKONEN</v>
          </cell>
          <cell r="D785" t="str">
            <v>LAK</v>
          </cell>
          <cell r="E785" t="str">
            <v>R</v>
          </cell>
          <cell r="F785">
            <v>4</v>
          </cell>
          <cell r="G785">
            <v>0</v>
          </cell>
          <cell r="H785">
            <v>1</v>
          </cell>
          <cell r="I785">
            <v>0</v>
          </cell>
          <cell r="J785">
            <v>2</v>
          </cell>
          <cell r="K785">
            <v>1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</row>
        <row r="786">
          <cell r="A786" t="str">
            <v>TURGEONPIERRE</v>
          </cell>
          <cell r="B786" t="str">
            <v>PIERRE</v>
          </cell>
          <cell r="C786" t="str">
            <v>TURGEON</v>
          </cell>
          <cell r="D786" t="str">
            <v>COL</v>
          </cell>
          <cell r="E786" t="str">
            <v>C</v>
          </cell>
          <cell r="F786">
            <v>17</v>
          </cell>
          <cell r="G786">
            <v>5</v>
          </cell>
          <cell r="H786">
            <v>5</v>
          </cell>
          <cell r="I786">
            <v>7</v>
          </cell>
          <cell r="J786">
            <v>8</v>
          </cell>
          <cell r="K786">
            <v>4</v>
          </cell>
          <cell r="L786">
            <v>20</v>
          </cell>
          <cell r="M786">
            <v>34</v>
          </cell>
          <cell r="N786">
            <v>54</v>
          </cell>
          <cell r="O786">
            <v>37</v>
          </cell>
          <cell r="P786">
            <v>5.2</v>
          </cell>
        </row>
        <row r="787">
          <cell r="A787" t="str">
            <v>TVERDOVSKYOLEG</v>
          </cell>
          <cell r="B787" t="str">
            <v>OLEG</v>
          </cell>
          <cell r="C787" t="str">
            <v>TVERDOVSKY</v>
          </cell>
          <cell r="D787" t="str">
            <v>LAK</v>
          </cell>
          <cell r="E787" t="str">
            <v>D</v>
          </cell>
          <cell r="F787">
            <v>26</v>
          </cell>
          <cell r="G787">
            <v>17</v>
          </cell>
          <cell r="H787">
            <v>9</v>
          </cell>
          <cell r="I787">
            <v>10</v>
          </cell>
          <cell r="J787">
            <v>17</v>
          </cell>
          <cell r="K787">
            <v>2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</row>
        <row r="788">
          <cell r="A788" t="str">
            <v>TYUTINFEDOR</v>
          </cell>
          <cell r="B788" t="str">
            <v>FEDOR</v>
          </cell>
          <cell r="C788" t="str">
            <v>TYUTIN</v>
          </cell>
          <cell r="D788" t="str">
            <v>NYR</v>
          </cell>
          <cell r="E788" t="str">
            <v>D</v>
          </cell>
          <cell r="F788">
            <v>66</v>
          </cell>
          <cell r="G788">
            <v>102</v>
          </cell>
          <cell r="H788">
            <v>149</v>
          </cell>
          <cell r="I788">
            <v>35</v>
          </cell>
          <cell r="J788">
            <v>44</v>
          </cell>
          <cell r="K788">
            <v>20</v>
          </cell>
          <cell r="L788">
            <v>0</v>
          </cell>
          <cell r="M788">
            <v>1</v>
          </cell>
          <cell r="N788">
            <v>1</v>
          </cell>
          <cell r="O788">
            <v>0</v>
          </cell>
          <cell r="P788">
            <v>0</v>
          </cell>
        </row>
        <row r="789">
          <cell r="A789" t="str">
            <v>UMBERGERR.J.</v>
          </cell>
          <cell r="B789" t="str">
            <v>R.J.</v>
          </cell>
          <cell r="C789" t="str">
            <v>UMBERGER</v>
          </cell>
          <cell r="D789" t="str">
            <v>PHI</v>
          </cell>
          <cell r="E789" t="str">
            <v>C</v>
          </cell>
          <cell r="F789">
            <v>81</v>
          </cell>
          <cell r="G789">
            <v>65</v>
          </cell>
          <cell r="H789">
            <v>69</v>
          </cell>
          <cell r="I789">
            <v>66</v>
          </cell>
          <cell r="J789">
            <v>38</v>
          </cell>
          <cell r="K789">
            <v>36</v>
          </cell>
          <cell r="L789">
            <v>238</v>
          </cell>
          <cell r="M789">
            <v>297</v>
          </cell>
          <cell r="N789">
            <v>535</v>
          </cell>
          <cell r="O789">
            <v>44.5</v>
          </cell>
          <cell r="P789">
            <v>11.2</v>
          </cell>
        </row>
        <row r="790">
          <cell r="A790" t="str">
            <v>UPSHALLSCOTTIE</v>
          </cell>
          <cell r="B790" t="str">
            <v>SCOTTIE</v>
          </cell>
          <cell r="C790" t="str">
            <v>UPSHALL</v>
          </cell>
          <cell r="D790" t="str">
            <v>PHI</v>
          </cell>
          <cell r="E790" t="str">
            <v>R</v>
          </cell>
          <cell r="F790">
            <v>32</v>
          </cell>
          <cell r="G790">
            <v>9</v>
          </cell>
          <cell r="H790">
            <v>24</v>
          </cell>
          <cell r="I790">
            <v>20</v>
          </cell>
          <cell r="J790">
            <v>22</v>
          </cell>
          <cell r="K790">
            <v>14</v>
          </cell>
          <cell r="L790">
            <v>8</v>
          </cell>
          <cell r="M790">
            <v>10</v>
          </cell>
          <cell r="N790">
            <v>18</v>
          </cell>
          <cell r="O790">
            <v>44.4</v>
          </cell>
          <cell r="P790">
            <v>0.9</v>
          </cell>
        </row>
        <row r="791">
          <cell r="A791" t="str">
            <v>VAANANENOSSI</v>
          </cell>
          <cell r="B791" t="str">
            <v>OSSI</v>
          </cell>
          <cell r="C791" t="str">
            <v>VAANANEN</v>
          </cell>
          <cell r="D791" t="str">
            <v>COL</v>
          </cell>
          <cell r="E791" t="str">
            <v>D</v>
          </cell>
          <cell r="F791">
            <v>74</v>
          </cell>
          <cell r="G791">
            <v>72</v>
          </cell>
          <cell r="H791">
            <v>88</v>
          </cell>
          <cell r="I791">
            <v>20</v>
          </cell>
          <cell r="J791">
            <v>28</v>
          </cell>
          <cell r="K791">
            <v>10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</row>
        <row r="792">
          <cell r="A792" t="str">
            <v>VANDERMEERJAMES</v>
          </cell>
          <cell r="B792" t="str">
            <v>JAMES</v>
          </cell>
          <cell r="C792" t="str">
            <v>VANDERMEER</v>
          </cell>
          <cell r="D792" t="str">
            <v>CHI</v>
          </cell>
          <cell r="E792" t="str">
            <v>D</v>
          </cell>
          <cell r="F792">
            <v>46</v>
          </cell>
          <cell r="G792">
            <v>43</v>
          </cell>
          <cell r="H792">
            <v>53</v>
          </cell>
          <cell r="I792">
            <v>15</v>
          </cell>
          <cell r="J792">
            <v>21</v>
          </cell>
          <cell r="K792">
            <v>9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</row>
        <row r="793">
          <cell r="A793" t="str">
            <v>VANEKTHOMAS</v>
          </cell>
          <cell r="B793" t="str">
            <v>THOMAS</v>
          </cell>
          <cell r="C793" t="str">
            <v>VANEK</v>
          </cell>
          <cell r="D793" t="str">
            <v>BUF</v>
          </cell>
          <cell r="E793" t="str">
            <v>L</v>
          </cell>
          <cell r="F793">
            <v>82</v>
          </cell>
          <cell r="G793">
            <v>36</v>
          </cell>
          <cell r="H793">
            <v>30</v>
          </cell>
          <cell r="I793">
            <v>81</v>
          </cell>
          <cell r="J793">
            <v>95</v>
          </cell>
          <cell r="K793">
            <v>45</v>
          </cell>
          <cell r="L793">
            <v>11</v>
          </cell>
          <cell r="M793">
            <v>28</v>
          </cell>
          <cell r="N793">
            <v>39</v>
          </cell>
          <cell r="O793">
            <v>28.2</v>
          </cell>
          <cell r="P793">
            <v>0.7</v>
          </cell>
        </row>
        <row r="794">
          <cell r="A794" t="str">
            <v>VASICEKJOSEF</v>
          </cell>
          <cell r="B794" t="str">
            <v>JOSEF</v>
          </cell>
          <cell r="C794" t="str">
            <v>VASICEK</v>
          </cell>
          <cell r="D794" t="str">
            <v>CAR</v>
          </cell>
          <cell r="E794" t="str">
            <v>C</v>
          </cell>
          <cell r="F794">
            <v>63</v>
          </cell>
          <cell r="G794">
            <v>27</v>
          </cell>
          <cell r="H794">
            <v>45</v>
          </cell>
          <cell r="I794">
            <v>41</v>
          </cell>
          <cell r="J794">
            <v>22</v>
          </cell>
          <cell r="K794">
            <v>20</v>
          </cell>
          <cell r="L794">
            <v>303</v>
          </cell>
          <cell r="M794">
            <v>296</v>
          </cell>
          <cell r="N794">
            <v>599</v>
          </cell>
          <cell r="O794">
            <v>50.6</v>
          </cell>
          <cell r="P794">
            <v>15.9</v>
          </cell>
        </row>
        <row r="795">
          <cell r="A795" t="str">
            <v>VEILLEUXSTEPHANE</v>
          </cell>
          <cell r="B795" t="str">
            <v>STEPHANE</v>
          </cell>
          <cell r="C795" t="str">
            <v>VEILLEUX</v>
          </cell>
          <cell r="D795" t="str">
            <v>MIN</v>
          </cell>
          <cell r="E795" t="str">
            <v>L</v>
          </cell>
          <cell r="F795">
            <v>75</v>
          </cell>
          <cell r="G795">
            <v>31</v>
          </cell>
          <cell r="H795">
            <v>89</v>
          </cell>
          <cell r="I795">
            <v>27</v>
          </cell>
          <cell r="J795">
            <v>24</v>
          </cell>
          <cell r="K795">
            <v>22</v>
          </cell>
          <cell r="L795">
            <v>7</v>
          </cell>
          <cell r="M795">
            <v>25</v>
          </cell>
          <cell r="N795">
            <v>32</v>
          </cell>
          <cell r="O795">
            <v>21.9</v>
          </cell>
          <cell r="P795">
            <v>0.7</v>
          </cell>
        </row>
        <row r="796">
          <cell r="A796" t="str">
            <v>VERMETTEANTOINE</v>
          </cell>
          <cell r="B796" t="str">
            <v>ANTOINE</v>
          </cell>
          <cell r="C796" t="str">
            <v>VERMETTE</v>
          </cell>
          <cell r="D796" t="str">
            <v>OTT</v>
          </cell>
          <cell r="E796" t="str">
            <v>C</v>
          </cell>
          <cell r="F796">
            <v>77</v>
          </cell>
          <cell r="G796">
            <v>29</v>
          </cell>
          <cell r="H796">
            <v>43</v>
          </cell>
          <cell r="I796">
            <v>43</v>
          </cell>
          <cell r="J796">
            <v>53</v>
          </cell>
          <cell r="K796">
            <v>40</v>
          </cell>
          <cell r="L796">
            <v>442</v>
          </cell>
          <cell r="M796">
            <v>392</v>
          </cell>
          <cell r="N796">
            <v>834</v>
          </cell>
          <cell r="O796">
            <v>53</v>
          </cell>
          <cell r="P796">
            <v>17.7</v>
          </cell>
        </row>
        <row r="797">
          <cell r="A797" t="str">
            <v>VIGIERJEAN-PIERRE</v>
          </cell>
          <cell r="B797" t="str">
            <v>JEAN-PIERRE</v>
          </cell>
          <cell r="C797" t="str">
            <v>VIGIER</v>
          </cell>
          <cell r="D797" t="str">
            <v>ATL</v>
          </cell>
          <cell r="E797" t="str">
            <v>R</v>
          </cell>
          <cell r="F797">
            <v>72</v>
          </cell>
          <cell r="G797">
            <v>45</v>
          </cell>
          <cell r="H797">
            <v>84</v>
          </cell>
          <cell r="I797">
            <v>39</v>
          </cell>
          <cell r="J797">
            <v>13</v>
          </cell>
          <cell r="K797">
            <v>32</v>
          </cell>
          <cell r="L797">
            <v>10</v>
          </cell>
          <cell r="M797">
            <v>22</v>
          </cell>
          <cell r="N797">
            <v>32</v>
          </cell>
          <cell r="O797">
            <v>31.2</v>
          </cell>
          <cell r="P797">
            <v>0.7</v>
          </cell>
        </row>
        <row r="798">
          <cell r="A798" t="str">
            <v>VISHNEVSKIVITALY</v>
          </cell>
          <cell r="B798" t="str">
            <v>VITALY</v>
          </cell>
          <cell r="C798" t="str">
            <v>VISHNEVSKI</v>
          </cell>
          <cell r="D798" t="str">
            <v>NAS</v>
          </cell>
          <cell r="E798" t="str">
            <v>D</v>
          </cell>
          <cell r="F798">
            <v>67</v>
          </cell>
          <cell r="G798">
            <v>101</v>
          </cell>
          <cell r="H798">
            <v>155</v>
          </cell>
          <cell r="I798">
            <v>26</v>
          </cell>
          <cell r="J798">
            <v>33</v>
          </cell>
          <cell r="K798">
            <v>30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</row>
        <row r="799">
          <cell r="A799" t="str">
            <v>VISNOVSKYLUBOMIR</v>
          </cell>
          <cell r="B799" t="str">
            <v>LUBOMIR</v>
          </cell>
          <cell r="C799" t="str">
            <v>VISNOVSKY</v>
          </cell>
          <cell r="D799" t="str">
            <v>LAK</v>
          </cell>
          <cell r="E799" t="str">
            <v>D</v>
          </cell>
          <cell r="F799">
            <v>69</v>
          </cell>
          <cell r="G799">
            <v>107</v>
          </cell>
          <cell r="H799">
            <v>47</v>
          </cell>
          <cell r="I799">
            <v>87</v>
          </cell>
          <cell r="J799">
            <v>73</v>
          </cell>
          <cell r="K799">
            <v>37</v>
          </cell>
          <cell r="L799">
            <v>2</v>
          </cell>
          <cell r="M799">
            <v>4</v>
          </cell>
          <cell r="N799">
            <v>6</v>
          </cell>
          <cell r="O799">
            <v>33.299999999999997</v>
          </cell>
          <cell r="P799">
            <v>0.1</v>
          </cell>
        </row>
        <row r="800">
          <cell r="A800" t="str">
            <v>VLASICMARC-EDOUARD</v>
          </cell>
          <cell r="B800" t="str">
            <v>MARC-EDOUARD</v>
          </cell>
          <cell r="C800" t="str">
            <v>VLASIC</v>
          </cell>
          <cell r="D800" t="str">
            <v>SJS</v>
          </cell>
          <cell r="E800" t="str">
            <v>D</v>
          </cell>
          <cell r="F800">
            <v>81</v>
          </cell>
          <cell r="G800">
            <v>134</v>
          </cell>
          <cell r="H800">
            <v>26</v>
          </cell>
          <cell r="I800">
            <v>33</v>
          </cell>
          <cell r="J800">
            <v>49</v>
          </cell>
          <cell r="K800">
            <v>21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</row>
        <row r="801">
          <cell r="A801" t="str">
            <v>VOLCHENKOVANTON</v>
          </cell>
          <cell r="B801" t="str">
            <v>ANTON</v>
          </cell>
          <cell r="C801" t="str">
            <v>VOLCHENKOV</v>
          </cell>
          <cell r="D801" t="str">
            <v>OTT</v>
          </cell>
          <cell r="E801" t="str">
            <v>D</v>
          </cell>
          <cell r="F801">
            <v>78</v>
          </cell>
          <cell r="G801">
            <v>273</v>
          </cell>
          <cell r="H801">
            <v>205</v>
          </cell>
          <cell r="I801">
            <v>36</v>
          </cell>
          <cell r="J801">
            <v>44</v>
          </cell>
          <cell r="K801">
            <v>32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</row>
        <row r="802">
          <cell r="A802" t="str">
            <v>VRBATARADIM</v>
          </cell>
          <cell r="B802" t="str">
            <v>RADIM</v>
          </cell>
          <cell r="C802" t="str">
            <v>VRBATA</v>
          </cell>
          <cell r="D802" t="str">
            <v>CHI</v>
          </cell>
          <cell r="E802" t="str">
            <v>R</v>
          </cell>
          <cell r="F802">
            <v>77</v>
          </cell>
          <cell r="G802">
            <v>12</v>
          </cell>
          <cell r="H802">
            <v>14</v>
          </cell>
          <cell r="I802">
            <v>47</v>
          </cell>
          <cell r="J802">
            <v>23</v>
          </cell>
          <cell r="K802">
            <v>19</v>
          </cell>
          <cell r="L802">
            <v>4</v>
          </cell>
          <cell r="M802">
            <v>8</v>
          </cell>
          <cell r="N802">
            <v>12</v>
          </cell>
          <cell r="O802">
            <v>33.299999999999997</v>
          </cell>
          <cell r="P802">
            <v>0.2</v>
          </cell>
        </row>
        <row r="803">
          <cell r="A803" t="str">
            <v>VYBORNYDAVID</v>
          </cell>
          <cell r="B803" t="str">
            <v>DAVID</v>
          </cell>
          <cell r="C803" t="str">
            <v>VYBORNY</v>
          </cell>
          <cell r="D803" t="str">
            <v>CBJ</v>
          </cell>
          <cell r="E803" t="str">
            <v>R</v>
          </cell>
          <cell r="F803">
            <v>82</v>
          </cell>
          <cell r="G803">
            <v>27</v>
          </cell>
          <cell r="H803">
            <v>53</v>
          </cell>
          <cell r="I803">
            <v>41</v>
          </cell>
          <cell r="J803">
            <v>27</v>
          </cell>
          <cell r="K803">
            <v>47</v>
          </cell>
          <cell r="L803">
            <v>102</v>
          </cell>
          <cell r="M803">
            <v>167</v>
          </cell>
          <cell r="N803">
            <v>269</v>
          </cell>
          <cell r="O803">
            <v>37.9</v>
          </cell>
          <cell r="P803">
            <v>5.8</v>
          </cell>
        </row>
        <row r="804">
          <cell r="A804" t="str">
            <v>WALKERMATT</v>
          </cell>
          <cell r="B804" t="str">
            <v>MATT</v>
          </cell>
          <cell r="C804" t="str">
            <v>WALKER</v>
          </cell>
          <cell r="D804" t="str">
            <v>STL</v>
          </cell>
          <cell r="E804" t="str">
            <v>D</v>
          </cell>
          <cell r="F804">
            <v>48</v>
          </cell>
          <cell r="G804">
            <v>67</v>
          </cell>
          <cell r="H804">
            <v>51</v>
          </cell>
          <cell r="I804">
            <v>25</v>
          </cell>
          <cell r="J804">
            <v>42</v>
          </cell>
          <cell r="K804">
            <v>11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</row>
        <row r="805">
          <cell r="A805" t="str">
            <v>WALKERSCOTT</v>
          </cell>
          <cell r="B805" t="str">
            <v>SCOTT</v>
          </cell>
          <cell r="C805" t="str">
            <v>WALKER</v>
          </cell>
          <cell r="D805" t="str">
            <v>CAR</v>
          </cell>
          <cell r="E805" t="str">
            <v>R</v>
          </cell>
          <cell r="F805">
            <v>81</v>
          </cell>
          <cell r="G805">
            <v>41</v>
          </cell>
          <cell r="H805">
            <v>82</v>
          </cell>
          <cell r="I805">
            <v>73</v>
          </cell>
          <cell r="J805">
            <v>34</v>
          </cell>
          <cell r="K805">
            <v>37</v>
          </cell>
          <cell r="L805">
            <v>40</v>
          </cell>
          <cell r="M805">
            <v>55</v>
          </cell>
          <cell r="N805">
            <v>95</v>
          </cell>
          <cell r="O805">
            <v>42.1</v>
          </cell>
          <cell r="P805">
            <v>1.9</v>
          </cell>
        </row>
        <row r="806">
          <cell r="A806" t="str">
            <v>WALLINNICLAS</v>
          </cell>
          <cell r="B806" t="str">
            <v>NICLAS</v>
          </cell>
          <cell r="C806" t="str">
            <v>WALLIN</v>
          </cell>
          <cell r="D806" t="str">
            <v>CAR</v>
          </cell>
          <cell r="E806" t="str">
            <v>D</v>
          </cell>
          <cell r="F806">
            <v>67</v>
          </cell>
          <cell r="G806">
            <v>84</v>
          </cell>
          <cell r="H806">
            <v>143</v>
          </cell>
          <cell r="I806">
            <v>36</v>
          </cell>
          <cell r="J806">
            <v>34</v>
          </cell>
          <cell r="K806">
            <v>22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</row>
        <row r="807">
          <cell r="A807" t="str">
            <v>WALSERDERRICK</v>
          </cell>
          <cell r="B807" t="str">
            <v>DERRICK</v>
          </cell>
          <cell r="C807" t="str">
            <v>WALSER</v>
          </cell>
          <cell r="D807" t="str">
            <v>CBJ</v>
          </cell>
          <cell r="E807" t="str">
            <v>D</v>
          </cell>
          <cell r="F807">
            <v>9</v>
          </cell>
          <cell r="G807">
            <v>6</v>
          </cell>
          <cell r="H807">
            <v>0</v>
          </cell>
          <cell r="I807">
            <v>3</v>
          </cell>
          <cell r="J807">
            <v>1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</row>
        <row r="808">
          <cell r="A808" t="str">
            <v>WALTERBEN</v>
          </cell>
          <cell r="B808" t="str">
            <v>BEN</v>
          </cell>
          <cell r="C808" t="str">
            <v>WALTER</v>
          </cell>
          <cell r="D808" t="str">
            <v>BOS</v>
          </cell>
          <cell r="E808" t="str">
            <v>C</v>
          </cell>
          <cell r="F808">
            <v>4</v>
          </cell>
          <cell r="G808">
            <v>0</v>
          </cell>
          <cell r="H808">
            <v>1</v>
          </cell>
          <cell r="I808">
            <v>0</v>
          </cell>
          <cell r="J808">
            <v>0</v>
          </cell>
          <cell r="K808">
            <v>1</v>
          </cell>
          <cell r="L808">
            <v>10</v>
          </cell>
          <cell r="M808">
            <v>14</v>
          </cell>
          <cell r="N808">
            <v>24</v>
          </cell>
          <cell r="O808">
            <v>41.7</v>
          </cell>
          <cell r="P808">
            <v>8.9</v>
          </cell>
        </row>
        <row r="809">
          <cell r="A809" t="str">
            <v>WALZWES</v>
          </cell>
          <cell r="B809" t="str">
            <v>WES</v>
          </cell>
          <cell r="C809" t="str">
            <v>WALZ</v>
          </cell>
          <cell r="D809" t="str">
            <v>MIN</v>
          </cell>
          <cell r="E809" t="str">
            <v>C</v>
          </cell>
          <cell r="F809">
            <v>62</v>
          </cell>
          <cell r="G809">
            <v>76</v>
          </cell>
          <cell r="H809">
            <v>13</v>
          </cell>
          <cell r="I809">
            <v>29</v>
          </cell>
          <cell r="J809">
            <v>34</v>
          </cell>
          <cell r="K809">
            <v>35</v>
          </cell>
          <cell r="L809">
            <v>371</v>
          </cell>
          <cell r="M809">
            <v>415</v>
          </cell>
          <cell r="N809">
            <v>786</v>
          </cell>
          <cell r="O809">
            <v>47.2</v>
          </cell>
          <cell r="P809">
            <v>22.1</v>
          </cell>
        </row>
        <row r="810">
          <cell r="A810" t="str">
            <v>WANVIGKYLE</v>
          </cell>
          <cell r="B810" t="str">
            <v>KYLE</v>
          </cell>
          <cell r="C810" t="str">
            <v>WANVIG</v>
          </cell>
          <cell r="D810" t="str">
            <v>TBL</v>
          </cell>
          <cell r="E810" t="str">
            <v>R</v>
          </cell>
          <cell r="F810">
            <v>4</v>
          </cell>
          <cell r="G810">
            <v>0</v>
          </cell>
          <cell r="H810">
            <v>8</v>
          </cell>
          <cell r="I810">
            <v>0</v>
          </cell>
          <cell r="J810">
            <v>1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</row>
        <row r="811">
          <cell r="A811" t="str">
            <v>WARDAARON</v>
          </cell>
          <cell r="B811" t="str">
            <v>AARON</v>
          </cell>
          <cell r="C811" t="str">
            <v>WARD</v>
          </cell>
          <cell r="D811" t="str">
            <v>BOS</v>
          </cell>
          <cell r="E811" t="str">
            <v>D</v>
          </cell>
          <cell r="F811">
            <v>80</v>
          </cell>
          <cell r="G811">
            <v>188</v>
          </cell>
          <cell r="H811">
            <v>200</v>
          </cell>
          <cell r="I811">
            <v>41</v>
          </cell>
          <cell r="J811">
            <v>36</v>
          </cell>
          <cell r="K811">
            <v>18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</row>
        <row r="812">
          <cell r="A812" t="str">
            <v>WARDJASON</v>
          </cell>
          <cell r="B812" t="str">
            <v>JASON</v>
          </cell>
          <cell r="C812" t="str">
            <v>WARD</v>
          </cell>
          <cell r="D812" t="str">
            <v>TBL</v>
          </cell>
          <cell r="E812" t="str">
            <v>R</v>
          </cell>
          <cell r="F812">
            <v>70</v>
          </cell>
          <cell r="G812">
            <v>55</v>
          </cell>
          <cell r="H812">
            <v>59</v>
          </cell>
          <cell r="I812">
            <v>23</v>
          </cell>
          <cell r="J812">
            <v>23</v>
          </cell>
          <cell r="K812">
            <v>41</v>
          </cell>
          <cell r="L812">
            <v>87</v>
          </cell>
          <cell r="M812">
            <v>127</v>
          </cell>
          <cell r="N812">
            <v>214</v>
          </cell>
          <cell r="O812">
            <v>40.6</v>
          </cell>
          <cell r="P812">
            <v>5.3</v>
          </cell>
        </row>
        <row r="813">
          <cell r="A813" t="str">
            <v>WARDJOEL</v>
          </cell>
          <cell r="B813" t="str">
            <v>JOEL</v>
          </cell>
          <cell r="C813" t="str">
            <v>WARD</v>
          </cell>
          <cell r="D813" t="str">
            <v>MIN</v>
          </cell>
          <cell r="E813" t="str">
            <v>R</v>
          </cell>
          <cell r="F813">
            <v>11</v>
          </cell>
          <cell r="G813">
            <v>3</v>
          </cell>
          <cell r="H813">
            <v>17</v>
          </cell>
          <cell r="I813">
            <v>4</v>
          </cell>
          <cell r="J813">
            <v>0</v>
          </cell>
          <cell r="K813">
            <v>2</v>
          </cell>
          <cell r="L813">
            <v>0</v>
          </cell>
          <cell r="M813">
            <v>1</v>
          </cell>
          <cell r="N813">
            <v>1</v>
          </cell>
          <cell r="O813">
            <v>0</v>
          </cell>
          <cell r="P813">
            <v>0.1</v>
          </cell>
        </row>
        <row r="814">
          <cell r="A814" t="str">
            <v>WARRENERRHETT</v>
          </cell>
          <cell r="B814" t="str">
            <v>RHETT</v>
          </cell>
          <cell r="C814" t="str">
            <v>WARRENER</v>
          </cell>
          <cell r="D814" t="str">
            <v>CGY</v>
          </cell>
          <cell r="E814" t="str">
            <v>D</v>
          </cell>
          <cell r="F814">
            <v>62</v>
          </cell>
          <cell r="G814">
            <v>81</v>
          </cell>
          <cell r="H814">
            <v>103</v>
          </cell>
          <cell r="I814">
            <v>23</v>
          </cell>
          <cell r="J814">
            <v>39</v>
          </cell>
          <cell r="K814">
            <v>13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</row>
        <row r="815">
          <cell r="A815" t="str">
            <v>WEAVERMIKE</v>
          </cell>
          <cell r="B815" t="str">
            <v>MIKE</v>
          </cell>
          <cell r="C815" t="str">
            <v>WEAVER</v>
          </cell>
          <cell r="D815" t="str">
            <v>LAK</v>
          </cell>
          <cell r="E815" t="str">
            <v>D</v>
          </cell>
          <cell r="F815">
            <v>39</v>
          </cell>
          <cell r="G815">
            <v>54</v>
          </cell>
          <cell r="H815">
            <v>41</v>
          </cell>
          <cell r="I815">
            <v>9</v>
          </cell>
          <cell r="J815">
            <v>21</v>
          </cell>
          <cell r="K815">
            <v>17</v>
          </cell>
          <cell r="L815">
            <v>2</v>
          </cell>
          <cell r="M815">
            <v>1</v>
          </cell>
          <cell r="N815">
            <v>3</v>
          </cell>
          <cell r="O815">
            <v>66.7</v>
          </cell>
          <cell r="P815">
            <v>0.1</v>
          </cell>
        </row>
        <row r="816">
          <cell r="A816" t="str">
            <v>WEBERSHEA</v>
          </cell>
          <cell r="B816" t="str">
            <v>SHEA</v>
          </cell>
          <cell r="C816" t="str">
            <v>WEBER</v>
          </cell>
          <cell r="D816" t="str">
            <v>NAS</v>
          </cell>
          <cell r="E816" t="str">
            <v>D</v>
          </cell>
          <cell r="F816">
            <v>79</v>
          </cell>
          <cell r="G816">
            <v>77</v>
          </cell>
          <cell r="H816">
            <v>165</v>
          </cell>
          <cell r="I816">
            <v>72</v>
          </cell>
          <cell r="J816">
            <v>39</v>
          </cell>
          <cell r="K816">
            <v>27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</row>
        <row r="817">
          <cell r="A817" t="str">
            <v>WEIGHTDOUG</v>
          </cell>
          <cell r="B817" t="str">
            <v>DOUG</v>
          </cell>
          <cell r="C817" t="str">
            <v>WEIGHT</v>
          </cell>
          <cell r="D817" t="str">
            <v>STL</v>
          </cell>
          <cell r="E817" t="str">
            <v>C</v>
          </cell>
          <cell r="F817">
            <v>82</v>
          </cell>
          <cell r="G817">
            <v>31</v>
          </cell>
          <cell r="H817">
            <v>55</v>
          </cell>
          <cell r="I817">
            <v>64</v>
          </cell>
          <cell r="J817">
            <v>43</v>
          </cell>
          <cell r="K817">
            <v>34</v>
          </cell>
          <cell r="L817">
            <v>489</v>
          </cell>
          <cell r="M817">
            <v>536</v>
          </cell>
          <cell r="N817">
            <v>1025</v>
          </cell>
          <cell r="O817">
            <v>47.7</v>
          </cell>
          <cell r="P817">
            <v>21.4</v>
          </cell>
        </row>
        <row r="818">
          <cell r="A818" t="str">
            <v>WEINHANDLMATTIAS</v>
          </cell>
          <cell r="B818" t="str">
            <v>MATTIAS</v>
          </cell>
          <cell r="C818" t="str">
            <v>WEINHANDL</v>
          </cell>
          <cell r="D818" t="str">
            <v>MIN</v>
          </cell>
          <cell r="E818" t="str">
            <v>R</v>
          </cell>
          <cell r="F818">
            <v>12</v>
          </cell>
          <cell r="G818">
            <v>2</v>
          </cell>
          <cell r="H818">
            <v>3</v>
          </cell>
          <cell r="I818">
            <v>0</v>
          </cell>
          <cell r="J818">
            <v>0</v>
          </cell>
          <cell r="K818">
            <v>4</v>
          </cell>
          <cell r="L818">
            <v>0</v>
          </cell>
          <cell r="M818">
            <v>1</v>
          </cell>
          <cell r="N818">
            <v>1</v>
          </cell>
          <cell r="O818">
            <v>0</v>
          </cell>
          <cell r="P818">
            <v>0.1</v>
          </cell>
        </row>
        <row r="819">
          <cell r="A819" t="str">
            <v>WEISSSTEPHEN</v>
          </cell>
          <cell r="B819" t="str">
            <v>STEPHEN</v>
          </cell>
          <cell r="C819" t="str">
            <v>WEISS</v>
          </cell>
          <cell r="D819" t="str">
            <v>FLA</v>
          </cell>
          <cell r="E819" t="str">
            <v>C</v>
          </cell>
          <cell r="F819">
            <v>74</v>
          </cell>
          <cell r="G819">
            <v>42</v>
          </cell>
          <cell r="H819">
            <v>44</v>
          </cell>
          <cell r="I819">
            <v>39</v>
          </cell>
          <cell r="J819">
            <v>39</v>
          </cell>
          <cell r="K819">
            <v>35</v>
          </cell>
          <cell r="L819">
            <v>543</v>
          </cell>
          <cell r="M819">
            <v>639</v>
          </cell>
          <cell r="N819">
            <v>1182</v>
          </cell>
          <cell r="O819">
            <v>45.9</v>
          </cell>
          <cell r="P819">
            <v>26.2</v>
          </cell>
        </row>
        <row r="820">
          <cell r="A820" t="str">
            <v>WELCHNOAH</v>
          </cell>
          <cell r="B820" t="str">
            <v>NOAH</v>
          </cell>
          <cell r="C820" t="str">
            <v>WELCH</v>
          </cell>
          <cell r="D820" t="str">
            <v>FLA</v>
          </cell>
          <cell r="E820" t="str">
            <v>D</v>
          </cell>
          <cell r="F820">
            <v>24</v>
          </cell>
          <cell r="G820">
            <v>33</v>
          </cell>
          <cell r="H820">
            <v>31</v>
          </cell>
          <cell r="I820">
            <v>9</v>
          </cell>
          <cell r="J820">
            <v>7</v>
          </cell>
          <cell r="K820">
            <v>4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</row>
        <row r="821">
          <cell r="A821" t="str">
            <v>WELLWOODKYLE</v>
          </cell>
          <cell r="B821" t="str">
            <v>KYLE</v>
          </cell>
          <cell r="C821" t="str">
            <v>WELLWOOD</v>
          </cell>
          <cell r="D821" t="str">
            <v>TOR</v>
          </cell>
          <cell r="E821" t="str">
            <v>C</v>
          </cell>
          <cell r="F821">
            <v>48</v>
          </cell>
          <cell r="G821">
            <v>7</v>
          </cell>
          <cell r="H821">
            <v>25</v>
          </cell>
          <cell r="I821">
            <v>39</v>
          </cell>
          <cell r="J821">
            <v>51</v>
          </cell>
          <cell r="K821">
            <v>22</v>
          </cell>
          <cell r="L821">
            <v>164</v>
          </cell>
          <cell r="M821">
            <v>127</v>
          </cell>
          <cell r="N821">
            <v>291</v>
          </cell>
          <cell r="O821">
            <v>56.4</v>
          </cell>
          <cell r="P821">
            <v>9.6999999999999993</v>
          </cell>
        </row>
        <row r="822">
          <cell r="A822" t="str">
            <v>WESLEYGLEN</v>
          </cell>
          <cell r="B822" t="str">
            <v>GLEN</v>
          </cell>
          <cell r="C822" t="str">
            <v>WESLEY</v>
          </cell>
          <cell r="D822" t="str">
            <v>CAR</v>
          </cell>
          <cell r="E822" t="str">
            <v>D</v>
          </cell>
          <cell r="F822">
            <v>68</v>
          </cell>
          <cell r="G822">
            <v>103</v>
          </cell>
          <cell r="H822">
            <v>86</v>
          </cell>
          <cell r="I822">
            <v>22</v>
          </cell>
          <cell r="J822">
            <v>33</v>
          </cell>
          <cell r="K822">
            <v>11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</row>
        <row r="823">
          <cell r="A823" t="str">
            <v>WESTCOTTDUVIE</v>
          </cell>
          <cell r="B823" t="str">
            <v>DUVIE</v>
          </cell>
          <cell r="C823" t="str">
            <v>WESTCOTT</v>
          </cell>
          <cell r="D823" t="str">
            <v>CBJ</v>
          </cell>
          <cell r="E823" t="str">
            <v>D</v>
          </cell>
          <cell r="F823">
            <v>23</v>
          </cell>
          <cell r="G823">
            <v>27</v>
          </cell>
          <cell r="H823">
            <v>23</v>
          </cell>
          <cell r="I823">
            <v>9</v>
          </cell>
          <cell r="J823">
            <v>9</v>
          </cell>
          <cell r="K823">
            <v>6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</row>
        <row r="824">
          <cell r="A824" t="str">
            <v>WESTRUMERIK</v>
          </cell>
          <cell r="B824" t="str">
            <v>ERIK</v>
          </cell>
          <cell r="C824" t="str">
            <v>WESTRUM</v>
          </cell>
          <cell r="D824" t="str">
            <v>TOR</v>
          </cell>
          <cell r="E824" t="str">
            <v>C</v>
          </cell>
          <cell r="F824">
            <v>2</v>
          </cell>
          <cell r="G824">
            <v>1</v>
          </cell>
          <cell r="H824">
            <v>2</v>
          </cell>
          <cell r="I824">
            <v>1</v>
          </cell>
          <cell r="J824">
            <v>0</v>
          </cell>
          <cell r="K824">
            <v>0</v>
          </cell>
          <cell r="L824">
            <v>2</v>
          </cell>
          <cell r="M824">
            <v>3</v>
          </cell>
          <cell r="N824">
            <v>5</v>
          </cell>
          <cell r="O824">
            <v>40</v>
          </cell>
          <cell r="P824">
            <v>3.7</v>
          </cell>
        </row>
        <row r="825">
          <cell r="A825" t="str">
            <v>WHITECOLIN</v>
          </cell>
          <cell r="B825" t="str">
            <v>COLIN</v>
          </cell>
          <cell r="C825" t="str">
            <v>WHITE</v>
          </cell>
          <cell r="D825" t="str">
            <v>NJD</v>
          </cell>
          <cell r="E825" t="str">
            <v>D</v>
          </cell>
          <cell r="F825">
            <v>69</v>
          </cell>
          <cell r="G825">
            <v>174</v>
          </cell>
          <cell r="H825">
            <v>168</v>
          </cell>
          <cell r="I825">
            <v>35</v>
          </cell>
          <cell r="J825">
            <v>44</v>
          </cell>
          <cell r="K825">
            <v>20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</row>
        <row r="826">
          <cell r="A826" t="str">
            <v>WHITEIAN</v>
          </cell>
          <cell r="B826" t="str">
            <v>IAN</v>
          </cell>
          <cell r="C826" t="str">
            <v>WHITE</v>
          </cell>
          <cell r="D826" t="str">
            <v>TOR</v>
          </cell>
          <cell r="E826" t="str">
            <v>D</v>
          </cell>
          <cell r="F826">
            <v>76</v>
          </cell>
          <cell r="G826">
            <v>79</v>
          </cell>
          <cell r="H826">
            <v>50</v>
          </cell>
          <cell r="I826">
            <v>65</v>
          </cell>
          <cell r="J826">
            <v>62</v>
          </cell>
          <cell r="K826">
            <v>27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</row>
        <row r="827">
          <cell r="A827" t="str">
            <v>WHITETODD</v>
          </cell>
          <cell r="B827" t="str">
            <v>TODD</v>
          </cell>
          <cell r="C827" t="str">
            <v>WHITE</v>
          </cell>
          <cell r="D827" t="str">
            <v>MIN</v>
          </cell>
          <cell r="E827" t="str">
            <v>C</v>
          </cell>
          <cell r="F827">
            <v>77</v>
          </cell>
          <cell r="G827">
            <v>40</v>
          </cell>
          <cell r="H827">
            <v>26</v>
          </cell>
          <cell r="I827">
            <v>59</v>
          </cell>
          <cell r="J827">
            <v>42</v>
          </cell>
          <cell r="K827">
            <v>43</v>
          </cell>
          <cell r="L827">
            <v>517</v>
          </cell>
          <cell r="M827">
            <v>534</v>
          </cell>
          <cell r="N827">
            <v>1051</v>
          </cell>
          <cell r="O827">
            <v>49.2</v>
          </cell>
          <cell r="P827">
            <v>24.2</v>
          </cell>
        </row>
        <row r="828">
          <cell r="A828" t="str">
            <v>WHITNEYRAY</v>
          </cell>
          <cell r="B828" t="str">
            <v>RAY</v>
          </cell>
          <cell r="C828" t="str">
            <v>WHITNEY</v>
          </cell>
          <cell r="D828" t="str">
            <v>CAR</v>
          </cell>
          <cell r="E828" t="str">
            <v>L</v>
          </cell>
          <cell r="F828">
            <v>81</v>
          </cell>
          <cell r="G828">
            <v>24</v>
          </cell>
          <cell r="H828">
            <v>17</v>
          </cell>
          <cell r="I828">
            <v>99</v>
          </cell>
          <cell r="J828">
            <v>56</v>
          </cell>
          <cell r="K828">
            <v>52</v>
          </cell>
          <cell r="L828">
            <v>2</v>
          </cell>
          <cell r="M828">
            <v>5</v>
          </cell>
          <cell r="N828">
            <v>7</v>
          </cell>
          <cell r="O828">
            <v>28.6</v>
          </cell>
          <cell r="P828">
            <v>0.1</v>
          </cell>
        </row>
        <row r="829">
          <cell r="A829" t="str">
            <v>WHITNEYRYAN</v>
          </cell>
          <cell r="B829" t="str">
            <v>RYAN</v>
          </cell>
          <cell r="C829" t="str">
            <v>WHITNEY</v>
          </cell>
          <cell r="D829" t="str">
            <v>PIT</v>
          </cell>
          <cell r="E829" t="str">
            <v>D</v>
          </cell>
          <cell r="F829">
            <v>81</v>
          </cell>
          <cell r="G829">
            <v>118</v>
          </cell>
          <cell r="H829">
            <v>38</v>
          </cell>
          <cell r="I829">
            <v>53</v>
          </cell>
          <cell r="J829">
            <v>58</v>
          </cell>
          <cell r="K829">
            <v>13</v>
          </cell>
          <cell r="L829">
            <v>1</v>
          </cell>
          <cell r="M829">
            <v>4</v>
          </cell>
          <cell r="N829">
            <v>5</v>
          </cell>
          <cell r="O829">
            <v>20</v>
          </cell>
          <cell r="P829">
            <v>0.1</v>
          </cell>
        </row>
        <row r="830">
          <cell r="A830" t="str">
            <v>WIDEMANDENNIS</v>
          </cell>
          <cell r="B830" t="str">
            <v>DENNIS</v>
          </cell>
          <cell r="C830" t="str">
            <v>WIDEMAN</v>
          </cell>
          <cell r="D830" t="str">
            <v>BOS</v>
          </cell>
          <cell r="E830" t="str">
            <v>D</v>
          </cell>
          <cell r="F830">
            <v>75</v>
          </cell>
          <cell r="G830">
            <v>94</v>
          </cell>
          <cell r="H830">
            <v>78</v>
          </cell>
          <cell r="I830">
            <v>77</v>
          </cell>
          <cell r="J830">
            <v>62</v>
          </cell>
          <cell r="K830">
            <v>20</v>
          </cell>
          <cell r="L830">
            <v>0</v>
          </cell>
          <cell r="M830">
            <v>1</v>
          </cell>
          <cell r="N830">
            <v>1</v>
          </cell>
          <cell r="O830">
            <v>0</v>
          </cell>
          <cell r="P830">
            <v>0</v>
          </cell>
        </row>
        <row r="831">
          <cell r="A831" t="str">
            <v>WILLIAMSJASON</v>
          </cell>
          <cell r="B831" t="str">
            <v>JASON</v>
          </cell>
          <cell r="C831" t="str">
            <v>WILLIAMS</v>
          </cell>
          <cell r="D831" t="str">
            <v>CHI</v>
          </cell>
          <cell r="E831" t="str">
            <v>C</v>
          </cell>
          <cell r="F831">
            <v>78</v>
          </cell>
          <cell r="G831">
            <v>22</v>
          </cell>
          <cell r="H831">
            <v>61</v>
          </cell>
          <cell r="I831">
            <v>69</v>
          </cell>
          <cell r="J831">
            <v>54</v>
          </cell>
          <cell r="K831">
            <v>30</v>
          </cell>
          <cell r="L831">
            <v>87</v>
          </cell>
          <cell r="M831">
            <v>117</v>
          </cell>
          <cell r="N831">
            <v>204</v>
          </cell>
          <cell r="O831">
            <v>42.6</v>
          </cell>
          <cell r="P831">
            <v>4.7</v>
          </cell>
        </row>
        <row r="832">
          <cell r="A832" t="str">
            <v>WILLIAMSJEREMY</v>
          </cell>
          <cell r="B832" t="str">
            <v>JEREMY</v>
          </cell>
          <cell r="C832" t="str">
            <v>WILLIAMS</v>
          </cell>
          <cell r="D832" t="str">
            <v>TOR</v>
          </cell>
          <cell r="E832" t="str">
            <v>R</v>
          </cell>
          <cell r="F832">
            <v>1</v>
          </cell>
          <cell r="G832">
            <v>1</v>
          </cell>
          <cell r="H832">
            <v>1</v>
          </cell>
          <cell r="I832">
            <v>1</v>
          </cell>
          <cell r="J832">
            <v>0</v>
          </cell>
          <cell r="K832">
            <v>0</v>
          </cell>
          <cell r="L832">
            <v>0</v>
          </cell>
          <cell r="M832">
            <v>1</v>
          </cell>
          <cell r="N832">
            <v>1</v>
          </cell>
          <cell r="O832">
            <v>0</v>
          </cell>
          <cell r="P832">
            <v>1.6</v>
          </cell>
        </row>
        <row r="833">
          <cell r="A833" t="str">
            <v>WILLIAMSJUSTIN</v>
          </cell>
          <cell r="B833" t="str">
            <v>JUSTIN</v>
          </cell>
          <cell r="C833" t="str">
            <v>WILLIAMS</v>
          </cell>
          <cell r="D833" t="str">
            <v>CAR</v>
          </cell>
          <cell r="E833" t="str">
            <v>R</v>
          </cell>
          <cell r="F833">
            <v>82</v>
          </cell>
          <cell r="G833">
            <v>49</v>
          </cell>
          <cell r="H833">
            <v>85</v>
          </cell>
          <cell r="I833">
            <v>97</v>
          </cell>
          <cell r="J833">
            <v>77</v>
          </cell>
          <cell r="K833">
            <v>44</v>
          </cell>
          <cell r="L833">
            <v>9</v>
          </cell>
          <cell r="M833">
            <v>15</v>
          </cell>
          <cell r="N833">
            <v>24</v>
          </cell>
          <cell r="O833">
            <v>37.5</v>
          </cell>
          <cell r="P833">
            <v>0.4</v>
          </cell>
        </row>
        <row r="834">
          <cell r="A834" t="str">
            <v>WILLSIEBRIAN</v>
          </cell>
          <cell r="B834" t="str">
            <v>BRIAN</v>
          </cell>
          <cell r="C834" t="str">
            <v>WILLSIE</v>
          </cell>
          <cell r="D834" t="str">
            <v>LAK</v>
          </cell>
          <cell r="E834" t="str">
            <v>R</v>
          </cell>
          <cell r="F834">
            <v>81</v>
          </cell>
          <cell r="G834">
            <v>37</v>
          </cell>
          <cell r="H834">
            <v>46</v>
          </cell>
          <cell r="I834">
            <v>60</v>
          </cell>
          <cell r="J834">
            <v>36</v>
          </cell>
          <cell r="K834">
            <v>20</v>
          </cell>
          <cell r="L834">
            <v>91</v>
          </cell>
          <cell r="M834">
            <v>110</v>
          </cell>
          <cell r="N834">
            <v>201</v>
          </cell>
          <cell r="O834">
            <v>45.3</v>
          </cell>
          <cell r="P834">
            <v>4.2</v>
          </cell>
        </row>
        <row r="835">
          <cell r="A835" t="str">
            <v>WINCHESTERBRAD</v>
          </cell>
          <cell r="B835" t="str">
            <v>BRAD</v>
          </cell>
          <cell r="C835" t="str">
            <v>WINCHESTER</v>
          </cell>
          <cell r="D835" t="str">
            <v>EDM</v>
          </cell>
          <cell r="E835" t="str">
            <v>L</v>
          </cell>
          <cell r="F835">
            <v>59</v>
          </cell>
          <cell r="G835">
            <v>10</v>
          </cell>
          <cell r="H835">
            <v>45</v>
          </cell>
          <cell r="I835">
            <v>24</v>
          </cell>
          <cell r="J835">
            <v>23</v>
          </cell>
          <cell r="K835">
            <v>11</v>
          </cell>
          <cell r="L835">
            <v>1</v>
          </cell>
          <cell r="M835">
            <v>2</v>
          </cell>
          <cell r="N835">
            <v>3</v>
          </cell>
          <cell r="O835">
            <v>33.299999999999997</v>
          </cell>
          <cell r="P835">
            <v>0</v>
          </cell>
        </row>
        <row r="836">
          <cell r="A836" t="str">
            <v>WISNIEWSKIJAMES</v>
          </cell>
          <cell r="B836" t="str">
            <v>JAMES</v>
          </cell>
          <cell r="C836" t="str">
            <v>WISNIEWSKI</v>
          </cell>
          <cell r="D836" t="str">
            <v>CHI</v>
          </cell>
          <cell r="E836" t="str">
            <v>D</v>
          </cell>
          <cell r="F836">
            <v>50</v>
          </cell>
          <cell r="G836">
            <v>53</v>
          </cell>
          <cell r="H836">
            <v>82</v>
          </cell>
          <cell r="I836">
            <v>31</v>
          </cell>
          <cell r="J836">
            <v>13</v>
          </cell>
          <cell r="K836">
            <v>6</v>
          </cell>
          <cell r="L836">
            <v>0</v>
          </cell>
          <cell r="M836">
            <v>1</v>
          </cell>
          <cell r="N836">
            <v>1</v>
          </cell>
          <cell r="O836">
            <v>0</v>
          </cell>
          <cell r="P836">
            <v>0</v>
          </cell>
        </row>
        <row r="837">
          <cell r="A837" t="str">
            <v>WITTBRENDAN</v>
          </cell>
          <cell r="B837" t="str">
            <v>BRENDAN</v>
          </cell>
          <cell r="C837" t="str">
            <v>WITT</v>
          </cell>
          <cell r="D837" t="str">
            <v>NYI</v>
          </cell>
          <cell r="E837" t="str">
            <v>D</v>
          </cell>
          <cell r="F837">
            <v>81</v>
          </cell>
          <cell r="G837">
            <v>207</v>
          </cell>
          <cell r="H837">
            <v>231</v>
          </cell>
          <cell r="I837">
            <v>47</v>
          </cell>
          <cell r="J837">
            <v>62</v>
          </cell>
          <cell r="K837">
            <v>20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</row>
        <row r="838">
          <cell r="A838" t="str">
            <v>WOLSKIWOJTEK</v>
          </cell>
          <cell r="B838" t="str">
            <v>WOJTEK</v>
          </cell>
          <cell r="C838" t="str">
            <v>WOLSKI</v>
          </cell>
          <cell r="D838" t="str">
            <v>COL</v>
          </cell>
          <cell r="E838" t="str">
            <v>L</v>
          </cell>
          <cell r="F838">
            <v>76</v>
          </cell>
          <cell r="G838">
            <v>19</v>
          </cell>
          <cell r="H838">
            <v>39</v>
          </cell>
          <cell r="I838">
            <v>34</v>
          </cell>
          <cell r="J838">
            <v>35</v>
          </cell>
          <cell r="K838">
            <v>38</v>
          </cell>
          <cell r="L838">
            <v>3</v>
          </cell>
          <cell r="M838">
            <v>0</v>
          </cell>
          <cell r="N838">
            <v>3</v>
          </cell>
          <cell r="O838">
            <v>100</v>
          </cell>
          <cell r="P838">
            <v>0</v>
          </cell>
        </row>
        <row r="839">
          <cell r="A839" t="str">
            <v>WOYWITKAJEFF</v>
          </cell>
          <cell r="B839" t="str">
            <v>JEFF</v>
          </cell>
          <cell r="C839" t="str">
            <v>WOYWITKA</v>
          </cell>
          <cell r="D839" t="str">
            <v>STL</v>
          </cell>
          <cell r="E839" t="str">
            <v>D</v>
          </cell>
          <cell r="F839">
            <v>34</v>
          </cell>
          <cell r="G839">
            <v>49</v>
          </cell>
          <cell r="H839">
            <v>14</v>
          </cell>
          <cell r="I839">
            <v>19</v>
          </cell>
          <cell r="J839">
            <v>23</v>
          </cell>
          <cell r="K839">
            <v>6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</row>
        <row r="840">
          <cell r="A840" t="str">
            <v>WOZNIEWSKIANDREW</v>
          </cell>
          <cell r="B840" t="str">
            <v>ANDREW</v>
          </cell>
          <cell r="C840" t="str">
            <v>WOZNIEWSKI</v>
          </cell>
          <cell r="D840" t="str">
            <v>TOR</v>
          </cell>
          <cell r="E840" t="str">
            <v>D</v>
          </cell>
          <cell r="F840">
            <v>15</v>
          </cell>
          <cell r="G840">
            <v>16</v>
          </cell>
          <cell r="H840">
            <v>16</v>
          </cell>
          <cell r="I840">
            <v>6</v>
          </cell>
          <cell r="J840">
            <v>10</v>
          </cell>
          <cell r="K840">
            <v>3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</row>
        <row r="841">
          <cell r="A841" t="str">
            <v>YANDLEKEITH</v>
          </cell>
          <cell r="B841" t="str">
            <v>KEITH</v>
          </cell>
          <cell r="C841" t="str">
            <v>YANDLE</v>
          </cell>
          <cell r="D841" t="str">
            <v>PHO</v>
          </cell>
          <cell r="E841" t="str">
            <v>D</v>
          </cell>
          <cell r="F841">
            <v>7</v>
          </cell>
          <cell r="G841">
            <v>2</v>
          </cell>
          <cell r="H841">
            <v>4</v>
          </cell>
          <cell r="I841">
            <v>5</v>
          </cell>
          <cell r="J841">
            <v>8</v>
          </cell>
          <cell r="K841">
            <v>3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</row>
        <row r="842">
          <cell r="A842" t="str">
            <v>YASHINALEXEI</v>
          </cell>
          <cell r="B842" t="str">
            <v>ALEXEI</v>
          </cell>
          <cell r="C842" t="str">
            <v>YASHIN</v>
          </cell>
          <cell r="D842" t="str">
            <v>NYI</v>
          </cell>
          <cell r="E842" t="str">
            <v>C</v>
          </cell>
          <cell r="F842">
            <v>58</v>
          </cell>
          <cell r="G842">
            <v>16</v>
          </cell>
          <cell r="H842">
            <v>29</v>
          </cell>
          <cell r="I842">
            <v>70</v>
          </cell>
          <cell r="J842">
            <v>29</v>
          </cell>
          <cell r="K842">
            <v>25</v>
          </cell>
          <cell r="L842">
            <v>242</v>
          </cell>
          <cell r="M842">
            <v>285</v>
          </cell>
          <cell r="N842">
            <v>527</v>
          </cell>
          <cell r="O842">
            <v>45.9</v>
          </cell>
          <cell r="P842">
            <v>15.4</v>
          </cell>
        </row>
        <row r="843">
          <cell r="A843" t="str">
            <v>YELLESTEPHANE</v>
          </cell>
          <cell r="B843" t="str">
            <v>STEPHANE</v>
          </cell>
          <cell r="C843" t="str">
            <v>YELLE</v>
          </cell>
          <cell r="D843" t="str">
            <v>CGY</v>
          </cell>
          <cell r="E843" t="str">
            <v>C</v>
          </cell>
          <cell r="F843">
            <v>56</v>
          </cell>
          <cell r="G843">
            <v>50</v>
          </cell>
          <cell r="H843">
            <v>69</v>
          </cell>
          <cell r="I843">
            <v>22</v>
          </cell>
          <cell r="J843">
            <v>21</v>
          </cell>
          <cell r="K843">
            <v>36</v>
          </cell>
          <cell r="L843">
            <v>407</v>
          </cell>
          <cell r="M843">
            <v>401</v>
          </cell>
          <cell r="N843">
            <v>808</v>
          </cell>
          <cell r="O843">
            <v>50.4</v>
          </cell>
          <cell r="P843">
            <v>25</v>
          </cell>
        </row>
        <row r="844">
          <cell r="A844" t="str">
            <v>YORKJASON</v>
          </cell>
          <cell r="B844" t="str">
            <v>JASON</v>
          </cell>
          <cell r="C844" t="str">
            <v>YORK</v>
          </cell>
          <cell r="D844" t="str">
            <v>BOS</v>
          </cell>
          <cell r="E844" t="str">
            <v>D</v>
          </cell>
          <cell r="F844">
            <v>49</v>
          </cell>
          <cell r="G844">
            <v>34</v>
          </cell>
          <cell r="H844">
            <v>28</v>
          </cell>
          <cell r="I844">
            <v>11</v>
          </cell>
          <cell r="J844">
            <v>11</v>
          </cell>
          <cell r="K844">
            <v>8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</row>
        <row r="845">
          <cell r="A845" t="str">
            <v>YORKMICHAEL</v>
          </cell>
          <cell r="B845" t="str">
            <v>MICHAEL</v>
          </cell>
          <cell r="C845" t="str">
            <v>YORK</v>
          </cell>
          <cell r="D845" t="str">
            <v>PHI</v>
          </cell>
          <cell r="E845" t="str">
            <v>L</v>
          </cell>
          <cell r="F845">
            <v>66</v>
          </cell>
          <cell r="G845">
            <v>24</v>
          </cell>
          <cell r="H845">
            <v>33</v>
          </cell>
          <cell r="I845">
            <v>22</v>
          </cell>
          <cell r="J845">
            <v>17</v>
          </cell>
          <cell r="K845">
            <v>24</v>
          </cell>
          <cell r="L845">
            <v>327</v>
          </cell>
          <cell r="M845">
            <v>377</v>
          </cell>
          <cell r="N845">
            <v>704</v>
          </cell>
          <cell r="O845">
            <v>46.4</v>
          </cell>
          <cell r="P845">
            <v>17.600000000000001</v>
          </cell>
        </row>
        <row r="846">
          <cell r="A846" t="str">
            <v>YOUNGBRYAN</v>
          </cell>
          <cell r="B846" t="str">
            <v>BRYAN</v>
          </cell>
          <cell r="C846" t="str">
            <v>YOUNG</v>
          </cell>
          <cell r="D846" t="str">
            <v>EDM</v>
          </cell>
          <cell r="E846" t="str">
            <v>D</v>
          </cell>
          <cell r="F846">
            <v>15</v>
          </cell>
          <cell r="G846">
            <v>11</v>
          </cell>
          <cell r="H846">
            <v>17</v>
          </cell>
          <cell r="I846">
            <v>6</v>
          </cell>
          <cell r="J846">
            <v>8</v>
          </cell>
          <cell r="K846">
            <v>1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</row>
        <row r="847">
          <cell r="A847" t="str">
            <v>ZAJACTRAVIS</v>
          </cell>
          <cell r="B847" t="str">
            <v>TRAVIS</v>
          </cell>
          <cell r="C847" t="str">
            <v>ZAJAC</v>
          </cell>
          <cell r="D847" t="str">
            <v>NJD</v>
          </cell>
          <cell r="E847" t="str">
            <v>C</v>
          </cell>
          <cell r="F847">
            <v>80</v>
          </cell>
          <cell r="G847">
            <v>31</v>
          </cell>
          <cell r="H847">
            <v>37</v>
          </cell>
          <cell r="I847">
            <v>41</v>
          </cell>
          <cell r="J847">
            <v>38</v>
          </cell>
          <cell r="K847">
            <v>48</v>
          </cell>
          <cell r="L847">
            <v>424</v>
          </cell>
          <cell r="M847">
            <v>480</v>
          </cell>
          <cell r="N847">
            <v>904</v>
          </cell>
          <cell r="O847">
            <v>46.9</v>
          </cell>
          <cell r="P847">
            <v>21.3</v>
          </cell>
        </row>
        <row r="848">
          <cell r="A848" t="str">
            <v>ZANONGREG</v>
          </cell>
          <cell r="B848" t="str">
            <v>GREG</v>
          </cell>
          <cell r="C848" t="str">
            <v>ZANON</v>
          </cell>
          <cell r="D848" t="str">
            <v>NAS</v>
          </cell>
          <cell r="E848" t="str">
            <v>D</v>
          </cell>
          <cell r="F848">
            <v>66</v>
          </cell>
          <cell r="G848">
            <v>189</v>
          </cell>
          <cell r="H848">
            <v>91</v>
          </cell>
          <cell r="I848">
            <v>21</v>
          </cell>
          <cell r="J848">
            <v>24</v>
          </cell>
          <cell r="K848">
            <v>24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</row>
        <row r="849">
          <cell r="A849" t="str">
            <v>ZEDNIKRICHARD</v>
          </cell>
          <cell r="B849" t="str">
            <v>RICHARD</v>
          </cell>
          <cell r="C849" t="str">
            <v>ZEDNIK</v>
          </cell>
          <cell r="D849" t="str">
            <v>NYI</v>
          </cell>
          <cell r="E849" t="str">
            <v>L</v>
          </cell>
          <cell r="F849">
            <v>42</v>
          </cell>
          <cell r="G849">
            <v>15</v>
          </cell>
          <cell r="H849">
            <v>36</v>
          </cell>
          <cell r="I849">
            <v>20</v>
          </cell>
          <cell r="J849">
            <v>14</v>
          </cell>
          <cell r="K849">
            <v>16</v>
          </cell>
          <cell r="L849">
            <v>1</v>
          </cell>
          <cell r="M849">
            <v>3</v>
          </cell>
          <cell r="N849">
            <v>4</v>
          </cell>
          <cell r="O849">
            <v>25</v>
          </cell>
          <cell r="P849">
            <v>0.1</v>
          </cell>
        </row>
        <row r="850">
          <cell r="A850" t="str">
            <v>ZEILERJOHN</v>
          </cell>
          <cell r="B850" t="str">
            <v>JOHN</v>
          </cell>
          <cell r="C850" t="str">
            <v>ZEILER</v>
          </cell>
          <cell r="D850" t="str">
            <v>LAK</v>
          </cell>
          <cell r="E850" t="str">
            <v>R</v>
          </cell>
          <cell r="F850">
            <v>23</v>
          </cell>
          <cell r="G850">
            <v>8</v>
          </cell>
          <cell r="H850">
            <v>46</v>
          </cell>
          <cell r="I850">
            <v>8</v>
          </cell>
          <cell r="J850">
            <v>6</v>
          </cell>
          <cell r="K850">
            <v>1</v>
          </cell>
          <cell r="L850">
            <v>9</v>
          </cell>
          <cell r="M850">
            <v>13</v>
          </cell>
          <cell r="N850">
            <v>22</v>
          </cell>
          <cell r="O850">
            <v>40.9</v>
          </cell>
          <cell r="P850">
            <v>1.6</v>
          </cell>
        </row>
        <row r="851">
          <cell r="A851" t="str">
            <v>ZETTERBERGHENRIK</v>
          </cell>
          <cell r="B851" t="str">
            <v>HENRIK</v>
          </cell>
          <cell r="C851" t="str">
            <v>ZETTERBERG</v>
          </cell>
          <cell r="D851" t="str">
            <v>DET</v>
          </cell>
          <cell r="E851" t="str">
            <v>L</v>
          </cell>
          <cell r="F851">
            <v>63</v>
          </cell>
          <cell r="G851">
            <v>25</v>
          </cell>
          <cell r="H851">
            <v>19</v>
          </cell>
          <cell r="I851">
            <v>86</v>
          </cell>
          <cell r="J851">
            <v>57</v>
          </cell>
          <cell r="K851">
            <v>49</v>
          </cell>
          <cell r="L851">
            <v>466</v>
          </cell>
          <cell r="M851">
            <v>422</v>
          </cell>
          <cell r="N851">
            <v>888</v>
          </cell>
          <cell r="O851">
            <v>52.5</v>
          </cell>
          <cell r="P851">
            <v>25.1</v>
          </cell>
        </row>
        <row r="852">
          <cell r="A852" t="str">
            <v>ZHERDEVNIKOLAI</v>
          </cell>
          <cell r="B852" t="str">
            <v>NIKOLAI</v>
          </cell>
          <cell r="C852" t="str">
            <v>ZHERDEV</v>
          </cell>
          <cell r="D852" t="str">
            <v>CBJ</v>
          </cell>
          <cell r="E852" t="str">
            <v>R</v>
          </cell>
          <cell r="F852">
            <v>71</v>
          </cell>
          <cell r="G852">
            <v>20</v>
          </cell>
          <cell r="H852">
            <v>20</v>
          </cell>
          <cell r="I852">
            <v>54</v>
          </cell>
          <cell r="J852">
            <v>43</v>
          </cell>
          <cell r="K852">
            <v>37</v>
          </cell>
          <cell r="L852">
            <v>4</v>
          </cell>
          <cell r="M852">
            <v>13</v>
          </cell>
          <cell r="N852">
            <v>17</v>
          </cell>
          <cell r="O852">
            <v>23.5</v>
          </cell>
          <cell r="P852">
            <v>0.4</v>
          </cell>
        </row>
        <row r="853">
          <cell r="A853" t="str">
            <v>ZHITNIKALEXEI</v>
          </cell>
          <cell r="B853" t="str">
            <v>ALEXEI</v>
          </cell>
          <cell r="C853" t="str">
            <v>ZHITNIK</v>
          </cell>
          <cell r="D853" t="str">
            <v>ATL</v>
          </cell>
          <cell r="E853" t="str">
            <v>D</v>
          </cell>
          <cell r="F853">
            <v>79</v>
          </cell>
          <cell r="G853">
            <v>127</v>
          </cell>
          <cell r="H853">
            <v>86</v>
          </cell>
          <cell r="I853">
            <v>68</v>
          </cell>
          <cell r="J853">
            <v>52</v>
          </cell>
          <cell r="K853">
            <v>37</v>
          </cell>
          <cell r="L853">
            <v>1</v>
          </cell>
          <cell r="M853">
            <v>1</v>
          </cell>
          <cell r="N853">
            <v>2</v>
          </cell>
          <cell r="O853">
            <v>50</v>
          </cell>
          <cell r="P853">
            <v>0</v>
          </cell>
        </row>
        <row r="854">
          <cell r="A854" t="str">
            <v>ZIDLICKYMAREK</v>
          </cell>
          <cell r="B854" t="str">
            <v>MAREK</v>
          </cell>
          <cell r="C854" t="str">
            <v>ZIDLICKY</v>
          </cell>
          <cell r="D854" t="str">
            <v>NAS</v>
          </cell>
          <cell r="E854" t="str">
            <v>D</v>
          </cell>
          <cell r="F854">
            <v>79</v>
          </cell>
          <cell r="G854">
            <v>82</v>
          </cell>
          <cell r="H854">
            <v>81</v>
          </cell>
          <cell r="I854">
            <v>48</v>
          </cell>
          <cell r="J854">
            <v>51</v>
          </cell>
          <cell r="K854">
            <v>21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</row>
        <row r="855">
          <cell r="A855" t="str">
            <v>ZIGOMANISMICHAEL</v>
          </cell>
          <cell r="B855" t="str">
            <v>MICHAEL</v>
          </cell>
          <cell r="C855" t="str">
            <v>ZIGOMANIS</v>
          </cell>
          <cell r="D855" t="str">
            <v>PHO</v>
          </cell>
          <cell r="E855" t="str">
            <v>C</v>
          </cell>
          <cell r="F855">
            <v>75</v>
          </cell>
          <cell r="G855">
            <v>36</v>
          </cell>
          <cell r="H855">
            <v>75</v>
          </cell>
          <cell r="I855">
            <v>33</v>
          </cell>
          <cell r="J855">
            <v>29</v>
          </cell>
          <cell r="K855">
            <v>25</v>
          </cell>
          <cell r="L855">
            <v>568</v>
          </cell>
          <cell r="M855">
            <v>442</v>
          </cell>
          <cell r="N855">
            <v>1010</v>
          </cell>
          <cell r="O855">
            <v>56.2</v>
          </cell>
          <cell r="P855">
            <v>24</v>
          </cell>
        </row>
        <row r="856">
          <cell r="A856" t="str">
            <v>ZUBOVSERGEI</v>
          </cell>
          <cell r="B856" t="str">
            <v>SERGEI</v>
          </cell>
          <cell r="C856" t="str">
            <v>ZUBOV</v>
          </cell>
          <cell r="D856" t="str">
            <v>DAL</v>
          </cell>
          <cell r="E856" t="str">
            <v>D</v>
          </cell>
          <cell r="F856">
            <v>78</v>
          </cell>
          <cell r="G856">
            <v>67</v>
          </cell>
          <cell r="H856">
            <v>39</v>
          </cell>
          <cell r="I856">
            <v>109</v>
          </cell>
          <cell r="J856">
            <v>92</v>
          </cell>
          <cell r="K856">
            <v>40</v>
          </cell>
          <cell r="L856">
            <v>1</v>
          </cell>
          <cell r="M856">
            <v>0</v>
          </cell>
          <cell r="N856">
            <v>1</v>
          </cell>
          <cell r="O856">
            <v>100</v>
          </cell>
          <cell r="P856">
            <v>0</v>
          </cell>
        </row>
        <row r="857">
          <cell r="A857" t="str">
            <v>ZUBRUSDAINIUS</v>
          </cell>
          <cell r="B857" t="str">
            <v>DAINIUS</v>
          </cell>
          <cell r="C857" t="str">
            <v>ZUBRUS</v>
          </cell>
          <cell r="D857" t="str">
            <v>BUF</v>
          </cell>
          <cell r="E857" t="str">
            <v>R</v>
          </cell>
          <cell r="F857">
            <v>79</v>
          </cell>
          <cell r="G857">
            <v>41</v>
          </cell>
          <cell r="H857">
            <v>113</v>
          </cell>
          <cell r="I857">
            <v>71</v>
          </cell>
          <cell r="J857">
            <v>53</v>
          </cell>
          <cell r="K857">
            <v>46</v>
          </cell>
          <cell r="L857">
            <v>572</v>
          </cell>
          <cell r="M857">
            <v>593</v>
          </cell>
          <cell r="N857">
            <v>1165</v>
          </cell>
          <cell r="O857">
            <v>49.1</v>
          </cell>
          <cell r="P857">
            <v>23.9</v>
          </cell>
        </row>
        <row r="858">
          <cell r="A858" t="str">
            <v>ZYUZINANDREI</v>
          </cell>
          <cell r="B858" t="str">
            <v>ANDREI</v>
          </cell>
          <cell r="C858" t="str">
            <v>ZYUZIN</v>
          </cell>
          <cell r="D858" t="str">
            <v>CGY</v>
          </cell>
          <cell r="E858" t="str">
            <v>D</v>
          </cell>
          <cell r="F858">
            <v>49</v>
          </cell>
          <cell r="G858">
            <v>63</v>
          </cell>
          <cell r="H858">
            <v>51</v>
          </cell>
          <cell r="I858">
            <v>18</v>
          </cell>
          <cell r="J858">
            <v>30</v>
          </cell>
          <cell r="K858">
            <v>11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</row>
        <row r="859">
          <cell r="A859" t="str">
            <v>KOZLOVVYACHESLAV</v>
          </cell>
          <cell r="B859" t="str">
            <v>Vyacheslav</v>
          </cell>
          <cell r="C859" t="str">
            <v>Kozlov</v>
          </cell>
          <cell r="D859" t="str">
            <v>ATL</v>
          </cell>
          <cell r="E859" t="str">
            <v>L</v>
          </cell>
          <cell r="F859">
            <v>81</v>
          </cell>
          <cell r="G859">
            <v>17</v>
          </cell>
          <cell r="H859">
            <v>32</v>
          </cell>
          <cell r="I859">
            <v>66</v>
          </cell>
          <cell r="J859">
            <v>97</v>
          </cell>
          <cell r="K859">
            <v>58</v>
          </cell>
          <cell r="L859">
            <v>153</v>
          </cell>
          <cell r="M859">
            <v>173</v>
          </cell>
          <cell r="N859">
            <v>326</v>
          </cell>
          <cell r="O859">
            <v>46.9</v>
          </cell>
          <cell r="P859">
            <v>6.5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8"/>
  <sheetViews>
    <sheetView topLeftCell="A58" workbookViewId="0">
      <selection activeCell="A96" sqref="A96"/>
    </sheetView>
  </sheetViews>
  <sheetFormatPr defaultRowHeight="12.75" x14ac:dyDescent="0.2"/>
  <cols>
    <col min="2" max="2" width="42.85546875" customWidth="1"/>
  </cols>
  <sheetData>
    <row r="1" spans="1:2" x14ac:dyDescent="0.2">
      <c r="A1" t="s">
        <v>979</v>
      </c>
    </row>
    <row r="2" spans="1:2" x14ac:dyDescent="0.2">
      <c r="A2" t="s">
        <v>980</v>
      </c>
      <c r="B2" t="s">
        <v>2248</v>
      </c>
    </row>
    <row r="3" spans="1:2" x14ac:dyDescent="0.2">
      <c r="A3" t="s">
        <v>3395</v>
      </c>
      <c r="B3" t="s">
        <v>2249</v>
      </c>
    </row>
    <row r="4" spans="1:2" x14ac:dyDescent="0.2">
      <c r="A4" t="s">
        <v>981</v>
      </c>
      <c r="B4" t="s">
        <v>2250</v>
      </c>
    </row>
    <row r="5" spans="1:2" x14ac:dyDescent="0.2">
      <c r="A5" t="s">
        <v>982</v>
      </c>
      <c r="B5" t="s">
        <v>2251</v>
      </c>
    </row>
    <row r="6" spans="1:2" x14ac:dyDescent="0.2">
      <c r="A6" t="s">
        <v>983</v>
      </c>
      <c r="B6" t="s">
        <v>2252</v>
      </c>
    </row>
    <row r="7" spans="1:2" x14ac:dyDescent="0.2">
      <c r="A7" t="s">
        <v>984</v>
      </c>
      <c r="B7" t="s">
        <v>2253</v>
      </c>
    </row>
    <row r="8" spans="1:2" x14ac:dyDescent="0.2">
      <c r="A8" t="s">
        <v>985</v>
      </c>
      <c r="B8" t="s">
        <v>2254</v>
      </c>
    </row>
    <row r="9" spans="1:2" x14ac:dyDescent="0.2">
      <c r="A9" t="s">
        <v>986</v>
      </c>
      <c r="B9" t="s">
        <v>2255</v>
      </c>
    </row>
    <row r="10" spans="1:2" x14ac:dyDescent="0.2">
      <c r="A10" t="s">
        <v>3396</v>
      </c>
      <c r="B10" t="s">
        <v>2256</v>
      </c>
    </row>
    <row r="11" spans="1:2" x14ac:dyDescent="0.2">
      <c r="A11" t="s">
        <v>3399</v>
      </c>
      <c r="B11" t="s">
        <v>2257</v>
      </c>
    </row>
    <row r="12" spans="1:2" x14ac:dyDescent="0.2">
      <c r="A12" t="s">
        <v>987</v>
      </c>
      <c r="B12" t="s">
        <v>2258</v>
      </c>
    </row>
    <row r="13" spans="1:2" x14ac:dyDescent="0.2">
      <c r="A13" t="s">
        <v>988</v>
      </c>
      <c r="B13" t="s">
        <v>2259</v>
      </c>
    </row>
    <row r="14" spans="1:2" x14ac:dyDescent="0.2">
      <c r="A14" t="s">
        <v>989</v>
      </c>
      <c r="B14" t="s">
        <v>2260</v>
      </c>
    </row>
    <row r="15" spans="1:2" x14ac:dyDescent="0.2">
      <c r="A15" t="s">
        <v>990</v>
      </c>
      <c r="B15" t="s">
        <v>2261</v>
      </c>
    </row>
    <row r="16" spans="1:2" x14ac:dyDescent="0.2">
      <c r="A16" t="s">
        <v>3397</v>
      </c>
      <c r="B16" t="s">
        <v>2262</v>
      </c>
    </row>
    <row r="17" spans="1:2" x14ac:dyDescent="0.2">
      <c r="A17" t="s">
        <v>3398</v>
      </c>
      <c r="B17" t="s">
        <v>2263</v>
      </c>
    </row>
    <row r="18" spans="1:2" x14ac:dyDescent="0.2">
      <c r="A18" t="s">
        <v>991</v>
      </c>
      <c r="B18" t="s">
        <v>2264</v>
      </c>
    </row>
    <row r="19" spans="1:2" x14ac:dyDescent="0.2">
      <c r="A19" t="s">
        <v>992</v>
      </c>
      <c r="B19" t="s">
        <v>2265</v>
      </c>
    </row>
    <row r="20" spans="1:2" x14ac:dyDescent="0.2">
      <c r="A20" t="s">
        <v>993</v>
      </c>
      <c r="B20" t="s">
        <v>2660</v>
      </c>
    </row>
    <row r="21" spans="1:2" x14ac:dyDescent="0.2">
      <c r="A21" t="s">
        <v>994</v>
      </c>
      <c r="B21" t="s">
        <v>2266</v>
      </c>
    </row>
    <row r="22" spans="1:2" x14ac:dyDescent="0.2">
      <c r="A22" t="s">
        <v>995</v>
      </c>
      <c r="B22" t="s">
        <v>2267</v>
      </c>
    </row>
    <row r="23" spans="1:2" x14ac:dyDescent="0.2">
      <c r="A23" t="s">
        <v>996</v>
      </c>
      <c r="B23" t="s">
        <v>2268</v>
      </c>
    </row>
    <row r="24" spans="1:2" x14ac:dyDescent="0.2">
      <c r="A24" t="s">
        <v>997</v>
      </c>
      <c r="B24" t="s">
        <v>2269</v>
      </c>
    </row>
    <row r="25" spans="1:2" x14ac:dyDescent="0.2">
      <c r="A25" t="s">
        <v>998</v>
      </c>
      <c r="B25" t="s">
        <v>2270</v>
      </c>
    </row>
    <row r="26" spans="1:2" x14ac:dyDescent="0.2">
      <c r="A26" t="s">
        <v>999</v>
      </c>
      <c r="B26" t="s">
        <v>2271</v>
      </c>
    </row>
    <row r="27" spans="1:2" x14ac:dyDescent="0.2">
      <c r="A27" t="s">
        <v>1467</v>
      </c>
      <c r="B27" t="s">
        <v>2272</v>
      </c>
    </row>
    <row r="28" spans="1:2" x14ac:dyDescent="0.2">
      <c r="A28" t="s">
        <v>1466</v>
      </c>
      <c r="B28" t="s">
        <v>2273</v>
      </c>
    </row>
    <row r="29" spans="1:2" x14ac:dyDescent="0.2">
      <c r="A29" t="s">
        <v>1468</v>
      </c>
    </row>
    <row r="30" spans="1:2" x14ac:dyDescent="0.2">
      <c r="A30" t="s">
        <v>1469</v>
      </c>
    </row>
    <row r="31" spans="1:2" x14ac:dyDescent="0.2">
      <c r="A31" t="s">
        <v>1470</v>
      </c>
    </row>
    <row r="32" spans="1:2" x14ac:dyDescent="0.2">
      <c r="A32" t="s">
        <v>1471</v>
      </c>
    </row>
    <row r="33" spans="1:2" x14ac:dyDescent="0.2">
      <c r="A33" t="s">
        <v>1472</v>
      </c>
    </row>
    <row r="34" spans="1:2" x14ac:dyDescent="0.2">
      <c r="A34" t="s">
        <v>3075</v>
      </c>
    </row>
    <row r="35" spans="1:2" x14ac:dyDescent="0.2">
      <c r="A35" t="s">
        <v>2664</v>
      </c>
      <c r="B35" t="s">
        <v>2274</v>
      </c>
    </row>
    <row r="36" spans="1:2" x14ac:dyDescent="0.2">
      <c r="A36" t="s">
        <v>2275</v>
      </c>
      <c r="B36" t="s">
        <v>2276</v>
      </c>
    </row>
    <row r="37" spans="1:2" x14ac:dyDescent="0.2">
      <c r="A37" t="s">
        <v>2665</v>
      </c>
    </row>
    <row r="38" spans="1:2" x14ac:dyDescent="0.2">
      <c r="A38" t="s">
        <v>2666</v>
      </c>
      <c r="B38" t="s">
        <v>2277</v>
      </c>
    </row>
    <row r="39" spans="1:2" x14ac:dyDescent="0.2">
      <c r="A39" t="s">
        <v>2667</v>
      </c>
      <c r="B39" t="s">
        <v>2278</v>
      </c>
    </row>
    <row r="40" spans="1:2" x14ac:dyDescent="0.2">
      <c r="A40" t="s">
        <v>996</v>
      </c>
      <c r="B40" t="s">
        <v>2279</v>
      </c>
    </row>
    <row r="41" spans="1:2" x14ac:dyDescent="0.2">
      <c r="A41" t="s">
        <v>997</v>
      </c>
      <c r="B41" t="s">
        <v>2280</v>
      </c>
    </row>
    <row r="42" spans="1:2" x14ac:dyDescent="0.2">
      <c r="A42" t="s">
        <v>2668</v>
      </c>
      <c r="B42" t="s">
        <v>2281</v>
      </c>
    </row>
    <row r="43" spans="1:2" x14ac:dyDescent="0.2">
      <c r="A43" t="s">
        <v>2647</v>
      </c>
      <c r="B43" t="s">
        <v>2282</v>
      </c>
    </row>
    <row r="44" spans="1:2" x14ac:dyDescent="0.2">
      <c r="A44" t="s">
        <v>2648</v>
      </c>
    </row>
    <row r="45" spans="1:2" x14ac:dyDescent="0.2">
      <c r="A45" t="s">
        <v>2649</v>
      </c>
    </row>
    <row r="46" spans="1:2" x14ac:dyDescent="0.2">
      <c r="A46" t="s">
        <v>2283</v>
      </c>
      <c r="B46" t="s">
        <v>2284</v>
      </c>
    </row>
    <row r="47" spans="1:2" x14ac:dyDescent="0.2">
      <c r="A47" t="s">
        <v>2651</v>
      </c>
      <c r="B47" t="s">
        <v>2285</v>
      </c>
    </row>
    <row r="48" spans="1:2" x14ac:dyDescent="0.2">
      <c r="A48" t="s">
        <v>2652</v>
      </c>
      <c r="B48" t="s">
        <v>2286</v>
      </c>
    </row>
    <row r="49" spans="1:2" x14ac:dyDescent="0.2">
      <c r="A49" t="s">
        <v>2653</v>
      </c>
      <c r="B49" t="s">
        <v>2287</v>
      </c>
    </row>
    <row r="50" spans="1:2" x14ac:dyDescent="0.2">
      <c r="A50" t="s">
        <v>2654</v>
      </c>
      <c r="B50" t="s">
        <v>2288</v>
      </c>
    </row>
    <row r="51" spans="1:2" x14ac:dyDescent="0.2">
      <c r="A51" t="s">
        <v>2655</v>
      </c>
      <c r="B51" t="s">
        <v>2289</v>
      </c>
    </row>
    <row r="52" spans="1:2" x14ac:dyDescent="0.2">
      <c r="A52" t="s">
        <v>2658</v>
      </c>
      <c r="B52" t="s">
        <v>2290</v>
      </c>
    </row>
    <row r="53" spans="1:2" x14ac:dyDescent="0.2">
      <c r="A53" t="s">
        <v>2657</v>
      </c>
      <c r="B53" t="s">
        <v>2291</v>
      </c>
    </row>
    <row r="54" spans="1:2" x14ac:dyDescent="0.2">
      <c r="A54" t="s">
        <v>2656</v>
      </c>
      <c r="B54" t="s">
        <v>2292</v>
      </c>
    </row>
    <row r="55" spans="1:2" x14ac:dyDescent="0.2">
      <c r="A55" t="s">
        <v>2659</v>
      </c>
      <c r="B55" t="s">
        <v>2293</v>
      </c>
    </row>
    <row r="56" spans="1:2" x14ac:dyDescent="0.2">
      <c r="A56" t="s">
        <v>2660</v>
      </c>
      <c r="B56" t="s">
        <v>2294</v>
      </c>
    </row>
    <row r="57" spans="1:2" x14ac:dyDescent="0.2">
      <c r="A57" t="s">
        <v>2661</v>
      </c>
      <c r="B57" t="s">
        <v>2295</v>
      </c>
    </row>
    <row r="58" spans="1:2" x14ac:dyDescent="0.2">
      <c r="A58" t="s">
        <v>2662</v>
      </c>
      <c r="B58" t="s">
        <v>2296</v>
      </c>
    </row>
    <row r="59" spans="1:2" x14ac:dyDescent="0.2">
      <c r="A59" t="s">
        <v>2663</v>
      </c>
      <c r="B59" t="s">
        <v>2297</v>
      </c>
    </row>
    <row r="60" spans="1:2" x14ac:dyDescent="0.2">
      <c r="A60" s="27" t="s">
        <v>2443</v>
      </c>
      <c r="B60" t="s">
        <v>1474</v>
      </c>
    </row>
    <row r="61" spans="1:2" x14ac:dyDescent="0.2">
      <c r="A61" s="27" t="s">
        <v>2444</v>
      </c>
      <c r="B61" t="s">
        <v>1475</v>
      </c>
    </row>
    <row r="62" spans="1:2" x14ac:dyDescent="0.2">
      <c r="A62" s="27" t="s">
        <v>2445</v>
      </c>
      <c r="B62" t="s">
        <v>1476</v>
      </c>
    </row>
    <row r="63" spans="1:2" x14ac:dyDescent="0.2">
      <c r="A63" s="27" t="s">
        <v>2446</v>
      </c>
      <c r="B63" t="s">
        <v>1477</v>
      </c>
    </row>
    <row r="64" spans="1:2" x14ac:dyDescent="0.2">
      <c r="A64" s="27" t="s">
        <v>2447</v>
      </c>
      <c r="B64" t="s">
        <v>1478</v>
      </c>
    </row>
    <row r="65" spans="1:16" x14ac:dyDescent="0.2">
      <c r="A65" s="27" t="s">
        <v>2448</v>
      </c>
      <c r="B65" t="s">
        <v>1479</v>
      </c>
    </row>
    <row r="66" spans="1:16" x14ac:dyDescent="0.2">
      <c r="A66" s="27" t="s">
        <v>2449</v>
      </c>
      <c r="B66" t="s">
        <v>1480</v>
      </c>
    </row>
    <row r="67" spans="1:16" x14ac:dyDescent="0.2">
      <c r="A67" s="27" t="s">
        <v>2450</v>
      </c>
      <c r="B67" t="s">
        <v>1481</v>
      </c>
      <c r="E67" s="5"/>
      <c r="F67" s="5"/>
      <c r="G67" s="5"/>
      <c r="H67" s="5"/>
      <c r="I67" s="5"/>
      <c r="J67" s="5"/>
      <c r="K67" s="28"/>
      <c r="L67" s="28"/>
      <c r="M67" s="28"/>
      <c r="N67" s="28"/>
      <c r="O67" s="28"/>
      <c r="P67" s="1"/>
    </row>
    <row r="68" spans="1:16" x14ac:dyDescent="0.2">
      <c r="A68" s="27" t="s">
        <v>1473</v>
      </c>
      <c r="B68" t="s">
        <v>1482</v>
      </c>
    </row>
    <row r="69" spans="1:16" x14ac:dyDescent="0.2">
      <c r="A69" s="27" t="s">
        <v>1483</v>
      </c>
      <c r="B69" t="s">
        <v>1496</v>
      </c>
    </row>
    <row r="70" spans="1:16" x14ac:dyDescent="0.2">
      <c r="A70" s="27" t="s">
        <v>1485</v>
      </c>
      <c r="B70" t="s">
        <v>1497</v>
      </c>
    </row>
    <row r="71" spans="1:16" x14ac:dyDescent="0.2">
      <c r="A71" s="27" t="s">
        <v>1484</v>
      </c>
      <c r="B71" t="s">
        <v>1498</v>
      </c>
    </row>
    <row r="72" spans="1:16" x14ac:dyDescent="0.2">
      <c r="A72" s="27" t="s">
        <v>1486</v>
      </c>
      <c r="B72" t="s">
        <v>1495</v>
      </c>
    </row>
    <row r="73" spans="1:16" x14ac:dyDescent="0.2">
      <c r="A73" s="27" t="s">
        <v>1487</v>
      </c>
      <c r="B73" t="s">
        <v>1499</v>
      </c>
    </row>
    <row r="74" spans="1:16" x14ac:dyDescent="0.2">
      <c r="A74" s="27" t="s">
        <v>1488</v>
      </c>
      <c r="B74" t="s">
        <v>1500</v>
      </c>
    </row>
    <row r="75" spans="1:16" x14ac:dyDescent="0.2">
      <c r="A75" s="27" t="s">
        <v>1489</v>
      </c>
      <c r="B75" t="s">
        <v>1501</v>
      </c>
    </row>
    <row r="76" spans="1:16" x14ac:dyDescent="0.2">
      <c r="A76" s="27" t="s">
        <v>1490</v>
      </c>
      <c r="B76" t="s">
        <v>1502</v>
      </c>
    </row>
    <row r="77" spans="1:16" x14ac:dyDescent="0.2">
      <c r="A77" s="27" t="s">
        <v>1493</v>
      </c>
      <c r="B77" t="s">
        <v>1503</v>
      </c>
    </row>
    <row r="78" spans="1:16" x14ac:dyDescent="0.2">
      <c r="A78" s="27" t="s">
        <v>1491</v>
      </c>
      <c r="B78" t="s">
        <v>1504</v>
      </c>
    </row>
    <row r="79" spans="1:16" x14ac:dyDescent="0.2">
      <c r="A79" s="27" t="s">
        <v>1492</v>
      </c>
      <c r="B79" t="s">
        <v>1505</v>
      </c>
    </row>
    <row r="80" spans="1:16" x14ac:dyDescent="0.2">
      <c r="A80" s="27" t="s">
        <v>1494</v>
      </c>
      <c r="B80" t="s">
        <v>1506</v>
      </c>
    </row>
    <row r="81" spans="1:5" x14ac:dyDescent="0.2">
      <c r="A81" s="37" t="s">
        <v>3287</v>
      </c>
      <c r="B81" t="s">
        <v>3329</v>
      </c>
      <c r="E81" s="38" t="s">
        <v>3328</v>
      </c>
    </row>
    <row r="82" spans="1:5" x14ac:dyDescent="0.2">
      <c r="A82" s="37" t="s">
        <v>3308</v>
      </c>
      <c r="B82" t="s">
        <v>3330</v>
      </c>
      <c r="E82" s="38"/>
    </row>
    <row r="83" spans="1:5" x14ac:dyDescent="0.2">
      <c r="A83" s="37" t="s">
        <v>3288</v>
      </c>
      <c r="B83" t="s">
        <v>3309</v>
      </c>
    </row>
    <row r="84" spans="1:5" x14ac:dyDescent="0.2">
      <c r="A84" s="37" t="s">
        <v>3289</v>
      </c>
      <c r="B84" t="s">
        <v>3310</v>
      </c>
    </row>
    <row r="85" spans="1:5" x14ac:dyDescent="0.2">
      <c r="A85" s="37" t="s">
        <v>3290</v>
      </c>
      <c r="B85" t="s">
        <v>3311</v>
      </c>
      <c r="C85" t="s">
        <v>3312</v>
      </c>
    </row>
    <row r="86" spans="1:5" x14ac:dyDescent="0.2">
      <c r="A86" s="37" t="s">
        <v>3291</v>
      </c>
      <c r="B86" t="s">
        <v>3313</v>
      </c>
    </row>
    <row r="87" spans="1:5" x14ac:dyDescent="0.2">
      <c r="A87" s="37" t="s">
        <v>3292</v>
      </c>
      <c r="B87" t="s">
        <v>3314</v>
      </c>
    </row>
    <row r="88" spans="1:5" x14ac:dyDescent="0.2">
      <c r="A88" s="37" t="s">
        <v>3293</v>
      </c>
      <c r="B88" t="s">
        <v>3315</v>
      </c>
      <c r="C88" s="38" t="s">
        <v>3316</v>
      </c>
    </row>
    <row r="89" spans="1:5" x14ac:dyDescent="0.2">
      <c r="A89" s="37" t="s">
        <v>3307</v>
      </c>
      <c r="B89" t="s">
        <v>3331</v>
      </c>
      <c r="C89" s="38"/>
    </row>
    <row r="90" spans="1:5" x14ac:dyDescent="0.2">
      <c r="A90" s="37" t="s">
        <v>3294</v>
      </c>
      <c r="B90" t="s">
        <v>3317</v>
      </c>
    </row>
    <row r="91" spans="1:5" x14ac:dyDescent="0.2">
      <c r="A91" s="37" t="s">
        <v>3295</v>
      </c>
      <c r="B91" t="s">
        <v>3318</v>
      </c>
    </row>
    <row r="92" spans="1:5" x14ac:dyDescent="0.2">
      <c r="A92" s="37" t="s">
        <v>3296</v>
      </c>
      <c r="B92" t="s">
        <v>3319</v>
      </c>
    </row>
    <row r="93" spans="1:5" x14ac:dyDescent="0.2">
      <c r="A93" s="37" t="s">
        <v>3297</v>
      </c>
      <c r="B93" t="s">
        <v>3320</v>
      </c>
      <c r="C93" t="s">
        <v>3321</v>
      </c>
    </row>
    <row r="94" spans="1:5" x14ac:dyDescent="0.2">
      <c r="A94" s="37" t="s">
        <v>3298</v>
      </c>
      <c r="B94" t="s">
        <v>3322</v>
      </c>
      <c r="C94" s="38" t="s">
        <v>3323</v>
      </c>
    </row>
    <row r="95" spans="1:5" x14ac:dyDescent="0.2">
      <c r="A95" s="37" t="s">
        <v>3306</v>
      </c>
      <c r="B95" t="s">
        <v>3332</v>
      </c>
      <c r="C95" s="38"/>
    </row>
    <row r="96" spans="1:5" x14ac:dyDescent="0.2">
      <c r="A96" s="37" t="s">
        <v>3299</v>
      </c>
      <c r="B96" t="s">
        <v>3324</v>
      </c>
      <c r="C96" s="38"/>
    </row>
    <row r="97" spans="1:3" x14ac:dyDescent="0.2">
      <c r="A97" s="37" t="s">
        <v>3300</v>
      </c>
      <c r="B97" t="s">
        <v>3325</v>
      </c>
      <c r="C97" s="38"/>
    </row>
    <row r="98" spans="1:3" x14ac:dyDescent="0.2">
      <c r="A98" s="37" t="s">
        <v>3301</v>
      </c>
      <c r="B98" t="s">
        <v>3326</v>
      </c>
      <c r="C98" s="38" t="s">
        <v>3327</v>
      </c>
    </row>
  </sheetData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003"/>
  <sheetViews>
    <sheetView tabSelected="1" workbookViewId="0">
      <pane ySplit="510" topLeftCell="A4" activePane="bottomLeft"/>
      <selection activeCell="AO1" sqref="AO1:AO65536"/>
      <selection pane="bottomLeft" activeCell="A28" sqref="A27:A28"/>
    </sheetView>
  </sheetViews>
  <sheetFormatPr defaultRowHeight="12.75" x14ac:dyDescent="0.2"/>
  <cols>
    <col min="1" max="1" width="7.28515625" customWidth="1"/>
    <col min="2" max="2" width="5.42578125" customWidth="1"/>
    <col min="3" max="4" width="5.85546875" customWidth="1"/>
    <col min="5" max="5" width="14.5703125" hidden="1" customWidth="1"/>
    <col min="6" max="6" width="20" customWidth="1"/>
    <col min="7" max="7" width="7.42578125" customWidth="1"/>
    <col min="8" max="10" width="4.28515625" customWidth="1"/>
    <col min="11" max="11" width="5.28515625" customWidth="1"/>
    <col min="12" max="12" width="4.85546875" customWidth="1"/>
    <col min="13" max="13" width="6.140625" customWidth="1"/>
    <col min="14" max="14" width="5.7109375" customWidth="1"/>
    <col min="15" max="15" width="8.140625" customWidth="1"/>
    <col min="16" max="16" width="7.42578125" hidden="1" customWidth="1"/>
    <col min="17" max="18" width="4.7109375" customWidth="1"/>
    <col min="19" max="20" width="5.7109375" customWidth="1"/>
    <col min="21" max="21" width="8.7109375" customWidth="1"/>
    <col min="22" max="22" width="6.140625" customWidth="1"/>
    <col min="23" max="28" width="4.28515625" customWidth="1"/>
    <col min="29" max="34" width="6.140625" style="15" customWidth="1"/>
    <col min="35" max="35" width="6" style="6" customWidth="1"/>
    <col min="36" max="40" width="6.7109375" style="6" customWidth="1"/>
    <col min="41" max="41" width="8.7109375" style="9" customWidth="1"/>
    <col min="42" max="43" width="8" style="9" customWidth="1"/>
    <col min="44" max="44" width="9.28515625" style="9" customWidth="1"/>
    <col min="45" max="49" width="4.85546875" hidden="1" customWidth="1"/>
    <col min="50" max="54" width="4.85546875" style="9" customWidth="1"/>
    <col min="55" max="57" width="7.140625" style="9" customWidth="1"/>
    <col min="58" max="65" width="5.42578125" customWidth="1"/>
    <col min="66" max="66" width="7" style="9" customWidth="1"/>
    <col min="67" max="67" width="8.28515625" style="9" customWidth="1"/>
    <col min="68" max="79" width="7" style="9" customWidth="1"/>
    <col min="80" max="80" width="7.28515625" style="9" customWidth="1"/>
    <col min="81" max="81" width="4.7109375" style="15" customWidth="1"/>
    <col min="82" max="82" width="10.5703125" hidden="1" customWidth="1"/>
    <col min="83" max="83" width="12" customWidth="1"/>
    <col min="84" max="86" width="5.5703125" style="9" customWidth="1"/>
    <col min="87" max="87" width="6.85546875" style="9" customWidth="1"/>
    <col min="88" max="88" width="5.5703125" style="9" customWidth="1"/>
    <col min="89" max="89" width="6.28515625" style="9" customWidth="1"/>
    <col min="90" max="91" width="5.5703125" style="9" customWidth="1"/>
    <col min="92" max="92" width="11.42578125" customWidth="1"/>
    <col min="93" max="93" width="15.42578125" customWidth="1"/>
    <col min="94" max="103" width="4.85546875" customWidth="1"/>
    <col min="104" max="104" width="11.7109375" style="68" customWidth="1"/>
    <col min="105" max="105" width="5.5703125" customWidth="1"/>
  </cols>
  <sheetData>
    <row r="1" spans="1:105" s="1" customFormat="1" x14ac:dyDescent="0.2">
      <c r="A1" s="1" t="s">
        <v>2451</v>
      </c>
      <c r="B1" s="1" t="s">
        <v>528</v>
      </c>
      <c r="C1" s="1" t="s">
        <v>3545</v>
      </c>
      <c r="D1" s="1" t="s">
        <v>529</v>
      </c>
      <c r="E1" s="1" t="s">
        <v>980</v>
      </c>
      <c r="F1" s="1" t="s">
        <v>980</v>
      </c>
      <c r="G1" s="1" t="s">
        <v>3395</v>
      </c>
      <c r="H1" s="1" t="s">
        <v>981</v>
      </c>
      <c r="I1" s="1" t="s">
        <v>982</v>
      </c>
      <c r="J1" s="1" t="s">
        <v>983</v>
      </c>
      <c r="K1" s="1" t="s">
        <v>984</v>
      </c>
      <c r="L1" s="2" t="s">
        <v>985</v>
      </c>
      <c r="M1" s="1" t="s">
        <v>986</v>
      </c>
      <c r="N1" s="1" t="s">
        <v>991</v>
      </c>
      <c r="O1" s="1" t="s">
        <v>992</v>
      </c>
      <c r="P1" s="1" t="s">
        <v>993</v>
      </c>
      <c r="Q1" s="1" t="s">
        <v>994</v>
      </c>
      <c r="R1" s="1" t="s">
        <v>995</v>
      </c>
      <c r="S1" s="1" t="s">
        <v>996</v>
      </c>
      <c r="T1" s="1" t="s">
        <v>997</v>
      </c>
      <c r="U1" s="1" t="s">
        <v>998</v>
      </c>
      <c r="V1" s="1" t="s">
        <v>2668</v>
      </c>
      <c r="W1" s="1" t="s">
        <v>987</v>
      </c>
      <c r="X1" s="1" t="s">
        <v>988</v>
      </c>
      <c r="Y1" s="1" t="s">
        <v>989</v>
      </c>
      <c r="Z1" s="1" t="s">
        <v>990</v>
      </c>
      <c r="AA1" s="1" t="s">
        <v>3397</v>
      </c>
      <c r="AB1" s="1" t="s">
        <v>3398</v>
      </c>
      <c r="AC1" s="86" t="s">
        <v>987</v>
      </c>
      <c r="AD1" s="86" t="s">
        <v>988</v>
      </c>
      <c r="AE1" s="86" t="s">
        <v>989</v>
      </c>
      <c r="AF1" s="86" t="s">
        <v>990</v>
      </c>
      <c r="AG1" s="86" t="s">
        <v>3397</v>
      </c>
      <c r="AH1" s="86" t="s">
        <v>3398</v>
      </c>
      <c r="AI1" s="5" t="s">
        <v>1483</v>
      </c>
      <c r="AJ1" s="5" t="s">
        <v>1485</v>
      </c>
      <c r="AK1" s="5" t="s">
        <v>1484</v>
      </c>
      <c r="AL1" s="5" t="s">
        <v>1486</v>
      </c>
      <c r="AM1" s="5" t="s">
        <v>1487</v>
      </c>
      <c r="AN1" s="5" t="s">
        <v>1488</v>
      </c>
      <c r="AO1" s="31" t="s">
        <v>3302</v>
      </c>
      <c r="AP1" s="31" t="s">
        <v>3303</v>
      </c>
      <c r="AQ1" s="31" t="s">
        <v>3304</v>
      </c>
      <c r="AR1" s="31" t="s">
        <v>3305</v>
      </c>
      <c r="AS1" s="1" t="s">
        <v>3076</v>
      </c>
      <c r="AT1" s="1" t="s">
        <v>2664</v>
      </c>
      <c r="AU1" s="1" t="s">
        <v>2665</v>
      </c>
      <c r="AV1" s="1" t="s">
        <v>2666</v>
      </c>
      <c r="AW1" s="1" t="s">
        <v>2667</v>
      </c>
      <c r="AX1" s="8" t="s">
        <v>3076</v>
      </c>
      <c r="AY1" s="8" t="s">
        <v>2664</v>
      </c>
      <c r="AZ1" s="8" t="s">
        <v>2665</v>
      </c>
      <c r="BA1" s="8" t="s">
        <v>2666</v>
      </c>
      <c r="BB1" s="8" t="s">
        <v>2667</v>
      </c>
      <c r="BC1" s="8" t="s">
        <v>2942</v>
      </c>
      <c r="BD1" s="8" t="s">
        <v>2943</v>
      </c>
      <c r="BE1" s="8" t="s">
        <v>2944</v>
      </c>
      <c r="BF1" s="1" t="s">
        <v>2443</v>
      </c>
      <c r="BG1" s="1" t="s">
        <v>2444</v>
      </c>
      <c r="BH1" s="1" t="s">
        <v>2445</v>
      </c>
      <c r="BI1" s="1" t="s">
        <v>2446</v>
      </c>
      <c r="BJ1" s="1" t="s">
        <v>2447</v>
      </c>
      <c r="BK1" s="1" t="s">
        <v>2448</v>
      </c>
      <c r="BL1" s="1" t="s">
        <v>2449</v>
      </c>
      <c r="BM1" s="1" t="s">
        <v>2450</v>
      </c>
      <c r="BN1" s="31" t="s">
        <v>3287</v>
      </c>
      <c r="BO1" s="31" t="s">
        <v>3308</v>
      </c>
      <c r="BP1" s="31" t="s">
        <v>3288</v>
      </c>
      <c r="BQ1" s="31" t="s">
        <v>3289</v>
      </c>
      <c r="BR1" s="31" t="s">
        <v>3290</v>
      </c>
      <c r="BS1" s="31" t="s">
        <v>3291</v>
      </c>
      <c r="BT1" s="31" t="s">
        <v>3292</v>
      </c>
      <c r="BU1" s="31" t="s">
        <v>3293</v>
      </c>
      <c r="BV1" s="31" t="s">
        <v>3307</v>
      </c>
      <c r="BW1" s="31" t="s">
        <v>3294</v>
      </c>
      <c r="BX1" s="31" t="s">
        <v>3295</v>
      </c>
      <c r="BY1" s="31" t="s">
        <v>3296</v>
      </c>
      <c r="BZ1" s="31" t="s">
        <v>3297</v>
      </c>
      <c r="CA1" s="31" t="s">
        <v>3298</v>
      </c>
      <c r="CB1" s="31" t="s">
        <v>3306</v>
      </c>
      <c r="CC1" s="14" t="s">
        <v>1467</v>
      </c>
      <c r="CD1" s="1" t="s">
        <v>1466</v>
      </c>
      <c r="CE1" s="1" t="s">
        <v>861</v>
      </c>
      <c r="CF1" s="8" t="s">
        <v>1468</v>
      </c>
      <c r="CG1" s="8" t="s">
        <v>1469</v>
      </c>
      <c r="CH1" s="8" t="s">
        <v>1470</v>
      </c>
      <c r="CI1" s="8" t="s">
        <v>1471</v>
      </c>
      <c r="CJ1" s="8" t="s">
        <v>3393</v>
      </c>
      <c r="CK1" s="8" t="s">
        <v>1472</v>
      </c>
      <c r="CL1" s="8" t="s">
        <v>3394</v>
      </c>
      <c r="CM1" s="8" t="s">
        <v>3075</v>
      </c>
      <c r="CN1" s="1" t="s">
        <v>2648</v>
      </c>
      <c r="CO1" s="1" t="s">
        <v>2649</v>
      </c>
      <c r="CP1" s="1" t="s">
        <v>2650</v>
      </c>
      <c r="CQ1" s="1" t="s">
        <v>2651</v>
      </c>
      <c r="CR1" s="1" t="s">
        <v>2652</v>
      </c>
      <c r="CS1" s="1" t="s">
        <v>2653</v>
      </c>
      <c r="CT1" s="1" t="s">
        <v>2647</v>
      </c>
      <c r="CU1" s="1" t="s">
        <v>2654</v>
      </c>
      <c r="CV1" s="1" t="s">
        <v>2655</v>
      </c>
      <c r="CW1" s="1" t="s">
        <v>2661</v>
      </c>
      <c r="CX1" s="1" t="s">
        <v>2662</v>
      </c>
      <c r="CY1" s="1" t="s">
        <v>2663</v>
      </c>
      <c r="CZ1" s="69" t="s">
        <v>3333</v>
      </c>
      <c r="DA1" s="1" t="s">
        <v>1473</v>
      </c>
    </row>
    <row r="2" spans="1:105" x14ac:dyDescent="0.2">
      <c r="A2" s="44" t="s">
        <v>2372</v>
      </c>
      <c r="B2" s="43"/>
      <c r="C2" s="43" t="s">
        <v>950</v>
      </c>
      <c r="D2" s="82" t="s">
        <v>950</v>
      </c>
      <c r="E2" s="42" t="str">
        <f>CONCATENATE(RIGHT(F2,LEN(F2)-SEARCH(" ",F2)), ", ", LEFT(F2, SEARCH(" ", F2)))</f>
        <v xml:space="preserve">Ebbett, Andrew </v>
      </c>
      <c r="F2" s="42" t="s">
        <v>2615</v>
      </c>
      <c r="G2" s="45" t="s">
        <v>2380</v>
      </c>
      <c r="H2" s="43">
        <v>3</v>
      </c>
      <c r="I2" s="64">
        <v>0</v>
      </c>
      <c r="J2" s="64">
        <v>0</v>
      </c>
      <c r="K2" s="64">
        <v>0</v>
      </c>
      <c r="L2" s="43">
        <v>3</v>
      </c>
      <c r="M2">
        <v>2</v>
      </c>
      <c r="N2">
        <v>3</v>
      </c>
      <c r="O2" s="4">
        <f>IF(N2=0,0,I2/N2)</f>
        <v>0</v>
      </c>
      <c r="Q2">
        <v>0</v>
      </c>
      <c r="R2">
        <v>0</v>
      </c>
      <c r="S2">
        <v>17</v>
      </c>
      <c r="T2">
        <v>12</v>
      </c>
      <c r="U2" s="4">
        <f>IF(S2+T2=0,0,S2/(S2+T2))</f>
        <v>0.58620689655172409</v>
      </c>
      <c r="V2">
        <v>15.2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s="9">
        <f t="shared" ref="AC2:AC65" si="0">IF(AP2=0,0,W2/AP2*300)</f>
        <v>0</v>
      </c>
      <c r="AD2" s="9">
        <f t="shared" ref="AD2:AD65" si="1">IF(AP2=0,0,X2/AP2*300)</f>
        <v>0</v>
      </c>
      <c r="AE2" s="9">
        <f t="shared" ref="AE2:AE65" si="2">IF(AQ2=0,0,Y2/AQ2*300)</f>
        <v>0</v>
      </c>
      <c r="AF2" s="9">
        <f t="shared" ref="AF2:AF65" si="3">IF(AQ2=0,0,Z2/AQ2*300)</f>
        <v>0</v>
      </c>
      <c r="AG2" s="9">
        <f t="shared" ref="AG2:AG65" si="4">AA2/AO2*1200</f>
        <v>0</v>
      </c>
      <c r="AH2" s="9">
        <f t="shared" ref="AH2:AH65" si="5">AB2/AO2*1200</f>
        <v>0</v>
      </c>
      <c r="AI2" s="58">
        <f t="shared" ref="AI2:AI65" si="6">IF(AO2=0,0,BF2/AO2*60)</f>
        <v>5.8033315421816232</v>
      </c>
      <c r="AJ2" s="58">
        <f t="shared" ref="AJ2:AJ65" si="7">IF(AP2=0,0,BG2/AP2*60)</f>
        <v>0</v>
      </c>
      <c r="AK2" s="58">
        <f t="shared" ref="AK2:AK65" si="8">IF(AQ2=0,0,BH2/AQ2*60)</f>
        <v>0</v>
      </c>
      <c r="AL2" s="58">
        <f t="shared" ref="AL2:AL65" si="9">IF(AO2=0,0,BJ2/AO2*60)</f>
        <v>0</v>
      </c>
      <c r="AM2" s="58">
        <f t="shared" ref="AM2:AM65" si="10">IF(AP2=0,0,BK2/AP2*60)</f>
        <v>0</v>
      </c>
      <c r="AN2" s="58">
        <f t="shared" ref="AN2:AN65" si="11">IF(AQ2=0,0,BL2/AQ2*60)</f>
        <v>0</v>
      </c>
      <c r="AO2" s="56">
        <v>31.016666666666666</v>
      </c>
      <c r="AP2" s="56">
        <v>8.9</v>
      </c>
      <c r="AQ2" s="56">
        <v>0</v>
      </c>
      <c r="AR2" s="57">
        <f>SUM(AO2:AQ2)</f>
        <v>39.916666666666664</v>
      </c>
      <c r="AS2">
        <v>2</v>
      </c>
      <c r="AT2">
        <v>0</v>
      </c>
      <c r="AU2">
        <v>2</v>
      </c>
      <c r="AV2">
        <v>1</v>
      </c>
      <c r="AW2">
        <v>1</v>
      </c>
      <c r="AX2" s="9">
        <f t="shared" ref="AX2:AX65" si="12">AS2/AR2*60</f>
        <v>3.0062630480167014</v>
      </c>
      <c r="AY2" s="9">
        <f t="shared" ref="AY2:AY65" si="13">AT2/AR2*60</f>
        <v>0</v>
      </c>
      <c r="AZ2" s="9">
        <f t="shared" ref="AZ2:AZ65" si="14">AU2/AR2*60</f>
        <v>3.0062630480167014</v>
      </c>
      <c r="BA2" s="9">
        <f t="shared" ref="BA2:BA65" si="15">AV2/AR2*60</f>
        <v>1.5031315240083507</v>
      </c>
      <c r="BB2" s="9">
        <f t="shared" ref="BB2:BB65" si="16">AW2/AR2*60</f>
        <v>1.5031315240083507</v>
      </c>
      <c r="BC2" s="33">
        <f t="shared" ref="BC2:BC65" si="17">AO2/H2</f>
        <v>10.338888888888889</v>
      </c>
      <c r="BD2" s="33">
        <f t="shared" ref="BD2:BD65" si="18">AQ2/H2</f>
        <v>0</v>
      </c>
      <c r="BE2" s="33">
        <f t="shared" ref="BE2:BE65" si="19">AP2/H2</f>
        <v>2.9666666666666668</v>
      </c>
      <c r="BF2" s="42">
        <f>BI2-BG2-BH2</f>
        <v>3</v>
      </c>
      <c r="BG2" s="43">
        <v>0</v>
      </c>
      <c r="BH2" s="43">
        <v>0</v>
      </c>
      <c r="BI2" s="43">
        <v>3</v>
      </c>
      <c r="BJ2" s="42">
        <f>BM2-BK2-BL2</f>
        <v>0</v>
      </c>
      <c r="BK2" s="43">
        <v>0</v>
      </c>
      <c r="BL2" s="43">
        <v>0</v>
      </c>
      <c r="BM2" s="43">
        <v>0</v>
      </c>
      <c r="BN2" s="34">
        <f>BU2+CA2</f>
        <v>-0.88423608791619812</v>
      </c>
      <c r="BO2" s="34">
        <f>BN2/AR2*2000</f>
        <v>-44.304104613755229</v>
      </c>
      <c r="BP2" s="33">
        <v>-0.8160896988945795</v>
      </c>
      <c r="BQ2" s="33">
        <v>-0.52284509835269222</v>
      </c>
      <c r="BR2" s="33">
        <v>4.2489746880302819E-2</v>
      </c>
      <c r="BS2" s="33">
        <v>0</v>
      </c>
      <c r="BT2" s="33">
        <v>0</v>
      </c>
      <c r="BU2" s="9">
        <f>SUM(BP2:BT2)</f>
        <v>-1.2964450503669691</v>
      </c>
      <c r="BV2" s="34">
        <f>BU2/AR2*2000</f>
        <v>-64.95758081170618</v>
      </c>
      <c r="BW2" s="33">
        <v>0.54792583715966403</v>
      </c>
      <c r="BX2" s="33">
        <v>2.4645646251981453E-2</v>
      </c>
      <c r="BY2" s="33">
        <v>0</v>
      </c>
      <c r="BZ2" s="33">
        <v>-0.16036252096087442</v>
      </c>
      <c r="CA2" s="9">
        <f>SUM(BW2:BZ2)</f>
        <v>0.41220896245077099</v>
      </c>
      <c r="CB2" s="34">
        <f>CA2/AR2*2000</f>
        <v>20.653476197950948</v>
      </c>
      <c r="CE2" s="68">
        <f t="shared" ref="CE2:CE65" si="20">IF(CD2&gt;165000, CD2/H2*82, 165000)</f>
        <v>165000</v>
      </c>
      <c r="CF2" s="62">
        <v>0.9</v>
      </c>
      <c r="CG2" s="62">
        <v>0.9</v>
      </c>
      <c r="CH2" s="62">
        <v>2.7</v>
      </c>
      <c r="CI2" s="62">
        <v>-0.4</v>
      </c>
      <c r="CJ2" s="63">
        <f t="shared" ref="CJ2:CJ10" si="21">CI2/(AO2+2*(AP2+AQ2))*2000</f>
        <v>-16.387845681119838</v>
      </c>
      <c r="CK2" s="62">
        <v>0.6</v>
      </c>
      <c r="CL2" s="63">
        <f t="shared" ref="CL2:CL10" si="22">CK2/(AO2+2*(AP2+AQ2))*2000</f>
        <v>24.581768521679756</v>
      </c>
      <c r="CM2" s="62">
        <v>0.1</v>
      </c>
      <c r="CN2" t="s">
        <v>1680</v>
      </c>
      <c r="CO2" t="s">
        <v>3638</v>
      </c>
      <c r="CP2" t="s">
        <v>2433</v>
      </c>
      <c r="CQ2" t="s">
        <v>2400</v>
      </c>
      <c r="CR2">
        <v>69</v>
      </c>
      <c r="CS2">
        <v>175</v>
      </c>
      <c r="CT2">
        <v>48</v>
      </c>
      <c r="CU2" t="s">
        <v>3402</v>
      </c>
      <c r="CV2" t="s">
        <v>3090</v>
      </c>
      <c r="CZ2" s="72">
        <v>570000</v>
      </c>
      <c r="DA2">
        <v>0</v>
      </c>
    </row>
    <row r="3" spans="1:105" x14ac:dyDescent="0.2">
      <c r="A3" s="44" t="s">
        <v>2372</v>
      </c>
      <c r="B3" s="43"/>
      <c r="C3" s="43" t="s">
        <v>950</v>
      </c>
      <c r="D3" s="82" t="s">
        <v>950</v>
      </c>
      <c r="E3" s="42" t="str">
        <f>CONCATENATE(RIGHT(F3,LEN(F3)-SEARCH(" ",F3)), ", ", LEFT(F3, SEARCH(" ", F3)))</f>
        <v xml:space="preserve">Ryan, Bobby </v>
      </c>
      <c r="F3" s="42" t="s">
        <v>501</v>
      </c>
      <c r="G3" s="45" t="s">
        <v>1528</v>
      </c>
      <c r="H3" s="43">
        <v>23</v>
      </c>
      <c r="I3" s="64">
        <v>5</v>
      </c>
      <c r="J3" s="64">
        <v>5</v>
      </c>
      <c r="K3" s="64">
        <v>10</v>
      </c>
      <c r="L3" s="43">
        <v>-1</v>
      </c>
      <c r="M3">
        <v>6</v>
      </c>
      <c r="N3">
        <v>37</v>
      </c>
      <c r="O3" s="4">
        <f>IF(N3=0,0,I3/N3)</f>
        <v>0.13513513513513514</v>
      </c>
      <c r="Q3">
        <v>0</v>
      </c>
      <c r="R3">
        <v>0</v>
      </c>
      <c r="S3">
        <v>1</v>
      </c>
      <c r="T3">
        <v>0</v>
      </c>
      <c r="U3" s="4">
        <f>IF(S3+T3=0,0,S3/(S3+T3))</f>
        <v>1</v>
      </c>
      <c r="V3">
        <v>0</v>
      </c>
      <c r="W3">
        <v>3</v>
      </c>
      <c r="X3">
        <v>1</v>
      </c>
      <c r="Y3">
        <v>0</v>
      </c>
      <c r="Z3">
        <v>0</v>
      </c>
      <c r="AA3">
        <v>2</v>
      </c>
      <c r="AB3">
        <v>4</v>
      </c>
      <c r="AC3" s="9">
        <f t="shared" si="0"/>
        <v>15.224133070200168</v>
      </c>
      <c r="AD3" s="9">
        <f t="shared" si="1"/>
        <v>5.0747110234000559</v>
      </c>
      <c r="AE3" s="9">
        <f t="shared" si="2"/>
        <v>0</v>
      </c>
      <c r="AF3" s="9">
        <f t="shared" si="3"/>
        <v>0</v>
      </c>
      <c r="AG3" s="9">
        <f t="shared" si="4"/>
        <v>12.176560121765601</v>
      </c>
      <c r="AH3" s="9">
        <f t="shared" si="5"/>
        <v>24.353120243531201</v>
      </c>
      <c r="AI3" s="58">
        <f t="shared" si="6"/>
        <v>2.1308980213089801</v>
      </c>
      <c r="AJ3" s="58">
        <f t="shared" si="7"/>
        <v>5.0747110234000568</v>
      </c>
      <c r="AK3" s="58">
        <f t="shared" si="8"/>
        <v>0</v>
      </c>
      <c r="AL3" s="58">
        <f t="shared" si="9"/>
        <v>2.1308980213089801</v>
      </c>
      <c r="AM3" s="58">
        <f t="shared" si="10"/>
        <v>1.0149422046800112</v>
      </c>
      <c r="AN3" s="58">
        <f t="shared" si="11"/>
        <v>0</v>
      </c>
      <c r="AO3" s="56">
        <v>197.1</v>
      </c>
      <c r="AP3" s="56">
        <v>59.116666666666667</v>
      </c>
      <c r="AQ3" s="56">
        <v>2.8333333333333335</v>
      </c>
      <c r="AR3" s="57">
        <f>SUM(AO3:AQ3)</f>
        <v>259.04999999999995</v>
      </c>
      <c r="AS3">
        <v>5</v>
      </c>
      <c r="AT3">
        <v>20</v>
      </c>
      <c r="AU3">
        <v>12</v>
      </c>
      <c r="AV3">
        <v>7</v>
      </c>
      <c r="AW3">
        <v>11</v>
      </c>
      <c r="AX3" s="9">
        <f t="shared" si="12"/>
        <v>1.1580775911986103</v>
      </c>
      <c r="AY3" s="9">
        <f t="shared" si="13"/>
        <v>4.6323103647944412</v>
      </c>
      <c r="AZ3" s="9">
        <f t="shared" si="14"/>
        <v>2.7793862188766649</v>
      </c>
      <c r="BA3" s="9">
        <f t="shared" si="15"/>
        <v>1.6213086276780546</v>
      </c>
      <c r="BB3" s="9">
        <f t="shared" si="16"/>
        <v>2.547770700636943</v>
      </c>
      <c r="BC3" s="33">
        <f t="shared" si="17"/>
        <v>8.5695652173913039</v>
      </c>
      <c r="BD3" s="33">
        <f t="shared" si="18"/>
        <v>0.12318840579710146</v>
      </c>
      <c r="BE3" s="33">
        <f t="shared" si="19"/>
        <v>2.5702898550724638</v>
      </c>
      <c r="BF3" s="42">
        <f>BI3-BG3-BH3</f>
        <v>7</v>
      </c>
      <c r="BG3" s="43">
        <v>5</v>
      </c>
      <c r="BH3" s="43">
        <v>0</v>
      </c>
      <c r="BI3" s="43">
        <v>12</v>
      </c>
      <c r="BJ3" s="42">
        <f>BM3-BK3-BL3</f>
        <v>7</v>
      </c>
      <c r="BK3" s="43">
        <v>1</v>
      </c>
      <c r="BL3" s="43">
        <v>0</v>
      </c>
      <c r="BM3" s="43">
        <v>8</v>
      </c>
      <c r="BN3" s="34">
        <f>BU3+CA3</f>
        <v>6.7900513729508054</v>
      </c>
      <c r="BO3" s="34">
        <f>BN3/AR3*2000</f>
        <v>52.422708920677913</v>
      </c>
      <c r="BP3" s="33">
        <v>3.7391331778954799</v>
      </c>
      <c r="BQ3" s="33">
        <v>3.4167992936545883</v>
      </c>
      <c r="BR3" s="33">
        <v>0.45703431777606113</v>
      </c>
      <c r="BS3" s="33">
        <v>-3.1962002418452082E-2</v>
      </c>
      <c r="BT3" s="33">
        <v>-3.4077252382892511</v>
      </c>
      <c r="BU3" s="9">
        <f>SUM(BP3:BT3)</f>
        <v>4.1732795486184262</v>
      </c>
      <c r="BV3" s="34">
        <f>BU3/AR3*2000</f>
        <v>32.219876847083007</v>
      </c>
      <c r="BW3" s="33">
        <v>1.5969361077915458</v>
      </c>
      <c r="BX3" s="33">
        <v>1.9723070231478915E-2</v>
      </c>
      <c r="BY3" s="33">
        <v>0.23612535934957071</v>
      </c>
      <c r="BZ3" s="33">
        <v>0.76398728695978346</v>
      </c>
      <c r="CA3" s="9">
        <f>SUM(BW3:BZ3)</f>
        <v>2.6167718243323792</v>
      </c>
      <c r="CB3" s="34">
        <f>CA3/AR3*2000</f>
        <v>20.202832073594902</v>
      </c>
      <c r="CC3" s="47">
        <v>65.889129999999994</v>
      </c>
      <c r="CD3">
        <v>1038174</v>
      </c>
      <c r="CE3" s="68">
        <f t="shared" si="20"/>
        <v>3701316</v>
      </c>
      <c r="CF3" s="62">
        <v>6.5</v>
      </c>
      <c r="CG3" s="62">
        <v>5.0999999999999996</v>
      </c>
      <c r="CH3" s="62">
        <v>-1.7</v>
      </c>
      <c r="CI3" s="62">
        <v>0.9</v>
      </c>
      <c r="CJ3" s="63">
        <f t="shared" si="21"/>
        <v>5.6074766355140193</v>
      </c>
      <c r="CK3" s="62">
        <v>0.1</v>
      </c>
      <c r="CL3" s="63">
        <f t="shared" si="22"/>
        <v>0.6230529595015577</v>
      </c>
      <c r="CM3" s="62">
        <v>0.3</v>
      </c>
      <c r="CN3" t="s">
        <v>1719</v>
      </c>
      <c r="CO3" t="s">
        <v>1720</v>
      </c>
      <c r="CP3" t="s">
        <v>1011</v>
      </c>
      <c r="CQ3" t="s">
        <v>2414</v>
      </c>
      <c r="CR3">
        <v>73</v>
      </c>
      <c r="CS3">
        <v>218</v>
      </c>
      <c r="CT3">
        <v>54</v>
      </c>
      <c r="CU3" t="s">
        <v>3401</v>
      </c>
      <c r="CV3" t="s">
        <v>3090</v>
      </c>
      <c r="CZ3" s="72">
        <v>1921666.6666666667</v>
      </c>
      <c r="DA3">
        <v>0</v>
      </c>
    </row>
    <row r="4" spans="1:105" x14ac:dyDescent="0.2">
      <c r="A4" s="75" t="s">
        <v>2452</v>
      </c>
      <c r="B4" s="19" t="s">
        <v>957</v>
      </c>
      <c r="C4" s="19" t="s">
        <v>950</v>
      </c>
      <c r="D4" s="19" t="s">
        <v>950</v>
      </c>
      <c r="E4" s="19" t="str">
        <f>CONCATENATE(RIGHT(F4,LEN(F4)-SEARCH(" ",F4)), ", ", LEFT(F4, SEARCH(" ", F4)))</f>
        <v xml:space="preserve">May, Brad </v>
      </c>
      <c r="F4" s="19" t="s">
        <v>1539</v>
      </c>
      <c r="G4" s="19" t="s">
        <v>1540</v>
      </c>
      <c r="H4" s="19">
        <v>10</v>
      </c>
      <c r="I4" s="19">
        <v>0</v>
      </c>
      <c r="J4" s="19">
        <v>3</v>
      </c>
      <c r="K4" s="19">
        <f>I4+J4</f>
        <v>3</v>
      </c>
      <c r="L4" s="19">
        <v>0</v>
      </c>
      <c r="M4" s="19">
        <v>8</v>
      </c>
      <c r="N4" s="19">
        <v>11</v>
      </c>
      <c r="O4" s="20">
        <f>IF(N4=0,0,I4/N4)</f>
        <v>0</v>
      </c>
      <c r="P4" s="19">
        <v>176</v>
      </c>
      <c r="Q4" s="19">
        <v>0</v>
      </c>
      <c r="R4" s="19">
        <v>0</v>
      </c>
      <c r="S4" s="19">
        <v>0</v>
      </c>
      <c r="T4" s="19">
        <v>0</v>
      </c>
      <c r="U4" s="20">
        <f>IF(S4+T4=0,0,S4/(S4+T4))</f>
        <v>0</v>
      </c>
      <c r="V4" s="19"/>
      <c r="W4" s="19">
        <v>0</v>
      </c>
      <c r="X4" s="19">
        <v>0</v>
      </c>
      <c r="Y4" s="19">
        <v>0</v>
      </c>
      <c r="Z4" s="19">
        <v>0</v>
      </c>
      <c r="AA4" s="19">
        <f>I4-W4-Y4</f>
        <v>0</v>
      </c>
      <c r="AB4" s="19">
        <f>J4-X4-Z4</f>
        <v>3</v>
      </c>
      <c r="AC4" s="24">
        <f t="shared" si="0"/>
        <v>0</v>
      </c>
      <c r="AD4" s="24">
        <f t="shared" si="1"/>
        <v>0</v>
      </c>
      <c r="AE4" s="24">
        <f t="shared" si="2"/>
        <v>0</v>
      </c>
      <c r="AF4" s="24">
        <f t="shared" si="3"/>
        <v>0</v>
      </c>
      <c r="AG4" s="24">
        <f t="shared" si="4"/>
        <v>0</v>
      </c>
      <c r="AH4" s="24">
        <f t="shared" si="5"/>
        <v>31.699442324625771</v>
      </c>
      <c r="AI4" s="21">
        <f t="shared" si="6"/>
        <v>2.641620193718814</v>
      </c>
      <c r="AJ4" s="21">
        <f t="shared" si="7"/>
        <v>0</v>
      </c>
      <c r="AK4" s="21">
        <f t="shared" si="8"/>
        <v>0</v>
      </c>
      <c r="AL4" s="21">
        <f t="shared" si="9"/>
        <v>2.641620193718814</v>
      </c>
      <c r="AM4" s="21">
        <f t="shared" si="10"/>
        <v>0</v>
      </c>
      <c r="AN4" s="21">
        <f t="shared" si="11"/>
        <v>0</v>
      </c>
      <c r="AO4" s="36">
        <v>113.56666666666666</v>
      </c>
      <c r="AP4" s="36">
        <v>1.1333333333333333</v>
      </c>
      <c r="AQ4" s="36">
        <v>3.3333333333333333E-2</v>
      </c>
      <c r="AR4" s="36">
        <v>114.73333333333333</v>
      </c>
      <c r="AS4" s="19"/>
      <c r="AT4" s="19"/>
      <c r="AU4" s="19"/>
      <c r="AV4" s="19"/>
      <c r="AW4" s="19"/>
      <c r="AX4" s="24">
        <f t="shared" si="12"/>
        <v>0</v>
      </c>
      <c r="AY4" s="24">
        <f t="shared" si="13"/>
        <v>0</v>
      </c>
      <c r="AZ4" s="24">
        <f t="shared" si="14"/>
        <v>0</v>
      </c>
      <c r="BA4" s="24">
        <f t="shared" si="15"/>
        <v>0</v>
      </c>
      <c r="BB4" s="24">
        <f t="shared" si="16"/>
        <v>0</v>
      </c>
      <c r="BC4" s="24">
        <f t="shared" si="17"/>
        <v>11.356666666666666</v>
      </c>
      <c r="BD4" s="24">
        <f t="shared" si="18"/>
        <v>3.3333333333333331E-3</v>
      </c>
      <c r="BE4" s="24">
        <f t="shared" si="19"/>
        <v>0.11333333333333333</v>
      </c>
      <c r="BF4" s="30">
        <v>5</v>
      </c>
      <c r="BG4" s="30">
        <v>0</v>
      </c>
      <c r="BH4" s="30">
        <v>0</v>
      </c>
      <c r="BI4" s="30">
        <v>5</v>
      </c>
      <c r="BJ4" s="30">
        <v>5</v>
      </c>
      <c r="BK4" s="30">
        <v>0</v>
      </c>
      <c r="BL4" s="30">
        <v>0</v>
      </c>
      <c r="BM4" s="30">
        <v>5</v>
      </c>
      <c r="BN4" s="35">
        <f>BU4+CA4</f>
        <v>-1.2068758226823555</v>
      </c>
      <c r="BO4" s="35">
        <f>BN4/AR4*2000</f>
        <v>-21.037928344259537</v>
      </c>
      <c r="BP4" s="35">
        <v>-0.57756548974906174</v>
      </c>
      <c r="BQ4" s="35">
        <v>-5.6752341860878235E-2</v>
      </c>
      <c r="BR4" s="35">
        <v>-4.1280804333503181E-2</v>
      </c>
      <c r="BS4" s="35">
        <v>-4.6097794904341802E-4</v>
      </c>
      <c r="BT4" s="35">
        <v>0</v>
      </c>
      <c r="BU4" s="35">
        <f>SUM(BP4:BT4)</f>
        <v>-0.67605961389248659</v>
      </c>
      <c r="BV4" s="35">
        <f>BU4/AR4*2000</f>
        <v>-11.784885773837651</v>
      </c>
      <c r="BW4" s="35">
        <v>0.82607126151251908</v>
      </c>
      <c r="BX4" s="35">
        <v>4.2061779473444401E-3</v>
      </c>
      <c r="BY4" s="35">
        <v>3.466986838990882E-3</v>
      </c>
      <c r="BZ4" s="35">
        <v>-1.3645606350887234</v>
      </c>
      <c r="CA4" s="35">
        <f>SUM(BW4:BZ4)</f>
        <v>-0.5308162087898689</v>
      </c>
      <c r="CB4" s="35">
        <f>CA4/AR4*2000</f>
        <v>-9.2530425704218864</v>
      </c>
      <c r="CC4" s="22"/>
      <c r="CD4" s="19"/>
      <c r="CE4" s="76">
        <f t="shared" si="20"/>
        <v>165000</v>
      </c>
      <c r="CF4" s="24">
        <v>2.4</v>
      </c>
      <c r="CG4" s="24">
        <v>2.2999999999999998</v>
      </c>
      <c r="CH4" s="24">
        <v>-0.2</v>
      </c>
      <c r="CI4" s="24">
        <v>-0.2</v>
      </c>
      <c r="CJ4" s="24">
        <f t="shared" si="21"/>
        <v>-3.4512510785159627</v>
      </c>
      <c r="CK4" s="24">
        <v>0.2</v>
      </c>
      <c r="CL4" s="24">
        <f t="shared" si="22"/>
        <v>3.4512510785159627</v>
      </c>
      <c r="CM4" s="24">
        <v>-0.1</v>
      </c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77"/>
      <c r="DA4" s="19">
        <v>1</v>
      </c>
    </row>
    <row r="5" spans="1:105" x14ac:dyDescent="0.2">
      <c r="A5" s="75" t="s">
        <v>2452</v>
      </c>
      <c r="B5" s="19" t="s">
        <v>950</v>
      </c>
      <c r="C5" s="19" t="s">
        <v>950</v>
      </c>
      <c r="D5" s="19" t="s">
        <v>950</v>
      </c>
      <c r="E5" s="19" t="str">
        <f>CONCATENATE(RIGHT(F5,LEN(F5)-SEARCH(" ",F5)), ", ", LEFT(F5, SEARCH(" ", F5)))</f>
        <v xml:space="preserve">May, Brad </v>
      </c>
      <c r="F5" s="19" t="s">
        <v>1539</v>
      </c>
      <c r="G5" s="19" t="s">
        <v>1540</v>
      </c>
      <c r="H5" s="19">
        <v>14</v>
      </c>
      <c r="I5" s="19">
        <v>0</v>
      </c>
      <c r="J5" s="19">
        <v>1</v>
      </c>
      <c r="K5" s="19">
        <f>I5+J5</f>
        <v>1</v>
      </c>
      <c r="L5" s="19">
        <v>-1</v>
      </c>
      <c r="M5" s="19">
        <v>13</v>
      </c>
      <c r="N5" s="19">
        <v>11</v>
      </c>
      <c r="O5" s="20">
        <f>IF(N5=0,0,I5/N5)</f>
        <v>0</v>
      </c>
      <c r="P5" s="19">
        <v>173</v>
      </c>
      <c r="Q5" s="19">
        <v>0</v>
      </c>
      <c r="R5" s="19">
        <v>0</v>
      </c>
      <c r="S5" s="19">
        <v>0</v>
      </c>
      <c r="T5" s="19">
        <v>0</v>
      </c>
      <c r="U5" s="20">
        <f>IF(S5+T5=0,0,S5/(S5+T5))</f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f>I5-W5-Y5</f>
        <v>0</v>
      </c>
      <c r="AB5" s="19">
        <f>J5-X5-Z5</f>
        <v>1</v>
      </c>
      <c r="AC5" s="24">
        <f t="shared" si="0"/>
        <v>0</v>
      </c>
      <c r="AD5" s="24">
        <f t="shared" si="1"/>
        <v>0</v>
      </c>
      <c r="AE5" s="24">
        <f t="shared" si="2"/>
        <v>0</v>
      </c>
      <c r="AF5" s="24">
        <f t="shared" si="3"/>
        <v>0</v>
      </c>
      <c r="AG5" s="24">
        <f t="shared" si="4"/>
        <v>0</v>
      </c>
      <c r="AH5" s="24">
        <f t="shared" si="5"/>
        <v>9.9626400996264</v>
      </c>
      <c r="AI5" s="21">
        <f t="shared" si="6"/>
        <v>0.99626400996263997</v>
      </c>
      <c r="AJ5" s="21">
        <f t="shared" si="7"/>
        <v>0</v>
      </c>
      <c r="AK5" s="21">
        <f t="shared" si="8"/>
        <v>0</v>
      </c>
      <c r="AL5" s="21">
        <f t="shared" si="9"/>
        <v>1.4943960149439601</v>
      </c>
      <c r="AM5" s="21">
        <f t="shared" si="10"/>
        <v>0</v>
      </c>
      <c r="AN5" s="21">
        <f t="shared" si="11"/>
        <v>0</v>
      </c>
      <c r="AO5" s="36">
        <v>120.45</v>
      </c>
      <c r="AP5" s="36">
        <v>0.56666666666666665</v>
      </c>
      <c r="AQ5" s="36">
        <v>0.15</v>
      </c>
      <c r="AR5" s="36">
        <v>121.16666666666667</v>
      </c>
      <c r="AS5" s="19">
        <v>29</v>
      </c>
      <c r="AT5" s="19">
        <v>6</v>
      </c>
      <c r="AU5" s="19">
        <v>10</v>
      </c>
      <c r="AV5" s="19">
        <v>9</v>
      </c>
      <c r="AW5" s="19">
        <v>4</v>
      </c>
      <c r="AX5" s="24">
        <f t="shared" si="12"/>
        <v>14.360385144429159</v>
      </c>
      <c r="AY5" s="24">
        <f t="shared" si="13"/>
        <v>2.9711141678129298</v>
      </c>
      <c r="AZ5" s="24">
        <f t="shared" si="14"/>
        <v>4.9518569463548827</v>
      </c>
      <c r="BA5" s="24">
        <f t="shared" si="15"/>
        <v>4.4566712517193947</v>
      </c>
      <c r="BB5" s="24">
        <f t="shared" si="16"/>
        <v>1.9807427785419531</v>
      </c>
      <c r="BC5" s="24">
        <f t="shared" si="17"/>
        <v>8.6035714285714295</v>
      </c>
      <c r="BD5" s="24">
        <f t="shared" si="18"/>
        <v>1.0714285714285714E-2</v>
      </c>
      <c r="BE5" s="24">
        <f t="shared" si="19"/>
        <v>4.0476190476190478E-2</v>
      </c>
      <c r="BF5" s="30">
        <v>2</v>
      </c>
      <c r="BG5" s="30">
        <v>0</v>
      </c>
      <c r="BH5" s="30">
        <v>0</v>
      </c>
      <c r="BI5" s="30">
        <v>2</v>
      </c>
      <c r="BJ5" s="30">
        <v>3</v>
      </c>
      <c r="BK5" s="30">
        <v>0</v>
      </c>
      <c r="BL5" s="30">
        <v>0</v>
      </c>
      <c r="BM5" s="30">
        <v>3</v>
      </c>
      <c r="BN5" s="35">
        <f>BU5+CA5</f>
        <v>-1.3391485330428927</v>
      </c>
      <c r="BO5" s="35">
        <f>BN5/AR5*2000</f>
        <v>-22.104239885164667</v>
      </c>
      <c r="BP5" s="35">
        <v>-1.8853530882877203</v>
      </c>
      <c r="BQ5" s="35">
        <v>-3.0938205209774312E-2</v>
      </c>
      <c r="BR5" s="35">
        <v>3.1212819557723068E-4</v>
      </c>
      <c r="BS5" s="35">
        <v>-1.8850908812858282E-3</v>
      </c>
      <c r="BT5" s="35">
        <v>0</v>
      </c>
      <c r="BU5" s="35">
        <f>SUM(BP5:BT5)</f>
        <v>-1.9178642561832033</v>
      </c>
      <c r="BV5" s="35">
        <f>BU5/AR5*2000</f>
        <v>-31.656631463821785</v>
      </c>
      <c r="BW5" s="35">
        <v>1.5602239891833658</v>
      </c>
      <c r="BX5" s="35">
        <v>1.5497528149468792E-3</v>
      </c>
      <c r="BY5" s="35">
        <v>1.4757322470554798E-2</v>
      </c>
      <c r="BZ5" s="35">
        <v>-0.99781534132855676</v>
      </c>
      <c r="CA5" s="35">
        <f>SUM(BW5:BZ5)</f>
        <v>0.57871572314031072</v>
      </c>
      <c r="CB5" s="35">
        <f>CA5/AR5*2000</f>
        <v>9.5523915786571223</v>
      </c>
      <c r="CC5" s="22"/>
      <c r="CD5" s="19"/>
      <c r="CE5" s="76">
        <f t="shared" si="20"/>
        <v>165000</v>
      </c>
      <c r="CF5" s="24">
        <v>2</v>
      </c>
      <c r="CG5" s="24">
        <v>1.9</v>
      </c>
      <c r="CH5" s="24">
        <v>-1.4</v>
      </c>
      <c r="CI5" s="24">
        <v>-0.7</v>
      </c>
      <c r="CJ5" s="24">
        <f t="shared" si="21"/>
        <v>-11.486394092711608</v>
      </c>
      <c r="CK5" s="24">
        <v>-0.1</v>
      </c>
      <c r="CL5" s="24">
        <f t="shared" si="22"/>
        <v>-1.6409134418159441</v>
      </c>
      <c r="CM5" s="24">
        <v>-0.7</v>
      </c>
      <c r="CN5" s="19" t="s">
        <v>2687</v>
      </c>
      <c r="CO5" s="19" t="s">
        <v>3081</v>
      </c>
      <c r="CP5" s="19" t="s">
        <v>2427</v>
      </c>
      <c r="CQ5" s="19" t="s">
        <v>2400</v>
      </c>
      <c r="CR5" s="19">
        <v>73</v>
      </c>
      <c r="CS5" s="19">
        <v>220</v>
      </c>
      <c r="CT5" s="19">
        <v>24</v>
      </c>
      <c r="CU5" s="19" t="s">
        <v>3402</v>
      </c>
      <c r="CV5" s="19" t="s">
        <v>2382</v>
      </c>
      <c r="CW5" s="19">
        <v>0</v>
      </c>
      <c r="CX5" s="19">
        <v>0</v>
      </c>
      <c r="CY5" s="19">
        <v>0</v>
      </c>
      <c r="CZ5" s="77"/>
      <c r="DA5" s="19">
        <v>1</v>
      </c>
    </row>
    <row r="6" spans="1:105" x14ac:dyDescent="0.2">
      <c r="A6" s="25" t="s">
        <v>2452</v>
      </c>
      <c r="B6" s="10" t="s">
        <v>950</v>
      </c>
      <c r="C6" s="10" t="s">
        <v>950</v>
      </c>
      <c r="D6" s="10" t="s">
        <v>950</v>
      </c>
      <c r="E6" s="10" t="s">
        <v>1538</v>
      </c>
      <c r="F6" s="10" t="s">
        <v>1539</v>
      </c>
      <c r="G6" s="10" t="s">
        <v>1540</v>
      </c>
      <c r="H6" s="10">
        <v>24</v>
      </c>
      <c r="I6" s="10">
        <v>0</v>
      </c>
      <c r="J6" s="10">
        <v>4</v>
      </c>
      <c r="K6" s="10">
        <v>4</v>
      </c>
      <c r="L6" s="10">
        <v>-1</v>
      </c>
      <c r="M6" s="10">
        <v>21</v>
      </c>
      <c r="N6" s="10">
        <v>22</v>
      </c>
      <c r="O6" s="11">
        <v>0</v>
      </c>
      <c r="P6" s="10">
        <v>349</v>
      </c>
      <c r="Q6" s="10">
        <v>0</v>
      </c>
      <c r="R6" s="10">
        <v>0</v>
      </c>
      <c r="S6" s="10">
        <v>0</v>
      </c>
      <c r="T6" s="10">
        <v>0</v>
      </c>
      <c r="U6" s="11">
        <v>0</v>
      </c>
      <c r="V6" s="41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4</v>
      </c>
      <c r="AC6" s="13">
        <f t="shared" si="0"/>
        <v>0</v>
      </c>
      <c r="AD6" s="13">
        <f t="shared" si="1"/>
        <v>0</v>
      </c>
      <c r="AE6" s="13">
        <f t="shared" si="2"/>
        <v>0</v>
      </c>
      <c r="AF6" s="13">
        <f t="shared" si="3"/>
        <v>0</v>
      </c>
      <c r="AG6" s="13">
        <f t="shared" si="4"/>
        <v>0</v>
      </c>
      <c r="AH6" s="13">
        <f t="shared" si="5"/>
        <v>20.511067430134176</v>
      </c>
      <c r="AI6" s="29">
        <f t="shared" si="6"/>
        <v>1.7947184001367402</v>
      </c>
      <c r="AJ6" s="29">
        <f t="shared" si="7"/>
        <v>0</v>
      </c>
      <c r="AK6" s="29">
        <f t="shared" si="8"/>
        <v>0</v>
      </c>
      <c r="AL6" s="29">
        <f t="shared" si="9"/>
        <v>2.0511067430134178</v>
      </c>
      <c r="AM6" s="29">
        <f t="shared" si="10"/>
        <v>0</v>
      </c>
      <c r="AN6" s="29">
        <f t="shared" si="11"/>
        <v>0</v>
      </c>
      <c r="AO6" s="13">
        <v>234.02</v>
      </c>
      <c r="AP6" s="13">
        <v>1.7</v>
      </c>
      <c r="AQ6" s="13">
        <v>0.18</v>
      </c>
      <c r="AR6" s="13">
        <v>235.9</v>
      </c>
      <c r="AS6" s="41">
        <v>6</v>
      </c>
      <c r="AT6" s="41">
        <v>29</v>
      </c>
      <c r="AU6" s="41">
        <v>10</v>
      </c>
      <c r="AV6" s="41">
        <v>9</v>
      </c>
      <c r="AW6" s="41">
        <v>4</v>
      </c>
      <c r="AX6" s="13">
        <f t="shared" si="12"/>
        <v>1.5260703688003392</v>
      </c>
      <c r="AY6" s="13">
        <f t="shared" si="13"/>
        <v>7.3760067825349722</v>
      </c>
      <c r="AZ6" s="13">
        <f t="shared" si="14"/>
        <v>2.5434506146672318</v>
      </c>
      <c r="BA6" s="13">
        <f t="shared" si="15"/>
        <v>2.2891055532005087</v>
      </c>
      <c r="BB6" s="13">
        <f t="shared" si="16"/>
        <v>1.0173802458668928</v>
      </c>
      <c r="BC6" s="13">
        <f t="shared" si="17"/>
        <v>9.7508333333333344</v>
      </c>
      <c r="BD6" s="13">
        <f t="shared" si="18"/>
        <v>7.4999999999999997E-3</v>
      </c>
      <c r="BE6" s="13">
        <f t="shared" si="19"/>
        <v>7.0833333333333331E-2</v>
      </c>
      <c r="BF6" s="10">
        <v>7</v>
      </c>
      <c r="BG6" s="10">
        <v>0</v>
      </c>
      <c r="BH6" s="10">
        <v>0</v>
      </c>
      <c r="BI6" s="10">
        <v>7</v>
      </c>
      <c r="BJ6" s="10">
        <v>8</v>
      </c>
      <c r="BK6" s="10">
        <v>0</v>
      </c>
      <c r="BL6" s="10">
        <v>0</v>
      </c>
      <c r="BM6" s="10">
        <v>8</v>
      </c>
      <c r="BN6" s="39">
        <v>-2.5459999999999998</v>
      </c>
      <c r="BO6" s="39">
        <v>-21.585999999999999</v>
      </c>
      <c r="BP6" s="13">
        <v>-2.4630000000000001</v>
      </c>
      <c r="BQ6" s="13">
        <v>-8.7999999999999995E-2</v>
      </c>
      <c r="BR6" s="13">
        <v>-4.1000000000000002E-2</v>
      </c>
      <c r="BS6" s="13">
        <v>-2E-3</v>
      </c>
      <c r="BT6" s="13">
        <v>0</v>
      </c>
      <c r="BU6" s="39">
        <v>-2.5939999999999999</v>
      </c>
      <c r="BV6" s="39">
        <v>-21.992000000000001</v>
      </c>
      <c r="BW6" s="13">
        <v>2.3860000000000001</v>
      </c>
      <c r="BX6" s="13">
        <v>6.0000000000000001E-3</v>
      </c>
      <c r="BY6" s="13">
        <v>1.7999999999999999E-2</v>
      </c>
      <c r="BZ6" s="13">
        <v>-2.3620000000000001</v>
      </c>
      <c r="CA6" s="39">
        <v>4.8000000000000001E-2</v>
      </c>
      <c r="CB6" s="39">
        <v>0.40600000000000003</v>
      </c>
      <c r="CC6" s="16">
        <v>0</v>
      </c>
      <c r="CD6" s="12">
        <v>0</v>
      </c>
      <c r="CE6" s="73">
        <f t="shared" si="20"/>
        <v>165000</v>
      </c>
      <c r="CF6" s="13">
        <v>4.4000000000000004</v>
      </c>
      <c r="CG6" s="13">
        <v>4.2</v>
      </c>
      <c r="CH6" s="13">
        <v>-1.6</v>
      </c>
      <c r="CI6" s="17">
        <v>-0.5</v>
      </c>
      <c r="CJ6" s="13">
        <f t="shared" si="21"/>
        <v>-4.2055681722600724</v>
      </c>
      <c r="CK6" s="17">
        <v>0</v>
      </c>
      <c r="CL6" s="13">
        <f t="shared" si="22"/>
        <v>0</v>
      </c>
      <c r="CM6" s="13">
        <v>-0.5</v>
      </c>
      <c r="CN6" s="10" t="s">
        <v>2687</v>
      </c>
      <c r="CO6" s="10" t="s">
        <v>3081</v>
      </c>
      <c r="CP6" s="10" t="s">
        <v>2427</v>
      </c>
      <c r="CQ6" s="10" t="s">
        <v>2400</v>
      </c>
      <c r="CR6" s="10">
        <v>73</v>
      </c>
      <c r="CS6" s="10">
        <v>220</v>
      </c>
      <c r="CT6" s="10">
        <v>24</v>
      </c>
      <c r="CU6" s="10" t="s">
        <v>3402</v>
      </c>
      <c r="CV6" s="10" t="s">
        <v>2382</v>
      </c>
      <c r="CW6" s="10">
        <v>0</v>
      </c>
      <c r="CX6" s="10">
        <v>0</v>
      </c>
      <c r="CY6" s="10">
        <v>0</v>
      </c>
      <c r="CZ6" s="79"/>
      <c r="DA6" s="10">
        <v>2</v>
      </c>
    </row>
    <row r="7" spans="1:105" x14ac:dyDescent="0.2">
      <c r="A7" s="44" t="s">
        <v>2372</v>
      </c>
      <c r="B7" s="43" t="s">
        <v>950</v>
      </c>
      <c r="C7" s="43" t="s">
        <v>950</v>
      </c>
      <c r="D7" s="42" t="s">
        <v>950</v>
      </c>
      <c r="E7" s="42" t="str">
        <f t="shared" ref="E7:E28" si="23">CONCATENATE(RIGHT(F7,LEN(F7)-SEARCH(" ",F7)), ", ", LEFT(F7, SEARCH(" ", F7)))</f>
        <v xml:space="preserve">May, Brad </v>
      </c>
      <c r="F7" s="42" t="s">
        <v>1539</v>
      </c>
      <c r="G7" s="45" t="s">
        <v>1540</v>
      </c>
      <c r="H7" s="43">
        <v>61</v>
      </c>
      <c r="I7" s="64">
        <v>3</v>
      </c>
      <c r="J7" s="64">
        <v>1</v>
      </c>
      <c r="K7" s="64">
        <v>4</v>
      </c>
      <c r="L7" s="43">
        <v>2</v>
      </c>
      <c r="M7">
        <v>53</v>
      </c>
      <c r="N7">
        <v>34</v>
      </c>
      <c r="O7" s="4">
        <f>IF(N7=0,0,I7/N7)</f>
        <v>8.8235294117647065E-2</v>
      </c>
      <c r="Q7">
        <v>2</v>
      </c>
      <c r="R7">
        <v>0</v>
      </c>
      <c r="S7">
        <v>0</v>
      </c>
      <c r="T7">
        <v>3</v>
      </c>
      <c r="U7" s="4">
        <f>IF(S7+T7=0,0,S7/(S7+T7))</f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</v>
      </c>
      <c r="AC7" s="9">
        <f t="shared" si="0"/>
        <v>0</v>
      </c>
      <c r="AD7" s="9">
        <f t="shared" si="1"/>
        <v>0</v>
      </c>
      <c r="AE7" s="9">
        <f t="shared" si="2"/>
        <v>0</v>
      </c>
      <c r="AF7" s="9">
        <f t="shared" si="3"/>
        <v>0</v>
      </c>
      <c r="AG7" s="9">
        <f t="shared" si="4"/>
        <v>9.0301003344481625</v>
      </c>
      <c r="AH7" s="9">
        <f t="shared" si="5"/>
        <v>3.0100334448160537</v>
      </c>
      <c r="AI7" s="58">
        <f t="shared" si="6"/>
        <v>1.6555183946488297</v>
      </c>
      <c r="AJ7" s="58">
        <f t="shared" si="7"/>
        <v>0</v>
      </c>
      <c r="AK7" s="58">
        <f t="shared" si="8"/>
        <v>0</v>
      </c>
      <c r="AL7" s="58">
        <f t="shared" si="9"/>
        <v>1.3545150501672243</v>
      </c>
      <c r="AM7" s="58">
        <f t="shared" si="10"/>
        <v>0</v>
      </c>
      <c r="AN7" s="58">
        <f t="shared" si="11"/>
        <v>0</v>
      </c>
      <c r="AO7" s="56">
        <v>398.66666666666663</v>
      </c>
      <c r="AP7" s="56">
        <v>1.35</v>
      </c>
      <c r="AQ7" s="56">
        <v>3.9</v>
      </c>
      <c r="AR7" s="57">
        <f>SUM(AO7:AQ7)</f>
        <v>403.91666666666663</v>
      </c>
      <c r="AS7">
        <v>3</v>
      </c>
      <c r="AT7">
        <v>39</v>
      </c>
      <c r="AU7">
        <v>13</v>
      </c>
      <c r="AV7">
        <v>7</v>
      </c>
      <c r="AW7">
        <v>5</v>
      </c>
      <c r="AX7" s="9">
        <f t="shared" si="12"/>
        <v>0.44563647617082736</v>
      </c>
      <c r="AY7" s="9">
        <f t="shared" si="13"/>
        <v>5.7932741902207558</v>
      </c>
      <c r="AZ7" s="9">
        <f t="shared" si="14"/>
        <v>1.9310913967402519</v>
      </c>
      <c r="BA7" s="9">
        <f t="shared" si="15"/>
        <v>1.0398184443985972</v>
      </c>
      <c r="BB7" s="9">
        <f t="shared" si="16"/>
        <v>0.74272746028471226</v>
      </c>
      <c r="BC7" s="33">
        <f t="shared" si="17"/>
        <v>6.5355191256830594</v>
      </c>
      <c r="BD7" s="33">
        <f t="shared" si="18"/>
        <v>6.3934426229508193E-2</v>
      </c>
      <c r="BE7" s="33">
        <f t="shared" si="19"/>
        <v>2.2131147540983609E-2</v>
      </c>
      <c r="BF7" s="42">
        <f>BI7-BG7-BH7</f>
        <v>11</v>
      </c>
      <c r="BG7" s="43">
        <v>0</v>
      </c>
      <c r="BH7" s="43">
        <v>0</v>
      </c>
      <c r="BI7" s="43">
        <v>11</v>
      </c>
      <c r="BJ7" s="42">
        <f>BM7-BK7-BL7</f>
        <v>9</v>
      </c>
      <c r="BK7" s="43">
        <v>0</v>
      </c>
      <c r="BL7" s="43">
        <v>0</v>
      </c>
      <c r="BM7" s="43">
        <v>9</v>
      </c>
      <c r="BN7" s="34">
        <f t="shared" ref="BN7:BN12" si="24">BU7+CA7</f>
        <v>0.22594446044690564</v>
      </c>
      <c r="BO7" s="34">
        <f t="shared" ref="BO7:BO12" si="25">BN7/AR7*2000</f>
        <v>1.1187677018208657</v>
      </c>
      <c r="BP7" s="33">
        <v>-2.8764136745888154</v>
      </c>
      <c r="BQ7" s="33">
        <v>-7.9307964356869043E-2</v>
      </c>
      <c r="BR7" s="33">
        <v>-0.67823256514077712</v>
      </c>
      <c r="BS7" s="33">
        <v>-4.3994756270104629E-2</v>
      </c>
      <c r="BT7" s="33">
        <v>0</v>
      </c>
      <c r="BU7" s="9">
        <f t="shared" ref="BU7:BU12" si="26">SUM(BP7:BT7)</f>
        <v>-3.6779489603565665</v>
      </c>
      <c r="BV7" s="34">
        <f t="shared" ref="BV7:BV12" si="27">BU7/AR7*2000</f>
        <v>-18.211424602549535</v>
      </c>
      <c r="BW7" s="33">
        <v>4.619163774557693</v>
      </c>
      <c r="BX7" s="33">
        <v>3.7383845438398833E-3</v>
      </c>
      <c r="BY7" s="33">
        <v>0.32501961228117376</v>
      </c>
      <c r="BZ7" s="33">
        <v>-1.044028350579234</v>
      </c>
      <c r="CA7" s="9">
        <f t="shared" ref="CA7:CA12" si="28">SUM(BW7:BZ7)</f>
        <v>3.9038934208034721</v>
      </c>
      <c r="CB7" s="34">
        <f t="shared" ref="CB7:CB12" si="29">CA7/AR7*2000</f>
        <v>19.330192304370403</v>
      </c>
      <c r="CC7" s="47">
        <v>62.809303</v>
      </c>
      <c r="CD7">
        <v>785588</v>
      </c>
      <c r="CE7" s="68">
        <f t="shared" si="20"/>
        <v>1056036.3278688525</v>
      </c>
      <c r="CF7" s="62">
        <v>9.3000000000000007</v>
      </c>
      <c r="CG7" s="62">
        <v>8.8000000000000007</v>
      </c>
      <c r="CH7" s="62">
        <v>0.2</v>
      </c>
      <c r="CI7" s="62">
        <v>-2.5</v>
      </c>
      <c r="CJ7" s="63">
        <f t="shared" si="21"/>
        <v>-12.219959266802446</v>
      </c>
      <c r="CK7" s="62">
        <v>0.9</v>
      </c>
      <c r="CL7" s="63">
        <f t="shared" si="22"/>
        <v>4.3991853360488804</v>
      </c>
      <c r="CM7" s="62">
        <v>-1.6</v>
      </c>
      <c r="CN7" t="s">
        <v>1728</v>
      </c>
      <c r="CO7" t="s">
        <v>3081</v>
      </c>
      <c r="CP7" t="s">
        <v>2427</v>
      </c>
      <c r="CQ7" t="s">
        <v>2400</v>
      </c>
      <c r="CR7">
        <v>73</v>
      </c>
      <c r="CS7">
        <v>218</v>
      </c>
      <c r="CT7">
        <v>24</v>
      </c>
      <c r="CU7" t="s">
        <v>3402</v>
      </c>
      <c r="CZ7" s="72">
        <v>600000</v>
      </c>
      <c r="DA7">
        <v>0</v>
      </c>
    </row>
    <row r="8" spans="1:105" x14ac:dyDescent="0.2">
      <c r="A8" s="38" t="s">
        <v>2452</v>
      </c>
      <c r="B8" t="s">
        <v>977</v>
      </c>
      <c r="C8" t="s">
        <v>977</v>
      </c>
      <c r="D8" t="s">
        <v>950</v>
      </c>
      <c r="E8" t="str">
        <f t="shared" si="23"/>
        <v xml:space="preserve">Morrison, Brendan </v>
      </c>
      <c r="F8" t="s">
        <v>365</v>
      </c>
      <c r="G8" t="s">
        <v>1537</v>
      </c>
      <c r="H8">
        <v>82</v>
      </c>
      <c r="I8">
        <v>20</v>
      </c>
      <c r="J8">
        <v>31</v>
      </c>
      <c r="K8">
        <f>I8+J8</f>
        <v>51</v>
      </c>
      <c r="L8">
        <v>-9</v>
      </c>
      <c r="M8">
        <v>60</v>
      </c>
      <c r="N8">
        <v>139</v>
      </c>
      <c r="O8" s="4">
        <f>IF(N8=0,0,I8/N8)</f>
        <v>0.14388489208633093</v>
      </c>
      <c r="P8">
        <v>1887</v>
      </c>
      <c r="Q8">
        <v>3</v>
      </c>
      <c r="R8">
        <v>0</v>
      </c>
      <c r="S8">
        <v>625</v>
      </c>
      <c r="T8">
        <v>605</v>
      </c>
      <c r="U8" s="4">
        <f>IF(S8+T8=0,0,S8/(S8+T8))</f>
        <v>0.50813008130081305</v>
      </c>
      <c r="V8" s="40">
        <v>26</v>
      </c>
      <c r="W8">
        <v>6</v>
      </c>
      <c r="X8">
        <v>12</v>
      </c>
      <c r="Y8">
        <v>2</v>
      </c>
      <c r="Z8">
        <v>0</v>
      </c>
      <c r="AA8">
        <f>I8-W8-Y8</f>
        <v>12</v>
      </c>
      <c r="AB8">
        <f>J8-X8-Z8</f>
        <v>19</v>
      </c>
      <c r="AC8" s="9">
        <f t="shared" si="0"/>
        <v>6.4362336114421925</v>
      </c>
      <c r="AD8" s="9">
        <f t="shared" si="1"/>
        <v>12.872467222884385</v>
      </c>
      <c r="AE8" s="9">
        <f t="shared" si="2"/>
        <v>3.2266738370529713</v>
      </c>
      <c r="AF8" s="9">
        <f t="shared" si="3"/>
        <v>0</v>
      </c>
      <c r="AG8" s="9">
        <f t="shared" si="4"/>
        <v>14.304635761589404</v>
      </c>
      <c r="AH8" s="9">
        <f t="shared" si="5"/>
        <v>22.649006622516556</v>
      </c>
      <c r="AI8" s="6">
        <f t="shared" si="6"/>
        <v>2.1456953642384105</v>
      </c>
      <c r="AJ8" s="6">
        <f t="shared" si="7"/>
        <v>6.4362336114421925</v>
      </c>
      <c r="AK8" s="6">
        <f t="shared" si="8"/>
        <v>0.64533476741059426</v>
      </c>
      <c r="AL8" s="6">
        <f t="shared" si="9"/>
        <v>2.741721854304636</v>
      </c>
      <c r="AM8" s="6">
        <f t="shared" si="10"/>
        <v>0.64362336114421925</v>
      </c>
      <c r="AN8" s="6">
        <f t="shared" si="11"/>
        <v>5.4853455229900518</v>
      </c>
      <c r="AO8" s="32">
        <v>1006.6666666666666</v>
      </c>
      <c r="AP8" s="32">
        <v>279.66666666666669</v>
      </c>
      <c r="AQ8" s="32">
        <v>185.95</v>
      </c>
      <c r="AR8" s="32">
        <v>1472.2833333333333</v>
      </c>
      <c r="AS8" s="40">
        <v>33</v>
      </c>
      <c r="AT8" s="40">
        <v>20</v>
      </c>
      <c r="AU8" s="40">
        <v>61</v>
      </c>
      <c r="AV8" s="40">
        <v>39</v>
      </c>
      <c r="AW8" s="40">
        <v>49</v>
      </c>
      <c r="AX8" s="9">
        <f t="shared" si="12"/>
        <v>1.3448498364218844</v>
      </c>
      <c r="AY8" s="9">
        <f t="shared" si="13"/>
        <v>0.81506050692235421</v>
      </c>
      <c r="AZ8" s="9">
        <f t="shared" si="14"/>
        <v>2.4859345461131803</v>
      </c>
      <c r="BA8" s="9">
        <f t="shared" si="15"/>
        <v>1.5893679884985907</v>
      </c>
      <c r="BB8" s="9">
        <f t="shared" si="16"/>
        <v>1.9968982419597678</v>
      </c>
      <c r="BC8" s="9">
        <f t="shared" si="17"/>
        <v>12.276422764227641</v>
      </c>
      <c r="BD8" s="9">
        <f t="shared" si="18"/>
        <v>2.2676829268292682</v>
      </c>
      <c r="BE8" s="9">
        <f t="shared" si="19"/>
        <v>3.410569105691057</v>
      </c>
      <c r="BF8" s="3">
        <v>36</v>
      </c>
      <c r="BG8" s="3">
        <v>30</v>
      </c>
      <c r="BH8" s="3">
        <v>2</v>
      </c>
      <c r="BI8" s="3">
        <v>68</v>
      </c>
      <c r="BJ8" s="3">
        <v>46</v>
      </c>
      <c r="BK8" s="3">
        <v>3</v>
      </c>
      <c r="BL8" s="3">
        <v>17</v>
      </c>
      <c r="BM8" s="3">
        <v>66</v>
      </c>
      <c r="BN8" s="34">
        <f t="shared" si="24"/>
        <v>58.077494390702839</v>
      </c>
      <c r="BO8" s="34">
        <f t="shared" si="25"/>
        <v>78.894453364777391</v>
      </c>
      <c r="BP8" s="34">
        <v>17.10650686662148</v>
      </c>
      <c r="BQ8" s="34">
        <v>8.0935143067991966</v>
      </c>
      <c r="BR8" s="34">
        <v>0.22442214829257645</v>
      </c>
      <c r="BS8" s="34">
        <v>3.2004719680382756</v>
      </c>
      <c r="BT8" s="34">
        <v>16.673504615691424</v>
      </c>
      <c r="BU8" s="34">
        <f t="shared" si="26"/>
        <v>45.298419905442955</v>
      </c>
      <c r="BV8" s="34">
        <f t="shared" si="27"/>
        <v>61.534921818186653</v>
      </c>
      <c r="BW8" s="34">
        <v>6.6044336866940494</v>
      </c>
      <c r="BX8" s="34">
        <v>0.19095609242030429</v>
      </c>
      <c r="BY8" s="34">
        <v>7.3215454928021817</v>
      </c>
      <c r="BZ8" s="34">
        <v>-1.3378607866566523</v>
      </c>
      <c r="CA8" s="34">
        <f t="shared" si="28"/>
        <v>12.779074485259883</v>
      </c>
      <c r="CB8" s="34">
        <f t="shared" si="29"/>
        <v>17.359531546590738</v>
      </c>
      <c r="CC8" s="15">
        <v>52</v>
      </c>
      <c r="CD8" s="7">
        <v>3035124</v>
      </c>
      <c r="CE8" s="68">
        <f t="shared" si="20"/>
        <v>3035123.9999999995</v>
      </c>
      <c r="CF8" s="9">
        <v>32.9</v>
      </c>
      <c r="CG8" s="9">
        <v>32</v>
      </c>
      <c r="CH8" s="9">
        <v>-11.5</v>
      </c>
      <c r="CI8" s="9">
        <v>2.9</v>
      </c>
      <c r="CJ8" s="9">
        <f t="shared" si="21"/>
        <v>2.992930491769441</v>
      </c>
      <c r="CK8" s="9">
        <v>1.2</v>
      </c>
      <c r="CL8" s="9">
        <f t="shared" si="22"/>
        <v>1.2384539965942514</v>
      </c>
      <c r="CM8" s="9">
        <v>4.2</v>
      </c>
      <c r="CN8" t="s">
        <v>3432</v>
      </c>
      <c r="CO8" t="s">
        <v>3433</v>
      </c>
      <c r="CP8" t="s">
        <v>2433</v>
      </c>
      <c r="CQ8" t="s">
        <v>2400</v>
      </c>
      <c r="CR8">
        <v>71</v>
      </c>
      <c r="CS8">
        <v>181</v>
      </c>
      <c r="CT8">
        <v>7</v>
      </c>
      <c r="CU8" t="s">
        <v>3402</v>
      </c>
      <c r="CV8" t="s">
        <v>2382</v>
      </c>
      <c r="CW8">
        <v>9</v>
      </c>
      <c r="CX8">
        <v>6</v>
      </c>
      <c r="CY8">
        <v>0</v>
      </c>
      <c r="CZ8" s="70"/>
      <c r="DA8">
        <v>0</v>
      </c>
    </row>
    <row r="9" spans="1:105" x14ac:dyDescent="0.2">
      <c r="A9" s="44" t="s">
        <v>2372</v>
      </c>
      <c r="B9" s="43" t="s">
        <v>977</v>
      </c>
      <c r="C9" s="43" t="s">
        <v>977</v>
      </c>
      <c r="D9" s="42" t="s">
        <v>950</v>
      </c>
      <c r="E9" s="42" t="str">
        <f t="shared" si="23"/>
        <v xml:space="preserve">Morrison, Brendan </v>
      </c>
      <c r="F9" s="42" t="s">
        <v>365</v>
      </c>
      <c r="G9" s="45" t="s">
        <v>2373</v>
      </c>
      <c r="H9" s="43">
        <v>39</v>
      </c>
      <c r="I9" s="64">
        <v>9</v>
      </c>
      <c r="J9" s="64">
        <v>16</v>
      </c>
      <c r="K9" s="64">
        <v>25</v>
      </c>
      <c r="L9" s="43">
        <v>-3</v>
      </c>
      <c r="M9">
        <v>18</v>
      </c>
      <c r="N9">
        <v>54</v>
      </c>
      <c r="O9" s="4">
        <f>IF(N9=0,0,I9/N9)</f>
        <v>0.16666666666666666</v>
      </c>
      <c r="Q9">
        <v>3</v>
      </c>
      <c r="R9">
        <v>0</v>
      </c>
      <c r="S9">
        <v>167</v>
      </c>
      <c r="T9">
        <v>203</v>
      </c>
      <c r="U9" s="4">
        <f>IF(S9+T9=0,0,S9/(S9+T9))</f>
        <v>0.45135135135135135</v>
      </c>
      <c r="V9">
        <v>17</v>
      </c>
      <c r="W9">
        <v>3</v>
      </c>
      <c r="X9">
        <v>11</v>
      </c>
      <c r="Y9">
        <v>0</v>
      </c>
      <c r="Z9">
        <v>0</v>
      </c>
      <c r="AA9">
        <v>6</v>
      </c>
      <c r="AB9">
        <v>5</v>
      </c>
      <c r="AC9" s="9">
        <f t="shared" si="0"/>
        <v>6.8754774637127571</v>
      </c>
      <c r="AD9" s="9">
        <f t="shared" si="1"/>
        <v>25.210084033613445</v>
      </c>
      <c r="AE9" s="9">
        <f t="shared" si="2"/>
        <v>0</v>
      </c>
      <c r="AF9" s="9">
        <f t="shared" si="3"/>
        <v>0</v>
      </c>
      <c r="AG9" s="9">
        <f t="shared" si="4"/>
        <v>16.851302855359652</v>
      </c>
      <c r="AH9" s="9">
        <f t="shared" si="5"/>
        <v>14.042752379466375</v>
      </c>
      <c r="AI9" s="58">
        <f t="shared" si="6"/>
        <v>1.9659853331252928</v>
      </c>
      <c r="AJ9" s="58">
        <f t="shared" si="7"/>
        <v>7.7922077922077913</v>
      </c>
      <c r="AK9" s="58">
        <f t="shared" si="8"/>
        <v>0</v>
      </c>
      <c r="AL9" s="58">
        <f t="shared" si="9"/>
        <v>1.9659853331252928</v>
      </c>
      <c r="AM9" s="58">
        <f t="shared" si="10"/>
        <v>1.3750954927425514</v>
      </c>
      <c r="AN9" s="58">
        <f t="shared" si="11"/>
        <v>2.8811524609843939</v>
      </c>
      <c r="AO9" s="56">
        <v>427.26666666666665</v>
      </c>
      <c r="AP9" s="56">
        <v>130.9</v>
      </c>
      <c r="AQ9" s="56">
        <v>41.65</v>
      </c>
      <c r="AR9" s="57">
        <f>SUM(AO9:AQ9)</f>
        <v>599.81666666666661</v>
      </c>
      <c r="AS9">
        <v>13</v>
      </c>
      <c r="AT9">
        <v>17</v>
      </c>
      <c r="AU9">
        <v>22</v>
      </c>
      <c r="AV9">
        <v>20</v>
      </c>
      <c r="AW9">
        <v>15</v>
      </c>
      <c r="AX9" s="9">
        <f t="shared" si="12"/>
        <v>1.3003973436327769</v>
      </c>
      <c r="AY9" s="9">
        <f t="shared" si="13"/>
        <v>1.7005196032120928</v>
      </c>
      <c r="AZ9" s="9">
        <f t="shared" si="14"/>
        <v>2.2006724276862379</v>
      </c>
      <c r="BA9" s="9">
        <f t="shared" si="15"/>
        <v>2.0006112978965795</v>
      </c>
      <c r="BB9" s="9">
        <f t="shared" si="16"/>
        <v>1.5004584734224349</v>
      </c>
      <c r="BC9" s="33">
        <f t="shared" si="17"/>
        <v>10.955555555555556</v>
      </c>
      <c r="BD9" s="33">
        <f t="shared" si="18"/>
        <v>1.0679487179487179</v>
      </c>
      <c r="BE9" s="33">
        <f t="shared" si="19"/>
        <v>3.3564102564102565</v>
      </c>
      <c r="BF9" s="42">
        <f>BI9-BG9-BH9</f>
        <v>14</v>
      </c>
      <c r="BG9" s="43">
        <v>17</v>
      </c>
      <c r="BH9" s="43">
        <v>0</v>
      </c>
      <c r="BI9" s="43">
        <v>31</v>
      </c>
      <c r="BJ9" s="42">
        <f>BM9-BK9-BL9</f>
        <v>14</v>
      </c>
      <c r="BK9" s="43">
        <v>3</v>
      </c>
      <c r="BL9" s="43">
        <v>2</v>
      </c>
      <c r="BM9" s="43">
        <v>19</v>
      </c>
      <c r="BN9" s="34">
        <f t="shared" si="24"/>
        <v>18.861505798111438</v>
      </c>
      <c r="BO9" s="34">
        <f t="shared" si="25"/>
        <v>62.890902658405984</v>
      </c>
      <c r="BP9" s="33">
        <v>6.5519313479124808</v>
      </c>
      <c r="BQ9" s="33">
        <v>9.0386849622822343</v>
      </c>
      <c r="BR9" s="33">
        <v>-1.9240249353520311</v>
      </c>
      <c r="BS9" s="33">
        <v>-0.50729005685007511</v>
      </c>
      <c r="BT9" s="33">
        <v>-2.3819139246684551</v>
      </c>
      <c r="BU9" s="9">
        <f t="shared" si="26"/>
        <v>10.777387393324153</v>
      </c>
      <c r="BV9" s="34">
        <f t="shared" si="27"/>
        <v>35.935604968154117</v>
      </c>
      <c r="BW9" s="33">
        <v>3.8698230273134029</v>
      </c>
      <c r="BX9" s="33">
        <v>-3.0296194961347441E-2</v>
      </c>
      <c r="BY9" s="33">
        <v>3.3319709331496274</v>
      </c>
      <c r="BZ9" s="33">
        <v>0.91262063928560266</v>
      </c>
      <c r="CA9" s="9">
        <f t="shared" si="28"/>
        <v>8.0841184047872865</v>
      </c>
      <c r="CB9" s="34">
        <f t="shared" si="29"/>
        <v>26.955297690251868</v>
      </c>
      <c r="CC9" s="47">
        <v>55.410828000000002</v>
      </c>
      <c r="CD9">
        <v>1846819</v>
      </c>
      <c r="CE9" s="68">
        <f t="shared" si="20"/>
        <v>3883055.3333333335</v>
      </c>
      <c r="CF9" s="62">
        <v>14</v>
      </c>
      <c r="CG9" s="62">
        <v>10.5</v>
      </c>
      <c r="CH9" s="62">
        <v>-1.6</v>
      </c>
      <c r="CI9" s="62">
        <v>3</v>
      </c>
      <c r="CJ9" s="63">
        <f t="shared" si="21"/>
        <v>7.7683311035345906</v>
      </c>
      <c r="CK9" s="62">
        <v>0.4</v>
      </c>
      <c r="CL9" s="63">
        <f t="shared" si="22"/>
        <v>1.0357774804712787</v>
      </c>
      <c r="CM9" s="62">
        <v>2.6</v>
      </c>
      <c r="CN9" t="s">
        <v>1744</v>
      </c>
      <c r="CO9" t="s">
        <v>3433</v>
      </c>
      <c r="CP9" t="s">
        <v>2433</v>
      </c>
      <c r="CQ9" t="s">
        <v>2400</v>
      </c>
      <c r="CR9">
        <v>71</v>
      </c>
      <c r="CS9">
        <v>181</v>
      </c>
      <c r="CT9">
        <v>7</v>
      </c>
      <c r="CU9" t="s">
        <v>3402</v>
      </c>
      <c r="CZ9" s="72">
        <v>3200000</v>
      </c>
      <c r="DA9">
        <v>0</v>
      </c>
    </row>
    <row r="10" spans="1:105" x14ac:dyDescent="0.2">
      <c r="A10" s="38" t="s">
        <v>2452</v>
      </c>
      <c r="B10" t="s">
        <v>978</v>
      </c>
      <c r="C10" t="s">
        <v>978</v>
      </c>
      <c r="D10" s="82" t="s">
        <v>950</v>
      </c>
      <c r="E10" t="str">
        <f t="shared" si="23"/>
        <v xml:space="preserve">Sutherby, Brian </v>
      </c>
      <c r="F10" t="s">
        <v>920</v>
      </c>
      <c r="G10" t="s">
        <v>1537</v>
      </c>
      <c r="H10">
        <v>69</v>
      </c>
      <c r="I10">
        <v>7</v>
      </c>
      <c r="J10">
        <v>10</v>
      </c>
      <c r="K10">
        <f>I10+J10</f>
        <v>17</v>
      </c>
      <c r="L10">
        <v>-9</v>
      </c>
      <c r="M10">
        <v>78</v>
      </c>
      <c r="N10">
        <v>87</v>
      </c>
      <c r="O10" s="4">
        <f>IF(N10=0,0,I10/N10)</f>
        <v>8.0459770114942528E-2</v>
      </c>
      <c r="P10">
        <v>1434</v>
      </c>
      <c r="Q10">
        <v>0</v>
      </c>
      <c r="R10">
        <v>0</v>
      </c>
      <c r="S10">
        <v>382</v>
      </c>
      <c r="T10">
        <v>380</v>
      </c>
      <c r="U10" s="4">
        <f>IF(S10+T10=0,0,S10/(S10+T10))</f>
        <v>0.50131233595800528</v>
      </c>
      <c r="V10" s="40">
        <v>17.600000000000001</v>
      </c>
      <c r="W10">
        <v>1</v>
      </c>
      <c r="X10">
        <v>0</v>
      </c>
      <c r="Y10">
        <v>0</v>
      </c>
      <c r="Z10">
        <v>0</v>
      </c>
      <c r="AA10">
        <f>I10-W10-Y10</f>
        <v>6</v>
      </c>
      <c r="AB10">
        <f>J10-X10-Z10</f>
        <v>10</v>
      </c>
      <c r="AC10" s="9">
        <f t="shared" si="0"/>
        <v>18.691588785046729</v>
      </c>
      <c r="AD10" s="9">
        <f t="shared" si="1"/>
        <v>0</v>
      </c>
      <c r="AE10" s="9">
        <f t="shared" si="2"/>
        <v>0</v>
      </c>
      <c r="AF10" s="9">
        <f t="shared" si="3"/>
        <v>0</v>
      </c>
      <c r="AG10" s="9">
        <f t="shared" si="4"/>
        <v>10.067583313912841</v>
      </c>
      <c r="AH10" s="9">
        <f t="shared" si="5"/>
        <v>16.779305523188071</v>
      </c>
      <c r="AI10" s="6">
        <f t="shared" si="6"/>
        <v>1.7618270799347473</v>
      </c>
      <c r="AJ10" s="6">
        <f t="shared" si="7"/>
        <v>3.7383177570093458</v>
      </c>
      <c r="AK10" s="6">
        <f t="shared" si="8"/>
        <v>0.56228035923467401</v>
      </c>
      <c r="AL10" s="6">
        <f t="shared" si="9"/>
        <v>2.7685854113260313</v>
      </c>
      <c r="AM10" s="6">
        <f t="shared" si="10"/>
        <v>0</v>
      </c>
      <c r="AN10" s="6">
        <f t="shared" si="11"/>
        <v>4.2171026942600554</v>
      </c>
      <c r="AO10" s="32">
        <v>715.16666666666663</v>
      </c>
      <c r="AP10" s="32">
        <v>16.05</v>
      </c>
      <c r="AQ10" s="32">
        <v>213.41666666666666</v>
      </c>
      <c r="AR10" s="32">
        <v>944.63333333333321</v>
      </c>
      <c r="AS10" s="40">
        <v>46</v>
      </c>
      <c r="AT10" s="40">
        <v>60</v>
      </c>
      <c r="AU10" s="40">
        <v>35</v>
      </c>
      <c r="AV10" s="40">
        <v>16</v>
      </c>
      <c r="AW10" s="40">
        <v>27</v>
      </c>
      <c r="AX10" s="9">
        <f t="shared" si="12"/>
        <v>2.9217685874589789</v>
      </c>
      <c r="AY10" s="9">
        <f t="shared" si="13"/>
        <v>3.8110025053812775</v>
      </c>
      <c r="AZ10" s="9">
        <f t="shared" si="14"/>
        <v>2.2230847948057448</v>
      </c>
      <c r="BA10" s="9">
        <f t="shared" si="15"/>
        <v>1.0162673347683406</v>
      </c>
      <c r="BB10" s="9">
        <f t="shared" si="16"/>
        <v>1.7149511274215747</v>
      </c>
      <c r="BC10" s="9">
        <f t="shared" si="17"/>
        <v>10.364734299516908</v>
      </c>
      <c r="BD10" s="9">
        <f t="shared" si="18"/>
        <v>3.0929951690821254</v>
      </c>
      <c r="BE10" s="9">
        <f t="shared" si="19"/>
        <v>0.23260869565217393</v>
      </c>
      <c r="BF10" s="3">
        <v>21</v>
      </c>
      <c r="BG10" s="3">
        <v>1</v>
      </c>
      <c r="BH10" s="3">
        <v>2</v>
      </c>
      <c r="BI10" s="3">
        <v>24</v>
      </c>
      <c r="BJ10" s="3">
        <v>33</v>
      </c>
      <c r="BK10" s="3">
        <v>0</v>
      </c>
      <c r="BL10" s="3">
        <v>15</v>
      </c>
      <c r="BM10" s="3">
        <v>48</v>
      </c>
      <c r="BN10" s="34">
        <f t="shared" si="24"/>
        <v>20.82653533649081</v>
      </c>
      <c r="BO10" s="34">
        <f t="shared" si="25"/>
        <v>44.094432414321211</v>
      </c>
      <c r="BP10" s="34">
        <v>5.2450472717007992</v>
      </c>
      <c r="BQ10" s="34">
        <v>1.0684294407888906</v>
      </c>
      <c r="BR10" s="34">
        <v>0.144766453605536</v>
      </c>
      <c r="BS10" s="34">
        <v>-2.6338040998160031</v>
      </c>
      <c r="BT10" s="34">
        <v>0</v>
      </c>
      <c r="BU10" s="34">
        <f t="shared" si="26"/>
        <v>3.8244390662792229</v>
      </c>
      <c r="BV10" s="34">
        <f t="shared" si="27"/>
        <v>8.09719270181564</v>
      </c>
      <c r="BW10" s="34">
        <v>4.8137645227510468</v>
      </c>
      <c r="BX10" s="34">
        <v>5.2429123557845202E-2</v>
      </c>
      <c r="BY10" s="34">
        <v>13.413669790121833</v>
      </c>
      <c r="BZ10" s="34">
        <v>-1.2777671662191339</v>
      </c>
      <c r="CA10" s="34">
        <f t="shared" si="28"/>
        <v>17.002096270211588</v>
      </c>
      <c r="CB10" s="34">
        <f t="shared" si="29"/>
        <v>35.997239712505575</v>
      </c>
      <c r="CC10" s="15">
        <v>32</v>
      </c>
      <c r="CD10" s="7">
        <v>165000</v>
      </c>
      <c r="CE10" s="68">
        <f t="shared" si="20"/>
        <v>165000</v>
      </c>
      <c r="CF10" s="9">
        <v>15.5</v>
      </c>
      <c r="CG10" s="9">
        <v>18.399999999999999</v>
      </c>
      <c r="CH10" s="9">
        <v>-7.7</v>
      </c>
      <c r="CI10" s="9">
        <v>-0.8</v>
      </c>
      <c r="CJ10" s="9">
        <f t="shared" si="21"/>
        <v>-1.3627459330551064</v>
      </c>
      <c r="CK10" s="9">
        <v>-0.6</v>
      </c>
      <c r="CL10" s="9">
        <f t="shared" si="22"/>
        <v>-1.0220594497913296</v>
      </c>
      <c r="CM10" s="9">
        <v>-1.4</v>
      </c>
      <c r="CN10" t="s">
        <v>3617</v>
      </c>
      <c r="CO10" t="s">
        <v>2416</v>
      </c>
      <c r="CP10" t="s">
        <v>2417</v>
      </c>
      <c r="CQ10" t="s">
        <v>2400</v>
      </c>
      <c r="CR10">
        <v>75</v>
      </c>
      <c r="CS10">
        <v>215</v>
      </c>
      <c r="CT10">
        <v>16</v>
      </c>
      <c r="CU10" t="s">
        <v>3402</v>
      </c>
      <c r="CV10" t="s">
        <v>2382</v>
      </c>
      <c r="CW10">
        <v>0</v>
      </c>
      <c r="CX10">
        <v>0</v>
      </c>
      <c r="CY10">
        <v>0</v>
      </c>
      <c r="CZ10" s="70"/>
      <c r="DA10">
        <v>0</v>
      </c>
    </row>
    <row r="11" spans="1:105" x14ac:dyDescent="0.2">
      <c r="A11" s="78" t="s">
        <v>2372</v>
      </c>
      <c r="B11" s="52" t="s">
        <v>978</v>
      </c>
      <c r="C11" s="52" t="s">
        <v>950</v>
      </c>
      <c r="D11" s="53" t="s">
        <v>950</v>
      </c>
      <c r="E11" s="53" t="str">
        <f t="shared" si="23"/>
        <v xml:space="preserve">Sutherby, Brian </v>
      </c>
      <c r="F11" s="53" t="s">
        <v>920</v>
      </c>
      <c r="G11" s="54" t="s">
        <v>2373</v>
      </c>
      <c r="H11" s="52">
        <v>45</v>
      </c>
      <c r="I11" s="19">
        <v>0</v>
      </c>
      <c r="J11" s="19">
        <v>1</v>
      </c>
      <c r="K11" s="19">
        <v>1</v>
      </c>
      <c r="L11" s="52">
        <v>-2</v>
      </c>
      <c r="M11" s="19">
        <v>57</v>
      </c>
      <c r="N11" s="19">
        <v>46</v>
      </c>
      <c r="O11" s="20">
        <f>IF(N11=0,0,I11/N11)</f>
        <v>0</v>
      </c>
      <c r="P11" s="19"/>
      <c r="Q11" s="19"/>
      <c r="R11" s="19"/>
      <c r="S11" s="19">
        <v>116</v>
      </c>
      <c r="T11" s="19">
        <v>139</v>
      </c>
      <c r="U11" s="20">
        <f>IF(S11+T11=0,0,S11/(S11+T11))</f>
        <v>0.45490196078431372</v>
      </c>
      <c r="V11" s="19"/>
      <c r="W11" s="19"/>
      <c r="X11" s="19"/>
      <c r="Y11" s="19"/>
      <c r="Z11" s="19"/>
      <c r="AA11" s="19"/>
      <c r="AB11" s="19"/>
      <c r="AC11" s="24">
        <f t="shared" si="0"/>
        <v>0</v>
      </c>
      <c r="AD11" s="24">
        <f t="shared" si="1"/>
        <v>0</v>
      </c>
      <c r="AE11" s="24">
        <f t="shared" si="2"/>
        <v>0</v>
      </c>
      <c r="AF11" s="24">
        <f t="shared" si="3"/>
        <v>0</v>
      </c>
      <c r="AG11" s="24">
        <f t="shared" si="4"/>
        <v>0</v>
      </c>
      <c r="AH11" s="24">
        <f t="shared" si="5"/>
        <v>0</v>
      </c>
      <c r="AI11" s="21">
        <f t="shared" si="6"/>
        <v>0.74820741972357896</v>
      </c>
      <c r="AJ11" s="21">
        <f t="shared" si="7"/>
        <v>0</v>
      </c>
      <c r="AK11" s="21">
        <f t="shared" si="8"/>
        <v>0</v>
      </c>
      <c r="AL11" s="21">
        <f t="shared" si="9"/>
        <v>1.1223111295853685</v>
      </c>
      <c r="AM11" s="21">
        <f t="shared" si="10"/>
        <v>0</v>
      </c>
      <c r="AN11" s="21">
        <f t="shared" si="11"/>
        <v>2.5280898876404492</v>
      </c>
      <c r="AO11" s="60">
        <v>320.76666666666665</v>
      </c>
      <c r="AP11" s="60">
        <v>3.4166666666666665</v>
      </c>
      <c r="AQ11" s="60">
        <v>71.2</v>
      </c>
      <c r="AR11" s="61">
        <f>SUM(AO11:AQ11)</f>
        <v>395.38333333333333</v>
      </c>
      <c r="AS11" s="19"/>
      <c r="AT11" s="19"/>
      <c r="AU11" s="19"/>
      <c r="AV11" s="19"/>
      <c r="AW11" s="19"/>
      <c r="AX11" s="24">
        <f t="shared" si="12"/>
        <v>0</v>
      </c>
      <c r="AY11" s="24">
        <f t="shared" si="13"/>
        <v>0</v>
      </c>
      <c r="AZ11" s="24">
        <f t="shared" si="14"/>
        <v>0</v>
      </c>
      <c r="BA11" s="24">
        <f t="shared" si="15"/>
        <v>0</v>
      </c>
      <c r="BB11" s="24">
        <f t="shared" si="16"/>
        <v>0</v>
      </c>
      <c r="BC11" s="24">
        <f t="shared" si="17"/>
        <v>7.1281481481481475</v>
      </c>
      <c r="BD11" s="24">
        <f t="shared" si="18"/>
        <v>1.5822222222222222</v>
      </c>
      <c r="BE11" s="24">
        <f t="shared" si="19"/>
        <v>7.5925925925925924E-2</v>
      </c>
      <c r="BF11" s="53">
        <f>BI11-BG11-BH11</f>
        <v>4</v>
      </c>
      <c r="BG11" s="52">
        <v>0</v>
      </c>
      <c r="BH11" s="52">
        <v>0</v>
      </c>
      <c r="BI11" s="52">
        <v>4</v>
      </c>
      <c r="BJ11" s="53">
        <f>BM11-BK11-BL11</f>
        <v>6</v>
      </c>
      <c r="BK11" s="52">
        <v>0</v>
      </c>
      <c r="BL11" s="52">
        <v>3</v>
      </c>
      <c r="BM11" s="52">
        <v>9</v>
      </c>
      <c r="BN11" s="35">
        <f t="shared" si="24"/>
        <v>0.37395460158647786</v>
      </c>
      <c r="BO11" s="35">
        <f t="shared" si="25"/>
        <v>1.8916052856037324</v>
      </c>
      <c r="BP11" s="24">
        <v>-7.2450505640089959</v>
      </c>
      <c r="BQ11" s="24">
        <v>-0.20071768756985375</v>
      </c>
      <c r="BR11" s="24">
        <v>-0.25605795532452758</v>
      </c>
      <c r="BS11" s="24">
        <v>-0.80318631959780762</v>
      </c>
      <c r="BT11" s="24">
        <v>0</v>
      </c>
      <c r="BU11" s="24">
        <f t="shared" si="26"/>
        <v>-8.5050125265011847</v>
      </c>
      <c r="BV11" s="35">
        <f t="shared" si="27"/>
        <v>-43.021603641198084</v>
      </c>
      <c r="BW11" s="24">
        <v>4.0508503501898776</v>
      </c>
      <c r="BX11" s="24">
        <v>9.4613435986071106E-3</v>
      </c>
      <c r="BY11" s="24">
        <v>4.3875325138122063</v>
      </c>
      <c r="BZ11" s="24">
        <v>0.43112292048697087</v>
      </c>
      <c r="CA11" s="24">
        <f t="shared" si="28"/>
        <v>8.8789671280876625</v>
      </c>
      <c r="CB11" s="35">
        <f t="shared" si="29"/>
        <v>44.913208926801822</v>
      </c>
      <c r="CC11" s="55">
        <v>54.831158000000002</v>
      </c>
      <c r="CD11" s="19">
        <v>165000</v>
      </c>
      <c r="CE11" s="76">
        <f t="shared" si="20"/>
        <v>165000</v>
      </c>
      <c r="CF11" s="24"/>
      <c r="CG11" s="24"/>
      <c r="CH11" s="24"/>
      <c r="CI11" s="24"/>
      <c r="CJ11" s="24"/>
      <c r="CK11" s="24"/>
      <c r="CL11" s="24"/>
      <c r="CM11" s="24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74">
        <v>800000</v>
      </c>
      <c r="DA11" s="19">
        <v>1</v>
      </c>
    </row>
    <row r="12" spans="1:105" x14ac:dyDescent="0.2">
      <c r="A12" s="78" t="s">
        <v>2372</v>
      </c>
      <c r="B12" s="52" t="s">
        <v>978</v>
      </c>
      <c r="C12" s="52" t="s">
        <v>978</v>
      </c>
      <c r="D12" s="53" t="s">
        <v>950</v>
      </c>
      <c r="E12" s="53" t="str">
        <f t="shared" si="23"/>
        <v xml:space="preserve">Sutherby, Brian </v>
      </c>
      <c r="F12" s="53" t="s">
        <v>920</v>
      </c>
      <c r="G12" s="54" t="s">
        <v>2373</v>
      </c>
      <c r="H12" s="52">
        <v>5</v>
      </c>
      <c r="I12" s="53"/>
      <c r="J12" s="53"/>
      <c r="K12" s="53"/>
      <c r="L12" s="52">
        <v>-2</v>
      </c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24">
        <f t="shared" si="0"/>
        <v>0</v>
      </c>
      <c r="AD12" s="24">
        <f t="shared" si="1"/>
        <v>0</v>
      </c>
      <c r="AE12" s="24">
        <f t="shared" si="2"/>
        <v>0</v>
      </c>
      <c r="AF12" s="24">
        <f t="shared" si="3"/>
        <v>0</v>
      </c>
      <c r="AG12" s="24">
        <f t="shared" si="4"/>
        <v>0</v>
      </c>
      <c r="AH12" s="24">
        <f t="shared" si="5"/>
        <v>0</v>
      </c>
      <c r="AI12" s="21">
        <f t="shared" si="6"/>
        <v>1.7812963879267691</v>
      </c>
      <c r="AJ12" s="21">
        <f t="shared" si="7"/>
        <v>0</v>
      </c>
      <c r="AK12" s="21">
        <f t="shared" si="8"/>
        <v>0</v>
      </c>
      <c r="AL12" s="21">
        <f t="shared" si="9"/>
        <v>5.3438891637803074</v>
      </c>
      <c r="AM12" s="21">
        <f t="shared" si="10"/>
        <v>0</v>
      </c>
      <c r="AN12" s="21">
        <f t="shared" si="11"/>
        <v>0</v>
      </c>
      <c r="AO12" s="60">
        <v>33.68333333333333</v>
      </c>
      <c r="AP12" s="60">
        <v>0.16666666666666666</v>
      </c>
      <c r="AQ12" s="60">
        <v>0.25</v>
      </c>
      <c r="AR12" s="61">
        <f>SUM(AO12:AQ12)</f>
        <v>34.099999999999994</v>
      </c>
      <c r="AS12" s="19"/>
      <c r="AT12" s="19"/>
      <c r="AU12" s="19"/>
      <c r="AV12" s="19"/>
      <c r="AW12" s="19"/>
      <c r="AX12" s="24">
        <f t="shared" si="12"/>
        <v>0</v>
      </c>
      <c r="AY12" s="24">
        <f t="shared" si="13"/>
        <v>0</v>
      </c>
      <c r="AZ12" s="24">
        <f t="shared" si="14"/>
        <v>0</v>
      </c>
      <c r="BA12" s="24">
        <f t="shared" si="15"/>
        <v>0</v>
      </c>
      <c r="BB12" s="24">
        <f t="shared" si="16"/>
        <v>0</v>
      </c>
      <c r="BC12" s="24">
        <f t="shared" si="17"/>
        <v>6.7366666666666664</v>
      </c>
      <c r="BD12" s="24">
        <f t="shared" si="18"/>
        <v>0.05</v>
      </c>
      <c r="BE12" s="24">
        <f t="shared" si="19"/>
        <v>3.3333333333333333E-2</v>
      </c>
      <c r="BF12" s="53">
        <f>BI12-BG12-BH12</f>
        <v>1</v>
      </c>
      <c r="BG12" s="52">
        <v>0</v>
      </c>
      <c r="BH12" s="52">
        <v>0</v>
      </c>
      <c r="BI12" s="52">
        <v>1</v>
      </c>
      <c r="BJ12" s="53">
        <f>BM12-BK12-BL12</f>
        <v>3</v>
      </c>
      <c r="BK12" s="52">
        <v>0</v>
      </c>
      <c r="BL12" s="52">
        <v>0</v>
      </c>
      <c r="BM12" s="52">
        <v>3</v>
      </c>
      <c r="BN12" s="35">
        <f t="shared" si="24"/>
        <v>0.73721832660280384</v>
      </c>
      <c r="BO12" s="35">
        <f t="shared" si="25"/>
        <v>43.238611530956248</v>
      </c>
      <c r="BP12" s="24">
        <v>1.4039294238563991</v>
      </c>
      <c r="BQ12" s="24">
        <v>-8.8846856650451316E-3</v>
      </c>
      <c r="BR12" s="24">
        <v>0.14825989194594785</v>
      </c>
      <c r="BS12" s="24">
        <v>-3.2439363741531804E-3</v>
      </c>
      <c r="BT12" s="24">
        <v>0</v>
      </c>
      <c r="BU12" s="24">
        <f t="shared" si="26"/>
        <v>1.5400606937631487</v>
      </c>
      <c r="BV12" s="35">
        <f t="shared" si="27"/>
        <v>90.326140396665636</v>
      </c>
      <c r="BW12" s="24">
        <v>-0.3950467528410917</v>
      </c>
      <c r="BX12" s="24">
        <v>1.0755246914446999E-3</v>
      </c>
      <c r="BY12" s="24">
        <v>3.5475295469469113E-2</v>
      </c>
      <c r="BZ12" s="24">
        <v>-0.44434643448016692</v>
      </c>
      <c r="CA12" s="24">
        <f t="shared" si="28"/>
        <v>-0.80284236716034485</v>
      </c>
      <c r="CB12" s="35">
        <f t="shared" si="29"/>
        <v>-47.08752886570938</v>
      </c>
      <c r="CC12" s="22"/>
      <c r="CD12" s="19"/>
      <c r="CE12" s="76">
        <f t="shared" si="20"/>
        <v>165000</v>
      </c>
      <c r="CF12" s="24"/>
      <c r="CG12" s="24"/>
      <c r="CH12" s="24"/>
      <c r="CI12" s="24"/>
      <c r="CJ12" s="24"/>
      <c r="CK12" s="24"/>
      <c r="CL12" s="24"/>
      <c r="CM12" s="24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74">
        <v>800000</v>
      </c>
      <c r="DA12" s="19">
        <v>1</v>
      </c>
    </row>
    <row r="13" spans="1:105" x14ac:dyDescent="0.2">
      <c r="A13" s="80" t="s">
        <v>2372</v>
      </c>
      <c r="B13" s="48" t="s">
        <v>978</v>
      </c>
      <c r="C13" s="48" t="s">
        <v>950</v>
      </c>
      <c r="D13" s="49" t="s">
        <v>950</v>
      </c>
      <c r="E13" s="49" t="str">
        <f t="shared" si="23"/>
        <v xml:space="preserve">Sutherby, Brian </v>
      </c>
      <c r="F13" s="49" t="s">
        <v>920</v>
      </c>
      <c r="G13" s="50" t="s">
        <v>2373</v>
      </c>
      <c r="H13" s="48">
        <v>50</v>
      </c>
      <c r="I13" s="65">
        <v>1</v>
      </c>
      <c r="J13" s="65">
        <v>1</v>
      </c>
      <c r="K13" s="65">
        <v>2</v>
      </c>
      <c r="L13" s="48">
        <v>-4</v>
      </c>
      <c r="M13" s="10">
        <v>64</v>
      </c>
      <c r="N13" s="10">
        <v>49</v>
      </c>
      <c r="O13" s="11">
        <f t="shared" ref="O13:O28" si="30">IF(N13=0,0,I13/N13)</f>
        <v>2.0408163265306121E-2</v>
      </c>
      <c r="P13" s="10"/>
      <c r="Q13" s="10">
        <v>0</v>
      </c>
      <c r="R13" s="10">
        <v>0</v>
      </c>
      <c r="S13" s="10">
        <v>128</v>
      </c>
      <c r="T13" s="10">
        <v>150</v>
      </c>
      <c r="U13" s="11">
        <f t="shared" ref="U13:U28" si="31">IF(S13+T13=0,0,S13/(S13+T13))</f>
        <v>0.46043165467625902</v>
      </c>
      <c r="V13" s="10">
        <v>9.9</v>
      </c>
      <c r="W13" s="10">
        <v>0</v>
      </c>
      <c r="X13" s="10">
        <v>0</v>
      </c>
      <c r="Y13" s="10">
        <v>0</v>
      </c>
      <c r="Z13" s="10">
        <v>0</v>
      </c>
      <c r="AA13" s="10">
        <v>1</v>
      </c>
      <c r="AB13" s="10">
        <v>1</v>
      </c>
      <c r="AC13" s="13">
        <f t="shared" si="0"/>
        <v>0</v>
      </c>
      <c r="AD13" s="13">
        <f t="shared" si="1"/>
        <v>0</v>
      </c>
      <c r="AE13" s="13">
        <f t="shared" si="2"/>
        <v>0</v>
      </c>
      <c r="AF13" s="13">
        <f t="shared" si="3"/>
        <v>0</v>
      </c>
      <c r="AG13" s="13">
        <f t="shared" si="4"/>
        <v>3.3850493653032441</v>
      </c>
      <c r="AH13" s="13">
        <f t="shared" si="5"/>
        <v>3.3850493653032441</v>
      </c>
      <c r="AI13" s="29">
        <f t="shared" si="6"/>
        <v>0.84626234132581102</v>
      </c>
      <c r="AJ13" s="29">
        <f t="shared" si="7"/>
        <v>0</v>
      </c>
      <c r="AK13" s="29">
        <f t="shared" si="8"/>
        <v>0</v>
      </c>
      <c r="AL13" s="29">
        <f t="shared" si="9"/>
        <v>1.5232722143864597</v>
      </c>
      <c r="AM13" s="29">
        <f t="shared" si="10"/>
        <v>0</v>
      </c>
      <c r="AN13" s="29">
        <f t="shared" si="11"/>
        <v>2.5174825174825175</v>
      </c>
      <c r="AO13" s="13">
        <v>354.5</v>
      </c>
      <c r="AP13" s="13">
        <v>3.6</v>
      </c>
      <c r="AQ13" s="13">
        <v>71.5</v>
      </c>
      <c r="AR13" s="59">
        <v>429.5</v>
      </c>
      <c r="AS13" s="10">
        <v>17</v>
      </c>
      <c r="AT13" s="10">
        <v>67</v>
      </c>
      <c r="AU13" s="10">
        <v>15</v>
      </c>
      <c r="AV13" s="10">
        <v>8</v>
      </c>
      <c r="AW13" s="10">
        <v>8</v>
      </c>
      <c r="AX13" s="13">
        <f t="shared" si="12"/>
        <v>2.3748544819557624</v>
      </c>
      <c r="AY13" s="13">
        <f t="shared" si="13"/>
        <v>9.3597206053550632</v>
      </c>
      <c r="AZ13" s="13">
        <f t="shared" si="14"/>
        <v>2.0954598370197903</v>
      </c>
      <c r="BA13" s="13">
        <f t="shared" si="15"/>
        <v>1.1175785797438882</v>
      </c>
      <c r="BB13" s="13">
        <f t="shared" si="16"/>
        <v>1.1175785797438882</v>
      </c>
      <c r="BC13" s="13">
        <f t="shared" si="17"/>
        <v>7.09</v>
      </c>
      <c r="BD13" s="13">
        <f t="shared" si="18"/>
        <v>1.43</v>
      </c>
      <c r="BE13" s="13">
        <f t="shared" si="19"/>
        <v>7.2000000000000008E-2</v>
      </c>
      <c r="BF13" s="49">
        <v>5</v>
      </c>
      <c r="BG13" s="49">
        <v>0</v>
      </c>
      <c r="BH13" s="49">
        <v>0</v>
      </c>
      <c r="BI13" s="49">
        <v>5</v>
      </c>
      <c r="BJ13" s="49">
        <v>9</v>
      </c>
      <c r="BK13" s="49">
        <v>0</v>
      </c>
      <c r="BL13" s="49">
        <v>3</v>
      </c>
      <c r="BM13" s="49">
        <v>12</v>
      </c>
      <c r="BN13" s="39">
        <v>1.1000000000000001</v>
      </c>
      <c r="BO13" s="39">
        <v>5.2</v>
      </c>
      <c r="BP13" s="13">
        <v>-5.8</v>
      </c>
      <c r="BQ13" s="13">
        <v>-0.2</v>
      </c>
      <c r="BR13" s="13">
        <v>-0.1</v>
      </c>
      <c r="BS13" s="13">
        <v>-0.8</v>
      </c>
      <c r="BT13" s="13">
        <v>0</v>
      </c>
      <c r="BU13" s="13">
        <v>-7</v>
      </c>
      <c r="BV13" s="39">
        <v>-32.4</v>
      </c>
      <c r="BW13" s="13">
        <v>3.7</v>
      </c>
      <c r="BX13" s="13">
        <v>0</v>
      </c>
      <c r="BY13" s="13">
        <v>4.4000000000000004</v>
      </c>
      <c r="BZ13" s="13">
        <v>0</v>
      </c>
      <c r="CA13" s="13">
        <v>8.1</v>
      </c>
      <c r="CB13" s="39">
        <v>37.6</v>
      </c>
      <c r="CC13" s="51">
        <v>53.549934</v>
      </c>
      <c r="CD13" s="10">
        <v>165000</v>
      </c>
      <c r="CE13" s="73">
        <f t="shared" si="20"/>
        <v>165000</v>
      </c>
      <c r="CF13" s="66">
        <v>6.9</v>
      </c>
      <c r="CG13" s="66">
        <v>7.6</v>
      </c>
      <c r="CH13" s="66">
        <v>-5.4</v>
      </c>
      <c r="CI13" s="66">
        <v>-2.2999999999999998</v>
      </c>
      <c r="CJ13" s="67">
        <f t="shared" ref="CJ13:CJ39" si="32">CI13/(AO13+2*(AP13+AQ13))*2000</f>
        <v>-9.1143253417872003</v>
      </c>
      <c r="CK13" s="66">
        <v>-0.3</v>
      </c>
      <c r="CL13" s="67">
        <f t="shared" ref="CL13:CL39" si="33">CK13/(AO13+2*(AP13+AQ13))*2000</f>
        <v>-1.1888250445809392</v>
      </c>
      <c r="CM13" s="66">
        <v>-2.6</v>
      </c>
      <c r="CN13" s="10" t="s">
        <v>1766</v>
      </c>
      <c r="CO13" s="10" t="s">
        <v>2416</v>
      </c>
      <c r="CP13" s="10" t="s">
        <v>2417</v>
      </c>
      <c r="CQ13" s="10" t="s">
        <v>2400</v>
      </c>
      <c r="CR13" s="10">
        <v>75</v>
      </c>
      <c r="CS13" s="10">
        <v>210</v>
      </c>
      <c r="CT13" s="10">
        <v>17</v>
      </c>
      <c r="CU13" s="10" t="s">
        <v>3402</v>
      </c>
      <c r="CV13" s="10"/>
      <c r="CW13" s="10"/>
      <c r="CX13" s="10"/>
      <c r="CY13" s="10"/>
      <c r="CZ13" s="73">
        <v>800000</v>
      </c>
      <c r="DA13" s="10">
        <v>2</v>
      </c>
    </row>
    <row r="14" spans="1:105" x14ac:dyDescent="0.2">
      <c r="A14" s="38" t="s">
        <v>2452</v>
      </c>
      <c r="B14" t="s">
        <v>950</v>
      </c>
      <c r="C14" t="s">
        <v>950</v>
      </c>
      <c r="D14" s="82" t="s">
        <v>950</v>
      </c>
      <c r="E14" t="str">
        <f t="shared" si="23"/>
        <v xml:space="preserve">Kunitz, Chris </v>
      </c>
      <c r="F14" t="s">
        <v>269</v>
      </c>
      <c r="G14" t="s">
        <v>1540</v>
      </c>
      <c r="H14">
        <v>81</v>
      </c>
      <c r="I14">
        <v>25</v>
      </c>
      <c r="J14">
        <v>35</v>
      </c>
      <c r="K14">
        <f>I14+J14</f>
        <v>60</v>
      </c>
      <c r="L14">
        <v>23</v>
      </c>
      <c r="M14">
        <v>81</v>
      </c>
      <c r="N14">
        <v>180</v>
      </c>
      <c r="O14" s="4">
        <f t="shared" si="30"/>
        <v>0.1388888888888889</v>
      </c>
      <c r="P14">
        <v>1787</v>
      </c>
      <c r="Q14">
        <v>5</v>
      </c>
      <c r="R14">
        <v>0</v>
      </c>
      <c r="S14">
        <v>4</v>
      </c>
      <c r="T14">
        <v>9</v>
      </c>
      <c r="U14" s="4">
        <f t="shared" si="31"/>
        <v>0.30769230769230771</v>
      </c>
      <c r="V14" s="40">
        <v>0.2</v>
      </c>
      <c r="W14">
        <v>11</v>
      </c>
      <c r="X14">
        <v>9</v>
      </c>
      <c r="Y14">
        <v>0</v>
      </c>
      <c r="Z14">
        <v>0</v>
      </c>
      <c r="AA14">
        <f>I14-W14-Y14</f>
        <v>14</v>
      </c>
      <c r="AB14">
        <f>J14-X14-Z14</f>
        <v>26</v>
      </c>
      <c r="AC14" s="9">
        <f t="shared" si="0"/>
        <v>10.081466395112017</v>
      </c>
      <c r="AD14" s="9">
        <f t="shared" si="1"/>
        <v>8.2484725050916499</v>
      </c>
      <c r="AE14" s="9">
        <f t="shared" si="2"/>
        <v>0</v>
      </c>
      <c r="AF14" s="9">
        <f t="shared" si="3"/>
        <v>0</v>
      </c>
      <c r="AG14" s="9">
        <f t="shared" si="4"/>
        <v>16.350630180538207</v>
      </c>
      <c r="AH14" s="9">
        <f t="shared" si="5"/>
        <v>30.365456049570955</v>
      </c>
      <c r="AI14" s="6">
        <f t="shared" si="6"/>
        <v>3.562101575045824</v>
      </c>
      <c r="AJ14" s="6">
        <f t="shared" si="7"/>
        <v>8.9816700610997966</v>
      </c>
      <c r="AK14" s="6">
        <f t="shared" si="8"/>
        <v>0</v>
      </c>
      <c r="AL14" s="6">
        <f t="shared" si="9"/>
        <v>2.0438287725672759</v>
      </c>
      <c r="AM14" s="6">
        <f t="shared" si="10"/>
        <v>0.36659877800407337</v>
      </c>
      <c r="AN14" s="6">
        <f t="shared" si="11"/>
        <v>2.2784810126582284</v>
      </c>
      <c r="AO14" s="33">
        <v>1027.4833333333333</v>
      </c>
      <c r="AP14" s="33">
        <v>327.33333333333331</v>
      </c>
      <c r="AQ14" s="33">
        <v>26.333333333333329</v>
      </c>
      <c r="AR14" s="32">
        <v>1381.15</v>
      </c>
      <c r="AS14" s="40">
        <v>15</v>
      </c>
      <c r="AT14" s="40">
        <v>159</v>
      </c>
      <c r="AU14" s="40">
        <v>79</v>
      </c>
      <c r="AV14" s="40">
        <v>47</v>
      </c>
      <c r="AW14" s="40">
        <v>28</v>
      </c>
      <c r="AX14" s="9">
        <f t="shared" si="12"/>
        <v>0.65163088730405816</v>
      </c>
      <c r="AY14" s="9">
        <f t="shared" si="13"/>
        <v>6.9072874054230171</v>
      </c>
      <c r="AZ14" s="9">
        <f t="shared" si="14"/>
        <v>3.4319226731347063</v>
      </c>
      <c r="BA14" s="9">
        <f t="shared" si="15"/>
        <v>2.0417767802193825</v>
      </c>
      <c r="BB14" s="9">
        <f t="shared" si="16"/>
        <v>1.2163776563009085</v>
      </c>
      <c r="BC14" s="9">
        <f t="shared" si="17"/>
        <v>12.684979423868313</v>
      </c>
      <c r="BD14" s="9">
        <f t="shared" si="18"/>
        <v>0.32510288065843618</v>
      </c>
      <c r="BE14" s="9">
        <f t="shared" si="19"/>
        <v>4.0411522633744852</v>
      </c>
      <c r="BF14" s="3">
        <v>61</v>
      </c>
      <c r="BG14" s="3">
        <v>49</v>
      </c>
      <c r="BH14" s="3">
        <v>0</v>
      </c>
      <c r="BI14" s="3">
        <v>110</v>
      </c>
      <c r="BJ14" s="3">
        <v>35</v>
      </c>
      <c r="BK14" s="3">
        <v>2</v>
      </c>
      <c r="BL14" s="3">
        <v>1</v>
      </c>
      <c r="BM14" s="3">
        <v>38</v>
      </c>
      <c r="BN14" s="34">
        <f t="shared" ref="BN14:BN28" si="34">BU14+CA14</f>
        <v>53.764514852379037</v>
      </c>
      <c r="BO14" s="34">
        <f t="shared" ref="BO14:BO28" si="35">BN14/AR14*2000</f>
        <v>77.854707819395472</v>
      </c>
      <c r="BP14" s="34">
        <v>27.727790514328515</v>
      </c>
      <c r="BQ14" s="34">
        <v>10.840951680059559</v>
      </c>
      <c r="BR14" s="34">
        <v>3.5578750260370738E-3</v>
      </c>
      <c r="BS14" s="34">
        <v>-0.33093817693684535</v>
      </c>
      <c r="BT14" s="34">
        <v>3.9722771876212954</v>
      </c>
      <c r="BU14" s="34">
        <f t="shared" ref="BU14:BU28" si="36">SUM(BP14:BT14)</f>
        <v>42.213639080098559</v>
      </c>
      <c r="BV14" s="34">
        <f t="shared" ref="BV14:BV28" si="37">BU14/AR14*2000</f>
        <v>61.128246866884197</v>
      </c>
      <c r="BW14" s="34">
        <v>10.117822938734207</v>
      </c>
      <c r="BX14" s="34">
        <v>0.48959374700503022</v>
      </c>
      <c r="BY14" s="34">
        <v>1.9974882292087839</v>
      </c>
      <c r="BZ14" s="34">
        <v>-1.0540291426675445</v>
      </c>
      <c r="CA14" s="34">
        <f t="shared" ref="CA14:CA28" si="38">SUM(BW14:BZ14)</f>
        <v>11.550875772280476</v>
      </c>
      <c r="CB14" s="34">
        <f t="shared" ref="CB14:CB28" si="39">CA14/AR14*2000</f>
        <v>16.726460952511278</v>
      </c>
      <c r="CC14" s="15">
        <v>78</v>
      </c>
      <c r="CD14" s="7">
        <v>4043191</v>
      </c>
      <c r="CE14" s="68">
        <f t="shared" si="20"/>
        <v>4093106.9382716049</v>
      </c>
      <c r="CF14" s="9">
        <v>34</v>
      </c>
      <c r="CG14" s="9">
        <v>25.3</v>
      </c>
      <c r="CH14" s="9">
        <v>17</v>
      </c>
      <c r="CI14" s="9">
        <v>5.8</v>
      </c>
      <c r="CJ14" s="9">
        <f t="shared" si="32"/>
        <v>6.6865855181623424</v>
      </c>
      <c r="CK14" s="9">
        <v>5.2</v>
      </c>
      <c r="CL14" s="9">
        <f t="shared" si="33"/>
        <v>5.9948697749041697</v>
      </c>
      <c r="CM14" s="9">
        <v>11.1</v>
      </c>
      <c r="CN14" t="s">
        <v>3184</v>
      </c>
      <c r="CO14" t="s">
        <v>3176</v>
      </c>
      <c r="CP14" t="s">
        <v>3102</v>
      </c>
      <c r="CQ14" t="s">
        <v>2400</v>
      </c>
      <c r="CR14">
        <v>71</v>
      </c>
      <c r="CS14">
        <v>198</v>
      </c>
      <c r="CT14">
        <v>14</v>
      </c>
      <c r="CU14" t="s">
        <v>3402</v>
      </c>
      <c r="CV14" t="s">
        <v>2382</v>
      </c>
      <c r="CW14">
        <v>6</v>
      </c>
      <c r="CX14">
        <v>2</v>
      </c>
      <c r="CY14">
        <v>0</v>
      </c>
      <c r="CZ14" s="70"/>
      <c r="DA14">
        <v>0</v>
      </c>
    </row>
    <row r="15" spans="1:105" x14ac:dyDescent="0.2">
      <c r="A15" s="44" t="s">
        <v>2372</v>
      </c>
      <c r="B15" s="43" t="s">
        <v>950</v>
      </c>
      <c r="C15" s="43" t="s">
        <v>950</v>
      </c>
      <c r="D15" s="82" t="s">
        <v>950</v>
      </c>
      <c r="E15" s="42" t="str">
        <f t="shared" si="23"/>
        <v xml:space="preserve">Kunitz, Chris </v>
      </c>
      <c r="F15" s="42" t="s">
        <v>269</v>
      </c>
      <c r="G15" s="45" t="s">
        <v>1540</v>
      </c>
      <c r="H15" s="43">
        <v>82</v>
      </c>
      <c r="I15" s="64">
        <v>21</v>
      </c>
      <c r="J15" s="64">
        <v>29</v>
      </c>
      <c r="K15" s="64">
        <v>50</v>
      </c>
      <c r="L15" s="43">
        <v>8</v>
      </c>
      <c r="M15">
        <v>80</v>
      </c>
      <c r="N15">
        <v>196</v>
      </c>
      <c r="O15" s="4">
        <f t="shared" si="30"/>
        <v>0.10714285714285714</v>
      </c>
      <c r="Q15">
        <v>6</v>
      </c>
      <c r="R15">
        <v>0</v>
      </c>
      <c r="S15">
        <v>16</v>
      </c>
      <c r="T15">
        <v>33</v>
      </c>
      <c r="U15" s="4">
        <f t="shared" si="31"/>
        <v>0.32653061224489793</v>
      </c>
      <c r="V15">
        <v>1</v>
      </c>
      <c r="W15">
        <v>7</v>
      </c>
      <c r="X15">
        <v>6</v>
      </c>
      <c r="Y15">
        <v>1</v>
      </c>
      <c r="Z15">
        <v>1</v>
      </c>
      <c r="AA15">
        <v>13</v>
      </c>
      <c r="AB15">
        <v>22</v>
      </c>
      <c r="AC15" s="9">
        <f t="shared" si="0"/>
        <v>8.2181059222541091</v>
      </c>
      <c r="AD15" s="9">
        <f t="shared" si="1"/>
        <v>7.0440907905035219</v>
      </c>
      <c r="AE15" s="9">
        <f t="shared" si="2"/>
        <v>3.5238841033672665</v>
      </c>
      <c r="AF15" s="9">
        <f t="shared" si="3"/>
        <v>3.5238841033672665</v>
      </c>
      <c r="AG15" s="9">
        <f t="shared" si="4"/>
        <v>14.92085252905262</v>
      </c>
      <c r="AH15" s="9">
        <f t="shared" si="5"/>
        <v>25.250673510704438</v>
      </c>
      <c r="AI15" s="58">
        <f t="shared" si="6"/>
        <v>2.6972310340979737</v>
      </c>
      <c r="AJ15" s="58">
        <f t="shared" si="7"/>
        <v>7.2788938168536399</v>
      </c>
      <c r="AK15" s="58">
        <f t="shared" si="8"/>
        <v>1.4095536413469067</v>
      </c>
      <c r="AL15" s="58">
        <f t="shared" si="9"/>
        <v>2.0085763019878531</v>
      </c>
      <c r="AM15" s="58">
        <f t="shared" si="10"/>
        <v>1.4088181581007044</v>
      </c>
      <c r="AN15" s="58">
        <f t="shared" si="11"/>
        <v>2.8191072826938135</v>
      </c>
      <c r="AO15" s="56">
        <v>1045.5166666666667</v>
      </c>
      <c r="AP15" s="56">
        <v>255.53333333333333</v>
      </c>
      <c r="AQ15" s="56">
        <v>85.13333333333334</v>
      </c>
      <c r="AR15" s="57">
        <f>SUM(AO15:AQ15)</f>
        <v>1386.1833333333334</v>
      </c>
      <c r="AS15">
        <v>19</v>
      </c>
      <c r="AT15">
        <v>159</v>
      </c>
      <c r="AU15">
        <v>66</v>
      </c>
      <c r="AV15">
        <v>32</v>
      </c>
      <c r="AW15">
        <v>32</v>
      </c>
      <c r="AX15" s="9">
        <f t="shared" si="12"/>
        <v>0.82240203917230759</v>
      </c>
      <c r="AY15" s="9">
        <f t="shared" si="13"/>
        <v>6.8822065383366802</v>
      </c>
      <c r="AZ15" s="9">
        <f t="shared" si="14"/>
        <v>2.8567649781774898</v>
      </c>
      <c r="BA15" s="9">
        <f t="shared" si="15"/>
        <v>1.3850981712375707</v>
      </c>
      <c r="BB15" s="9">
        <f t="shared" si="16"/>
        <v>1.3850981712375707</v>
      </c>
      <c r="BC15" s="33">
        <f t="shared" si="17"/>
        <v>12.75020325203252</v>
      </c>
      <c r="BD15" s="33">
        <f t="shared" si="18"/>
        <v>1.0382113821138212</v>
      </c>
      <c r="BE15" s="33">
        <f t="shared" si="19"/>
        <v>3.116260162601626</v>
      </c>
      <c r="BF15" s="42">
        <f>BI15-BG15-BH15</f>
        <v>47</v>
      </c>
      <c r="BG15" s="43">
        <v>31</v>
      </c>
      <c r="BH15" s="43">
        <v>2</v>
      </c>
      <c r="BI15" s="43">
        <v>80</v>
      </c>
      <c r="BJ15" s="42">
        <f>BM15-BK15-BL15</f>
        <v>35</v>
      </c>
      <c r="BK15" s="43">
        <v>6</v>
      </c>
      <c r="BL15" s="43">
        <v>4</v>
      </c>
      <c r="BM15" s="43">
        <v>45</v>
      </c>
      <c r="BN15" s="34">
        <f t="shared" si="34"/>
        <v>50.502793798466911</v>
      </c>
      <c r="BO15" s="34">
        <f t="shared" si="35"/>
        <v>72.865965971504835</v>
      </c>
      <c r="BP15" s="33">
        <v>26.322578877387997</v>
      </c>
      <c r="BQ15" s="33">
        <v>5.1794911210704822</v>
      </c>
      <c r="BR15" s="33">
        <v>-2.6910636719143723</v>
      </c>
      <c r="BS15" s="33">
        <v>3.022124182318215</v>
      </c>
      <c r="BT15" s="33">
        <v>5.5556812142230507</v>
      </c>
      <c r="BU15" s="9">
        <f t="shared" si="36"/>
        <v>37.388811723085375</v>
      </c>
      <c r="BV15" s="34">
        <f t="shared" si="37"/>
        <v>53.944973689991045</v>
      </c>
      <c r="BW15" s="33">
        <v>8.7756296234463722</v>
      </c>
      <c r="BX15" s="33">
        <v>-0.15627130744874768</v>
      </c>
      <c r="BY15" s="33">
        <v>5.0333274029405048</v>
      </c>
      <c r="BZ15" s="33">
        <v>-0.53870364355659139</v>
      </c>
      <c r="CA15" s="9">
        <f t="shared" si="38"/>
        <v>13.113982075381539</v>
      </c>
      <c r="CB15" s="34">
        <f t="shared" si="39"/>
        <v>18.920992281513804</v>
      </c>
      <c r="CC15" s="47">
        <v>67.741730000000004</v>
      </c>
      <c r="CD15">
        <v>3939766</v>
      </c>
      <c r="CE15" s="68">
        <f t="shared" si="20"/>
        <v>3939766</v>
      </c>
      <c r="CF15" s="62">
        <v>35.700000000000003</v>
      </c>
      <c r="CG15" s="62">
        <v>28.2</v>
      </c>
      <c r="CH15" s="62">
        <v>3.5</v>
      </c>
      <c r="CI15" s="62">
        <v>2.5</v>
      </c>
      <c r="CJ15" s="63">
        <f t="shared" si="32"/>
        <v>2.8954454642846805</v>
      </c>
      <c r="CK15" s="62">
        <v>3</v>
      </c>
      <c r="CL15" s="63">
        <f t="shared" si="33"/>
        <v>3.4745345571416162</v>
      </c>
      <c r="CM15" s="62">
        <v>5.8</v>
      </c>
      <c r="CN15" t="s">
        <v>1794</v>
      </c>
      <c r="CO15" t="s">
        <v>3176</v>
      </c>
      <c r="CP15" t="s">
        <v>3102</v>
      </c>
      <c r="CQ15" t="s">
        <v>2400</v>
      </c>
      <c r="CR15">
        <v>71</v>
      </c>
      <c r="CS15">
        <v>195</v>
      </c>
      <c r="CT15">
        <v>14</v>
      </c>
      <c r="CU15" t="s">
        <v>3402</v>
      </c>
      <c r="CZ15" s="72">
        <v>1056250</v>
      </c>
      <c r="DA15">
        <v>0</v>
      </c>
    </row>
    <row r="16" spans="1:105" x14ac:dyDescent="0.2">
      <c r="A16" s="38" t="s">
        <v>2452</v>
      </c>
      <c r="B16" t="s">
        <v>950</v>
      </c>
      <c r="C16" t="s">
        <v>950</v>
      </c>
      <c r="D16" s="82" t="s">
        <v>950</v>
      </c>
      <c r="E16" t="str">
        <f t="shared" si="23"/>
        <v xml:space="preserve">Pronger, Chris </v>
      </c>
      <c r="F16" t="s">
        <v>458</v>
      </c>
      <c r="G16" t="s">
        <v>1524</v>
      </c>
      <c r="H16">
        <v>66</v>
      </c>
      <c r="I16">
        <v>13</v>
      </c>
      <c r="J16">
        <v>46</v>
      </c>
      <c r="K16">
        <f>I16+J16</f>
        <v>59</v>
      </c>
      <c r="L16">
        <v>27</v>
      </c>
      <c r="M16">
        <v>69</v>
      </c>
      <c r="N16">
        <v>166</v>
      </c>
      <c r="O16" s="4">
        <f t="shared" si="30"/>
        <v>7.8313253012048195E-2</v>
      </c>
      <c r="P16">
        <v>1836</v>
      </c>
      <c r="Q16">
        <v>2</v>
      </c>
      <c r="R16">
        <v>0</v>
      </c>
      <c r="S16">
        <v>1</v>
      </c>
      <c r="T16">
        <v>3</v>
      </c>
      <c r="U16" s="4">
        <f t="shared" si="31"/>
        <v>0.25</v>
      </c>
      <c r="V16" s="40">
        <v>0.1</v>
      </c>
      <c r="W16">
        <v>8</v>
      </c>
      <c r="X16">
        <v>28</v>
      </c>
      <c r="Y16">
        <v>0</v>
      </c>
      <c r="Z16">
        <v>0</v>
      </c>
      <c r="AA16">
        <f>I16-W16-Y16</f>
        <v>5</v>
      </c>
      <c r="AB16">
        <f>J16-X16-Z16</f>
        <v>18</v>
      </c>
      <c r="AC16" s="9">
        <f t="shared" si="0"/>
        <v>6.2717770034843197</v>
      </c>
      <c r="AD16" s="9">
        <f t="shared" si="1"/>
        <v>21.95121951219512</v>
      </c>
      <c r="AE16" s="9">
        <f t="shared" si="2"/>
        <v>0</v>
      </c>
      <c r="AF16" s="9">
        <f t="shared" si="3"/>
        <v>0</v>
      </c>
      <c r="AG16" s="9">
        <f t="shared" si="4"/>
        <v>5.1876936378701632</v>
      </c>
      <c r="AH16" s="9">
        <f t="shared" si="5"/>
        <v>18.675697096332588</v>
      </c>
      <c r="AI16" s="6">
        <f t="shared" si="6"/>
        <v>2.8013545644498885</v>
      </c>
      <c r="AJ16" s="6">
        <f t="shared" si="7"/>
        <v>8.937282229965156</v>
      </c>
      <c r="AK16" s="6">
        <f t="shared" si="8"/>
        <v>0.24067388688327312</v>
      </c>
      <c r="AL16" s="6">
        <f t="shared" si="9"/>
        <v>1.6081850277397507</v>
      </c>
      <c r="AM16" s="6">
        <f t="shared" si="10"/>
        <v>0</v>
      </c>
      <c r="AN16" s="6">
        <f t="shared" si="11"/>
        <v>5.7761732851985554</v>
      </c>
      <c r="AO16" s="33">
        <v>1156.5833333333333</v>
      </c>
      <c r="AP16" s="33">
        <v>382.66666666666669</v>
      </c>
      <c r="AQ16" s="33">
        <v>249.3</v>
      </c>
      <c r="AR16" s="32">
        <v>1788.55</v>
      </c>
      <c r="AS16" s="40">
        <v>104</v>
      </c>
      <c r="AT16" s="40">
        <v>77</v>
      </c>
      <c r="AU16" s="40">
        <v>75</v>
      </c>
      <c r="AV16" s="40">
        <v>41</v>
      </c>
      <c r="AW16" s="40">
        <v>39</v>
      </c>
      <c r="AX16" s="9">
        <f t="shared" si="12"/>
        <v>3.4888596908109921</v>
      </c>
      <c r="AY16" s="9">
        <f t="shared" si="13"/>
        <v>2.5830980403119845</v>
      </c>
      <c r="AZ16" s="9">
        <f t="shared" si="14"/>
        <v>2.5160045847194654</v>
      </c>
      <c r="BA16" s="9">
        <f t="shared" si="15"/>
        <v>1.3754158396466412</v>
      </c>
      <c r="BB16" s="9">
        <f t="shared" si="16"/>
        <v>1.308322384054122</v>
      </c>
      <c r="BC16" s="9">
        <f t="shared" si="17"/>
        <v>17.523989898989896</v>
      </c>
      <c r="BD16" s="9">
        <f t="shared" si="18"/>
        <v>3.7772727272727273</v>
      </c>
      <c r="BE16" s="9">
        <f t="shared" si="19"/>
        <v>5.7979797979797985</v>
      </c>
      <c r="BF16" s="3">
        <v>54</v>
      </c>
      <c r="BG16" s="3">
        <v>57</v>
      </c>
      <c r="BH16" s="3">
        <v>1</v>
      </c>
      <c r="BI16" s="3">
        <v>112</v>
      </c>
      <c r="BJ16" s="3">
        <v>31</v>
      </c>
      <c r="BK16" s="3">
        <v>0</v>
      </c>
      <c r="BL16" s="3">
        <v>24</v>
      </c>
      <c r="BM16" s="3">
        <v>55</v>
      </c>
      <c r="BN16" s="34">
        <f t="shared" si="34"/>
        <v>96.148614563446387</v>
      </c>
      <c r="BO16" s="34">
        <f t="shared" si="35"/>
        <v>107.51571335824705</v>
      </c>
      <c r="BP16" s="34">
        <v>15.590750668264199</v>
      </c>
      <c r="BQ16" s="34">
        <v>24.062526088897052</v>
      </c>
      <c r="BR16" s="34">
        <v>4.6073470497908315E-3</v>
      </c>
      <c r="BS16" s="34">
        <v>-0.58709980959102248</v>
      </c>
      <c r="BT16" s="34">
        <v>-0.48637533110387698</v>
      </c>
      <c r="BU16" s="34">
        <f t="shared" si="36"/>
        <v>38.58440896351614</v>
      </c>
      <c r="BV16" s="34">
        <f t="shared" si="37"/>
        <v>43.146022155954419</v>
      </c>
      <c r="BW16" s="34">
        <v>35.051509577631336</v>
      </c>
      <c r="BX16" s="34">
        <v>9.1024141309079258</v>
      </c>
      <c r="BY16" s="34">
        <v>12.277115330399301</v>
      </c>
      <c r="BZ16" s="34">
        <v>1.1331665609916741</v>
      </c>
      <c r="CA16" s="34">
        <f t="shared" si="38"/>
        <v>57.56420559993024</v>
      </c>
      <c r="CB16" s="34">
        <f t="shared" si="39"/>
        <v>64.369691202292628</v>
      </c>
      <c r="CC16" s="15">
        <v>85</v>
      </c>
      <c r="CD16" s="7">
        <v>6050546</v>
      </c>
      <c r="CE16" s="68">
        <f t="shared" si="20"/>
        <v>7517345.0303030303</v>
      </c>
      <c r="CF16" s="9">
        <v>39.799999999999997</v>
      </c>
      <c r="CG16" s="9">
        <v>34.799999999999997</v>
      </c>
      <c r="CH16" s="9">
        <v>20.7</v>
      </c>
      <c r="CI16" s="9">
        <v>11.1</v>
      </c>
      <c r="CJ16" s="9">
        <f t="shared" si="32"/>
        <v>9.1715955959815751</v>
      </c>
      <c r="CK16" s="9">
        <v>10.1</v>
      </c>
      <c r="CL16" s="9">
        <f t="shared" si="33"/>
        <v>8.3453257224697222</v>
      </c>
      <c r="CM16" s="9">
        <v>21.3</v>
      </c>
      <c r="CN16" t="s">
        <v>1586</v>
      </c>
      <c r="CO16" t="s">
        <v>1587</v>
      </c>
      <c r="CP16" t="s">
        <v>2427</v>
      </c>
      <c r="CQ16" t="s">
        <v>2400</v>
      </c>
      <c r="CR16">
        <v>78</v>
      </c>
      <c r="CS16">
        <v>220</v>
      </c>
      <c r="CU16" t="s">
        <v>3402</v>
      </c>
      <c r="CV16" t="s">
        <v>2382</v>
      </c>
      <c r="CW16">
        <v>0</v>
      </c>
      <c r="CX16">
        <v>0</v>
      </c>
      <c r="CY16">
        <v>0</v>
      </c>
      <c r="CZ16" s="70"/>
      <c r="DA16">
        <v>0</v>
      </c>
    </row>
    <row r="17" spans="1:105" x14ac:dyDescent="0.2">
      <c r="A17" s="44" t="s">
        <v>2372</v>
      </c>
      <c r="B17" s="43" t="s">
        <v>950</v>
      </c>
      <c r="C17" s="43" t="s">
        <v>950</v>
      </c>
      <c r="D17" s="82" t="s">
        <v>950</v>
      </c>
      <c r="E17" s="42" t="str">
        <f t="shared" si="23"/>
        <v xml:space="preserve">Pronger, Chris </v>
      </c>
      <c r="F17" s="42" t="s">
        <v>458</v>
      </c>
      <c r="G17" s="45" t="s">
        <v>2374</v>
      </c>
      <c r="H17" s="43">
        <v>72</v>
      </c>
      <c r="I17" s="64">
        <v>12</v>
      </c>
      <c r="J17" s="64">
        <v>31</v>
      </c>
      <c r="K17" s="64">
        <v>43</v>
      </c>
      <c r="L17" s="43">
        <v>-1</v>
      </c>
      <c r="M17">
        <v>128</v>
      </c>
      <c r="N17">
        <v>182</v>
      </c>
      <c r="O17" s="4">
        <f t="shared" si="30"/>
        <v>6.5934065934065936E-2</v>
      </c>
      <c r="Q17">
        <v>4</v>
      </c>
      <c r="R17">
        <v>0</v>
      </c>
      <c r="S17">
        <v>4</v>
      </c>
      <c r="T17">
        <v>3</v>
      </c>
      <c r="U17" s="4">
        <f t="shared" si="31"/>
        <v>0.5714285714285714</v>
      </c>
      <c r="V17">
        <v>0.1</v>
      </c>
      <c r="W17">
        <v>8</v>
      </c>
      <c r="X17">
        <v>22</v>
      </c>
      <c r="Y17">
        <v>0</v>
      </c>
      <c r="Z17">
        <v>1</v>
      </c>
      <c r="AA17">
        <v>4</v>
      </c>
      <c r="AB17">
        <v>8</v>
      </c>
      <c r="AC17" s="9">
        <f t="shared" si="0"/>
        <v>6.7274001401541694</v>
      </c>
      <c r="AD17" s="9">
        <f t="shared" si="1"/>
        <v>18.500350385423967</v>
      </c>
      <c r="AE17" s="9">
        <f t="shared" si="2"/>
        <v>0</v>
      </c>
      <c r="AF17" s="9">
        <f t="shared" si="3"/>
        <v>0.99031690140845063</v>
      </c>
      <c r="AG17" s="9">
        <f t="shared" si="4"/>
        <v>3.9593071212537807</v>
      </c>
      <c r="AH17" s="9">
        <f t="shared" si="5"/>
        <v>7.9186142425075614</v>
      </c>
      <c r="AI17" s="58">
        <f t="shared" si="6"/>
        <v>1.8311795435798734</v>
      </c>
      <c r="AJ17" s="58">
        <f t="shared" si="7"/>
        <v>6.7274001401541694</v>
      </c>
      <c r="AK17" s="58">
        <f t="shared" si="8"/>
        <v>0.59419014084507049</v>
      </c>
      <c r="AL17" s="58">
        <f t="shared" si="9"/>
        <v>1.880670882595546</v>
      </c>
      <c r="AM17" s="58">
        <f t="shared" si="10"/>
        <v>0.50455501051156282</v>
      </c>
      <c r="AN17" s="58">
        <f t="shared" si="11"/>
        <v>5.743838028169014</v>
      </c>
      <c r="AO17" s="56">
        <v>1212.3333333333333</v>
      </c>
      <c r="AP17" s="56">
        <v>356.75</v>
      </c>
      <c r="AQ17" s="56">
        <v>302.93333333333334</v>
      </c>
      <c r="AR17" s="57">
        <f>SUM(AO17:AQ17)</f>
        <v>1872.0166666666667</v>
      </c>
      <c r="AS17">
        <v>99</v>
      </c>
      <c r="AT17">
        <v>74</v>
      </c>
      <c r="AU17">
        <v>65</v>
      </c>
      <c r="AV17">
        <v>37</v>
      </c>
      <c r="AW17">
        <v>39</v>
      </c>
      <c r="AX17" s="9">
        <f t="shared" si="12"/>
        <v>3.1730486729997063</v>
      </c>
      <c r="AY17" s="9">
        <f t="shared" si="13"/>
        <v>2.3717737555755383</v>
      </c>
      <c r="AZ17" s="9">
        <f t="shared" si="14"/>
        <v>2.0833147853028375</v>
      </c>
      <c r="BA17" s="9">
        <f t="shared" si="15"/>
        <v>1.1858868777877691</v>
      </c>
      <c r="BB17" s="9">
        <f t="shared" si="16"/>
        <v>1.2499888711817024</v>
      </c>
      <c r="BC17" s="33">
        <f t="shared" si="17"/>
        <v>16.837962962962962</v>
      </c>
      <c r="BD17" s="33">
        <f t="shared" si="18"/>
        <v>4.2074074074074073</v>
      </c>
      <c r="BE17" s="33">
        <f t="shared" si="19"/>
        <v>4.9548611111111107</v>
      </c>
      <c r="BF17" s="42">
        <f>BI17-BG17-BH17</f>
        <v>37</v>
      </c>
      <c r="BG17" s="43">
        <v>40</v>
      </c>
      <c r="BH17" s="43">
        <v>3</v>
      </c>
      <c r="BI17" s="43">
        <v>80</v>
      </c>
      <c r="BJ17" s="42">
        <f>BM17-BK17-BL17</f>
        <v>38</v>
      </c>
      <c r="BK17" s="43">
        <v>3</v>
      </c>
      <c r="BL17" s="43">
        <v>29</v>
      </c>
      <c r="BM17" s="43">
        <v>70</v>
      </c>
      <c r="BN17" s="34">
        <f t="shared" si="34"/>
        <v>65.52643391799981</v>
      </c>
      <c r="BO17" s="34">
        <f t="shared" si="35"/>
        <v>70.00625056899402</v>
      </c>
      <c r="BP17" s="33">
        <v>6.7624856301697447</v>
      </c>
      <c r="BQ17" s="33">
        <v>22.373114516944714</v>
      </c>
      <c r="BR17" s="33">
        <v>-1.3883247428667393</v>
      </c>
      <c r="BS17" s="33">
        <v>0.14694502395399117</v>
      </c>
      <c r="BT17" s="33">
        <v>-1.1359084127630836</v>
      </c>
      <c r="BU17" s="9">
        <f t="shared" si="36"/>
        <v>26.758312015438626</v>
      </c>
      <c r="BV17" s="34">
        <f t="shared" si="37"/>
        <v>28.587685667440951</v>
      </c>
      <c r="BW17" s="33">
        <v>28.047869383919952</v>
      </c>
      <c r="BX17" s="33">
        <v>4.4692862038475978</v>
      </c>
      <c r="BY17" s="33">
        <v>12.272930095081668</v>
      </c>
      <c r="BZ17" s="33">
        <v>-6.021963780288031</v>
      </c>
      <c r="CA17" s="9">
        <f t="shared" si="38"/>
        <v>38.768121902561184</v>
      </c>
      <c r="CB17" s="34">
        <f t="shared" si="39"/>
        <v>41.418564901553069</v>
      </c>
      <c r="CC17" s="47">
        <v>69</v>
      </c>
      <c r="CD17">
        <v>4703847</v>
      </c>
      <c r="CE17" s="68">
        <f t="shared" si="20"/>
        <v>5357159.083333334</v>
      </c>
      <c r="CF17" s="62">
        <v>41.1</v>
      </c>
      <c r="CG17" s="62">
        <v>36.299999999999997</v>
      </c>
      <c r="CH17" s="62">
        <v>-6.1</v>
      </c>
      <c r="CI17" s="62">
        <v>6.5</v>
      </c>
      <c r="CJ17" s="63">
        <f t="shared" si="32"/>
        <v>5.1348895998736035</v>
      </c>
      <c r="CK17" s="62">
        <v>2.5</v>
      </c>
      <c r="CL17" s="63">
        <f t="shared" si="33"/>
        <v>1.9749575384129243</v>
      </c>
      <c r="CM17" s="62">
        <v>8.6999999999999993</v>
      </c>
      <c r="CN17" t="s">
        <v>1797</v>
      </c>
      <c r="CO17" t="s">
        <v>1587</v>
      </c>
      <c r="CP17" t="s">
        <v>2427</v>
      </c>
      <c r="CQ17" t="s">
        <v>2400</v>
      </c>
      <c r="CR17">
        <v>78</v>
      </c>
      <c r="CS17">
        <v>213</v>
      </c>
      <c r="CT17">
        <v>25</v>
      </c>
      <c r="CU17" t="s">
        <v>3402</v>
      </c>
      <c r="CZ17" s="72">
        <v>6250000</v>
      </c>
      <c r="DA17">
        <v>0</v>
      </c>
    </row>
    <row r="18" spans="1:105" x14ac:dyDescent="0.2">
      <c r="A18" s="38" t="s">
        <v>2452</v>
      </c>
      <c r="B18" t="s">
        <v>950</v>
      </c>
      <c r="C18" t="s">
        <v>950</v>
      </c>
      <c r="D18" s="82" t="s">
        <v>950</v>
      </c>
      <c r="E18" t="str">
        <f t="shared" si="23"/>
        <v xml:space="preserve">Perry, Corey </v>
      </c>
      <c r="F18" t="s">
        <v>431</v>
      </c>
      <c r="G18" t="s">
        <v>1528</v>
      </c>
      <c r="H18">
        <v>82</v>
      </c>
      <c r="I18">
        <v>17</v>
      </c>
      <c r="J18">
        <v>27</v>
      </c>
      <c r="K18">
        <f>I18+J18</f>
        <v>44</v>
      </c>
      <c r="L18">
        <v>12</v>
      </c>
      <c r="M18">
        <v>55</v>
      </c>
      <c r="N18">
        <v>194</v>
      </c>
      <c r="O18" s="4">
        <f t="shared" si="30"/>
        <v>8.7628865979381437E-2</v>
      </c>
      <c r="P18">
        <v>1365</v>
      </c>
      <c r="Q18">
        <v>3</v>
      </c>
      <c r="R18">
        <v>0</v>
      </c>
      <c r="S18">
        <v>9</v>
      </c>
      <c r="T18">
        <v>12</v>
      </c>
      <c r="U18" s="4">
        <f t="shared" si="31"/>
        <v>0.42857142857142855</v>
      </c>
      <c r="V18" s="40">
        <v>0.4</v>
      </c>
      <c r="W18">
        <v>4</v>
      </c>
      <c r="X18">
        <v>16</v>
      </c>
      <c r="Y18">
        <v>0</v>
      </c>
      <c r="Z18">
        <v>0</v>
      </c>
      <c r="AA18">
        <f>I18-W18-Y18</f>
        <v>13</v>
      </c>
      <c r="AB18">
        <f>J18-X18-Z18</f>
        <v>11</v>
      </c>
      <c r="AC18" s="9">
        <f t="shared" si="0"/>
        <v>5.4553720260645555</v>
      </c>
      <c r="AD18" s="9">
        <f t="shared" si="1"/>
        <v>21.821488104258222</v>
      </c>
      <c r="AE18" s="9">
        <f t="shared" si="2"/>
        <v>0</v>
      </c>
      <c r="AF18" s="9">
        <f t="shared" si="3"/>
        <v>0</v>
      </c>
      <c r="AG18" s="9">
        <f t="shared" si="4"/>
        <v>19.572172385672168</v>
      </c>
      <c r="AH18" s="9">
        <f t="shared" si="5"/>
        <v>16.561068941722603</v>
      </c>
      <c r="AI18" s="6">
        <f t="shared" si="6"/>
        <v>2.7852706856533471</v>
      </c>
      <c r="AJ18" s="6">
        <f t="shared" si="7"/>
        <v>7.3647522351871491</v>
      </c>
      <c r="AK18" s="6">
        <f t="shared" si="8"/>
        <v>0</v>
      </c>
      <c r="AL18" s="6">
        <f t="shared" si="9"/>
        <v>1.5808293080735212</v>
      </c>
      <c r="AM18" s="6">
        <f t="shared" si="10"/>
        <v>0.81830580390968333</v>
      </c>
      <c r="AN18" s="6">
        <f t="shared" si="11"/>
        <v>22.291021671826623</v>
      </c>
      <c r="AO18" s="32">
        <v>797.05</v>
      </c>
      <c r="AP18" s="32">
        <v>219.96666666666667</v>
      </c>
      <c r="AQ18" s="32">
        <v>5.3833333333333337</v>
      </c>
      <c r="AR18" s="32">
        <v>1022.4</v>
      </c>
      <c r="AS18" s="40">
        <v>13</v>
      </c>
      <c r="AT18" s="40">
        <v>59</v>
      </c>
      <c r="AU18" s="40">
        <v>68</v>
      </c>
      <c r="AV18" s="40">
        <v>31</v>
      </c>
      <c r="AW18" s="40">
        <v>32</v>
      </c>
      <c r="AX18" s="9">
        <f t="shared" si="12"/>
        <v>0.76291079812206575</v>
      </c>
      <c r="AY18" s="9">
        <f t="shared" si="13"/>
        <v>3.4624413145539905</v>
      </c>
      <c r="AZ18" s="9">
        <f t="shared" si="14"/>
        <v>3.990610328638498</v>
      </c>
      <c r="BA18" s="9">
        <f t="shared" si="15"/>
        <v>1.8192488262910798</v>
      </c>
      <c r="BB18" s="9">
        <f t="shared" si="16"/>
        <v>1.8779342723004695</v>
      </c>
      <c r="BC18" s="9">
        <f t="shared" si="17"/>
        <v>9.7201219512195109</v>
      </c>
      <c r="BD18" s="9">
        <f t="shared" si="18"/>
        <v>6.5650406504065048E-2</v>
      </c>
      <c r="BE18" s="9">
        <f t="shared" si="19"/>
        <v>2.6825203252032521</v>
      </c>
      <c r="BF18" s="3">
        <v>37</v>
      </c>
      <c r="BG18" s="3">
        <v>27</v>
      </c>
      <c r="BH18" s="3">
        <v>0</v>
      </c>
      <c r="BI18" s="3">
        <v>64</v>
      </c>
      <c r="BJ18" s="3">
        <v>21</v>
      </c>
      <c r="BK18" s="3">
        <v>3</v>
      </c>
      <c r="BL18" s="3">
        <v>2</v>
      </c>
      <c r="BM18" s="3">
        <v>26</v>
      </c>
      <c r="BN18" s="34">
        <f t="shared" si="34"/>
        <v>34.387092479104311</v>
      </c>
      <c r="BO18" s="34">
        <f t="shared" si="35"/>
        <v>67.267395303412187</v>
      </c>
      <c r="BP18" s="34">
        <v>17.570410784036543</v>
      </c>
      <c r="BQ18" s="34">
        <v>10.639032118164675</v>
      </c>
      <c r="BR18" s="34">
        <v>2.6337265515116418E-3</v>
      </c>
      <c r="BS18" s="34">
        <v>-6.7653817183924742E-2</v>
      </c>
      <c r="BT18" s="34">
        <v>0.52701260049901655</v>
      </c>
      <c r="BU18" s="34">
        <f t="shared" si="36"/>
        <v>28.671435412067822</v>
      </c>
      <c r="BV18" s="34">
        <f t="shared" si="37"/>
        <v>56.086532496220308</v>
      </c>
      <c r="BW18" s="34">
        <v>9.665763184738994</v>
      </c>
      <c r="BX18" s="34">
        <v>-6.8470346885177152E-3</v>
      </c>
      <c r="BY18" s="34">
        <v>-0.65685952480065013</v>
      </c>
      <c r="BZ18" s="34">
        <v>-3.2863995582133421</v>
      </c>
      <c r="CA18" s="34">
        <f t="shared" si="38"/>
        <v>5.715657067036485</v>
      </c>
      <c r="CB18" s="34">
        <f t="shared" si="39"/>
        <v>11.180862807191872</v>
      </c>
      <c r="CC18" s="15">
        <v>74</v>
      </c>
      <c r="CD18" s="7">
        <v>2528083</v>
      </c>
      <c r="CE18" s="68">
        <f t="shared" si="20"/>
        <v>2528083</v>
      </c>
      <c r="CF18" s="9">
        <v>23.2</v>
      </c>
      <c r="CG18" s="9">
        <v>18.600000000000001</v>
      </c>
      <c r="CH18" s="9">
        <v>8</v>
      </c>
      <c r="CI18" s="9">
        <v>4.9000000000000004</v>
      </c>
      <c r="CJ18" s="9">
        <f t="shared" si="32"/>
        <v>7.8541374474053303</v>
      </c>
      <c r="CK18" s="9">
        <v>3.1</v>
      </c>
      <c r="CL18" s="9">
        <f t="shared" si="33"/>
        <v>4.9689440993788825</v>
      </c>
      <c r="CM18" s="9">
        <v>8.1</v>
      </c>
      <c r="CN18" t="s">
        <v>3483</v>
      </c>
      <c r="CO18" t="s">
        <v>3404</v>
      </c>
      <c r="CP18" t="s">
        <v>2427</v>
      </c>
      <c r="CQ18" t="s">
        <v>2400</v>
      </c>
      <c r="CR18">
        <v>75</v>
      </c>
      <c r="CS18">
        <v>202</v>
      </c>
      <c r="CT18">
        <v>10</v>
      </c>
      <c r="CU18" t="s">
        <v>3401</v>
      </c>
      <c r="CV18" t="s">
        <v>2382</v>
      </c>
      <c r="CW18">
        <v>0</v>
      </c>
      <c r="CX18">
        <v>0</v>
      </c>
      <c r="CY18">
        <v>0</v>
      </c>
      <c r="CZ18" s="70"/>
      <c r="DA18">
        <v>0</v>
      </c>
    </row>
    <row r="19" spans="1:105" x14ac:dyDescent="0.2">
      <c r="A19" s="44" t="s">
        <v>2372</v>
      </c>
      <c r="B19" s="43" t="s">
        <v>950</v>
      </c>
      <c r="C19" s="43" t="s">
        <v>950</v>
      </c>
      <c r="D19" s="82" t="s">
        <v>950</v>
      </c>
      <c r="E19" s="42" t="str">
        <f t="shared" si="23"/>
        <v xml:space="preserve">Perry, Corey </v>
      </c>
      <c r="F19" s="42" t="s">
        <v>431</v>
      </c>
      <c r="G19" s="45" t="s">
        <v>1528</v>
      </c>
      <c r="H19" s="43">
        <v>70</v>
      </c>
      <c r="I19" s="64">
        <v>29</v>
      </c>
      <c r="J19" s="64">
        <v>25</v>
      </c>
      <c r="K19" s="64">
        <v>54</v>
      </c>
      <c r="L19" s="43">
        <v>12</v>
      </c>
      <c r="M19">
        <v>108</v>
      </c>
      <c r="N19">
        <v>200</v>
      </c>
      <c r="O19" s="4">
        <f t="shared" si="30"/>
        <v>0.14499999999999999</v>
      </c>
      <c r="Q19">
        <v>4</v>
      </c>
      <c r="R19">
        <v>0</v>
      </c>
      <c r="S19">
        <v>3</v>
      </c>
      <c r="T19">
        <v>13</v>
      </c>
      <c r="U19" s="4">
        <f t="shared" si="31"/>
        <v>0.1875</v>
      </c>
      <c r="V19">
        <v>0.4</v>
      </c>
      <c r="W19">
        <v>11</v>
      </c>
      <c r="X19">
        <v>6</v>
      </c>
      <c r="Y19">
        <v>0</v>
      </c>
      <c r="Z19">
        <v>0</v>
      </c>
      <c r="AA19">
        <v>18</v>
      </c>
      <c r="AB19">
        <v>19</v>
      </c>
      <c r="AC19" s="9">
        <f t="shared" si="0"/>
        <v>13.535684987694832</v>
      </c>
      <c r="AD19" s="9">
        <f t="shared" si="1"/>
        <v>7.3831009023789989</v>
      </c>
      <c r="AE19" s="9">
        <f t="shared" si="2"/>
        <v>0</v>
      </c>
      <c r="AF19" s="9">
        <f t="shared" si="3"/>
        <v>0</v>
      </c>
      <c r="AG19" s="9">
        <f t="shared" si="4"/>
        <v>21.712543349695927</v>
      </c>
      <c r="AH19" s="9">
        <f t="shared" si="5"/>
        <v>22.918795758012365</v>
      </c>
      <c r="AI19" s="58">
        <f t="shared" si="6"/>
        <v>3.3171941228702106</v>
      </c>
      <c r="AJ19" s="58">
        <f t="shared" si="7"/>
        <v>5.9064807219031996</v>
      </c>
      <c r="AK19" s="58">
        <f t="shared" si="8"/>
        <v>0</v>
      </c>
      <c r="AL19" s="58">
        <f t="shared" si="9"/>
        <v>2.4125048166328802</v>
      </c>
      <c r="AM19" s="58">
        <f t="shared" si="10"/>
        <v>0.73831009023789995</v>
      </c>
      <c r="AN19" s="58">
        <f t="shared" si="11"/>
        <v>3.3519553072625698</v>
      </c>
      <c r="AO19" s="56">
        <v>994.81666666666661</v>
      </c>
      <c r="AP19" s="56">
        <v>243.8</v>
      </c>
      <c r="AQ19" s="56">
        <v>17.899999999999999</v>
      </c>
      <c r="AR19" s="57">
        <f>SUM(AO19:AQ19)</f>
        <v>1256.5166666666667</v>
      </c>
      <c r="AS19">
        <v>11</v>
      </c>
      <c r="AT19">
        <v>95</v>
      </c>
      <c r="AU19">
        <v>85</v>
      </c>
      <c r="AV19">
        <v>43</v>
      </c>
      <c r="AW19">
        <v>29</v>
      </c>
      <c r="AX19" s="9">
        <f t="shared" si="12"/>
        <v>0.52526163600429765</v>
      </c>
      <c r="AY19" s="9">
        <f t="shared" si="13"/>
        <v>4.5363504927643881</v>
      </c>
      <c r="AZ19" s="9">
        <f t="shared" si="14"/>
        <v>4.0588399145786633</v>
      </c>
      <c r="BA19" s="9">
        <f t="shared" si="15"/>
        <v>2.0532954861986181</v>
      </c>
      <c r="BB19" s="9">
        <f t="shared" si="16"/>
        <v>1.3847806767386028</v>
      </c>
      <c r="BC19" s="33">
        <f t="shared" si="17"/>
        <v>14.211666666666666</v>
      </c>
      <c r="BD19" s="33">
        <f t="shared" si="18"/>
        <v>0.25571428571428567</v>
      </c>
      <c r="BE19" s="33">
        <f t="shared" si="19"/>
        <v>3.4828571428571431</v>
      </c>
      <c r="BF19" s="42">
        <f>BI19-BG19-BH19</f>
        <v>55</v>
      </c>
      <c r="BG19" s="43">
        <v>24</v>
      </c>
      <c r="BH19" s="43">
        <v>0</v>
      </c>
      <c r="BI19" s="43">
        <v>79</v>
      </c>
      <c r="BJ19" s="42">
        <f>BM19-BK19-BL19</f>
        <v>40</v>
      </c>
      <c r="BK19" s="43">
        <v>3</v>
      </c>
      <c r="BL19" s="43">
        <v>1</v>
      </c>
      <c r="BM19" s="43">
        <v>44</v>
      </c>
      <c r="BN19" s="34">
        <f t="shared" si="34"/>
        <v>64.920225804165526</v>
      </c>
      <c r="BO19" s="34">
        <f t="shared" si="35"/>
        <v>103.33364853231637</v>
      </c>
      <c r="BP19" s="33">
        <v>35.433220703007663</v>
      </c>
      <c r="BQ19" s="33">
        <v>13.594812430765765</v>
      </c>
      <c r="BR19" s="33">
        <v>5.0758245671574205</v>
      </c>
      <c r="BS19" s="33">
        <v>-0.20192465057304435</v>
      </c>
      <c r="BT19" s="33">
        <v>14.519216067452808</v>
      </c>
      <c r="BU19" s="9">
        <f t="shared" si="36"/>
        <v>68.4211491178106</v>
      </c>
      <c r="BV19" s="34">
        <f t="shared" si="37"/>
        <v>108.90607491792485</v>
      </c>
      <c r="BW19" s="33">
        <v>6.8028788603329629</v>
      </c>
      <c r="BX19" s="33">
        <v>0.24318080546344439</v>
      </c>
      <c r="BY19" s="33">
        <v>0.97637039221769739</v>
      </c>
      <c r="BZ19" s="33">
        <v>-11.52335337165918</v>
      </c>
      <c r="CA19" s="9">
        <f t="shared" si="38"/>
        <v>-3.5009233136450764</v>
      </c>
      <c r="CB19" s="34">
        <f t="shared" si="39"/>
        <v>-5.5724263856084839</v>
      </c>
      <c r="CC19" s="47">
        <v>66.069252000000006</v>
      </c>
      <c r="CD19">
        <v>4439766</v>
      </c>
      <c r="CE19" s="68">
        <f t="shared" si="20"/>
        <v>5200868.7428571424</v>
      </c>
      <c r="CF19" s="62">
        <v>34.4</v>
      </c>
      <c r="CG19" s="62">
        <v>27.9</v>
      </c>
      <c r="CH19" s="62">
        <v>6.3</v>
      </c>
      <c r="CI19" s="62">
        <v>5.6</v>
      </c>
      <c r="CJ19" s="63">
        <f t="shared" si="32"/>
        <v>7.377076174898181</v>
      </c>
      <c r="CK19" s="62">
        <v>3.5</v>
      </c>
      <c r="CL19" s="63">
        <f t="shared" si="33"/>
        <v>4.6106726093113632</v>
      </c>
      <c r="CM19" s="62">
        <v>10.6</v>
      </c>
      <c r="CN19" t="s">
        <v>1824</v>
      </c>
      <c r="CO19" t="s">
        <v>3404</v>
      </c>
      <c r="CP19" t="s">
        <v>2427</v>
      </c>
      <c r="CQ19" t="s">
        <v>2400</v>
      </c>
      <c r="CR19">
        <v>75</v>
      </c>
      <c r="CS19">
        <v>209</v>
      </c>
      <c r="CT19">
        <v>10</v>
      </c>
      <c r="CU19" t="s">
        <v>3401</v>
      </c>
      <c r="CZ19" s="72">
        <v>633333.32999999996</v>
      </c>
      <c r="DA19">
        <v>0</v>
      </c>
    </row>
    <row r="20" spans="1:105" x14ac:dyDescent="0.2">
      <c r="A20" s="38" t="s">
        <v>2452</v>
      </c>
      <c r="B20" t="s">
        <v>966</v>
      </c>
      <c r="C20" t="s">
        <v>950</v>
      </c>
      <c r="D20" t="s">
        <v>950</v>
      </c>
      <c r="E20" t="str">
        <f t="shared" si="23"/>
        <v xml:space="preserve">LaCouture, Dan </v>
      </c>
      <c r="F20" t="s">
        <v>1336</v>
      </c>
      <c r="G20" t="s">
        <v>1540</v>
      </c>
      <c r="H20">
        <v>6</v>
      </c>
      <c r="I20">
        <v>0</v>
      </c>
      <c r="J20">
        <v>0</v>
      </c>
      <c r="K20">
        <f>I20+J20</f>
        <v>0</v>
      </c>
      <c r="L20">
        <v>0</v>
      </c>
      <c r="M20">
        <v>7</v>
      </c>
      <c r="N20">
        <v>0</v>
      </c>
      <c r="O20" s="4">
        <f t="shared" si="30"/>
        <v>0</v>
      </c>
      <c r="P20">
        <v>55</v>
      </c>
      <c r="Q20">
        <v>0</v>
      </c>
      <c r="R20">
        <v>0</v>
      </c>
      <c r="S20">
        <v>0</v>
      </c>
      <c r="T20">
        <v>0</v>
      </c>
      <c r="U20" s="4">
        <f t="shared" si="31"/>
        <v>0</v>
      </c>
      <c r="V20" s="40">
        <v>0</v>
      </c>
      <c r="W20">
        <v>0</v>
      </c>
      <c r="X20">
        <v>0</v>
      </c>
      <c r="Y20">
        <v>0</v>
      </c>
      <c r="Z20">
        <v>0</v>
      </c>
      <c r="AA20">
        <f>I20-W20-Y20</f>
        <v>0</v>
      </c>
      <c r="AB20">
        <f>J20-X20-Z20</f>
        <v>0</v>
      </c>
      <c r="AC20" s="9">
        <f t="shared" si="0"/>
        <v>0</v>
      </c>
      <c r="AD20" s="9">
        <f t="shared" si="1"/>
        <v>0</v>
      </c>
      <c r="AE20" s="9">
        <f t="shared" si="2"/>
        <v>0</v>
      </c>
      <c r="AF20" s="9">
        <f t="shared" si="3"/>
        <v>0</v>
      </c>
      <c r="AG20" s="9">
        <f t="shared" si="4"/>
        <v>0</v>
      </c>
      <c r="AH20" s="9">
        <f t="shared" si="5"/>
        <v>0</v>
      </c>
      <c r="AI20" s="6">
        <f t="shared" si="6"/>
        <v>0</v>
      </c>
      <c r="AJ20" s="6">
        <f t="shared" si="7"/>
        <v>0</v>
      </c>
      <c r="AK20" s="6">
        <f t="shared" si="8"/>
        <v>0</v>
      </c>
      <c r="AL20" s="6">
        <f t="shared" si="9"/>
        <v>0</v>
      </c>
      <c r="AM20" s="6">
        <f t="shared" si="10"/>
        <v>0</v>
      </c>
      <c r="AN20" s="6">
        <f t="shared" si="11"/>
        <v>0</v>
      </c>
      <c r="AO20" s="32">
        <v>29.6</v>
      </c>
      <c r="AP20" s="32">
        <v>0.11666666666666667</v>
      </c>
      <c r="AQ20" s="32">
        <v>1.6666666666666666E-2</v>
      </c>
      <c r="AR20" s="32">
        <v>29.733333333333334</v>
      </c>
      <c r="AS20" s="40">
        <v>0</v>
      </c>
      <c r="AT20" s="40">
        <v>11</v>
      </c>
      <c r="AU20" s="40">
        <v>0</v>
      </c>
      <c r="AV20" s="40">
        <v>1</v>
      </c>
      <c r="AW20" s="40">
        <v>0</v>
      </c>
      <c r="AX20" s="9">
        <f t="shared" si="12"/>
        <v>0</v>
      </c>
      <c r="AY20" s="9">
        <f t="shared" si="13"/>
        <v>22.197309417040358</v>
      </c>
      <c r="AZ20" s="9">
        <f t="shared" si="14"/>
        <v>0</v>
      </c>
      <c r="BA20" s="9">
        <f t="shared" si="15"/>
        <v>2.0179372197309418</v>
      </c>
      <c r="BB20" s="9">
        <f t="shared" si="16"/>
        <v>0</v>
      </c>
      <c r="BC20" s="9">
        <f t="shared" si="17"/>
        <v>4.9333333333333336</v>
      </c>
      <c r="BD20" s="9">
        <f t="shared" si="18"/>
        <v>2.7777777777777779E-3</v>
      </c>
      <c r="BE20" s="9">
        <f t="shared" si="19"/>
        <v>1.9444444444444445E-2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4">
        <f t="shared" si="34"/>
        <v>-0.41838333329487959</v>
      </c>
      <c r="BO20" s="34">
        <f t="shared" si="35"/>
        <v>-28.142376679027777</v>
      </c>
      <c r="BP20" s="34">
        <v>-0.73182413089117859</v>
      </c>
      <c r="BQ20" s="34">
        <v>-6.359467955063286E-3</v>
      </c>
      <c r="BR20" s="34">
        <v>-1.4969936632504264E-2</v>
      </c>
      <c r="BS20" s="34">
        <v>-3.2089101737767456E-4</v>
      </c>
      <c r="BT20" s="34">
        <v>0</v>
      </c>
      <c r="BU20" s="34">
        <f t="shared" si="36"/>
        <v>-0.75347442649612373</v>
      </c>
      <c r="BV20" s="34">
        <f t="shared" si="37"/>
        <v>-50.682136311398459</v>
      </c>
      <c r="BW20" s="34">
        <v>0.61425111039334612</v>
      </c>
      <c r="BX20" s="34">
        <v>4.3855286092075779E-4</v>
      </c>
      <c r="BY20" s="34">
        <v>1.6755104631764424E-3</v>
      </c>
      <c r="BZ20" s="34">
        <v>-0.28127408051619923</v>
      </c>
      <c r="CA20" s="34">
        <f t="shared" si="38"/>
        <v>0.33509109320124414</v>
      </c>
      <c r="CB20" s="34">
        <f t="shared" si="39"/>
        <v>22.539759632370679</v>
      </c>
      <c r="CE20" s="68">
        <f t="shared" si="20"/>
        <v>165000</v>
      </c>
      <c r="CF20" s="9">
        <v>0.5</v>
      </c>
      <c r="CG20" s="9">
        <v>0.5</v>
      </c>
      <c r="CH20" s="9">
        <v>0</v>
      </c>
      <c r="CI20" s="9">
        <v>-0.2</v>
      </c>
      <c r="CJ20" s="9">
        <f t="shared" si="32"/>
        <v>-13.392857142857144</v>
      </c>
      <c r="CK20" s="9">
        <v>0</v>
      </c>
      <c r="CL20" s="9">
        <f t="shared" si="33"/>
        <v>0</v>
      </c>
      <c r="CM20" s="9">
        <v>-0.2</v>
      </c>
      <c r="CN20" t="s">
        <v>3208</v>
      </c>
      <c r="CO20" t="s">
        <v>3209</v>
      </c>
      <c r="CP20" t="s">
        <v>3210</v>
      </c>
      <c r="CQ20" t="s">
        <v>2973</v>
      </c>
      <c r="CR20">
        <v>74</v>
      </c>
      <c r="CS20">
        <v>215</v>
      </c>
      <c r="CT20">
        <v>22</v>
      </c>
      <c r="CU20" t="s">
        <v>3400</v>
      </c>
      <c r="CV20" t="s">
        <v>2382</v>
      </c>
      <c r="CW20">
        <v>0</v>
      </c>
      <c r="CX20">
        <v>0</v>
      </c>
      <c r="CY20">
        <v>0</v>
      </c>
      <c r="CZ20" s="70"/>
      <c r="DA20">
        <v>0</v>
      </c>
    </row>
    <row r="21" spans="1:105" x14ac:dyDescent="0.2">
      <c r="A21" s="44" t="s">
        <v>2372</v>
      </c>
      <c r="B21" s="43"/>
      <c r="C21" s="43" t="s">
        <v>950</v>
      </c>
      <c r="D21" s="82" t="s">
        <v>950</v>
      </c>
      <c r="E21" s="42" t="str">
        <f t="shared" si="23"/>
        <v xml:space="preserve">Miller, Drew </v>
      </c>
      <c r="F21" s="42" t="s">
        <v>353</v>
      </c>
      <c r="G21" s="45" t="s">
        <v>1540</v>
      </c>
      <c r="H21" s="43">
        <v>26</v>
      </c>
      <c r="I21" s="64">
        <v>2</v>
      </c>
      <c r="J21" s="64">
        <v>3</v>
      </c>
      <c r="K21" s="64">
        <v>5</v>
      </c>
      <c r="L21" s="43">
        <v>-1</v>
      </c>
      <c r="M21">
        <v>6</v>
      </c>
      <c r="N21">
        <v>30</v>
      </c>
      <c r="O21" s="4">
        <f t="shared" si="30"/>
        <v>6.6666666666666666E-2</v>
      </c>
      <c r="Q21">
        <v>0</v>
      </c>
      <c r="R21">
        <v>0</v>
      </c>
      <c r="S21">
        <v>3</v>
      </c>
      <c r="T21">
        <v>6</v>
      </c>
      <c r="U21" s="4">
        <f t="shared" si="31"/>
        <v>0.33333333333333331</v>
      </c>
      <c r="V21">
        <v>0.6</v>
      </c>
      <c r="W21">
        <v>0</v>
      </c>
      <c r="X21">
        <v>0</v>
      </c>
      <c r="Y21">
        <v>0</v>
      </c>
      <c r="Z21">
        <v>0</v>
      </c>
      <c r="AA21">
        <v>2</v>
      </c>
      <c r="AB21">
        <v>3</v>
      </c>
      <c r="AC21" s="9">
        <f t="shared" si="0"/>
        <v>0</v>
      </c>
      <c r="AD21" s="9">
        <f t="shared" si="1"/>
        <v>0</v>
      </c>
      <c r="AE21" s="9">
        <f t="shared" si="2"/>
        <v>0</v>
      </c>
      <c r="AF21" s="9">
        <f t="shared" si="3"/>
        <v>0</v>
      </c>
      <c r="AG21" s="9">
        <f t="shared" si="4"/>
        <v>9.2652168318105765</v>
      </c>
      <c r="AH21" s="9">
        <f t="shared" si="5"/>
        <v>13.897825247715865</v>
      </c>
      <c r="AI21" s="58">
        <f t="shared" si="6"/>
        <v>1.3897825247715865</v>
      </c>
      <c r="AJ21" s="58">
        <f t="shared" si="7"/>
        <v>0</v>
      </c>
      <c r="AK21" s="58">
        <f t="shared" si="8"/>
        <v>0</v>
      </c>
      <c r="AL21" s="58">
        <f t="shared" si="9"/>
        <v>1.6214129455668509</v>
      </c>
      <c r="AM21" s="58">
        <f t="shared" si="10"/>
        <v>0</v>
      </c>
      <c r="AN21" s="58">
        <f t="shared" si="11"/>
        <v>7.3319755600814664</v>
      </c>
      <c r="AO21" s="56">
        <v>259.03333333333336</v>
      </c>
      <c r="AP21" s="56">
        <v>7.35</v>
      </c>
      <c r="AQ21" s="56">
        <v>24.55</v>
      </c>
      <c r="AR21" s="57">
        <f>SUM(AO21:AQ21)</f>
        <v>290.93333333333339</v>
      </c>
      <c r="AS21">
        <v>11</v>
      </c>
      <c r="AT21">
        <v>12</v>
      </c>
      <c r="AU21">
        <v>12</v>
      </c>
      <c r="AV21">
        <v>4</v>
      </c>
      <c r="AW21">
        <v>6</v>
      </c>
      <c r="AX21" s="9">
        <f t="shared" si="12"/>
        <v>2.2685609532538948</v>
      </c>
      <c r="AY21" s="9">
        <f t="shared" si="13"/>
        <v>2.4747937671860671</v>
      </c>
      <c r="AZ21" s="9">
        <f t="shared" si="14"/>
        <v>2.4747937671860671</v>
      </c>
      <c r="BA21" s="9">
        <f t="shared" si="15"/>
        <v>0.82493125572868908</v>
      </c>
      <c r="BB21" s="9">
        <f t="shared" si="16"/>
        <v>1.2373968835930336</v>
      </c>
      <c r="BC21" s="33">
        <f t="shared" si="17"/>
        <v>9.9628205128205138</v>
      </c>
      <c r="BD21" s="33">
        <f t="shared" si="18"/>
        <v>0.94423076923076921</v>
      </c>
      <c r="BE21" s="33">
        <f t="shared" si="19"/>
        <v>0.28269230769230769</v>
      </c>
      <c r="BF21" s="42">
        <f>BI21-BG21-BH21</f>
        <v>6</v>
      </c>
      <c r="BG21" s="43">
        <v>0</v>
      </c>
      <c r="BH21" s="43">
        <v>0</v>
      </c>
      <c r="BI21" s="43">
        <v>6</v>
      </c>
      <c r="BJ21" s="42">
        <f>BM21-BK21-BL21</f>
        <v>7</v>
      </c>
      <c r="BK21" s="43">
        <v>0</v>
      </c>
      <c r="BL21" s="43">
        <v>3</v>
      </c>
      <c r="BM21" s="43">
        <v>10</v>
      </c>
      <c r="BN21" s="34">
        <f t="shared" si="34"/>
        <v>3.209266446576966</v>
      </c>
      <c r="BO21" s="34">
        <f t="shared" si="35"/>
        <v>22.061868331189036</v>
      </c>
      <c r="BP21" s="33">
        <v>0.51658957329327426</v>
      </c>
      <c r="BQ21" s="33">
        <v>-0.43178780594295363</v>
      </c>
      <c r="BR21" s="33">
        <v>-0.85872968825571305</v>
      </c>
      <c r="BS21" s="33">
        <v>-0.27694135036694068</v>
      </c>
      <c r="BT21" s="33">
        <v>0</v>
      </c>
      <c r="BU21" s="9">
        <f t="shared" si="36"/>
        <v>-1.0508692712723331</v>
      </c>
      <c r="BV21" s="34">
        <f t="shared" si="37"/>
        <v>-7.2241242296448185</v>
      </c>
      <c r="BW21" s="33">
        <v>2.6910212291700053</v>
      </c>
      <c r="BX21" s="33">
        <v>2.0353426960906033E-2</v>
      </c>
      <c r="BY21" s="33">
        <v>0.49979792075662716</v>
      </c>
      <c r="BZ21" s="33">
        <v>1.0489631409617608</v>
      </c>
      <c r="CA21" s="9">
        <f t="shared" si="38"/>
        <v>4.2601357178492991</v>
      </c>
      <c r="CB21" s="34">
        <f t="shared" si="39"/>
        <v>29.285992560833854</v>
      </c>
      <c r="CC21" s="47">
        <v>66.190132000000006</v>
      </c>
      <c r="CD21">
        <v>488777</v>
      </c>
      <c r="CE21" s="68">
        <f t="shared" si="20"/>
        <v>1541527.4615384615</v>
      </c>
      <c r="CF21" s="62">
        <v>5.0999999999999996</v>
      </c>
      <c r="CG21" s="62">
        <v>5.8</v>
      </c>
      <c r="CH21" s="62">
        <v>-2.5</v>
      </c>
      <c r="CI21" s="62">
        <v>-0.4</v>
      </c>
      <c r="CJ21" s="63">
        <f t="shared" si="32"/>
        <v>-2.4780588538977799</v>
      </c>
      <c r="CK21" s="62">
        <v>0.1</v>
      </c>
      <c r="CL21" s="63">
        <f t="shared" si="33"/>
        <v>0.61951471347444498</v>
      </c>
      <c r="CM21" s="62">
        <v>-0.3</v>
      </c>
      <c r="CN21" t="s">
        <v>1906</v>
      </c>
      <c r="CO21" t="s">
        <v>1907</v>
      </c>
      <c r="CP21" t="s">
        <v>1011</v>
      </c>
      <c r="CQ21" t="s">
        <v>2414</v>
      </c>
      <c r="CR21">
        <v>74</v>
      </c>
      <c r="CS21">
        <v>165</v>
      </c>
      <c r="CT21">
        <v>18</v>
      </c>
      <c r="CU21" t="s">
        <v>3402</v>
      </c>
      <c r="CV21" t="s">
        <v>3090</v>
      </c>
      <c r="CZ21" s="72">
        <v>677500</v>
      </c>
      <c r="DA21">
        <v>0</v>
      </c>
    </row>
    <row r="22" spans="1:105" x14ac:dyDescent="0.2">
      <c r="A22" s="38" t="s">
        <v>2452</v>
      </c>
      <c r="B22" t="s">
        <v>967</v>
      </c>
      <c r="D22" t="s">
        <v>950</v>
      </c>
      <c r="E22" t="str">
        <f t="shared" si="23"/>
        <v xml:space="preserve">Boguniecki, Eric </v>
      </c>
      <c r="F22" t="s">
        <v>1355</v>
      </c>
      <c r="G22" t="s">
        <v>1537</v>
      </c>
      <c r="H22">
        <v>11</v>
      </c>
      <c r="I22">
        <v>0</v>
      </c>
      <c r="J22">
        <v>0</v>
      </c>
      <c r="K22">
        <f>I22+J22</f>
        <v>0</v>
      </c>
      <c r="L22">
        <v>0</v>
      </c>
      <c r="M22">
        <v>8</v>
      </c>
      <c r="N22">
        <v>2</v>
      </c>
      <c r="O22" s="4">
        <f t="shared" si="30"/>
        <v>0</v>
      </c>
      <c r="P22">
        <v>77</v>
      </c>
      <c r="Q22">
        <v>0</v>
      </c>
      <c r="R22">
        <v>0</v>
      </c>
      <c r="S22">
        <v>0</v>
      </c>
      <c r="T22">
        <v>0</v>
      </c>
      <c r="U22" s="4">
        <f t="shared" si="31"/>
        <v>0</v>
      </c>
      <c r="V22" s="40">
        <v>0</v>
      </c>
      <c r="W22">
        <v>0</v>
      </c>
      <c r="X22">
        <v>0</v>
      </c>
      <c r="Y22">
        <v>0</v>
      </c>
      <c r="Z22">
        <v>0</v>
      </c>
      <c r="AA22">
        <f>I22-W22-Y22</f>
        <v>0</v>
      </c>
      <c r="AB22">
        <f>J22-X22-Z22</f>
        <v>0</v>
      </c>
      <c r="AC22" s="9">
        <f t="shared" si="0"/>
        <v>0</v>
      </c>
      <c r="AD22" s="9">
        <f t="shared" si="1"/>
        <v>0</v>
      </c>
      <c r="AE22" s="9">
        <f t="shared" si="2"/>
        <v>0</v>
      </c>
      <c r="AF22" s="9">
        <f t="shared" si="3"/>
        <v>0</v>
      </c>
      <c r="AG22" s="9">
        <f t="shared" si="4"/>
        <v>0</v>
      </c>
      <c r="AH22" s="9">
        <f t="shared" si="5"/>
        <v>0</v>
      </c>
      <c r="AI22" s="6">
        <f t="shared" si="6"/>
        <v>0</v>
      </c>
      <c r="AJ22" s="6">
        <f t="shared" si="7"/>
        <v>0</v>
      </c>
      <c r="AK22" s="6">
        <f t="shared" si="8"/>
        <v>0</v>
      </c>
      <c r="AL22" s="6">
        <f t="shared" si="9"/>
        <v>0</v>
      </c>
      <c r="AM22" s="6">
        <f t="shared" si="10"/>
        <v>0</v>
      </c>
      <c r="AN22" s="6">
        <f t="shared" si="11"/>
        <v>0</v>
      </c>
      <c r="AO22" s="32">
        <v>53.7</v>
      </c>
      <c r="AP22" s="32">
        <v>0.21666666666666667</v>
      </c>
      <c r="AQ22" s="32">
        <v>1.6666666666666666E-2</v>
      </c>
      <c r="AR22" s="32">
        <v>53.933333333333337</v>
      </c>
      <c r="AS22" s="40">
        <v>1</v>
      </c>
      <c r="AT22" s="40">
        <v>12</v>
      </c>
      <c r="AU22" s="40">
        <v>1</v>
      </c>
      <c r="AV22" s="40">
        <v>0</v>
      </c>
      <c r="AW22" s="40">
        <v>3</v>
      </c>
      <c r="AX22" s="9">
        <f t="shared" si="12"/>
        <v>1.1124845488257107</v>
      </c>
      <c r="AY22" s="9">
        <f t="shared" si="13"/>
        <v>13.349814585908529</v>
      </c>
      <c r="AZ22" s="9">
        <f t="shared" si="14"/>
        <v>1.1124845488257107</v>
      </c>
      <c r="BA22" s="9">
        <f t="shared" si="15"/>
        <v>0</v>
      </c>
      <c r="BB22" s="9">
        <f t="shared" si="16"/>
        <v>3.3374536464771323</v>
      </c>
      <c r="BC22" s="9">
        <f t="shared" si="17"/>
        <v>4.8818181818181818</v>
      </c>
      <c r="BD22" s="9">
        <f t="shared" si="18"/>
        <v>1.5151515151515152E-3</v>
      </c>
      <c r="BE22" s="9">
        <f t="shared" si="19"/>
        <v>1.9696969696969699E-2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4">
        <f t="shared" si="34"/>
        <v>-1.9091747482271306</v>
      </c>
      <c r="BO22" s="34">
        <f t="shared" si="35"/>
        <v>-70.797580280363306</v>
      </c>
      <c r="BP22" s="34">
        <v>-1.2707969894163424</v>
      </c>
      <c r="BQ22" s="34">
        <v>-1.0837527110507644E-2</v>
      </c>
      <c r="BR22" s="34">
        <v>-3.9897216557632079E-2</v>
      </c>
      <c r="BS22" s="34">
        <v>-1.839716630781412E-4</v>
      </c>
      <c r="BT22" s="34">
        <v>0</v>
      </c>
      <c r="BU22" s="34">
        <f t="shared" si="36"/>
        <v>-1.3217157047475603</v>
      </c>
      <c r="BV22" s="34">
        <f t="shared" si="37"/>
        <v>-49.012943315731526</v>
      </c>
      <c r="BW22" s="34">
        <v>0.80161355232185971</v>
      </c>
      <c r="BX22" s="34">
        <v>4.9074155180860385E-4</v>
      </c>
      <c r="BY22" s="34">
        <v>1.151087141211718E-3</v>
      </c>
      <c r="BZ22" s="34">
        <v>-1.3907144244944505</v>
      </c>
      <c r="CA22" s="34">
        <f t="shared" si="38"/>
        <v>-0.58745904347957045</v>
      </c>
      <c r="CB22" s="34">
        <f t="shared" si="39"/>
        <v>-21.784636964631783</v>
      </c>
      <c r="CE22" s="68">
        <f t="shared" si="20"/>
        <v>165000</v>
      </c>
      <c r="CF22" s="9">
        <v>0.8</v>
      </c>
      <c r="CG22" s="9">
        <v>0.8</v>
      </c>
      <c r="CH22" s="9">
        <v>0</v>
      </c>
      <c r="CI22" s="9">
        <v>-0.4</v>
      </c>
      <c r="CJ22" s="9">
        <f t="shared" si="32"/>
        <v>-14.769230769230768</v>
      </c>
      <c r="CK22" s="9">
        <v>0</v>
      </c>
      <c r="CL22" s="9">
        <f t="shared" si="33"/>
        <v>0</v>
      </c>
      <c r="CM22" s="9">
        <v>-0.4</v>
      </c>
      <c r="CN22" t="s">
        <v>3195</v>
      </c>
      <c r="CO22" t="s">
        <v>3196</v>
      </c>
      <c r="CP22" t="s">
        <v>2424</v>
      </c>
      <c r="CQ22" t="s">
        <v>2414</v>
      </c>
      <c r="CR22">
        <v>68</v>
      </c>
      <c r="CS22">
        <v>198</v>
      </c>
      <c r="CT22">
        <v>33</v>
      </c>
      <c r="CU22" t="s">
        <v>3401</v>
      </c>
      <c r="CV22" t="s">
        <v>2382</v>
      </c>
      <c r="CW22">
        <v>0</v>
      </c>
      <c r="CX22">
        <v>0</v>
      </c>
      <c r="CY22">
        <v>0</v>
      </c>
      <c r="CZ22" s="70"/>
      <c r="DA22">
        <v>0</v>
      </c>
    </row>
    <row r="23" spans="1:105" x14ac:dyDescent="0.2">
      <c r="A23" s="38" t="s">
        <v>2452</v>
      </c>
      <c r="B23" t="s">
        <v>950</v>
      </c>
      <c r="C23" t="s">
        <v>950</v>
      </c>
      <c r="D23" s="82" t="s">
        <v>950</v>
      </c>
      <c r="E23" t="str">
        <f t="shared" si="23"/>
        <v xml:space="preserve">Beauchemin, Francois </v>
      </c>
      <c r="F23" t="s">
        <v>2480</v>
      </c>
      <c r="G23" t="s">
        <v>1524</v>
      </c>
      <c r="H23">
        <v>71</v>
      </c>
      <c r="I23">
        <v>7</v>
      </c>
      <c r="J23">
        <v>21</v>
      </c>
      <c r="K23">
        <f>I23+J23</f>
        <v>28</v>
      </c>
      <c r="L23">
        <v>7</v>
      </c>
      <c r="M23">
        <v>49</v>
      </c>
      <c r="N23">
        <v>128</v>
      </c>
      <c r="O23" s="4">
        <f t="shared" si="30"/>
        <v>5.46875E-2</v>
      </c>
      <c r="P23">
        <v>1934</v>
      </c>
      <c r="Q23">
        <v>0</v>
      </c>
      <c r="R23">
        <v>0</v>
      </c>
      <c r="S23">
        <v>0</v>
      </c>
      <c r="T23">
        <v>1</v>
      </c>
      <c r="U23" s="4">
        <f t="shared" si="31"/>
        <v>0</v>
      </c>
      <c r="V23" s="40">
        <v>0</v>
      </c>
      <c r="W23">
        <v>2</v>
      </c>
      <c r="X23">
        <v>11</v>
      </c>
      <c r="Y23">
        <v>0</v>
      </c>
      <c r="Z23">
        <v>0</v>
      </c>
      <c r="AA23">
        <f>I23-W23-Y23</f>
        <v>5</v>
      </c>
      <c r="AB23">
        <f>J23-X23-Z23</f>
        <v>10</v>
      </c>
      <c r="AC23" s="9">
        <f t="shared" si="0"/>
        <v>2.8177833437695678</v>
      </c>
      <c r="AD23" s="9">
        <f t="shared" si="1"/>
        <v>15.497808390732624</v>
      </c>
      <c r="AE23" s="9">
        <f t="shared" si="2"/>
        <v>0</v>
      </c>
      <c r="AF23" s="9">
        <f t="shared" si="3"/>
        <v>0</v>
      </c>
      <c r="AG23" s="9">
        <f t="shared" si="4"/>
        <v>4.5663838045587726</v>
      </c>
      <c r="AH23" s="9">
        <f t="shared" si="5"/>
        <v>9.1327676091175451</v>
      </c>
      <c r="AI23" s="6">
        <f t="shared" si="6"/>
        <v>2.4201834164161498</v>
      </c>
      <c r="AJ23" s="6">
        <f t="shared" si="7"/>
        <v>5.9173450219160921</v>
      </c>
      <c r="AK23" s="6">
        <f t="shared" si="8"/>
        <v>0.4260607136516954</v>
      </c>
      <c r="AL23" s="6">
        <f t="shared" si="9"/>
        <v>2.1462003881426233</v>
      </c>
      <c r="AM23" s="6">
        <f t="shared" si="10"/>
        <v>0.56355666875391353</v>
      </c>
      <c r="AN23" s="6">
        <f t="shared" si="11"/>
        <v>5.964849991123736</v>
      </c>
      <c r="AO23" s="32">
        <v>1313.95</v>
      </c>
      <c r="AP23" s="32">
        <v>212.93333333333334</v>
      </c>
      <c r="AQ23" s="32">
        <v>281.64999999999998</v>
      </c>
      <c r="AR23" s="32">
        <v>1808.5333333333333</v>
      </c>
      <c r="AS23" s="40">
        <v>75</v>
      </c>
      <c r="AT23" s="40">
        <v>118</v>
      </c>
      <c r="AU23" s="40">
        <v>47</v>
      </c>
      <c r="AV23" s="40">
        <v>54</v>
      </c>
      <c r="AW23" s="40">
        <v>27</v>
      </c>
      <c r="AX23" s="9">
        <f t="shared" si="12"/>
        <v>2.4882040695959895</v>
      </c>
      <c r="AY23" s="9">
        <f t="shared" si="13"/>
        <v>3.9147744028310236</v>
      </c>
      <c r="AZ23" s="9">
        <f t="shared" si="14"/>
        <v>1.5592745502801535</v>
      </c>
      <c r="BA23" s="9">
        <f t="shared" si="15"/>
        <v>1.7915069301091124</v>
      </c>
      <c r="BB23" s="9">
        <f t="shared" si="16"/>
        <v>0.89575346505455622</v>
      </c>
      <c r="BC23" s="9">
        <f t="shared" si="17"/>
        <v>18.506338028169015</v>
      </c>
      <c r="BD23" s="9">
        <f t="shared" si="18"/>
        <v>3.9669014084507039</v>
      </c>
      <c r="BE23" s="9">
        <f t="shared" si="19"/>
        <v>2.9990610328638496</v>
      </c>
      <c r="BF23" s="3">
        <v>53</v>
      </c>
      <c r="BG23" s="3">
        <v>21</v>
      </c>
      <c r="BH23" s="3">
        <v>2</v>
      </c>
      <c r="BI23" s="3">
        <v>76</v>
      </c>
      <c r="BJ23" s="3">
        <v>47</v>
      </c>
      <c r="BK23" s="3">
        <v>2</v>
      </c>
      <c r="BL23" s="3">
        <v>28</v>
      </c>
      <c r="BM23" s="3">
        <v>77</v>
      </c>
      <c r="BN23" s="34">
        <f t="shared" si="34"/>
        <v>65.777284312284166</v>
      </c>
      <c r="BO23" s="34">
        <f t="shared" si="35"/>
        <v>72.741025116799065</v>
      </c>
      <c r="BP23" s="34">
        <v>7.7560626351029036</v>
      </c>
      <c r="BQ23" s="34">
        <v>4.7972027737579337</v>
      </c>
      <c r="BR23" s="34">
        <v>4.6588245885112031E-3</v>
      </c>
      <c r="BS23" s="34">
        <v>-0.66328384023791198</v>
      </c>
      <c r="BT23" s="34">
        <v>0</v>
      </c>
      <c r="BU23" s="34">
        <f t="shared" si="36"/>
        <v>11.894640393211436</v>
      </c>
      <c r="BV23" s="34">
        <f t="shared" si="37"/>
        <v>13.153907836786459</v>
      </c>
      <c r="BW23" s="34">
        <v>30.9714524318453</v>
      </c>
      <c r="BX23" s="34">
        <v>2.4471950279504653</v>
      </c>
      <c r="BY23" s="34">
        <v>13.243278619285944</v>
      </c>
      <c r="BZ23" s="34">
        <v>7.2207178399910186</v>
      </c>
      <c r="CA23" s="34">
        <f t="shared" si="38"/>
        <v>53.882643919072727</v>
      </c>
      <c r="CB23" s="34">
        <f t="shared" si="39"/>
        <v>59.587117280012599</v>
      </c>
      <c r="CC23" s="15">
        <v>69</v>
      </c>
      <c r="CD23" s="7">
        <v>3636021</v>
      </c>
      <c r="CE23" s="68">
        <f t="shared" si="20"/>
        <v>4199348.1971830986</v>
      </c>
      <c r="CF23" s="9">
        <v>31.3</v>
      </c>
      <c r="CG23" s="9">
        <v>38.9</v>
      </c>
      <c r="CH23" s="9">
        <v>-2.6</v>
      </c>
      <c r="CI23" s="9">
        <v>2.6</v>
      </c>
      <c r="CJ23" s="9">
        <f t="shared" si="32"/>
        <v>2.2578100689645186</v>
      </c>
      <c r="CK23" s="9">
        <v>4.2</v>
      </c>
      <c r="CL23" s="9">
        <f t="shared" si="33"/>
        <v>3.6472316498657613</v>
      </c>
      <c r="CM23" s="9">
        <v>6.8</v>
      </c>
      <c r="CN23" t="s">
        <v>3594</v>
      </c>
      <c r="CO23" t="s">
        <v>3595</v>
      </c>
      <c r="CP23" t="s">
        <v>2399</v>
      </c>
      <c r="CQ23" t="s">
        <v>2400</v>
      </c>
      <c r="CR23">
        <v>72</v>
      </c>
      <c r="CS23">
        <v>210</v>
      </c>
      <c r="CT23">
        <v>23</v>
      </c>
      <c r="CU23" t="s">
        <v>3402</v>
      </c>
      <c r="CV23" t="s">
        <v>2382</v>
      </c>
      <c r="CW23">
        <v>0</v>
      </c>
      <c r="CX23">
        <v>0</v>
      </c>
      <c r="CY23">
        <v>0</v>
      </c>
      <c r="CZ23" s="70"/>
      <c r="DA23">
        <v>0</v>
      </c>
    </row>
    <row r="24" spans="1:105" x14ac:dyDescent="0.2">
      <c r="A24" s="44" t="s">
        <v>2372</v>
      </c>
      <c r="B24" s="43" t="s">
        <v>950</v>
      </c>
      <c r="C24" s="43" t="s">
        <v>950</v>
      </c>
      <c r="D24" s="82" t="s">
        <v>950</v>
      </c>
      <c r="E24" s="42" t="str">
        <f t="shared" si="23"/>
        <v xml:space="preserve">Beauchemin, Francois </v>
      </c>
      <c r="F24" s="42" t="s">
        <v>2480</v>
      </c>
      <c r="G24" s="45" t="s">
        <v>2374</v>
      </c>
      <c r="H24" s="43">
        <v>82</v>
      </c>
      <c r="I24" s="64">
        <v>2</v>
      </c>
      <c r="J24" s="64">
        <v>19</v>
      </c>
      <c r="K24" s="64">
        <v>21</v>
      </c>
      <c r="L24" s="43">
        <v>-9</v>
      </c>
      <c r="M24">
        <v>59</v>
      </c>
      <c r="N24">
        <v>144</v>
      </c>
      <c r="O24" s="4">
        <f t="shared" si="30"/>
        <v>1.3888888888888888E-2</v>
      </c>
      <c r="Q24">
        <v>2</v>
      </c>
      <c r="R24">
        <v>0</v>
      </c>
      <c r="S24">
        <v>0</v>
      </c>
      <c r="T24">
        <v>1</v>
      </c>
      <c r="U24" s="4">
        <f t="shared" si="31"/>
        <v>0</v>
      </c>
      <c r="V24">
        <v>0</v>
      </c>
      <c r="W24">
        <v>0</v>
      </c>
      <c r="X24">
        <v>7</v>
      </c>
      <c r="Y24">
        <v>0</v>
      </c>
      <c r="Z24">
        <v>1</v>
      </c>
      <c r="AA24">
        <v>2</v>
      </c>
      <c r="AB24">
        <v>11</v>
      </c>
      <c r="AC24" s="9">
        <f t="shared" si="0"/>
        <v>0</v>
      </c>
      <c r="AD24" s="9">
        <f t="shared" si="1"/>
        <v>9.2975206611570247</v>
      </c>
      <c r="AE24" s="9">
        <f t="shared" si="2"/>
        <v>0</v>
      </c>
      <c r="AF24" s="9">
        <f t="shared" si="3"/>
        <v>0.88101414517155296</v>
      </c>
      <c r="AG24" s="9">
        <f t="shared" si="4"/>
        <v>1.5717092337917486</v>
      </c>
      <c r="AH24" s="9">
        <f t="shared" si="5"/>
        <v>8.6444007858546161</v>
      </c>
      <c r="AI24" s="58">
        <f t="shared" si="6"/>
        <v>1.8074656188605107</v>
      </c>
      <c r="AJ24" s="58">
        <f t="shared" si="7"/>
        <v>3.1877213695395512</v>
      </c>
      <c r="AK24" s="58">
        <f t="shared" si="8"/>
        <v>0.70481131613724246</v>
      </c>
      <c r="AL24" s="58">
        <f t="shared" si="9"/>
        <v>2.161100196463654</v>
      </c>
      <c r="AM24" s="58">
        <f t="shared" si="10"/>
        <v>1.0625737898465171</v>
      </c>
      <c r="AN24" s="58">
        <f t="shared" si="11"/>
        <v>7.7529244775096675</v>
      </c>
      <c r="AO24" s="56">
        <v>1527</v>
      </c>
      <c r="AP24" s="56">
        <v>225.86666666666667</v>
      </c>
      <c r="AQ24" s="56">
        <v>340.51666666666665</v>
      </c>
      <c r="AR24" s="57">
        <f>SUM(AO24:AQ24)</f>
        <v>2093.3833333333332</v>
      </c>
      <c r="AS24">
        <v>71</v>
      </c>
      <c r="AT24">
        <v>97</v>
      </c>
      <c r="AU24">
        <v>83</v>
      </c>
      <c r="AV24">
        <v>46</v>
      </c>
      <c r="AW24">
        <v>36</v>
      </c>
      <c r="AX24" s="9">
        <f t="shared" si="12"/>
        <v>2.0349832408461581</v>
      </c>
      <c r="AY24" s="9">
        <f t="shared" si="13"/>
        <v>2.7801883712968642</v>
      </c>
      <c r="AZ24" s="9">
        <f t="shared" si="14"/>
        <v>2.3789240702849455</v>
      </c>
      <c r="BA24" s="9">
        <f t="shared" si="15"/>
        <v>1.3184398461820179</v>
      </c>
      <c r="BB24" s="9">
        <f t="shared" si="16"/>
        <v>1.031822488316362</v>
      </c>
      <c r="BC24" s="33">
        <f t="shared" si="17"/>
        <v>18.621951219512194</v>
      </c>
      <c r="BD24" s="33">
        <f t="shared" si="18"/>
        <v>4.152642276422764</v>
      </c>
      <c r="BE24" s="33">
        <f t="shared" si="19"/>
        <v>2.7544715447154471</v>
      </c>
      <c r="BF24" s="42">
        <f>BI24-BG24-BH24</f>
        <v>46</v>
      </c>
      <c r="BG24" s="43">
        <v>12</v>
      </c>
      <c r="BH24" s="43">
        <v>4</v>
      </c>
      <c r="BI24" s="43">
        <v>62</v>
      </c>
      <c r="BJ24" s="42">
        <f>BM24-BK24-BL24</f>
        <v>55</v>
      </c>
      <c r="BK24" s="43">
        <v>4</v>
      </c>
      <c r="BL24" s="43">
        <v>44</v>
      </c>
      <c r="BM24" s="43">
        <v>103</v>
      </c>
      <c r="BN24" s="34">
        <f t="shared" si="34"/>
        <v>43.680661125090154</v>
      </c>
      <c r="BO24" s="34">
        <f t="shared" si="35"/>
        <v>41.73211893832805</v>
      </c>
      <c r="BP24" s="33">
        <v>3.5294848593536359</v>
      </c>
      <c r="BQ24" s="33">
        <v>-2.5695082849134554</v>
      </c>
      <c r="BR24" s="33">
        <v>-8.886929466912703E-3</v>
      </c>
      <c r="BS24" s="33">
        <v>0.46460730426323044</v>
      </c>
      <c r="BT24" s="33">
        <v>0</v>
      </c>
      <c r="BU24" s="9">
        <f t="shared" si="36"/>
        <v>1.4156969492364981</v>
      </c>
      <c r="BV24" s="34">
        <f t="shared" si="37"/>
        <v>1.3525443970954498</v>
      </c>
      <c r="BW24" s="33">
        <v>29.832878069542375</v>
      </c>
      <c r="BX24" s="33">
        <v>0.89077347200443846</v>
      </c>
      <c r="BY24" s="33">
        <v>6.7932864863599765</v>
      </c>
      <c r="BZ24" s="33">
        <v>4.7480261479468648</v>
      </c>
      <c r="CA24" s="9">
        <f t="shared" si="38"/>
        <v>42.264964175853656</v>
      </c>
      <c r="CB24" s="34">
        <f t="shared" si="39"/>
        <v>40.379574541232607</v>
      </c>
      <c r="CC24" s="47">
        <v>53.302703999999999</v>
      </c>
      <c r="CD24">
        <v>2183522</v>
      </c>
      <c r="CE24" s="68">
        <f t="shared" si="20"/>
        <v>2183522</v>
      </c>
      <c r="CF24" s="62">
        <v>35.4</v>
      </c>
      <c r="CG24" s="62">
        <v>48.7</v>
      </c>
      <c r="CH24" s="62">
        <v>-22.1</v>
      </c>
      <c r="CI24" s="62">
        <v>-0.6</v>
      </c>
      <c r="CJ24" s="63">
        <f t="shared" si="32"/>
        <v>-0.45116739563620872</v>
      </c>
      <c r="CK24" s="62">
        <v>-0.4</v>
      </c>
      <c r="CL24" s="63">
        <f t="shared" si="33"/>
        <v>-0.30077826375747246</v>
      </c>
      <c r="CM24" s="62">
        <v>-1.1000000000000001</v>
      </c>
      <c r="CN24" t="s">
        <v>1936</v>
      </c>
      <c r="CO24" t="s">
        <v>3595</v>
      </c>
      <c r="CP24" t="s">
        <v>2399</v>
      </c>
      <c r="CQ24" t="s">
        <v>2400</v>
      </c>
      <c r="CR24">
        <v>72</v>
      </c>
      <c r="CS24">
        <v>213</v>
      </c>
      <c r="CT24">
        <v>23</v>
      </c>
      <c r="CU24" t="s">
        <v>3402</v>
      </c>
      <c r="CZ24" s="72">
        <v>1650000</v>
      </c>
      <c r="DA24">
        <v>0</v>
      </c>
    </row>
    <row r="25" spans="1:105" x14ac:dyDescent="0.2">
      <c r="A25" s="38" t="s">
        <v>2452</v>
      </c>
      <c r="B25" t="s">
        <v>530</v>
      </c>
      <c r="C25" t="s">
        <v>950</v>
      </c>
      <c r="D25" s="18" t="s">
        <v>950</v>
      </c>
      <c r="E25" t="str">
        <f t="shared" si="23"/>
        <v xml:space="preserve">Platt, Geoff </v>
      </c>
      <c r="F25" t="s">
        <v>443</v>
      </c>
      <c r="G25" t="s">
        <v>1537</v>
      </c>
      <c r="H25">
        <v>26</v>
      </c>
      <c r="I25">
        <v>4</v>
      </c>
      <c r="J25">
        <v>5</v>
      </c>
      <c r="K25">
        <f>I25+J25</f>
        <v>9</v>
      </c>
      <c r="L25">
        <v>1</v>
      </c>
      <c r="M25">
        <v>10</v>
      </c>
      <c r="N25">
        <v>40</v>
      </c>
      <c r="O25" s="4">
        <f t="shared" si="30"/>
        <v>0.1</v>
      </c>
      <c r="P25">
        <v>386</v>
      </c>
      <c r="Q25">
        <v>0</v>
      </c>
      <c r="R25">
        <v>0</v>
      </c>
      <c r="S25">
        <v>95</v>
      </c>
      <c r="T25">
        <v>73</v>
      </c>
      <c r="U25" s="4">
        <f t="shared" si="31"/>
        <v>0.56547619047619047</v>
      </c>
      <c r="V25" s="40">
        <v>11.7</v>
      </c>
      <c r="W25">
        <v>0</v>
      </c>
      <c r="X25">
        <v>1</v>
      </c>
      <c r="Y25">
        <v>0</v>
      </c>
      <c r="Z25">
        <v>0</v>
      </c>
      <c r="AA25">
        <f>I25-W25-Y25</f>
        <v>4</v>
      </c>
      <c r="AB25">
        <f>J25-X25-Z25</f>
        <v>4</v>
      </c>
      <c r="AC25" s="9">
        <f t="shared" si="0"/>
        <v>0</v>
      </c>
      <c r="AD25" s="9">
        <f t="shared" si="1"/>
        <v>7.001166861143524</v>
      </c>
      <c r="AE25" s="9">
        <f t="shared" si="2"/>
        <v>0</v>
      </c>
      <c r="AF25" s="9">
        <f t="shared" si="3"/>
        <v>0</v>
      </c>
      <c r="AG25" s="9">
        <f t="shared" si="4"/>
        <v>22.227367446168099</v>
      </c>
      <c r="AH25" s="9">
        <f t="shared" si="5"/>
        <v>22.227367446168099</v>
      </c>
      <c r="AI25" s="6">
        <f t="shared" si="6"/>
        <v>3.3341051169252141</v>
      </c>
      <c r="AJ25" s="6">
        <f t="shared" si="7"/>
        <v>1.4002333722287048</v>
      </c>
      <c r="AK25" s="6">
        <f t="shared" si="8"/>
        <v>0</v>
      </c>
      <c r="AL25" s="6">
        <f t="shared" si="9"/>
        <v>2.7784209307710119</v>
      </c>
      <c r="AM25" s="6">
        <f t="shared" si="10"/>
        <v>0</v>
      </c>
      <c r="AN25" s="6">
        <f t="shared" si="11"/>
        <v>21.428571428571431</v>
      </c>
      <c r="AO25" s="33">
        <v>215.95</v>
      </c>
      <c r="AP25" s="33">
        <v>42.85</v>
      </c>
      <c r="AQ25" s="33">
        <v>2.8</v>
      </c>
      <c r="AR25" s="32">
        <v>261.60000000000002</v>
      </c>
      <c r="AS25" s="40">
        <v>5</v>
      </c>
      <c r="AT25" s="40">
        <v>17</v>
      </c>
      <c r="AU25" s="40">
        <v>11</v>
      </c>
      <c r="AV25" s="40">
        <v>7</v>
      </c>
      <c r="AW25" s="40">
        <v>4</v>
      </c>
      <c r="AX25" s="9">
        <f t="shared" si="12"/>
        <v>1.1467889908256881</v>
      </c>
      <c r="AY25" s="9">
        <f t="shared" si="13"/>
        <v>3.8990825688073389</v>
      </c>
      <c r="AZ25" s="9">
        <f t="shared" si="14"/>
        <v>2.5229357798165135</v>
      </c>
      <c r="BA25" s="9">
        <f t="shared" si="15"/>
        <v>1.6055045871559632</v>
      </c>
      <c r="BB25" s="9">
        <f t="shared" si="16"/>
        <v>0.91743119266055029</v>
      </c>
      <c r="BC25" s="9">
        <f t="shared" si="17"/>
        <v>8.305769230769231</v>
      </c>
      <c r="BD25" s="9">
        <f t="shared" si="18"/>
        <v>0.10769230769230768</v>
      </c>
      <c r="BE25" s="9">
        <f t="shared" si="19"/>
        <v>1.6480769230769232</v>
      </c>
      <c r="BF25" s="3">
        <v>12</v>
      </c>
      <c r="BG25" s="3">
        <v>1</v>
      </c>
      <c r="BH25" s="3">
        <v>0</v>
      </c>
      <c r="BI25" s="3">
        <v>13</v>
      </c>
      <c r="BJ25" s="3">
        <v>10</v>
      </c>
      <c r="BK25" s="3">
        <v>0</v>
      </c>
      <c r="BL25" s="3">
        <v>1</v>
      </c>
      <c r="BM25" s="3">
        <v>11</v>
      </c>
      <c r="BN25" s="34">
        <f t="shared" si="34"/>
        <v>5.807906257038117</v>
      </c>
      <c r="BO25" s="34">
        <f t="shared" si="35"/>
        <v>44.40295303545961</v>
      </c>
      <c r="BP25" s="34">
        <v>5.6353560609077968</v>
      </c>
      <c r="BQ25" s="34">
        <v>-0.91568753955319526</v>
      </c>
      <c r="BR25" s="34">
        <v>1.2215425669953031E-2</v>
      </c>
      <c r="BS25" s="34">
        <v>-2.9412922835183167E-2</v>
      </c>
      <c r="BT25" s="34">
        <v>-0.64540791002355025</v>
      </c>
      <c r="BU25" s="34">
        <f t="shared" si="36"/>
        <v>4.0570631141658211</v>
      </c>
      <c r="BV25" s="34">
        <f t="shared" si="37"/>
        <v>31.017302096068967</v>
      </c>
      <c r="BW25" s="34">
        <v>1.6962955713547458</v>
      </c>
      <c r="BX25" s="34">
        <v>0.12173419814931664</v>
      </c>
      <c r="BY25" s="34">
        <v>-0.30902683575928291</v>
      </c>
      <c r="BZ25" s="34">
        <v>0.24184020912751614</v>
      </c>
      <c r="CA25" s="34">
        <f t="shared" si="38"/>
        <v>1.7508431428722959</v>
      </c>
      <c r="CB25" s="34">
        <f t="shared" si="39"/>
        <v>13.38565093939064</v>
      </c>
      <c r="CC25" s="15">
        <v>54</v>
      </c>
      <c r="CD25" s="7">
        <v>555287</v>
      </c>
      <c r="CE25" s="68">
        <f t="shared" si="20"/>
        <v>1751289.7692307692</v>
      </c>
      <c r="CF25" s="9">
        <v>6.8</v>
      </c>
      <c r="CG25" s="9">
        <v>6.5</v>
      </c>
      <c r="CH25" s="9">
        <v>2.8</v>
      </c>
      <c r="CI25" s="9">
        <v>0.2</v>
      </c>
      <c r="CJ25" s="9">
        <f t="shared" si="32"/>
        <v>1.3018714401952809</v>
      </c>
      <c r="CK25" s="9">
        <v>1</v>
      </c>
      <c r="CL25" s="9">
        <f t="shared" si="33"/>
        <v>6.5093572009764031</v>
      </c>
      <c r="CM25" s="9">
        <v>1.3</v>
      </c>
      <c r="CN25" t="s">
        <v>1107</v>
      </c>
      <c r="CO25" t="s">
        <v>3081</v>
      </c>
      <c r="CP25" t="s">
        <v>2427</v>
      </c>
      <c r="CQ25" t="s">
        <v>2400</v>
      </c>
      <c r="CR25">
        <v>69</v>
      </c>
      <c r="CS25">
        <v>175</v>
      </c>
      <c r="CT25">
        <v>47</v>
      </c>
      <c r="CU25" t="s">
        <v>3402</v>
      </c>
      <c r="CV25" t="s">
        <v>3090</v>
      </c>
      <c r="CW25">
        <v>1</v>
      </c>
      <c r="CX25">
        <v>0</v>
      </c>
      <c r="CY25">
        <v>0</v>
      </c>
      <c r="CZ25" s="70"/>
      <c r="DA25">
        <v>0</v>
      </c>
    </row>
    <row r="26" spans="1:105" x14ac:dyDescent="0.2">
      <c r="A26" s="44" t="s">
        <v>2372</v>
      </c>
      <c r="B26" s="43" t="s">
        <v>530</v>
      </c>
      <c r="C26" s="43" t="s">
        <v>950</v>
      </c>
      <c r="D26" s="42" t="s">
        <v>950</v>
      </c>
      <c r="E26" s="42" t="str">
        <f t="shared" si="23"/>
        <v xml:space="preserve">Platt, Geoff </v>
      </c>
      <c r="F26" s="42" t="s">
        <v>443</v>
      </c>
      <c r="G26" s="45" t="s">
        <v>2373</v>
      </c>
      <c r="H26" s="43">
        <v>5</v>
      </c>
      <c r="I26" s="64">
        <v>0</v>
      </c>
      <c r="J26" s="64">
        <v>0</v>
      </c>
      <c r="K26" s="64">
        <v>0</v>
      </c>
      <c r="L26" s="43">
        <v>2</v>
      </c>
      <c r="M26">
        <v>2</v>
      </c>
      <c r="N26">
        <v>4</v>
      </c>
      <c r="O26" s="4">
        <f t="shared" si="30"/>
        <v>0</v>
      </c>
      <c r="Q26">
        <v>0</v>
      </c>
      <c r="R26">
        <v>0</v>
      </c>
      <c r="S26">
        <v>2</v>
      </c>
      <c r="T26">
        <v>5</v>
      </c>
      <c r="U26" s="4">
        <f t="shared" si="31"/>
        <v>0.2857142857142857</v>
      </c>
      <c r="V26">
        <v>2.2999999999999998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s="9">
        <f t="shared" si="0"/>
        <v>0</v>
      </c>
      <c r="AD26" s="9">
        <f t="shared" si="1"/>
        <v>0</v>
      </c>
      <c r="AE26" s="9">
        <f t="shared" si="2"/>
        <v>0</v>
      </c>
      <c r="AF26" s="9">
        <f t="shared" si="3"/>
        <v>0</v>
      </c>
      <c r="AG26" s="9">
        <f t="shared" si="4"/>
        <v>0</v>
      </c>
      <c r="AH26" s="9">
        <f t="shared" si="5"/>
        <v>0</v>
      </c>
      <c r="AI26" s="58">
        <f t="shared" si="6"/>
        <v>3.8203042094092678</v>
      </c>
      <c r="AJ26" s="58">
        <f t="shared" si="7"/>
        <v>0</v>
      </c>
      <c r="AK26" s="58">
        <f t="shared" si="8"/>
        <v>0</v>
      </c>
      <c r="AL26" s="58">
        <f t="shared" si="9"/>
        <v>1.2734347364697558</v>
      </c>
      <c r="AM26" s="58">
        <f t="shared" si="10"/>
        <v>0</v>
      </c>
      <c r="AN26" s="58">
        <f t="shared" si="11"/>
        <v>0</v>
      </c>
      <c r="AO26" s="56">
        <v>47.116666666666667</v>
      </c>
      <c r="AP26" s="56">
        <v>8.85</v>
      </c>
      <c r="AQ26" s="56">
        <v>0.48333333333333339</v>
      </c>
      <c r="AR26" s="57">
        <f>SUM(AO26:AQ26)</f>
        <v>56.45</v>
      </c>
      <c r="AS26">
        <v>1</v>
      </c>
      <c r="AT26">
        <v>3</v>
      </c>
      <c r="AU26">
        <v>3</v>
      </c>
      <c r="AV26">
        <v>2</v>
      </c>
      <c r="AW26">
        <v>0</v>
      </c>
      <c r="AX26" s="9">
        <f t="shared" si="12"/>
        <v>1.0628875110717448</v>
      </c>
      <c r="AY26" s="9">
        <f t="shared" si="13"/>
        <v>3.188662533215235</v>
      </c>
      <c r="AZ26" s="9">
        <f t="shared" si="14"/>
        <v>3.188662533215235</v>
      </c>
      <c r="BA26" s="9">
        <f t="shared" si="15"/>
        <v>2.1257750221434897</v>
      </c>
      <c r="BB26" s="9">
        <f t="shared" si="16"/>
        <v>0</v>
      </c>
      <c r="BC26" s="33">
        <f t="shared" si="17"/>
        <v>9.4233333333333338</v>
      </c>
      <c r="BD26" s="33">
        <f t="shared" si="18"/>
        <v>9.6666666666666679E-2</v>
      </c>
      <c r="BE26" s="33">
        <f t="shared" si="19"/>
        <v>1.77</v>
      </c>
      <c r="BF26" s="42">
        <f>BI26-BG26-BH26</f>
        <v>3</v>
      </c>
      <c r="BG26" s="43">
        <v>0</v>
      </c>
      <c r="BH26" s="43">
        <v>0</v>
      </c>
      <c r="BI26" s="43">
        <v>3</v>
      </c>
      <c r="BJ26" s="42">
        <f>BM26-BK26-BL26</f>
        <v>1</v>
      </c>
      <c r="BK26" s="43">
        <v>0</v>
      </c>
      <c r="BL26" s="43">
        <v>0</v>
      </c>
      <c r="BM26" s="43">
        <v>1</v>
      </c>
      <c r="BN26" s="34">
        <f t="shared" si="34"/>
        <v>-0.52626916797619627</v>
      </c>
      <c r="BO26" s="34">
        <f t="shared" si="35"/>
        <v>-18.645497536800576</v>
      </c>
      <c r="BP26" s="33">
        <v>-1.2397020842423301</v>
      </c>
      <c r="BQ26" s="33">
        <v>-0.51990776633947478</v>
      </c>
      <c r="BR26" s="33">
        <v>0.62352810181418905</v>
      </c>
      <c r="BS26" s="33">
        <v>-5.4523415890300611E-3</v>
      </c>
      <c r="BT26" s="33">
        <v>0</v>
      </c>
      <c r="BU26" s="9">
        <f t="shared" si="36"/>
        <v>-1.1415340903566458</v>
      </c>
      <c r="BV26" s="34">
        <f t="shared" si="37"/>
        <v>-40.44407760342412</v>
      </c>
      <c r="BW26" s="33">
        <v>0.56306375511648665</v>
      </c>
      <c r="BX26" s="33">
        <v>2.4507187565172568E-2</v>
      </c>
      <c r="BY26" s="33">
        <v>4.0280208359632662E-2</v>
      </c>
      <c r="BZ26" s="33">
        <v>-1.2586228660842406E-2</v>
      </c>
      <c r="CA26" s="9">
        <f t="shared" si="38"/>
        <v>0.6152649223804495</v>
      </c>
      <c r="CB26" s="34">
        <f t="shared" si="39"/>
        <v>21.79858006662354</v>
      </c>
      <c r="CE26" s="68">
        <f t="shared" si="20"/>
        <v>165000</v>
      </c>
      <c r="CF26" s="62">
        <v>1.3</v>
      </c>
      <c r="CG26" s="62">
        <v>1.2</v>
      </c>
      <c r="CH26" s="62">
        <v>1.6</v>
      </c>
      <c r="CI26" s="62">
        <v>-0.6</v>
      </c>
      <c r="CJ26" s="63">
        <f t="shared" si="32"/>
        <v>-18.241702558905498</v>
      </c>
      <c r="CK26" s="62">
        <v>0.4</v>
      </c>
      <c r="CL26" s="63">
        <f t="shared" si="33"/>
        <v>12.161135039270334</v>
      </c>
      <c r="CM26" s="62">
        <v>-0.2</v>
      </c>
      <c r="CN26" t="s">
        <v>1735</v>
      </c>
      <c r="CO26" t="s">
        <v>3482</v>
      </c>
      <c r="CP26" t="s">
        <v>2427</v>
      </c>
      <c r="CQ26" t="s">
        <v>2400</v>
      </c>
      <c r="CR26">
        <v>69</v>
      </c>
      <c r="CS26">
        <v>175</v>
      </c>
      <c r="CT26">
        <v>20</v>
      </c>
      <c r="CU26" t="s">
        <v>3402</v>
      </c>
      <c r="CZ26" s="72">
        <v>550000</v>
      </c>
      <c r="DA26">
        <v>0</v>
      </c>
    </row>
    <row r="27" spans="1:105" x14ac:dyDescent="0.2">
      <c r="A27" s="75" t="s">
        <v>2452</v>
      </c>
      <c r="B27" s="19" t="s">
        <v>950</v>
      </c>
      <c r="C27" s="19" t="s">
        <v>950</v>
      </c>
      <c r="D27" s="19" t="s">
        <v>950</v>
      </c>
      <c r="E27" s="19" t="str">
        <f t="shared" si="23"/>
        <v xml:space="preserve">Parros, George </v>
      </c>
      <c r="F27" s="19" t="s">
        <v>2829</v>
      </c>
      <c r="G27" s="19" t="s">
        <v>1528</v>
      </c>
      <c r="H27" s="19">
        <v>32</v>
      </c>
      <c r="I27" s="19">
        <v>1</v>
      </c>
      <c r="J27" s="19">
        <v>0</v>
      </c>
      <c r="K27" s="19">
        <f>I27+J27</f>
        <v>1</v>
      </c>
      <c r="L27" s="19">
        <v>-2</v>
      </c>
      <c r="M27" s="19">
        <v>102</v>
      </c>
      <c r="N27" s="19">
        <v>18</v>
      </c>
      <c r="O27" s="20">
        <f t="shared" si="30"/>
        <v>5.5555555555555552E-2</v>
      </c>
      <c r="P27" s="19">
        <v>262</v>
      </c>
      <c r="Q27" s="19">
        <v>0</v>
      </c>
      <c r="R27" s="19">
        <v>0</v>
      </c>
      <c r="S27" s="19">
        <v>0</v>
      </c>
      <c r="T27" s="19">
        <v>0</v>
      </c>
      <c r="U27" s="20">
        <f t="shared" si="31"/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f>I27-W27-Y27</f>
        <v>1</v>
      </c>
      <c r="AB27" s="19">
        <f>J27-X27-Z27</f>
        <v>0</v>
      </c>
      <c r="AC27" s="24">
        <f t="shared" si="0"/>
        <v>0</v>
      </c>
      <c r="AD27" s="24">
        <f t="shared" si="1"/>
        <v>0</v>
      </c>
      <c r="AE27" s="24">
        <f t="shared" si="2"/>
        <v>0</v>
      </c>
      <c r="AF27" s="24">
        <f t="shared" si="3"/>
        <v>0</v>
      </c>
      <c r="AG27" s="24">
        <f t="shared" si="4"/>
        <v>7.3619631901840492</v>
      </c>
      <c r="AH27" s="24">
        <f t="shared" si="5"/>
        <v>0</v>
      </c>
      <c r="AI27" s="21">
        <f t="shared" si="6"/>
        <v>0.73619631901840488</v>
      </c>
      <c r="AJ27" s="21">
        <f t="shared" si="7"/>
        <v>0</v>
      </c>
      <c r="AK27" s="21">
        <f t="shared" si="8"/>
        <v>0</v>
      </c>
      <c r="AL27" s="21">
        <f t="shared" si="9"/>
        <v>1.4723926380368098</v>
      </c>
      <c r="AM27" s="21">
        <f t="shared" si="10"/>
        <v>0</v>
      </c>
      <c r="AN27" s="21">
        <f t="shared" si="11"/>
        <v>0</v>
      </c>
      <c r="AO27" s="24">
        <v>163</v>
      </c>
      <c r="AP27" s="24">
        <v>1.55</v>
      </c>
      <c r="AQ27" s="24">
        <v>0.1</v>
      </c>
      <c r="AR27" s="36">
        <v>164.65</v>
      </c>
      <c r="AS27" s="19">
        <v>7</v>
      </c>
      <c r="AT27" s="19">
        <v>28</v>
      </c>
      <c r="AU27" s="19">
        <v>5</v>
      </c>
      <c r="AV27" s="19">
        <v>7</v>
      </c>
      <c r="AW27" s="19">
        <v>1</v>
      </c>
      <c r="AX27" s="24">
        <f t="shared" si="12"/>
        <v>2.5508654722137867</v>
      </c>
      <c r="AY27" s="24">
        <f t="shared" si="13"/>
        <v>10.203461888855147</v>
      </c>
      <c r="AZ27" s="24">
        <f t="shared" si="14"/>
        <v>1.8220467658669905</v>
      </c>
      <c r="BA27" s="24">
        <f t="shared" si="15"/>
        <v>2.5508654722137867</v>
      </c>
      <c r="BB27" s="24">
        <f t="shared" si="16"/>
        <v>0.36440935317339807</v>
      </c>
      <c r="BC27" s="24">
        <f t="shared" si="17"/>
        <v>5.09375</v>
      </c>
      <c r="BD27" s="24">
        <f t="shared" si="18"/>
        <v>3.1250000000000002E-3</v>
      </c>
      <c r="BE27" s="24">
        <f t="shared" si="19"/>
        <v>4.8437500000000001E-2</v>
      </c>
      <c r="BF27" s="30">
        <v>2</v>
      </c>
      <c r="BG27" s="30">
        <v>0</v>
      </c>
      <c r="BH27" s="30">
        <v>0</v>
      </c>
      <c r="BI27" s="30">
        <v>2</v>
      </c>
      <c r="BJ27" s="30">
        <v>4</v>
      </c>
      <c r="BK27" s="30">
        <v>0</v>
      </c>
      <c r="BL27" s="30">
        <v>0</v>
      </c>
      <c r="BM27" s="30">
        <v>4</v>
      </c>
      <c r="BN27" s="35">
        <f t="shared" si="34"/>
        <v>-1.5975977390022917</v>
      </c>
      <c r="BO27" s="35">
        <f t="shared" si="35"/>
        <v>-19.405985290036945</v>
      </c>
      <c r="BP27" s="35">
        <v>-1.9689314822665531</v>
      </c>
      <c r="BQ27" s="35">
        <v>-8.462509072085328E-2</v>
      </c>
      <c r="BR27" s="35">
        <v>4.2414228942330972E-4</v>
      </c>
      <c r="BS27" s="35">
        <v>-1.2567272541905523E-3</v>
      </c>
      <c r="BT27" s="35">
        <v>0</v>
      </c>
      <c r="BU27" s="35">
        <f t="shared" si="36"/>
        <v>-2.0543891579521736</v>
      </c>
      <c r="BV27" s="35">
        <f t="shared" si="37"/>
        <v>-24.95462080719312</v>
      </c>
      <c r="BW27" s="35">
        <v>2.1297144269256889</v>
      </c>
      <c r="BX27" s="35">
        <v>4.2390297585311702E-3</v>
      </c>
      <c r="BY27" s="35">
        <v>9.8382149803698648E-3</v>
      </c>
      <c r="BZ27" s="35">
        <v>-1.6870002527147081</v>
      </c>
      <c r="CA27" s="35">
        <f t="shared" si="38"/>
        <v>0.45679141894988184</v>
      </c>
      <c r="CB27" s="35">
        <f t="shared" si="39"/>
        <v>5.5486355171561721</v>
      </c>
      <c r="CC27" s="22">
        <v>35</v>
      </c>
      <c r="CD27" s="23">
        <v>165000</v>
      </c>
      <c r="CE27" s="76">
        <f t="shared" si="20"/>
        <v>165000</v>
      </c>
      <c r="CF27" s="24">
        <v>3.5</v>
      </c>
      <c r="CG27" s="24">
        <v>3.4</v>
      </c>
      <c r="CH27" s="24">
        <v>-2.5</v>
      </c>
      <c r="CI27" s="24">
        <v>-1.3</v>
      </c>
      <c r="CJ27" s="24">
        <f t="shared" si="32"/>
        <v>-15.634395670475046</v>
      </c>
      <c r="CK27" s="24">
        <v>-0.1</v>
      </c>
      <c r="CL27" s="24">
        <f t="shared" si="33"/>
        <v>-1.2026458208057726</v>
      </c>
      <c r="CM27" s="24">
        <v>-1.4</v>
      </c>
      <c r="CN27" s="19" t="s">
        <v>88</v>
      </c>
      <c r="CO27" s="19" t="s">
        <v>1156</v>
      </c>
      <c r="CP27" s="19" t="s">
        <v>3523</v>
      </c>
      <c r="CQ27" s="19" t="s">
        <v>2414</v>
      </c>
      <c r="CR27" s="19">
        <v>77</v>
      </c>
      <c r="CS27" s="19">
        <v>232</v>
      </c>
      <c r="CT27" s="19">
        <v>16</v>
      </c>
      <c r="CU27" s="19" t="s">
        <v>3401</v>
      </c>
      <c r="CV27" s="19" t="s">
        <v>2382</v>
      </c>
      <c r="CW27" s="19">
        <v>0</v>
      </c>
      <c r="CX27" s="19">
        <v>0</v>
      </c>
      <c r="CY27" s="19">
        <v>0</v>
      </c>
      <c r="CZ27" s="77"/>
      <c r="DA27" s="19">
        <v>1</v>
      </c>
    </row>
    <row r="28" spans="1:105" s="18" customFormat="1" x14ac:dyDescent="0.2">
      <c r="A28" s="75" t="s">
        <v>2452</v>
      </c>
      <c r="B28" s="19" t="s">
        <v>957</v>
      </c>
      <c r="C28" s="19" t="s">
        <v>950</v>
      </c>
      <c r="D28" s="19" t="s">
        <v>950</v>
      </c>
      <c r="E28" s="19" t="str">
        <f t="shared" si="23"/>
        <v xml:space="preserve">Parros, George </v>
      </c>
      <c r="F28" s="19" t="s">
        <v>2829</v>
      </c>
      <c r="G28" s="19" t="s">
        <v>1528</v>
      </c>
      <c r="H28" s="19">
        <v>2</v>
      </c>
      <c r="I28" s="19">
        <v>0</v>
      </c>
      <c r="J28" s="19">
        <v>0</v>
      </c>
      <c r="K28" s="19">
        <f>I28+J28</f>
        <v>0</v>
      </c>
      <c r="L28" s="19">
        <v>-1</v>
      </c>
      <c r="M28" s="19">
        <v>0</v>
      </c>
      <c r="N28" s="19">
        <v>1</v>
      </c>
      <c r="O28" s="20">
        <f t="shared" si="30"/>
        <v>0</v>
      </c>
      <c r="P28" s="19">
        <v>12</v>
      </c>
      <c r="Q28" s="19">
        <v>0</v>
      </c>
      <c r="R28" s="19">
        <v>0</v>
      </c>
      <c r="S28" s="19">
        <v>0</v>
      </c>
      <c r="T28" s="19">
        <v>0</v>
      </c>
      <c r="U28" s="20">
        <f t="shared" si="31"/>
        <v>0</v>
      </c>
      <c r="V28" s="19"/>
      <c r="W28" s="19">
        <v>0</v>
      </c>
      <c r="X28" s="19">
        <v>0</v>
      </c>
      <c r="Y28" s="19">
        <v>0</v>
      </c>
      <c r="Z28" s="19">
        <v>0</v>
      </c>
      <c r="AA28" s="19">
        <f>I28-W28-Y28</f>
        <v>0</v>
      </c>
      <c r="AB28" s="19">
        <f>J28-X28-Z28</f>
        <v>0</v>
      </c>
      <c r="AC28" s="24">
        <f t="shared" si="0"/>
        <v>0</v>
      </c>
      <c r="AD28" s="24">
        <f t="shared" si="1"/>
        <v>0</v>
      </c>
      <c r="AE28" s="24">
        <f t="shared" si="2"/>
        <v>0</v>
      </c>
      <c r="AF28" s="24">
        <f t="shared" si="3"/>
        <v>0</v>
      </c>
      <c r="AG28" s="24">
        <f t="shared" si="4"/>
        <v>0</v>
      </c>
      <c r="AH28" s="24">
        <f t="shared" si="5"/>
        <v>0</v>
      </c>
      <c r="AI28" s="21">
        <f t="shared" si="6"/>
        <v>0</v>
      </c>
      <c r="AJ28" s="21">
        <f t="shared" si="7"/>
        <v>0</v>
      </c>
      <c r="AK28" s="21">
        <f t="shared" si="8"/>
        <v>0</v>
      </c>
      <c r="AL28" s="21">
        <f t="shared" si="9"/>
        <v>8.4507042253521139</v>
      </c>
      <c r="AM28" s="21">
        <f t="shared" si="10"/>
        <v>0</v>
      </c>
      <c r="AN28" s="21">
        <f t="shared" si="11"/>
        <v>0</v>
      </c>
      <c r="AO28" s="36">
        <v>7.1</v>
      </c>
      <c r="AP28" s="36">
        <v>0</v>
      </c>
      <c r="AQ28" s="36">
        <v>0</v>
      </c>
      <c r="AR28" s="36">
        <v>7.1</v>
      </c>
      <c r="AS28" s="19"/>
      <c r="AT28" s="19"/>
      <c r="AU28" s="19"/>
      <c r="AV28" s="19"/>
      <c r="AW28" s="19"/>
      <c r="AX28" s="24">
        <f t="shared" si="12"/>
        <v>0</v>
      </c>
      <c r="AY28" s="24">
        <f t="shared" si="13"/>
        <v>0</v>
      </c>
      <c r="AZ28" s="24">
        <f t="shared" si="14"/>
        <v>0</v>
      </c>
      <c r="BA28" s="24">
        <f t="shared" si="15"/>
        <v>0</v>
      </c>
      <c r="BB28" s="24">
        <f t="shared" si="16"/>
        <v>0</v>
      </c>
      <c r="BC28" s="24">
        <f t="shared" si="17"/>
        <v>3.55</v>
      </c>
      <c r="BD28" s="24">
        <f t="shared" si="18"/>
        <v>0</v>
      </c>
      <c r="BE28" s="24">
        <f t="shared" si="19"/>
        <v>0</v>
      </c>
      <c r="BF28" s="30">
        <v>0</v>
      </c>
      <c r="BG28" s="30">
        <v>0</v>
      </c>
      <c r="BH28" s="30">
        <v>0</v>
      </c>
      <c r="BI28" s="30">
        <v>0</v>
      </c>
      <c r="BJ28" s="30">
        <v>1</v>
      </c>
      <c r="BK28" s="30">
        <v>0</v>
      </c>
      <c r="BL28" s="30">
        <v>0</v>
      </c>
      <c r="BM28" s="30">
        <v>1</v>
      </c>
      <c r="BN28" s="35">
        <f t="shared" si="34"/>
        <v>-0.26197799005517275</v>
      </c>
      <c r="BO28" s="35">
        <f t="shared" si="35"/>
        <v>-73.796616916950086</v>
      </c>
      <c r="BP28" s="35">
        <v>-0.16794873800527751</v>
      </c>
      <c r="BQ28" s="35">
        <v>0</v>
      </c>
      <c r="BR28" s="35">
        <v>-2.554564591236542E-3</v>
      </c>
      <c r="BS28" s="35">
        <v>0</v>
      </c>
      <c r="BT28" s="35">
        <v>0</v>
      </c>
      <c r="BU28" s="35">
        <f t="shared" si="36"/>
        <v>-0.17050330259651406</v>
      </c>
      <c r="BV28" s="35">
        <f t="shared" si="37"/>
        <v>-48.029099322961713</v>
      </c>
      <c r="BW28" s="35">
        <v>-0.17756352339325557</v>
      </c>
      <c r="BX28" s="35">
        <v>0</v>
      </c>
      <c r="BY28" s="35">
        <v>0</v>
      </c>
      <c r="BZ28" s="35">
        <v>8.6088835934596847E-2</v>
      </c>
      <c r="CA28" s="35">
        <f t="shared" si="38"/>
        <v>-9.1474687458658721E-2</v>
      </c>
      <c r="CB28" s="35">
        <f t="shared" si="39"/>
        <v>-25.767517593988373</v>
      </c>
      <c r="CC28" s="22"/>
      <c r="CD28" s="19"/>
      <c r="CE28" s="76">
        <f t="shared" si="20"/>
        <v>165000</v>
      </c>
      <c r="CF28" s="24">
        <v>0.3</v>
      </c>
      <c r="CG28" s="24">
        <v>0.3</v>
      </c>
      <c r="CH28" s="24">
        <v>-1</v>
      </c>
      <c r="CI28" s="24">
        <v>-0.2</v>
      </c>
      <c r="CJ28" s="24">
        <f t="shared" si="32"/>
        <v>-56.338028169014095</v>
      </c>
      <c r="CK28" s="24">
        <v>-0.1</v>
      </c>
      <c r="CL28" s="24">
        <f t="shared" si="33"/>
        <v>-28.169014084507047</v>
      </c>
      <c r="CM28" s="24">
        <v>-0.3</v>
      </c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77"/>
      <c r="DA28" s="19">
        <v>1</v>
      </c>
    </row>
    <row r="29" spans="1:105" x14ac:dyDescent="0.2">
      <c r="A29" s="25" t="s">
        <v>2452</v>
      </c>
      <c r="B29" s="10" t="s">
        <v>950</v>
      </c>
      <c r="C29" s="10" t="s">
        <v>950</v>
      </c>
      <c r="D29" s="10" t="s">
        <v>950</v>
      </c>
      <c r="E29" s="10" t="s">
        <v>2828</v>
      </c>
      <c r="F29" s="10" t="s">
        <v>2829</v>
      </c>
      <c r="G29" s="10" t="s">
        <v>1528</v>
      </c>
      <c r="H29" s="10">
        <v>34</v>
      </c>
      <c r="I29" s="10">
        <v>1</v>
      </c>
      <c r="J29" s="10">
        <v>0</v>
      </c>
      <c r="K29" s="10">
        <v>1</v>
      </c>
      <c r="L29" s="10">
        <v>-3</v>
      </c>
      <c r="M29" s="10">
        <v>102</v>
      </c>
      <c r="N29" s="10">
        <v>19</v>
      </c>
      <c r="O29" s="11">
        <v>5.2999999999999999E-2</v>
      </c>
      <c r="P29" s="10">
        <v>274</v>
      </c>
      <c r="Q29" s="10">
        <v>0</v>
      </c>
      <c r="R29" s="10">
        <v>0</v>
      </c>
      <c r="S29" s="10">
        <v>0</v>
      </c>
      <c r="T29" s="10">
        <v>0</v>
      </c>
      <c r="U29" s="11">
        <v>0</v>
      </c>
      <c r="V29" s="41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1</v>
      </c>
      <c r="AB29" s="10">
        <v>0</v>
      </c>
      <c r="AC29" s="13">
        <f t="shared" si="0"/>
        <v>0</v>
      </c>
      <c r="AD29" s="13">
        <f t="shared" si="1"/>
        <v>0</v>
      </c>
      <c r="AE29" s="13">
        <f t="shared" si="2"/>
        <v>0</v>
      </c>
      <c r="AF29" s="13">
        <f t="shared" si="3"/>
        <v>0</v>
      </c>
      <c r="AG29" s="13">
        <f t="shared" si="4"/>
        <v>7.0546737213403885</v>
      </c>
      <c r="AH29" s="13">
        <f t="shared" si="5"/>
        <v>0</v>
      </c>
      <c r="AI29" s="29">
        <f t="shared" si="6"/>
        <v>0.70546737213403887</v>
      </c>
      <c r="AJ29" s="29">
        <f t="shared" si="7"/>
        <v>0</v>
      </c>
      <c r="AK29" s="29">
        <f t="shared" si="8"/>
        <v>0</v>
      </c>
      <c r="AL29" s="29">
        <f t="shared" si="9"/>
        <v>1.7636684303350969</v>
      </c>
      <c r="AM29" s="29">
        <f t="shared" si="10"/>
        <v>0</v>
      </c>
      <c r="AN29" s="29">
        <f t="shared" si="11"/>
        <v>0</v>
      </c>
      <c r="AO29" s="13">
        <v>170.1</v>
      </c>
      <c r="AP29" s="13">
        <v>1.55</v>
      </c>
      <c r="AQ29" s="13">
        <v>0.1</v>
      </c>
      <c r="AR29" s="13">
        <v>171.75</v>
      </c>
      <c r="AS29" s="41">
        <v>7</v>
      </c>
      <c r="AT29" s="41">
        <v>28</v>
      </c>
      <c r="AU29" s="41">
        <v>5</v>
      </c>
      <c r="AV29" s="41">
        <v>7</v>
      </c>
      <c r="AW29" s="41">
        <v>1</v>
      </c>
      <c r="AX29" s="13">
        <f t="shared" si="12"/>
        <v>2.445414847161572</v>
      </c>
      <c r="AY29" s="13">
        <f t="shared" si="13"/>
        <v>9.7816593886462879</v>
      </c>
      <c r="AZ29" s="13">
        <f t="shared" si="14"/>
        <v>1.7467248908296944</v>
      </c>
      <c r="BA29" s="13">
        <f t="shared" si="15"/>
        <v>2.445414847161572</v>
      </c>
      <c r="BB29" s="13">
        <f t="shared" si="16"/>
        <v>0.3493449781659389</v>
      </c>
      <c r="BC29" s="13">
        <f t="shared" si="17"/>
        <v>5.0029411764705882</v>
      </c>
      <c r="BD29" s="13">
        <f t="shared" si="18"/>
        <v>2.9411764705882353E-3</v>
      </c>
      <c r="BE29" s="13">
        <f t="shared" si="19"/>
        <v>4.5588235294117652E-2</v>
      </c>
      <c r="BF29" s="10">
        <v>2</v>
      </c>
      <c r="BG29" s="10">
        <v>0</v>
      </c>
      <c r="BH29" s="10">
        <v>0</v>
      </c>
      <c r="BI29" s="10">
        <v>2</v>
      </c>
      <c r="BJ29" s="10">
        <v>5</v>
      </c>
      <c r="BK29" s="10">
        <v>0</v>
      </c>
      <c r="BL29" s="10">
        <v>0</v>
      </c>
      <c r="BM29" s="10">
        <v>5</v>
      </c>
      <c r="BN29" s="39">
        <v>-1.86</v>
      </c>
      <c r="BO29" s="39">
        <v>-21.654</v>
      </c>
      <c r="BP29" s="13">
        <v>-2.137</v>
      </c>
      <c r="BQ29" s="13">
        <v>-8.5000000000000006E-2</v>
      </c>
      <c r="BR29" s="13">
        <v>-2E-3</v>
      </c>
      <c r="BS29" s="13">
        <v>-1E-3</v>
      </c>
      <c r="BT29" s="13">
        <v>0</v>
      </c>
      <c r="BU29" s="39">
        <v>-2.2250000000000001</v>
      </c>
      <c r="BV29" s="39">
        <v>-25.908999999999999</v>
      </c>
      <c r="BW29" s="13">
        <v>1.952</v>
      </c>
      <c r="BX29" s="13">
        <v>4.0000000000000001E-3</v>
      </c>
      <c r="BY29" s="13">
        <v>0.01</v>
      </c>
      <c r="BZ29" s="13">
        <v>-1.601</v>
      </c>
      <c r="CA29" s="39">
        <v>0.36499999999999999</v>
      </c>
      <c r="CB29" s="39">
        <v>4.2539999999999996</v>
      </c>
      <c r="CC29" s="16">
        <v>33</v>
      </c>
      <c r="CD29" s="12">
        <v>165000</v>
      </c>
      <c r="CE29" s="73">
        <f t="shared" si="20"/>
        <v>165000</v>
      </c>
      <c r="CF29" s="13">
        <v>3.8</v>
      </c>
      <c r="CG29" s="13">
        <v>3.7</v>
      </c>
      <c r="CH29" s="13">
        <v>-3.5</v>
      </c>
      <c r="CI29" s="17">
        <v>-1.2</v>
      </c>
      <c r="CJ29" s="13">
        <f t="shared" si="32"/>
        <v>-13.840830449826989</v>
      </c>
      <c r="CK29" s="17">
        <v>-0.1</v>
      </c>
      <c r="CL29" s="13">
        <f t="shared" si="33"/>
        <v>-1.1534025374855825</v>
      </c>
      <c r="CM29" s="13">
        <v>-1.3</v>
      </c>
      <c r="CN29" s="10" t="s">
        <v>88</v>
      </c>
      <c r="CO29" s="10" t="s">
        <v>1156</v>
      </c>
      <c r="CP29" s="10" t="s">
        <v>3523</v>
      </c>
      <c r="CQ29" s="10" t="s">
        <v>2414</v>
      </c>
      <c r="CR29" s="10">
        <v>77</v>
      </c>
      <c r="CS29" s="10">
        <v>232</v>
      </c>
      <c r="CT29" s="10">
        <v>16</v>
      </c>
      <c r="CU29" s="10" t="s">
        <v>3401</v>
      </c>
      <c r="CV29" s="10" t="s">
        <v>2382</v>
      </c>
      <c r="CW29" s="10">
        <v>0</v>
      </c>
      <c r="CX29" s="10">
        <v>0</v>
      </c>
      <c r="CY29" s="10">
        <v>0</v>
      </c>
      <c r="CZ29" s="79"/>
      <c r="DA29" s="10">
        <v>2</v>
      </c>
    </row>
    <row r="30" spans="1:105" x14ac:dyDescent="0.2">
      <c r="A30" s="44" t="s">
        <v>2372</v>
      </c>
      <c r="B30" s="43" t="s">
        <v>950</v>
      </c>
      <c r="C30" s="43" t="s">
        <v>950</v>
      </c>
      <c r="D30" s="42" t="s">
        <v>950</v>
      </c>
      <c r="E30" s="42" t="str">
        <f t="shared" ref="E30:E38" si="40">CONCATENATE(RIGHT(F30,LEN(F30)-SEARCH(" ",F30)), ", ", LEFT(F30, SEARCH(" ", F30)))</f>
        <v xml:space="preserve">Parros, George </v>
      </c>
      <c r="F30" s="42" t="s">
        <v>2829</v>
      </c>
      <c r="G30" s="45" t="s">
        <v>1528</v>
      </c>
      <c r="H30" s="43">
        <v>69</v>
      </c>
      <c r="I30" s="64">
        <v>1</v>
      </c>
      <c r="J30" s="64">
        <v>4</v>
      </c>
      <c r="K30" s="64">
        <v>5</v>
      </c>
      <c r="L30" s="43">
        <v>3</v>
      </c>
      <c r="M30">
        <v>183</v>
      </c>
      <c r="N30">
        <v>30</v>
      </c>
      <c r="O30" s="4">
        <f t="shared" ref="O30:O38" si="41">IF(N30=0,0,I30/N30)</f>
        <v>3.3333333333333333E-2</v>
      </c>
      <c r="Q30">
        <v>0</v>
      </c>
      <c r="R30">
        <v>0</v>
      </c>
      <c r="S30">
        <v>3</v>
      </c>
      <c r="T30">
        <v>7</v>
      </c>
      <c r="U30" s="4">
        <f t="shared" ref="U30:U38" si="42">IF(S30+T30=0,0,S30/(S30+T30))</f>
        <v>0.3</v>
      </c>
      <c r="V30">
        <v>0.2</v>
      </c>
      <c r="W30">
        <v>0</v>
      </c>
      <c r="X30">
        <v>0</v>
      </c>
      <c r="Y30">
        <v>0</v>
      </c>
      <c r="Z30">
        <v>0</v>
      </c>
      <c r="AA30">
        <v>1</v>
      </c>
      <c r="AB30">
        <v>4</v>
      </c>
      <c r="AC30" s="9">
        <f t="shared" si="0"/>
        <v>0</v>
      </c>
      <c r="AD30" s="9">
        <f t="shared" si="1"/>
        <v>0</v>
      </c>
      <c r="AE30" s="9">
        <f t="shared" si="2"/>
        <v>0</v>
      </c>
      <c r="AF30" s="9">
        <f t="shared" si="3"/>
        <v>0</v>
      </c>
      <c r="AG30" s="9">
        <f t="shared" si="4"/>
        <v>2.994883740277027</v>
      </c>
      <c r="AH30" s="9">
        <f t="shared" si="5"/>
        <v>11.979534961108108</v>
      </c>
      <c r="AI30" s="58">
        <f t="shared" si="6"/>
        <v>1.3476976831246623</v>
      </c>
      <c r="AJ30" s="58">
        <f t="shared" si="7"/>
        <v>0</v>
      </c>
      <c r="AK30" s="58">
        <f t="shared" si="8"/>
        <v>0</v>
      </c>
      <c r="AL30" s="58">
        <f t="shared" si="9"/>
        <v>0.89846512208310814</v>
      </c>
      <c r="AM30" s="58">
        <f t="shared" si="10"/>
        <v>0</v>
      </c>
      <c r="AN30" s="58">
        <f t="shared" si="11"/>
        <v>0</v>
      </c>
      <c r="AO30" s="56">
        <v>400.68333333333328</v>
      </c>
      <c r="AP30" s="56">
        <v>1.1166666666666667</v>
      </c>
      <c r="AQ30" s="56">
        <v>8.3666666666666671</v>
      </c>
      <c r="AR30" s="57">
        <f>SUM(AO30:AQ30)</f>
        <v>410.16666666666663</v>
      </c>
      <c r="AS30">
        <v>9</v>
      </c>
      <c r="AT30">
        <v>91</v>
      </c>
      <c r="AU30">
        <v>11</v>
      </c>
      <c r="AV30">
        <v>7</v>
      </c>
      <c r="AW30">
        <v>9</v>
      </c>
      <c r="AX30" s="9">
        <f t="shared" si="12"/>
        <v>1.3165379926859002</v>
      </c>
      <c r="AY30" s="9">
        <f t="shared" si="13"/>
        <v>13.311661926046325</v>
      </c>
      <c r="AZ30" s="9">
        <f t="shared" si="14"/>
        <v>1.6091019910605446</v>
      </c>
      <c r="BA30" s="9">
        <f t="shared" si="15"/>
        <v>1.0239739943112558</v>
      </c>
      <c r="BB30" s="9">
        <f t="shared" si="16"/>
        <v>1.3165379926859002</v>
      </c>
      <c r="BC30" s="33">
        <f t="shared" si="17"/>
        <v>5.8070048309178732</v>
      </c>
      <c r="BD30" s="33">
        <f t="shared" si="18"/>
        <v>0.121256038647343</v>
      </c>
      <c r="BE30" s="33">
        <f t="shared" si="19"/>
        <v>1.6183574879227055E-2</v>
      </c>
      <c r="BF30" s="42">
        <f>BI30-BG30-BH30</f>
        <v>9</v>
      </c>
      <c r="BG30" s="43">
        <v>0</v>
      </c>
      <c r="BH30" s="43">
        <v>0</v>
      </c>
      <c r="BI30" s="43">
        <v>9</v>
      </c>
      <c r="BJ30" s="42">
        <f>BM30-BK30-BL30</f>
        <v>6</v>
      </c>
      <c r="BK30" s="43">
        <v>0</v>
      </c>
      <c r="BL30" s="43">
        <v>0</v>
      </c>
      <c r="BM30" s="43">
        <v>6</v>
      </c>
      <c r="BN30" s="34">
        <f t="shared" ref="BN30:BN38" si="43">BU30+CA30</f>
        <v>-3.3951246816803131</v>
      </c>
      <c r="BO30" s="34">
        <f t="shared" ref="BO30:BO38" si="44">BN30/AR30*2000</f>
        <v>-16.55485419754724</v>
      </c>
      <c r="BP30" s="33">
        <v>-4.2878429723657643</v>
      </c>
      <c r="BQ30" s="33">
        <v>-6.5600414961854647E-2</v>
      </c>
      <c r="BR30" s="33">
        <v>1.0492985256614884</v>
      </c>
      <c r="BS30" s="33">
        <v>-9.4381913023899686E-2</v>
      </c>
      <c r="BT30" s="33">
        <v>0</v>
      </c>
      <c r="BU30" s="9">
        <f t="shared" ref="BU30:BU38" si="45">SUM(BP30:BT30)</f>
        <v>-3.3985267746900307</v>
      </c>
      <c r="BV30" s="34">
        <f t="shared" ref="BV30:BV38" si="46">BU30/AR30*2000</f>
        <v>-16.571443029776667</v>
      </c>
      <c r="BW30" s="33">
        <v>5.4626205754346868</v>
      </c>
      <c r="BX30" s="33">
        <v>3.0922440053984218E-3</v>
      </c>
      <c r="BY30" s="33">
        <v>0.69726429643226173</v>
      </c>
      <c r="BZ30" s="33">
        <v>-6.1595750228626294</v>
      </c>
      <c r="CA30" s="9">
        <f t="shared" ref="CA30:CA38" si="47">SUM(BW30:BZ30)</f>
        <v>3.4020930097176105E-3</v>
      </c>
      <c r="CB30" s="34">
        <f t="shared" ref="CB30:CB38" si="48">CA30/AR30*2000</f>
        <v>1.658883222942354E-2</v>
      </c>
      <c r="CC30" s="47">
        <v>45.976086000000002</v>
      </c>
      <c r="CD30">
        <v>165000</v>
      </c>
      <c r="CE30" s="68">
        <f t="shared" si="20"/>
        <v>165000</v>
      </c>
      <c r="CF30" s="62">
        <v>8.6999999999999993</v>
      </c>
      <c r="CG30" s="62">
        <v>8.3000000000000007</v>
      </c>
      <c r="CH30" s="62">
        <v>1.7</v>
      </c>
      <c r="CI30" s="62">
        <v>-2.2999999999999998</v>
      </c>
      <c r="CJ30" s="63">
        <f t="shared" si="32"/>
        <v>-10.961515548671512</v>
      </c>
      <c r="CK30" s="62">
        <v>1</v>
      </c>
      <c r="CL30" s="63">
        <f t="shared" si="33"/>
        <v>4.7658763255093533</v>
      </c>
      <c r="CM30" s="62">
        <v>-1.2</v>
      </c>
      <c r="CN30" t="s">
        <v>1948</v>
      </c>
      <c r="CO30" t="s">
        <v>1156</v>
      </c>
      <c r="CP30" t="s">
        <v>3523</v>
      </c>
      <c r="CQ30" t="s">
        <v>2414</v>
      </c>
      <c r="CR30">
        <v>77</v>
      </c>
      <c r="CS30">
        <v>229</v>
      </c>
      <c r="CT30">
        <v>16</v>
      </c>
      <c r="CU30" t="s">
        <v>3401</v>
      </c>
      <c r="CZ30" s="72">
        <v>550000</v>
      </c>
      <c r="DA30">
        <v>0</v>
      </c>
    </row>
    <row r="31" spans="1:105" x14ac:dyDescent="0.2">
      <c r="A31" s="44" t="s">
        <v>2372</v>
      </c>
      <c r="B31" s="43"/>
      <c r="C31" s="43" t="s">
        <v>950</v>
      </c>
      <c r="D31" s="82" t="s">
        <v>950</v>
      </c>
      <c r="E31" s="42" t="str">
        <f t="shared" si="40"/>
        <v xml:space="preserve">King, Jason </v>
      </c>
      <c r="F31" s="42" t="s">
        <v>239</v>
      </c>
      <c r="G31" s="45" t="s">
        <v>1528</v>
      </c>
      <c r="H31" s="43">
        <v>4</v>
      </c>
      <c r="I31" s="64">
        <v>0</v>
      </c>
      <c r="J31" s="64">
        <v>0</v>
      </c>
      <c r="K31" s="64">
        <v>0</v>
      </c>
      <c r="L31" s="43">
        <v>-3</v>
      </c>
      <c r="M31">
        <v>0</v>
      </c>
      <c r="N31">
        <v>2</v>
      </c>
      <c r="O31" s="4">
        <f t="shared" si="41"/>
        <v>0</v>
      </c>
      <c r="Q31">
        <v>0</v>
      </c>
      <c r="R31">
        <v>0</v>
      </c>
      <c r="S31">
        <v>1</v>
      </c>
      <c r="T31">
        <v>0</v>
      </c>
      <c r="U31" s="4">
        <f t="shared" si="42"/>
        <v>1</v>
      </c>
      <c r="V31">
        <v>0.4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s="9">
        <f t="shared" si="0"/>
        <v>0</v>
      </c>
      <c r="AD31" s="9">
        <f t="shared" si="1"/>
        <v>0</v>
      </c>
      <c r="AE31" s="9">
        <f t="shared" si="2"/>
        <v>0</v>
      </c>
      <c r="AF31" s="9">
        <f t="shared" si="3"/>
        <v>0</v>
      </c>
      <c r="AG31" s="9">
        <f t="shared" si="4"/>
        <v>0</v>
      </c>
      <c r="AH31" s="9">
        <f t="shared" si="5"/>
        <v>0</v>
      </c>
      <c r="AI31" s="58">
        <f t="shared" si="6"/>
        <v>0</v>
      </c>
      <c r="AJ31" s="58">
        <f t="shared" si="7"/>
        <v>5.7142857142857135</v>
      </c>
      <c r="AK31" s="58">
        <f t="shared" si="8"/>
        <v>0</v>
      </c>
      <c r="AL31" s="58">
        <f t="shared" si="9"/>
        <v>5.4271356783919602</v>
      </c>
      <c r="AM31" s="58">
        <f t="shared" si="10"/>
        <v>0</v>
      </c>
      <c r="AN31" s="58">
        <f t="shared" si="11"/>
        <v>0</v>
      </c>
      <c r="AO31" s="56">
        <v>33.166666666666664</v>
      </c>
      <c r="AP31" s="56">
        <v>10.5</v>
      </c>
      <c r="AQ31" s="56">
        <v>0.11666666666666667</v>
      </c>
      <c r="AR31" s="57">
        <f>SUM(AO31:AQ31)</f>
        <v>43.783333333333331</v>
      </c>
      <c r="AS31">
        <v>0</v>
      </c>
      <c r="AT31">
        <v>1</v>
      </c>
      <c r="AU31">
        <v>2</v>
      </c>
      <c r="AV31">
        <v>2</v>
      </c>
      <c r="AW31">
        <v>1</v>
      </c>
      <c r="AX31" s="9">
        <f t="shared" si="12"/>
        <v>0</v>
      </c>
      <c r="AY31" s="9">
        <f t="shared" si="13"/>
        <v>1.3703844689760183</v>
      </c>
      <c r="AZ31" s="9">
        <f t="shared" si="14"/>
        <v>2.7407689379520366</v>
      </c>
      <c r="BA31" s="9">
        <f t="shared" si="15"/>
        <v>2.7407689379520366</v>
      </c>
      <c r="BB31" s="9">
        <f t="shared" si="16"/>
        <v>1.3703844689760183</v>
      </c>
      <c r="BC31" s="33">
        <f t="shared" si="17"/>
        <v>8.2916666666666661</v>
      </c>
      <c r="BD31" s="33">
        <f t="shared" si="18"/>
        <v>2.9166666666666667E-2</v>
      </c>
      <c r="BE31" s="33">
        <f t="shared" si="19"/>
        <v>2.625</v>
      </c>
      <c r="BF31" s="42">
        <f>BI31-BG31-BH31</f>
        <v>0</v>
      </c>
      <c r="BG31" s="43">
        <v>1</v>
      </c>
      <c r="BH31" s="43">
        <v>0</v>
      </c>
      <c r="BI31" s="43">
        <v>1</v>
      </c>
      <c r="BJ31" s="42">
        <f>BM31-BK31-BL31</f>
        <v>3</v>
      </c>
      <c r="BK31" s="43">
        <v>0</v>
      </c>
      <c r="BL31" s="43">
        <v>0</v>
      </c>
      <c r="BM31" s="43">
        <v>3</v>
      </c>
      <c r="BN31" s="34">
        <f t="shared" si="43"/>
        <v>-1.6257151953432709</v>
      </c>
      <c r="BO31" s="34">
        <f t="shared" si="44"/>
        <v>-74.261828489224413</v>
      </c>
      <c r="BP31" s="33">
        <v>-0.87265905470188798</v>
      </c>
      <c r="BQ31" s="33">
        <v>-0.61683972277564814</v>
      </c>
      <c r="BR31" s="33">
        <v>-0.3431139095055839</v>
      </c>
      <c r="BS31" s="33">
        <v>-1.3160824525244976E-3</v>
      </c>
      <c r="BT31" s="33">
        <v>0</v>
      </c>
      <c r="BU31" s="9">
        <f t="shared" si="45"/>
        <v>-1.8339287694356445</v>
      </c>
      <c r="BV31" s="34">
        <f t="shared" si="46"/>
        <v>-83.772916761430281</v>
      </c>
      <c r="BW31" s="33">
        <v>-0.2219245911811038</v>
      </c>
      <c r="BX31" s="33">
        <v>2.9076324229865762E-2</v>
      </c>
      <c r="BY31" s="33">
        <v>9.7228089143940877E-3</v>
      </c>
      <c r="BZ31" s="33">
        <v>0.39133903212921767</v>
      </c>
      <c r="CA31" s="9">
        <f t="shared" si="47"/>
        <v>0.2082135740923737</v>
      </c>
      <c r="CB31" s="34">
        <f t="shared" si="48"/>
        <v>9.51108827220588</v>
      </c>
      <c r="CE31" s="68">
        <f t="shared" si="20"/>
        <v>165000</v>
      </c>
      <c r="CF31" s="62">
        <v>1.3</v>
      </c>
      <c r="CG31" s="62">
        <v>1</v>
      </c>
      <c r="CH31" s="62">
        <v>-3.1</v>
      </c>
      <c r="CI31" s="62">
        <v>-0.6</v>
      </c>
      <c r="CJ31" s="63">
        <f t="shared" si="32"/>
        <v>-22.058823529411764</v>
      </c>
      <c r="CK31" s="62">
        <v>-0.5</v>
      </c>
      <c r="CL31" s="63">
        <f t="shared" si="33"/>
        <v>-18.382352941176471</v>
      </c>
      <c r="CM31" s="62">
        <v>-1</v>
      </c>
      <c r="CN31" t="s">
        <v>2001</v>
      </c>
      <c r="CO31" t="s">
        <v>2002</v>
      </c>
      <c r="CP31" t="s">
        <v>1847</v>
      </c>
      <c r="CQ31" t="s">
        <v>2400</v>
      </c>
      <c r="CR31">
        <v>72</v>
      </c>
      <c r="CS31">
        <v>193</v>
      </c>
      <c r="CT31">
        <v>42</v>
      </c>
      <c r="CU31" t="s">
        <v>3402</v>
      </c>
      <c r="CZ31" s="72">
        <v>475000</v>
      </c>
      <c r="DA31">
        <v>0</v>
      </c>
    </row>
    <row r="32" spans="1:105" x14ac:dyDescent="0.2">
      <c r="A32" s="38" t="s">
        <v>2452</v>
      </c>
      <c r="B32" t="s">
        <v>530</v>
      </c>
      <c r="C32" t="s">
        <v>530</v>
      </c>
      <c r="D32" t="s">
        <v>950</v>
      </c>
      <c r="E32" t="str">
        <f t="shared" si="40"/>
        <v xml:space="preserve">Lindstrom, Joakim </v>
      </c>
      <c r="F32" t="s">
        <v>301</v>
      </c>
      <c r="G32" t="s">
        <v>1537</v>
      </c>
      <c r="H32">
        <v>9</v>
      </c>
      <c r="I32">
        <v>1</v>
      </c>
      <c r="J32">
        <v>0</v>
      </c>
      <c r="K32">
        <f>I32+J32</f>
        <v>1</v>
      </c>
      <c r="L32">
        <v>-3</v>
      </c>
      <c r="M32">
        <v>4</v>
      </c>
      <c r="N32">
        <v>9</v>
      </c>
      <c r="O32" s="4">
        <f t="shared" si="41"/>
        <v>0.1111111111111111</v>
      </c>
      <c r="P32">
        <v>110</v>
      </c>
      <c r="Q32">
        <v>0</v>
      </c>
      <c r="R32">
        <v>0</v>
      </c>
      <c r="S32">
        <v>0</v>
      </c>
      <c r="T32">
        <v>0</v>
      </c>
      <c r="U32" s="4">
        <f t="shared" si="42"/>
        <v>0</v>
      </c>
      <c r="V32" s="40">
        <v>0</v>
      </c>
      <c r="W32">
        <v>0</v>
      </c>
      <c r="X32">
        <v>0</v>
      </c>
      <c r="Y32">
        <v>0</v>
      </c>
      <c r="Z32">
        <v>0</v>
      </c>
      <c r="AA32">
        <f>I32-W32-Y32</f>
        <v>1</v>
      </c>
      <c r="AB32">
        <f>J32-X32-Z32</f>
        <v>0</v>
      </c>
      <c r="AC32" s="9">
        <f t="shared" si="0"/>
        <v>0</v>
      </c>
      <c r="AD32" s="9">
        <f t="shared" si="1"/>
        <v>0</v>
      </c>
      <c r="AE32" s="9">
        <f t="shared" si="2"/>
        <v>0</v>
      </c>
      <c r="AF32" s="9">
        <f t="shared" si="3"/>
        <v>0</v>
      </c>
      <c r="AG32" s="9">
        <f t="shared" si="4"/>
        <v>17.569546120058565</v>
      </c>
      <c r="AH32" s="9">
        <f t="shared" si="5"/>
        <v>0</v>
      </c>
      <c r="AI32" s="6">
        <f t="shared" si="6"/>
        <v>0.87847730600292828</v>
      </c>
      <c r="AJ32" s="6">
        <f t="shared" si="7"/>
        <v>0</v>
      </c>
      <c r="AK32" s="6">
        <f t="shared" si="8"/>
        <v>0</v>
      </c>
      <c r="AL32" s="6">
        <f t="shared" si="9"/>
        <v>2.6354319180087851</v>
      </c>
      <c r="AM32" s="6">
        <f t="shared" si="10"/>
        <v>8.0178173719376389</v>
      </c>
      <c r="AN32" s="6">
        <f t="shared" si="11"/>
        <v>0</v>
      </c>
      <c r="AO32" s="33">
        <v>68.3</v>
      </c>
      <c r="AP32" s="33">
        <v>7.4833333333333334</v>
      </c>
      <c r="AQ32" s="33">
        <v>0.4</v>
      </c>
      <c r="AR32" s="32">
        <v>76.183333333333337</v>
      </c>
      <c r="AS32" s="40">
        <v>1</v>
      </c>
      <c r="AT32" s="40">
        <v>3</v>
      </c>
      <c r="AU32" s="40">
        <v>7</v>
      </c>
      <c r="AV32" s="40">
        <v>0</v>
      </c>
      <c r="AW32" s="40">
        <v>1</v>
      </c>
      <c r="AX32" s="9">
        <f t="shared" si="12"/>
        <v>0.7875738350470356</v>
      </c>
      <c r="AY32" s="9">
        <f t="shared" si="13"/>
        <v>2.3627215051411068</v>
      </c>
      <c r="AZ32" s="9">
        <f t="shared" si="14"/>
        <v>5.5130168453292496</v>
      </c>
      <c r="BA32" s="9">
        <f t="shared" si="15"/>
        <v>0</v>
      </c>
      <c r="BB32" s="9">
        <f t="shared" si="16"/>
        <v>0.7875738350470356</v>
      </c>
      <c r="BC32" s="9">
        <f t="shared" si="17"/>
        <v>7.5888888888888886</v>
      </c>
      <c r="BD32" s="9">
        <f t="shared" si="18"/>
        <v>4.4444444444444446E-2</v>
      </c>
      <c r="BE32" s="9">
        <f t="shared" si="19"/>
        <v>0.83148148148148149</v>
      </c>
      <c r="BF32" s="3">
        <v>1</v>
      </c>
      <c r="BG32" s="3">
        <v>0</v>
      </c>
      <c r="BH32" s="3">
        <v>0</v>
      </c>
      <c r="BI32" s="3">
        <v>1</v>
      </c>
      <c r="BJ32" s="3">
        <v>3</v>
      </c>
      <c r="BK32" s="3">
        <v>1</v>
      </c>
      <c r="BL32" s="3">
        <v>0</v>
      </c>
      <c r="BM32" s="3">
        <v>4</v>
      </c>
      <c r="BN32" s="34">
        <f t="shared" si="43"/>
        <v>0.33215467924372977</v>
      </c>
      <c r="BO32" s="34">
        <f t="shared" si="44"/>
        <v>8.7198778186934085</v>
      </c>
      <c r="BP32" s="34">
        <v>0.28576725884469495</v>
      </c>
      <c r="BQ32" s="34">
        <v>-0.340332882354969</v>
      </c>
      <c r="BR32" s="34">
        <v>3.5573847309731971E-3</v>
      </c>
      <c r="BS32" s="34">
        <v>-4.201846119311882E-3</v>
      </c>
      <c r="BT32" s="34">
        <v>0</v>
      </c>
      <c r="BU32" s="34">
        <f t="shared" si="45"/>
        <v>-5.5210084898612739E-2</v>
      </c>
      <c r="BV32" s="34">
        <f t="shared" si="46"/>
        <v>-1.4494006098957621</v>
      </c>
      <c r="BW32" s="34">
        <v>0.67328612197356641</v>
      </c>
      <c r="BX32" s="34">
        <v>-9.084839625012163E-2</v>
      </c>
      <c r="BY32" s="34">
        <v>3.6718864981446296E-2</v>
      </c>
      <c r="BZ32" s="34">
        <v>-0.23179182656254854</v>
      </c>
      <c r="CA32" s="34">
        <f t="shared" si="47"/>
        <v>0.3873647641423425</v>
      </c>
      <c r="CB32" s="34">
        <f t="shared" si="48"/>
        <v>10.16927842858917</v>
      </c>
      <c r="CE32" s="68">
        <f t="shared" si="20"/>
        <v>165000</v>
      </c>
      <c r="CF32" s="9">
        <v>1.7</v>
      </c>
      <c r="CG32" s="9">
        <v>1.6</v>
      </c>
      <c r="CH32" s="9">
        <v>-2.6</v>
      </c>
      <c r="CI32" s="9">
        <v>-0.3</v>
      </c>
      <c r="CJ32" s="9">
        <f t="shared" si="32"/>
        <v>-7.137192704203013</v>
      </c>
      <c r="CK32" s="9">
        <v>-0.3</v>
      </c>
      <c r="CL32" s="9">
        <f t="shared" si="33"/>
        <v>-7.137192704203013</v>
      </c>
      <c r="CM32" s="9">
        <v>-0.6</v>
      </c>
      <c r="CN32" t="s">
        <v>86</v>
      </c>
      <c r="CO32" t="s">
        <v>87</v>
      </c>
      <c r="CQ32" t="s">
        <v>2436</v>
      </c>
      <c r="CR32">
        <v>72</v>
      </c>
      <c r="CS32">
        <v>187</v>
      </c>
      <c r="CU32" t="s">
        <v>3402</v>
      </c>
      <c r="CV32" t="s">
        <v>3090</v>
      </c>
      <c r="CW32">
        <v>0</v>
      </c>
      <c r="CX32">
        <v>0</v>
      </c>
      <c r="CY32">
        <v>0</v>
      </c>
      <c r="CZ32" s="70"/>
      <c r="DA32">
        <v>0</v>
      </c>
    </row>
    <row r="33" spans="1:105" x14ac:dyDescent="0.2">
      <c r="A33" s="44" t="s">
        <v>2372</v>
      </c>
      <c r="B33" s="43" t="s">
        <v>530</v>
      </c>
      <c r="C33" s="43" t="s">
        <v>530</v>
      </c>
      <c r="D33" s="42" t="s">
        <v>950</v>
      </c>
      <c r="E33" s="42" t="str">
        <f t="shared" si="40"/>
        <v xml:space="preserve">Lindstrom, Joakim </v>
      </c>
      <c r="F33" s="42" t="s">
        <v>301</v>
      </c>
      <c r="G33" s="45" t="s">
        <v>2373</v>
      </c>
      <c r="H33" s="43">
        <v>25</v>
      </c>
      <c r="I33" s="64">
        <v>3</v>
      </c>
      <c r="J33" s="64">
        <v>4</v>
      </c>
      <c r="K33" s="64">
        <v>7</v>
      </c>
      <c r="L33" s="43">
        <v>0</v>
      </c>
      <c r="M33">
        <v>14</v>
      </c>
      <c r="N33">
        <v>25</v>
      </c>
      <c r="O33" s="4">
        <f t="shared" si="41"/>
        <v>0.12</v>
      </c>
      <c r="Q33">
        <v>1</v>
      </c>
      <c r="R33">
        <v>0</v>
      </c>
      <c r="S33">
        <v>2</v>
      </c>
      <c r="T33">
        <v>5</v>
      </c>
      <c r="U33" s="4">
        <f t="shared" si="42"/>
        <v>0.2857142857142857</v>
      </c>
      <c r="V33">
        <v>0.5</v>
      </c>
      <c r="W33">
        <v>2</v>
      </c>
      <c r="X33">
        <v>2</v>
      </c>
      <c r="Y33">
        <v>0</v>
      </c>
      <c r="Z33">
        <v>0</v>
      </c>
      <c r="AA33">
        <v>1</v>
      </c>
      <c r="AB33">
        <v>2</v>
      </c>
      <c r="AC33" s="9">
        <f t="shared" si="0"/>
        <v>16.853932584269664</v>
      </c>
      <c r="AD33" s="9">
        <f t="shared" si="1"/>
        <v>16.853932584269664</v>
      </c>
      <c r="AE33" s="9">
        <f t="shared" si="2"/>
        <v>0</v>
      </c>
      <c r="AF33" s="9">
        <f t="shared" si="3"/>
        <v>0</v>
      </c>
      <c r="AG33" s="9">
        <f t="shared" si="4"/>
        <v>6.0065070493034112</v>
      </c>
      <c r="AH33" s="9">
        <f t="shared" si="5"/>
        <v>12.013014098606822</v>
      </c>
      <c r="AI33" s="58">
        <f t="shared" si="6"/>
        <v>2.1022774672561941</v>
      </c>
      <c r="AJ33" s="58">
        <f t="shared" si="7"/>
        <v>8.4269662921348303</v>
      </c>
      <c r="AK33" s="58">
        <f t="shared" si="8"/>
        <v>0</v>
      </c>
      <c r="AL33" s="58">
        <f t="shared" si="9"/>
        <v>2.1022774672561941</v>
      </c>
      <c r="AM33" s="58">
        <f t="shared" si="10"/>
        <v>0</v>
      </c>
      <c r="AN33" s="58">
        <f t="shared" si="11"/>
        <v>0</v>
      </c>
      <c r="AO33" s="56">
        <v>199.78333333333336</v>
      </c>
      <c r="AP33" s="56">
        <v>35.6</v>
      </c>
      <c r="AQ33" s="56">
        <v>0.45</v>
      </c>
      <c r="AR33" s="57">
        <f>SUM(AO33:AQ33)</f>
        <v>235.83333333333334</v>
      </c>
      <c r="AS33">
        <v>1</v>
      </c>
      <c r="AT33">
        <v>9</v>
      </c>
      <c r="AU33">
        <v>13</v>
      </c>
      <c r="AV33">
        <v>0</v>
      </c>
      <c r="AW33">
        <v>5</v>
      </c>
      <c r="AX33" s="9">
        <f t="shared" si="12"/>
        <v>0.25441696113074203</v>
      </c>
      <c r="AY33" s="9">
        <f t="shared" si="13"/>
        <v>2.2897526501766783</v>
      </c>
      <c r="AZ33" s="9">
        <f t="shared" si="14"/>
        <v>3.3074204946996462</v>
      </c>
      <c r="BA33" s="9">
        <f t="shared" si="15"/>
        <v>0</v>
      </c>
      <c r="BB33" s="9">
        <f t="shared" si="16"/>
        <v>1.2720848056537102</v>
      </c>
      <c r="BC33" s="33">
        <f t="shared" si="17"/>
        <v>7.9913333333333343</v>
      </c>
      <c r="BD33" s="33">
        <f t="shared" si="18"/>
        <v>1.8000000000000002E-2</v>
      </c>
      <c r="BE33" s="33">
        <f t="shared" si="19"/>
        <v>1.4240000000000002</v>
      </c>
      <c r="BF33" s="42">
        <f>BI33-BG33-BH33</f>
        <v>7</v>
      </c>
      <c r="BG33" s="43">
        <v>5</v>
      </c>
      <c r="BH33" s="43">
        <v>0</v>
      </c>
      <c r="BI33" s="43">
        <v>12</v>
      </c>
      <c r="BJ33" s="42">
        <f>BM33-BK33-BL33</f>
        <v>7</v>
      </c>
      <c r="BK33" s="43">
        <v>0</v>
      </c>
      <c r="BL33" s="43">
        <v>0</v>
      </c>
      <c r="BM33" s="43">
        <v>7</v>
      </c>
      <c r="BN33" s="34">
        <f t="shared" si="43"/>
        <v>1.3411789185102618</v>
      </c>
      <c r="BO33" s="34">
        <f t="shared" si="44"/>
        <v>11.37395549266653</v>
      </c>
      <c r="BP33" s="33">
        <v>-0.41431796880749605</v>
      </c>
      <c r="BQ33" s="33">
        <v>3.5842987748328694</v>
      </c>
      <c r="BR33" s="33">
        <v>-1.0413089272302074</v>
      </c>
      <c r="BS33" s="33">
        <v>-5.6053524509537267E-3</v>
      </c>
      <c r="BT33" s="33">
        <v>-0.87522778272390944</v>
      </c>
      <c r="BU33" s="9">
        <f t="shared" si="45"/>
        <v>1.2478387436203029</v>
      </c>
      <c r="BV33" s="34">
        <f t="shared" si="46"/>
        <v>10.582378037769354</v>
      </c>
      <c r="BW33" s="33">
        <v>2.4711676441188257</v>
      </c>
      <c r="BX33" s="33">
        <v>0.1691069248534835</v>
      </c>
      <c r="BY33" s="33">
        <v>6.4584489994251912E-2</v>
      </c>
      <c r="BZ33" s="33">
        <v>-2.6115188840766019</v>
      </c>
      <c r="CA33" s="9">
        <f t="shared" si="47"/>
        <v>9.3340174889958938E-2</v>
      </c>
      <c r="CB33" s="34">
        <f t="shared" si="48"/>
        <v>0.79157745489717823</v>
      </c>
      <c r="CC33" s="47">
        <v>56.395237000000002</v>
      </c>
      <c r="CD33">
        <v>645997</v>
      </c>
      <c r="CE33" s="68">
        <f t="shared" si="20"/>
        <v>2118870.16</v>
      </c>
      <c r="CF33" s="62">
        <v>6.7</v>
      </c>
      <c r="CG33" s="62">
        <v>4.9000000000000004</v>
      </c>
      <c r="CH33" s="62">
        <v>1</v>
      </c>
      <c r="CI33" s="62">
        <v>-0.3</v>
      </c>
      <c r="CJ33" s="63">
        <f t="shared" si="32"/>
        <v>-2.2068289094587135</v>
      </c>
      <c r="CK33" s="62">
        <v>0.6</v>
      </c>
      <c r="CL33" s="63">
        <f t="shared" si="33"/>
        <v>4.4136578189174269</v>
      </c>
      <c r="CM33" s="62">
        <v>0</v>
      </c>
      <c r="CN33" t="s">
        <v>2044</v>
      </c>
      <c r="CO33" t="s">
        <v>87</v>
      </c>
      <c r="CQ33" t="s">
        <v>2436</v>
      </c>
      <c r="CR33">
        <v>72</v>
      </c>
      <c r="CS33">
        <v>187</v>
      </c>
      <c r="CT33">
        <v>38</v>
      </c>
      <c r="CU33" t="s">
        <v>3402</v>
      </c>
      <c r="CV33" t="s">
        <v>3090</v>
      </c>
      <c r="CZ33" s="72">
        <v>525000</v>
      </c>
      <c r="DA33">
        <v>0</v>
      </c>
    </row>
    <row r="34" spans="1:105" x14ac:dyDescent="0.2">
      <c r="A34" s="38" t="s">
        <v>2452</v>
      </c>
      <c r="B34" t="s">
        <v>977</v>
      </c>
      <c r="D34" t="s">
        <v>950</v>
      </c>
      <c r="E34" t="str">
        <f t="shared" si="40"/>
        <v xml:space="preserve">Green, Josh </v>
      </c>
      <c r="F34" t="s">
        <v>1390</v>
      </c>
      <c r="G34" t="s">
        <v>1537</v>
      </c>
      <c r="H34">
        <v>57</v>
      </c>
      <c r="I34">
        <v>2</v>
      </c>
      <c r="J34">
        <v>5</v>
      </c>
      <c r="K34">
        <f>I34+J34</f>
        <v>7</v>
      </c>
      <c r="L34">
        <v>0</v>
      </c>
      <c r="M34">
        <v>25</v>
      </c>
      <c r="N34">
        <v>74</v>
      </c>
      <c r="O34" s="4">
        <f t="shared" si="41"/>
        <v>2.7027027027027029E-2</v>
      </c>
      <c r="P34">
        <v>995</v>
      </c>
      <c r="Q34">
        <v>2</v>
      </c>
      <c r="R34">
        <v>0</v>
      </c>
      <c r="S34">
        <v>108</v>
      </c>
      <c r="T34">
        <v>158</v>
      </c>
      <c r="U34" s="4">
        <f t="shared" si="42"/>
        <v>0.40601503759398494</v>
      </c>
      <c r="V34" s="40">
        <v>8</v>
      </c>
      <c r="W34">
        <v>0</v>
      </c>
      <c r="X34">
        <v>0</v>
      </c>
      <c r="Y34">
        <v>0</v>
      </c>
      <c r="Z34">
        <v>1</v>
      </c>
      <c r="AA34">
        <f>I34-W34-Y34</f>
        <v>2</v>
      </c>
      <c r="AB34">
        <f>J34-X34-Z34</f>
        <v>4</v>
      </c>
      <c r="AC34" s="9">
        <f t="shared" si="0"/>
        <v>0</v>
      </c>
      <c r="AD34" s="9">
        <f t="shared" si="1"/>
        <v>0</v>
      </c>
      <c r="AE34" s="9">
        <f t="shared" si="2"/>
        <v>0</v>
      </c>
      <c r="AF34" s="9">
        <f t="shared" si="3"/>
        <v>2.0646937370956637</v>
      </c>
      <c r="AG34" s="9">
        <f t="shared" si="4"/>
        <v>4.9210580274759073</v>
      </c>
      <c r="AH34" s="9">
        <f t="shared" si="5"/>
        <v>9.8421160549518145</v>
      </c>
      <c r="AI34" s="6">
        <f t="shared" si="6"/>
        <v>1.4763174082427721</v>
      </c>
      <c r="AJ34" s="6">
        <f t="shared" si="7"/>
        <v>0</v>
      </c>
      <c r="AK34" s="6">
        <f t="shared" si="8"/>
        <v>0.41293874741913278</v>
      </c>
      <c r="AL34" s="6">
        <f t="shared" si="9"/>
        <v>1.5993438589296698</v>
      </c>
      <c r="AM34" s="6">
        <f t="shared" si="10"/>
        <v>0</v>
      </c>
      <c r="AN34" s="6">
        <f t="shared" si="11"/>
        <v>2.0646937370956642</v>
      </c>
      <c r="AO34" s="32">
        <v>487.7</v>
      </c>
      <c r="AP34" s="32">
        <v>17.366666666666667</v>
      </c>
      <c r="AQ34" s="32">
        <v>145.30000000000001</v>
      </c>
      <c r="AR34" s="32">
        <v>650.36666666666667</v>
      </c>
      <c r="AS34" s="40">
        <v>18</v>
      </c>
      <c r="AT34" s="40">
        <v>46</v>
      </c>
      <c r="AU34" s="40">
        <v>22</v>
      </c>
      <c r="AV34" s="40">
        <v>18</v>
      </c>
      <c r="AW34" s="40">
        <v>27</v>
      </c>
      <c r="AX34" s="9">
        <f t="shared" si="12"/>
        <v>1.6606017118548511</v>
      </c>
      <c r="AY34" s="9">
        <f t="shared" si="13"/>
        <v>4.2437599302957301</v>
      </c>
      <c r="AZ34" s="9">
        <f t="shared" si="14"/>
        <v>2.0296243144892623</v>
      </c>
      <c r="BA34" s="9">
        <f t="shared" si="15"/>
        <v>1.6606017118548511</v>
      </c>
      <c r="BB34" s="9">
        <f t="shared" si="16"/>
        <v>2.4909025677822765</v>
      </c>
      <c r="BC34" s="9">
        <f t="shared" si="17"/>
        <v>8.5561403508771932</v>
      </c>
      <c r="BD34" s="9">
        <f t="shared" si="18"/>
        <v>2.549122807017544</v>
      </c>
      <c r="BE34" s="9">
        <f t="shared" si="19"/>
        <v>0.30467836257309944</v>
      </c>
      <c r="BF34" s="3">
        <v>12</v>
      </c>
      <c r="BG34" s="3">
        <v>0</v>
      </c>
      <c r="BH34" s="3">
        <v>1</v>
      </c>
      <c r="BI34" s="3">
        <v>13</v>
      </c>
      <c r="BJ34" s="3">
        <v>13</v>
      </c>
      <c r="BK34" s="3">
        <v>0</v>
      </c>
      <c r="BL34" s="3">
        <v>5</v>
      </c>
      <c r="BM34" s="3">
        <v>18</v>
      </c>
      <c r="BN34" s="34">
        <f t="shared" si="43"/>
        <v>12.896683949540499</v>
      </c>
      <c r="BO34" s="34">
        <f t="shared" si="44"/>
        <v>39.65973230344062</v>
      </c>
      <c r="BP34" s="34">
        <v>-5.4175368961742691</v>
      </c>
      <c r="BQ34" s="34">
        <v>-0.96699821530048924</v>
      </c>
      <c r="BR34" s="34">
        <v>9.9136274388681042E-2</v>
      </c>
      <c r="BS34" s="34">
        <v>-0.59973379298498997</v>
      </c>
      <c r="BT34" s="34">
        <v>2.0322986613553597</v>
      </c>
      <c r="BU34" s="34">
        <f t="shared" si="45"/>
        <v>-4.8528339687157072</v>
      </c>
      <c r="BV34" s="34">
        <f t="shared" si="46"/>
        <v>-14.923378510734583</v>
      </c>
      <c r="BW34" s="34">
        <v>6.0095495237572463</v>
      </c>
      <c r="BX34" s="34">
        <v>4.4679784953287296E-2</v>
      </c>
      <c r="BY34" s="34">
        <v>10.429669512743018</v>
      </c>
      <c r="BZ34" s="34">
        <v>1.2656190968026564</v>
      </c>
      <c r="CA34" s="34">
        <f t="shared" si="47"/>
        <v>17.749517918256206</v>
      </c>
      <c r="CB34" s="34">
        <f t="shared" si="48"/>
        <v>54.583110814175207</v>
      </c>
      <c r="CC34" s="15">
        <v>64</v>
      </c>
      <c r="CD34" s="7">
        <v>165000</v>
      </c>
      <c r="CE34" s="68">
        <f t="shared" si="20"/>
        <v>165000</v>
      </c>
      <c r="CF34" s="9">
        <v>9.8000000000000007</v>
      </c>
      <c r="CG34" s="9">
        <v>11.3</v>
      </c>
      <c r="CH34" s="9">
        <v>-1.7</v>
      </c>
      <c r="CI34" s="9">
        <v>-2.2999999999999998</v>
      </c>
      <c r="CJ34" s="9">
        <f t="shared" si="32"/>
        <v>-5.6578246074371688</v>
      </c>
      <c r="CK34" s="9">
        <v>0.9</v>
      </c>
      <c r="CL34" s="9">
        <f t="shared" si="33"/>
        <v>2.2139313681275881</v>
      </c>
      <c r="CM34" s="9">
        <v>-1.4</v>
      </c>
      <c r="CN34" t="s">
        <v>1271</v>
      </c>
      <c r="CO34" t="s">
        <v>1272</v>
      </c>
      <c r="CP34" t="s">
        <v>2417</v>
      </c>
      <c r="CQ34" t="s">
        <v>2400</v>
      </c>
      <c r="CR34">
        <v>76</v>
      </c>
      <c r="CS34">
        <v>225</v>
      </c>
      <c r="CT34">
        <v>25</v>
      </c>
      <c r="CU34" t="s">
        <v>3402</v>
      </c>
      <c r="CV34" t="s">
        <v>2382</v>
      </c>
      <c r="CW34">
        <v>0</v>
      </c>
      <c r="CX34">
        <v>0</v>
      </c>
      <c r="CY34">
        <v>0</v>
      </c>
      <c r="CZ34" s="70"/>
      <c r="DA34">
        <v>0</v>
      </c>
    </row>
    <row r="35" spans="1:105" x14ac:dyDescent="0.2">
      <c r="A35" s="38" t="s">
        <v>2452</v>
      </c>
      <c r="B35" t="s">
        <v>950</v>
      </c>
      <c r="C35" t="s">
        <v>950</v>
      </c>
      <c r="D35" s="82" t="s">
        <v>950</v>
      </c>
      <c r="E35" t="str">
        <f t="shared" si="40"/>
        <v xml:space="preserve">Huskins, Kent </v>
      </c>
      <c r="F35" t="s">
        <v>192</v>
      </c>
      <c r="G35" t="s">
        <v>1524</v>
      </c>
      <c r="H35">
        <v>33</v>
      </c>
      <c r="I35">
        <v>0</v>
      </c>
      <c r="J35">
        <v>3</v>
      </c>
      <c r="K35">
        <f>I35+J35</f>
        <v>3</v>
      </c>
      <c r="L35">
        <v>-3</v>
      </c>
      <c r="M35">
        <v>14</v>
      </c>
      <c r="N35">
        <v>16</v>
      </c>
      <c r="O35" s="4">
        <f t="shared" si="41"/>
        <v>0</v>
      </c>
      <c r="P35">
        <v>624</v>
      </c>
      <c r="Q35">
        <v>0</v>
      </c>
      <c r="R35">
        <v>0</v>
      </c>
      <c r="S35">
        <v>0</v>
      </c>
      <c r="T35">
        <v>0</v>
      </c>
      <c r="U35" s="4">
        <f t="shared" si="42"/>
        <v>0</v>
      </c>
      <c r="V35" s="40">
        <v>0</v>
      </c>
      <c r="W35">
        <v>0</v>
      </c>
      <c r="X35">
        <v>1</v>
      </c>
      <c r="Y35">
        <v>0</v>
      </c>
      <c r="Z35">
        <v>0</v>
      </c>
      <c r="AA35">
        <f>I35-W35-Y35</f>
        <v>0</v>
      </c>
      <c r="AB35">
        <f>J35-X35-Z35</f>
        <v>2</v>
      </c>
      <c r="AC35" s="9">
        <f t="shared" si="0"/>
        <v>0</v>
      </c>
      <c r="AD35" s="9">
        <f t="shared" si="1"/>
        <v>21.844660194174761</v>
      </c>
      <c r="AE35" s="9">
        <f t="shared" si="2"/>
        <v>0</v>
      </c>
      <c r="AF35" s="9">
        <f t="shared" si="3"/>
        <v>0</v>
      </c>
      <c r="AG35" s="9">
        <f t="shared" si="4"/>
        <v>0</v>
      </c>
      <c r="AH35" s="9">
        <f t="shared" si="5"/>
        <v>5.788479318245769</v>
      </c>
      <c r="AI35" s="6">
        <f t="shared" si="6"/>
        <v>1.7365437954737308</v>
      </c>
      <c r="AJ35" s="6">
        <f t="shared" si="7"/>
        <v>13.106796116504855</v>
      </c>
      <c r="AK35" s="6">
        <f t="shared" si="8"/>
        <v>0</v>
      </c>
      <c r="AL35" s="6">
        <f t="shared" si="9"/>
        <v>2.1706797443421637</v>
      </c>
      <c r="AM35" s="6">
        <f t="shared" si="10"/>
        <v>0</v>
      </c>
      <c r="AN35" s="6">
        <f t="shared" si="11"/>
        <v>3.3472803347280333</v>
      </c>
      <c r="AO35" s="32">
        <v>414.61666666666667</v>
      </c>
      <c r="AP35" s="32">
        <v>13.733333333333333</v>
      </c>
      <c r="AQ35" s="32">
        <v>35.85</v>
      </c>
      <c r="AR35" s="32">
        <v>464.2</v>
      </c>
      <c r="AS35" s="40">
        <v>33</v>
      </c>
      <c r="AT35" s="40">
        <v>29</v>
      </c>
      <c r="AU35" s="40">
        <v>12</v>
      </c>
      <c r="AV35" s="40">
        <v>7</v>
      </c>
      <c r="AW35" s="40">
        <v>9</v>
      </c>
      <c r="AX35" s="9">
        <f t="shared" si="12"/>
        <v>4.2654028436018958</v>
      </c>
      <c r="AY35" s="9">
        <f t="shared" si="13"/>
        <v>3.7483843171046964</v>
      </c>
      <c r="AZ35" s="9">
        <f t="shared" si="14"/>
        <v>1.5510555794915986</v>
      </c>
      <c r="BA35" s="9">
        <f t="shared" si="15"/>
        <v>0.90478242137009912</v>
      </c>
      <c r="BB35" s="9">
        <f t="shared" si="16"/>
        <v>1.1632916846186987</v>
      </c>
      <c r="BC35" s="9">
        <f t="shared" si="17"/>
        <v>12.564141414141414</v>
      </c>
      <c r="BD35" s="9">
        <f t="shared" si="18"/>
        <v>1.0863636363636364</v>
      </c>
      <c r="BE35" s="9">
        <f t="shared" si="19"/>
        <v>0.41616161616161612</v>
      </c>
      <c r="BF35" s="3">
        <v>12</v>
      </c>
      <c r="BG35" s="3">
        <v>3</v>
      </c>
      <c r="BH35" s="3">
        <v>0</v>
      </c>
      <c r="BI35" s="3">
        <v>15</v>
      </c>
      <c r="BJ35" s="3">
        <v>15</v>
      </c>
      <c r="BK35" s="3">
        <v>0</v>
      </c>
      <c r="BL35" s="3">
        <v>2</v>
      </c>
      <c r="BM35" s="3">
        <v>17</v>
      </c>
      <c r="BN35" s="34">
        <f t="shared" si="43"/>
        <v>11.974661617455631</v>
      </c>
      <c r="BO35" s="34">
        <f t="shared" si="44"/>
        <v>51.592682539662349</v>
      </c>
      <c r="BP35" s="34">
        <v>-1.9785018246499204</v>
      </c>
      <c r="BQ35" s="34">
        <v>0.21126295048578767</v>
      </c>
      <c r="BR35" s="34">
        <v>1.1957901655044055E-3</v>
      </c>
      <c r="BS35" s="34">
        <v>-8.4426506914713817E-2</v>
      </c>
      <c r="BT35" s="34">
        <v>0</v>
      </c>
      <c r="BU35" s="34">
        <f t="shared" si="45"/>
        <v>-1.8504695909133422</v>
      </c>
      <c r="BV35" s="34">
        <f t="shared" si="46"/>
        <v>-7.972725510182431</v>
      </c>
      <c r="BW35" s="34">
        <v>9.6459846827415721</v>
      </c>
      <c r="BX35" s="34">
        <v>0.32667200539495339</v>
      </c>
      <c r="BY35" s="34">
        <v>2.7928038885110409</v>
      </c>
      <c r="BZ35" s="34">
        <v>1.0596706317214066</v>
      </c>
      <c r="CA35" s="34">
        <f t="shared" si="47"/>
        <v>13.825131208368973</v>
      </c>
      <c r="CB35" s="34">
        <f t="shared" si="48"/>
        <v>59.565408049844777</v>
      </c>
      <c r="CC35" s="15">
        <v>61</v>
      </c>
      <c r="CD35" s="7">
        <v>732327</v>
      </c>
      <c r="CE35" s="68">
        <f t="shared" si="20"/>
        <v>1819721.6363636362</v>
      </c>
      <c r="CF35" s="9">
        <v>8.5</v>
      </c>
      <c r="CG35" s="9">
        <v>9.4</v>
      </c>
      <c r="CH35" s="9">
        <v>-5.2</v>
      </c>
      <c r="CI35" s="9">
        <v>-1</v>
      </c>
      <c r="CJ35" s="9">
        <f t="shared" si="32"/>
        <v>-3.8926914717617676</v>
      </c>
      <c r="CK35" s="9">
        <v>-0.2</v>
      </c>
      <c r="CL35" s="9">
        <f t="shared" si="33"/>
        <v>-0.77853829435235355</v>
      </c>
      <c r="CM35" s="9">
        <v>-1.2</v>
      </c>
      <c r="CN35" t="s">
        <v>2699</v>
      </c>
      <c r="CO35" t="s">
        <v>2700</v>
      </c>
      <c r="CP35" t="s">
        <v>2427</v>
      </c>
      <c r="CQ35" t="s">
        <v>2400</v>
      </c>
      <c r="CR35">
        <v>75</v>
      </c>
      <c r="CS35">
        <v>217</v>
      </c>
      <c r="CT35">
        <v>40</v>
      </c>
      <c r="CU35" t="s">
        <v>3402</v>
      </c>
      <c r="CV35" t="s">
        <v>2382</v>
      </c>
      <c r="CW35">
        <v>0</v>
      </c>
      <c r="CX35">
        <v>0</v>
      </c>
      <c r="CY35">
        <v>0</v>
      </c>
      <c r="CZ35" s="70"/>
      <c r="DA35">
        <v>0</v>
      </c>
    </row>
    <row r="36" spans="1:105" x14ac:dyDescent="0.2">
      <c r="A36" s="44" t="s">
        <v>2372</v>
      </c>
      <c r="B36" s="43" t="s">
        <v>950</v>
      </c>
      <c r="C36" s="43" t="s">
        <v>950</v>
      </c>
      <c r="D36" s="82" t="s">
        <v>950</v>
      </c>
      <c r="E36" s="42" t="str">
        <f t="shared" si="40"/>
        <v xml:space="preserve">Huskins, Kent </v>
      </c>
      <c r="F36" s="42" t="s">
        <v>192</v>
      </c>
      <c r="G36" s="45" t="s">
        <v>2374</v>
      </c>
      <c r="H36" s="43">
        <v>76</v>
      </c>
      <c r="I36" s="64">
        <v>4</v>
      </c>
      <c r="J36" s="64">
        <v>15</v>
      </c>
      <c r="K36" s="64">
        <v>19</v>
      </c>
      <c r="L36" s="43">
        <v>23</v>
      </c>
      <c r="M36">
        <v>59</v>
      </c>
      <c r="N36">
        <v>46</v>
      </c>
      <c r="O36" s="4">
        <f t="shared" si="41"/>
        <v>8.6956521739130432E-2</v>
      </c>
      <c r="Q36">
        <v>2</v>
      </c>
      <c r="R36">
        <v>0</v>
      </c>
      <c r="S36">
        <v>0</v>
      </c>
      <c r="T36">
        <v>0</v>
      </c>
      <c r="U36" s="4">
        <f t="shared" si="42"/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3</v>
      </c>
      <c r="AB36">
        <v>15</v>
      </c>
      <c r="AC36" s="9">
        <f t="shared" si="0"/>
        <v>8.4309133489461345</v>
      </c>
      <c r="AD36" s="9">
        <f t="shared" si="1"/>
        <v>0</v>
      </c>
      <c r="AE36" s="9">
        <f t="shared" si="2"/>
        <v>0</v>
      </c>
      <c r="AF36" s="9">
        <f t="shared" si="3"/>
        <v>0</v>
      </c>
      <c r="AG36" s="9">
        <f t="shared" si="4"/>
        <v>3.3145101890498401</v>
      </c>
      <c r="AH36" s="9">
        <f t="shared" si="5"/>
        <v>16.572550945249201</v>
      </c>
      <c r="AI36" s="58">
        <f t="shared" si="6"/>
        <v>2.5963663147557079</v>
      </c>
      <c r="AJ36" s="58">
        <f t="shared" si="7"/>
        <v>1.686182669789227</v>
      </c>
      <c r="AK36" s="58">
        <f t="shared" si="8"/>
        <v>0</v>
      </c>
      <c r="AL36" s="58">
        <f t="shared" si="9"/>
        <v>1.270562239135772</v>
      </c>
      <c r="AM36" s="58">
        <f t="shared" si="10"/>
        <v>1.686182669789227</v>
      </c>
      <c r="AN36" s="58">
        <f t="shared" si="11"/>
        <v>4.7713717693836983</v>
      </c>
      <c r="AO36" s="56">
        <v>1086.1333333333334</v>
      </c>
      <c r="AP36" s="56">
        <v>35.583333333333336</v>
      </c>
      <c r="AQ36" s="56">
        <v>100.6</v>
      </c>
      <c r="AR36" s="57">
        <f>SUM(AO36:AQ36)</f>
        <v>1222.3166666666666</v>
      </c>
      <c r="AS36">
        <v>49</v>
      </c>
      <c r="AT36">
        <v>65</v>
      </c>
      <c r="AU36">
        <v>26</v>
      </c>
      <c r="AV36">
        <v>21</v>
      </c>
      <c r="AW36">
        <v>29</v>
      </c>
      <c r="AX36" s="9">
        <f t="shared" si="12"/>
        <v>2.4052686837835262</v>
      </c>
      <c r="AY36" s="9">
        <f t="shared" si="13"/>
        <v>3.1906625397128403</v>
      </c>
      <c r="AZ36" s="9">
        <f t="shared" si="14"/>
        <v>1.2762650158851363</v>
      </c>
      <c r="BA36" s="9">
        <f t="shared" si="15"/>
        <v>1.0308294359072254</v>
      </c>
      <c r="BB36" s="9">
        <f t="shared" si="16"/>
        <v>1.4235263638718827</v>
      </c>
      <c r="BC36" s="33">
        <f t="shared" si="17"/>
        <v>14.291228070175441</v>
      </c>
      <c r="BD36" s="33">
        <f t="shared" si="18"/>
        <v>1.3236842105263158</v>
      </c>
      <c r="BE36" s="33">
        <f t="shared" si="19"/>
        <v>0.46820175438596495</v>
      </c>
      <c r="BF36" s="42">
        <f>BI36-BG36-BH36</f>
        <v>47</v>
      </c>
      <c r="BG36" s="43">
        <v>1</v>
      </c>
      <c r="BH36" s="43">
        <v>0</v>
      </c>
      <c r="BI36" s="43">
        <v>48</v>
      </c>
      <c r="BJ36" s="42">
        <f>BM36-BK36-BL36</f>
        <v>23</v>
      </c>
      <c r="BK36" s="43">
        <v>1</v>
      </c>
      <c r="BL36" s="43">
        <v>8</v>
      </c>
      <c r="BM36" s="43">
        <v>32</v>
      </c>
      <c r="BN36" s="34">
        <f t="shared" si="43"/>
        <v>50.0881577443498</v>
      </c>
      <c r="BO36" s="34">
        <f t="shared" si="44"/>
        <v>81.956106973397183</v>
      </c>
      <c r="BP36" s="33">
        <v>12.331818140297123</v>
      </c>
      <c r="BQ36" s="33">
        <v>0.49693366002804207</v>
      </c>
      <c r="BR36" s="33">
        <v>0.46455369565359939</v>
      </c>
      <c r="BS36" s="33">
        <v>-0.2157075137792217</v>
      </c>
      <c r="BT36" s="33">
        <v>0</v>
      </c>
      <c r="BU36" s="9">
        <f t="shared" si="45"/>
        <v>13.077597982199542</v>
      </c>
      <c r="BV36" s="34">
        <f t="shared" si="46"/>
        <v>21.398052303194007</v>
      </c>
      <c r="BW36" s="33">
        <v>32.58651317363919</v>
      </c>
      <c r="BX36" s="33">
        <v>-0.20101548735916691</v>
      </c>
      <c r="BY36" s="33">
        <v>5.0769965494052798</v>
      </c>
      <c r="BZ36" s="33">
        <v>-0.45193447353504435</v>
      </c>
      <c r="CA36" s="9">
        <f t="shared" si="47"/>
        <v>37.010559762150258</v>
      </c>
      <c r="CB36" s="34">
        <f t="shared" si="48"/>
        <v>60.558054670203184</v>
      </c>
      <c r="CC36" s="47">
        <v>81.734665000000007</v>
      </c>
      <c r="CD36">
        <v>4420581</v>
      </c>
      <c r="CE36" s="68">
        <f t="shared" si="20"/>
        <v>4769574.2368421052</v>
      </c>
      <c r="CF36" s="62">
        <v>21.7</v>
      </c>
      <c r="CG36" s="62">
        <v>26.7</v>
      </c>
      <c r="CH36" s="62">
        <v>15.9</v>
      </c>
      <c r="CI36" s="62">
        <v>1.9</v>
      </c>
      <c r="CJ36" s="63">
        <f t="shared" si="32"/>
        <v>2.7972027972027971</v>
      </c>
      <c r="CK36" s="62">
        <v>7.4</v>
      </c>
      <c r="CL36" s="63">
        <f t="shared" si="33"/>
        <v>10.894368789105631</v>
      </c>
      <c r="CM36" s="62">
        <v>9.4</v>
      </c>
      <c r="CN36" t="s">
        <v>2106</v>
      </c>
      <c r="CO36" t="s">
        <v>2107</v>
      </c>
      <c r="CP36" t="s">
        <v>2427</v>
      </c>
      <c r="CQ36" t="s">
        <v>2400</v>
      </c>
      <c r="CR36">
        <v>75</v>
      </c>
      <c r="CS36">
        <v>209</v>
      </c>
      <c r="CT36">
        <v>40</v>
      </c>
      <c r="CU36" t="s">
        <v>3402</v>
      </c>
      <c r="CZ36" s="72">
        <v>625000</v>
      </c>
      <c r="DA36">
        <v>0</v>
      </c>
    </row>
    <row r="37" spans="1:105" x14ac:dyDescent="0.2">
      <c r="A37" s="75" t="s">
        <v>2452</v>
      </c>
      <c r="B37" s="19" t="s">
        <v>967</v>
      </c>
      <c r="C37" s="19" t="s">
        <v>967</v>
      </c>
      <c r="D37" s="19" t="s">
        <v>950</v>
      </c>
      <c r="E37" s="19" t="str">
        <f t="shared" si="40"/>
        <v xml:space="preserve">Bergeron, Marc-Andre </v>
      </c>
      <c r="F37" s="19" t="s">
        <v>2871</v>
      </c>
      <c r="G37" s="19" t="s">
        <v>1524</v>
      </c>
      <c r="H37" s="19">
        <v>23</v>
      </c>
      <c r="I37" s="19">
        <v>6</v>
      </c>
      <c r="J37" s="19">
        <v>15</v>
      </c>
      <c r="K37" s="19">
        <f>I37+J37</f>
        <v>21</v>
      </c>
      <c r="L37" s="19">
        <v>5</v>
      </c>
      <c r="M37" s="19">
        <v>10</v>
      </c>
      <c r="N37" s="19">
        <v>55</v>
      </c>
      <c r="O37" s="20">
        <f t="shared" si="41"/>
        <v>0.10909090909090909</v>
      </c>
      <c r="P37" s="19">
        <v>626</v>
      </c>
      <c r="Q37" s="19">
        <v>1</v>
      </c>
      <c r="R37" s="19">
        <v>0</v>
      </c>
      <c r="S37" s="19">
        <v>0</v>
      </c>
      <c r="T37" s="19">
        <v>0</v>
      </c>
      <c r="U37" s="20">
        <f t="shared" si="42"/>
        <v>0</v>
      </c>
      <c r="V37" s="19">
        <v>0</v>
      </c>
      <c r="W37" s="19">
        <v>4</v>
      </c>
      <c r="X37" s="19">
        <v>5</v>
      </c>
      <c r="Y37" s="19">
        <v>0</v>
      </c>
      <c r="Z37" s="19">
        <v>0</v>
      </c>
      <c r="AA37" s="19">
        <f>I37-W37-Y37</f>
        <v>2</v>
      </c>
      <c r="AB37" s="19">
        <f>J37-X37-Z37</f>
        <v>10</v>
      </c>
      <c r="AC37" s="24">
        <f t="shared" si="0"/>
        <v>10.469681547186273</v>
      </c>
      <c r="AD37" s="24">
        <f t="shared" si="1"/>
        <v>13.08710193398284</v>
      </c>
      <c r="AE37" s="24">
        <f t="shared" si="2"/>
        <v>0</v>
      </c>
      <c r="AF37" s="24">
        <f t="shared" si="3"/>
        <v>0</v>
      </c>
      <c r="AG37" s="24">
        <f t="shared" si="4"/>
        <v>6.0898249175336208</v>
      </c>
      <c r="AH37" s="24">
        <f t="shared" si="5"/>
        <v>30.449124587668102</v>
      </c>
      <c r="AI37" s="21">
        <f t="shared" si="6"/>
        <v>3.8061405734585132</v>
      </c>
      <c r="AJ37" s="21">
        <f t="shared" si="7"/>
        <v>8.3757452377490189</v>
      </c>
      <c r="AK37" s="21">
        <f t="shared" si="8"/>
        <v>0</v>
      </c>
      <c r="AL37" s="21">
        <f t="shared" si="9"/>
        <v>2.1314387211367674</v>
      </c>
      <c r="AM37" s="21">
        <f t="shared" si="10"/>
        <v>1.0469681547186274</v>
      </c>
      <c r="AN37" s="21">
        <f t="shared" si="11"/>
        <v>0</v>
      </c>
      <c r="AO37" s="36">
        <v>394.1</v>
      </c>
      <c r="AP37" s="36">
        <v>114.61666666666667</v>
      </c>
      <c r="AQ37" s="36">
        <v>22.95</v>
      </c>
      <c r="AR37" s="36">
        <v>531.66666666666674</v>
      </c>
      <c r="AS37" s="19">
        <v>78</v>
      </c>
      <c r="AT37" s="19">
        <v>28</v>
      </c>
      <c r="AU37" s="19">
        <v>93</v>
      </c>
      <c r="AV37" s="19">
        <v>76</v>
      </c>
      <c r="AW37" s="19">
        <v>41</v>
      </c>
      <c r="AX37" s="24">
        <f t="shared" si="12"/>
        <v>8.8025078369905945</v>
      </c>
      <c r="AY37" s="24">
        <f t="shared" si="13"/>
        <v>3.1598746081504698</v>
      </c>
      <c r="AZ37" s="24">
        <f t="shared" si="14"/>
        <v>10.495297805642631</v>
      </c>
      <c r="BA37" s="24">
        <f t="shared" si="15"/>
        <v>8.5768025078369892</v>
      </c>
      <c r="BB37" s="24">
        <f t="shared" si="16"/>
        <v>4.6269592476489025</v>
      </c>
      <c r="BC37" s="24">
        <f t="shared" si="17"/>
        <v>17.134782608695652</v>
      </c>
      <c r="BD37" s="24">
        <f t="shared" si="18"/>
        <v>0.99782608695652175</v>
      </c>
      <c r="BE37" s="24">
        <f t="shared" si="19"/>
        <v>4.9833333333333334</v>
      </c>
      <c r="BF37" s="30">
        <v>25</v>
      </c>
      <c r="BG37" s="30">
        <v>16</v>
      </c>
      <c r="BH37" s="30">
        <v>0</v>
      </c>
      <c r="BI37" s="30">
        <v>41</v>
      </c>
      <c r="BJ37" s="30">
        <v>14</v>
      </c>
      <c r="BK37" s="30">
        <v>2</v>
      </c>
      <c r="BL37" s="30">
        <v>0</v>
      </c>
      <c r="BM37" s="30">
        <v>16</v>
      </c>
      <c r="BN37" s="35">
        <f t="shared" si="43"/>
        <v>24.948635833224351</v>
      </c>
      <c r="BO37" s="35">
        <f t="shared" si="44"/>
        <v>93.850667711188777</v>
      </c>
      <c r="BP37" s="35">
        <v>9.2308269766795572</v>
      </c>
      <c r="BQ37" s="35">
        <v>7.2599944422453646</v>
      </c>
      <c r="BR37" s="35">
        <v>-0.39330074418679339</v>
      </c>
      <c r="BS37" s="35">
        <v>-4.7471559824991183E-2</v>
      </c>
      <c r="BT37" s="35">
        <v>0</v>
      </c>
      <c r="BU37" s="35">
        <f t="shared" si="45"/>
        <v>16.05004911491314</v>
      </c>
      <c r="BV37" s="35">
        <f t="shared" si="46"/>
        <v>60.376360306883278</v>
      </c>
      <c r="BW37" s="35">
        <v>4.289754412566821</v>
      </c>
      <c r="BX37" s="35">
        <v>0.7025266881930472</v>
      </c>
      <c r="BY37" s="35">
        <v>1.8913454117777646</v>
      </c>
      <c r="BZ37" s="35">
        <v>2.0149602057735763</v>
      </c>
      <c r="CA37" s="35">
        <f t="shared" si="47"/>
        <v>8.8985867183112095</v>
      </c>
      <c r="CB37" s="35">
        <f t="shared" si="48"/>
        <v>33.474307404305485</v>
      </c>
      <c r="CC37" s="22">
        <v>60</v>
      </c>
      <c r="CD37" s="23">
        <v>1811364</v>
      </c>
      <c r="CE37" s="76">
        <f t="shared" si="20"/>
        <v>6457906.4347826093</v>
      </c>
      <c r="CF37" s="24">
        <v>15.2</v>
      </c>
      <c r="CG37" s="24">
        <v>9.8000000000000007</v>
      </c>
      <c r="CH37" s="24">
        <v>4.5999999999999996</v>
      </c>
      <c r="CI37" s="24">
        <v>4.0999999999999996</v>
      </c>
      <c r="CJ37" s="24">
        <f t="shared" si="32"/>
        <v>12.252826617522537</v>
      </c>
      <c r="CK37" s="24">
        <v>1.8</v>
      </c>
      <c r="CL37" s="24">
        <f t="shared" si="33"/>
        <v>5.3792897345220894</v>
      </c>
      <c r="CM37" s="24">
        <v>6</v>
      </c>
      <c r="CN37" s="19" t="s">
        <v>3062</v>
      </c>
      <c r="CO37" s="19" t="s">
        <v>3063</v>
      </c>
      <c r="CP37" s="19" t="s">
        <v>2399</v>
      </c>
      <c r="CQ37" s="19" t="s">
        <v>2400</v>
      </c>
      <c r="CR37" s="19">
        <v>70</v>
      </c>
      <c r="CS37" s="19">
        <v>197</v>
      </c>
      <c r="CT37" s="19">
        <v>47</v>
      </c>
      <c r="CU37" s="19" t="s">
        <v>3402</v>
      </c>
      <c r="CV37" s="19" t="s">
        <v>2382</v>
      </c>
      <c r="CW37" s="19">
        <v>0</v>
      </c>
      <c r="CX37" s="19">
        <v>0</v>
      </c>
      <c r="CY37" s="19">
        <v>0</v>
      </c>
      <c r="CZ37" s="77"/>
      <c r="DA37" s="19">
        <v>1</v>
      </c>
    </row>
    <row r="38" spans="1:105" x14ac:dyDescent="0.2">
      <c r="A38" s="75" t="s">
        <v>2452</v>
      </c>
      <c r="B38" s="19" t="s">
        <v>960</v>
      </c>
      <c r="C38" s="19" t="s">
        <v>967</v>
      </c>
      <c r="D38" s="19" t="s">
        <v>950</v>
      </c>
      <c r="E38" s="19" t="str">
        <f t="shared" si="40"/>
        <v xml:space="preserve">Bergeron, Marc-Andre </v>
      </c>
      <c r="F38" s="19" t="s">
        <v>2871</v>
      </c>
      <c r="G38" s="19" t="s">
        <v>1524</v>
      </c>
      <c r="H38" s="19">
        <v>55</v>
      </c>
      <c r="I38" s="19">
        <v>8</v>
      </c>
      <c r="J38" s="19">
        <v>17</v>
      </c>
      <c r="K38" s="19">
        <f>I38+J38</f>
        <v>25</v>
      </c>
      <c r="L38" s="19">
        <v>-9</v>
      </c>
      <c r="M38" s="19">
        <v>28</v>
      </c>
      <c r="N38" s="19">
        <v>111</v>
      </c>
      <c r="O38" s="20">
        <f t="shared" si="41"/>
        <v>7.2072072072072071E-2</v>
      </c>
      <c r="P38" s="19">
        <v>1150</v>
      </c>
      <c r="Q38" s="19">
        <v>3</v>
      </c>
      <c r="R38" s="19">
        <v>0</v>
      </c>
      <c r="S38" s="19">
        <v>0</v>
      </c>
      <c r="T38" s="19">
        <v>0</v>
      </c>
      <c r="U38" s="20">
        <f t="shared" si="42"/>
        <v>0</v>
      </c>
      <c r="V38" s="19"/>
      <c r="W38" s="19">
        <v>6</v>
      </c>
      <c r="X38" s="19">
        <v>10</v>
      </c>
      <c r="Y38" s="19">
        <v>0</v>
      </c>
      <c r="Z38" s="19">
        <v>0</v>
      </c>
      <c r="AA38" s="19">
        <f>I38-W38-Y38</f>
        <v>2</v>
      </c>
      <c r="AB38" s="19">
        <f>J38-X38-Z38</f>
        <v>7</v>
      </c>
      <c r="AC38" s="24">
        <f t="shared" si="0"/>
        <v>8.0910997902307464</v>
      </c>
      <c r="AD38" s="24">
        <f t="shared" si="1"/>
        <v>13.485166317051245</v>
      </c>
      <c r="AE38" s="24">
        <f t="shared" si="2"/>
        <v>0</v>
      </c>
      <c r="AF38" s="24">
        <f t="shared" si="3"/>
        <v>0</v>
      </c>
      <c r="AG38" s="24">
        <f t="shared" si="4"/>
        <v>3.3799643225988172</v>
      </c>
      <c r="AH38" s="24">
        <f t="shared" si="5"/>
        <v>11.829875129095859</v>
      </c>
      <c r="AI38" s="21">
        <f t="shared" si="6"/>
        <v>2.7039714580790535</v>
      </c>
      <c r="AJ38" s="21">
        <f t="shared" si="7"/>
        <v>6.4728798321845975</v>
      </c>
      <c r="AK38" s="21">
        <f t="shared" si="8"/>
        <v>0</v>
      </c>
      <c r="AL38" s="21">
        <f t="shared" si="9"/>
        <v>2.6194723500140831</v>
      </c>
      <c r="AM38" s="21">
        <f t="shared" si="10"/>
        <v>0.53940665268204979</v>
      </c>
      <c r="AN38" s="21">
        <f t="shared" si="11"/>
        <v>2.2113022113022112</v>
      </c>
      <c r="AO38" s="36">
        <v>710.06666666666672</v>
      </c>
      <c r="AP38" s="36">
        <v>222.46666666666664</v>
      </c>
      <c r="AQ38" s="36">
        <v>27.133333333333333</v>
      </c>
      <c r="AR38" s="36">
        <v>959.66666666666674</v>
      </c>
      <c r="AS38" s="19"/>
      <c r="AT38" s="19"/>
      <c r="AU38" s="19"/>
      <c r="AV38" s="19"/>
      <c r="AW38" s="19"/>
      <c r="AX38" s="24">
        <f t="shared" si="12"/>
        <v>0</v>
      </c>
      <c r="AY38" s="24">
        <f t="shared" si="13"/>
        <v>0</v>
      </c>
      <c r="AZ38" s="24">
        <f t="shared" si="14"/>
        <v>0</v>
      </c>
      <c r="BA38" s="24">
        <f t="shared" si="15"/>
        <v>0</v>
      </c>
      <c r="BB38" s="24">
        <f t="shared" si="16"/>
        <v>0</v>
      </c>
      <c r="BC38" s="24">
        <f t="shared" si="17"/>
        <v>12.910303030303032</v>
      </c>
      <c r="BD38" s="24">
        <f t="shared" si="18"/>
        <v>0.49333333333333335</v>
      </c>
      <c r="BE38" s="24">
        <f t="shared" si="19"/>
        <v>4.044848484848484</v>
      </c>
      <c r="BF38" s="30">
        <v>32</v>
      </c>
      <c r="BG38" s="30">
        <v>24</v>
      </c>
      <c r="BH38" s="30">
        <v>0</v>
      </c>
      <c r="BI38" s="30">
        <v>56</v>
      </c>
      <c r="BJ38" s="30">
        <v>31</v>
      </c>
      <c r="BK38" s="30">
        <v>2</v>
      </c>
      <c r="BL38" s="30">
        <v>1</v>
      </c>
      <c r="BM38" s="30">
        <v>34</v>
      </c>
      <c r="BN38" s="35">
        <f t="shared" si="43"/>
        <v>37.405246609662342</v>
      </c>
      <c r="BO38" s="35">
        <f t="shared" si="44"/>
        <v>77.954664695371321</v>
      </c>
      <c r="BP38" s="35">
        <v>5.3005423263702944</v>
      </c>
      <c r="BQ38" s="35">
        <v>12.949132157876988</v>
      </c>
      <c r="BR38" s="35">
        <v>-0.3783777610136867</v>
      </c>
      <c r="BS38" s="35">
        <v>-6.8868560770522599E-2</v>
      </c>
      <c r="BT38" s="35">
        <v>0</v>
      </c>
      <c r="BU38" s="35">
        <f t="shared" si="45"/>
        <v>17.802428162463073</v>
      </c>
      <c r="BV38" s="35">
        <f t="shared" si="46"/>
        <v>37.101274392073094</v>
      </c>
      <c r="BW38" s="35">
        <v>7.2371092257948089</v>
      </c>
      <c r="BX38" s="35">
        <v>6.372511358349799</v>
      </c>
      <c r="BY38" s="35">
        <v>2.8815672293091121</v>
      </c>
      <c r="BZ38" s="35">
        <v>3.111630633745551</v>
      </c>
      <c r="CA38" s="35">
        <f t="shared" si="47"/>
        <v>19.602818447199272</v>
      </c>
      <c r="CB38" s="35">
        <f t="shared" si="48"/>
        <v>40.853390303298234</v>
      </c>
      <c r="CC38" s="22">
        <v>43</v>
      </c>
      <c r="CD38" s="23">
        <v>2002414</v>
      </c>
      <c r="CE38" s="76">
        <f t="shared" si="20"/>
        <v>2985417.2363636363</v>
      </c>
      <c r="CF38" s="24">
        <v>29.8</v>
      </c>
      <c r="CG38" s="24">
        <v>19.7</v>
      </c>
      <c r="CH38" s="24">
        <v>2</v>
      </c>
      <c r="CI38" s="24">
        <v>2.5</v>
      </c>
      <c r="CJ38" s="24">
        <f t="shared" si="32"/>
        <v>4.1347373063564694</v>
      </c>
      <c r="CK38" s="24">
        <v>2.7</v>
      </c>
      <c r="CL38" s="24">
        <f t="shared" si="33"/>
        <v>4.4655162908649872</v>
      </c>
      <c r="CM38" s="24">
        <v>5.2</v>
      </c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77"/>
      <c r="DA38" s="19">
        <v>1</v>
      </c>
    </row>
    <row r="39" spans="1:105" x14ac:dyDescent="0.2">
      <c r="A39" s="25" t="s">
        <v>2452</v>
      </c>
      <c r="B39" s="10" t="s">
        <v>967</v>
      </c>
      <c r="C39" s="10" t="s">
        <v>967</v>
      </c>
      <c r="D39" s="10" t="s">
        <v>950</v>
      </c>
      <c r="E39" s="10" t="s">
        <v>2870</v>
      </c>
      <c r="F39" s="10" t="s">
        <v>2871</v>
      </c>
      <c r="G39" s="10" t="s">
        <v>1524</v>
      </c>
      <c r="H39" s="10">
        <v>78</v>
      </c>
      <c r="I39" s="10">
        <v>14</v>
      </c>
      <c r="J39" s="10">
        <v>32</v>
      </c>
      <c r="K39" s="10">
        <v>46</v>
      </c>
      <c r="L39" s="10">
        <v>-4</v>
      </c>
      <c r="M39" s="10">
        <v>38</v>
      </c>
      <c r="N39" s="10">
        <v>166</v>
      </c>
      <c r="O39" s="11">
        <v>8.4000000000000005E-2</v>
      </c>
      <c r="P39" s="10">
        <v>1776</v>
      </c>
      <c r="Q39" s="10">
        <v>4</v>
      </c>
      <c r="R39" s="10">
        <v>0</v>
      </c>
      <c r="S39" s="10">
        <v>0</v>
      </c>
      <c r="T39" s="10">
        <v>0</v>
      </c>
      <c r="U39" s="11">
        <v>0</v>
      </c>
      <c r="V39" s="41">
        <v>0</v>
      </c>
      <c r="W39" s="10">
        <v>10</v>
      </c>
      <c r="X39" s="10">
        <v>15</v>
      </c>
      <c r="Y39" s="10">
        <v>0</v>
      </c>
      <c r="Z39" s="10">
        <v>0</v>
      </c>
      <c r="AA39" s="10">
        <v>4</v>
      </c>
      <c r="AB39" s="10">
        <v>17</v>
      </c>
      <c r="AC39" s="13">
        <f t="shared" si="0"/>
        <v>8.8999644001423999</v>
      </c>
      <c r="AD39" s="13">
        <f t="shared" si="1"/>
        <v>13.349946600213601</v>
      </c>
      <c r="AE39" s="13">
        <f t="shared" si="2"/>
        <v>0</v>
      </c>
      <c r="AF39" s="13">
        <f t="shared" si="3"/>
        <v>0</v>
      </c>
      <c r="AG39" s="13">
        <f t="shared" si="4"/>
        <v>4.3471566878288668</v>
      </c>
      <c r="AH39" s="13">
        <f t="shared" si="5"/>
        <v>18.475415923272681</v>
      </c>
      <c r="AI39" s="29">
        <f t="shared" si="6"/>
        <v>3.0973491400780677</v>
      </c>
      <c r="AJ39" s="29">
        <f t="shared" si="7"/>
        <v>7.1199715201139195</v>
      </c>
      <c r="AK39" s="29">
        <f t="shared" si="8"/>
        <v>0</v>
      </c>
      <c r="AL39" s="29">
        <f t="shared" si="9"/>
        <v>2.4452756369037374</v>
      </c>
      <c r="AM39" s="29">
        <f t="shared" si="10"/>
        <v>0.71199715201139202</v>
      </c>
      <c r="AN39" s="29">
        <f t="shared" si="11"/>
        <v>1.1980830670926517</v>
      </c>
      <c r="AO39" s="13">
        <v>1104.17</v>
      </c>
      <c r="AP39" s="13">
        <v>337.08</v>
      </c>
      <c r="AQ39" s="13">
        <v>50.08</v>
      </c>
      <c r="AR39" s="13">
        <v>1491.33</v>
      </c>
      <c r="AS39" s="41">
        <v>78</v>
      </c>
      <c r="AT39" s="41">
        <v>28</v>
      </c>
      <c r="AU39" s="41">
        <v>93</v>
      </c>
      <c r="AV39" s="41">
        <v>76</v>
      </c>
      <c r="AW39" s="41">
        <v>41</v>
      </c>
      <c r="AX39" s="13">
        <f t="shared" si="12"/>
        <v>3.1381384401842651</v>
      </c>
      <c r="AY39" s="13">
        <f t="shared" si="13"/>
        <v>1.1265112349379414</v>
      </c>
      <c r="AZ39" s="13">
        <f t="shared" si="14"/>
        <v>3.7416266017581625</v>
      </c>
      <c r="BA39" s="13">
        <f t="shared" si="15"/>
        <v>3.0576733519744121</v>
      </c>
      <c r="BB39" s="13">
        <f t="shared" si="16"/>
        <v>1.6495343083019856</v>
      </c>
      <c r="BC39" s="13">
        <f t="shared" si="17"/>
        <v>14.156025641025641</v>
      </c>
      <c r="BD39" s="13">
        <f t="shared" si="18"/>
        <v>0.64205128205128204</v>
      </c>
      <c r="BE39" s="13">
        <f t="shared" si="19"/>
        <v>4.3215384615384611</v>
      </c>
      <c r="BF39" s="10">
        <v>57</v>
      </c>
      <c r="BG39" s="10">
        <v>40</v>
      </c>
      <c r="BH39" s="10">
        <v>0</v>
      </c>
      <c r="BI39" s="10">
        <v>97</v>
      </c>
      <c r="BJ39" s="10">
        <v>45</v>
      </c>
      <c r="BK39" s="10">
        <v>4</v>
      </c>
      <c r="BL39" s="10">
        <v>1</v>
      </c>
      <c r="BM39" s="10">
        <v>50</v>
      </c>
      <c r="BN39" s="39">
        <v>62.353999999999999</v>
      </c>
      <c r="BO39" s="39">
        <v>83.622</v>
      </c>
      <c r="BP39" s="13">
        <v>14.531000000000001</v>
      </c>
      <c r="BQ39" s="13">
        <v>20.209</v>
      </c>
      <c r="BR39" s="13">
        <v>-0.77200000000000002</v>
      </c>
      <c r="BS39" s="13">
        <v>-0.11600000000000001</v>
      </c>
      <c r="BT39" s="13">
        <v>0</v>
      </c>
      <c r="BU39" s="39">
        <v>33.851999999999997</v>
      </c>
      <c r="BV39" s="39">
        <v>45.399000000000001</v>
      </c>
      <c r="BW39" s="13">
        <v>11.526999999999999</v>
      </c>
      <c r="BX39" s="13">
        <v>7.0750000000000002</v>
      </c>
      <c r="BY39" s="13">
        <v>4.7729999999999997</v>
      </c>
      <c r="BZ39" s="13">
        <v>5.1269999999999998</v>
      </c>
      <c r="CA39" s="39">
        <v>28.501000000000001</v>
      </c>
      <c r="CB39" s="39">
        <v>38.222999999999999</v>
      </c>
      <c r="CC39" s="16">
        <v>48</v>
      </c>
      <c r="CD39" s="12">
        <v>3813778</v>
      </c>
      <c r="CE39" s="73">
        <f t="shared" si="20"/>
        <v>4009356.358974359</v>
      </c>
      <c r="CF39" s="13">
        <v>45</v>
      </c>
      <c r="CG39" s="13">
        <v>29.5</v>
      </c>
      <c r="CH39" s="13">
        <v>6.6</v>
      </c>
      <c r="CI39" s="17">
        <v>3</v>
      </c>
      <c r="CJ39" s="13">
        <f t="shared" si="32"/>
        <v>3.1940547993335073</v>
      </c>
      <c r="CK39" s="17">
        <v>2.4</v>
      </c>
      <c r="CL39" s="13">
        <f t="shared" si="33"/>
        <v>2.5552438394668053</v>
      </c>
      <c r="CM39" s="13">
        <v>5.4</v>
      </c>
      <c r="CN39" s="10" t="s">
        <v>3062</v>
      </c>
      <c r="CO39" s="10" t="s">
        <v>3063</v>
      </c>
      <c r="CP39" s="10" t="s">
        <v>2399</v>
      </c>
      <c r="CQ39" s="10" t="s">
        <v>2400</v>
      </c>
      <c r="CR39" s="10">
        <v>70</v>
      </c>
      <c r="CS39" s="10">
        <v>197</v>
      </c>
      <c r="CT39" s="10">
        <v>47</v>
      </c>
      <c r="CU39" s="10" t="s">
        <v>3402</v>
      </c>
      <c r="CV39" s="10" t="s">
        <v>2382</v>
      </c>
      <c r="CW39" s="10">
        <v>0</v>
      </c>
      <c r="CX39" s="10">
        <v>0</v>
      </c>
      <c r="CY39" s="10">
        <v>0</v>
      </c>
      <c r="CZ39" s="79"/>
      <c r="DA39" s="10">
        <v>2</v>
      </c>
    </row>
    <row r="40" spans="1:105" x14ac:dyDescent="0.2">
      <c r="A40" s="78" t="s">
        <v>2372</v>
      </c>
      <c r="B40" s="52" t="s">
        <v>967</v>
      </c>
      <c r="C40" s="52" t="s">
        <v>950</v>
      </c>
      <c r="D40" s="53" t="s">
        <v>950</v>
      </c>
      <c r="E40" s="53" t="str">
        <f t="shared" ref="E40:E71" si="49">CONCATENATE(RIGHT(F40,LEN(F40)-SEARCH(" ",F40)), ", ", LEFT(F40, SEARCH(" ", F40)))</f>
        <v xml:space="preserve">Bergeron, Marc-Andre </v>
      </c>
      <c r="F40" s="53" t="s">
        <v>2871</v>
      </c>
      <c r="G40" s="54" t="s">
        <v>2374</v>
      </c>
      <c r="H40" s="52">
        <v>9</v>
      </c>
      <c r="I40" s="53"/>
      <c r="J40" s="53"/>
      <c r="K40" s="53"/>
      <c r="L40" s="52">
        <v>-2</v>
      </c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24">
        <f t="shared" si="0"/>
        <v>0</v>
      </c>
      <c r="AD40" s="24">
        <f t="shared" si="1"/>
        <v>0</v>
      </c>
      <c r="AE40" s="24">
        <f t="shared" si="2"/>
        <v>0</v>
      </c>
      <c r="AF40" s="24">
        <f t="shared" si="3"/>
        <v>0</v>
      </c>
      <c r="AG40" s="24">
        <f t="shared" si="4"/>
        <v>0</v>
      </c>
      <c r="AH40" s="24">
        <f t="shared" si="5"/>
        <v>0</v>
      </c>
      <c r="AI40" s="21">
        <f t="shared" si="6"/>
        <v>0.61234903895220272</v>
      </c>
      <c r="AJ40" s="21">
        <f t="shared" si="7"/>
        <v>3.5363457760314345</v>
      </c>
      <c r="AK40" s="21">
        <f t="shared" si="8"/>
        <v>0</v>
      </c>
      <c r="AL40" s="21">
        <f t="shared" si="9"/>
        <v>1.8370471168566083</v>
      </c>
      <c r="AM40" s="21">
        <f t="shared" si="10"/>
        <v>0</v>
      </c>
      <c r="AN40" s="21">
        <f t="shared" si="11"/>
        <v>0</v>
      </c>
      <c r="AO40" s="60">
        <v>97.983333333333334</v>
      </c>
      <c r="AP40" s="60">
        <v>16.966666666666665</v>
      </c>
      <c r="AQ40" s="60">
        <v>0.58333333333333337</v>
      </c>
      <c r="AR40" s="61">
        <f>SUM(AO40:AQ40)</f>
        <v>115.53333333333333</v>
      </c>
      <c r="AS40" s="19"/>
      <c r="AT40" s="19"/>
      <c r="AU40" s="19"/>
      <c r="AV40" s="19"/>
      <c r="AW40" s="19"/>
      <c r="AX40" s="24">
        <f t="shared" si="12"/>
        <v>0</v>
      </c>
      <c r="AY40" s="24">
        <f t="shared" si="13"/>
        <v>0</v>
      </c>
      <c r="AZ40" s="24">
        <f t="shared" si="14"/>
        <v>0</v>
      </c>
      <c r="BA40" s="24">
        <f t="shared" si="15"/>
        <v>0</v>
      </c>
      <c r="BB40" s="24">
        <f t="shared" si="16"/>
        <v>0</v>
      </c>
      <c r="BC40" s="24">
        <f t="shared" si="17"/>
        <v>10.887037037037038</v>
      </c>
      <c r="BD40" s="24">
        <f t="shared" si="18"/>
        <v>6.4814814814814825E-2</v>
      </c>
      <c r="BE40" s="24">
        <f t="shared" si="19"/>
        <v>1.8851851851851851</v>
      </c>
      <c r="BF40" s="53">
        <f>BI40-BG40-BH40</f>
        <v>1</v>
      </c>
      <c r="BG40" s="52">
        <v>1</v>
      </c>
      <c r="BH40" s="52">
        <v>0</v>
      </c>
      <c r="BI40" s="52">
        <v>2</v>
      </c>
      <c r="BJ40" s="53">
        <f>BM40-BK40-BL40</f>
        <v>3</v>
      </c>
      <c r="BK40" s="52">
        <v>0</v>
      </c>
      <c r="BL40" s="52">
        <v>0</v>
      </c>
      <c r="BM40" s="52">
        <v>3</v>
      </c>
      <c r="BN40" s="35">
        <f>BU40+CA40</f>
        <v>2.3084016375429912</v>
      </c>
      <c r="BO40" s="35">
        <f>BN40/AR40*2000</f>
        <v>39.9607900324811</v>
      </c>
      <c r="BP40" s="24">
        <v>-0.83175715892307267</v>
      </c>
      <c r="BQ40" s="24">
        <v>0.46324775289075021</v>
      </c>
      <c r="BR40" s="24">
        <v>-3.736914317141727E-2</v>
      </c>
      <c r="BS40" s="24">
        <v>-1.2507890958039696E-3</v>
      </c>
      <c r="BT40" s="24">
        <v>0</v>
      </c>
      <c r="BU40" s="24">
        <f>SUM(BP40:BT40)</f>
        <v>-0.40712933829954367</v>
      </c>
      <c r="BV40" s="35">
        <f>BU40/AR40*2000</f>
        <v>-7.0478246676204908</v>
      </c>
      <c r="BW40" s="24">
        <v>2.314996953826884</v>
      </c>
      <c r="BX40" s="24">
        <v>0.34424231026078339</v>
      </c>
      <c r="BY40" s="24">
        <v>5.7927219294894458E-2</v>
      </c>
      <c r="BZ40" s="24">
        <v>-1.635507540026599E-3</v>
      </c>
      <c r="CA40" s="24">
        <f>SUM(BW40:BZ40)</f>
        <v>2.715530975842535</v>
      </c>
      <c r="CB40" s="35">
        <f>CA40/AR40*2000</f>
        <v>47.008614700101582</v>
      </c>
      <c r="CC40" s="22"/>
      <c r="CD40" s="19"/>
      <c r="CE40" s="76">
        <f t="shared" si="20"/>
        <v>165000</v>
      </c>
      <c r="CF40" s="24"/>
      <c r="CG40" s="24"/>
      <c r="CH40" s="24"/>
      <c r="CI40" s="24"/>
      <c r="CJ40" s="24"/>
      <c r="CK40" s="24"/>
      <c r="CL40" s="24"/>
      <c r="CM40" s="24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74">
        <v>1216000</v>
      </c>
      <c r="DA40" s="19">
        <v>1</v>
      </c>
    </row>
    <row r="41" spans="1:105" s="18" customFormat="1" x14ac:dyDescent="0.2">
      <c r="A41" s="78" t="s">
        <v>2372</v>
      </c>
      <c r="B41" s="52" t="s">
        <v>967</v>
      </c>
      <c r="C41" s="52" t="s">
        <v>967</v>
      </c>
      <c r="D41" s="53" t="s">
        <v>950</v>
      </c>
      <c r="E41" s="53" t="str">
        <f t="shared" si="49"/>
        <v xml:space="preserve">Bergeron, Marc-Andre </v>
      </c>
      <c r="F41" s="53" t="s">
        <v>2871</v>
      </c>
      <c r="G41" s="54" t="s">
        <v>2374</v>
      </c>
      <c r="H41" s="52">
        <v>46</v>
      </c>
      <c r="I41" s="19">
        <v>9</v>
      </c>
      <c r="J41" s="19">
        <v>9</v>
      </c>
      <c r="K41" s="19">
        <v>18</v>
      </c>
      <c r="L41" s="52">
        <v>-14</v>
      </c>
      <c r="M41" s="19">
        <v>16</v>
      </c>
      <c r="N41" s="19">
        <v>96</v>
      </c>
      <c r="O41" s="20">
        <f t="shared" ref="O41:O76" si="50">IF(N41=0,0,I41/N41)</f>
        <v>9.375E-2</v>
      </c>
      <c r="P41" s="19"/>
      <c r="Q41" s="19"/>
      <c r="R41" s="19"/>
      <c r="S41" s="19">
        <v>0</v>
      </c>
      <c r="T41" s="19">
        <v>0</v>
      </c>
      <c r="U41" s="20">
        <f t="shared" ref="U41:U76" si="51">IF(S41+T41=0,0,S41/(S41+T41))</f>
        <v>0</v>
      </c>
      <c r="V41" s="19"/>
      <c r="W41" s="19"/>
      <c r="X41" s="19"/>
      <c r="Y41" s="19"/>
      <c r="Z41" s="19"/>
      <c r="AA41" s="19"/>
      <c r="AB41" s="19"/>
      <c r="AC41" s="24">
        <f t="shared" si="0"/>
        <v>0</v>
      </c>
      <c r="AD41" s="24">
        <f t="shared" si="1"/>
        <v>0</v>
      </c>
      <c r="AE41" s="24">
        <f t="shared" si="2"/>
        <v>0</v>
      </c>
      <c r="AF41" s="24">
        <f t="shared" si="3"/>
        <v>0</v>
      </c>
      <c r="AG41" s="24">
        <f t="shared" si="4"/>
        <v>0</v>
      </c>
      <c r="AH41" s="24">
        <f t="shared" si="5"/>
        <v>0</v>
      </c>
      <c r="AI41" s="21">
        <f t="shared" si="6"/>
        <v>2.1744502100321226</v>
      </c>
      <c r="AJ41" s="21">
        <f t="shared" si="7"/>
        <v>7.1157495256166978</v>
      </c>
      <c r="AK41" s="21">
        <f t="shared" si="8"/>
        <v>0</v>
      </c>
      <c r="AL41" s="21">
        <f t="shared" si="9"/>
        <v>2.9651593773165308</v>
      </c>
      <c r="AM41" s="21">
        <f t="shared" si="10"/>
        <v>1.7077798861480076</v>
      </c>
      <c r="AN41" s="21">
        <f t="shared" si="11"/>
        <v>12.857142857142858</v>
      </c>
      <c r="AO41" s="60">
        <v>607.04999999999995</v>
      </c>
      <c r="AP41" s="60">
        <v>210.8</v>
      </c>
      <c r="AQ41" s="60">
        <v>23.333333333333332</v>
      </c>
      <c r="AR41" s="61">
        <f>SUM(AO41:AQ41)</f>
        <v>841.18333333333328</v>
      </c>
      <c r="AS41" s="19"/>
      <c r="AT41" s="19"/>
      <c r="AU41" s="19"/>
      <c r="AV41" s="19"/>
      <c r="AW41" s="19"/>
      <c r="AX41" s="24">
        <f t="shared" si="12"/>
        <v>0</v>
      </c>
      <c r="AY41" s="24">
        <f t="shared" si="13"/>
        <v>0</v>
      </c>
      <c r="AZ41" s="24">
        <f t="shared" si="14"/>
        <v>0</v>
      </c>
      <c r="BA41" s="24">
        <f t="shared" si="15"/>
        <v>0</v>
      </c>
      <c r="BB41" s="24">
        <f t="shared" si="16"/>
        <v>0</v>
      </c>
      <c r="BC41" s="24">
        <f t="shared" si="17"/>
        <v>13.196739130434782</v>
      </c>
      <c r="BD41" s="24">
        <f t="shared" si="18"/>
        <v>0.50724637681159412</v>
      </c>
      <c r="BE41" s="24">
        <f t="shared" si="19"/>
        <v>4.5826086956521745</v>
      </c>
      <c r="BF41" s="53">
        <f>BI41-BG41-BH41</f>
        <v>22</v>
      </c>
      <c r="BG41" s="52">
        <v>25</v>
      </c>
      <c r="BH41" s="52">
        <v>0</v>
      </c>
      <c r="BI41" s="52">
        <v>47</v>
      </c>
      <c r="BJ41" s="53">
        <f>BM41-BK41-BL41</f>
        <v>30</v>
      </c>
      <c r="BK41" s="52">
        <v>6</v>
      </c>
      <c r="BL41" s="52">
        <v>5</v>
      </c>
      <c r="BM41" s="52">
        <v>41</v>
      </c>
      <c r="BN41" s="35">
        <f>BU41+CA41</f>
        <v>26.968443816109559</v>
      </c>
      <c r="BO41" s="35">
        <f>BN41/AR41*2000</f>
        <v>64.120252381231737</v>
      </c>
      <c r="BP41" s="24">
        <v>0.50108715660125702</v>
      </c>
      <c r="BQ41" s="24">
        <v>15.287176175611341</v>
      </c>
      <c r="BR41" s="24">
        <v>0.33160570347491353</v>
      </c>
      <c r="BS41" s="24">
        <v>-6.0758888774723935E-2</v>
      </c>
      <c r="BT41" s="24">
        <v>0</v>
      </c>
      <c r="BU41" s="24">
        <f>SUM(BP41:BT41)</f>
        <v>16.059110146912786</v>
      </c>
      <c r="BV41" s="35">
        <f>BU41/AR41*2000</f>
        <v>38.18218814030898</v>
      </c>
      <c r="BW41" s="24">
        <v>9.8681032075030135</v>
      </c>
      <c r="BX41" s="24">
        <v>-2.5576114797595211</v>
      </c>
      <c r="BY41" s="24">
        <v>-1.0528698968187309</v>
      </c>
      <c r="BZ41" s="24">
        <v>4.6517118382720115</v>
      </c>
      <c r="CA41" s="24">
        <f>SUM(BW41:BZ41)</f>
        <v>10.909333669196773</v>
      </c>
      <c r="CB41" s="35">
        <f>CA41/AR41*2000</f>
        <v>25.938064240922763</v>
      </c>
      <c r="CC41" s="55">
        <v>37.880074</v>
      </c>
      <c r="CD41" s="19">
        <v>1033823</v>
      </c>
      <c r="CE41" s="76">
        <f t="shared" si="20"/>
        <v>1842901.8695652173</v>
      </c>
      <c r="CF41" s="24"/>
      <c r="CG41" s="24"/>
      <c r="CH41" s="24"/>
      <c r="CI41" s="24"/>
      <c r="CJ41" s="24"/>
      <c r="CK41" s="24"/>
      <c r="CL41" s="24"/>
      <c r="CM41" s="24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74">
        <v>1216000</v>
      </c>
      <c r="DA41" s="19">
        <v>1</v>
      </c>
    </row>
    <row r="42" spans="1:105" x14ac:dyDescent="0.2">
      <c r="A42" s="80" t="s">
        <v>2372</v>
      </c>
      <c r="B42" s="48" t="s">
        <v>967</v>
      </c>
      <c r="C42" s="48" t="s">
        <v>950</v>
      </c>
      <c r="D42" s="49" t="s">
        <v>950</v>
      </c>
      <c r="E42" s="49" t="str">
        <f t="shared" si="49"/>
        <v xml:space="preserve">Bergeron, Marc-Andre </v>
      </c>
      <c r="F42" s="49" t="s">
        <v>2871</v>
      </c>
      <c r="G42" s="50" t="s">
        <v>2374</v>
      </c>
      <c r="H42" s="48">
        <v>55</v>
      </c>
      <c r="I42" s="65">
        <v>9</v>
      </c>
      <c r="J42" s="65">
        <v>10</v>
      </c>
      <c r="K42" s="65">
        <v>19</v>
      </c>
      <c r="L42" s="48">
        <v>-16</v>
      </c>
      <c r="M42" s="10">
        <v>20</v>
      </c>
      <c r="N42" s="10">
        <v>108</v>
      </c>
      <c r="O42" s="11">
        <f t="shared" si="50"/>
        <v>8.3333333333333329E-2</v>
      </c>
      <c r="P42" s="10"/>
      <c r="Q42" s="10">
        <v>1</v>
      </c>
      <c r="R42" s="10">
        <v>0</v>
      </c>
      <c r="S42" s="10">
        <v>0</v>
      </c>
      <c r="T42" s="10">
        <v>0</v>
      </c>
      <c r="U42" s="11">
        <f t="shared" si="51"/>
        <v>0</v>
      </c>
      <c r="V42" s="10">
        <v>0</v>
      </c>
      <c r="W42" s="10">
        <v>8</v>
      </c>
      <c r="X42" s="10">
        <v>7</v>
      </c>
      <c r="Y42" s="10">
        <v>0</v>
      </c>
      <c r="Z42" s="10">
        <v>0</v>
      </c>
      <c r="AA42" s="10">
        <v>1</v>
      </c>
      <c r="AB42" s="10">
        <v>3</v>
      </c>
      <c r="AC42" s="13">
        <f t="shared" si="0"/>
        <v>10.535557506584723</v>
      </c>
      <c r="AD42" s="13">
        <f t="shared" si="1"/>
        <v>9.2186128182616329</v>
      </c>
      <c r="AE42" s="13">
        <f t="shared" si="2"/>
        <v>0</v>
      </c>
      <c r="AF42" s="13">
        <f t="shared" si="3"/>
        <v>0</v>
      </c>
      <c r="AG42" s="13">
        <f t="shared" si="4"/>
        <v>1.7021276595744681</v>
      </c>
      <c r="AH42" s="13">
        <f t="shared" si="5"/>
        <v>5.1063829787234045</v>
      </c>
      <c r="AI42" s="29">
        <f t="shared" si="6"/>
        <v>1.9574468085106382</v>
      </c>
      <c r="AJ42" s="29">
        <f t="shared" si="7"/>
        <v>6.84811237928007</v>
      </c>
      <c r="AK42" s="29">
        <f t="shared" si="8"/>
        <v>0</v>
      </c>
      <c r="AL42" s="29">
        <f t="shared" si="9"/>
        <v>2.8085106382978724</v>
      </c>
      <c r="AM42" s="29">
        <f t="shared" si="10"/>
        <v>1.5803336259877083</v>
      </c>
      <c r="AN42" s="29">
        <f t="shared" si="11"/>
        <v>12.552301255230127</v>
      </c>
      <c r="AO42" s="13">
        <v>705</v>
      </c>
      <c r="AP42" s="13">
        <v>227.8</v>
      </c>
      <c r="AQ42" s="13">
        <v>23.9</v>
      </c>
      <c r="AR42" s="59">
        <v>956.7</v>
      </c>
      <c r="AS42" s="10">
        <v>46</v>
      </c>
      <c r="AT42" s="10">
        <v>27</v>
      </c>
      <c r="AU42" s="10">
        <v>36</v>
      </c>
      <c r="AV42" s="10">
        <v>43</v>
      </c>
      <c r="AW42" s="10">
        <v>24</v>
      </c>
      <c r="AX42" s="13">
        <f t="shared" si="12"/>
        <v>2.8849169018501097</v>
      </c>
      <c r="AY42" s="13">
        <f t="shared" si="13"/>
        <v>1.6933207902163687</v>
      </c>
      <c r="AZ42" s="13">
        <f t="shared" si="14"/>
        <v>2.2577610536218247</v>
      </c>
      <c r="BA42" s="13">
        <f t="shared" si="15"/>
        <v>2.6967701473816241</v>
      </c>
      <c r="BB42" s="13">
        <f t="shared" si="16"/>
        <v>1.5051740357478833</v>
      </c>
      <c r="BC42" s="13">
        <f t="shared" si="17"/>
        <v>12.818181818181818</v>
      </c>
      <c r="BD42" s="13">
        <f t="shared" si="18"/>
        <v>0.43454545454545451</v>
      </c>
      <c r="BE42" s="13">
        <f t="shared" si="19"/>
        <v>4.1418181818181816</v>
      </c>
      <c r="BF42" s="49">
        <v>23</v>
      </c>
      <c r="BG42" s="49">
        <v>26</v>
      </c>
      <c r="BH42" s="49">
        <v>0</v>
      </c>
      <c r="BI42" s="49">
        <v>49</v>
      </c>
      <c r="BJ42" s="49">
        <v>33</v>
      </c>
      <c r="BK42" s="49">
        <v>6</v>
      </c>
      <c r="BL42" s="49">
        <v>5</v>
      </c>
      <c r="BM42" s="49">
        <v>44</v>
      </c>
      <c r="BN42" s="39">
        <v>29.3</v>
      </c>
      <c r="BO42" s="39">
        <v>61.2</v>
      </c>
      <c r="BP42" s="13">
        <v>-0.3</v>
      </c>
      <c r="BQ42" s="13">
        <v>15.8</v>
      </c>
      <c r="BR42" s="13">
        <v>0.3</v>
      </c>
      <c r="BS42" s="13">
        <v>-0.1</v>
      </c>
      <c r="BT42" s="13">
        <v>0</v>
      </c>
      <c r="BU42" s="13">
        <v>15.7</v>
      </c>
      <c r="BV42" s="39">
        <v>32.700000000000003</v>
      </c>
      <c r="BW42" s="13">
        <v>12.2</v>
      </c>
      <c r="BX42" s="13">
        <v>-2.2000000000000002</v>
      </c>
      <c r="BY42" s="13">
        <v>-1</v>
      </c>
      <c r="BZ42" s="13">
        <v>4.7</v>
      </c>
      <c r="CA42" s="13">
        <v>13.6</v>
      </c>
      <c r="CB42" s="39">
        <v>28.5</v>
      </c>
      <c r="CC42" s="51">
        <v>41.999344000000001</v>
      </c>
      <c r="CD42" s="10">
        <v>1350202</v>
      </c>
      <c r="CE42" s="73">
        <f t="shared" si="20"/>
        <v>2013028.4363636365</v>
      </c>
      <c r="CF42" s="66">
        <v>29.2</v>
      </c>
      <c r="CG42" s="66">
        <v>18.8</v>
      </c>
      <c r="CH42" s="66">
        <v>-5.3</v>
      </c>
      <c r="CI42" s="66">
        <v>1.4</v>
      </c>
      <c r="CJ42" s="67">
        <f t="shared" ref="CJ42:CJ76" si="52">CI42/(AO42+2*(AP42+AQ42))*2000</f>
        <v>2.317113538563389</v>
      </c>
      <c r="CK42" s="66">
        <v>-0.2</v>
      </c>
      <c r="CL42" s="67">
        <f t="shared" ref="CL42:CL76" si="53">CK42/(AO42+2*(AP42+AQ42))*2000</f>
        <v>-0.33101621979476997</v>
      </c>
      <c r="CM42" s="66">
        <v>1.2</v>
      </c>
      <c r="CN42" s="10" t="s">
        <v>2158</v>
      </c>
      <c r="CO42" s="10" t="s">
        <v>3063</v>
      </c>
      <c r="CP42" s="10" t="s">
        <v>2399</v>
      </c>
      <c r="CQ42" s="10" t="s">
        <v>2400</v>
      </c>
      <c r="CR42" s="10">
        <v>70</v>
      </c>
      <c r="CS42" s="10">
        <v>197</v>
      </c>
      <c r="CT42" s="10">
        <v>7</v>
      </c>
      <c r="CU42" s="10" t="s">
        <v>3402</v>
      </c>
      <c r="CV42" s="10"/>
      <c r="CW42" s="10"/>
      <c r="CX42" s="10"/>
      <c r="CY42" s="10"/>
      <c r="CZ42" s="73">
        <v>1216000</v>
      </c>
      <c r="DA42" s="10">
        <v>2</v>
      </c>
    </row>
    <row r="43" spans="1:105" x14ac:dyDescent="0.2">
      <c r="A43" s="38" t="s">
        <v>2452</v>
      </c>
      <c r="B43" t="s">
        <v>952</v>
      </c>
      <c r="C43" t="s">
        <v>950</v>
      </c>
      <c r="D43" t="s">
        <v>950</v>
      </c>
      <c r="E43" t="str">
        <f t="shared" si="49"/>
        <v xml:space="preserve">Mowers, Mark </v>
      </c>
      <c r="F43" t="s">
        <v>372</v>
      </c>
      <c r="G43" t="s">
        <v>1528</v>
      </c>
      <c r="H43">
        <v>78</v>
      </c>
      <c r="I43">
        <v>5</v>
      </c>
      <c r="J43">
        <v>12</v>
      </c>
      <c r="K43">
        <f>I43+J43</f>
        <v>17</v>
      </c>
      <c r="L43">
        <v>-10</v>
      </c>
      <c r="M43">
        <v>26</v>
      </c>
      <c r="N43">
        <v>60</v>
      </c>
      <c r="O43" s="4">
        <f t="shared" si="50"/>
        <v>8.3333333333333329E-2</v>
      </c>
      <c r="P43">
        <v>1399</v>
      </c>
      <c r="Q43">
        <v>0</v>
      </c>
      <c r="R43">
        <v>0</v>
      </c>
      <c r="S43">
        <v>267</v>
      </c>
      <c r="T43">
        <v>326</v>
      </c>
      <c r="U43" s="4">
        <f t="shared" si="51"/>
        <v>0.4502529510961214</v>
      </c>
      <c r="V43" s="40">
        <v>12.2</v>
      </c>
      <c r="W43">
        <v>0</v>
      </c>
      <c r="X43">
        <v>1</v>
      </c>
      <c r="Y43">
        <v>1</v>
      </c>
      <c r="Z43">
        <v>0</v>
      </c>
      <c r="AA43">
        <f>I43-W43-Y43</f>
        <v>4</v>
      </c>
      <c r="AB43">
        <f>J43-X43-Z43</f>
        <v>11</v>
      </c>
      <c r="AC43" s="9">
        <f t="shared" si="0"/>
        <v>0</v>
      </c>
      <c r="AD43" s="9">
        <f t="shared" si="1"/>
        <v>19.911504424778762</v>
      </c>
      <c r="AE43" s="9">
        <f t="shared" si="2"/>
        <v>1.8156142828323585</v>
      </c>
      <c r="AF43" s="9">
        <f t="shared" si="3"/>
        <v>0</v>
      </c>
      <c r="AG43" s="9">
        <f t="shared" si="4"/>
        <v>6.3507464332179309</v>
      </c>
      <c r="AH43" s="9">
        <f t="shared" si="5"/>
        <v>17.464552691349311</v>
      </c>
      <c r="AI43" s="6">
        <f t="shared" si="6"/>
        <v>1.6670709387197069</v>
      </c>
      <c r="AJ43" s="6">
        <f t="shared" si="7"/>
        <v>7.9646017699115053</v>
      </c>
      <c r="AK43" s="6">
        <f t="shared" si="8"/>
        <v>0.3631228565664717</v>
      </c>
      <c r="AL43" s="6">
        <f t="shared" si="9"/>
        <v>2.5402985732871723</v>
      </c>
      <c r="AM43" s="6">
        <f t="shared" si="10"/>
        <v>0</v>
      </c>
      <c r="AN43" s="6">
        <f t="shared" si="11"/>
        <v>6.8993342747629622</v>
      </c>
      <c r="AO43" s="32">
        <v>755.81666666666672</v>
      </c>
      <c r="AP43" s="32">
        <v>15.066666666666666</v>
      </c>
      <c r="AQ43" s="32">
        <v>165.23333333333332</v>
      </c>
      <c r="AR43" s="32">
        <v>936.11666666666679</v>
      </c>
      <c r="AS43" s="40">
        <v>35</v>
      </c>
      <c r="AT43" s="40">
        <v>33</v>
      </c>
      <c r="AU43" s="40">
        <v>30</v>
      </c>
      <c r="AV43" s="40">
        <v>18</v>
      </c>
      <c r="AW43" s="40">
        <v>22</v>
      </c>
      <c r="AX43" s="9">
        <f t="shared" si="12"/>
        <v>2.2433101287232713</v>
      </c>
      <c r="AY43" s="9">
        <f t="shared" si="13"/>
        <v>2.1151209785105127</v>
      </c>
      <c r="AZ43" s="9">
        <f t="shared" si="14"/>
        <v>1.9228372531913756</v>
      </c>
      <c r="BA43" s="9">
        <f t="shared" si="15"/>
        <v>1.1537023519148253</v>
      </c>
      <c r="BB43" s="9">
        <f t="shared" si="16"/>
        <v>1.4100806523403422</v>
      </c>
      <c r="BC43" s="9">
        <f t="shared" si="17"/>
        <v>9.6899572649572665</v>
      </c>
      <c r="BD43" s="9">
        <f t="shared" si="18"/>
        <v>2.1183760683760684</v>
      </c>
      <c r="BE43" s="9">
        <f t="shared" si="19"/>
        <v>0.19316239316239317</v>
      </c>
      <c r="BF43" s="3">
        <v>21</v>
      </c>
      <c r="BG43" s="3">
        <v>2</v>
      </c>
      <c r="BH43" s="3">
        <v>1</v>
      </c>
      <c r="BI43" s="3">
        <v>24</v>
      </c>
      <c r="BJ43" s="3">
        <v>32</v>
      </c>
      <c r="BK43" s="3">
        <v>0</v>
      </c>
      <c r="BL43" s="3">
        <v>19</v>
      </c>
      <c r="BM43" s="3">
        <v>51</v>
      </c>
      <c r="BN43" s="34">
        <f t="shared" ref="BN43:BN78" si="54">BU43+CA43</f>
        <v>15.485542614932907</v>
      </c>
      <c r="BO43" s="34">
        <f t="shared" ref="BO43:BO78" si="55">BN43/AR43*2000</f>
        <v>33.084642473195089</v>
      </c>
      <c r="BP43" s="34">
        <v>-1.5278370821358311</v>
      </c>
      <c r="BQ43" s="34">
        <v>-6.0492458764140826E-2</v>
      </c>
      <c r="BR43" s="34">
        <v>0.23573084092688087</v>
      </c>
      <c r="BS43" s="34">
        <v>0.71330955480310143</v>
      </c>
      <c r="BT43" s="34">
        <v>0</v>
      </c>
      <c r="BU43" s="34">
        <f t="shared" ref="BU43:BU78" si="56">SUM(BP43:BT43)</f>
        <v>-0.6392891451699898</v>
      </c>
      <c r="BV43" s="34">
        <f t="shared" ref="BV43:BV78" si="57">BU43/AR43*2000</f>
        <v>-1.3658322043263618</v>
      </c>
      <c r="BW43" s="34">
        <v>6.7282754619290213</v>
      </c>
      <c r="BX43" s="34">
        <v>5.926226645192794E-2</v>
      </c>
      <c r="BY43" s="34">
        <v>6.4936907674127013</v>
      </c>
      <c r="BZ43" s="34">
        <v>2.8436032643092468</v>
      </c>
      <c r="CA43" s="34">
        <f t="shared" ref="CA43:CA78" si="58">SUM(BW43:BZ43)</f>
        <v>16.124831760102897</v>
      </c>
      <c r="CB43" s="34">
        <f t="shared" ref="CB43:CB78" si="59">CA43/AR43*2000</f>
        <v>34.450474677521449</v>
      </c>
      <c r="CC43" s="15">
        <v>37</v>
      </c>
      <c r="CD43" s="7">
        <v>165000</v>
      </c>
      <c r="CE43" s="68">
        <f t="shared" si="20"/>
        <v>165000</v>
      </c>
      <c r="CF43" s="9">
        <v>16.600000000000001</v>
      </c>
      <c r="CG43" s="9">
        <v>20.5</v>
      </c>
      <c r="CH43" s="9">
        <v>-4</v>
      </c>
      <c r="CI43" s="9">
        <v>-1.6</v>
      </c>
      <c r="CJ43" s="9">
        <f t="shared" si="52"/>
        <v>-2.8663133537359107</v>
      </c>
      <c r="CK43" s="9">
        <v>0.4</v>
      </c>
      <c r="CL43" s="9">
        <f t="shared" si="53"/>
        <v>0.71657833843397767</v>
      </c>
      <c r="CM43" s="9">
        <v>-1.2</v>
      </c>
      <c r="CN43" t="s">
        <v>1024</v>
      </c>
      <c r="CO43" t="s">
        <v>1025</v>
      </c>
      <c r="CP43" t="s">
        <v>3131</v>
      </c>
      <c r="CQ43" t="s">
        <v>2414</v>
      </c>
      <c r="CR43">
        <v>71</v>
      </c>
      <c r="CS43">
        <v>181</v>
      </c>
      <c r="CT43">
        <v>18</v>
      </c>
      <c r="CU43" t="s">
        <v>3401</v>
      </c>
      <c r="CV43" t="s">
        <v>2382</v>
      </c>
      <c r="CW43">
        <v>0</v>
      </c>
      <c r="CX43">
        <v>0</v>
      </c>
      <c r="CY43">
        <v>0</v>
      </c>
      <c r="CZ43" s="70"/>
      <c r="DA43">
        <v>0</v>
      </c>
    </row>
    <row r="44" spans="1:105" x14ac:dyDescent="0.2">
      <c r="A44" s="44" t="s">
        <v>2372</v>
      </c>
      <c r="B44" s="43" t="s">
        <v>952</v>
      </c>
      <c r="C44" s="43" t="s">
        <v>950</v>
      </c>
      <c r="D44" s="42" t="s">
        <v>950</v>
      </c>
      <c r="E44" s="42" t="str">
        <f t="shared" si="49"/>
        <v xml:space="preserve">Mowers, Mark </v>
      </c>
      <c r="F44" s="42" t="s">
        <v>372</v>
      </c>
      <c r="G44" s="45" t="s">
        <v>2381</v>
      </c>
      <c r="H44" s="43">
        <v>17</v>
      </c>
      <c r="I44" s="64">
        <v>1</v>
      </c>
      <c r="J44" s="64">
        <v>0</v>
      </c>
      <c r="K44" s="64">
        <v>1</v>
      </c>
      <c r="L44" s="43">
        <v>0</v>
      </c>
      <c r="M44">
        <v>8</v>
      </c>
      <c r="N44">
        <v>6</v>
      </c>
      <c r="O44" s="4">
        <f t="shared" si="50"/>
        <v>0.16666666666666666</v>
      </c>
      <c r="Q44">
        <v>0</v>
      </c>
      <c r="R44">
        <v>0</v>
      </c>
      <c r="S44">
        <v>22</v>
      </c>
      <c r="T44">
        <v>23</v>
      </c>
      <c r="U44" s="4">
        <f t="shared" si="51"/>
        <v>0.48888888888888887</v>
      </c>
      <c r="V44">
        <v>4.5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 s="9">
        <f t="shared" si="0"/>
        <v>0</v>
      </c>
      <c r="AD44" s="9">
        <f t="shared" si="1"/>
        <v>0</v>
      </c>
      <c r="AE44" s="9">
        <f t="shared" si="2"/>
        <v>0</v>
      </c>
      <c r="AF44" s="9">
        <f t="shared" si="3"/>
        <v>0</v>
      </c>
      <c r="AG44" s="9">
        <f t="shared" si="4"/>
        <v>10.552542869705407</v>
      </c>
      <c r="AH44" s="9">
        <f t="shared" si="5"/>
        <v>0</v>
      </c>
      <c r="AI44" s="58">
        <f t="shared" si="6"/>
        <v>1.5828814304558112</v>
      </c>
      <c r="AJ44" s="58">
        <f t="shared" si="7"/>
        <v>3.2214765100671139</v>
      </c>
      <c r="AK44" s="58">
        <f t="shared" si="8"/>
        <v>0</v>
      </c>
      <c r="AL44" s="58">
        <f t="shared" si="9"/>
        <v>1.5828814304558112</v>
      </c>
      <c r="AM44" s="58">
        <f t="shared" si="10"/>
        <v>0</v>
      </c>
      <c r="AN44" s="58">
        <f t="shared" si="11"/>
        <v>0</v>
      </c>
      <c r="AO44" s="56">
        <v>113.71666666666667</v>
      </c>
      <c r="AP44" s="56">
        <v>37.25</v>
      </c>
      <c r="AQ44" s="56">
        <v>2.7</v>
      </c>
      <c r="AR44" s="57">
        <f>SUM(AO44:AQ44)</f>
        <v>153.66666666666666</v>
      </c>
      <c r="AS44">
        <v>3</v>
      </c>
      <c r="AT44">
        <v>6</v>
      </c>
      <c r="AU44">
        <v>2</v>
      </c>
      <c r="AV44">
        <v>1</v>
      </c>
      <c r="AW44">
        <v>0</v>
      </c>
      <c r="AX44" s="9">
        <f t="shared" si="12"/>
        <v>1.1713665943600868</v>
      </c>
      <c r="AY44" s="9">
        <f t="shared" si="13"/>
        <v>2.3427331887201737</v>
      </c>
      <c r="AZ44" s="9">
        <f t="shared" si="14"/>
        <v>0.78091106290672463</v>
      </c>
      <c r="BA44" s="9">
        <f t="shared" si="15"/>
        <v>0.39045553145336231</v>
      </c>
      <c r="BB44" s="9">
        <f t="shared" si="16"/>
        <v>0</v>
      </c>
      <c r="BC44" s="33">
        <f t="shared" si="17"/>
        <v>6.68921568627451</v>
      </c>
      <c r="BD44" s="33">
        <f t="shared" si="18"/>
        <v>0.15882352941176472</v>
      </c>
      <c r="BE44" s="33">
        <f t="shared" si="19"/>
        <v>2.1911764705882355</v>
      </c>
      <c r="BF44" s="42">
        <f>BI44-BG44-BH44</f>
        <v>3</v>
      </c>
      <c r="BG44" s="43">
        <v>2</v>
      </c>
      <c r="BH44" s="43">
        <v>0</v>
      </c>
      <c r="BI44" s="43">
        <v>5</v>
      </c>
      <c r="BJ44" s="42">
        <f>BM44-BK44-BL44</f>
        <v>3</v>
      </c>
      <c r="BK44" s="43">
        <v>0</v>
      </c>
      <c r="BL44" s="43">
        <v>0</v>
      </c>
      <c r="BM44" s="43">
        <v>3</v>
      </c>
      <c r="BN44" s="34">
        <f t="shared" si="54"/>
        <v>-0.46632005981206115</v>
      </c>
      <c r="BO44" s="34">
        <f t="shared" si="55"/>
        <v>-6.0692415593760671</v>
      </c>
      <c r="BP44" s="33">
        <v>-0.71985714867648554</v>
      </c>
      <c r="BQ44" s="33">
        <v>-2.1883123498469423</v>
      </c>
      <c r="BR44" s="33">
        <v>1.6381868218203079</v>
      </c>
      <c r="BS44" s="33">
        <v>-3.0457908186995515E-2</v>
      </c>
      <c r="BT44" s="33">
        <v>0</v>
      </c>
      <c r="BU44" s="9">
        <f t="shared" si="56"/>
        <v>-1.3004405848901155</v>
      </c>
      <c r="BV44" s="34">
        <f t="shared" si="57"/>
        <v>-16.925473989893046</v>
      </c>
      <c r="BW44" s="33">
        <v>1.2010338026892111</v>
      </c>
      <c r="BX44" s="33">
        <v>0.10315172167261899</v>
      </c>
      <c r="BY44" s="33">
        <v>0.22501357773312031</v>
      </c>
      <c r="BZ44" s="33">
        <v>-0.69507857701689613</v>
      </c>
      <c r="CA44" s="9">
        <f t="shared" si="58"/>
        <v>0.83412052507805434</v>
      </c>
      <c r="CB44" s="34">
        <f t="shared" si="59"/>
        <v>10.856232430516977</v>
      </c>
      <c r="CE44" s="68">
        <f t="shared" si="20"/>
        <v>165000</v>
      </c>
      <c r="CF44" s="62">
        <v>3.2</v>
      </c>
      <c r="CG44" s="62">
        <v>2.6</v>
      </c>
      <c r="CH44" s="62">
        <v>-0.3</v>
      </c>
      <c r="CI44" s="62">
        <v>-1</v>
      </c>
      <c r="CJ44" s="63">
        <f t="shared" si="52"/>
        <v>-10.329689248515107</v>
      </c>
      <c r="CK44" s="62">
        <v>0.2</v>
      </c>
      <c r="CL44" s="63">
        <f t="shared" si="53"/>
        <v>2.0659378497030212</v>
      </c>
      <c r="CM44" s="62">
        <v>-0.8</v>
      </c>
      <c r="CN44" t="s">
        <v>2178</v>
      </c>
      <c r="CO44" t="s">
        <v>2179</v>
      </c>
      <c r="CP44" t="s">
        <v>2180</v>
      </c>
      <c r="CQ44" t="s">
        <v>2414</v>
      </c>
      <c r="CR44">
        <v>71</v>
      </c>
      <c r="CS44">
        <v>174</v>
      </c>
      <c r="CT44">
        <v>28</v>
      </c>
      <c r="CU44" t="s">
        <v>3401</v>
      </c>
      <c r="CZ44" s="72">
        <v>462500</v>
      </c>
      <c r="DA44">
        <v>0</v>
      </c>
    </row>
    <row r="45" spans="1:105" s="18" customFormat="1" x14ac:dyDescent="0.2">
      <c r="A45" s="38" t="s">
        <v>2452</v>
      </c>
      <c r="B45" t="s">
        <v>959</v>
      </c>
      <c r="C45" t="s">
        <v>950</v>
      </c>
      <c r="D45" s="82" t="s">
        <v>950</v>
      </c>
      <c r="E45" t="str">
        <f t="shared" si="49"/>
        <v xml:space="preserve">Schneider, Mathieu </v>
      </c>
      <c r="F45" t="s">
        <v>517</v>
      </c>
      <c r="G45" t="s">
        <v>1524</v>
      </c>
      <c r="H45">
        <v>68</v>
      </c>
      <c r="I45">
        <v>11</v>
      </c>
      <c r="J45">
        <v>41</v>
      </c>
      <c r="K45">
        <f>I45+J45</f>
        <v>52</v>
      </c>
      <c r="L45">
        <v>12</v>
      </c>
      <c r="M45">
        <v>66</v>
      </c>
      <c r="N45">
        <v>184</v>
      </c>
      <c r="O45" s="4">
        <f t="shared" si="50"/>
        <v>5.9782608695652176E-2</v>
      </c>
      <c r="P45">
        <v>1752</v>
      </c>
      <c r="Q45">
        <v>2</v>
      </c>
      <c r="R45">
        <v>0</v>
      </c>
      <c r="S45">
        <v>0</v>
      </c>
      <c r="T45">
        <v>0</v>
      </c>
      <c r="U45" s="4">
        <f t="shared" si="51"/>
        <v>0</v>
      </c>
      <c r="V45" s="40">
        <v>0</v>
      </c>
      <c r="W45">
        <v>2</v>
      </c>
      <c r="X45">
        <v>29</v>
      </c>
      <c r="Y45">
        <v>1</v>
      </c>
      <c r="Z45">
        <v>0</v>
      </c>
      <c r="AA45">
        <f>I45-W45-Y45</f>
        <v>8</v>
      </c>
      <c r="AB45">
        <f>J45-X45-Z45</f>
        <v>12</v>
      </c>
      <c r="AC45" s="9">
        <f t="shared" si="0"/>
        <v>1.6569245639066599</v>
      </c>
      <c r="AD45" s="9">
        <f t="shared" si="1"/>
        <v>24.02540617664657</v>
      </c>
      <c r="AE45" s="9">
        <f t="shared" si="2"/>
        <v>2.5992779783393503</v>
      </c>
      <c r="AF45" s="9">
        <f t="shared" si="3"/>
        <v>0</v>
      </c>
      <c r="AG45" s="9">
        <f t="shared" si="4"/>
        <v>8.5285320856406752</v>
      </c>
      <c r="AH45" s="9">
        <f t="shared" si="5"/>
        <v>12.792798128461012</v>
      </c>
      <c r="AI45" s="6">
        <f t="shared" si="6"/>
        <v>2.9316829044389823</v>
      </c>
      <c r="AJ45" s="6">
        <f t="shared" si="7"/>
        <v>7.2904680811893039</v>
      </c>
      <c r="AK45" s="6">
        <f t="shared" si="8"/>
        <v>1.5595667870036103</v>
      </c>
      <c r="AL45" s="6">
        <f t="shared" si="9"/>
        <v>2.0788296958749148</v>
      </c>
      <c r="AM45" s="6">
        <f t="shared" si="10"/>
        <v>0.99415473834399593</v>
      </c>
      <c r="AN45" s="6">
        <f t="shared" si="11"/>
        <v>4.6787003610108311</v>
      </c>
      <c r="AO45" s="32">
        <v>1125.6333333333334</v>
      </c>
      <c r="AP45" s="32">
        <v>362.11666666666667</v>
      </c>
      <c r="AQ45" s="32">
        <v>115.41666666666666</v>
      </c>
      <c r="AR45" s="32">
        <v>1603.166666666667</v>
      </c>
      <c r="AS45" s="40">
        <v>82</v>
      </c>
      <c r="AT45" s="40">
        <v>78</v>
      </c>
      <c r="AU45" s="40">
        <v>101</v>
      </c>
      <c r="AV45" s="40">
        <v>62</v>
      </c>
      <c r="AW45" s="40">
        <v>18</v>
      </c>
      <c r="AX45" s="9">
        <f t="shared" si="12"/>
        <v>3.0689260837924932</v>
      </c>
      <c r="AY45" s="9">
        <f t="shared" si="13"/>
        <v>2.9192223723879818</v>
      </c>
      <c r="AZ45" s="9">
        <f t="shared" si="14"/>
        <v>3.7800187129639253</v>
      </c>
      <c r="BA45" s="9">
        <f t="shared" si="15"/>
        <v>2.3204075267699342</v>
      </c>
      <c r="BB45" s="9">
        <f t="shared" si="16"/>
        <v>0.67366670132030348</v>
      </c>
      <c r="BC45" s="9">
        <f t="shared" si="17"/>
        <v>16.553431372549021</v>
      </c>
      <c r="BD45" s="9">
        <f t="shared" si="18"/>
        <v>1.6973039215686274</v>
      </c>
      <c r="BE45" s="9">
        <f t="shared" si="19"/>
        <v>5.3252450980392156</v>
      </c>
      <c r="BF45" s="3">
        <v>55</v>
      </c>
      <c r="BG45" s="3">
        <v>44</v>
      </c>
      <c r="BH45" s="3">
        <v>3</v>
      </c>
      <c r="BI45" s="3">
        <v>102</v>
      </c>
      <c r="BJ45" s="3">
        <v>39</v>
      </c>
      <c r="BK45" s="3">
        <v>6</v>
      </c>
      <c r="BL45" s="3">
        <v>9</v>
      </c>
      <c r="BM45" s="3">
        <v>54</v>
      </c>
      <c r="BN45" s="34">
        <f t="shared" si="54"/>
        <v>79.922149921389021</v>
      </c>
      <c r="BO45" s="34">
        <f t="shared" si="55"/>
        <v>99.705353888831283</v>
      </c>
      <c r="BP45" s="34">
        <v>18.394750828105295</v>
      </c>
      <c r="BQ45" s="34">
        <v>17.613555771220412</v>
      </c>
      <c r="BR45" s="34">
        <v>4.2567857714665607E-3</v>
      </c>
      <c r="BS45" s="34">
        <v>2.4625082500390145</v>
      </c>
      <c r="BT45" s="34">
        <v>0</v>
      </c>
      <c r="BU45" s="34">
        <f t="shared" si="56"/>
        <v>38.475071635136189</v>
      </c>
      <c r="BV45" s="34">
        <f t="shared" si="57"/>
        <v>47.998841836119574</v>
      </c>
      <c r="BW45" s="34">
        <v>31.995214263124854</v>
      </c>
      <c r="BX45" s="34">
        <v>3.7746111144112029</v>
      </c>
      <c r="BY45" s="34">
        <v>8.7832044050065985</v>
      </c>
      <c r="BZ45" s="34">
        <v>-3.105951496289824</v>
      </c>
      <c r="CA45" s="34">
        <f t="shared" si="58"/>
        <v>41.447078286252832</v>
      </c>
      <c r="CB45" s="34">
        <f t="shared" si="59"/>
        <v>51.706512052711709</v>
      </c>
      <c r="CC45" s="15">
        <v>73</v>
      </c>
      <c r="CD45" s="7">
        <v>5031980</v>
      </c>
      <c r="CE45" s="68">
        <f t="shared" si="20"/>
        <v>6067975.8823529407</v>
      </c>
      <c r="CF45" s="9">
        <v>41.5</v>
      </c>
      <c r="CG45" s="9">
        <v>30.6</v>
      </c>
      <c r="CH45" s="9">
        <v>2.5</v>
      </c>
      <c r="CI45" s="9">
        <v>8.6</v>
      </c>
      <c r="CJ45" s="9">
        <f t="shared" si="52"/>
        <v>8.2664487912721683</v>
      </c>
      <c r="CK45" s="9">
        <v>5.3</v>
      </c>
      <c r="CL45" s="9">
        <f t="shared" si="53"/>
        <v>5.0944393713654064</v>
      </c>
      <c r="CM45" s="9">
        <v>13.9</v>
      </c>
      <c r="CN45" t="s">
        <v>2970</v>
      </c>
      <c r="CO45" t="s">
        <v>2971</v>
      </c>
      <c r="CP45" t="s">
        <v>2972</v>
      </c>
      <c r="CQ45" t="s">
        <v>2973</v>
      </c>
      <c r="CR45">
        <v>71</v>
      </c>
      <c r="CS45">
        <v>191</v>
      </c>
      <c r="CT45">
        <v>23</v>
      </c>
      <c r="CU45" t="s">
        <v>3400</v>
      </c>
      <c r="CV45" t="s">
        <v>2382</v>
      </c>
      <c r="CW45">
        <v>0</v>
      </c>
      <c r="CX45">
        <v>0</v>
      </c>
      <c r="CY45">
        <v>0</v>
      </c>
      <c r="CZ45" s="70"/>
      <c r="DA45">
        <v>0</v>
      </c>
    </row>
    <row r="46" spans="1:105" x14ac:dyDescent="0.2">
      <c r="A46" s="44" t="s">
        <v>2372</v>
      </c>
      <c r="B46" s="43" t="s">
        <v>959</v>
      </c>
      <c r="C46" s="43" t="s">
        <v>950</v>
      </c>
      <c r="D46" s="82" t="s">
        <v>950</v>
      </c>
      <c r="E46" s="42" t="str">
        <f t="shared" si="49"/>
        <v xml:space="preserve">Schneider, Mathieu </v>
      </c>
      <c r="F46" s="42" t="s">
        <v>517</v>
      </c>
      <c r="G46" s="45" t="s">
        <v>2374</v>
      </c>
      <c r="H46" s="43">
        <v>65</v>
      </c>
      <c r="I46" s="64">
        <v>12</v>
      </c>
      <c r="J46" s="64">
        <v>27</v>
      </c>
      <c r="K46" s="64">
        <v>39</v>
      </c>
      <c r="L46" s="43">
        <v>22</v>
      </c>
      <c r="M46">
        <v>50</v>
      </c>
      <c r="N46">
        <v>139</v>
      </c>
      <c r="O46" s="4">
        <f t="shared" si="50"/>
        <v>8.6330935251798566E-2</v>
      </c>
      <c r="Q46">
        <v>2</v>
      </c>
      <c r="R46">
        <v>0</v>
      </c>
      <c r="S46">
        <v>0</v>
      </c>
      <c r="T46">
        <v>0</v>
      </c>
      <c r="U46" s="4">
        <f t="shared" si="51"/>
        <v>0</v>
      </c>
      <c r="V46">
        <v>0</v>
      </c>
      <c r="W46">
        <v>5</v>
      </c>
      <c r="X46">
        <v>12</v>
      </c>
      <c r="Y46">
        <v>0</v>
      </c>
      <c r="Z46">
        <v>0</v>
      </c>
      <c r="AA46">
        <v>7</v>
      </c>
      <c r="AB46">
        <v>15</v>
      </c>
      <c r="AC46" s="9">
        <f t="shared" si="0"/>
        <v>5.2056220718375847</v>
      </c>
      <c r="AD46" s="9">
        <f t="shared" si="1"/>
        <v>12.493492972410206</v>
      </c>
      <c r="AE46" s="9">
        <f t="shared" si="2"/>
        <v>0</v>
      </c>
      <c r="AF46" s="9">
        <f t="shared" si="3"/>
        <v>0</v>
      </c>
      <c r="AG46" s="9">
        <f t="shared" si="4"/>
        <v>7.763520695019948</v>
      </c>
      <c r="AH46" s="9">
        <f t="shared" si="5"/>
        <v>16.636115775042743</v>
      </c>
      <c r="AI46" s="58">
        <f t="shared" si="6"/>
        <v>2.7172322432569818</v>
      </c>
      <c r="AJ46" s="58">
        <f t="shared" si="7"/>
        <v>7.287870900572619</v>
      </c>
      <c r="AK46" s="58">
        <f t="shared" si="8"/>
        <v>0</v>
      </c>
      <c r="AL46" s="58">
        <f t="shared" si="9"/>
        <v>1.2199818235031346</v>
      </c>
      <c r="AM46" s="58">
        <f t="shared" si="10"/>
        <v>1.0411244143675169</v>
      </c>
      <c r="AN46" s="58">
        <f t="shared" si="11"/>
        <v>3.0271179314694132</v>
      </c>
      <c r="AO46" s="56">
        <v>1081.9833333333333</v>
      </c>
      <c r="AP46" s="56">
        <v>288.14999999999998</v>
      </c>
      <c r="AQ46" s="56">
        <v>79.283333333333331</v>
      </c>
      <c r="AR46" s="57">
        <f>SUM(AO46:AQ46)</f>
        <v>1449.4166666666665</v>
      </c>
      <c r="AS46">
        <v>56</v>
      </c>
      <c r="AT46">
        <v>78</v>
      </c>
      <c r="AU46">
        <v>81</v>
      </c>
      <c r="AV46">
        <v>34</v>
      </c>
      <c r="AW46">
        <v>35</v>
      </c>
      <c r="AX46" s="9">
        <f t="shared" si="12"/>
        <v>2.3181739780371418</v>
      </c>
      <c r="AY46" s="9">
        <f t="shared" si="13"/>
        <v>3.2288851836945902</v>
      </c>
      <c r="AZ46" s="9">
        <f t="shared" si="14"/>
        <v>3.3530730753751516</v>
      </c>
      <c r="BA46" s="9">
        <f t="shared" si="15"/>
        <v>1.4074627723796933</v>
      </c>
      <c r="BB46" s="9">
        <f t="shared" si="16"/>
        <v>1.4488587362732135</v>
      </c>
      <c r="BC46" s="33">
        <f t="shared" si="17"/>
        <v>16.645897435897435</v>
      </c>
      <c r="BD46" s="33">
        <f t="shared" si="18"/>
        <v>1.2197435897435898</v>
      </c>
      <c r="BE46" s="33">
        <f t="shared" si="19"/>
        <v>4.4330769230769231</v>
      </c>
      <c r="BF46" s="42">
        <f>BI46-BG46-BH46</f>
        <v>49</v>
      </c>
      <c r="BG46" s="43">
        <v>35</v>
      </c>
      <c r="BH46" s="43">
        <v>0</v>
      </c>
      <c r="BI46" s="43">
        <v>84</v>
      </c>
      <c r="BJ46" s="42">
        <f>BM46-BK46-BL46</f>
        <v>22</v>
      </c>
      <c r="BK46" s="43">
        <v>5</v>
      </c>
      <c r="BL46" s="43">
        <v>4</v>
      </c>
      <c r="BM46" s="43">
        <v>31</v>
      </c>
      <c r="BN46" s="34">
        <f t="shared" si="54"/>
        <v>76.980863753413303</v>
      </c>
      <c r="BO46" s="34">
        <f t="shared" si="55"/>
        <v>106.22323521427697</v>
      </c>
      <c r="BP46" s="33">
        <v>22.650510602444026</v>
      </c>
      <c r="BQ46" s="33">
        <v>9.6795471542561859</v>
      </c>
      <c r="BR46" s="33">
        <v>-2.0838168703993913</v>
      </c>
      <c r="BS46" s="33">
        <v>-0.17000010653541378</v>
      </c>
      <c r="BT46" s="33">
        <v>7.8273482417654439</v>
      </c>
      <c r="BU46" s="9">
        <f t="shared" si="56"/>
        <v>37.903589021530848</v>
      </c>
      <c r="BV46" s="34">
        <f t="shared" si="57"/>
        <v>52.301853419004225</v>
      </c>
      <c r="BW46" s="33">
        <v>32.402656989285312</v>
      </c>
      <c r="BX46" s="33">
        <v>1.2314831133660722</v>
      </c>
      <c r="BY46" s="33">
        <v>5.4166535419546831</v>
      </c>
      <c r="BZ46" s="33">
        <v>2.6481087276391254E-2</v>
      </c>
      <c r="CA46" s="9">
        <f t="shared" si="58"/>
        <v>39.077274731882461</v>
      </c>
      <c r="CB46" s="34">
        <f t="shared" si="59"/>
        <v>53.921381795272765</v>
      </c>
      <c r="CC46" s="47">
        <v>81.805519000000004</v>
      </c>
      <c r="CD46">
        <v>5404739</v>
      </c>
      <c r="CE46" s="68">
        <f t="shared" si="20"/>
        <v>6818286.1230769232</v>
      </c>
      <c r="CF46" s="62">
        <v>37.1</v>
      </c>
      <c r="CG46" s="62">
        <v>26.3</v>
      </c>
      <c r="CH46" s="62">
        <v>19.3</v>
      </c>
      <c r="CI46" s="62">
        <v>6.1</v>
      </c>
      <c r="CJ46" s="63">
        <f t="shared" si="52"/>
        <v>6.7149186779315846</v>
      </c>
      <c r="CK46" s="62">
        <v>8.4</v>
      </c>
      <c r="CL46" s="63">
        <f t="shared" si="53"/>
        <v>9.2467732614139866</v>
      </c>
      <c r="CM46" s="62">
        <v>15.4</v>
      </c>
      <c r="CN46" t="s">
        <v>2207</v>
      </c>
      <c r="CO46" t="s">
        <v>1150</v>
      </c>
      <c r="CP46" t="s">
        <v>3131</v>
      </c>
      <c r="CQ46" t="s">
        <v>2414</v>
      </c>
      <c r="CR46">
        <v>71</v>
      </c>
      <c r="CS46">
        <v>195</v>
      </c>
      <c r="CT46">
        <v>11</v>
      </c>
      <c r="CU46" t="s">
        <v>3402</v>
      </c>
      <c r="CZ46" s="72">
        <v>5625000</v>
      </c>
      <c r="DA46">
        <v>0</v>
      </c>
    </row>
    <row r="47" spans="1:105" x14ac:dyDescent="0.2">
      <c r="A47" s="44" t="s">
        <v>2372</v>
      </c>
      <c r="B47" s="43"/>
      <c r="C47" s="43" t="s">
        <v>950</v>
      </c>
      <c r="D47" s="82" t="s">
        <v>950</v>
      </c>
      <c r="E47" s="42" t="str">
        <f t="shared" si="49"/>
        <v xml:space="preserve">Kondratiev, Maxim </v>
      </c>
      <c r="F47" s="42" t="s">
        <v>250</v>
      </c>
      <c r="G47" s="45" t="s">
        <v>2374</v>
      </c>
      <c r="H47" s="43">
        <v>4</v>
      </c>
      <c r="I47" s="64">
        <v>0</v>
      </c>
      <c r="J47" s="64">
        <v>0</v>
      </c>
      <c r="K47" s="64">
        <v>0</v>
      </c>
      <c r="L47" s="43">
        <v>-2</v>
      </c>
      <c r="M47">
        <v>0</v>
      </c>
      <c r="N47">
        <v>1</v>
      </c>
      <c r="O47" s="4">
        <f t="shared" si="50"/>
        <v>0</v>
      </c>
      <c r="Q47">
        <v>0</v>
      </c>
      <c r="R47">
        <v>0</v>
      </c>
      <c r="S47">
        <v>0</v>
      </c>
      <c r="T47">
        <v>0</v>
      </c>
      <c r="U47" s="4">
        <f t="shared" si="51"/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s="9">
        <f t="shared" si="0"/>
        <v>0</v>
      </c>
      <c r="AD47" s="9">
        <f t="shared" si="1"/>
        <v>0</v>
      </c>
      <c r="AE47" s="9">
        <f t="shared" si="2"/>
        <v>0</v>
      </c>
      <c r="AF47" s="9">
        <f t="shared" si="3"/>
        <v>0</v>
      </c>
      <c r="AG47" s="9">
        <f t="shared" si="4"/>
        <v>0</v>
      </c>
      <c r="AH47" s="9">
        <f t="shared" si="5"/>
        <v>0</v>
      </c>
      <c r="AI47" s="58">
        <f t="shared" si="6"/>
        <v>2.0559680182752711</v>
      </c>
      <c r="AJ47" s="58">
        <f t="shared" si="7"/>
        <v>0</v>
      </c>
      <c r="AK47" s="58">
        <f t="shared" si="8"/>
        <v>0</v>
      </c>
      <c r="AL47" s="58">
        <f t="shared" si="9"/>
        <v>6.1679040548258142</v>
      </c>
      <c r="AM47" s="58">
        <f t="shared" si="10"/>
        <v>0</v>
      </c>
      <c r="AN47" s="58">
        <f t="shared" si="11"/>
        <v>0</v>
      </c>
      <c r="AO47" s="56">
        <v>29.183333333333334</v>
      </c>
      <c r="AP47" s="56">
        <v>0.66666666666666663</v>
      </c>
      <c r="AQ47" s="56">
        <v>0.2</v>
      </c>
      <c r="AR47" s="57">
        <f>SUM(AO47:AQ47)</f>
        <v>30.05</v>
      </c>
      <c r="AS47">
        <v>1</v>
      </c>
      <c r="AT47">
        <v>3</v>
      </c>
      <c r="AU47">
        <v>1</v>
      </c>
      <c r="AV47">
        <v>2</v>
      </c>
      <c r="AW47">
        <v>1</v>
      </c>
      <c r="AX47" s="9">
        <f t="shared" si="12"/>
        <v>1.9966722129783694</v>
      </c>
      <c r="AY47" s="9">
        <f t="shared" si="13"/>
        <v>5.9900166389351082</v>
      </c>
      <c r="AZ47" s="9">
        <f t="shared" si="14"/>
        <v>1.9966722129783694</v>
      </c>
      <c r="BA47" s="9">
        <f t="shared" si="15"/>
        <v>3.9933444259567388</v>
      </c>
      <c r="BB47" s="9">
        <f t="shared" si="16"/>
        <v>1.9966722129783694</v>
      </c>
      <c r="BC47" s="33">
        <f t="shared" si="17"/>
        <v>7.2958333333333334</v>
      </c>
      <c r="BD47" s="33">
        <f t="shared" si="18"/>
        <v>0.05</v>
      </c>
      <c r="BE47" s="33">
        <f t="shared" si="19"/>
        <v>0.16666666666666666</v>
      </c>
      <c r="BF47" s="42">
        <f>BI47-BG47-BH47</f>
        <v>1</v>
      </c>
      <c r="BG47" s="43">
        <v>0</v>
      </c>
      <c r="BH47" s="43">
        <v>0</v>
      </c>
      <c r="BI47" s="43">
        <v>1</v>
      </c>
      <c r="BJ47" s="42">
        <f>BM47-BK47-BL47</f>
        <v>3</v>
      </c>
      <c r="BK47" s="43">
        <v>0</v>
      </c>
      <c r="BL47" s="43">
        <v>0</v>
      </c>
      <c r="BM47" s="43">
        <v>3</v>
      </c>
      <c r="BN47" s="34">
        <f t="shared" si="54"/>
        <v>-0.45478490768131041</v>
      </c>
      <c r="BO47" s="34">
        <f t="shared" si="55"/>
        <v>-30.268546268306849</v>
      </c>
      <c r="BP47" s="33">
        <v>-0.24773035980171801</v>
      </c>
      <c r="BQ47" s="33">
        <v>-2.8742583569360325E-2</v>
      </c>
      <c r="BR47" s="33">
        <v>0.25316899024027106</v>
      </c>
      <c r="BS47" s="33">
        <v>-4.2884197570421817E-4</v>
      </c>
      <c r="BT47" s="33">
        <v>0</v>
      </c>
      <c r="BU47" s="9">
        <f t="shared" si="56"/>
        <v>-2.373279510651146E-2</v>
      </c>
      <c r="BV47" s="34">
        <f t="shared" si="57"/>
        <v>-1.5795537508493485</v>
      </c>
      <c r="BW47" s="33">
        <v>-0.73302846389514431</v>
      </c>
      <c r="BX47" s="33">
        <v>1.352622044246693E-2</v>
      </c>
      <c r="BY47" s="33">
        <v>1.9860760901106674E-2</v>
      </c>
      <c r="BZ47" s="33">
        <v>0.2685893699767718</v>
      </c>
      <c r="CA47" s="9">
        <f t="shared" si="58"/>
        <v>-0.43105211257479897</v>
      </c>
      <c r="CB47" s="34">
        <f t="shared" si="59"/>
        <v>-28.6889925174575</v>
      </c>
      <c r="CE47" s="68">
        <f t="shared" si="20"/>
        <v>165000</v>
      </c>
      <c r="CF47" s="62">
        <v>1.2</v>
      </c>
      <c r="CG47" s="62">
        <v>1.3</v>
      </c>
      <c r="CH47" s="62">
        <v>-2.4</v>
      </c>
      <c r="CI47" s="62">
        <v>-0.2</v>
      </c>
      <c r="CJ47" s="63">
        <f t="shared" si="52"/>
        <v>-12.938005390835579</v>
      </c>
      <c r="CK47" s="62">
        <v>-0.4</v>
      </c>
      <c r="CL47" s="63">
        <f t="shared" si="53"/>
        <v>-25.876010781671159</v>
      </c>
      <c r="CM47" s="62">
        <v>-0.7</v>
      </c>
      <c r="CN47" t="s">
        <v>553</v>
      </c>
      <c r="CO47" t="s">
        <v>1624</v>
      </c>
      <c r="CQ47" t="s">
        <v>2396</v>
      </c>
      <c r="CR47">
        <v>73</v>
      </c>
      <c r="CS47">
        <v>197</v>
      </c>
      <c r="CT47">
        <v>20</v>
      </c>
      <c r="CU47" t="s">
        <v>3402</v>
      </c>
      <c r="CZ47" s="72">
        <v>1700000</v>
      </c>
      <c r="DA47">
        <v>0</v>
      </c>
    </row>
    <row r="48" spans="1:105" x14ac:dyDescent="0.2">
      <c r="A48" s="44" t="s">
        <v>2372</v>
      </c>
      <c r="B48" s="43"/>
      <c r="C48" s="43" t="s">
        <v>950</v>
      </c>
      <c r="D48" s="82" t="s">
        <v>950</v>
      </c>
      <c r="E48" s="42" t="str">
        <f t="shared" si="49"/>
        <v xml:space="preserve">Wirtanen, Petteri </v>
      </c>
      <c r="F48" s="42" t="s">
        <v>2353</v>
      </c>
      <c r="G48" s="45" t="s">
        <v>2373</v>
      </c>
      <c r="H48" s="43">
        <v>3</v>
      </c>
      <c r="I48" s="64">
        <v>1</v>
      </c>
      <c r="J48" s="64">
        <v>0</v>
      </c>
      <c r="K48" s="64">
        <v>1</v>
      </c>
      <c r="L48" s="43">
        <v>1</v>
      </c>
      <c r="M48">
        <v>2</v>
      </c>
      <c r="N48">
        <v>1</v>
      </c>
      <c r="O48" s="4">
        <f t="shared" si="50"/>
        <v>1</v>
      </c>
      <c r="Q48">
        <v>1</v>
      </c>
      <c r="R48">
        <v>0</v>
      </c>
      <c r="S48">
        <v>5</v>
      </c>
      <c r="T48">
        <v>6</v>
      </c>
      <c r="U48" s="4">
        <f t="shared" si="51"/>
        <v>0.45454545454545453</v>
      </c>
      <c r="V48">
        <v>6.4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 s="9">
        <f t="shared" si="0"/>
        <v>0</v>
      </c>
      <c r="AD48" s="9">
        <f t="shared" si="1"/>
        <v>0</v>
      </c>
      <c r="AE48" s="9">
        <f t="shared" si="2"/>
        <v>0</v>
      </c>
      <c r="AF48" s="9">
        <f t="shared" si="3"/>
        <v>0</v>
      </c>
      <c r="AG48" s="9">
        <f t="shared" si="4"/>
        <v>95.617529880478088</v>
      </c>
      <c r="AH48" s="9">
        <f t="shared" si="5"/>
        <v>0</v>
      </c>
      <c r="AI48" s="58">
        <f t="shared" si="6"/>
        <v>4.7808764940239046</v>
      </c>
      <c r="AJ48" s="58">
        <f t="shared" si="7"/>
        <v>0</v>
      </c>
      <c r="AK48" s="58">
        <f t="shared" si="8"/>
        <v>0</v>
      </c>
      <c r="AL48" s="58">
        <f t="shared" si="9"/>
        <v>0</v>
      </c>
      <c r="AM48" s="58">
        <f t="shared" si="10"/>
        <v>0</v>
      </c>
      <c r="AN48" s="58">
        <f t="shared" si="11"/>
        <v>0</v>
      </c>
      <c r="AO48" s="56">
        <v>12.55</v>
      </c>
      <c r="AP48" s="56">
        <v>0</v>
      </c>
      <c r="AQ48" s="56">
        <v>0</v>
      </c>
      <c r="AR48" s="57">
        <f>SUM(AO48:AQ48)</f>
        <v>12.55</v>
      </c>
      <c r="AS48">
        <v>0</v>
      </c>
      <c r="AT48">
        <v>0</v>
      </c>
      <c r="AU48">
        <v>0</v>
      </c>
      <c r="AV48">
        <v>2</v>
      </c>
      <c r="AW48">
        <v>0</v>
      </c>
      <c r="AX48" s="9">
        <f t="shared" si="12"/>
        <v>0</v>
      </c>
      <c r="AY48" s="9">
        <f t="shared" si="13"/>
        <v>0</v>
      </c>
      <c r="AZ48" s="9">
        <f t="shared" si="14"/>
        <v>0</v>
      </c>
      <c r="BA48" s="9">
        <f t="shared" si="15"/>
        <v>9.5617529880478092</v>
      </c>
      <c r="BB48" s="9">
        <f t="shared" si="16"/>
        <v>0</v>
      </c>
      <c r="BC48" s="33">
        <f t="shared" si="17"/>
        <v>4.1833333333333336</v>
      </c>
      <c r="BD48" s="33">
        <f t="shared" si="18"/>
        <v>0</v>
      </c>
      <c r="BE48" s="33">
        <f t="shared" si="19"/>
        <v>0</v>
      </c>
      <c r="BF48" s="42">
        <f>BI48-BG48-BH48</f>
        <v>1</v>
      </c>
      <c r="BG48" s="43">
        <v>0</v>
      </c>
      <c r="BH48" s="43">
        <v>0</v>
      </c>
      <c r="BI48" s="43">
        <v>1</v>
      </c>
      <c r="BJ48" s="42">
        <f>BM48-BK48-BL48</f>
        <v>0</v>
      </c>
      <c r="BK48" s="43">
        <v>0</v>
      </c>
      <c r="BL48" s="43">
        <v>0</v>
      </c>
      <c r="BM48" s="43">
        <v>0</v>
      </c>
      <c r="BN48" s="34">
        <f t="shared" si="54"/>
        <v>1.6603568436481124</v>
      </c>
      <c r="BO48" s="34">
        <f t="shared" si="55"/>
        <v>264.59870018296613</v>
      </c>
      <c r="BP48" s="33">
        <v>1.9419722292332935</v>
      </c>
      <c r="BQ48" s="33">
        <v>0</v>
      </c>
      <c r="BR48" s="33">
        <v>-9.8349742618083269E-2</v>
      </c>
      <c r="BS48" s="33">
        <v>0</v>
      </c>
      <c r="BT48" s="33">
        <v>0</v>
      </c>
      <c r="BU48" s="9">
        <f t="shared" si="56"/>
        <v>1.8436224866152102</v>
      </c>
      <c r="BV48" s="34">
        <f t="shared" si="57"/>
        <v>293.80438033708526</v>
      </c>
      <c r="BW48" s="33">
        <v>0.22170239407911183</v>
      </c>
      <c r="BX48" s="33">
        <v>0</v>
      </c>
      <c r="BY48" s="33">
        <v>0</v>
      </c>
      <c r="BZ48" s="33">
        <v>-0.40496803704620954</v>
      </c>
      <c r="CA48" s="9">
        <f t="shared" si="58"/>
        <v>-0.18326564296709771</v>
      </c>
      <c r="CB48" s="34">
        <f t="shared" si="59"/>
        <v>-29.205680154119158</v>
      </c>
      <c r="CE48" s="68">
        <f t="shared" si="20"/>
        <v>165000</v>
      </c>
      <c r="CF48" s="62">
        <v>0.5</v>
      </c>
      <c r="CG48" s="62">
        <v>0.4</v>
      </c>
      <c r="CH48" s="62">
        <v>0.9</v>
      </c>
      <c r="CI48" s="62">
        <v>0.3</v>
      </c>
      <c r="CJ48" s="63">
        <f t="shared" si="52"/>
        <v>47.808764940239037</v>
      </c>
      <c r="CK48" s="62">
        <v>0.2</v>
      </c>
      <c r="CL48" s="63">
        <f t="shared" si="53"/>
        <v>31.872509960159363</v>
      </c>
      <c r="CM48" s="62">
        <v>0.5</v>
      </c>
      <c r="CN48" t="s">
        <v>668</v>
      </c>
      <c r="CO48" t="s">
        <v>3392</v>
      </c>
      <c r="CQ48" t="s">
        <v>2393</v>
      </c>
      <c r="CR48">
        <v>73</v>
      </c>
      <c r="CS48">
        <v>207</v>
      </c>
      <c r="CT48">
        <v>56</v>
      </c>
      <c r="CU48" t="s">
        <v>3402</v>
      </c>
      <c r="CV48" t="s">
        <v>3090</v>
      </c>
      <c r="CZ48" s="72">
        <v>500000</v>
      </c>
      <c r="DA48">
        <v>0</v>
      </c>
    </row>
    <row r="49" spans="1:105" s="18" customFormat="1" x14ac:dyDescent="0.2">
      <c r="A49" s="38" t="s">
        <v>2452</v>
      </c>
      <c r="B49" t="s">
        <v>950</v>
      </c>
      <c r="C49" t="s">
        <v>950</v>
      </c>
      <c r="D49" t="s">
        <v>950</v>
      </c>
      <c r="E49" t="str">
        <f t="shared" si="49"/>
        <v xml:space="preserve">Niedermayer, Rob </v>
      </c>
      <c r="F49" t="s">
        <v>387</v>
      </c>
      <c r="G49" t="s">
        <v>1537</v>
      </c>
      <c r="H49">
        <v>82</v>
      </c>
      <c r="I49">
        <v>5</v>
      </c>
      <c r="J49">
        <v>11</v>
      </c>
      <c r="K49">
        <f>I49+J49</f>
        <v>16</v>
      </c>
      <c r="L49">
        <v>-8</v>
      </c>
      <c r="M49">
        <v>77</v>
      </c>
      <c r="N49">
        <v>106</v>
      </c>
      <c r="O49" s="4">
        <f t="shared" si="50"/>
        <v>4.716981132075472E-2</v>
      </c>
      <c r="P49">
        <v>1914</v>
      </c>
      <c r="Q49">
        <v>0</v>
      </c>
      <c r="R49">
        <v>0</v>
      </c>
      <c r="S49">
        <v>31</v>
      </c>
      <c r="T49">
        <v>45</v>
      </c>
      <c r="U49" s="4">
        <f t="shared" si="51"/>
        <v>0.40789473684210525</v>
      </c>
      <c r="V49" s="40">
        <v>1.6</v>
      </c>
      <c r="W49">
        <v>0</v>
      </c>
      <c r="X49">
        <v>0</v>
      </c>
      <c r="Y49">
        <v>0</v>
      </c>
      <c r="Z49">
        <v>0</v>
      </c>
      <c r="AA49">
        <f>I49-W49-Y49</f>
        <v>5</v>
      </c>
      <c r="AB49">
        <f>J49-X49-Z49</f>
        <v>11</v>
      </c>
      <c r="AC49" s="9">
        <f t="shared" si="0"/>
        <v>0</v>
      </c>
      <c r="AD49" s="9">
        <f t="shared" si="1"/>
        <v>0</v>
      </c>
      <c r="AE49" s="9">
        <f t="shared" si="2"/>
        <v>0</v>
      </c>
      <c r="AF49" s="9">
        <f t="shared" si="3"/>
        <v>0</v>
      </c>
      <c r="AG49" s="9">
        <f t="shared" si="4"/>
        <v>5.7537399309551214</v>
      </c>
      <c r="AH49" s="9">
        <f t="shared" si="5"/>
        <v>12.658227848101268</v>
      </c>
      <c r="AI49" s="6">
        <f t="shared" si="6"/>
        <v>1.5535097813578826</v>
      </c>
      <c r="AJ49" s="6">
        <f t="shared" si="7"/>
        <v>0</v>
      </c>
      <c r="AK49" s="6">
        <f t="shared" si="8"/>
        <v>0</v>
      </c>
      <c r="AL49" s="6">
        <f t="shared" si="9"/>
        <v>2.3590333716915999</v>
      </c>
      <c r="AM49" s="6">
        <f t="shared" si="10"/>
        <v>0</v>
      </c>
      <c r="AN49" s="6">
        <f t="shared" si="11"/>
        <v>5.2912357103973866</v>
      </c>
      <c r="AO49" s="32">
        <v>1042.8</v>
      </c>
      <c r="AP49" s="32">
        <v>15.666666666666668</v>
      </c>
      <c r="AQ49" s="32">
        <v>306.16666666666669</v>
      </c>
      <c r="AR49" s="32">
        <v>1364.6333333333334</v>
      </c>
      <c r="AS49" s="40">
        <v>25</v>
      </c>
      <c r="AT49" s="40">
        <v>69</v>
      </c>
      <c r="AU49" s="40">
        <v>32</v>
      </c>
      <c r="AV49" s="40">
        <v>41</v>
      </c>
      <c r="AW49" s="40">
        <v>19</v>
      </c>
      <c r="AX49" s="9">
        <f t="shared" si="12"/>
        <v>1.0991963653240184</v>
      </c>
      <c r="AY49" s="9">
        <f t="shared" si="13"/>
        <v>3.0337819682942913</v>
      </c>
      <c r="AZ49" s="9">
        <f t="shared" si="14"/>
        <v>1.4069713476147439</v>
      </c>
      <c r="BA49" s="9">
        <f t="shared" si="15"/>
        <v>1.8026820391313905</v>
      </c>
      <c r="BB49" s="9">
        <f t="shared" si="16"/>
        <v>0.83538923764625417</v>
      </c>
      <c r="BC49" s="9">
        <f t="shared" si="17"/>
        <v>12.717073170731707</v>
      </c>
      <c r="BD49" s="9">
        <f t="shared" si="18"/>
        <v>3.7337398373983741</v>
      </c>
      <c r="BE49" s="9">
        <f t="shared" si="19"/>
        <v>0.1910569105691057</v>
      </c>
      <c r="BF49" s="3">
        <v>27</v>
      </c>
      <c r="BG49" s="3">
        <v>0</v>
      </c>
      <c r="BH49" s="3">
        <v>0</v>
      </c>
      <c r="BI49" s="3">
        <v>27</v>
      </c>
      <c r="BJ49" s="3">
        <v>41</v>
      </c>
      <c r="BK49" s="3">
        <v>0</v>
      </c>
      <c r="BL49" s="3">
        <v>27</v>
      </c>
      <c r="BM49" s="3">
        <v>68</v>
      </c>
      <c r="BN49" s="34">
        <f t="shared" si="54"/>
        <v>6.1371420864049</v>
      </c>
      <c r="BO49" s="34">
        <f t="shared" si="55"/>
        <v>8.9945656998044399</v>
      </c>
      <c r="BP49" s="34">
        <v>-5.3074205889734545</v>
      </c>
      <c r="BQ49" s="34">
        <v>-0.85535037932905467</v>
      </c>
      <c r="BR49" s="34">
        <v>3.5153277025409208E-3</v>
      </c>
      <c r="BS49" s="34">
        <v>-3.8476799432467415</v>
      </c>
      <c r="BT49" s="34">
        <v>-0.97275066220775397</v>
      </c>
      <c r="BU49" s="34">
        <f t="shared" si="56"/>
        <v>-10.979686246054463</v>
      </c>
      <c r="BV49" s="34">
        <f t="shared" si="57"/>
        <v>-16.091774952081579</v>
      </c>
      <c r="BW49" s="34">
        <v>8.9001413297130885</v>
      </c>
      <c r="BX49" s="34">
        <v>4.2846107236766663E-2</v>
      </c>
      <c r="BY49" s="34">
        <v>14.103808543106496</v>
      </c>
      <c r="BZ49" s="34">
        <v>-5.9299676475969889</v>
      </c>
      <c r="CA49" s="34">
        <f t="shared" si="58"/>
        <v>17.116828332459363</v>
      </c>
      <c r="CB49" s="34">
        <f t="shared" si="59"/>
        <v>25.086340651886019</v>
      </c>
      <c r="CC49" s="15">
        <v>51</v>
      </c>
      <c r="CD49" s="7">
        <v>165000</v>
      </c>
      <c r="CE49" s="68">
        <f t="shared" si="20"/>
        <v>165000</v>
      </c>
      <c r="CF49" s="9">
        <v>21.3</v>
      </c>
      <c r="CG49" s="9">
        <v>30.2</v>
      </c>
      <c r="CH49" s="9">
        <v>-15.8</v>
      </c>
      <c r="CI49" s="9">
        <v>-4.7</v>
      </c>
      <c r="CJ49" s="9">
        <f t="shared" si="52"/>
        <v>-5.573783452583311</v>
      </c>
      <c r="CK49" s="9">
        <v>0.8</v>
      </c>
      <c r="CL49" s="9">
        <f t="shared" si="53"/>
        <v>0.94872909831205288</v>
      </c>
      <c r="CM49" s="9">
        <v>-3.9</v>
      </c>
      <c r="CN49" t="s">
        <v>1030</v>
      </c>
      <c r="CO49" t="s">
        <v>1031</v>
      </c>
      <c r="CP49" t="s">
        <v>2433</v>
      </c>
      <c r="CQ49" t="s">
        <v>2400</v>
      </c>
      <c r="CR49">
        <v>74</v>
      </c>
      <c r="CS49">
        <v>204</v>
      </c>
      <c r="CT49">
        <v>44</v>
      </c>
      <c r="CU49" t="s">
        <v>3402</v>
      </c>
      <c r="CV49" t="s">
        <v>2382</v>
      </c>
      <c r="CW49">
        <v>2</v>
      </c>
      <c r="CX49">
        <v>0</v>
      </c>
      <c r="CY49">
        <v>0</v>
      </c>
      <c r="CZ49" s="70"/>
      <c r="DA49">
        <v>0</v>
      </c>
    </row>
    <row r="50" spans="1:105" x14ac:dyDescent="0.2">
      <c r="A50" s="44" t="s">
        <v>2372</v>
      </c>
      <c r="B50" s="43" t="s">
        <v>950</v>
      </c>
      <c r="C50" s="43" t="s">
        <v>950</v>
      </c>
      <c r="D50" s="42" t="s">
        <v>950</v>
      </c>
      <c r="E50" s="42" t="str">
        <f t="shared" si="49"/>
        <v xml:space="preserve">Niedermayer, Rob </v>
      </c>
      <c r="F50" s="42" t="s">
        <v>387</v>
      </c>
      <c r="G50" s="45" t="s">
        <v>2381</v>
      </c>
      <c r="H50" s="43">
        <v>78</v>
      </c>
      <c r="I50" s="64">
        <v>8</v>
      </c>
      <c r="J50" s="64">
        <v>8</v>
      </c>
      <c r="K50" s="64">
        <v>16</v>
      </c>
      <c r="L50" s="43">
        <v>1</v>
      </c>
      <c r="M50">
        <v>54</v>
      </c>
      <c r="N50">
        <v>111</v>
      </c>
      <c r="O50" s="4">
        <f t="shared" si="50"/>
        <v>7.2072072072072071E-2</v>
      </c>
      <c r="Q50">
        <v>1</v>
      </c>
      <c r="R50">
        <v>0</v>
      </c>
      <c r="S50">
        <v>23</v>
      </c>
      <c r="T50">
        <v>46</v>
      </c>
      <c r="U50" s="4">
        <f t="shared" si="51"/>
        <v>0.33333333333333331</v>
      </c>
      <c r="V50">
        <v>1.5</v>
      </c>
      <c r="W50">
        <v>0</v>
      </c>
      <c r="X50">
        <v>0</v>
      </c>
      <c r="Y50">
        <v>1</v>
      </c>
      <c r="Z50">
        <v>2</v>
      </c>
      <c r="AA50">
        <v>7</v>
      </c>
      <c r="AB50">
        <v>6</v>
      </c>
      <c r="AC50" s="9">
        <f t="shared" si="0"/>
        <v>0</v>
      </c>
      <c r="AD50" s="9">
        <f t="shared" si="1"/>
        <v>0</v>
      </c>
      <c r="AE50" s="9">
        <f t="shared" si="2"/>
        <v>1.0266940451745381</v>
      </c>
      <c r="AF50" s="9">
        <f t="shared" si="3"/>
        <v>2.0533880903490762</v>
      </c>
      <c r="AG50" s="9">
        <f t="shared" si="4"/>
        <v>8.2274968167423026</v>
      </c>
      <c r="AH50" s="9">
        <f t="shared" si="5"/>
        <v>7.0521401286362595</v>
      </c>
      <c r="AI50" s="58">
        <f t="shared" si="6"/>
        <v>1.1753566881060433</v>
      </c>
      <c r="AJ50" s="58">
        <f t="shared" si="7"/>
        <v>1.751824817518248</v>
      </c>
      <c r="AK50" s="58">
        <f t="shared" si="8"/>
        <v>0.82135523613963046</v>
      </c>
      <c r="AL50" s="58">
        <f t="shared" si="9"/>
        <v>1.2928923569166475</v>
      </c>
      <c r="AM50" s="58">
        <f t="shared" si="10"/>
        <v>0.87591240875912402</v>
      </c>
      <c r="AN50" s="58">
        <f t="shared" si="11"/>
        <v>6.1601642710472282</v>
      </c>
      <c r="AO50" s="56">
        <v>1020.9666666666667</v>
      </c>
      <c r="AP50" s="56">
        <v>68.5</v>
      </c>
      <c r="AQ50" s="56">
        <v>292.2</v>
      </c>
      <c r="AR50" s="57">
        <f>SUM(AO50:AQ50)</f>
        <v>1381.6666666666667</v>
      </c>
      <c r="AS50">
        <v>28</v>
      </c>
      <c r="AT50">
        <v>61</v>
      </c>
      <c r="AU50">
        <v>40</v>
      </c>
      <c r="AV50">
        <v>45</v>
      </c>
      <c r="AW50">
        <v>33</v>
      </c>
      <c r="AX50" s="9">
        <f t="shared" si="12"/>
        <v>1.215922798552473</v>
      </c>
      <c r="AY50" s="9">
        <f t="shared" si="13"/>
        <v>2.6489746682750299</v>
      </c>
      <c r="AZ50" s="9">
        <f t="shared" si="14"/>
        <v>1.7370325693606754</v>
      </c>
      <c r="BA50" s="9">
        <f t="shared" si="15"/>
        <v>1.95416164053076</v>
      </c>
      <c r="BB50" s="9">
        <f t="shared" si="16"/>
        <v>1.4330518697225574</v>
      </c>
      <c r="BC50" s="33">
        <f t="shared" si="17"/>
        <v>13.08931623931624</v>
      </c>
      <c r="BD50" s="33">
        <f t="shared" si="18"/>
        <v>3.7461538461538462</v>
      </c>
      <c r="BE50" s="33">
        <f t="shared" si="19"/>
        <v>0.87820512820512819</v>
      </c>
      <c r="BF50" s="42">
        <f>BI50-BG50-BH50</f>
        <v>20</v>
      </c>
      <c r="BG50" s="43">
        <v>2</v>
      </c>
      <c r="BH50" s="43">
        <v>4</v>
      </c>
      <c r="BI50" s="43">
        <v>26</v>
      </c>
      <c r="BJ50" s="42">
        <f>BM50-BK50-BL50</f>
        <v>22</v>
      </c>
      <c r="BK50" s="43">
        <v>1</v>
      </c>
      <c r="BL50" s="43">
        <v>30</v>
      </c>
      <c r="BM50" s="43">
        <v>53</v>
      </c>
      <c r="BN50" s="34">
        <f t="shared" si="54"/>
        <v>13.559572865984961</v>
      </c>
      <c r="BO50" s="34">
        <f t="shared" si="55"/>
        <v>19.627849745695961</v>
      </c>
      <c r="BP50" s="33">
        <v>-4.5857519793116159</v>
      </c>
      <c r="BQ50" s="33">
        <v>-4.0241448581077988</v>
      </c>
      <c r="BR50" s="33">
        <v>1.2526538884208922</v>
      </c>
      <c r="BS50" s="33">
        <v>1.4827635106868104</v>
      </c>
      <c r="BT50" s="33">
        <v>0</v>
      </c>
      <c r="BU50" s="9">
        <f t="shared" si="56"/>
        <v>-5.8744794383117123</v>
      </c>
      <c r="BV50" s="34">
        <f t="shared" si="57"/>
        <v>-8.50346842698921</v>
      </c>
      <c r="BW50" s="33">
        <v>12.111820353787076</v>
      </c>
      <c r="BX50" s="33">
        <v>4.5707150455946276E-2</v>
      </c>
      <c r="BY50" s="33">
        <v>8.8898807187280191</v>
      </c>
      <c r="BZ50" s="33">
        <v>-1.6133559186743698</v>
      </c>
      <c r="CA50" s="9">
        <f t="shared" si="58"/>
        <v>19.434052304296674</v>
      </c>
      <c r="CB50" s="34">
        <f t="shared" si="59"/>
        <v>28.131318172685173</v>
      </c>
      <c r="CC50" s="47">
        <v>63.574748999999997</v>
      </c>
      <c r="CD50">
        <v>1564060</v>
      </c>
      <c r="CE50" s="68">
        <f t="shared" si="20"/>
        <v>1644268.205128205</v>
      </c>
      <c r="CF50" s="62">
        <v>18</v>
      </c>
      <c r="CG50" s="62">
        <v>26.3</v>
      </c>
      <c r="CH50" s="62">
        <v>-6.2</v>
      </c>
      <c r="CI50" s="62">
        <v>-2</v>
      </c>
      <c r="CJ50" s="63">
        <f t="shared" si="52"/>
        <v>-2.2957280327523861</v>
      </c>
      <c r="CK50" s="62">
        <v>1.1000000000000001</v>
      </c>
      <c r="CL50" s="63">
        <f t="shared" si="53"/>
        <v>1.2626504180138127</v>
      </c>
      <c r="CM50" s="62">
        <v>-0.8</v>
      </c>
      <c r="CN50" t="s">
        <v>694</v>
      </c>
      <c r="CO50" t="s">
        <v>1031</v>
      </c>
      <c r="CP50" t="s">
        <v>2433</v>
      </c>
      <c r="CQ50" t="s">
        <v>2400</v>
      </c>
      <c r="CR50">
        <v>74</v>
      </c>
      <c r="CS50">
        <v>200</v>
      </c>
      <c r="CT50">
        <v>44</v>
      </c>
      <c r="CU50" t="s">
        <v>3402</v>
      </c>
      <c r="CZ50" s="72">
        <v>2000000</v>
      </c>
      <c r="DA50">
        <v>0</v>
      </c>
    </row>
    <row r="51" spans="1:105" x14ac:dyDescent="0.2">
      <c r="A51" s="44" t="s">
        <v>2372</v>
      </c>
      <c r="B51" s="43"/>
      <c r="C51" s="43" t="s">
        <v>950</v>
      </c>
      <c r="D51" s="82" t="s">
        <v>950</v>
      </c>
      <c r="E51" s="42" t="str">
        <f t="shared" si="49"/>
        <v xml:space="preserve">Carter, Ryan </v>
      </c>
      <c r="F51" s="42" t="s">
        <v>2552</v>
      </c>
      <c r="G51" s="45" t="s">
        <v>2378</v>
      </c>
      <c r="H51" s="43">
        <v>34</v>
      </c>
      <c r="I51" s="64">
        <v>4</v>
      </c>
      <c r="J51" s="64">
        <v>4</v>
      </c>
      <c r="K51" s="64">
        <v>8</v>
      </c>
      <c r="L51" s="43">
        <v>-2</v>
      </c>
      <c r="M51">
        <v>36</v>
      </c>
      <c r="N51">
        <v>56</v>
      </c>
      <c r="O51" s="4">
        <f t="shared" si="50"/>
        <v>7.1428571428571425E-2</v>
      </c>
      <c r="Q51">
        <v>1</v>
      </c>
      <c r="R51">
        <v>0</v>
      </c>
      <c r="S51">
        <v>184</v>
      </c>
      <c r="T51">
        <v>115</v>
      </c>
      <c r="U51" s="4">
        <f t="shared" si="51"/>
        <v>0.61538461538461542</v>
      </c>
      <c r="V51">
        <v>15.9</v>
      </c>
      <c r="W51">
        <v>0</v>
      </c>
      <c r="X51">
        <v>0</v>
      </c>
      <c r="Y51">
        <v>0</v>
      </c>
      <c r="Z51">
        <v>0</v>
      </c>
      <c r="AA51">
        <v>4</v>
      </c>
      <c r="AB51">
        <v>4</v>
      </c>
      <c r="AC51" s="9">
        <f t="shared" si="0"/>
        <v>0</v>
      </c>
      <c r="AD51" s="9">
        <f t="shared" si="1"/>
        <v>0</v>
      </c>
      <c r="AE51" s="9">
        <f t="shared" si="2"/>
        <v>0</v>
      </c>
      <c r="AF51" s="9">
        <f t="shared" si="3"/>
        <v>0</v>
      </c>
      <c r="AG51" s="9">
        <f t="shared" si="4"/>
        <v>15.096713319704357</v>
      </c>
      <c r="AH51" s="9">
        <f t="shared" si="5"/>
        <v>15.096713319704357</v>
      </c>
      <c r="AI51" s="58">
        <f t="shared" si="6"/>
        <v>1.6983802484667401</v>
      </c>
      <c r="AJ51" s="58">
        <f t="shared" si="7"/>
        <v>0</v>
      </c>
      <c r="AK51" s="58">
        <f t="shared" si="8"/>
        <v>1.7982017982017982</v>
      </c>
      <c r="AL51" s="58">
        <f t="shared" si="9"/>
        <v>2.2645069979556536</v>
      </c>
      <c r="AM51" s="58">
        <f t="shared" si="10"/>
        <v>0</v>
      </c>
      <c r="AN51" s="58">
        <f t="shared" si="11"/>
        <v>7.1928071928071926</v>
      </c>
      <c r="AO51" s="56">
        <v>317.95</v>
      </c>
      <c r="AP51" s="56">
        <v>5.15</v>
      </c>
      <c r="AQ51" s="56">
        <v>33.366666666666667</v>
      </c>
      <c r="AR51" s="57">
        <f>SUM(AO51:AQ51)</f>
        <v>356.46666666666664</v>
      </c>
      <c r="AS51">
        <v>7</v>
      </c>
      <c r="AT51">
        <v>40</v>
      </c>
      <c r="AU51">
        <v>27</v>
      </c>
      <c r="AV51">
        <v>8</v>
      </c>
      <c r="AW51">
        <v>8</v>
      </c>
      <c r="AX51" s="9">
        <f t="shared" si="12"/>
        <v>1.1782307836169816</v>
      </c>
      <c r="AY51" s="9">
        <f t="shared" si="13"/>
        <v>6.7327473349541807</v>
      </c>
      <c r="AZ51" s="9">
        <f t="shared" si="14"/>
        <v>4.5446044510940711</v>
      </c>
      <c r="BA51" s="9">
        <f t="shared" si="15"/>
        <v>1.3465494669908362</v>
      </c>
      <c r="BB51" s="9">
        <f t="shared" si="16"/>
        <v>1.3465494669908362</v>
      </c>
      <c r="BC51" s="33">
        <f t="shared" si="17"/>
        <v>9.3514705882352942</v>
      </c>
      <c r="BD51" s="33">
        <f t="shared" si="18"/>
        <v>0.98137254901960791</v>
      </c>
      <c r="BE51" s="33">
        <f t="shared" si="19"/>
        <v>0.15147058823529413</v>
      </c>
      <c r="BF51" s="42">
        <f>BI51-BG51-BH51</f>
        <v>9</v>
      </c>
      <c r="BG51" s="43">
        <v>0</v>
      </c>
      <c r="BH51" s="43">
        <v>1</v>
      </c>
      <c r="BI51" s="43">
        <v>10</v>
      </c>
      <c r="BJ51" s="42">
        <f>BM51-BK51-BL51</f>
        <v>12</v>
      </c>
      <c r="BK51" s="43">
        <v>0</v>
      </c>
      <c r="BL51" s="43">
        <v>4</v>
      </c>
      <c r="BM51" s="43">
        <v>16</v>
      </c>
      <c r="BN51" s="34">
        <f t="shared" si="54"/>
        <v>6.5859667583152159</v>
      </c>
      <c r="BO51" s="34">
        <f t="shared" si="55"/>
        <v>36.951375116786323</v>
      </c>
      <c r="BP51" s="33">
        <v>5.5020167882259843</v>
      </c>
      <c r="BQ51" s="33">
        <v>-0.30254519736138935</v>
      </c>
      <c r="BR51" s="33">
        <v>2.1807297297223371</v>
      </c>
      <c r="BS51" s="33">
        <v>-0.37639958142200625</v>
      </c>
      <c r="BT51" s="33">
        <v>0</v>
      </c>
      <c r="BU51" s="9">
        <f t="shared" si="56"/>
        <v>7.0038017391649259</v>
      </c>
      <c r="BV51" s="34">
        <f t="shared" si="57"/>
        <v>39.295689578258425</v>
      </c>
      <c r="BW51" s="33">
        <v>2.3854298092164687</v>
      </c>
      <c r="BX51" s="33">
        <v>1.4261244741315113E-2</v>
      </c>
      <c r="BY51" s="33">
        <v>0.71917819035364228</v>
      </c>
      <c r="BZ51" s="33">
        <v>-3.5367042251611363</v>
      </c>
      <c r="CA51" s="9">
        <f t="shared" si="58"/>
        <v>-0.41783498084970994</v>
      </c>
      <c r="CB51" s="34">
        <f t="shared" si="59"/>
        <v>-2.3443144614720963</v>
      </c>
      <c r="CC51" s="47">
        <v>56.909592000000004</v>
      </c>
      <c r="CD51">
        <v>614743</v>
      </c>
      <c r="CE51" s="68">
        <f t="shared" si="20"/>
        <v>1482615.4705882352</v>
      </c>
      <c r="CF51" s="62">
        <v>7.8</v>
      </c>
      <c r="CG51" s="62">
        <v>8.6999999999999993</v>
      </c>
      <c r="CH51" s="62">
        <v>-4.4000000000000004</v>
      </c>
      <c r="CI51" s="62">
        <v>-0.4</v>
      </c>
      <c r="CJ51" s="63">
        <f t="shared" si="52"/>
        <v>-2.0254019156926453</v>
      </c>
      <c r="CK51" s="62">
        <v>0</v>
      </c>
      <c r="CL51" s="63">
        <f t="shared" si="53"/>
        <v>0</v>
      </c>
      <c r="CM51" s="62">
        <v>-0.4</v>
      </c>
      <c r="CN51" t="s">
        <v>712</v>
      </c>
      <c r="CO51" t="s">
        <v>3010</v>
      </c>
      <c r="CP51" t="s">
        <v>2413</v>
      </c>
      <c r="CQ51" t="s">
        <v>2414</v>
      </c>
      <c r="CR51">
        <v>73</v>
      </c>
      <c r="CS51">
        <v>203</v>
      </c>
      <c r="CT51">
        <v>20</v>
      </c>
      <c r="CU51" t="s">
        <v>3402</v>
      </c>
      <c r="CV51" t="s">
        <v>3090</v>
      </c>
      <c r="CZ51" s="72">
        <v>850000</v>
      </c>
      <c r="DA51">
        <v>0</v>
      </c>
    </row>
    <row r="52" spans="1:105" x14ac:dyDescent="0.2">
      <c r="A52" s="38" t="s">
        <v>2452</v>
      </c>
      <c r="B52" t="s">
        <v>950</v>
      </c>
      <c r="C52" t="s">
        <v>950</v>
      </c>
      <c r="D52" s="82" t="s">
        <v>950</v>
      </c>
      <c r="E52" t="str">
        <f t="shared" si="49"/>
        <v xml:space="preserve">Getzlaf, Ryan </v>
      </c>
      <c r="F52" t="s">
        <v>114</v>
      </c>
      <c r="G52" t="s">
        <v>1537</v>
      </c>
      <c r="H52">
        <v>82</v>
      </c>
      <c r="I52">
        <v>25</v>
      </c>
      <c r="J52">
        <v>33</v>
      </c>
      <c r="K52">
        <f>I52+J52</f>
        <v>58</v>
      </c>
      <c r="L52">
        <v>17</v>
      </c>
      <c r="M52">
        <v>66</v>
      </c>
      <c r="N52">
        <v>203</v>
      </c>
      <c r="O52" s="4">
        <f t="shared" si="50"/>
        <v>0.12315270935960591</v>
      </c>
      <c r="P52">
        <v>1627</v>
      </c>
      <c r="Q52">
        <v>6</v>
      </c>
      <c r="R52">
        <v>0</v>
      </c>
      <c r="S52">
        <v>439</v>
      </c>
      <c r="T52">
        <v>449</v>
      </c>
      <c r="U52" s="4">
        <f t="shared" si="51"/>
        <v>0.49436936936936937</v>
      </c>
      <c r="V52" s="40">
        <v>18.899999999999999</v>
      </c>
      <c r="W52">
        <v>11</v>
      </c>
      <c r="X52">
        <v>20</v>
      </c>
      <c r="Y52">
        <v>1</v>
      </c>
      <c r="Z52">
        <v>0</v>
      </c>
      <c r="AA52">
        <f>I52-W52-Y52</f>
        <v>13</v>
      </c>
      <c r="AB52">
        <f>J52-X52-Z52</f>
        <v>13</v>
      </c>
      <c r="AC52" s="9">
        <f t="shared" si="0"/>
        <v>11.724301279014686</v>
      </c>
      <c r="AD52" s="9">
        <f t="shared" si="1"/>
        <v>21.316911416390337</v>
      </c>
      <c r="AE52" s="9">
        <f t="shared" si="2"/>
        <v>2.4483133841131668</v>
      </c>
      <c r="AF52" s="9">
        <f t="shared" si="3"/>
        <v>0</v>
      </c>
      <c r="AG52" s="9">
        <f t="shared" si="4"/>
        <v>18.775575704084087</v>
      </c>
      <c r="AH52" s="9">
        <f t="shared" si="5"/>
        <v>18.775575704084087</v>
      </c>
      <c r="AI52" s="6">
        <f t="shared" si="6"/>
        <v>2.8885501083206284</v>
      </c>
      <c r="AJ52" s="6">
        <f t="shared" si="7"/>
        <v>9.5926101373756527</v>
      </c>
      <c r="AK52" s="6">
        <f t="shared" si="8"/>
        <v>0</v>
      </c>
      <c r="AL52" s="6">
        <f t="shared" si="9"/>
        <v>1.5887025595763458</v>
      </c>
      <c r="AM52" s="6">
        <f t="shared" si="10"/>
        <v>0</v>
      </c>
      <c r="AN52" s="6">
        <f t="shared" si="11"/>
        <v>5.3862894450489662</v>
      </c>
      <c r="AO52" s="32">
        <v>830.86666666666679</v>
      </c>
      <c r="AP52" s="32">
        <v>281.46666666666664</v>
      </c>
      <c r="AQ52" s="32">
        <v>122.53333333333333</v>
      </c>
      <c r="AR52" s="32">
        <v>1234.8666666666668</v>
      </c>
      <c r="AS52" s="40">
        <v>39</v>
      </c>
      <c r="AT52" s="40">
        <v>99</v>
      </c>
      <c r="AU52" s="40">
        <v>85</v>
      </c>
      <c r="AV52" s="40">
        <v>53</v>
      </c>
      <c r="AW52" s="40">
        <v>49</v>
      </c>
      <c r="AX52" s="9">
        <f t="shared" si="12"/>
        <v>1.8949414241753495</v>
      </c>
      <c r="AY52" s="9">
        <f t="shared" si="13"/>
        <v>4.8102359229066565</v>
      </c>
      <c r="AZ52" s="9">
        <f t="shared" si="14"/>
        <v>4.1300005398693518</v>
      </c>
      <c r="BA52" s="9">
        <f t="shared" si="15"/>
        <v>2.5751768072126544</v>
      </c>
      <c r="BB52" s="9">
        <f t="shared" si="16"/>
        <v>2.3808238406305673</v>
      </c>
      <c r="BC52" s="9">
        <f t="shared" si="17"/>
        <v>10.132520325203254</v>
      </c>
      <c r="BD52" s="9">
        <f t="shared" si="18"/>
        <v>1.494308943089431</v>
      </c>
      <c r="BE52" s="9">
        <f t="shared" si="19"/>
        <v>3.4325203252032517</v>
      </c>
      <c r="BF52" s="3">
        <v>40</v>
      </c>
      <c r="BG52" s="3">
        <v>45</v>
      </c>
      <c r="BH52" s="3">
        <v>0</v>
      </c>
      <c r="BI52" s="3">
        <v>85</v>
      </c>
      <c r="BJ52" s="3">
        <v>22</v>
      </c>
      <c r="BK52" s="3">
        <v>0</v>
      </c>
      <c r="BL52" s="3">
        <v>11</v>
      </c>
      <c r="BM52" s="3">
        <v>33</v>
      </c>
      <c r="BN52" s="34">
        <f t="shared" si="54"/>
        <v>67.579477843483346</v>
      </c>
      <c r="BO52" s="34">
        <f t="shared" si="55"/>
        <v>109.45226665791181</v>
      </c>
      <c r="BP52" s="34">
        <v>17.09834211638076</v>
      </c>
      <c r="BQ52" s="34">
        <v>23.870120701167462</v>
      </c>
      <c r="BR52" s="34">
        <v>3.181045703811303E-3</v>
      </c>
      <c r="BS52" s="34">
        <v>1.5450023250522715</v>
      </c>
      <c r="BT52" s="34">
        <v>11.389962513859736</v>
      </c>
      <c r="BU52" s="34">
        <f t="shared" si="56"/>
        <v>53.906608702164043</v>
      </c>
      <c r="BV52" s="34">
        <f t="shared" si="57"/>
        <v>87.307577663711129</v>
      </c>
      <c r="BW52" s="34">
        <v>10.055435109058067</v>
      </c>
      <c r="BX52" s="34">
        <v>0.76977133937714393</v>
      </c>
      <c r="BY52" s="34">
        <v>5.5294338841051216</v>
      </c>
      <c r="BZ52" s="34">
        <v>-2.6817711912210349</v>
      </c>
      <c r="CA52" s="34">
        <f t="shared" si="58"/>
        <v>13.672869141319296</v>
      </c>
      <c r="CB52" s="34">
        <f t="shared" si="59"/>
        <v>22.144688994200664</v>
      </c>
      <c r="CC52" s="15">
        <v>77</v>
      </c>
      <c r="CD52" s="7">
        <v>3938692</v>
      </c>
      <c r="CE52" s="68">
        <f t="shared" si="20"/>
        <v>3938692</v>
      </c>
      <c r="CF52" s="9">
        <v>27.6</v>
      </c>
      <c r="CG52" s="9">
        <v>23.6</v>
      </c>
      <c r="CH52" s="9">
        <v>13.1</v>
      </c>
      <c r="CI52" s="9">
        <v>8.4</v>
      </c>
      <c r="CJ52" s="9">
        <f t="shared" si="52"/>
        <v>10.250986454053614</v>
      </c>
      <c r="CK52" s="9">
        <v>4.8</v>
      </c>
      <c r="CL52" s="9">
        <f t="shared" si="53"/>
        <v>5.8577065451734933</v>
      </c>
      <c r="CM52" s="9">
        <v>13.1</v>
      </c>
      <c r="CN52" t="s">
        <v>3185</v>
      </c>
      <c r="CO52" t="s">
        <v>3176</v>
      </c>
      <c r="CP52" t="s">
        <v>3102</v>
      </c>
      <c r="CQ52" t="s">
        <v>2400</v>
      </c>
      <c r="CR52">
        <v>75</v>
      </c>
      <c r="CS52">
        <v>211</v>
      </c>
      <c r="CU52" t="s">
        <v>3401</v>
      </c>
      <c r="CV52" t="s">
        <v>2382</v>
      </c>
      <c r="CW52">
        <v>12</v>
      </c>
      <c r="CX52">
        <v>5</v>
      </c>
      <c r="CY52">
        <v>2</v>
      </c>
      <c r="CZ52" s="70"/>
      <c r="DA52">
        <v>0</v>
      </c>
    </row>
    <row r="53" spans="1:105" s="18" customFormat="1" x14ac:dyDescent="0.2">
      <c r="A53" s="44" t="s">
        <v>2372</v>
      </c>
      <c r="B53" s="43" t="s">
        <v>950</v>
      </c>
      <c r="C53" s="43" t="s">
        <v>950</v>
      </c>
      <c r="D53" s="82" t="s">
        <v>950</v>
      </c>
      <c r="E53" s="42" t="str">
        <f t="shared" si="49"/>
        <v xml:space="preserve">Getzlaf, Ryan </v>
      </c>
      <c r="F53" s="42" t="s">
        <v>114</v>
      </c>
      <c r="G53" s="45" t="s">
        <v>2373</v>
      </c>
      <c r="H53" s="43">
        <v>77</v>
      </c>
      <c r="I53" s="64">
        <v>24</v>
      </c>
      <c r="J53" s="64">
        <v>58</v>
      </c>
      <c r="K53" s="64">
        <v>82</v>
      </c>
      <c r="L53" s="43">
        <v>32</v>
      </c>
      <c r="M53">
        <v>94</v>
      </c>
      <c r="N53">
        <v>185</v>
      </c>
      <c r="O53" s="4">
        <f t="shared" si="50"/>
        <v>0.12972972972972974</v>
      </c>
      <c r="P53"/>
      <c r="Q53">
        <v>2</v>
      </c>
      <c r="R53">
        <v>0</v>
      </c>
      <c r="S53">
        <v>545</v>
      </c>
      <c r="T53">
        <v>607</v>
      </c>
      <c r="U53" s="4">
        <f t="shared" si="51"/>
        <v>0.47309027777777779</v>
      </c>
      <c r="V53">
        <v>26.4</v>
      </c>
      <c r="W53">
        <v>4</v>
      </c>
      <c r="X53">
        <v>32</v>
      </c>
      <c r="Y53">
        <v>1</v>
      </c>
      <c r="Z53">
        <v>0</v>
      </c>
      <c r="AA53">
        <v>19</v>
      </c>
      <c r="AB53">
        <v>26</v>
      </c>
      <c r="AC53" s="9">
        <f t="shared" si="0"/>
        <v>3.9282012111953732</v>
      </c>
      <c r="AD53" s="9">
        <f t="shared" si="1"/>
        <v>31.425609689562986</v>
      </c>
      <c r="AE53" s="9">
        <f t="shared" si="2"/>
        <v>4.4085231447465096</v>
      </c>
      <c r="AF53" s="9">
        <f t="shared" si="3"/>
        <v>0</v>
      </c>
      <c r="AG53" s="9">
        <f t="shared" si="4"/>
        <v>20.012288247169316</v>
      </c>
      <c r="AH53" s="9">
        <f t="shared" si="5"/>
        <v>27.385236548758009</v>
      </c>
      <c r="AI53" s="58">
        <f t="shared" si="6"/>
        <v>3.7391380672342667</v>
      </c>
      <c r="AJ53" s="58">
        <f t="shared" si="7"/>
        <v>9.0348627857493593</v>
      </c>
      <c r="AK53" s="58">
        <f t="shared" si="8"/>
        <v>0.88170462894930202</v>
      </c>
      <c r="AL53" s="58">
        <f t="shared" si="9"/>
        <v>2.0012288247169314</v>
      </c>
      <c r="AM53" s="58">
        <f t="shared" si="10"/>
        <v>0.39282012111953729</v>
      </c>
      <c r="AN53" s="58">
        <f t="shared" si="11"/>
        <v>10.580455547391624</v>
      </c>
      <c r="AO53" s="56">
        <v>1139.3</v>
      </c>
      <c r="AP53" s="56">
        <v>305.48333333333335</v>
      </c>
      <c r="AQ53" s="56">
        <v>68.05</v>
      </c>
      <c r="AR53" s="57">
        <f>SUM(AO53:AQ53)</f>
        <v>1512.8333333333333</v>
      </c>
      <c r="AS53">
        <v>46</v>
      </c>
      <c r="AT53">
        <v>126</v>
      </c>
      <c r="AU53">
        <v>70</v>
      </c>
      <c r="AV53">
        <v>67</v>
      </c>
      <c r="AW53">
        <v>44</v>
      </c>
      <c r="AX53" s="9">
        <f t="shared" si="12"/>
        <v>1.8243913187176379</v>
      </c>
      <c r="AY53" s="9">
        <f t="shared" si="13"/>
        <v>4.9972457860526607</v>
      </c>
      <c r="AZ53" s="9">
        <f t="shared" si="14"/>
        <v>2.7762476589181446</v>
      </c>
      <c r="BA53" s="9">
        <f t="shared" si="15"/>
        <v>2.6572656163930817</v>
      </c>
      <c r="BB53" s="9">
        <f t="shared" si="16"/>
        <v>1.7450699570342625</v>
      </c>
      <c r="BC53" s="33">
        <f t="shared" si="17"/>
        <v>14.796103896103896</v>
      </c>
      <c r="BD53" s="33">
        <f t="shared" si="18"/>
        <v>0.88376623376623376</v>
      </c>
      <c r="BE53" s="33">
        <f t="shared" si="19"/>
        <v>3.9673160173160174</v>
      </c>
      <c r="BF53" s="42">
        <f>BI53-BG53-BH53</f>
        <v>71</v>
      </c>
      <c r="BG53" s="43">
        <v>46</v>
      </c>
      <c r="BH53" s="43">
        <v>1</v>
      </c>
      <c r="BI53" s="43">
        <v>118</v>
      </c>
      <c r="BJ53" s="42">
        <f>BM53-BK53-BL53</f>
        <v>38</v>
      </c>
      <c r="BK53" s="43">
        <v>2</v>
      </c>
      <c r="BL53" s="43">
        <v>12</v>
      </c>
      <c r="BM53" s="43">
        <v>52</v>
      </c>
      <c r="BN53" s="34">
        <f t="shared" si="54"/>
        <v>62.439263379932861</v>
      </c>
      <c r="BO53" s="34">
        <f t="shared" si="55"/>
        <v>82.546123230053368</v>
      </c>
      <c r="BP53" s="33">
        <v>37.886340036610449</v>
      </c>
      <c r="BQ53" s="33">
        <v>24.029307709461015</v>
      </c>
      <c r="BR53" s="33">
        <v>-0.84115715184185358</v>
      </c>
      <c r="BS53" s="33">
        <v>2.020089750992617</v>
      </c>
      <c r="BT53" s="33">
        <v>-2.3955465986059292</v>
      </c>
      <c r="BU53" s="9">
        <f t="shared" si="56"/>
        <v>60.699033746616294</v>
      </c>
      <c r="BV53" s="34">
        <f t="shared" si="57"/>
        <v>80.2455001607795</v>
      </c>
      <c r="BW53" s="33">
        <v>9.8938076454454347</v>
      </c>
      <c r="BX53" s="33">
        <v>0.55797392256223055</v>
      </c>
      <c r="BY53" s="33">
        <v>-0.5134599349933342</v>
      </c>
      <c r="BZ53" s="33">
        <v>-8.1980919996977661</v>
      </c>
      <c r="CA53" s="9">
        <f t="shared" si="58"/>
        <v>1.7402296333165648</v>
      </c>
      <c r="CB53" s="34">
        <f t="shared" si="59"/>
        <v>2.300623069273855</v>
      </c>
      <c r="CC53" s="47">
        <v>77.290030999999999</v>
      </c>
      <c r="CD53">
        <v>5285217</v>
      </c>
      <c r="CE53" s="68">
        <f t="shared" si="20"/>
        <v>5628412.9090909092</v>
      </c>
      <c r="CF53" s="62">
        <v>44.1</v>
      </c>
      <c r="CG53" s="62">
        <v>35.299999999999997</v>
      </c>
      <c r="CH53" s="62">
        <v>26.9</v>
      </c>
      <c r="CI53" s="62">
        <v>9.1</v>
      </c>
      <c r="CJ53" s="63">
        <f t="shared" si="52"/>
        <v>9.6481772720043821</v>
      </c>
      <c r="CK53" s="62">
        <v>7.4</v>
      </c>
      <c r="CL53" s="63">
        <f t="shared" si="53"/>
        <v>7.8457705288826842</v>
      </c>
      <c r="CM53" s="62">
        <v>15</v>
      </c>
      <c r="CN53" t="s">
        <v>714</v>
      </c>
      <c r="CO53" t="s">
        <v>3176</v>
      </c>
      <c r="CP53" t="s">
        <v>3102</v>
      </c>
      <c r="CQ53" t="s">
        <v>2400</v>
      </c>
      <c r="CR53">
        <v>75</v>
      </c>
      <c r="CS53">
        <v>221</v>
      </c>
      <c r="CT53">
        <v>15</v>
      </c>
      <c r="CU53" t="s">
        <v>3401</v>
      </c>
      <c r="CV53"/>
      <c r="CW53"/>
      <c r="CX53"/>
      <c r="CY53"/>
      <c r="CZ53" s="72">
        <v>739733.33333333337</v>
      </c>
      <c r="DA53">
        <v>0</v>
      </c>
    </row>
    <row r="54" spans="1:105" x14ac:dyDescent="0.2">
      <c r="A54" s="38" t="s">
        <v>2452</v>
      </c>
      <c r="B54" t="s">
        <v>950</v>
      </c>
      <c r="C54" t="s">
        <v>950</v>
      </c>
      <c r="D54" s="82" t="s">
        <v>950</v>
      </c>
      <c r="E54" t="str">
        <f t="shared" si="49"/>
        <v xml:space="preserve">Pahlsson, Samuel </v>
      </c>
      <c r="F54" t="s">
        <v>1441</v>
      </c>
      <c r="G54" t="s">
        <v>1537</v>
      </c>
      <c r="H54">
        <v>82</v>
      </c>
      <c r="I54">
        <v>8</v>
      </c>
      <c r="J54">
        <v>18</v>
      </c>
      <c r="K54">
        <f>I54+J54</f>
        <v>26</v>
      </c>
      <c r="L54">
        <v>-4</v>
      </c>
      <c r="M54">
        <v>42</v>
      </c>
      <c r="N54">
        <v>111</v>
      </c>
      <c r="O54" s="4">
        <f t="shared" si="50"/>
        <v>7.2072072072072071E-2</v>
      </c>
      <c r="P54">
        <v>1962</v>
      </c>
      <c r="Q54">
        <v>1</v>
      </c>
      <c r="R54">
        <v>0</v>
      </c>
      <c r="S54">
        <v>802</v>
      </c>
      <c r="T54">
        <v>721</v>
      </c>
      <c r="U54" s="4">
        <f t="shared" si="51"/>
        <v>0.52659225213394611</v>
      </c>
      <c r="V54" s="40">
        <v>32.5</v>
      </c>
      <c r="W54">
        <v>0</v>
      </c>
      <c r="X54">
        <v>0</v>
      </c>
      <c r="Y54">
        <v>0</v>
      </c>
      <c r="Z54">
        <v>0</v>
      </c>
      <c r="AA54">
        <f>I54-W54-Y54</f>
        <v>8</v>
      </c>
      <c r="AB54">
        <f>J54-X54-Z54</f>
        <v>18</v>
      </c>
      <c r="AC54" s="9">
        <f t="shared" si="0"/>
        <v>0</v>
      </c>
      <c r="AD54" s="9">
        <f t="shared" si="1"/>
        <v>0</v>
      </c>
      <c r="AE54" s="9">
        <f t="shared" si="2"/>
        <v>0</v>
      </c>
      <c r="AF54" s="9">
        <f t="shared" si="3"/>
        <v>0</v>
      </c>
      <c r="AG54" s="9">
        <f t="shared" si="4"/>
        <v>9.2033362093758999</v>
      </c>
      <c r="AH54" s="9">
        <f t="shared" si="5"/>
        <v>20.707506471095773</v>
      </c>
      <c r="AI54" s="6">
        <f t="shared" si="6"/>
        <v>1.7831463905665808</v>
      </c>
      <c r="AJ54" s="6">
        <f t="shared" si="7"/>
        <v>0</v>
      </c>
      <c r="AK54" s="6">
        <f t="shared" si="8"/>
        <v>0</v>
      </c>
      <c r="AL54" s="6">
        <f t="shared" si="9"/>
        <v>2.2433132010353756</v>
      </c>
      <c r="AM54" s="6">
        <f t="shared" si="10"/>
        <v>0</v>
      </c>
      <c r="AN54" s="6">
        <f t="shared" si="11"/>
        <v>6.208586729599709</v>
      </c>
      <c r="AO54" s="32">
        <v>1043.0999999999999</v>
      </c>
      <c r="AP54" s="32">
        <v>13.266666666666667</v>
      </c>
      <c r="AQ54" s="32">
        <v>367.23333333333335</v>
      </c>
      <c r="AR54" s="32">
        <v>1423.6</v>
      </c>
      <c r="AS54" s="40">
        <v>28</v>
      </c>
      <c r="AT54" s="40">
        <v>181</v>
      </c>
      <c r="AU54" s="40">
        <v>64</v>
      </c>
      <c r="AV54" s="40">
        <v>23</v>
      </c>
      <c r="AW54" s="40">
        <v>57</v>
      </c>
      <c r="AX54" s="9">
        <f t="shared" si="12"/>
        <v>1.1801067715650464</v>
      </c>
      <c r="AY54" s="9">
        <f t="shared" si="13"/>
        <v>7.6285473447597649</v>
      </c>
      <c r="AZ54" s="9">
        <f t="shared" si="14"/>
        <v>2.6973869064343918</v>
      </c>
      <c r="BA54" s="9">
        <f t="shared" si="15"/>
        <v>0.96937341949985945</v>
      </c>
      <c r="BB54" s="9">
        <f t="shared" si="16"/>
        <v>2.4023602135431306</v>
      </c>
      <c r="BC54" s="9">
        <f t="shared" si="17"/>
        <v>12.720731707317071</v>
      </c>
      <c r="BD54" s="9">
        <f t="shared" si="18"/>
        <v>4.4784552845528456</v>
      </c>
      <c r="BE54" s="9">
        <f t="shared" si="19"/>
        <v>0.16178861788617888</v>
      </c>
      <c r="BF54" s="3">
        <v>31</v>
      </c>
      <c r="BG54" s="3">
        <v>0</v>
      </c>
      <c r="BH54" s="3">
        <v>0</v>
      </c>
      <c r="BI54" s="3">
        <v>31</v>
      </c>
      <c r="BJ54" s="3">
        <v>39</v>
      </c>
      <c r="BK54" s="3">
        <v>0</v>
      </c>
      <c r="BL54" s="3">
        <v>38</v>
      </c>
      <c r="BM54" s="3">
        <v>77</v>
      </c>
      <c r="BN54" s="34">
        <f t="shared" si="54"/>
        <v>31.88760569165601</v>
      </c>
      <c r="BO54" s="34">
        <f t="shared" si="55"/>
        <v>44.798546911570682</v>
      </c>
      <c r="BP54" s="34">
        <v>8.1113585918697826</v>
      </c>
      <c r="BQ54" s="34">
        <v>-0.72431798079353982</v>
      </c>
      <c r="BR54" s="34">
        <v>3.6672272288067031E-3</v>
      </c>
      <c r="BS54" s="34">
        <v>-4.6151213864724383</v>
      </c>
      <c r="BT54" s="34">
        <v>-0.48637533110387698</v>
      </c>
      <c r="BU54" s="34">
        <f t="shared" si="56"/>
        <v>2.289211120728734</v>
      </c>
      <c r="BV54" s="34">
        <f t="shared" si="57"/>
        <v>3.2160875537071285</v>
      </c>
      <c r="BW54" s="34">
        <v>9.5195384366345319</v>
      </c>
      <c r="BX54" s="34">
        <v>3.6282448255815176E-2</v>
      </c>
      <c r="BY54" s="34">
        <v>13.586019619277602</v>
      </c>
      <c r="BZ54" s="34">
        <v>6.4565540667593275</v>
      </c>
      <c r="CA54" s="34">
        <f t="shared" si="58"/>
        <v>29.598394570927276</v>
      </c>
      <c r="CB54" s="34">
        <f t="shared" si="59"/>
        <v>41.582459357863556</v>
      </c>
      <c r="CC54" s="15">
        <v>59</v>
      </c>
      <c r="CD54" s="7">
        <v>1171285</v>
      </c>
      <c r="CE54" s="68">
        <f t="shared" si="20"/>
        <v>1171285</v>
      </c>
      <c r="CF54" s="9">
        <v>21.8</v>
      </c>
      <c r="CG54" s="9">
        <v>34.700000000000003</v>
      </c>
      <c r="CH54" s="9">
        <v>-12.5</v>
      </c>
      <c r="CI54" s="9">
        <v>-1.3</v>
      </c>
      <c r="CJ54" s="9">
        <f t="shared" si="52"/>
        <v>-1.4411617981264899</v>
      </c>
      <c r="CK54" s="9">
        <v>2</v>
      </c>
      <c r="CL54" s="9">
        <f t="shared" si="53"/>
        <v>2.2171719971176764</v>
      </c>
      <c r="CM54" s="9">
        <v>0.7</v>
      </c>
      <c r="CN54" t="s">
        <v>3559</v>
      </c>
      <c r="CO54" t="s">
        <v>2435</v>
      </c>
      <c r="CQ54" t="s">
        <v>2436</v>
      </c>
      <c r="CR54">
        <v>72</v>
      </c>
      <c r="CS54">
        <v>205</v>
      </c>
      <c r="CT54">
        <v>26</v>
      </c>
      <c r="CU54" t="s">
        <v>3402</v>
      </c>
      <c r="CV54" t="s">
        <v>2382</v>
      </c>
      <c r="CW54">
        <v>1</v>
      </c>
      <c r="CX54">
        <v>0</v>
      </c>
      <c r="CY54">
        <v>0</v>
      </c>
      <c r="CZ54" s="70"/>
      <c r="DA54">
        <v>0</v>
      </c>
    </row>
    <row r="55" spans="1:105" x14ac:dyDescent="0.2">
      <c r="A55" s="44" t="s">
        <v>2372</v>
      </c>
      <c r="B55" s="46" t="s">
        <v>950</v>
      </c>
      <c r="C55" s="43" t="s">
        <v>950</v>
      </c>
      <c r="D55" s="82" t="s">
        <v>950</v>
      </c>
      <c r="E55" s="42" t="str">
        <f t="shared" si="49"/>
        <v xml:space="preserve">Pahlsson, Samuel </v>
      </c>
      <c r="F55" s="42" t="s">
        <v>1441</v>
      </c>
      <c r="G55" s="45" t="s">
        <v>2373</v>
      </c>
      <c r="H55" s="43">
        <v>56</v>
      </c>
      <c r="I55" s="64">
        <v>6</v>
      </c>
      <c r="J55" s="64">
        <v>9</v>
      </c>
      <c r="K55" s="64">
        <v>15</v>
      </c>
      <c r="L55" s="43">
        <v>-2</v>
      </c>
      <c r="M55">
        <v>34</v>
      </c>
      <c r="N55">
        <v>94</v>
      </c>
      <c r="O55" s="4">
        <f t="shared" si="50"/>
        <v>6.3829787234042548E-2</v>
      </c>
      <c r="Q55">
        <v>3</v>
      </c>
      <c r="R55">
        <v>0</v>
      </c>
      <c r="S55">
        <v>586</v>
      </c>
      <c r="T55">
        <v>480</v>
      </c>
      <c r="U55" s="4">
        <f t="shared" si="51"/>
        <v>0.54971857410881797</v>
      </c>
      <c r="V55">
        <v>33.700000000000003</v>
      </c>
      <c r="W55">
        <v>0</v>
      </c>
      <c r="X55">
        <v>1</v>
      </c>
      <c r="Y55">
        <v>3</v>
      </c>
      <c r="Z55">
        <v>0</v>
      </c>
      <c r="AA55">
        <v>3</v>
      </c>
      <c r="AB55">
        <v>8</v>
      </c>
      <c r="AC55" s="9">
        <f t="shared" si="0"/>
        <v>0</v>
      </c>
      <c r="AD55" s="9">
        <f t="shared" si="1"/>
        <v>9.4637223974763405</v>
      </c>
      <c r="AE55" s="9">
        <f t="shared" si="2"/>
        <v>3.629032258064516</v>
      </c>
      <c r="AF55" s="9">
        <f t="shared" si="3"/>
        <v>0</v>
      </c>
      <c r="AG55" s="9">
        <f t="shared" si="4"/>
        <v>4.6652267818574504</v>
      </c>
      <c r="AH55" s="9">
        <f t="shared" si="5"/>
        <v>12.440604751619869</v>
      </c>
      <c r="AI55" s="58">
        <f t="shared" si="6"/>
        <v>1.1663066954643626</v>
      </c>
      <c r="AJ55" s="58">
        <f t="shared" si="7"/>
        <v>3.7854889589905358</v>
      </c>
      <c r="AK55" s="58">
        <f t="shared" si="8"/>
        <v>1.2096774193548387</v>
      </c>
      <c r="AL55" s="58">
        <f t="shared" si="9"/>
        <v>1.710583153347732</v>
      </c>
      <c r="AM55" s="58">
        <f t="shared" si="10"/>
        <v>0</v>
      </c>
      <c r="AN55" s="58">
        <f t="shared" si="11"/>
        <v>5.806451612903226</v>
      </c>
      <c r="AO55" s="56">
        <v>771.66666666666674</v>
      </c>
      <c r="AP55" s="56">
        <v>31.7</v>
      </c>
      <c r="AQ55" s="56">
        <v>248</v>
      </c>
      <c r="AR55" s="57">
        <f>SUM(AO55:AQ55)</f>
        <v>1051.3666666666668</v>
      </c>
      <c r="AS55">
        <v>24</v>
      </c>
      <c r="AT55">
        <v>114</v>
      </c>
      <c r="AU55">
        <v>32</v>
      </c>
      <c r="AV55">
        <v>22</v>
      </c>
      <c r="AW55">
        <v>33</v>
      </c>
      <c r="AX55" s="9">
        <f t="shared" si="12"/>
        <v>1.3696458577724231</v>
      </c>
      <c r="AY55" s="9">
        <f t="shared" si="13"/>
        <v>6.505817824419009</v>
      </c>
      <c r="AZ55" s="9">
        <f t="shared" si="14"/>
        <v>1.8261944770298972</v>
      </c>
      <c r="BA55" s="9">
        <f t="shared" si="15"/>
        <v>1.2555087029580543</v>
      </c>
      <c r="BB55" s="9">
        <f t="shared" si="16"/>
        <v>1.8832630544370816</v>
      </c>
      <c r="BC55" s="33">
        <f t="shared" si="17"/>
        <v>13.779761904761907</v>
      </c>
      <c r="BD55" s="33">
        <f t="shared" si="18"/>
        <v>4.4285714285714288</v>
      </c>
      <c r="BE55" s="33">
        <f t="shared" si="19"/>
        <v>0.56607142857142856</v>
      </c>
      <c r="BF55" s="42">
        <f>BI55-BG55-BH55</f>
        <v>15</v>
      </c>
      <c r="BG55" s="43">
        <v>2</v>
      </c>
      <c r="BH55" s="43">
        <v>5</v>
      </c>
      <c r="BI55" s="43">
        <v>22</v>
      </c>
      <c r="BJ55" s="42">
        <f>BM55-BK55-BL55</f>
        <v>22</v>
      </c>
      <c r="BK55" s="43">
        <v>0</v>
      </c>
      <c r="BL55" s="43">
        <v>24</v>
      </c>
      <c r="BM55" s="43">
        <v>46</v>
      </c>
      <c r="BN55" s="34">
        <f t="shared" si="54"/>
        <v>15.212336881131851</v>
      </c>
      <c r="BO55" s="34">
        <f t="shared" si="55"/>
        <v>28.93821416150125</v>
      </c>
      <c r="BP55" s="33">
        <v>-5.9203089304742482</v>
      </c>
      <c r="BQ55" s="33">
        <v>-1.0657708265591672</v>
      </c>
      <c r="BR55" s="33">
        <v>-6.7228373833794167E-2</v>
      </c>
      <c r="BS55" s="33">
        <v>5.5656102626075725</v>
      </c>
      <c r="BT55" s="33">
        <v>0</v>
      </c>
      <c r="BU55" s="9">
        <f t="shared" si="56"/>
        <v>-1.4876978682596373</v>
      </c>
      <c r="BV55" s="34">
        <f t="shared" si="57"/>
        <v>-2.8300266984426057</v>
      </c>
      <c r="BW55" s="33">
        <v>7.7078038721996238</v>
      </c>
      <c r="BX55" s="33">
        <v>8.778280743683281E-2</v>
      </c>
      <c r="BY55" s="33">
        <v>8.2986428516193165</v>
      </c>
      <c r="BZ55" s="33">
        <v>0.60580521813571442</v>
      </c>
      <c r="CA55" s="9">
        <f t="shared" si="58"/>
        <v>16.700034749391488</v>
      </c>
      <c r="CB55" s="34">
        <f t="shared" si="59"/>
        <v>31.768240859943855</v>
      </c>
      <c r="CC55" s="47">
        <v>61.426399000000004</v>
      </c>
      <c r="CD55">
        <v>1164710</v>
      </c>
      <c r="CE55" s="68">
        <f t="shared" si="20"/>
        <v>1705468.2142857143</v>
      </c>
      <c r="CF55" s="62">
        <v>15</v>
      </c>
      <c r="CG55" s="62">
        <v>21.6</v>
      </c>
      <c r="CH55" s="62">
        <v>-8.1</v>
      </c>
      <c r="CI55" s="62">
        <v>-1.2</v>
      </c>
      <c r="CJ55" s="63">
        <f t="shared" si="52"/>
        <v>-1.8030652108584593</v>
      </c>
      <c r="CK55" s="62">
        <v>0.4</v>
      </c>
      <c r="CL55" s="63">
        <f t="shared" si="53"/>
        <v>0.6010217369528198</v>
      </c>
      <c r="CM55" s="62">
        <v>-0.8</v>
      </c>
      <c r="CN55" t="s">
        <v>732</v>
      </c>
      <c r="CO55" t="s">
        <v>733</v>
      </c>
      <c r="CQ55" t="s">
        <v>2436</v>
      </c>
      <c r="CR55">
        <v>72</v>
      </c>
      <c r="CS55">
        <v>203</v>
      </c>
      <c r="CT55">
        <v>26</v>
      </c>
      <c r="CU55" t="s">
        <v>3402</v>
      </c>
      <c r="CZ55" s="72">
        <v>1400000</v>
      </c>
      <c r="DA55">
        <v>0</v>
      </c>
    </row>
    <row r="56" spans="1:105" x14ac:dyDescent="0.2">
      <c r="A56" s="38" t="s">
        <v>2452</v>
      </c>
      <c r="B56" t="s">
        <v>950</v>
      </c>
      <c r="C56" t="s">
        <v>950</v>
      </c>
      <c r="D56" s="82" t="s">
        <v>950</v>
      </c>
      <c r="E56" t="str">
        <f t="shared" si="49"/>
        <v xml:space="preserve">Niedermayer, Scott </v>
      </c>
      <c r="F56" t="s">
        <v>388</v>
      </c>
      <c r="G56" t="s">
        <v>1524</v>
      </c>
      <c r="H56">
        <v>79</v>
      </c>
      <c r="I56">
        <v>15</v>
      </c>
      <c r="J56">
        <v>54</v>
      </c>
      <c r="K56">
        <f>I56+J56</f>
        <v>69</v>
      </c>
      <c r="L56">
        <v>6</v>
      </c>
      <c r="M56">
        <v>86</v>
      </c>
      <c r="N56">
        <v>172</v>
      </c>
      <c r="O56" s="4">
        <f t="shared" si="50"/>
        <v>8.7209302325581398E-2</v>
      </c>
      <c r="P56">
        <v>2163</v>
      </c>
      <c r="Q56">
        <v>3</v>
      </c>
      <c r="R56">
        <v>0</v>
      </c>
      <c r="S56">
        <v>1</v>
      </c>
      <c r="T56">
        <v>0</v>
      </c>
      <c r="U56" s="4">
        <f t="shared" si="51"/>
        <v>1</v>
      </c>
      <c r="V56" s="40">
        <v>0</v>
      </c>
      <c r="W56">
        <v>9</v>
      </c>
      <c r="X56">
        <v>25</v>
      </c>
      <c r="Y56">
        <v>0</v>
      </c>
      <c r="Z56">
        <v>0</v>
      </c>
      <c r="AA56">
        <f>I56-W56-Y56</f>
        <v>6</v>
      </c>
      <c r="AB56">
        <f>J56-X56-Z56</f>
        <v>29</v>
      </c>
      <c r="AC56" s="9">
        <f t="shared" si="0"/>
        <v>5.8547162992410549</v>
      </c>
      <c r="AD56" s="9">
        <f t="shared" si="1"/>
        <v>16.263100831225152</v>
      </c>
      <c r="AE56" s="9">
        <f t="shared" si="2"/>
        <v>0</v>
      </c>
      <c r="AF56" s="9">
        <f t="shared" si="3"/>
        <v>0</v>
      </c>
      <c r="AG56" s="9">
        <f t="shared" si="4"/>
        <v>5.1508900785749203</v>
      </c>
      <c r="AH56" s="9">
        <f t="shared" si="5"/>
        <v>24.895968713112115</v>
      </c>
      <c r="AI56" s="6">
        <f t="shared" si="6"/>
        <v>2.5754450392874606</v>
      </c>
      <c r="AJ56" s="6">
        <f t="shared" si="7"/>
        <v>8.8471268521864825</v>
      </c>
      <c r="AK56" s="6">
        <f t="shared" si="8"/>
        <v>0.19084981180088004</v>
      </c>
      <c r="AL56" s="6">
        <f t="shared" si="9"/>
        <v>2.3608246193468387</v>
      </c>
      <c r="AM56" s="6">
        <f t="shared" si="10"/>
        <v>0.39031441994940369</v>
      </c>
      <c r="AN56" s="6">
        <f t="shared" si="11"/>
        <v>6.2980437894290411</v>
      </c>
      <c r="AO56" s="33">
        <v>1397.8166666666666</v>
      </c>
      <c r="AP56" s="33">
        <v>461.16666666666669</v>
      </c>
      <c r="AQ56" s="33">
        <v>314.38333333333333</v>
      </c>
      <c r="AR56" s="32">
        <v>2173.3666666666663</v>
      </c>
      <c r="AS56" s="40">
        <v>69</v>
      </c>
      <c r="AT56" s="40">
        <v>82</v>
      </c>
      <c r="AU56" s="40">
        <v>56</v>
      </c>
      <c r="AV56" s="40">
        <v>75</v>
      </c>
      <c r="AW56" s="40">
        <v>50</v>
      </c>
      <c r="AX56" s="9">
        <f t="shared" si="12"/>
        <v>1.9048787595282284</v>
      </c>
      <c r="AY56" s="9">
        <f t="shared" si="13"/>
        <v>2.2637689605987639</v>
      </c>
      <c r="AZ56" s="9">
        <f t="shared" si="14"/>
        <v>1.5459885584576927</v>
      </c>
      <c r="BA56" s="9">
        <f t="shared" si="15"/>
        <v>2.0705203907915526</v>
      </c>
      <c r="BB56" s="9">
        <f t="shared" si="16"/>
        <v>1.3803469271943685</v>
      </c>
      <c r="BC56" s="9">
        <f t="shared" si="17"/>
        <v>17.693881856540084</v>
      </c>
      <c r="BD56" s="9">
        <f t="shared" si="18"/>
        <v>3.979535864978903</v>
      </c>
      <c r="BE56" s="9">
        <f t="shared" si="19"/>
        <v>5.8375527426160341</v>
      </c>
      <c r="BF56" s="3">
        <v>60</v>
      </c>
      <c r="BG56" s="3">
        <v>68</v>
      </c>
      <c r="BH56" s="3">
        <v>1</v>
      </c>
      <c r="BI56" s="3">
        <v>129</v>
      </c>
      <c r="BJ56" s="3">
        <v>55</v>
      </c>
      <c r="BK56" s="3">
        <v>3</v>
      </c>
      <c r="BL56" s="3">
        <v>33</v>
      </c>
      <c r="BM56" s="3">
        <v>91</v>
      </c>
      <c r="BN56" s="34">
        <f t="shared" si="54"/>
        <v>100.81775156672606</v>
      </c>
      <c r="BO56" s="34">
        <f t="shared" si="55"/>
        <v>92.775649054517018</v>
      </c>
      <c r="BP56" s="34">
        <v>26.538750053168084</v>
      </c>
      <c r="BQ56" s="34">
        <v>23.335355682463078</v>
      </c>
      <c r="BR56" s="34">
        <v>5.5986438734060553E-3</v>
      </c>
      <c r="BS56" s="34">
        <v>-0.74037061828556339</v>
      </c>
      <c r="BT56" s="34">
        <v>0</v>
      </c>
      <c r="BU56" s="34">
        <f t="shared" si="56"/>
        <v>49.139333761219007</v>
      </c>
      <c r="BV56" s="34">
        <f t="shared" si="57"/>
        <v>45.219552241118095</v>
      </c>
      <c r="BW56" s="34">
        <v>29.192856633916655</v>
      </c>
      <c r="BX56" s="34">
        <v>7.0429673937333135</v>
      </c>
      <c r="BY56" s="34">
        <v>13.546561631435926</v>
      </c>
      <c r="BZ56" s="34">
        <v>1.8960321464211618</v>
      </c>
      <c r="CA56" s="34">
        <f t="shared" si="58"/>
        <v>51.67841780550706</v>
      </c>
      <c r="CB56" s="34">
        <f t="shared" si="59"/>
        <v>47.556096813398938</v>
      </c>
      <c r="CC56" s="15">
        <v>80</v>
      </c>
      <c r="CD56" s="7">
        <v>6760976</v>
      </c>
      <c r="CE56" s="68">
        <f t="shared" si="20"/>
        <v>7017721.9240506329</v>
      </c>
      <c r="CF56" s="9">
        <v>50.4</v>
      </c>
      <c r="CG56" s="9">
        <v>46.8</v>
      </c>
      <c r="CH56" s="9">
        <v>-3.3</v>
      </c>
      <c r="CI56" s="9">
        <v>12.1</v>
      </c>
      <c r="CJ56" s="9">
        <f t="shared" si="52"/>
        <v>8.2064034815045073</v>
      </c>
      <c r="CK56" s="9">
        <v>5.5</v>
      </c>
      <c r="CL56" s="9">
        <f t="shared" si="53"/>
        <v>3.7301834006838672</v>
      </c>
      <c r="CM56" s="9">
        <v>17.600000000000001</v>
      </c>
      <c r="CN56" t="s">
        <v>3529</v>
      </c>
      <c r="CO56" t="s">
        <v>2416</v>
      </c>
      <c r="CP56" t="s">
        <v>2417</v>
      </c>
      <c r="CQ56" t="s">
        <v>2400</v>
      </c>
      <c r="CR56">
        <v>73</v>
      </c>
      <c r="CS56">
        <v>200</v>
      </c>
      <c r="CT56">
        <v>27</v>
      </c>
      <c r="CU56" t="s">
        <v>3402</v>
      </c>
      <c r="CV56" t="s">
        <v>2382</v>
      </c>
      <c r="CW56">
        <v>0</v>
      </c>
      <c r="CX56">
        <v>0</v>
      </c>
      <c r="CY56">
        <v>0</v>
      </c>
      <c r="CZ56" s="70"/>
      <c r="DA56">
        <v>0</v>
      </c>
    </row>
    <row r="57" spans="1:105" x14ac:dyDescent="0.2">
      <c r="A57" s="44" t="s">
        <v>2372</v>
      </c>
      <c r="B57" s="43" t="s">
        <v>950</v>
      </c>
      <c r="C57" s="43" t="s">
        <v>950</v>
      </c>
      <c r="D57" s="82" t="s">
        <v>950</v>
      </c>
      <c r="E57" s="42" t="str">
        <f t="shared" si="49"/>
        <v xml:space="preserve">Niedermayer, Scott </v>
      </c>
      <c r="F57" s="42" t="s">
        <v>388</v>
      </c>
      <c r="G57" s="45" t="s">
        <v>2374</v>
      </c>
      <c r="H57" s="43">
        <v>48</v>
      </c>
      <c r="I57" s="64">
        <v>8</v>
      </c>
      <c r="J57" s="64">
        <v>17</v>
      </c>
      <c r="K57" s="64">
        <v>25</v>
      </c>
      <c r="L57" s="43">
        <v>-2</v>
      </c>
      <c r="M57">
        <v>16</v>
      </c>
      <c r="N57">
        <v>87</v>
      </c>
      <c r="O57" s="4">
        <f t="shared" si="50"/>
        <v>9.1954022988505746E-2</v>
      </c>
      <c r="Q57">
        <v>3</v>
      </c>
      <c r="R57">
        <v>0</v>
      </c>
      <c r="S57">
        <v>0</v>
      </c>
      <c r="T57">
        <v>0</v>
      </c>
      <c r="U57" s="4">
        <f t="shared" si="51"/>
        <v>0</v>
      </c>
      <c r="V57">
        <v>0</v>
      </c>
      <c r="W57">
        <v>7</v>
      </c>
      <c r="X57">
        <v>9</v>
      </c>
      <c r="Y57">
        <v>0</v>
      </c>
      <c r="Z57">
        <v>1</v>
      </c>
      <c r="AA57">
        <v>1</v>
      </c>
      <c r="AB57">
        <v>7</v>
      </c>
      <c r="AC57" s="9">
        <f t="shared" si="0"/>
        <v>11.02555127756388</v>
      </c>
      <c r="AD57" s="9">
        <f t="shared" si="1"/>
        <v>14.175708785439271</v>
      </c>
      <c r="AE57" s="9">
        <f t="shared" si="2"/>
        <v>0</v>
      </c>
      <c r="AF57" s="9">
        <f t="shared" si="3"/>
        <v>1.7591868647380766</v>
      </c>
      <c r="AG57" s="9">
        <f t="shared" si="4"/>
        <v>1.5256499904646876</v>
      </c>
      <c r="AH57" s="9">
        <f t="shared" si="5"/>
        <v>10.679549933252812</v>
      </c>
      <c r="AI57" s="58">
        <f t="shared" si="6"/>
        <v>1.8307799885576252</v>
      </c>
      <c r="AJ57" s="58">
        <f t="shared" si="7"/>
        <v>8.5054252712635634</v>
      </c>
      <c r="AK57" s="58">
        <f t="shared" si="8"/>
        <v>0.3518373729476153</v>
      </c>
      <c r="AL57" s="58">
        <f t="shared" si="9"/>
        <v>2.0596274871273281</v>
      </c>
      <c r="AM57" s="58">
        <f t="shared" si="10"/>
        <v>0</v>
      </c>
      <c r="AN57" s="58">
        <f t="shared" si="11"/>
        <v>6.6849100860046917</v>
      </c>
      <c r="AO57" s="56">
        <v>786.55</v>
      </c>
      <c r="AP57" s="56">
        <v>190.46666666666667</v>
      </c>
      <c r="AQ57" s="56">
        <v>170.53333333333333</v>
      </c>
      <c r="AR57" s="57">
        <f>SUM(AO57:AQ57)</f>
        <v>1147.55</v>
      </c>
      <c r="AS57">
        <v>46</v>
      </c>
      <c r="AT57">
        <v>35</v>
      </c>
      <c r="AU57">
        <v>44</v>
      </c>
      <c r="AV57">
        <v>39</v>
      </c>
      <c r="AW57">
        <v>37</v>
      </c>
      <c r="AX57" s="9">
        <f t="shared" si="12"/>
        <v>2.4051239597403167</v>
      </c>
      <c r="AY57" s="9">
        <f t="shared" si="13"/>
        <v>1.8299856215415451</v>
      </c>
      <c r="AZ57" s="9">
        <f t="shared" si="14"/>
        <v>2.3005533527950854</v>
      </c>
      <c r="BA57" s="9">
        <f t="shared" si="15"/>
        <v>2.0391268354320076</v>
      </c>
      <c r="BB57" s="9">
        <f t="shared" si="16"/>
        <v>1.9345562284867763</v>
      </c>
      <c r="BC57" s="33">
        <f t="shared" si="17"/>
        <v>16.386458333333334</v>
      </c>
      <c r="BD57" s="33">
        <f t="shared" si="18"/>
        <v>3.5527777777777776</v>
      </c>
      <c r="BE57" s="33">
        <f t="shared" si="19"/>
        <v>3.9680555555555554</v>
      </c>
      <c r="BF57" s="42">
        <f>BI57-BG57-BH57</f>
        <v>24</v>
      </c>
      <c r="BG57" s="43">
        <v>27</v>
      </c>
      <c r="BH57" s="43">
        <v>1</v>
      </c>
      <c r="BI57" s="43">
        <v>52</v>
      </c>
      <c r="BJ57" s="42">
        <f>BM57-BK57-BL57</f>
        <v>27</v>
      </c>
      <c r="BK57" s="43">
        <v>0</v>
      </c>
      <c r="BL57" s="43">
        <v>19</v>
      </c>
      <c r="BM57" s="43">
        <v>46</v>
      </c>
      <c r="BN57" s="34">
        <f t="shared" si="54"/>
        <v>47.885079535090625</v>
      </c>
      <c r="BO57" s="34">
        <f t="shared" si="55"/>
        <v>83.456197176751573</v>
      </c>
      <c r="BP57" s="33">
        <v>1.9673253093582592</v>
      </c>
      <c r="BQ57" s="33">
        <v>13.572455143828448</v>
      </c>
      <c r="BR57" s="33">
        <v>-0.3472376769270285</v>
      </c>
      <c r="BS57" s="33">
        <v>0.82908724678050705</v>
      </c>
      <c r="BT57" s="33">
        <v>0</v>
      </c>
      <c r="BU57" s="9">
        <f t="shared" si="56"/>
        <v>16.021630023040185</v>
      </c>
      <c r="BV57" s="34">
        <f t="shared" si="57"/>
        <v>27.923192929354162</v>
      </c>
      <c r="BW57" s="33">
        <v>16.612925748556638</v>
      </c>
      <c r="BX57" s="33">
        <v>3.8644411804128018</v>
      </c>
      <c r="BY57" s="33">
        <v>5.2663141083632725</v>
      </c>
      <c r="BZ57" s="33">
        <v>6.1197684747177314</v>
      </c>
      <c r="CA57" s="9">
        <f t="shared" si="58"/>
        <v>31.86344951205044</v>
      </c>
      <c r="CB57" s="34">
        <f t="shared" si="59"/>
        <v>55.5330042473974</v>
      </c>
      <c r="CC57" s="47">
        <v>64.164490000000001</v>
      </c>
      <c r="CD57">
        <v>2844638</v>
      </c>
      <c r="CE57" s="68">
        <f t="shared" si="20"/>
        <v>4859589.916666666</v>
      </c>
      <c r="CF57" s="62">
        <v>27.1</v>
      </c>
      <c r="CG57" s="62">
        <v>23.7</v>
      </c>
      <c r="CH57" s="62">
        <v>-5.0999999999999996</v>
      </c>
      <c r="CI57" s="62">
        <v>3.3</v>
      </c>
      <c r="CJ57" s="63">
        <f t="shared" si="52"/>
        <v>4.3750621457691166</v>
      </c>
      <c r="CK57" s="62">
        <v>1.3</v>
      </c>
      <c r="CL57" s="63">
        <f t="shared" si="53"/>
        <v>1.7235093301514699</v>
      </c>
      <c r="CM57" s="62">
        <v>4.5999999999999996</v>
      </c>
      <c r="CN57" t="s">
        <v>738</v>
      </c>
      <c r="CO57" t="s">
        <v>2416</v>
      </c>
      <c r="CP57" t="s">
        <v>2417</v>
      </c>
      <c r="CQ57" t="s">
        <v>2400</v>
      </c>
      <c r="CR57">
        <v>73</v>
      </c>
      <c r="CS57">
        <v>200</v>
      </c>
      <c r="CT57">
        <v>27</v>
      </c>
      <c r="CU57" t="s">
        <v>3402</v>
      </c>
      <c r="CZ57" s="72">
        <v>6750000</v>
      </c>
      <c r="DA57">
        <v>0</v>
      </c>
    </row>
    <row r="58" spans="1:105" x14ac:dyDescent="0.2">
      <c r="A58" s="38" t="s">
        <v>2452</v>
      </c>
      <c r="B58" t="s">
        <v>950</v>
      </c>
      <c r="C58" t="s">
        <v>950</v>
      </c>
      <c r="D58" s="82" t="s">
        <v>950</v>
      </c>
      <c r="E58" t="str">
        <f t="shared" si="49"/>
        <v xml:space="preserve">O'Donnell, Sean </v>
      </c>
      <c r="F58" t="s">
        <v>402</v>
      </c>
      <c r="G58" t="s">
        <v>1524</v>
      </c>
      <c r="H58">
        <v>79</v>
      </c>
      <c r="I58">
        <v>2</v>
      </c>
      <c r="J58">
        <v>15</v>
      </c>
      <c r="K58">
        <f>I58+J58</f>
        <v>17</v>
      </c>
      <c r="L58">
        <v>9</v>
      </c>
      <c r="M58">
        <v>92</v>
      </c>
      <c r="N58">
        <v>47</v>
      </c>
      <c r="O58" s="4">
        <f t="shared" si="50"/>
        <v>4.2553191489361701E-2</v>
      </c>
      <c r="P58">
        <v>1916</v>
      </c>
      <c r="Q58">
        <v>1</v>
      </c>
      <c r="R58">
        <v>0</v>
      </c>
      <c r="S58">
        <v>0</v>
      </c>
      <c r="T58">
        <v>1</v>
      </c>
      <c r="U58" s="4">
        <f t="shared" si="51"/>
        <v>0</v>
      </c>
      <c r="V58" s="40">
        <v>0</v>
      </c>
      <c r="W58">
        <v>0</v>
      </c>
      <c r="X58">
        <v>0</v>
      </c>
      <c r="Y58">
        <v>0</v>
      </c>
      <c r="Z58">
        <v>1</v>
      </c>
      <c r="AA58">
        <f>I58-W58-Y58</f>
        <v>2</v>
      </c>
      <c r="AB58">
        <f>J58-X58-Z58</f>
        <v>14</v>
      </c>
      <c r="AC58" s="9">
        <f t="shared" si="0"/>
        <v>0</v>
      </c>
      <c r="AD58" s="9">
        <f t="shared" si="1"/>
        <v>0</v>
      </c>
      <c r="AE58" s="9">
        <f t="shared" si="2"/>
        <v>0</v>
      </c>
      <c r="AF58" s="9">
        <f t="shared" si="3"/>
        <v>1.0397412199630314</v>
      </c>
      <c r="AG58" s="9">
        <f t="shared" si="4"/>
        <v>1.8834362247567229</v>
      </c>
      <c r="AH58" s="9">
        <f t="shared" si="5"/>
        <v>13.18405357329706</v>
      </c>
      <c r="AI58" s="6">
        <f t="shared" si="6"/>
        <v>2.4484670921837397</v>
      </c>
      <c r="AJ58" s="6">
        <f t="shared" si="7"/>
        <v>11.059907834101383</v>
      </c>
      <c r="AK58" s="6">
        <f t="shared" si="8"/>
        <v>0.20794824399260625</v>
      </c>
      <c r="AL58" s="6">
        <f t="shared" si="9"/>
        <v>2.1188657528513128</v>
      </c>
      <c r="AM58" s="6">
        <f t="shared" si="10"/>
        <v>0</v>
      </c>
      <c r="AN58" s="6">
        <f t="shared" si="11"/>
        <v>4.1589648798521246</v>
      </c>
      <c r="AO58" s="33">
        <v>1274.2666666666667</v>
      </c>
      <c r="AP58" s="33">
        <v>10.85</v>
      </c>
      <c r="AQ58" s="33">
        <v>288.53333333333336</v>
      </c>
      <c r="AR58" s="32">
        <v>1573.65</v>
      </c>
      <c r="AS58" s="40">
        <v>62</v>
      </c>
      <c r="AT58" s="40">
        <v>55</v>
      </c>
      <c r="AU58" s="40">
        <v>18</v>
      </c>
      <c r="AV58" s="40">
        <v>46</v>
      </c>
      <c r="AW58" s="40">
        <v>28</v>
      </c>
      <c r="AX58" s="9">
        <f t="shared" si="12"/>
        <v>2.3639309884663042</v>
      </c>
      <c r="AY58" s="9">
        <f t="shared" si="13"/>
        <v>2.0970355542846248</v>
      </c>
      <c r="AZ58" s="9">
        <f t="shared" si="14"/>
        <v>0.68630254503860444</v>
      </c>
      <c r="BA58" s="9">
        <f t="shared" si="15"/>
        <v>1.7538842817653226</v>
      </c>
      <c r="BB58" s="9">
        <f t="shared" si="16"/>
        <v>1.067581736726718</v>
      </c>
      <c r="BC58" s="9">
        <f t="shared" si="17"/>
        <v>16.129957805907171</v>
      </c>
      <c r="BD58" s="9">
        <f t="shared" si="18"/>
        <v>3.6523206751054857</v>
      </c>
      <c r="BE58" s="9">
        <f t="shared" si="19"/>
        <v>0.13734177215189872</v>
      </c>
      <c r="BF58" s="3">
        <v>52</v>
      </c>
      <c r="BG58" s="3">
        <v>2</v>
      </c>
      <c r="BH58" s="3">
        <v>1</v>
      </c>
      <c r="BI58" s="3">
        <v>55</v>
      </c>
      <c r="BJ58" s="3">
        <v>45</v>
      </c>
      <c r="BK58" s="3">
        <v>0</v>
      </c>
      <c r="BL58" s="3">
        <v>20</v>
      </c>
      <c r="BM58" s="3">
        <v>65</v>
      </c>
      <c r="BN58" s="34">
        <f t="shared" si="54"/>
        <v>58.258484747579573</v>
      </c>
      <c r="BO58" s="34">
        <f t="shared" si="55"/>
        <v>74.042493245104779</v>
      </c>
      <c r="BP58" s="34">
        <v>5.5461109305219685</v>
      </c>
      <c r="BQ58" s="34">
        <v>-0.40655797321594689</v>
      </c>
      <c r="BR58" s="34">
        <v>4.0537595733434028E-3</v>
      </c>
      <c r="BS58" s="34">
        <v>0.4092984695602242</v>
      </c>
      <c r="BT58" s="34">
        <v>0</v>
      </c>
      <c r="BU58" s="34">
        <f t="shared" si="56"/>
        <v>5.5529051864395891</v>
      </c>
      <c r="BV58" s="34">
        <f t="shared" si="57"/>
        <v>7.0573573366880673</v>
      </c>
      <c r="BW58" s="34">
        <v>30.4720852839481</v>
      </c>
      <c r="BX58" s="34">
        <v>0.25808674212635274</v>
      </c>
      <c r="BY58" s="34">
        <v>19.714388753305002</v>
      </c>
      <c r="BZ58" s="34">
        <v>2.2610187817605278</v>
      </c>
      <c r="CA58" s="34">
        <f t="shared" si="58"/>
        <v>52.705579561139984</v>
      </c>
      <c r="CB58" s="34">
        <f t="shared" si="59"/>
        <v>66.985135908416723</v>
      </c>
      <c r="CC58" s="15">
        <v>66</v>
      </c>
      <c r="CD58" s="7">
        <v>2323999</v>
      </c>
      <c r="CE58" s="68">
        <f t="shared" si="20"/>
        <v>2412252.1265822784</v>
      </c>
      <c r="CF58" s="9">
        <v>24.6</v>
      </c>
      <c r="CG58" s="9">
        <v>34.700000000000003</v>
      </c>
      <c r="CH58" s="9">
        <v>-0.4</v>
      </c>
      <c r="CI58" s="9">
        <v>-0.1</v>
      </c>
      <c r="CJ58" s="9">
        <f t="shared" si="52"/>
        <v>-0.10677866562260861</v>
      </c>
      <c r="CK58" s="9">
        <v>4.0999999999999996</v>
      </c>
      <c r="CL58" s="9">
        <f t="shared" si="53"/>
        <v>4.377925290526953</v>
      </c>
      <c r="CM58" s="9">
        <v>4</v>
      </c>
      <c r="CN58" t="s">
        <v>1221</v>
      </c>
      <c r="CO58" t="s">
        <v>3170</v>
      </c>
      <c r="CP58" t="s">
        <v>2427</v>
      </c>
      <c r="CQ58" t="s">
        <v>2400</v>
      </c>
      <c r="CR58">
        <v>75</v>
      </c>
      <c r="CS58">
        <v>231</v>
      </c>
      <c r="CT58">
        <v>21</v>
      </c>
      <c r="CU58" t="s">
        <v>3402</v>
      </c>
      <c r="CV58" t="s">
        <v>2382</v>
      </c>
      <c r="CW58">
        <v>0</v>
      </c>
      <c r="CX58">
        <v>0</v>
      </c>
      <c r="CY58">
        <v>0</v>
      </c>
      <c r="CZ58" s="70"/>
      <c r="DA58">
        <v>0</v>
      </c>
    </row>
    <row r="59" spans="1:105" x14ac:dyDescent="0.2">
      <c r="A59" s="44" t="s">
        <v>2372</v>
      </c>
      <c r="B59" s="43" t="s">
        <v>950</v>
      </c>
      <c r="C59" s="43" t="s">
        <v>950</v>
      </c>
      <c r="D59" s="82" t="s">
        <v>950</v>
      </c>
      <c r="E59" s="42" t="str">
        <f t="shared" si="49"/>
        <v xml:space="preserve">O'Donnell, Sean </v>
      </c>
      <c r="F59" s="42" t="s">
        <v>402</v>
      </c>
      <c r="G59" s="45" t="s">
        <v>2374</v>
      </c>
      <c r="H59" s="43">
        <v>82</v>
      </c>
      <c r="I59" s="64">
        <v>2</v>
      </c>
      <c r="J59" s="64">
        <v>7</v>
      </c>
      <c r="K59" s="64">
        <v>9</v>
      </c>
      <c r="L59" s="43">
        <v>9</v>
      </c>
      <c r="M59">
        <v>84</v>
      </c>
      <c r="N59">
        <v>25</v>
      </c>
      <c r="O59" s="4">
        <f t="shared" si="50"/>
        <v>0.08</v>
      </c>
      <c r="Q59">
        <v>0</v>
      </c>
      <c r="R59">
        <v>0</v>
      </c>
      <c r="S59">
        <v>2</v>
      </c>
      <c r="T59">
        <v>0</v>
      </c>
      <c r="U59" s="4">
        <f t="shared" si="51"/>
        <v>1</v>
      </c>
      <c r="V59">
        <v>0</v>
      </c>
      <c r="W59">
        <v>0</v>
      </c>
      <c r="X59">
        <v>0</v>
      </c>
      <c r="Y59">
        <v>1</v>
      </c>
      <c r="Z59">
        <v>2</v>
      </c>
      <c r="AA59">
        <v>1</v>
      </c>
      <c r="AB59">
        <v>5</v>
      </c>
      <c r="AC59" s="9">
        <f t="shared" si="0"/>
        <v>0</v>
      </c>
      <c r="AD59" s="9">
        <f t="shared" si="1"/>
        <v>0</v>
      </c>
      <c r="AE59" s="9">
        <f t="shared" si="2"/>
        <v>0.98651759289707319</v>
      </c>
      <c r="AF59" s="9">
        <f t="shared" si="3"/>
        <v>1.9730351857941464</v>
      </c>
      <c r="AG59" s="9">
        <f t="shared" si="4"/>
        <v>1.0905125408942202</v>
      </c>
      <c r="AH59" s="9">
        <f t="shared" si="5"/>
        <v>5.4525627044711014</v>
      </c>
      <c r="AI59" s="58">
        <f t="shared" si="6"/>
        <v>1.7448200654307522</v>
      </c>
      <c r="AJ59" s="58">
        <f t="shared" si="7"/>
        <v>0</v>
      </c>
      <c r="AK59" s="58">
        <f t="shared" si="8"/>
        <v>0.78921407431765855</v>
      </c>
      <c r="AL59" s="58">
        <f t="shared" si="9"/>
        <v>1.4721919302071971</v>
      </c>
      <c r="AM59" s="58">
        <f t="shared" si="10"/>
        <v>0</v>
      </c>
      <c r="AN59" s="58">
        <f t="shared" si="11"/>
        <v>5.3271950016441956</v>
      </c>
      <c r="AO59" s="56">
        <v>1100.4000000000001</v>
      </c>
      <c r="AP59" s="56">
        <v>8.9499999999999993</v>
      </c>
      <c r="AQ59" s="56">
        <v>304.10000000000002</v>
      </c>
      <c r="AR59" s="57">
        <f>SUM(AO59:AQ59)</f>
        <v>1413.4500000000003</v>
      </c>
      <c r="AS59">
        <v>51</v>
      </c>
      <c r="AT59">
        <v>54</v>
      </c>
      <c r="AU59">
        <v>13</v>
      </c>
      <c r="AV59">
        <v>35</v>
      </c>
      <c r="AW59">
        <v>43</v>
      </c>
      <c r="AX59" s="9">
        <f t="shared" si="12"/>
        <v>2.1649156319643419</v>
      </c>
      <c r="AY59" s="9">
        <f t="shared" si="13"/>
        <v>2.2922636103151861</v>
      </c>
      <c r="AZ59" s="9">
        <f t="shared" si="14"/>
        <v>0.55184123952032249</v>
      </c>
      <c r="BA59" s="9">
        <f t="shared" si="15"/>
        <v>1.4857264140931759</v>
      </c>
      <c r="BB59" s="9">
        <f t="shared" si="16"/>
        <v>1.8253210230287591</v>
      </c>
      <c r="BC59" s="33">
        <f t="shared" si="17"/>
        <v>13.419512195121952</v>
      </c>
      <c r="BD59" s="33">
        <f t="shared" si="18"/>
        <v>3.7085365853658541</v>
      </c>
      <c r="BE59" s="33">
        <f t="shared" si="19"/>
        <v>0.10914634146341462</v>
      </c>
      <c r="BF59" s="42">
        <f>BI59-BG59-BH59</f>
        <v>32</v>
      </c>
      <c r="BG59" s="43">
        <v>0</v>
      </c>
      <c r="BH59" s="43">
        <v>4</v>
      </c>
      <c r="BI59" s="43">
        <v>36</v>
      </c>
      <c r="BJ59" s="42">
        <f>BM59-BK59-BL59</f>
        <v>27</v>
      </c>
      <c r="BK59" s="43">
        <v>0</v>
      </c>
      <c r="BL59" s="43">
        <v>27</v>
      </c>
      <c r="BM59" s="43">
        <v>54</v>
      </c>
      <c r="BN59" s="34">
        <f t="shared" si="54"/>
        <v>47.236752303749554</v>
      </c>
      <c r="BO59" s="34">
        <f t="shared" si="55"/>
        <v>66.838943441578465</v>
      </c>
      <c r="BP59" s="33">
        <v>-1.891619028283136</v>
      </c>
      <c r="BQ59" s="33">
        <v>-0.38586918441866225</v>
      </c>
      <c r="BR59" s="33">
        <v>-0.18506441976173438</v>
      </c>
      <c r="BS59" s="33">
        <v>4.1269317948656168</v>
      </c>
      <c r="BT59" s="33">
        <v>0</v>
      </c>
      <c r="BU59" s="9">
        <f t="shared" si="56"/>
        <v>1.6643791624020841</v>
      </c>
      <c r="BV59" s="34">
        <f t="shared" si="57"/>
        <v>2.355059128235288</v>
      </c>
      <c r="BW59" s="33">
        <v>30.517326582162152</v>
      </c>
      <c r="BX59" s="33">
        <v>0.18158950944011854</v>
      </c>
      <c r="BY59" s="33">
        <v>13.617026079634309</v>
      </c>
      <c r="BZ59" s="33">
        <v>1.2564309701108904</v>
      </c>
      <c r="CA59" s="9">
        <f t="shared" si="58"/>
        <v>45.57237314134747</v>
      </c>
      <c r="CB59" s="34">
        <f t="shared" si="59"/>
        <v>64.483884313343182</v>
      </c>
      <c r="CC59" s="47">
        <v>68.253922000000003</v>
      </c>
      <c r="CD59">
        <v>2716950</v>
      </c>
      <c r="CE59" s="68">
        <f t="shared" si="20"/>
        <v>2716950</v>
      </c>
      <c r="CF59" s="62">
        <v>20.6</v>
      </c>
      <c r="CG59" s="62">
        <v>31.7</v>
      </c>
      <c r="CH59" s="62">
        <v>0.5</v>
      </c>
      <c r="CI59" s="62">
        <v>-1.2</v>
      </c>
      <c r="CJ59" s="63">
        <f t="shared" si="52"/>
        <v>-1.3900955690703736</v>
      </c>
      <c r="CK59" s="62">
        <v>3.6</v>
      </c>
      <c r="CL59" s="63">
        <f t="shared" si="53"/>
        <v>4.1702867072111207</v>
      </c>
      <c r="CM59" s="62">
        <v>2.2999999999999998</v>
      </c>
      <c r="CN59" t="s">
        <v>746</v>
      </c>
      <c r="CO59" t="s">
        <v>3170</v>
      </c>
      <c r="CP59" t="s">
        <v>2427</v>
      </c>
      <c r="CQ59" t="s">
        <v>2400</v>
      </c>
      <c r="CR59">
        <v>75</v>
      </c>
      <c r="CS59">
        <v>234</v>
      </c>
      <c r="CT59">
        <v>21</v>
      </c>
      <c r="CU59" t="s">
        <v>3402</v>
      </c>
      <c r="CZ59" s="72">
        <v>1250000</v>
      </c>
      <c r="DA59">
        <v>0</v>
      </c>
    </row>
    <row r="60" spans="1:105" x14ac:dyDescent="0.2">
      <c r="A60" s="38" t="s">
        <v>2452</v>
      </c>
      <c r="B60" t="s">
        <v>961</v>
      </c>
      <c r="C60" t="s">
        <v>961</v>
      </c>
      <c r="D60" s="82" t="s">
        <v>950</v>
      </c>
      <c r="E60" t="str">
        <f t="shared" si="49"/>
        <v xml:space="preserve">Montador, Steve </v>
      </c>
      <c r="F60" t="s">
        <v>360</v>
      </c>
      <c r="G60" t="s">
        <v>1524</v>
      </c>
      <c r="H60">
        <v>72</v>
      </c>
      <c r="I60">
        <v>1</v>
      </c>
      <c r="J60">
        <v>8</v>
      </c>
      <c r="K60">
        <f>I60+J60</f>
        <v>9</v>
      </c>
      <c r="L60">
        <v>1</v>
      </c>
      <c r="M60">
        <v>119</v>
      </c>
      <c r="N60">
        <v>88</v>
      </c>
      <c r="O60" s="4">
        <f t="shared" si="50"/>
        <v>1.1363636363636364E-2</v>
      </c>
      <c r="P60">
        <v>1242</v>
      </c>
      <c r="Q60">
        <v>0</v>
      </c>
      <c r="R60">
        <v>0</v>
      </c>
      <c r="S60">
        <v>0</v>
      </c>
      <c r="T60">
        <v>0</v>
      </c>
      <c r="U60" s="4">
        <f t="shared" si="51"/>
        <v>0</v>
      </c>
      <c r="V60" s="40">
        <v>0</v>
      </c>
      <c r="W60">
        <v>0</v>
      </c>
      <c r="X60">
        <v>1</v>
      </c>
      <c r="Y60">
        <v>0</v>
      </c>
      <c r="Z60">
        <v>0</v>
      </c>
      <c r="AA60">
        <f>I60-W60-Y60</f>
        <v>1</v>
      </c>
      <c r="AB60">
        <f>J60-X60-Z60</f>
        <v>7</v>
      </c>
      <c r="AC60" s="9">
        <f t="shared" si="0"/>
        <v>0</v>
      </c>
      <c r="AD60" s="9">
        <f t="shared" si="1"/>
        <v>4.9315068493150678</v>
      </c>
      <c r="AE60" s="9">
        <f t="shared" si="2"/>
        <v>0</v>
      </c>
      <c r="AF60" s="9">
        <f t="shared" si="3"/>
        <v>0</v>
      </c>
      <c r="AG60" s="9">
        <f t="shared" si="4"/>
        <v>1.4345772978142621</v>
      </c>
      <c r="AH60" s="9">
        <f t="shared" si="5"/>
        <v>10.042041084699834</v>
      </c>
      <c r="AI60" s="6">
        <f t="shared" si="6"/>
        <v>2.0801370818306801</v>
      </c>
      <c r="AJ60" s="6">
        <f t="shared" si="7"/>
        <v>2.9589041095890409</v>
      </c>
      <c r="AK60" s="6">
        <f t="shared" si="8"/>
        <v>0</v>
      </c>
      <c r="AL60" s="6">
        <f t="shared" si="9"/>
        <v>1.8649504871585407</v>
      </c>
      <c r="AM60" s="6">
        <f t="shared" si="10"/>
        <v>0</v>
      </c>
      <c r="AN60" s="6">
        <f t="shared" si="11"/>
        <v>7.3795695251110356</v>
      </c>
      <c r="AO60" s="33">
        <v>836.48333333333335</v>
      </c>
      <c r="AP60" s="33">
        <v>60.833333333333336</v>
      </c>
      <c r="AQ60" s="33">
        <v>48.783333333333331</v>
      </c>
      <c r="AR60" s="32">
        <v>946.1</v>
      </c>
      <c r="AS60" s="40">
        <v>51</v>
      </c>
      <c r="AT60" s="40">
        <v>126</v>
      </c>
      <c r="AU60" s="40">
        <v>30</v>
      </c>
      <c r="AV60" s="40">
        <v>30</v>
      </c>
      <c r="AW60" s="40">
        <v>10</v>
      </c>
      <c r="AX60" s="9">
        <f t="shared" si="12"/>
        <v>3.234330409047669</v>
      </c>
      <c r="AY60" s="9">
        <f t="shared" si="13"/>
        <v>7.990698657647183</v>
      </c>
      <c r="AZ60" s="9">
        <f t="shared" si="14"/>
        <v>1.9025472994398056</v>
      </c>
      <c r="BA60" s="9">
        <f t="shared" si="15"/>
        <v>1.9025472994398056</v>
      </c>
      <c r="BB60" s="9">
        <f t="shared" si="16"/>
        <v>0.63418243314660183</v>
      </c>
      <c r="BC60" s="9">
        <f t="shared" si="17"/>
        <v>11.617824074074074</v>
      </c>
      <c r="BD60" s="9">
        <f t="shared" si="18"/>
        <v>0.67754629629629626</v>
      </c>
      <c r="BE60" s="9">
        <f t="shared" si="19"/>
        <v>0.84490740740740744</v>
      </c>
      <c r="BF60" s="3">
        <v>29</v>
      </c>
      <c r="BG60" s="3">
        <v>3</v>
      </c>
      <c r="BH60" s="3">
        <v>0</v>
      </c>
      <c r="BI60" s="3">
        <v>32</v>
      </c>
      <c r="BJ60" s="3">
        <v>26</v>
      </c>
      <c r="BK60" s="3">
        <v>0</v>
      </c>
      <c r="BL60" s="3">
        <v>6</v>
      </c>
      <c r="BM60" s="3">
        <v>32</v>
      </c>
      <c r="BN60" s="34">
        <f t="shared" si="54"/>
        <v>21.173475525858738</v>
      </c>
      <c r="BO60" s="34">
        <f t="shared" si="55"/>
        <v>44.759487423863732</v>
      </c>
      <c r="BP60" s="34">
        <v>1.0150940444763079</v>
      </c>
      <c r="BQ60" s="34">
        <v>-1.4935421490423875</v>
      </c>
      <c r="BR60" s="34">
        <v>-0.8899886479457102</v>
      </c>
      <c r="BS60" s="34">
        <v>-0.10281619137692279</v>
      </c>
      <c r="BT60" s="34">
        <v>2.8469492499501805</v>
      </c>
      <c r="BU60" s="34">
        <f t="shared" si="56"/>
        <v>1.375696306061468</v>
      </c>
      <c r="BV60" s="34">
        <f t="shared" si="57"/>
        <v>2.9081414354961796</v>
      </c>
      <c r="BW60" s="34">
        <v>23.589911478733466</v>
      </c>
      <c r="BX60" s="34">
        <v>2.1049873173831717</v>
      </c>
      <c r="BY60" s="34">
        <v>1.5811061476509349</v>
      </c>
      <c r="BZ60" s="34">
        <v>-7.4782257239703034</v>
      </c>
      <c r="CA60" s="34">
        <f t="shared" si="58"/>
        <v>19.79777921979727</v>
      </c>
      <c r="CB60" s="34">
        <f t="shared" si="59"/>
        <v>41.851345988367555</v>
      </c>
      <c r="CC60" s="15">
        <v>41</v>
      </c>
      <c r="CD60" s="7">
        <v>415529</v>
      </c>
      <c r="CE60" s="68">
        <f t="shared" si="20"/>
        <v>473241.36111111112</v>
      </c>
      <c r="CF60" s="9">
        <v>16.2</v>
      </c>
      <c r="CG60" s="9">
        <v>18.2</v>
      </c>
      <c r="CH60" s="9">
        <v>-0.6</v>
      </c>
      <c r="CI60" s="9">
        <v>-0.7</v>
      </c>
      <c r="CJ60" s="9">
        <f t="shared" si="52"/>
        <v>-1.3261133826942202</v>
      </c>
      <c r="CK60" s="9">
        <v>1.1000000000000001</v>
      </c>
      <c r="CL60" s="9">
        <f t="shared" si="53"/>
        <v>2.0838924585194891</v>
      </c>
      <c r="CM60" s="9">
        <v>0.4</v>
      </c>
      <c r="CN60" t="s">
        <v>3223</v>
      </c>
      <c r="CO60" t="s">
        <v>2216</v>
      </c>
      <c r="CP60" t="s">
        <v>2433</v>
      </c>
      <c r="CQ60" t="s">
        <v>2400</v>
      </c>
      <c r="CR60">
        <v>72</v>
      </c>
      <c r="CS60">
        <v>205</v>
      </c>
      <c r="CT60">
        <v>7</v>
      </c>
      <c r="CU60" t="s">
        <v>3401</v>
      </c>
      <c r="CV60" t="s">
        <v>2382</v>
      </c>
      <c r="CW60">
        <v>2</v>
      </c>
      <c r="CX60">
        <v>1</v>
      </c>
      <c r="CY60">
        <v>0</v>
      </c>
      <c r="CZ60" s="71"/>
      <c r="DA60">
        <v>0</v>
      </c>
    </row>
    <row r="61" spans="1:105" x14ac:dyDescent="0.2">
      <c r="A61" s="44" t="s">
        <v>2372</v>
      </c>
      <c r="B61" s="43" t="s">
        <v>961</v>
      </c>
      <c r="C61" s="43" t="s">
        <v>961</v>
      </c>
      <c r="D61" s="82" t="s">
        <v>950</v>
      </c>
      <c r="E61" s="42" t="str">
        <f t="shared" si="49"/>
        <v xml:space="preserve">Montador, Steve </v>
      </c>
      <c r="F61" s="42" t="s">
        <v>360</v>
      </c>
      <c r="G61" s="45" t="s">
        <v>2374</v>
      </c>
      <c r="H61" s="43">
        <v>73</v>
      </c>
      <c r="I61" s="64">
        <v>8</v>
      </c>
      <c r="J61" s="64">
        <v>15</v>
      </c>
      <c r="K61" s="64">
        <v>23</v>
      </c>
      <c r="L61" s="43">
        <v>1</v>
      </c>
      <c r="M61">
        <v>73</v>
      </c>
      <c r="N61">
        <v>96</v>
      </c>
      <c r="O61" s="4">
        <f t="shared" si="50"/>
        <v>8.3333333333333329E-2</v>
      </c>
      <c r="Q61">
        <v>0</v>
      </c>
      <c r="R61">
        <v>0</v>
      </c>
      <c r="S61">
        <v>0</v>
      </c>
      <c r="T61">
        <v>0</v>
      </c>
      <c r="U61" s="4">
        <f t="shared" si="51"/>
        <v>0</v>
      </c>
      <c r="V61">
        <v>0</v>
      </c>
      <c r="W61">
        <v>2</v>
      </c>
      <c r="X61">
        <v>5</v>
      </c>
      <c r="Y61">
        <v>0</v>
      </c>
      <c r="Z61">
        <v>0</v>
      </c>
      <c r="AA61">
        <v>6</v>
      </c>
      <c r="AB61">
        <v>10</v>
      </c>
      <c r="AC61" s="9">
        <f t="shared" si="0"/>
        <v>5.3191489361702136</v>
      </c>
      <c r="AD61" s="9">
        <f t="shared" si="1"/>
        <v>13.297872340425533</v>
      </c>
      <c r="AE61" s="9">
        <f t="shared" si="2"/>
        <v>0</v>
      </c>
      <c r="AF61" s="9">
        <f t="shared" si="3"/>
        <v>0</v>
      </c>
      <c r="AG61" s="9">
        <f t="shared" si="4"/>
        <v>10.191323220646867</v>
      </c>
      <c r="AH61" s="9">
        <f t="shared" si="5"/>
        <v>16.985538701078109</v>
      </c>
      <c r="AI61" s="58">
        <f t="shared" si="6"/>
        <v>2.3779754181509354</v>
      </c>
      <c r="AJ61" s="58">
        <f t="shared" si="7"/>
        <v>9.0425531914893611</v>
      </c>
      <c r="AK61" s="58">
        <f t="shared" si="8"/>
        <v>0</v>
      </c>
      <c r="AL61" s="58">
        <f t="shared" si="9"/>
        <v>2.2081200311401541</v>
      </c>
      <c r="AM61" s="58">
        <f t="shared" si="10"/>
        <v>0.53191489361702127</v>
      </c>
      <c r="AN61" s="58">
        <f t="shared" si="11"/>
        <v>11.550802139037433</v>
      </c>
      <c r="AO61" s="56">
        <v>706.48333333333335</v>
      </c>
      <c r="AP61" s="56">
        <v>112.8</v>
      </c>
      <c r="AQ61" s="56">
        <v>31.166666666666668</v>
      </c>
      <c r="AR61" s="57">
        <f>SUM(AO61:AQ61)</f>
        <v>850.44999999999993</v>
      </c>
      <c r="AS61">
        <v>21</v>
      </c>
      <c r="AT61">
        <v>95</v>
      </c>
      <c r="AU61">
        <v>27</v>
      </c>
      <c r="AV61">
        <v>24</v>
      </c>
      <c r="AW61">
        <v>10</v>
      </c>
      <c r="AX61" s="9">
        <f t="shared" si="12"/>
        <v>1.4815685813392911</v>
      </c>
      <c r="AY61" s="9">
        <f t="shared" si="13"/>
        <v>6.70233405843965</v>
      </c>
      <c r="AZ61" s="9">
        <f t="shared" si="14"/>
        <v>1.9048738902933744</v>
      </c>
      <c r="BA61" s="9">
        <f t="shared" si="15"/>
        <v>1.6932212358163325</v>
      </c>
      <c r="BB61" s="9">
        <f t="shared" si="16"/>
        <v>0.70550884825680527</v>
      </c>
      <c r="BC61" s="33">
        <f t="shared" si="17"/>
        <v>9.6778538812785389</v>
      </c>
      <c r="BD61" s="33">
        <f t="shared" si="18"/>
        <v>0.4269406392694064</v>
      </c>
      <c r="BE61" s="33">
        <f t="shared" si="19"/>
        <v>1.5452054794520547</v>
      </c>
      <c r="BF61" s="42">
        <f>BI61-BG61-BH61</f>
        <v>28</v>
      </c>
      <c r="BG61" s="43">
        <v>17</v>
      </c>
      <c r="BH61" s="43">
        <v>0</v>
      </c>
      <c r="BI61" s="43">
        <v>45</v>
      </c>
      <c r="BJ61" s="42">
        <f>BM61-BK61-BL61</f>
        <v>26</v>
      </c>
      <c r="BK61" s="43">
        <v>1</v>
      </c>
      <c r="BL61" s="43">
        <v>6</v>
      </c>
      <c r="BM61" s="43">
        <v>33</v>
      </c>
      <c r="BN61" s="34">
        <f t="shared" si="54"/>
        <v>26.873155724463775</v>
      </c>
      <c r="BO61" s="34">
        <f t="shared" si="55"/>
        <v>63.197497147307367</v>
      </c>
      <c r="BP61" s="33">
        <v>17.07034419985418</v>
      </c>
      <c r="BQ61" s="33">
        <v>5.0458768844655779</v>
      </c>
      <c r="BR61" s="33">
        <v>1.6544651240293056</v>
      </c>
      <c r="BS61" s="33">
        <v>-7.2830763139881807E-2</v>
      </c>
      <c r="BT61" s="33">
        <v>-1.7825733454963444</v>
      </c>
      <c r="BU61" s="9">
        <f t="shared" si="56"/>
        <v>21.915282099712833</v>
      </c>
      <c r="BV61" s="34">
        <f t="shared" si="57"/>
        <v>51.538084777971278</v>
      </c>
      <c r="BW61" s="33">
        <v>8.3469358100541342</v>
      </c>
      <c r="BX61" s="33">
        <v>1.2680135785772038</v>
      </c>
      <c r="BY61" s="33">
        <v>-0.2882859959718152</v>
      </c>
      <c r="BZ61" s="33">
        <v>-4.3687897679085808</v>
      </c>
      <c r="CA61" s="9">
        <f t="shared" si="58"/>
        <v>4.9578736247509418</v>
      </c>
      <c r="CB61" s="34">
        <f t="shared" si="59"/>
        <v>11.659412369336097</v>
      </c>
      <c r="CC61" s="47">
        <v>50.581817999999998</v>
      </c>
      <c r="CD61">
        <v>2224822</v>
      </c>
      <c r="CE61" s="68">
        <f t="shared" si="20"/>
        <v>2499115.1232876712</v>
      </c>
      <c r="CF61" s="62">
        <v>23.4</v>
      </c>
      <c r="CG61" s="62">
        <v>20.2</v>
      </c>
      <c r="CH61" s="62">
        <v>1</v>
      </c>
      <c r="CI61" s="62">
        <v>3.7</v>
      </c>
      <c r="CJ61" s="63">
        <f t="shared" si="52"/>
        <v>7.4415486466102401</v>
      </c>
      <c r="CK61" s="62">
        <v>1.2</v>
      </c>
      <c r="CL61" s="63">
        <f t="shared" si="53"/>
        <v>2.413475236738456</v>
      </c>
      <c r="CM61" s="62">
        <v>4.4000000000000004</v>
      </c>
      <c r="CN61" t="s">
        <v>784</v>
      </c>
      <c r="CO61" t="s">
        <v>2216</v>
      </c>
      <c r="CP61" t="s">
        <v>2433</v>
      </c>
      <c r="CQ61" t="s">
        <v>2400</v>
      </c>
      <c r="CR61">
        <v>72</v>
      </c>
      <c r="CS61">
        <v>205</v>
      </c>
      <c r="CT61">
        <v>7</v>
      </c>
      <c r="CU61" t="s">
        <v>3401</v>
      </c>
      <c r="CZ61" s="72">
        <v>800000</v>
      </c>
      <c r="DA61">
        <v>0</v>
      </c>
    </row>
    <row r="62" spans="1:105" x14ac:dyDescent="0.2">
      <c r="A62" s="38" t="s">
        <v>2452</v>
      </c>
      <c r="B62" t="s">
        <v>950</v>
      </c>
      <c r="C62" s="46" t="s">
        <v>950</v>
      </c>
      <c r="D62" s="82" t="s">
        <v>950</v>
      </c>
      <c r="E62" t="str">
        <f t="shared" si="49"/>
        <v xml:space="preserve">Selanne, Teemu </v>
      </c>
      <c r="F62" t="s">
        <v>526</v>
      </c>
      <c r="G62" t="s">
        <v>1528</v>
      </c>
      <c r="H62">
        <v>82</v>
      </c>
      <c r="I62">
        <v>48</v>
      </c>
      <c r="J62">
        <v>46</v>
      </c>
      <c r="K62">
        <f>I62+J62</f>
        <v>94</v>
      </c>
      <c r="L62">
        <v>26</v>
      </c>
      <c r="M62">
        <v>82</v>
      </c>
      <c r="N62">
        <v>257</v>
      </c>
      <c r="O62" s="4">
        <f t="shared" si="50"/>
        <v>0.1867704280155642</v>
      </c>
      <c r="P62">
        <v>1828</v>
      </c>
      <c r="Q62">
        <v>10</v>
      </c>
      <c r="R62">
        <v>0</v>
      </c>
      <c r="S62">
        <v>178</v>
      </c>
      <c r="T62">
        <v>173</v>
      </c>
      <c r="U62" s="4">
        <f t="shared" si="51"/>
        <v>0.50712250712250717</v>
      </c>
      <c r="V62" s="40">
        <v>7.5</v>
      </c>
      <c r="W62">
        <v>25</v>
      </c>
      <c r="X62">
        <v>23</v>
      </c>
      <c r="Y62">
        <v>0</v>
      </c>
      <c r="Z62">
        <v>0</v>
      </c>
      <c r="AA62">
        <f>I62-W62-Y62</f>
        <v>23</v>
      </c>
      <c r="AB62">
        <f>J62-X62-Z62</f>
        <v>23</v>
      </c>
      <c r="AC62" s="9">
        <f t="shared" si="0"/>
        <v>19.690207403517984</v>
      </c>
      <c r="AD62" s="9">
        <f t="shared" si="1"/>
        <v>18.114990811236545</v>
      </c>
      <c r="AE62" s="9">
        <f t="shared" si="2"/>
        <v>0</v>
      </c>
      <c r="AF62" s="9">
        <f t="shared" si="3"/>
        <v>0</v>
      </c>
      <c r="AG62" s="9">
        <f t="shared" si="4"/>
        <v>26.006250294454826</v>
      </c>
      <c r="AH62" s="9">
        <f t="shared" si="5"/>
        <v>26.006250294454826</v>
      </c>
      <c r="AI62" s="6">
        <f t="shared" si="6"/>
        <v>3.5051902570786941</v>
      </c>
      <c r="AJ62" s="6">
        <f t="shared" si="7"/>
        <v>9.4512995536886315</v>
      </c>
      <c r="AK62" s="6">
        <f t="shared" si="8"/>
        <v>0</v>
      </c>
      <c r="AL62" s="6">
        <f t="shared" si="9"/>
        <v>1.9787364354476498</v>
      </c>
      <c r="AM62" s="6">
        <f t="shared" si="10"/>
        <v>0</v>
      </c>
      <c r="AN62" s="6">
        <f t="shared" si="11"/>
        <v>0</v>
      </c>
      <c r="AO62" s="33">
        <v>1061.2833333333333</v>
      </c>
      <c r="AP62" s="33">
        <v>380.9</v>
      </c>
      <c r="AQ62" s="33">
        <v>8.7666666666666675</v>
      </c>
      <c r="AR62" s="32">
        <v>1450.95</v>
      </c>
      <c r="AS62" s="40">
        <v>9</v>
      </c>
      <c r="AT62" s="40">
        <v>10</v>
      </c>
      <c r="AU62" s="40">
        <v>92</v>
      </c>
      <c r="AV62" s="40">
        <v>85</v>
      </c>
      <c r="AW62" s="40">
        <v>37</v>
      </c>
      <c r="AX62" s="9">
        <f t="shared" si="12"/>
        <v>0.37216995761397703</v>
      </c>
      <c r="AY62" s="9">
        <f t="shared" si="13"/>
        <v>0.41352217512664119</v>
      </c>
      <c r="AZ62" s="9">
        <f t="shared" si="14"/>
        <v>3.8044040111650985</v>
      </c>
      <c r="BA62" s="9">
        <f t="shared" si="15"/>
        <v>3.5149384885764499</v>
      </c>
      <c r="BB62" s="9">
        <f t="shared" si="16"/>
        <v>1.5300320479685723</v>
      </c>
      <c r="BC62" s="9">
        <f t="shared" si="17"/>
        <v>12.942479674796747</v>
      </c>
      <c r="BD62" s="9">
        <f t="shared" si="18"/>
        <v>0.10691056910569106</v>
      </c>
      <c r="BE62" s="9">
        <f t="shared" si="19"/>
        <v>4.6451219512195117</v>
      </c>
      <c r="BF62" s="3">
        <v>62</v>
      </c>
      <c r="BG62" s="3">
        <v>60</v>
      </c>
      <c r="BH62" s="3">
        <v>0</v>
      </c>
      <c r="BI62" s="3">
        <v>122</v>
      </c>
      <c r="BJ62" s="3">
        <v>35</v>
      </c>
      <c r="BK62" s="3">
        <v>0</v>
      </c>
      <c r="BL62" s="3">
        <v>0</v>
      </c>
      <c r="BM62" s="3">
        <v>35</v>
      </c>
      <c r="BN62" s="34">
        <f t="shared" si="54"/>
        <v>109.36433902465244</v>
      </c>
      <c r="BO62" s="34">
        <f t="shared" si="55"/>
        <v>150.74859784920559</v>
      </c>
      <c r="BP62" s="34">
        <v>43.218327551951354</v>
      </c>
      <c r="BQ62" s="34">
        <v>47.626724010223668</v>
      </c>
      <c r="BR62" s="34">
        <v>3.7376814748785372E-3</v>
      </c>
      <c r="BS62" s="34">
        <v>-0.11017308928403843</v>
      </c>
      <c r="BT62" s="34">
        <v>7.944669216438486</v>
      </c>
      <c r="BU62" s="34">
        <f t="shared" si="56"/>
        <v>98.683285370804356</v>
      </c>
      <c r="BV62" s="34">
        <f t="shared" si="57"/>
        <v>136.02575605059354</v>
      </c>
      <c r="BW62" s="34">
        <v>10.813761765494464</v>
      </c>
      <c r="BX62" s="34">
        <v>1.0417073774351755</v>
      </c>
      <c r="BY62" s="34">
        <v>0.86248351327909156</v>
      </c>
      <c r="BZ62" s="34">
        <v>-2.036899002360653</v>
      </c>
      <c r="CA62" s="34">
        <f t="shared" si="58"/>
        <v>10.681053653848078</v>
      </c>
      <c r="CB62" s="34">
        <f t="shared" si="59"/>
        <v>14.722841798612052</v>
      </c>
      <c r="CC62" s="15">
        <v>78</v>
      </c>
      <c r="CD62" s="7">
        <v>6852179</v>
      </c>
      <c r="CE62" s="68">
        <f t="shared" si="20"/>
        <v>6852179</v>
      </c>
      <c r="CF62" s="9">
        <v>36.4</v>
      </c>
      <c r="CG62" s="9">
        <v>25.8</v>
      </c>
      <c r="CH62" s="9">
        <v>20.5</v>
      </c>
      <c r="CI62" s="9">
        <v>18.8</v>
      </c>
      <c r="CJ62" s="9">
        <f t="shared" si="52"/>
        <v>20.427936289468207</v>
      </c>
      <c r="CK62" s="9">
        <v>5.9</v>
      </c>
      <c r="CL62" s="9">
        <f t="shared" si="53"/>
        <v>6.4108948993543837</v>
      </c>
      <c r="CM62" s="9">
        <v>24.7</v>
      </c>
      <c r="CN62" t="s">
        <v>2391</v>
      </c>
      <c r="CO62" t="s">
        <v>2392</v>
      </c>
      <c r="CQ62" t="s">
        <v>2393</v>
      </c>
      <c r="CR62">
        <v>72</v>
      </c>
      <c r="CS62">
        <v>204</v>
      </c>
      <c r="CT62">
        <v>8</v>
      </c>
      <c r="CU62" t="s">
        <v>3401</v>
      </c>
      <c r="CV62" t="s">
        <v>2382</v>
      </c>
      <c r="CW62">
        <v>12</v>
      </c>
      <c r="CX62">
        <v>4</v>
      </c>
      <c r="CY62">
        <v>1</v>
      </c>
      <c r="CZ62" s="70"/>
      <c r="DA62">
        <v>0</v>
      </c>
    </row>
    <row r="63" spans="1:105" x14ac:dyDescent="0.2">
      <c r="A63" s="44" t="s">
        <v>2372</v>
      </c>
      <c r="B63" s="43" t="s">
        <v>950</v>
      </c>
      <c r="C63" s="43" t="s">
        <v>950</v>
      </c>
      <c r="D63" s="82" t="s">
        <v>950</v>
      </c>
      <c r="E63" s="42" t="str">
        <f t="shared" si="49"/>
        <v xml:space="preserve">Selanne, Teemu </v>
      </c>
      <c r="F63" s="42" t="s">
        <v>526</v>
      </c>
      <c r="G63" s="45" t="s">
        <v>1528</v>
      </c>
      <c r="H63" s="43">
        <v>26</v>
      </c>
      <c r="I63" s="64">
        <v>12</v>
      </c>
      <c r="J63" s="64">
        <v>11</v>
      </c>
      <c r="K63" s="64">
        <v>23</v>
      </c>
      <c r="L63" s="43">
        <v>5</v>
      </c>
      <c r="M63">
        <v>8</v>
      </c>
      <c r="N63">
        <v>87</v>
      </c>
      <c r="O63" s="4">
        <f t="shared" si="50"/>
        <v>0.13793103448275862</v>
      </c>
      <c r="Q63">
        <v>2</v>
      </c>
      <c r="R63">
        <v>0</v>
      </c>
      <c r="S63">
        <v>34</v>
      </c>
      <c r="T63">
        <v>33</v>
      </c>
      <c r="U63" s="4">
        <f t="shared" si="51"/>
        <v>0.5074626865671642</v>
      </c>
      <c r="V63">
        <v>4.5999999999999996</v>
      </c>
      <c r="W63">
        <v>7</v>
      </c>
      <c r="X63">
        <v>5</v>
      </c>
      <c r="Y63">
        <v>0</v>
      </c>
      <c r="Z63">
        <v>0</v>
      </c>
      <c r="AA63">
        <v>5</v>
      </c>
      <c r="AB63">
        <v>6</v>
      </c>
      <c r="AC63" s="9">
        <f t="shared" si="0"/>
        <v>18.780742286480848</v>
      </c>
      <c r="AD63" s="9">
        <f t="shared" si="1"/>
        <v>13.41481591891489</v>
      </c>
      <c r="AE63" s="9">
        <f t="shared" si="2"/>
        <v>0</v>
      </c>
      <c r="AF63" s="9">
        <f t="shared" si="3"/>
        <v>0</v>
      </c>
      <c r="AG63" s="9">
        <f t="shared" si="4"/>
        <v>17.089148390771861</v>
      </c>
      <c r="AH63" s="9">
        <f t="shared" si="5"/>
        <v>20.50697806892623</v>
      </c>
      <c r="AI63" s="58">
        <f t="shared" si="6"/>
        <v>2.5633722586157788</v>
      </c>
      <c r="AJ63" s="58">
        <f t="shared" si="7"/>
        <v>9.1220748248621266</v>
      </c>
      <c r="AK63" s="58">
        <f t="shared" si="8"/>
        <v>0</v>
      </c>
      <c r="AL63" s="58">
        <f t="shared" si="9"/>
        <v>1.5380233551694671</v>
      </c>
      <c r="AM63" s="58">
        <f t="shared" si="10"/>
        <v>0.53659263675659563</v>
      </c>
      <c r="AN63" s="58">
        <f t="shared" si="11"/>
        <v>0</v>
      </c>
      <c r="AO63" s="56">
        <v>351.1</v>
      </c>
      <c r="AP63" s="56">
        <v>111.81666666666666</v>
      </c>
      <c r="AQ63" s="56">
        <v>8.1999999999999993</v>
      </c>
      <c r="AR63" s="57">
        <f>SUM(AO63:AQ63)</f>
        <v>471.11666666666667</v>
      </c>
      <c r="AS63">
        <v>2</v>
      </c>
      <c r="AT63">
        <v>6</v>
      </c>
      <c r="AU63">
        <v>27</v>
      </c>
      <c r="AV63">
        <v>30</v>
      </c>
      <c r="AW63">
        <v>7</v>
      </c>
      <c r="AX63" s="9">
        <f t="shared" si="12"/>
        <v>0.25471397742951146</v>
      </c>
      <c r="AY63" s="9">
        <f t="shared" si="13"/>
        <v>0.76414193228853433</v>
      </c>
      <c r="AZ63" s="9">
        <f t="shared" si="14"/>
        <v>3.4386386952984043</v>
      </c>
      <c r="BA63" s="9">
        <f t="shared" si="15"/>
        <v>3.8207096614426721</v>
      </c>
      <c r="BB63" s="9">
        <f t="shared" si="16"/>
        <v>0.89149892100329009</v>
      </c>
      <c r="BC63" s="33">
        <f t="shared" si="17"/>
        <v>13.503846153846155</v>
      </c>
      <c r="BD63" s="33">
        <f t="shared" si="18"/>
        <v>0.31538461538461537</v>
      </c>
      <c r="BE63" s="33">
        <f t="shared" si="19"/>
        <v>4.3006410256410259</v>
      </c>
      <c r="BF63" s="42">
        <f>BI63-BG63-BH63</f>
        <v>15</v>
      </c>
      <c r="BG63" s="43">
        <v>17</v>
      </c>
      <c r="BH63" s="43">
        <v>0</v>
      </c>
      <c r="BI63" s="43">
        <v>32</v>
      </c>
      <c r="BJ63" s="42">
        <f>BM63-BK63-BL63</f>
        <v>9</v>
      </c>
      <c r="BK63" s="43">
        <v>1</v>
      </c>
      <c r="BL63" s="43">
        <v>0</v>
      </c>
      <c r="BM63" s="43">
        <v>10</v>
      </c>
      <c r="BN63" s="34">
        <f t="shared" si="54"/>
        <v>40.481080025122687</v>
      </c>
      <c r="BO63" s="34">
        <f t="shared" si="55"/>
        <v>171.85161506402244</v>
      </c>
      <c r="BP63" s="33">
        <v>8.4949709944817098</v>
      </c>
      <c r="BQ63" s="33">
        <v>12.427615932997311</v>
      </c>
      <c r="BR63" s="33">
        <v>0.5716557517513543</v>
      </c>
      <c r="BS63" s="33">
        <v>-9.2501795234578951E-2</v>
      </c>
      <c r="BT63" s="33">
        <v>12.309117003937338</v>
      </c>
      <c r="BU63" s="9">
        <f t="shared" si="56"/>
        <v>33.71085788793313</v>
      </c>
      <c r="BV63" s="34">
        <f t="shared" si="57"/>
        <v>143.11044491994113</v>
      </c>
      <c r="BW63" s="33">
        <v>3.7788734256841425</v>
      </c>
      <c r="BX63" s="33">
        <v>0.16565852612804324</v>
      </c>
      <c r="BY63" s="33">
        <v>0.68337456941169861</v>
      </c>
      <c r="BZ63" s="33">
        <v>2.1423156159656727</v>
      </c>
      <c r="CA63" s="9">
        <f t="shared" si="58"/>
        <v>6.7702221371895579</v>
      </c>
      <c r="CB63" s="34">
        <f t="shared" si="59"/>
        <v>28.74117014408133</v>
      </c>
      <c r="CC63" s="47">
        <v>71.420906000000002</v>
      </c>
      <c r="CD63">
        <v>1889600</v>
      </c>
      <c r="CE63" s="68">
        <f t="shared" si="20"/>
        <v>5959507.692307692</v>
      </c>
      <c r="CF63" s="62">
        <v>12.2</v>
      </c>
      <c r="CG63" s="62">
        <v>7.7</v>
      </c>
      <c r="CH63" s="62">
        <v>5.0999999999999996</v>
      </c>
      <c r="CI63" s="62">
        <v>3.5</v>
      </c>
      <c r="CJ63" s="63">
        <f t="shared" si="52"/>
        <v>11.841660087966618</v>
      </c>
      <c r="CK63" s="62">
        <v>1.4</v>
      </c>
      <c r="CL63" s="63">
        <f t="shared" si="53"/>
        <v>4.7366640351866467</v>
      </c>
      <c r="CM63" s="62">
        <v>6.3</v>
      </c>
      <c r="CN63" t="s">
        <v>793</v>
      </c>
      <c r="CO63" t="s">
        <v>2392</v>
      </c>
      <c r="CQ63" t="s">
        <v>2393</v>
      </c>
      <c r="CR63">
        <v>72</v>
      </c>
      <c r="CS63">
        <v>204</v>
      </c>
      <c r="CT63">
        <v>8</v>
      </c>
      <c r="CU63" t="s">
        <v>3401</v>
      </c>
      <c r="CZ63" s="72">
        <v>5158695.6521739131</v>
      </c>
      <c r="DA63">
        <v>0</v>
      </c>
    </row>
    <row r="64" spans="1:105" x14ac:dyDescent="0.2">
      <c r="A64" s="38" t="s">
        <v>2452</v>
      </c>
      <c r="B64" t="s">
        <v>950</v>
      </c>
      <c r="C64" t="s">
        <v>950</v>
      </c>
      <c r="D64" s="82" t="s">
        <v>950</v>
      </c>
      <c r="E64" t="str">
        <f t="shared" si="49"/>
        <v xml:space="preserve">Marchant, Todd </v>
      </c>
      <c r="F64" t="s">
        <v>324</v>
      </c>
      <c r="G64" t="s">
        <v>1537</v>
      </c>
      <c r="H64">
        <v>56</v>
      </c>
      <c r="I64">
        <v>8</v>
      </c>
      <c r="J64">
        <v>15</v>
      </c>
      <c r="K64">
        <f>I64+J64</f>
        <v>23</v>
      </c>
      <c r="L64">
        <v>7</v>
      </c>
      <c r="M64">
        <v>44</v>
      </c>
      <c r="N64">
        <v>115</v>
      </c>
      <c r="O64" s="4">
        <f t="shared" si="50"/>
        <v>6.9565217391304349E-2</v>
      </c>
      <c r="P64">
        <v>1226</v>
      </c>
      <c r="Q64">
        <v>2</v>
      </c>
      <c r="R64">
        <v>0</v>
      </c>
      <c r="S64">
        <v>351</v>
      </c>
      <c r="T64">
        <v>296</v>
      </c>
      <c r="U64" s="4">
        <f t="shared" si="51"/>
        <v>0.54250386398763528</v>
      </c>
      <c r="V64" s="40">
        <v>20.100000000000001</v>
      </c>
      <c r="W64">
        <v>0</v>
      </c>
      <c r="X64">
        <v>0</v>
      </c>
      <c r="Y64">
        <v>3</v>
      </c>
      <c r="Z64">
        <v>0</v>
      </c>
      <c r="AA64">
        <f>I64-W64-Y64</f>
        <v>5</v>
      </c>
      <c r="AB64">
        <f>J64-X64-Z64</f>
        <v>15</v>
      </c>
      <c r="AC64" s="9">
        <f t="shared" si="0"/>
        <v>0</v>
      </c>
      <c r="AD64" s="9">
        <f t="shared" si="1"/>
        <v>0</v>
      </c>
      <c r="AE64" s="9">
        <f t="shared" si="2"/>
        <v>4.8565518481877863</v>
      </c>
      <c r="AF64" s="9">
        <f t="shared" si="3"/>
        <v>0</v>
      </c>
      <c r="AG64" s="9">
        <f t="shared" si="4"/>
        <v>9.1407678244972583</v>
      </c>
      <c r="AH64" s="9">
        <f t="shared" si="5"/>
        <v>27.422303473491773</v>
      </c>
      <c r="AI64" s="6">
        <f t="shared" si="6"/>
        <v>2.376599634369287</v>
      </c>
      <c r="AJ64" s="6">
        <f t="shared" si="7"/>
        <v>14.968814968814968</v>
      </c>
      <c r="AK64" s="6">
        <f t="shared" si="8"/>
        <v>0.97131036963755735</v>
      </c>
      <c r="AL64" s="6">
        <f t="shared" si="9"/>
        <v>2.376599634369287</v>
      </c>
      <c r="AM64" s="6">
        <f t="shared" si="10"/>
        <v>0</v>
      </c>
      <c r="AN64" s="6">
        <f t="shared" si="11"/>
        <v>3.8852414785502294</v>
      </c>
      <c r="AO64" s="32">
        <v>656.4</v>
      </c>
      <c r="AP64" s="32">
        <v>8.0166666666666675</v>
      </c>
      <c r="AQ64" s="32">
        <v>185.31666666666666</v>
      </c>
      <c r="AR64" s="32">
        <v>849.73333333333335</v>
      </c>
      <c r="AS64" s="40">
        <v>35</v>
      </c>
      <c r="AT64" s="40">
        <v>77</v>
      </c>
      <c r="AU64" s="40">
        <v>29</v>
      </c>
      <c r="AV64" s="40">
        <v>24</v>
      </c>
      <c r="AW64" s="40">
        <v>28</v>
      </c>
      <c r="AX64" s="9">
        <f t="shared" si="12"/>
        <v>2.4713635650400123</v>
      </c>
      <c r="AY64" s="9">
        <f t="shared" si="13"/>
        <v>5.4369998430880271</v>
      </c>
      <c r="AZ64" s="9">
        <f t="shared" si="14"/>
        <v>2.0477012396045815</v>
      </c>
      <c r="BA64" s="9">
        <f t="shared" si="15"/>
        <v>1.6946493017417228</v>
      </c>
      <c r="BB64" s="9">
        <f t="shared" si="16"/>
        <v>1.9770908520320101</v>
      </c>
      <c r="BC64" s="9">
        <f t="shared" si="17"/>
        <v>11.721428571428572</v>
      </c>
      <c r="BD64" s="9">
        <f t="shared" si="18"/>
        <v>3.3092261904761906</v>
      </c>
      <c r="BE64" s="9">
        <f t="shared" si="19"/>
        <v>0.14315476190476192</v>
      </c>
      <c r="BF64" s="3">
        <v>26</v>
      </c>
      <c r="BG64" s="3">
        <v>2</v>
      </c>
      <c r="BH64" s="3">
        <v>3</v>
      </c>
      <c r="BI64" s="3">
        <v>31</v>
      </c>
      <c r="BJ64" s="3">
        <v>26</v>
      </c>
      <c r="BK64" s="3">
        <v>0</v>
      </c>
      <c r="BL64" s="3">
        <v>12</v>
      </c>
      <c r="BM64" s="3">
        <v>38</v>
      </c>
      <c r="BN64" s="34">
        <f t="shared" si="54"/>
        <v>28.309103398800985</v>
      </c>
      <c r="BO64" s="34">
        <f t="shared" si="55"/>
        <v>66.630558760711551</v>
      </c>
      <c r="BP64" s="34">
        <v>8.5887196618308312</v>
      </c>
      <c r="BQ64" s="34">
        <v>-0.43768460899710143</v>
      </c>
      <c r="BR64" s="34">
        <v>2.1889331393823283E-3</v>
      </c>
      <c r="BS64" s="34">
        <v>6.9258113050038261</v>
      </c>
      <c r="BT64" s="34">
        <v>0</v>
      </c>
      <c r="BU64" s="34">
        <f t="shared" si="56"/>
        <v>15.07903529097694</v>
      </c>
      <c r="BV64" s="34">
        <f t="shared" si="57"/>
        <v>35.491217537212314</v>
      </c>
      <c r="BW64" s="34">
        <v>5.543352619186833</v>
      </c>
      <c r="BX64" s="34">
        <v>2.1924444234983794E-2</v>
      </c>
      <c r="BY64" s="34">
        <v>11.112951473658716</v>
      </c>
      <c r="BZ64" s="34">
        <v>-3.4481604292564882</v>
      </c>
      <c r="CA64" s="34">
        <f t="shared" si="58"/>
        <v>13.230068107824048</v>
      </c>
      <c r="CB64" s="34">
        <f t="shared" si="59"/>
        <v>31.139341223499247</v>
      </c>
      <c r="CC64" s="15">
        <v>68</v>
      </c>
      <c r="CD64" s="7">
        <v>1219826</v>
      </c>
      <c r="CE64" s="68">
        <f t="shared" si="20"/>
        <v>1786173.7857142857</v>
      </c>
      <c r="CF64" s="9">
        <v>16.2</v>
      </c>
      <c r="CG64" s="9">
        <v>19.600000000000001</v>
      </c>
      <c r="CH64" s="9">
        <v>1.4</v>
      </c>
      <c r="CI64" s="9">
        <v>0.4</v>
      </c>
      <c r="CJ64" s="9">
        <f t="shared" si="52"/>
        <v>0.76696919340406511</v>
      </c>
      <c r="CK64" s="9">
        <v>2.2999999999999998</v>
      </c>
      <c r="CL64" s="9">
        <f t="shared" si="53"/>
        <v>4.4100728620733731</v>
      </c>
      <c r="CM64" s="9">
        <v>2.7</v>
      </c>
      <c r="CN64" t="s">
        <v>3566</v>
      </c>
      <c r="CO64" t="s">
        <v>3567</v>
      </c>
      <c r="CP64" t="s">
        <v>3131</v>
      </c>
      <c r="CQ64" t="s">
        <v>2414</v>
      </c>
      <c r="CR64">
        <v>70</v>
      </c>
      <c r="CS64">
        <v>180</v>
      </c>
      <c r="CT64">
        <v>22</v>
      </c>
      <c r="CU64" t="s">
        <v>3402</v>
      </c>
      <c r="CV64" t="s">
        <v>2382</v>
      </c>
      <c r="CW64">
        <v>0</v>
      </c>
      <c r="CX64">
        <v>0</v>
      </c>
      <c r="CY64">
        <v>0</v>
      </c>
      <c r="CZ64" s="70"/>
      <c r="DA64">
        <v>0</v>
      </c>
    </row>
    <row r="65" spans="1:105" x14ac:dyDescent="0.2">
      <c r="A65" s="44" t="s">
        <v>2372</v>
      </c>
      <c r="B65" s="43" t="s">
        <v>950</v>
      </c>
      <c r="C65" s="43" t="s">
        <v>950</v>
      </c>
      <c r="D65" s="42" t="s">
        <v>950</v>
      </c>
      <c r="E65" s="42" t="str">
        <f t="shared" si="49"/>
        <v xml:space="preserve">Marchant, Todd </v>
      </c>
      <c r="F65" s="42" t="s">
        <v>324</v>
      </c>
      <c r="G65" s="45" t="s">
        <v>2373</v>
      </c>
      <c r="H65" s="43">
        <v>75</v>
      </c>
      <c r="I65" s="64">
        <v>9</v>
      </c>
      <c r="J65" s="64">
        <v>7</v>
      </c>
      <c r="K65" s="64">
        <v>16</v>
      </c>
      <c r="L65" s="43">
        <v>-3</v>
      </c>
      <c r="M65">
        <v>48</v>
      </c>
      <c r="N65">
        <v>93</v>
      </c>
      <c r="O65" s="4">
        <f t="shared" si="50"/>
        <v>9.6774193548387094E-2</v>
      </c>
      <c r="Q65">
        <v>0</v>
      </c>
      <c r="R65">
        <v>0</v>
      </c>
      <c r="S65">
        <v>331</v>
      </c>
      <c r="T65">
        <v>342</v>
      </c>
      <c r="U65" s="4">
        <f t="shared" si="51"/>
        <v>0.49182763744427932</v>
      </c>
      <c r="V65">
        <v>16</v>
      </c>
      <c r="W65">
        <v>0</v>
      </c>
      <c r="X65">
        <v>1</v>
      </c>
      <c r="Y65">
        <v>0</v>
      </c>
      <c r="Z65">
        <v>1</v>
      </c>
      <c r="AA65">
        <v>9</v>
      </c>
      <c r="AB65">
        <v>5</v>
      </c>
      <c r="AC65" s="9">
        <f t="shared" si="0"/>
        <v>0</v>
      </c>
      <c r="AD65" s="9">
        <f t="shared" si="1"/>
        <v>8.4705882352941178</v>
      </c>
      <c r="AE65" s="9">
        <f t="shared" si="2"/>
        <v>0</v>
      </c>
      <c r="AF65" s="9">
        <f t="shared" si="3"/>
        <v>1.1353601614734452</v>
      </c>
      <c r="AG65" s="9">
        <f t="shared" si="4"/>
        <v>13.298308980462977</v>
      </c>
      <c r="AH65" s="9">
        <f t="shared" si="5"/>
        <v>7.3879494335905438</v>
      </c>
      <c r="AI65" s="58">
        <f t="shared" si="6"/>
        <v>1.5514693810540141</v>
      </c>
      <c r="AJ65" s="58">
        <f t="shared" si="7"/>
        <v>1.6941176470588235</v>
      </c>
      <c r="AK65" s="58">
        <f t="shared" si="8"/>
        <v>0.22707203229468903</v>
      </c>
      <c r="AL65" s="58">
        <f t="shared" si="9"/>
        <v>1.8469873583976359</v>
      </c>
      <c r="AM65" s="58">
        <f t="shared" si="10"/>
        <v>0</v>
      </c>
      <c r="AN65" s="58">
        <f t="shared" si="11"/>
        <v>5.9038728396619149</v>
      </c>
      <c r="AO65" s="56">
        <v>812.13333333333333</v>
      </c>
      <c r="AP65" s="56">
        <v>35.416666666666664</v>
      </c>
      <c r="AQ65" s="56">
        <v>264.23333333333335</v>
      </c>
      <c r="AR65" s="57">
        <f>SUM(AO65:AQ65)</f>
        <v>1111.7833333333333</v>
      </c>
      <c r="AS65">
        <v>52</v>
      </c>
      <c r="AT65">
        <v>82</v>
      </c>
      <c r="AU65">
        <v>38</v>
      </c>
      <c r="AV65">
        <v>16</v>
      </c>
      <c r="AW65">
        <v>28</v>
      </c>
      <c r="AX65" s="9">
        <f t="shared" si="12"/>
        <v>2.8063021871767582</v>
      </c>
      <c r="AY65" s="9">
        <f t="shared" si="13"/>
        <v>4.4253226797787342</v>
      </c>
      <c r="AZ65" s="9">
        <f t="shared" si="14"/>
        <v>2.0507592906291694</v>
      </c>
      <c r="BA65" s="9">
        <f t="shared" si="15"/>
        <v>0.86347759605438712</v>
      </c>
      <c r="BB65" s="9">
        <f t="shared" si="16"/>
        <v>1.5110857930951773</v>
      </c>
      <c r="BC65" s="33">
        <f t="shared" si="17"/>
        <v>10.828444444444445</v>
      </c>
      <c r="BD65" s="33">
        <f t="shared" si="18"/>
        <v>3.5231111111111115</v>
      </c>
      <c r="BE65" s="33">
        <f t="shared" si="19"/>
        <v>0.47222222222222221</v>
      </c>
      <c r="BF65" s="42">
        <f>BI65-BG65-BH65</f>
        <v>21</v>
      </c>
      <c r="BG65" s="43">
        <v>1</v>
      </c>
      <c r="BH65" s="43">
        <v>1</v>
      </c>
      <c r="BI65" s="43">
        <v>23</v>
      </c>
      <c r="BJ65" s="42">
        <f>BM65-BK65-BL65</f>
        <v>25</v>
      </c>
      <c r="BK65" s="43">
        <v>0</v>
      </c>
      <c r="BL65" s="43">
        <v>26</v>
      </c>
      <c r="BM65" s="43">
        <v>51</v>
      </c>
      <c r="BN65" s="34">
        <f t="shared" si="54"/>
        <v>10.173589656289646</v>
      </c>
      <c r="BO65" s="34">
        <f t="shared" si="55"/>
        <v>18.301389040951587</v>
      </c>
      <c r="BP65" s="33">
        <v>3.8602938690592499</v>
      </c>
      <c r="BQ65" s="33">
        <v>-0.88586367129800148</v>
      </c>
      <c r="BR65" s="33">
        <v>-3.7384096935298747</v>
      </c>
      <c r="BS65" s="33">
        <v>-1.7859922384580844</v>
      </c>
      <c r="BT65" s="33">
        <v>-1.1359084127630836</v>
      </c>
      <c r="BU65" s="9">
        <f t="shared" si="56"/>
        <v>-3.6858801469897946</v>
      </c>
      <c r="BV65" s="34">
        <f t="shared" si="57"/>
        <v>-6.6305727680569557</v>
      </c>
      <c r="BW65" s="33">
        <v>7.6148376457019848</v>
      </c>
      <c r="BX65" s="33">
        <v>9.8074903156293233E-2</v>
      </c>
      <c r="BY65" s="33">
        <v>8.6207296838406187</v>
      </c>
      <c r="BZ65" s="33">
        <v>-2.4741724294194554</v>
      </c>
      <c r="CA65" s="9">
        <f t="shared" si="58"/>
        <v>13.85946980327944</v>
      </c>
      <c r="CB65" s="34">
        <f t="shared" si="59"/>
        <v>24.931961809008545</v>
      </c>
      <c r="CC65" s="47">
        <v>60.097828</v>
      </c>
      <c r="CD65">
        <v>1683201</v>
      </c>
      <c r="CE65" s="68">
        <f t="shared" si="20"/>
        <v>1840299.76</v>
      </c>
      <c r="CF65" s="62">
        <v>17.399999999999999</v>
      </c>
      <c r="CG65" s="62">
        <v>24.7</v>
      </c>
      <c r="CH65" s="62">
        <v>-9.9</v>
      </c>
      <c r="CI65" s="62">
        <v>-1.5</v>
      </c>
      <c r="CJ65" s="63">
        <f t="shared" si="52"/>
        <v>-2.1254989018255674</v>
      </c>
      <c r="CK65" s="62">
        <v>0.4</v>
      </c>
      <c r="CL65" s="63">
        <f t="shared" si="53"/>
        <v>0.5667997071534846</v>
      </c>
      <c r="CM65" s="62">
        <v>-1.4</v>
      </c>
      <c r="CN65" t="s">
        <v>807</v>
      </c>
      <c r="CO65" t="s">
        <v>3567</v>
      </c>
      <c r="CP65" t="s">
        <v>3131</v>
      </c>
      <c r="CQ65" t="s">
        <v>2414</v>
      </c>
      <c r="CR65">
        <v>70</v>
      </c>
      <c r="CS65">
        <v>180</v>
      </c>
      <c r="CT65">
        <v>22</v>
      </c>
      <c r="CU65" t="s">
        <v>3402</v>
      </c>
      <c r="CZ65" s="72">
        <v>2517500</v>
      </c>
      <c r="DA65">
        <v>0</v>
      </c>
    </row>
    <row r="66" spans="1:105" x14ac:dyDescent="0.2">
      <c r="A66" s="38" t="s">
        <v>2452</v>
      </c>
      <c r="B66" t="s">
        <v>950</v>
      </c>
      <c r="C66" t="s">
        <v>950</v>
      </c>
      <c r="D66" t="s">
        <v>950</v>
      </c>
      <c r="E66" t="str">
        <f t="shared" si="49"/>
        <v xml:space="preserve">Moen, Travis </v>
      </c>
      <c r="F66" t="s">
        <v>359</v>
      </c>
      <c r="G66" t="s">
        <v>1540</v>
      </c>
      <c r="H66">
        <v>82</v>
      </c>
      <c r="I66">
        <v>11</v>
      </c>
      <c r="J66">
        <v>10</v>
      </c>
      <c r="K66">
        <f>I66+J66</f>
        <v>21</v>
      </c>
      <c r="L66">
        <v>-4</v>
      </c>
      <c r="M66">
        <v>101</v>
      </c>
      <c r="N66">
        <v>124</v>
      </c>
      <c r="O66" s="4">
        <f t="shared" si="50"/>
        <v>8.8709677419354843E-2</v>
      </c>
      <c r="P66">
        <v>1718</v>
      </c>
      <c r="Q66">
        <v>0</v>
      </c>
      <c r="R66">
        <v>0</v>
      </c>
      <c r="S66">
        <v>3</v>
      </c>
      <c r="T66">
        <v>7</v>
      </c>
      <c r="U66" s="4">
        <f t="shared" si="51"/>
        <v>0.3</v>
      </c>
      <c r="V66" s="40">
        <v>0.2</v>
      </c>
      <c r="W66">
        <v>0</v>
      </c>
      <c r="X66">
        <v>0</v>
      </c>
      <c r="Y66">
        <v>0</v>
      </c>
      <c r="Z66">
        <v>1</v>
      </c>
      <c r="AA66">
        <f>I66-W66-Y66</f>
        <v>11</v>
      </c>
      <c r="AB66">
        <f>J66-X66-Z66</f>
        <v>9</v>
      </c>
      <c r="AC66" s="9">
        <f t="shared" ref="AC66:AC129" si="60">IF(AP66=0,0,W66/AP66*300)</f>
        <v>0</v>
      </c>
      <c r="AD66" s="9">
        <f t="shared" ref="AD66:AD129" si="61">IF(AP66=0,0,X66/AP66*300)</f>
        <v>0</v>
      </c>
      <c r="AE66" s="9">
        <f t="shared" ref="AE66:AE129" si="62">IF(AQ66=0,0,Y66/AQ66*300)</f>
        <v>0</v>
      </c>
      <c r="AF66" s="9">
        <f t="shared" ref="AF66:AF129" si="63">IF(AQ66=0,0,Z66/AQ66*300)</f>
        <v>1.3356088150181791</v>
      </c>
      <c r="AG66" s="9">
        <f t="shared" ref="AG66:AG129" si="64">AA66/AO66*1200</f>
        <v>13.532909575558746</v>
      </c>
      <c r="AH66" s="9">
        <f t="shared" ref="AH66:AH129" si="65">AB66/AO66*1200</f>
        <v>11.072380561820792</v>
      </c>
      <c r="AI66" s="6">
        <f t="shared" ref="AI66:AI129" si="66">IF(AO66=0,0,BF66/AO66*60)</f>
        <v>1.7223703096165677</v>
      </c>
      <c r="AJ66" s="6">
        <f t="shared" ref="AJ66:AJ129" si="67">IF(AP66=0,0,BG66/AP66*60)</f>
        <v>0</v>
      </c>
      <c r="AK66" s="6">
        <f t="shared" ref="AK66:AK129" si="68">IF(AQ66=0,0,BH66/AQ66*60)</f>
        <v>0.80136528901090742</v>
      </c>
      <c r="AL66" s="6">
        <f t="shared" ref="AL66:AL129" si="69">IF(AO66=0,0,BJ66/AO66*60)</f>
        <v>2.2759893377076073</v>
      </c>
      <c r="AM66" s="6">
        <f t="shared" ref="AM66:AM129" si="70">IF(AP66=0,0,BK66/AP66*60)</f>
        <v>0</v>
      </c>
      <c r="AN66" s="6">
        <f t="shared" ref="AN66:AN129" si="71">IF(AQ66=0,0,BL66/AQ66*60)</f>
        <v>4.0068264450545374</v>
      </c>
      <c r="AO66" s="32">
        <v>975.4</v>
      </c>
      <c r="AP66" s="32">
        <v>13.866666666666667</v>
      </c>
      <c r="AQ66" s="32">
        <v>224.61666666666667</v>
      </c>
      <c r="AR66" s="32">
        <v>1213.8833333333332</v>
      </c>
      <c r="AS66" s="40">
        <v>41</v>
      </c>
      <c r="AT66" s="40">
        <v>128</v>
      </c>
      <c r="AU66" s="40">
        <v>38</v>
      </c>
      <c r="AV66" s="40">
        <v>23</v>
      </c>
      <c r="AW66" s="40">
        <v>20</v>
      </c>
      <c r="AX66" s="9">
        <f t="shared" ref="AX66:AX129" si="72">AS66/AR66*60</f>
        <v>2.0265538972718415</v>
      </c>
      <c r="AY66" s="9">
        <f t="shared" ref="AY66:AY129" si="73">AT66/AR66*60</f>
        <v>6.3268024109950165</v>
      </c>
      <c r="AZ66" s="9">
        <f t="shared" ref="AZ66:AZ129" si="74">AU66/AR66*60</f>
        <v>1.8782694657641457</v>
      </c>
      <c r="BA66" s="9">
        <f t="shared" ref="BA66:BA129" si="75">AV66/AR66*60</f>
        <v>1.1368473082256672</v>
      </c>
      <c r="BB66" s="9">
        <f t="shared" ref="BB66:BB129" si="76">AW66/AR66*60</f>
        <v>0.98856287671797138</v>
      </c>
      <c r="BC66" s="9">
        <f t="shared" ref="BC66:BC129" si="77">AO66/H66</f>
        <v>11.895121951219512</v>
      </c>
      <c r="BD66" s="9">
        <f t="shared" ref="BD66:BD129" si="78">AQ66/H66</f>
        <v>2.7392276422764228</v>
      </c>
      <c r="BE66" s="9">
        <f t="shared" ref="BE66:BE129" si="79">AP66/H66</f>
        <v>0.16910569105691056</v>
      </c>
      <c r="BF66" s="3">
        <v>28</v>
      </c>
      <c r="BG66" s="3">
        <v>0</v>
      </c>
      <c r="BH66" s="3">
        <v>3</v>
      </c>
      <c r="BI66" s="3">
        <v>31</v>
      </c>
      <c r="BJ66" s="3">
        <v>37</v>
      </c>
      <c r="BK66" s="3">
        <v>0</v>
      </c>
      <c r="BL66" s="3">
        <v>15</v>
      </c>
      <c r="BM66" s="3">
        <v>52</v>
      </c>
      <c r="BN66" s="34">
        <f t="shared" si="54"/>
        <v>26.383053051097956</v>
      </c>
      <c r="BO66" s="34">
        <f t="shared" si="55"/>
        <v>43.468844701327079</v>
      </c>
      <c r="BP66" s="34">
        <v>6.8773028022499156</v>
      </c>
      <c r="BQ66" s="34">
        <v>-0.75707608042741847</v>
      </c>
      <c r="BR66" s="34">
        <v>3.1269921414685611E-3</v>
      </c>
      <c r="BS66" s="34">
        <v>-1.7340263543294883</v>
      </c>
      <c r="BT66" s="34">
        <v>0</v>
      </c>
      <c r="BU66" s="34">
        <f t="shared" si="56"/>
        <v>4.3893273596344775</v>
      </c>
      <c r="BV66" s="34">
        <f t="shared" si="57"/>
        <v>7.2318768024952611</v>
      </c>
      <c r="BW66" s="34">
        <v>8.7388219275885959</v>
      </c>
      <c r="BX66" s="34">
        <v>3.7923363001053048E-2</v>
      </c>
      <c r="BY66" s="34">
        <v>13.199644814078237</v>
      </c>
      <c r="BZ66" s="34">
        <v>1.7335586795591679E-2</v>
      </c>
      <c r="CA66" s="34">
        <f t="shared" si="58"/>
        <v>21.993725691463478</v>
      </c>
      <c r="CB66" s="34">
        <f t="shared" si="59"/>
        <v>36.236967898831814</v>
      </c>
      <c r="CC66" s="15">
        <v>52</v>
      </c>
      <c r="CD66" s="7">
        <v>611687</v>
      </c>
      <c r="CE66" s="68">
        <f t="shared" ref="CE66:CE129" si="80">IF(CD66&gt;165000, CD66/H66*82, 165000)</f>
        <v>611687</v>
      </c>
      <c r="CF66" s="9">
        <v>20</v>
      </c>
      <c r="CG66" s="9">
        <v>24.6</v>
      </c>
      <c r="CH66" s="9">
        <v>-10.8</v>
      </c>
      <c r="CI66" s="9">
        <v>-1.6</v>
      </c>
      <c r="CJ66" s="9">
        <f t="shared" si="52"/>
        <v>-2.2033003603314132</v>
      </c>
      <c r="CK66" s="9">
        <v>0.8</v>
      </c>
      <c r="CL66" s="9">
        <f t="shared" si="53"/>
        <v>1.1016501801657066</v>
      </c>
      <c r="CM66" s="9">
        <v>-0.8</v>
      </c>
      <c r="CN66" t="s">
        <v>3011</v>
      </c>
      <c r="CO66" t="s">
        <v>3012</v>
      </c>
      <c r="CP66" t="s">
        <v>3102</v>
      </c>
      <c r="CQ66" t="s">
        <v>2400</v>
      </c>
      <c r="CR66">
        <v>74</v>
      </c>
      <c r="CS66">
        <v>216</v>
      </c>
      <c r="CT66">
        <v>32</v>
      </c>
      <c r="CU66" t="s">
        <v>3402</v>
      </c>
      <c r="CV66" t="s">
        <v>2382</v>
      </c>
      <c r="CW66">
        <v>0</v>
      </c>
      <c r="CX66">
        <v>0</v>
      </c>
      <c r="CY66">
        <v>0</v>
      </c>
      <c r="CZ66" s="70"/>
      <c r="DA66">
        <v>0</v>
      </c>
    </row>
    <row r="67" spans="1:105" x14ac:dyDescent="0.2">
      <c r="A67" s="44" t="s">
        <v>2372</v>
      </c>
      <c r="B67" s="43" t="s">
        <v>950</v>
      </c>
      <c r="C67" s="43" t="s">
        <v>950</v>
      </c>
      <c r="D67" s="42" t="s">
        <v>950</v>
      </c>
      <c r="E67" s="42" t="str">
        <f t="shared" si="49"/>
        <v xml:space="preserve">Moen, Travis </v>
      </c>
      <c r="F67" s="42" t="s">
        <v>359</v>
      </c>
      <c r="G67" s="45" t="s">
        <v>1540</v>
      </c>
      <c r="H67" s="43">
        <v>77</v>
      </c>
      <c r="I67" s="64">
        <v>3</v>
      </c>
      <c r="J67" s="64">
        <v>5</v>
      </c>
      <c r="K67" s="64">
        <v>8</v>
      </c>
      <c r="L67" s="43">
        <v>-10</v>
      </c>
      <c r="M67">
        <v>81</v>
      </c>
      <c r="N67">
        <v>98</v>
      </c>
      <c r="O67" s="4">
        <f t="shared" si="50"/>
        <v>3.0612244897959183E-2</v>
      </c>
      <c r="Q67">
        <v>1</v>
      </c>
      <c r="R67">
        <v>0</v>
      </c>
      <c r="S67">
        <v>8</v>
      </c>
      <c r="T67">
        <v>17</v>
      </c>
      <c r="U67" s="4">
        <f t="shared" si="51"/>
        <v>0.32</v>
      </c>
      <c r="V67">
        <v>0.5</v>
      </c>
      <c r="W67">
        <v>0</v>
      </c>
      <c r="X67">
        <v>0</v>
      </c>
      <c r="Y67">
        <v>1</v>
      </c>
      <c r="Z67">
        <v>0</v>
      </c>
      <c r="AA67">
        <v>2</v>
      </c>
      <c r="AB67">
        <v>5</v>
      </c>
      <c r="AC67" s="9">
        <f t="shared" si="60"/>
        <v>0</v>
      </c>
      <c r="AD67" s="9">
        <f t="shared" si="61"/>
        <v>0</v>
      </c>
      <c r="AE67" s="9">
        <f t="shared" si="62"/>
        <v>1.3529765484064942</v>
      </c>
      <c r="AF67" s="9">
        <f t="shared" si="63"/>
        <v>0</v>
      </c>
      <c r="AG67" s="9">
        <f t="shared" si="64"/>
        <v>2.4553266948574546</v>
      </c>
      <c r="AH67" s="9">
        <f t="shared" si="65"/>
        <v>6.1383167371436365</v>
      </c>
      <c r="AI67" s="58">
        <f t="shared" si="66"/>
        <v>0.73659800845723633</v>
      </c>
      <c r="AJ67" s="58">
        <f t="shared" si="67"/>
        <v>0</v>
      </c>
      <c r="AK67" s="58">
        <f t="shared" si="68"/>
        <v>0.2705953096812988</v>
      </c>
      <c r="AL67" s="58">
        <f t="shared" si="69"/>
        <v>1.4118128495430364</v>
      </c>
      <c r="AM67" s="58">
        <f t="shared" si="70"/>
        <v>0</v>
      </c>
      <c r="AN67" s="58">
        <f t="shared" si="71"/>
        <v>5.1413108839446782</v>
      </c>
      <c r="AO67" s="56">
        <v>977.4666666666667</v>
      </c>
      <c r="AP67" s="56">
        <v>19.399999999999999</v>
      </c>
      <c r="AQ67" s="56">
        <v>221.73333333333335</v>
      </c>
      <c r="AR67" s="57">
        <f>SUM(AO67:AQ67)</f>
        <v>1218.5999999999999</v>
      </c>
      <c r="AS67">
        <v>28</v>
      </c>
      <c r="AT67">
        <v>154</v>
      </c>
      <c r="AU67">
        <v>38</v>
      </c>
      <c r="AV67">
        <v>23</v>
      </c>
      <c r="AW67">
        <v>19</v>
      </c>
      <c r="AX67" s="9">
        <f t="shared" si="72"/>
        <v>1.3786312161496801</v>
      </c>
      <c r="AY67" s="9">
        <f t="shared" si="73"/>
        <v>7.5824716888232393</v>
      </c>
      <c r="AZ67" s="9">
        <f t="shared" si="74"/>
        <v>1.8709995076317087</v>
      </c>
      <c r="BA67" s="9">
        <f t="shared" si="75"/>
        <v>1.1324470704086658</v>
      </c>
      <c r="BB67" s="9">
        <f t="shared" si="76"/>
        <v>0.93549975381585437</v>
      </c>
      <c r="BC67" s="33">
        <f t="shared" si="77"/>
        <v>12.694372294372295</v>
      </c>
      <c r="BD67" s="33">
        <f t="shared" si="78"/>
        <v>2.8796536796536798</v>
      </c>
      <c r="BE67" s="33">
        <f t="shared" si="79"/>
        <v>0.25194805194805192</v>
      </c>
      <c r="BF67" s="42">
        <f>BI67-BG67-BH67</f>
        <v>12</v>
      </c>
      <c r="BG67" s="43">
        <v>0</v>
      </c>
      <c r="BH67" s="43">
        <v>1</v>
      </c>
      <c r="BI67" s="43">
        <v>13</v>
      </c>
      <c r="BJ67" s="42">
        <f>BM67-BK67-BL67</f>
        <v>23</v>
      </c>
      <c r="BK67" s="43">
        <v>0</v>
      </c>
      <c r="BL67" s="43">
        <v>19</v>
      </c>
      <c r="BM67" s="43">
        <v>42</v>
      </c>
      <c r="BN67" s="34">
        <f t="shared" si="54"/>
        <v>4.492515803705416</v>
      </c>
      <c r="BO67" s="34">
        <f t="shared" si="55"/>
        <v>7.3732411024214937</v>
      </c>
      <c r="BP67" s="33">
        <v>-15.996852699646585</v>
      </c>
      <c r="BQ67" s="33">
        <v>-1.1396848211283404</v>
      </c>
      <c r="BR67" s="33">
        <v>2.5305474897161457</v>
      </c>
      <c r="BS67" s="33">
        <v>0.28643313745998977</v>
      </c>
      <c r="BT67" s="33">
        <v>0</v>
      </c>
      <c r="BU67" s="9">
        <f t="shared" si="56"/>
        <v>-14.31955689359879</v>
      </c>
      <c r="BV67" s="34">
        <f t="shared" si="57"/>
        <v>-23.501652541603136</v>
      </c>
      <c r="BW67" s="33">
        <v>11.074092718985732</v>
      </c>
      <c r="BX67" s="33">
        <v>5.3721970481847209E-2</v>
      </c>
      <c r="BY67" s="33">
        <v>8.6865533221324256</v>
      </c>
      <c r="BZ67" s="33">
        <v>-1.002295314295798</v>
      </c>
      <c r="CA67" s="9">
        <f t="shared" si="58"/>
        <v>18.812072697304206</v>
      </c>
      <c r="CB67" s="34">
        <f t="shared" si="59"/>
        <v>30.874893644024628</v>
      </c>
      <c r="CC67" s="47">
        <v>48.978344</v>
      </c>
      <c r="CD67">
        <v>165000</v>
      </c>
      <c r="CE67" s="68">
        <f t="shared" si="80"/>
        <v>165000</v>
      </c>
      <c r="CF67" s="62">
        <v>14.6</v>
      </c>
      <c r="CG67" s="62">
        <v>20.3</v>
      </c>
      <c r="CH67" s="62">
        <v>-15.4</v>
      </c>
      <c r="CI67" s="62">
        <v>-3.7</v>
      </c>
      <c r="CJ67" s="63">
        <f t="shared" si="52"/>
        <v>-5.0694190719766166</v>
      </c>
      <c r="CK67" s="62">
        <v>-0.9</v>
      </c>
      <c r="CL67" s="63">
        <f t="shared" si="53"/>
        <v>-1.2331019364267446</v>
      </c>
      <c r="CM67" s="62">
        <v>-4.5999999999999996</v>
      </c>
      <c r="CN67" t="s">
        <v>824</v>
      </c>
      <c r="CO67" t="s">
        <v>3012</v>
      </c>
      <c r="CP67" t="s">
        <v>3102</v>
      </c>
      <c r="CQ67" t="s">
        <v>2400</v>
      </c>
      <c r="CR67">
        <v>74</v>
      </c>
      <c r="CS67">
        <v>215</v>
      </c>
      <c r="CT67">
        <v>32</v>
      </c>
      <c r="CU67" t="s">
        <v>3402</v>
      </c>
      <c r="CZ67" s="72">
        <v>912500</v>
      </c>
      <c r="DA67">
        <v>0</v>
      </c>
    </row>
    <row r="68" spans="1:105" x14ac:dyDescent="0.2">
      <c r="A68" s="38" t="s">
        <v>2452</v>
      </c>
      <c r="B68" t="s">
        <v>978</v>
      </c>
      <c r="D68" t="s">
        <v>951</v>
      </c>
      <c r="E68" t="str">
        <f t="shared" si="49"/>
        <v xml:space="preserve">Giroux, Alexandre </v>
      </c>
      <c r="F68" t="s">
        <v>1316</v>
      </c>
      <c r="G68" t="s">
        <v>1537</v>
      </c>
      <c r="H68">
        <v>9</v>
      </c>
      <c r="I68">
        <v>2</v>
      </c>
      <c r="J68">
        <v>2</v>
      </c>
      <c r="K68">
        <f>I68+J68</f>
        <v>4</v>
      </c>
      <c r="L68">
        <v>-4</v>
      </c>
      <c r="M68">
        <v>2</v>
      </c>
      <c r="N68">
        <v>11</v>
      </c>
      <c r="O68" s="4">
        <f t="shared" si="50"/>
        <v>0.18181818181818182</v>
      </c>
      <c r="P68">
        <v>131</v>
      </c>
      <c r="Q68">
        <v>0</v>
      </c>
      <c r="R68">
        <v>0</v>
      </c>
      <c r="S68">
        <v>1</v>
      </c>
      <c r="T68">
        <v>1</v>
      </c>
      <c r="U68" s="4">
        <f t="shared" si="51"/>
        <v>0.5</v>
      </c>
      <c r="V68" s="40">
        <v>0.3</v>
      </c>
      <c r="W68">
        <v>0</v>
      </c>
      <c r="X68">
        <v>1</v>
      </c>
      <c r="Y68">
        <v>0</v>
      </c>
      <c r="Z68">
        <v>0</v>
      </c>
      <c r="AA68">
        <f>I68-W68-Y68</f>
        <v>2</v>
      </c>
      <c r="AB68">
        <f>J68-X68-Z68</f>
        <v>1</v>
      </c>
      <c r="AC68" s="9">
        <f t="shared" si="60"/>
        <v>0</v>
      </c>
      <c r="AD68" s="9">
        <f t="shared" si="61"/>
        <v>17.821782178217823</v>
      </c>
      <c r="AE68" s="9">
        <f t="shared" si="62"/>
        <v>0</v>
      </c>
      <c r="AF68" s="9">
        <f t="shared" si="63"/>
        <v>0</v>
      </c>
      <c r="AG68" s="9">
        <f t="shared" si="64"/>
        <v>32.078413900646026</v>
      </c>
      <c r="AH68" s="9">
        <f t="shared" si="65"/>
        <v>16.039206950323013</v>
      </c>
      <c r="AI68" s="6">
        <f t="shared" si="66"/>
        <v>3.2078413900646026</v>
      </c>
      <c r="AJ68" s="6">
        <f t="shared" si="67"/>
        <v>3.5643564356435644</v>
      </c>
      <c r="AK68" s="6">
        <f t="shared" si="68"/>
        <v>0</v>
      </c>
      <c r="AL68" s="6">
        <f t="shared" si="69"/>
        <v>5.6137224326130548</v>
      </c>
      <c r="AM68" s="6">
        <f t="shared" si="70"/>
        <v>3.5643564356435644</v>
      </c>
      <c r="AN68" s="6">
        <f t="shared" si="71"/>
        <v>0</v>
      </c>
      <c r="AO68" s="32">
        <v>74.816666666666663</v>
      </c>
      <c r="AP68" s="32">
        <v>16.833333333333332</v>
      </c>
      <c r="AQ68" s="32">
        <v>0.05</v>
      </c>
      <c r="AR68" s="32">
        <v>91.7</v>
      </c>
      <c r="AS68" s="40">
        <v>3</v>
      </c>
      <c r="AT68" s="40">
        <v>4</v>
      </c>
      <c r="AU68" s="40">
        <v>4</v>
      </c>
      <c r="AV68" s="40">
        <v>0</v>
      </c>
      <c r="AW68" s="40">
        <v>4</v>
      </c>
      <c r="AX68" s="9">
        <f t="shared" si="72"/>
        <v>1.9629225736095965</v>
      </c>
      <c r="AY68" s="9">
        <f t="shared" si="73"/>
        <v>2.6172300981461287</v>
      </c>
      <c r="AZ68" s="9">
        <f t="shared" si="74"/>
        <v>2.6172300981461287</v>
      </c>
      <c r="BA68" s="9">
        <f t="shared" si="75"/>
        <v>0</v>
      </c>
      <c r="BB68" s="9">
        <f t="shared" si="76"/>
        <v>2.6172300981461287</v>
      </c>
      <c r="BC68" s="9">
        <f t="shared" si="77"/>
        <v>8.3129629629629633</v>
      </c>
      <c r="BD68" s="9">
        <f t="shared" si="78"/>
        <v>5.5555555555555558E-3</v>
      </c>
      <c r="BE68" s="9">
        <f t="shared" si="79"/>
        <v>1.8703703703703702</v>
      </c>
      <c r="BF68" s="3">
        <v>4</v>
      </c>
      <c r="BG68" s="3">
        <v>1</v>
      </c>
      <c r="BH68" s="3">
        <v>0</v>
      </c>
      <c r="BI68" s="3">
        <v>5</v>
      </c>
      <c r="BJ68" s="3">
        <v>7</v>
      </c>
      <c r="BK68" s="3">
        <v>1</v>
      </c>
      <c r="BL68" s="3">
        <v>0</v>
      </c>
      <c r="BM68" s="3">
        <v>8</v>
      </c>
      <c r="BN68" s="34">
        <f t="shared" si="54"/>
        <v>2.995087796428086</v>
      </c>
      <c r="BO68" s="34">
        <f t="shared" si="55"/>
        <v>65.323616061681264</v>
      </c>
      <c r="BP68" s="34">
        <v>3.4774643488354688</v>
      </c>
      <c r="BQ68" s="34">
        <v>-0.12658860026080651</v>
      </c>
      <c r="BR68" s="34">
        <v>1.4053160445634271E-2</v>
      </c>
      <c r="BS68" s="34">
        <v>-6.1705679808262478E-4</v>
      </c>
      <c r="BT68" s="34">
        <v>0</v>
      </c>
      <c r="BU68" s="34">
        <f t="shared" si="56"/>
        <v>3.364311852222214</v>
      </c>
      <c r="BV68" s="34">
        <f t="shared" si="57"/>
        <v>73.376485326547737</v>
      </c>
      <c r="BW68" s="34">
        <v>-0.63027194984331847</v>
      </c>
      <c r="BX68" s="34">
        <v>-0.17164592671549389</v>
      </c>
      <c r="BY68" s="34">
        <v>5.2856126809743935E-3</v>
      </c>
      <c r="BZ68" s="34">
        <v>0.42740820808371022</v>
      </c>
      <c r="CA68" s="34">
        <f t="shared" si="58"/>
        <v>-0.36922405579412781</v>
      </c>
      <c r="CB68" s="34">
        <f t="shared" si="59"/>
        <v>-8.052869264866473</v>
      </c>
      <c r="CE68" s="68">
        <f t="shared" si="80"/>
        <v>165000</v>
      </c>
      <c r="CF68" s="9">
        <v>2.9</v>
      </c>
      <c r="CG68" s="9">
        <v>2.6</v>
      </c>
      <c r="CH68" s="9">
        <v>-3.1</v>
      </c>
      <c r="CI68" s="9">
        <v>0.2</v>
      </c>
      <c r="CJ68" s="9">
        <f t="shared" si="52"/>
        <v>3.6838066001534924</v>
      </c>
      <c r="CK68" s="9">
        <v>-0.4</v>
      </c>
      <c r="CL68" s="9">
        <f t="shared" si="53"/>
        <v>-7.3676132003069847</v>
      </c>
      <c r="CM68" s="9">
        <v>-0.2</v>
      </c>
      <c r="CN68" t="s">
        <v>2947</v>
      </c>
      <c r="CO68" t="s">
        <v>3139</v>
      </c>
      <c r="CP68" t="s">
        <v>2399</v>
      </c>
      <c r="CQ68" t="s">
        <v>2400</v>
      </c>
      <c r="CR68">
        <v>75</v>
      </c>
      <c r="CS68">
        <v>201</v>
      </c>
      <c r="CU68" t="s">
        <v>3402</v>
      </c>
      <c r="CV68" t="s">
        <v>3090</v>
      </c>
      <c r="CW68">
        <v>0</v>
      </c>
      <c r="CX68">
        <v>0</v>
      </c>
      <c r="CY68">
        <v>0</v>
      </c>
      <c r="CZ68" s="70"/>
      <c r="DA68">
        <v>0</v>
      </c>
    </row>
    <row r="69" spans="1:105" x14ac:dyDescent="0.2">
      <c r="A69" s="44" t="s">
        <v>2372</v>
      </c>
      <c r="B69" s="43"/>
      <c r="C69" s="43" t="s">
        <v>951</v>
      </c>
      <c r="D69" s="82" t="s">
        <v>951</v>
      </c>
      <c r="E69" s="42" t="str">
        <f t="shared" si="49"/>
        <v xml:space="preserve">Valabik, Boris </v>
      </c>
      <c r="F69" s="42" t="s">
        <v>2310</v>
      </c>
      <c r="G69" s="45" t="s">
        <v>2374</v>
      </c>
      <c r="H69" s="43">
        <v>7</v>
      </c>
      <c r="I69" s="64">
        <v>0</v>
      </c>
      <c r="J69" s="64">
        <v>0</v>
      </c>
      <c r="K69" s="64">
        <v>0</v>
      </c>
      <c r="L69" s="43">
        <v>-2</v>
      </c>
      <c r="M69">
        <v>42</v>
      </c>
      <c r="N69">
        <v>5</v>
      </c>
      <c r="O69" s="4">
        <f t="shared" si="50"/>
        <v>0</v>
      </c>
      <c r="Q69">
        <v>0</v>
      </c>
      <c r="R69">
        <v>0</v>
      </c>
      <c r="S69">
        <v>0</v>
      </c>
      <c r="T69">
        <v>0</v>
      </c>
      <c r="U69" s="4">
        <f t="shared" si="51"/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9">
        <f t="shared" si="60"/>
        <v>0</v>
      </c>
      <c r="AD69" s="9">
        <f t="shared" si="61"/>
        <v>0</v>
      </c>
      <c r="AE69" s="9">
        <f t="shared" si="62"/>
        <v>0</v>
      </c>
      <c r="AF69" s="9">
        <f t="shared" si="63"/>
        <v>0</v>
      </c>
      <c r="AG69" s="9">
        <f t="shared" si="64"/>
        <v>0</v>
      </c>
      <c r="AH69" s="9">
        <f t="shared" si="65"/>
        <v>0</v>
      </c>
      <c r="AI69" s="58">
        <f t="shared" si="66"/>
        <v>1.8139066174000675</v>
      </c>
      <c r="AJ69" s="58">
        <f t="shared" si="67"/>
        <v>0</v>
      </c>
      <c r="AK69" s="58">
        <f t="shared" si="68"/>
        <v>3.4648700673724737</v>
      </c>
      <c r="AL69" s="58">
        <f t="shared" si="69"/>
        <v>3.6278132348001351</v>
      </c>
      <c r="AM69" s="58">
        <f t="shared" si="70"/>
        <v>0</v>
      </c>
      <c r="AN69" s="58">
        <f t="shared" si="71"/>
        <v>10.394610202117422</v>
      </c>
      <c r="AO69" s="56">
        <v>99.23333333333332</v>
      </c>
      <c r="AP69" s="56">
        <v>0.3</v>
      </c>
      <c r="AQ69" s="56">
        <v>17.316666666666666</v>
      </c>
      <c r="AR69" s="57">
        <f>SUM(AO69:AQ69)</f>
        <v>116.84999999999998</v>
      </c>
      <c r="AS69">
        <v>11</v>
      </c>
      <c r="AT69">
        <v>10</v>
      </c>
      <c r="AU69">
        <v>4</v>
      </c>
      <c r="AV69">
        <v>6</v>
      </c>
      <c r="AW69">
        <v>1</v>
      </c>
      <c r="AX69" s="9">
        <f t="shared" si="72"/>
        <v>5.6482670089858802</v>
      </c>
      <c r="AY69" s="9">
        <f t="shared" si="73"/>
        <v>5.1347881899871641</v>
      </c>
      <c r="AZ69" s="9">
        <f t="shared" si="74"/>
        <v>2.0539152759948656</v>
      </c>
      <c r="BA69" s="9">
        <f t="shared" si="75"/>
        <v>3.0808729139922986</v>
      </c>
      <c r="BB69" s="9">
        <f t="shared" si="76"/>
        <v>0.51347881899871639</v>
      </c>
      <c r="BC69" s="33">
        <f t="shared" si="77"/>
        <v>14.176190476190474</v>
      </c>
      <c r="BD69" s="33">
        <f t="shared" si="78"/>
        <v>2.4738095238095239</v>
      </c>
      <c r="BE69" s="33">
        <f t="shared" si="79"/>
        <v>4.2857142857142858E-2</v>
      </c>
      <c r="BF69" s="42">
        <f>BI69-BG69-BH69</f>
        <v>3</v>
      </c>
      <c r="BG69" s="43">
        <v>0</v>
      </c>
      <c r="BH69" s="43">
        <v>1</v>
      </c>
      <c r="BI69" s="43">
        <v>4</v>
      </c>
      <c r="BJ69" s="42">
        <f>BM69-BK69-BL69</f>
        <v>6</v>
      </c>
      <c r="BK69" s="43">
        <v>0</v>
      </c>
      <c r="BL69" s="43">
        <v>3</v>
      </c>
      <c r="BM69" s="43">
        <v>9</v>
      </c>
      <c r="BN69" s="34">
        <f t="shared" si="54"/>
        <v>-2.5616054625143971</v>
      </c>
      <c r="BO69" s="34">
        <f t="shared" si="55"/>
        <v>-43.844338254418439</v>
      </c>
      <c r="BP69" s="33">
        <v>-0.8250584706264894</v>
      </c>
      <c r="BQ69" s="33">
        <v>-1.1789051353928768E-2</v>
      </c>
      <c r="BR69" s="33">
        <v>1.1877122725104068</v>
      </c>
      <c r="BS69" s="33">
        <v>-4.7082494286120297E-2</v>
      </c>
      <c r="BT69" s="33">
        <v>0</v>
      </c>
      <c r="BU69" s="9">
        <f t="shared" si="56"/>
        <v>0.30378225624386834</v>
      </c>
      <c r="BV69" s="34">
        <f t="shared" si="57"/>
        <v>5.1995251389622315</v>
      </c>
      <c r="BW69" s="33">
        <v>0.15293167854904249</v>
      </c>
      <c r="BX69" s="33">
        <v>1.1318825364748295E-2</v>
      </c>
      <c r="BY69" s="33">
        <v>-8.9094544946763683E-3</v>
      </c>
      <c r="BZ69" s="33">
        <v>-3.02072876817738</v>
      </c>
      <c r="CA69" s="9">
        <f t="shared" si="58"/>
        <v>-2.8653877187582655</v>
      </c>
      <c r="CB69" s="34">
        <f t="shared" si="59"/>
        <v>-49.043863393380676</v>
      </c>
      <c r="CE69" s="68">
        <f t="shared" si="80"/>
        <v>165000</v>
      </c>
      <c r="CF69" s="62">
        <v>2.2000000000000002</v>
      </c>
      <c r="CG69" s="62">
        <v>3.2</v>
      </c>
      <c r="CH69" s="62">
        <v>-1.5</v>
      </c>
      <c r="CI69" s="62">
        <v>-0.5</v>
      </c>
      <c r="CJ69" s="63">
        <f t="shared" si="52"/>
        <v>-7.4367873078829962</v>
      </c>
      <c r="CK69" s="62">
        <v>-0.3</v>
      </c>
      <c r="CL69" s="63">
        <f t="shared" si="53"/>
        <v>-4.4620723847297974</v>
      </c>
      <c r="CM69" s="62">
        <v>-0.8</v>
      </c>
      <c r="CN69" t="s">
        <v>1721</v>
      </c>
      <c r="CO69" t="s">
        <v>2230</v>
      </c>
      <c r="CQ69" t="s">
        <v>2403</v>
      </c>
      <c r="CR69">
        <v>79</v>
      </c>
      <c r="CS69">
        <v>240</v>
      </c>
      <c r="CT69">
        <v>48</v>
      </c>
      <c r="CU69" t="s">
        <v>3402</v>
      </c>
      <c r="CV69" t="s">
        <v>3090</v>
      </c>
      <c r="CZ69" s="72">
        <v>858333.33333333337</v>
      </c>
      <c r="DA69">
        <v>0</v>
      </c>
    </row>
    <row r="70" spans="1:105" x14ac:dyDescent="0.2">
      <c r="A70" s="38" t="s">
        <v>2452</v>
      </c>
      <c r="B70" t="s">
        <v>951</v>
      </c>
      <c r="C70" t="s">
        <v>951</v>
      </c>
      <c r="D70" s="82" t="s">
        <v>951</v>
      </c>
      <c r="E70" t="str">
        <f t="shared" si="49"/>
        <v xml:space="preserve">Larsen, Brad </v>
      </c>
      <c r="F70" t="s">
        <v>282</v>
      </c>
      <c r="G70" t="s">
        <v>1540</v>
      </c>
      <c r="H70">
        <v>72</v>
      </c>
      <c r="I70">
        <v>7</v>
      </c>
      <c r="J70">
        <v>6</v>
      </c>
      <c r="K70">
        <f>I70+J70</f>
        <v>13</v>
      </c>
      <c r="L70">
        <v>-11</v>
      </c>
      <c r="M70">
        <v>39</v>
      </c>
      <c r="N70">
        <v>61</v>
      </c>
      <c r="O70" s="4">
        <f t="shared" si="50"/>
        <v>0.11475409836065574</v>
      </c>
      <c r="P70">
        <v>1417</v>
      </c>
      <c r="Q70">
        <v>0</v>
      </c>
      <c r="R70">
        <v>0</v>
      </c>
      <c r="S70">
        <v>32</v>
      </c>
      <c r="T70">
        <v>50</v>
      </c>
      <c r="U70" s="4">
        <f t="shared" si="51"/>
        <v>0.3902439024390244</v>
      </c>
      <c r="V70" s="40">
        <v>1.8</v>
      </c>
      <c r="W70">
        <v>0</v>
      </c>
      <c r="X70">
        <v>0</v>
      </c>
      <c r="Y70">
        <v>2</v>
      </c>
      <c r="Z70">
        <v>1</v>
      </c>
      <c r="AA70">
        <f>I70-W70-Y70</f>
        <v>5</v>
      </c>
      <c r="AB70">
        <f>J70-X70-Z70</f>
        <v>5</v>
      </c>
      <c r="AC70" s="9">
        <f t="shared" si="60"/>
        <v>0</v>
      </c>
      <c r="AD70" s="9">
        <f t="shared" si="61"/>
        <v>0</v>
      </c>
      <c r="AE70" s="9">
        <f t="shared" si="62"/>
        <v>2.6358178357006885</v>
      </c>
      <c r="AF70" s="9">
        <f t="shared" si="63"/>
        <v>1.3179089178503443</v>
      </c>
      <c r="AG70" s="9">
        <f t="shared" si="64"/>
        <v>9.1757149411224965</v>
      </c>
      <c r="AH70" s="9">
        <f t="shared" si="65"/>
        <v>9.1757149411224965</v>
      </c>
      <c r="AI70" s="6">
        <f t="shared" si="66"/>
        <v>1.3763572411683744</v>
      </c>
      <c r="AJ70" s="6">
        <f t="shared" si="67"/>
        <v>0</v>
      </c>
      <c r="AK70" s="6">
        <f t="shared" si="68"/>
        <v>0.79074535071020646</v>
      </c>
      <c r="AL70" s="6">
        <f t="shared" si="69"/>
        <v>2.5692001835142988</v>
      </c>
      <c r="AM70" s="6">
        <f t="shared" si="70"/>
        <v>0</v>
      </c>
      <c r="AN70" s="6">
        <f t="shared" si="71"/>
        <v>8.1710352906721333</v>
      </c>
      <c r="AO70" s="32">
        <v>653.9</v>
      </c>
      <c r="AP70" s="32">
        <v>9.1833333333333336</v>
      </c>
      <c r="AQ70" s="32">
        <v>227.63333333333333</v>
      </c>
      <c r="AR70" s="32">
        <v>890.71666666666658</v>
      </c>
      <c r="AS70" s="40">
        <v>36</v>
      </c>
      <c r="AT70" s="40">
        <v>69</v>
      </c>
      <c r="AU70" s="40">
        <v>18</v>
      </c>
      <c r="AV70" s="40">
        <v>16</v>
      </c>
      <c r="AW70" s="40">
        <v>31</v>
      </c>
      <c r="AX70" s="9">
        <f t="shared" si="72"/>
        <v>2.4250135658552106</v>
      </c>
      <c r="AY70" s="9">
        <f t="shared" si="73"/>
        <v>4.6479426678891533</v>
      </c>
      <c r="AZ70" s="9">
        <f t="shared" si="74"/>
        <v>1.2125067829276053</v>
      </c>
      <c r="BA70" s="9">
        <f t="shared" si="75"/>
        <v>1.07778380704676</v>
      </c>
      <c r="BB70" s="9">
        <f t="shared" si="76"/>
        <v>2.0882061261530982</v>
      </c>
      <c r="BC70" s="9">
        <f t="shared" si="77"/>
        <v>9.0819444444444439</v>
      </c>
      <c r="BD70" s="9">
        <f t="shared" si="78"/>
        <v>3.1615740740740739</v>
      </c>
      <c r="BE70" s="9">
        <f t="shared" si="79"/>
        <v>0.1275462962962963</v>
      </c>
      <c r="BF70" s="3">
        <v>15</v>
      </c>
      <c r="BG70" s="3">
        <v>0</v>
      </c>
      <c r="BH70" s="3">
        <v>3</v>
      </c>
      <c r="BI70" s="3">
        <v>18</v>
      </c>
      <c r="BJ70" s="3">
        <v>28</v>
      </c>
      <c r="BK70" s="3">
        <v>0</v>
      </c>
      <c r="BL70" s="3">
        <v>31</v>
      </c>
      <c r="BM70" s="3">
        <v>59</v>
      </c>
      <c r="BN70" s="34">
        <f t="shared" si="54"/>
        <v>9.7795910481297277</v>
      </c>
      <c r="BO70" s="34">
        <f t="shared" si="55"/>
        <v>21.958926815028487</v>
      </c>
      <c r="BP70" s="34">
        <v>-6.7896765233686568E-2</v>
      </c>
      <c r="BQ70" s="34">
        <v>-0.49327319927821756</v>
      </c>
      <c r="BR70" s="34">
        <v>0.13330951234393201</v>
      </c>
      <c r="BS70" s="34">
        <v>3.515800285968167</v>
      </c>
      <c r="BT70" s="34">
        <v>0</v>
      </c>
      <c r="BU70" s="34">
        <f t="shared" si="56"/>
        <v>3.0879398338001947</v>
      </c>
      <c r="BV70" s="34">
        <f t="shared" si="57"/>
        <v>6.9336073958427367</v>
      </c>
      <c r="BW70" s="34">
        <v>3.3995831628108983</v>
      </c>
      <c r="BX70" s="34">
        <v>2.5103317050085588E-2</v>
      </c>
      <c r="BY70" s="34">
        <v>3.4087028847688008</v>
      </c>
      <c r="BZ70" s="34">
        <v>-0.14173815030025064</v>
      </c>
      <c r="CA70" s="34">
        <f t="shared" si="58"/>
        <v>6.6916512143295339</v>
      </c>
      <c r="CB70" s="34">
        <f t="shared" si="59"/>
        <v>15.025319419185752</v>
      </c>
      <c r="CC70" s="15">
        <v>41</v>
      </c>
      <c r="CD70" s="7">
        <v>207755</v>
      </c>
      <c r="CE70" s="68">
        <f t="shared" si="80"/>
        <v>236609.86111111112</v>
      </c>
      <c r="CF70" s="9">
        <v>14.5</v>
      </c>
      <c r="CG70" s="9">
        <v>21.7</v>
      </c>
      <c r="CH70" s="9">
        <v>-15.8</v>
      </c>
      <c r="CI70" s="9">
        <v>-1.5</v>
      </c>
      <c r="CJ70" s="9">
        <f t="shared" si="52"/>
        <v>-2.6606752202447819</v>
      </c>
      <c r="CK70" s="9">
        <v>-1.9</v>
      </c>
      <c r="CL70" s="9">
        <f t="shared" si="53"/>
        <v>-3.3701886123100575</v>
      </c>
      <c r="CM70" s="9">
        <v>-3.4</v>
      </c>
      <c r="CN70" t="s">
        <v>3626</v>
      </c>
      <c r="CO70" t="s">
        <v>3627</v>
      </c>
      <c r="CP70" t="s">
        <v>2433</v>
      </c>
      <c r="CQ70" t="s">
        <v>2400</v>
      </c>
      <c r="CR70">
        <v>72</v>
      </c>
      <c r="CS70">
        <v>210</v>
      </c>
      <c r="CT70">
        <v>29</v>
      </c>
      <c r="CU70" t="s">
        <v>3402</v>
      </c>
      <c r="CV70" t="s">
        <v>2382</v>
      </c>
      <c r="CW70">
        <v>0</v>
      </c>
      <c r="CX70">
        <v>0</v>
      </c>
      <c r="CY70">
        <v>0</v>
      </c>
      <c r="CZ70" s="70"/>
      <c r="DA70">
        <v>0</v>
      </c>
    </row>
    <row r="71" spans="1:105" x14ac:dyDescent="0.2">
      <c r="A71" s="44" t="s">
        <v>2372</v>
      </c>
      <c r="B71" s="43" t="s">
        <v>951</v>
      </c>
      <c r="C71" s="43" t="s">
        <v>951</v>
      </c>
      <c r="D71" s="82" t="s">
        <v>951</v>
      </c>
      <c r="E71" s="42" t="str">
        <f t="shared" si="49"/>
        <v xml:space="preserve">Larsen, Brad </v>
      </c>
      <c r="F71" s="42" t="s">
        <v>282</v>
      </c>
      <c r="G71" s="45" t="s">
        <v>1540</v>
      </c>
      <c r="H71" s="43">
        <v>62</v>
      </c>
      <c r="I71" s="64">
        <v>1</v>
      </c>
      <c r="J71" s="64">
        <v>3</v>
      </c>
      <c r="K71" s="64">
        <v>4</v>
      </c>
      <c r="L71" s="43">
        <v>-17</v>
      </c>
      <c r="M71">
        <v>12</v>
      </c>
      <c r="N71">
        <v>35</v>
      </c>
      <c r="O71" s="4">
        <f t="shared" si="50"/>
        <v>2.8571428571428571E-2</v>
      </c>
      <c r="Q71">
        <v>0</v>
      </c>
      <c r="R71">
        <v>0</v>
      </c>
      <c r="S71">
        <v>34</v>
      </c>
      <c r="T71">
        <v>47</v>
      </c>
      <c r="U71" s="4">
        <f t="shared" si="51"/>
        <v>0.41975308641975306</v>
      </c>
      <c r="V71">
        <v>2.2000000000000002</v>
      </c>
      <c r="W71">
        <v>0</v>
      </c>
      <c r="X71">
        <v>0</v>
      </c>
      <c r="Y71">
        <v>0</v>
      </c>
      <c r="Z71">
        <v>0</v>
      </c>
      <c r="AA71">
        <v>1</v>
      </c>
      <c r="AB71">
        <v>3</v>
      </c>
      <c r="AC71" s="9">
        <f t="shared" si="60"/>
        <v>0</v>
      </c>
      <c r="AD71" s="9">
        <f t="shared" si="61"/>
        <v>0</v>
      </c>
      <c r="AE71" s="9">
        <f t="shared" si="62"/>
        <v>0</v>
      </c>
      <c r="AF71" s="9">
        <f t="shared" si="63"/>
        <v>0</v>
      </c>
      <c r="AG71" s="9">
        <f t="shared" si="64"/>
        <v>2.2733731173628873</v>
      </c>
      <c r="AH71" s="9">
        <f t="shared" si="65"/>
        <v>6.8201193520886614</v>
      </c>
      <c r="AI71" s="58">
        <f t="shared" si="66"/>
        <v>1.0230179028132993</v>
      </c>
      <c r="AJ71" s="58">
        <f t="shared" si="67"/>
        <v>0</v>
      </c>
      <c r="AK71" s="58">
        <f t="shared" si="68"/>
        <v>0</v>
      </c>
      <c r="AL71" s="58">
        <f t="shared" si="69"/>
        <v>2.9553850525717529</v>
      </c>
      <c r="AM71" s="58">
        <f t="shared" si="70"/>
        <v>0</v>
      </c>
      <c r="AN71" s="58">
        <f t="shared" si="71"/>
        <v>18.706697459584294</v>
      </c>
      <c r="AO71" s="56">
        <v>527.85</v>
      </c>
      <c r="AP71" s="56">
        <v>2.9</v>
      </c>
      <c r="AQ71" s="56">
        <v>28.866666666666667</v>
      </c>
      <c r="AR71" s="57">
        <f>SUM(AO71:AQ71)</f>
        <v>559.61666666666667</v>
      </c>
      <c r="AS71">
        <v>10</v>
      </c>
      <c r="AT71">
        <v>44</v>
      </c>
      <c r="AU71">
        <v>8</v>
      </c>
      <c r="AV71">
        <v>8</v>
      </c>
      <c r="AW71">
        <v>19</v>
      </c>
      <c r="AX71" s="9">
        <f t="shared" si="72"/>
        <v>1.0721624921821484</v>
      </c>
      <c r="AY71" s="9">
        <f t="shared" si="73"/>
        <v>4.7175149656014534</v>
      </c>
      <c r="AZ71" s="9">
        <f t="shared" si="74"/>
        <v>0.85772999374571879</v>
      </c>
      <c r="BA71" s="9">
        <f t="shared" si="75"/>
        <v>0.85772999374571879</v>
      </c>
      <c r="BB71" s="9">
        <f t="shared" si="76"/>
        <v>2.0371087351460822</v>
      </c>
      <c r="BC71" s="33">
        <f t="shared" si="77"/>
        <v>8.5137096774193548</v>
      </c>
      <c r="BD71" s="33">
        <f t="shared" si="78"/>
        <v>0.46559139784946235</v>
      </c>
      <c r="BE71" s="33">
        <f t="shared" si="79"/>
        <v>4.6774193548387098E-2</v>
      </c>
      <c r="BF71" s="42">
        <f>BI71-BG71-BH71</f>
        <v>9</v>
      </c>
      <c r="BG71" s="43">
        <v>0</v>
      </c>
      <c r="BH71" s="43">
        <v>0</v>
      </c>
      <c r="BI71" s="43">
        <v>9</v>
      </c>
      <c r="BJ71" s="42">
        <f>BM71-BK71-BL71</f>
        <v>26</v>
      </c>
      <c r="BK71" s="43">
        <v>0</v>
      </c>
      <c r="BL71" s="43">
        <v>9</v>
      </c>
      <c r="BM71" s="43">
        <v>35</v>
      </c>
      <c r="BN71" s="34">
        <f t="shared" si="54"/>
        <v>-7.9661259447729993</v>
      </c>
      <c r="BO71" s="34">
        <f t="shared" si="55"/>
        <v>-28.469938153282303</v>
      </c>
      <c r="BP71" s="33">
        <v>-7.9019528637673622</v>
      </c>
      <c r="BQ71" s="33">
        <v>-0.15528216414893087</v>
      </c>
      <c r="BR71" s="33">
        <v>-1.2296381534444307</v>
      </c>
      <c r="BS71" s="33">
        <v>-0.41291515137155826</v>
      </c>
      <c r="BT71" s="33">
        <v>0</v>
      </c>
      <c r="BU71" s="9">
        <f t="shared" si="56"/>
        <v>-9.6997883327322825</v>
      </c>
      <c r="BV71" s="34">
        <f t="shared" si="57"/>
        <v>-34.665830774871907</v>
      </c>
      <c r="BW71" s="33">
        <v>2.3675771044996212</v>
      </c>
      <c r="BX71" s="33">
        <v>1.4933464930824938E-2</v>
      </c>
      <c r="BY71" s="33">
        <v>-2.6157273552765354</v>
      </c>
      <c r="BZ71" s="33">
        <v>1.9668791738053719</v>
      </c>
      <c r="CA71" s="9">
        <f t="shared" si="58"/>
        <v>1.7336623879592827</v>
      </c>
      <c r="CB71" s="34">
        <f t="shared" si="59"/>
        <v>6.1958926215895982</v>
      </c>
      <c r="CC71" s="47">
        <v>31.881809000000001</v>
      </c>
      <c r="CD71">
        <v>165000</v>
      </c>
      <c r="CE71" s="68">
        <f t="shared" si="80"/>
        <v>165000</v>
      </c>
      <c r="CF71" s="62">
        <v>11.4</v>
      </c>
      <c r="CG71" s="62">
        <v>12.9</v>
      </c>
      <c r="CH71" s="62">
        <v>-15</v>
      </c>
      <c r="CI71" s="62">
        <v>-3.6</v>
      </c>
      <c r="CJ71" s="63">
        <f t="shared" si="52"/>
        <v>-12.174844291632613</v>
      </c>
      <c r="CK71" s="62">
        <v>-2.2000000000000002</v>
      </c>
      <c r="CL71" s="63">
        <f t="shared" si="53"/>
        <v>-7.4401826226643752</v>
      </c>
      <c r="CM71" s="62">
        <v>-5.8</v>
      </c>
      <c r="CN71" t="s">
        <v>1726</v>
      </c>
      <c r="CO71" t="s">
        <v>3627</v>
      </c>
      <c r="CP71" t="s">
        <v>2433</v>
      </c>
      <c r="CQ71" t="s">
        <v>2400</v>
      </c>
      <c r="CR71">
        <v>72</v>
      </c>
      <c r="CS71">
        <v>210</v>
      </c>
      <c r="CT71">
        <v>29</v>
      </c>
      <c r="CU71" t="s">
        <v>3402</v>
      </c>
      <c r="CZ71" s="72">
        <v>535000</v>
      </c>
      <c r="DA71">
        <v>0</v>
      </c>
    </row>
    <row r="72" spans="1:105" x14ac:dyDescent="0.2">
      <c r="A72" s="44" t="s">
        <v>2372</v>
      </c>
      <c r="B72" s="43"/>
      <c r="C72" s="43" t="s">
        <v>951</v>
      </c>
      <c r="D72" s="82" t="s">
        <v>951</v>
      </c>
      <c r="E72" s="42" t="str">
        <f t="shared" ref="E72:E103" si="81">CONCATENATE(RIGHT(F72,LEN(F72)-SEARCH(" ",F72)), ", ", LEFT(F72, SEARCH(" ", F72)))</f>
        <v xml:space="preserve">Sterling, Brett </v>
      </c>
      <c r="F72" s="42" t="s">
        <v>903</v>
      </c>
      <c r="G72" s="45" t="s">
        <v>1540</v>
      </c>
      <c r="H72" s="43">
        <v>13</v>
      </c>
      <c r="I72" s="64">
        <v>1</v>
      </c>
      <c r="J72" s="64">
        <v>2</v>
      </c>
      <c r="K72" s="64">
        <v>3</v>
      </c>
      <c r="L72" s="43">
        <v>-2</v>
      </c>
      <c r="M72">
        <v>14</v>
      </c>
      <c r="N72">
        <v>14</v>
      </c>
      <c r="O72" s="4">
        <f t="shared" si="50"/>
        <v>7.1428571428571425E-2</v>
      </c>
      <c r="Q72">
        <v>0</v>
      </c>
      <c r="R72">
        <v>0</v>
      </c>
      <c r="S72">
        <v>2</v>
      </c>
      <c r="T72">
        <v>1</v>
      </c>
      <c r="U72" s="4">
        <f t="shared" si="51"/>
        <v>0.66666666666666663</v>
      </c>
      <c r="V72">
        <v>0.3</v>
      </c>
      <c r="W72">
        <v>0</v>
      </c>
      <c r="X72">
        <v>0</v>
      </c>
      <c r="Y72">
        <v>0</v>
      </c>
      <c r="Z72">
        <v>0</v>
      </c>
      <c r="AA72">
        <v>1</v>
      </c>
      <c r="AB72">
        <v>2</v>
      </c>
      <c r="AC72" s="9">
        <f t="shared" si="60"/>
        <v>0</v>
      </c>
      <c r="AD72" s="9">
        <f t="shared" si="61"/>
        <v>0</v>
      </c>
      <c r="AE72" s="9">
        <f t="shared" si="62"/>
        <v>0</v>
      </c>
      <c r="AF72" s="9">
        <f t="shared" si="63"/>
        <v>0</v>
      </c>
      <c r="AG72" s="9">
        <f t="shared" si="64"/>
        <v>8.6746987951807224</v>
      </c>
      <c r="AH72" s="9">
        <f t="shared" si="65"/>
        <v>17.349397590361445</v>
      </c>
      <c r="AI72" s="58">
        <f t="shared" si="66"/>
        <v>2.1686746987951806</v>
      </c>
      <c r="AJ72" s="58">
        <f t="shared" si="67"/>
        <v>0</v>
      </c>
      <c r="AK72" s="58">
        <f t="shared" si="68"/>
        <v>0</v>
      </c>
      <c r="AL72" s="58">
        <f t="shared" si="69"/>
        <v>2.6024096385542168</v>
      </c>
      <c r="AM72" s="58">
        <f t="shared" si="70"/>
        <v>2.9055690072639226</v>
      </c>
      <c r="AN72" s="58">
        <f t="shared" si="71"/>
        <v>0</v>
      </c>
      <c r="AO72" s="56">
        <v>138.33333333333334</v>
      </c>
      <c r="AP72" s="56">
        <v>20.65</v>
      </c>
      <c r="AQ72" s="56">
        <v>2.1333333333333333</v>
      </c>
      <c r="AR72" s="57">
        <f>SUM(AO72:AQ72)</f>
        <v>161.11666666666667</v>
      </c>
      <c r="AS72">
        <v>1</v>
      </c>
      <c r="AT72">
        <v>6</v>
      </c>
      <c r="AU72">
        <v>9</v>
      </c>
      <c r="AV72">
        <v>2</v>
      </c>
      <c r="AW72">
        <v>4</v>
      </c>
      <c r="AX72" s="9">
        <f t="shared" si="72"/>
        <v>0.37240095169132098</v>
      </c>
      <c r="AY72" s="9">
        <f t="shared" si="73"/>
        <v>2.234405710147926</v>
      </c>
      <c r="AZ72" s="9">
        <f t="shared" si="74"/>
        <v>3.351608565221889</v>
      </c>
      <c r="BA72" s="9">
        <f t="shared" si="75"/>
        <v>0.74480190338264196</v>
      </c>
      <c r="BB72" s="9">
        <f t="shared" si="76"/>
        <v>1.4896038067652839</v>
      </c>
      <c r="BC72" s="33">
        <f t="shared" si="77"/>
        <v>10.641025641025642</v>
      </c>
      <c r="BD72" s="33">
        <f t="shared" si="78"/>
        <v>0.1641025641025641</v>
      </c>
      <c r="BE72" s="33">
        <f t="shared" si="79"/>
        <v>1.5884615384615384</v>
      </c>
      <c r="BF72" s="42">
        <f>BI72-BG72-BH72</f>
        <v>5</v>
      </c>
      <c r="BG72" s="43">
        <v>0</v>
      </c>
      <c r="BH72" s="43">
        <v>0</v>
      </c>
      <c r="BI72" s="43">
        <v>5</v>
      </c>
      <c r="BJ72" s="42">
        <f>BM72-BK72-BL72</f>
        <v>6</v>
      </c>
      <c r="BK72" s="43">
        <v>1</v>
      </c>
      <c r="BL72" s="43">
        <v>0</v>
      </c>
      <c r="BM72" s="43">
        <v>7</v>
      </c>
      <c r="BN72" s="34">
        <f t="shared" si="54"/>
        <v>-2.9376663430048069</v>
      </c>
      <c r="BO72" s="34">
        <f t="shared" si="55"/>
        <v>-36.466324729551751</v>
      </c>
      <c r="BP72" s="33">
        <v>0.5023354187119653</v>
      </c>
      <c r="BQ72" s="33">
        <v>-1.1057160998880764</v>
      </c>
      <c r="BR72" s="33">
        <v>-7.7687590951230817E-2</v>
      </c>
      <c r="BS72" s="33">
        <v>-3.0515669385426939E-2</v>
      </c>
      <c r="BT72" s="33">
        <v>0</v>
      </c>
      <c r="BU72" s="9">
        <f t="shared" si="56"/>
        <v>-0.71158394151276882</v>
      </c>
      <c r="BV72" s="34">
        <f t="shared" si="57"/>
        <v>-8.8331512342538794</v>
      </c>
      <c r="BW72" s="33">
        <v>0.90154713281196797</v>
      </c>
      <c r="BX72" s="33">
        <v>-0.12238447100045938</v>
      </c>
      <c r="BY72" s="33">
        <v>0.23966925264921135</v>
      </c>
      <c r="BZ72" s="33">
        <v>-3.2449143159527583</v>
      </c>
      <c r="CA72" s="9">
        <f t="shared" si="58"/>
        <v>-2.2260824014920382</v>
      </c>
      <c r="CB72" s="34">
        <f t="shared" si="59"/>
        <v>-27.633173495297875</v>
      </c>
      <c r="CE72" s="68">
        <f t="shared" si="80"/>
        <v>165000</v>
      </c>
      <c r="CF72" s="62">
        <v>3.2</v>
      </c>
      <c r="CG72" s="62">
        <v>3.1</v>
      </c>
      <c r="CH72" s="62">
        <v>-0.7</v>
      </c>
      <c r="CI72" s="62">
        <v>-0.3</v>
      </c>
      <c r="CJ72" s="63">
        <f t="shared" si="52"/>
        <v>-3.2626427406199019</v>
      </c>
      <c r="CK72" s="62">
        <v>0</v>
      </c>
      <c r="CL72" s="63">
        <f t="shared" si="53"/>
        <v>0</v>
      </c>
      <c r="CM72" s="62">
        <v>-0.3</v>
      </c>
      <c r="CN72" t="s">
        <v>1756</v>
      </c>
      <c r="CO72" t="s">
        <v>1757</v>
      </c>
      <c r="CP72" t="s">
        <v>1298</v>
      </c>
      <c r="CQ72" t="s">
        <v>2414</v>
      </c>
      <c r="CR72">
        <v>67</v>
      </c>
      <c r="CS72">
        <v>180</v>
      </c>
      <c r="CT72">
        <v>21</v>
      </c>
      <c r="CU72" t="s">
        <v>3402</v>
      </c>
      <c r="CV72" t="s">
        <v>3090</v>
      </c>
      <c r="CZ72" s="72">
        <v>585000</v>
      </c>
      <c r="DA72">
        <v>0</v>
      </c>
    </row>
    <row r="73" spans="1:105" x14ac:dyDescent="0.2">
      <c r="A73" s="44" t="s">
        <v>2372</v>
      </c>
      <c r="B73" s="43"/>
      <c r="C73" s="43" t="s">
        <v>951</v>
      </c>
      <c r="D73" s="82" t="s">
        <v>951</v>
      </c>
      <c r="E73" s="42" t="str">
        <f t="shared" si="81"/>
        <v xml:space="preserve">Little, Bryan </v>
      </c>
      <c r="F73" s="42" t="s">
        <v>303</v>
      </c>
      <c r="G73" s="45" t="s">
        <v>2373</v>
      </c>
      <c r="H73" s="43">
        <v>48</v>
      </c>
      <c r="I73" s="64">
        <v>6</v>
      </c>
      <c r="J73" s="64">
        <v>10</v>
      </c>
      <c r="K73" s="64">
        <v>16</v>
      </c>
      <c r="L73" s="43">
        <v>-2</v>
      </c>
      <c r="M73">
        <v>18</v>
      </c>
      <c r="N73">
        <v>76</v>
      </c>
      <c r="O73" s="4">
        <f t="shared" si="50"/>
        <v>7.8947368421052627E-2</v>
      </c>
      <c r="Q73">
        <v>1</v>
      </c>
      <c r="R73">
        <v>0</v>
      </c>
      <c r="S73">
        <v>228</v>
      </c>
      <c r="T73">
        <v>277</v>
      </c>
      <c r="U73" s="4">
        <f t="shared" si="51"/>
        <v>0.4514851485148515</v>
      </c>
      <c r="V73">
        <v>18</v>
      </c>
      <c r="W73">
        <v>2</v>
      </c>
      <c r="X73">
        <v>0</v>
      </c>
      <c r="Y73">
        <v>0</v>
      </c>
      <c r="Z73">
        <v>0</v>
      </c>
      <c r="AA73">
        <v>4</v>
      </c>
      <c r="AB73">
        <v>10</v>
      </c>
      <c r="AC73" s="9">
        <f t="shared" si="60"/>
        <v>3.8952607660679508</v>
      </c>
      <c r="AD73" s="9">
        <f t="shared" si="61"/>
        <v>0</v>
      </c>
      <c r="AE73" s="9">
        <f t="shared" si="62"/>
        <v>0</v>
      </c>
      <c r="AF73" s="9">
        <f t="shared" si="63"/>
        <v>0</v>
      </c>
      <c r="AG73" s="9">
        <f t="shared" si="64"/>
        <v>8.0962554818396484</v>
      </c>
      <c r="AH73" s="9">
        <f t="shared" si="65"/>
        <v>20.240638704599125</v>
      </c>
      <c r="AI73" s="58">
        <f t="shared" si="66"/>
        <v>1.9228606769369168</v>
      </c>
      <c r="AJ73" s="58">
        <f t="shared" si="67"/>
        <v>4.2847868426747455</v>
      </c>
      <c r="AK73" s="58">
        <f t="shared" si="68"/>
        <v>0</v>
      </c>
      <c r="AL73" s="58">
        <f t="shared" si="69"/>
        <v>2.0240638704599125</v>
      </c>
      <c r="AM73" s="58">
        <f t="shared" si="70"/>
        <v>0.38952607660679506</v>
      </c>
      <c r="AN73" s="58">
        <f t="shared" si="71"/>
        <v>0</v>
      </c>
      <c r="AO73" s="56">
        <v>592.86666666666667</v>
      </c>
      <c r="AP73" s="56">
        <v>154.03333333333333</v>
      </c>
      <c r="AQ73" s="56">
        <v>2.35</v>
      </c>
      <c r="AR73" s="57">
        <f>SUM(AO73:AQ73)</f>
        <v>749.25</v>
      </c>
      <c r="AS73">
        <v>8</v>
      </c>
      <c r="AT73">
        <v>15</v>
      </c>
      <c r="AU73">
        <v>19</v>
      </c>
      <c r="AV73">
        <v>12</v>
      </c>
      <c r="AW73">
        <v>26</v>
      </c>
      <c r="AX73" s="9">
        <f t="shared" si="72"/>
        <v>0.64064064064064064</v>
      </c>
      <c r="AY73" s="9">
        <f t="shared" si="73"/>
        <v>1.2012012012012012</v>
      </c>
      <c r="AZ73" s="9">
        <f t="shared" si="74"/>
        <v>1.5215215215215216</v>
      </c>
      <c r="BA73" s="9">
        <f t="shared" si="75"/>
        <v>0.96096096096096095</v>
      </c>
      <c r="BB73" s="9">
        <f t="shared" si="76"/>
        <v>2.0820820820820822</v>
      </c>
      <c r="BC73" s="33">
        <f t="shared" si="77"/>
        <v>12.35138888888889</v>
      </c>
      <c r="BD73" s="33">
        <f t="shared" si="78"/>
        <v>4.8958333333333333E-2</v>
      </c>
      <c r="BE73" s="33">
        <f t="shared" si="79"/>
        <v>3.2090277777777776</v>
      </c>
      <c r="BF73" s="42">
        <f>BI73-BG73-BH73</f>
        <v>19</v>
      </c>
      <c r="BG73" s="43">
        <v>11</v>
      </c>
      <c r="BH73" s="43">
        <v>0</v>
      </c>
      <c r="BI73" s="43">
        <v>30</v>
      </c>
      <c r="BJ73" s="42">
        <f>BM73-BK73-BL73</f>
        <v>20</v>
      </c>
      <c r="BK73" s="43">
        <v>1</v>
      </c>
      <c r="BL73" s="43">
        <v>0</v>
      </c>
      <c r="BM73" s="43">
        <v>21</v>
      </c>
      <c r="BN73" s="34">
        <f t="shared" si="54"/>
        <v>13.633391434032074</v>
      </c>
      <c r="BO73" s="34">
        <f t="shared" si="55"/>
        <v>36.392102593345541</v>
      </c>
      <c r="BP73" s="33">
        <v>6.3004378472447131</v>
      </c>
      <c r="BQ73" s="33">
        <v>-3.9904602829546856</v>
      </c>
      <c r="BR73" s="33">
        <v>-0.73846715583973677</v>
      </c>
      <c r="BS73" s="33">
        <v>-3.3614917057384369E-2</v>
      </c>
      <c r="BT73" s="33">
        <v>3.4948672938991767</v>
      </c>
      <c r="BU73" s="9">
        <f t="shared" si="56"/>
        <v>5.0327627852920838</v>
      </c>
      <c r="BV73" s="34">
        <f t="shared" si="57"/>
        <v>13.434134895674564</v>
      </c>
      <c r="BW73" s="33">
        <v>5.8376192182698716</v>
      </c>
      <c r="BX73" s="33">
        <v>0.56446909130639122</v>
      </c>
      <c r="BY73" s="33">
        <v>0.26401066112139698</v>
      </c>
      <c r="BZ73" s="33">
        <v>1.9345296780423309</v>
      </c>
      <c r="CA73" s="9">
        <f t="shared" si="58"/>
        <v>8.6006286487399901</v>
      </c>
      <c r="CB73" s="34">
        <f t="shared" si="59"/>
        <v>22.957967697670981</v>
      </c>
      <c r="CC73" s="47">
        <v>45.067295000000001</v>
      </c>
      <c r="CD73">
        <v>589763</v>
      </c>
      <c r="CE73" s="68">
        <f t="shared" si="80"/>
        <v>1007511.7916666666</v>
      </c>
      <c r="CF73" s="62">
        <v>13.9</v>
      </c>
      <c r="CG73" s="62">
        <v>10.7</v>
      </c>
      <c r="CH73" s="62">
        <v>4</v>
      </c>
      <c r="CI73" s="62">
        <v>0</v>
      </c>
      <c r="CJ73" s="63">
        <f t="shared" si="52"/>
        <v>0</v>
      </c>
      <c r="CK73" s="62">
        <v>0.9</v>
      </c>
      <c r="CL73" s="63">
        <f t="shared" si="53"/>
        <v>1.9875593507306124</v>
      </c>
      <c r="CM73" s="62">
        <v>1.4</v>
      </c>
      <c r="CN73" t="s">
        <v>1774</v>
      </c>
      <c r="CO73" t="s">
        <v>2416</v>
      </c>
      <c r="CP73" t="s">
        <v>2417</v>
      </c>
      <c r="CQ73" t="s">
        <v>2400</v>
      </c>
      <c r="CR73">
        <v>71</v>
      </c>
      <c r="CS73">
        <v>190</v>
      </c>
      <c r="CT73">
        <v>10</v>
      </c>
      <c r="CU73" t="s">
        <v>3401</v>
      </c>
      <c r="CV73" t="s">
        <v>3090</v>
      </c>
      <c r="CZ73" s="72">
        <v>900000</v>
      </c>
      <c r="DA73">
        <v>0</v>
      </c>
    </row>
    <row r="74" spans="1:105" x14ac:dyDescent="0.2">
      <c r="A74" s="38" t="s">
        <v>2452</v>
      </c>
      <c r="B74" t="s">
        <v>972</v>
      </c>
      <c r="C74" s="18" t="s">
        <v>951</v>
      </c>
      <c r="D74" s="18" t="s">
        <v>951</v>
      </c>
      <c r="E74" t="str">
        <f t="shared" si="81"/>
        <v xml:space="preserve">Thorburn, Chris </v>
      </c>
      <c r="F74" t="s">
        <v>934</v>
      </c>
      <c r="G74" t="s">
        <v>1537</v>
      </c>
      <c r="H74">
        <v>39</v>
      </c>
      <c r="I74">
        <v>3</v>
      </c>
      <c r="J74">
        <v>2</v>
      </c>
      <c r="K74">
        <f>I74+J74</f>
        <v>5</v>
      </c>
      <c r="L74">
        <v>1</v>
      </c>
      <c r="M74">
        <v>69</v>
      </c>
      <c r="N74">
        <v>40</v>
      </c>
      <c r="O74" s="4">
        <f t="shared" si="50"/>
        <v>7.4999999999999997E-2</v>
      </c>
      <c r="P74">
        <v>446</v>
      </c>
      <c r="Q74">
        <v>1</v>
      </c>
      <c r="R74">
        <v>0</v>
      </c>
      <c r="S74">
        <v>2</v>
      </c>
      <c r="T74">
        <v>6</v>
      </c>
      <c r="U74" s="4">
        <f t="shared" si="51"/>
        <v>0.25</v>
      </c>
      <c r="V74" s="40">
        <v>0.3</v>
      </c>
      <c r="W74">
        <v>0</v>
      </c>
      <c r="X74">
        <v>0</v>
      </c>
      <c r="Y74">
        <v>0</v>
      </c>
      <c r="Z74">
        <v>0</v>
      </c>
      <c r="AA74">
        <f>I74-W74-Y74</f>
        <v>3</v>
      </c>
      <c r="AB74">
        <f>J74-X74-Z74</f>
        <v>2</v>
      </c>
      <c r="AC74" s="9">
        <f t="shared" si="60"/>
        <v>0</v>
      </c>
      <c r="AD74" s="9">
        <f t="shared" si="61"/>
        <v>0</v>
      </c>
      <c r="AE74" s="9">
        <f t="shared" si="62"/>
        <v>0</v>
      </c>
      <c r="AF74" s="9">
        <f t="shared" si="63"/>
        <v>0</v>
      </c>
      <c r="AG74" s="9">
        <f t="shared" si="64"/>
        <v>12.266454653870181</v>
      </c>
      <c r="AH74" s="9">
        <f t="shared" si="65"/>
        <v>8.1776364359134526</v>
      </c>
      <c r="AI74" s="6">
        <f t="shared" si="66"/>
        <v>1.6355272871826907</v>
      </c>
      <c r="AJ74" s="6">
        <f t="shared" si="67"/>
        <v>4.3425814234016888</v>
      </c>
      <c r="AK74" s="6">
        <f t="shared" si="68"/>
        <v>0</v>
      </c>
      <c r="AL74" s="6">
        <f t="shared" si="69"/>
        <v>1.4310863762848542</v>
      </c>
      <c r="AM74" s="6">
        <f t="shared" si="70"/>
        <v>0</v>
      </c>
      <c r="AN74" s="6">
        <f t="shared" si="71"/>
        <v>0</v>
      </c>
      <c r="AO74" s="33">
        <v>293.48333333333335</v>
      </c>
      <c r="AP74" s="33">
        <v>13.816666666666666</v>
      </c>
      <c r="AQ74" s="33">
        <v>0.66666666666666663</v>
      </c>
      <c r="AR74" s="32">
        <v>307.9666666666667</v>
      </c>
      <c r="AS74" s="40">
        <v>9</v>
      </c>
      <c r="AT74" s="40">
        <v>49</v>
      </c>
      <c r="AU74" s="40">
        <v>17</v>
      </c>
      <c r="AV74" s="40">
        <v>9</v>
      </c>
      <c r="AW74" s="40">
        <v>7</v>
      </c>
      <c r="AX74" s="9">
        <f t="shared" si="72"/>
        <v>1.7534365191037988</v>
      </c>
      <c r="AY74" s="9">
        <f t="shared" si="73"/>
        <v>9.5464877151206835</v>
      </c>
      <c r="AZ74" s="9">
        <f t="shared" si="74"/>
        <v>3.3120467583071758</v>
      </c>
      <c r="BA74" s="9">
        <f t="shared" si="75"/>
        <v>1.7534365191037988</v>
      </c>
      <c r="BB74" s="9">
        <f t="shared" si="76"/>
        <v>1.3637839593029548</v>
      </c>
      <c r="BC74" s="9">
        <f t="shared" si="77"/>
        <v>7.525213675213676</v>
      </c>
      <c r="BD74" s="9">
        <f t="shared" si="78"/>
        <v>1.7094017094017092E-2</v>
      </c>
      <c r="BE74" s="9">
        <f t="shared" si="79"/>
        <v>0.35427350427350429</v>
      </c>
      <c r="BF74" s="3">
        <v>8</v>
      </c>
      <c r="BG74" s="3">
        <v>1</v>
      </c>
      <c r="BH74" s="3">
        <v>0</v>
      </c>
      <c r="BI74" s="3">
        <v>9</v>
      </c>
      <c r="BJ74" s="3">
        <v>7</v>
      </c>
      <c r="BK74" s="3">
        <v>0</v>
      </c>
      <c r="BL74" s="3">
        <v>0</v>
      </c>
      <c r="BM74" s="3">
        <v>7</v>
      </c>
      <c r="BN74" s="34">
        <f t="shared" si="54"/>
        <v>-2.2270729802351896E-2</v>
      </c>
      <c r="BO74" s="34">
        <f t="shared" si="55"/>
        <v>-0.14463078126865608</v>
      </c>
      <c r="BP74" s="34">
        <v>0.54403226856400699</v>
      </c>
      <c r="BQ74" s="34">
        <v>-0.73603763341863926</v>
      </c>
      <c r="BR74" s="34">
        <v>0.30722081050144529</v>
      </c>
      <c r="BS74" s="34">
        <v>-8.0759845969779545E-3</v>
      </c>
      <c r="BT74" s="34">
        <v>0</v>
      </c>
      <c r="BU74" s="34">
        <f t="shared" si="56"/>
        <v>0.10713946104983507</v>
      </c>
      <c r="BV74" s="34">
        <f t="shared" si="57"/>
        <v>0.69578608756251803</v>
      </c>
      <c r="BW74" s="34">
        <v>3.8909201309061832</v>
      </c>
      <c r="BX74" s="34">
        <v>3.3430267062692386E-2</v>
      </c>
      <c r="BY74" s="34">
        <v>6.4409588056649147E-2</v>
      </c>
      <c r="BZ74" s="34">
        <v>-4.1181701768777117</v>
      </c>
      <c r="CA74" s="34">
        <f t="shared" si="58"/>
        <v>-0.12941019085218697</v>
      </c>
      <c r="CB74" s="34">
        <f t="shared" si="59"/>
        <v>-0.84041686883117406</v>
      </c>
      <c r="CC74" s="15">
        <v>41</v>
      </c>
      <c r="CD74" s="7">
        <v>165000</v>
      </c>
      <c r="CE74" s="68">
        <f t="shared" si="80"/>
        <v>165000</v>
      </c>
      <c r="CF74" s="9">
        <v>5.8</v>
      </c>
      <c r="CG74" s="9">
        <v>5.5</v>
      </c>
      <c r="CH74" s="9">
        <v>0.9</v>
      </c>
      <c r="CI74" s="9">
        <v>-0.8</v>
      </c>
      <c r="CJ74" s="9">
        <f t="shared" si="52"/>
        <v>-4.9620096138936276</v>
      </c>
      <c r="CK74" s="9">
        <v>0.5</v>
      </c>
      <c r="CL74" s="9">
        <f t="shared" si="53"/>
        <v>3.1012560086835168</v>
      </c>
      <c r="CM74" s="9">
        <v>-0.3</v>
      </c>
      <c r="CN74" t="s">
        <v>1200</v>
      </c>
      <c r="CO74" t="s">
        <v>1201</v>
      </c>
      <c r="CP74" t="s">
        <v>3162</v>
      </c>
      <c r="CQ74" t="s">
        <v>2386</v>
      </c>
      <c r="CR74">
        <v>75</v>
      </c>
      <c r="CS74">
        <v>210</v>
      </c>
      <c r="CT74">
        <v>22</v>
      </c>
      <c r="CU74" t="s">
        <v>3403</v>
      </c>
      <c r="CV74" t="s">
        <v>1202</v>
      </c>
      <c r="CW74">
        <v>0</v>
      </c>
      <c r="CX74">
        <v>0</v>
      </c>
      <c r="CY74">
        <v>0</v>
      </c>
      <c r="CZ74" s="70"/>
      <c r="DA74">
        <v>0</v>
      </c>
    </row>
    <row r="75" spans="1:105" x14ac:dyDescent="0.2">
      <c r="A75" s="44" t="s">
        <v>2372</v>
      </c>
      <c r="B75" s="43" t="s">
        <v>972</v>
      </c>
      <c r="C75" s="43" t="s">
        <v>951</v>
      </c>
      <c r="D75" s="42" t="s">
        <v>951</v>
      </c>
      <c r="E75" s="42" t="str">
        <f t="shared" si="81"/>
        <v xml:space="preserve">Thorburn, Chris </v>
      </c>
      <c r="F75" s="42" t="s">
        <v>934</v>
      </c>
      <c r="G75" s="45" t="s">
        <v>1528</v>
      </c>
      <c r="H75" s="43">
        <v>73</v>
      </c>
      <c r="I75" s="64">
        <v>5</v>
      </c>
      <c r="J75" s="64">
        <v>13</v>
      </c>
      <c r="K75" s="64">
        <v>18</v>
      </c>
      <c r="L75" s="43">
        <v>-4</v>
      </c>
      <c r="M75">
        <v>92</v>
      </c>
      <c r="N75">
        <v>72</v>
      </c>
      <c r="O75" s="4">
        <f t="shared" si="50"/>
        <v>6.9444444444444448E-2</v>
      </c>
      <c r="Q75">
        <v>1</v>
      </c>
      <c r="R75">
        <v>0</v>
      </c>
      <c r="S75">
        <v>12</v>
      </c>
      <c r="T75">
        <v>8</v>
      </c>
      <c r="U75" s="4">
        <f t="shared" si="51"/>
        <v>0.6</v>
      </c>
      <c r="V75">
        <v>0.4</v>
      </c>
      <c r="W75">
        <v>0</v>
      </c>
      <c r="X75">
        <v>0</v>
      </c>
      <c r="Y75">
        <v>0</v>
      </c>
      <c r="Z75">
        <v>0</v>
      </c>
      <c r="AA75">
        <v>5</v>
      </c>
      <c r="AB75">
        <v>13</v>
      </c>
      <c r="AC75" s="9">
        <f t="shared" si="60"/>
        <v>0</v>
      </c>
      <c r="AD75" s="9">
        <f t="shared" si="61"/>
        <v>0</v>
      </c>
      <c r="AE75" s="9">
        <f t="shared" si="62"/>
        <v>0</v>
      </c>
      <c r="AF75" s="9">
        <f t="shared" si="63"/>
        <v>0</v>
      </c>
      <c r="AG75" s="9">
        <f t="shared" si="64"/>
        <v>9.3732913271018301</v>
      </c>
      <c r="AH75" s="9">
        <f t="shared" si="65"/>
        <v>24.370557450464755</v>
      </c>
      <c r="AI75" s="58">
        <f t="shared" si="66"/>
        <v>2.1558570052334209</v>
      </c>
      <c r="AJ75" s="58">
        <f t="shared" si="67"/>
        <v>0</v>
      </c>
      <c r="AK75" s="58">
        <f t="shared" si="68"/>
        <v>0</v>
      </c>
      <c r="AL75" s="58">
        <f t="shared" si="69"/>
        <v>2.5307886583174941</v>
      </c>
      <c r="AM75" s="58">
        <f t="shared" si="70"/>
        <v>0</v>
      </c>
      <c r="AN75" s="58">
        <f t="shared" si="71"/>
        <v>0</v>
      </c>
      <c r="AO75" s="56">
        <v>640.11666666666667</v>
      </c>
      <c r="AP75" s="56">
        <v>10.033333333333333</v>
      </c>
      <c r="AQ75" s="56">
        <v>2.2999999999999998</v>
      </c>
      <c r="AR75" s="57">
        <f>SUM(AO75:AQ75)</f>
        <v>652.44999999999993</v>
      </c>
      <c r="AS75">
        <v>19</v>
      </c>
      <c r="AT75">
        <v>89</v>
      </c>
      <c r="AU75">
        <v>21</v>
      </c>
      <c r="AV75">
        <v>10</v>
      </c>
      <c r="AW75">
        <v>18</v>
      </c>
      <c r="AX75" s="9">
        <f t="shared" si="72"/>
        <v>1.7472603264617981</v>
      </c>
      <c r="AY75" s="9">
        <f t="shared" si="73"/>
        <v>8.184535213426317</v>
      </c>
      <c r="AZ75" s="9">
        <f t="shared" si="74"/>
        <v>1.931182466089356</v>
      </c>
      <c r="BA75" s="9">
        <f t="shared" si="75"/>
        <v>0.9196106981377884</v>
      </c>
      <c r="BB75" s="9">
        <f t="shared" si="76"/>
        <v>1.6552992566480191</v>
      </c>
      <c r="BC75" s="33">
        <f t="shared" si="77"/>
        <v>8.768721461187214</v>
      </c>
      <c r="BD75" s="33">
        <f t="shared" si="78"/>
        <v>3.1506849315068489E-2</v>
      </c>
      <c r="BE75" s="33">
        <f t="shared" si="79"/>
        <v>0.13744292237442923</v>
      </c>
      <c r="BF75" s="42">
        <f>BI75-BG75-BH75</f>
        <v>23</v>
      </c>
      <c r="BG75" s="43">
        <v>0</v>
      </c>
      <c r="BH75" s="43">
        <v>0</v>
      </c>
      <c r="BI75" s="43">
        <v>23</v>
      </c>
      <c r="BJ75" s="42">
        <f>BM75-BK75-BL75</f>
        <v>27</v>
      </c>
      <c r="BK75" s="43">
        <v>0</v>
      </c>
      <c r="BL75" s="43">
        <v>0</v>
      </c>
      <c r="BM75" s="43">
        <v>27</v>
      </c>
      <c r="BN75" s="34">
        <f t="shared" si="54"/>
        <v>9.0732246175017863</v>
      </c>
      <c r="BO75" s="34">
        <f t="shared" si="55"/>
        <v>27.812781416205954</v>
      </c>
      <c r="BP75" s="33">
        <v>8.7415975406987609</v>
      </c>
      <c r="BQ75" s="33">
        <v>-0.53724059090607112</v>
      </c>
      <c r="BR75" s="33">
        <v>-2.3565409223799905</v>
      </c>
      <c r="BS75" s="33">
        <v>-3.2899706056163415E-2</v>
      </c>
      <c r="BT75" s="33">
        <v>-0.88587910496712508</v>
      </c>
      <c r="BU75" s="9">
        <f t="shared" si="56"/>
        <v>4.9290372163894114</v>
      </c>
      <c r="BV75" s="34">
        <f t="shared" si="57"/>
        <v>15.109317852370026</v>
      </c>
      <c r="BW75" s="33">
        <v>4.4356826806910963</v>
      </c>
      <c r="BX75" s="33">
        <v>5.1666355680210434E-2</v>
      </c>
      <c r="BY75" s="33">
        <v>0.25839341301243107</v>
      </c>
      <c r="BZ75" s="33">
        <v>-0.6015550482713643</v>
      </c>
      <c r="CA75" s="9">
        <f t="shared" si="58"/>
        <v>4.144187401112374</v>
      </c>
      <c r="CB75" s="34">
        <f t="shared" si="59"/>
        <v>12.703463563835925</v>
      </c>
      <c r="CC75" s="47">
        <v>34.214554</v>
      </c>
      <c r="CD75">
        <v>165000</v>
      </c>
      <c r="CE75" s="68">
        <f t="shared" si="80"/>
        <v>165000</v>
      </c>
      <c r="CF75" s="62">
        <v>15</v>
      </c>
      <c r="CG75" s="62">
        <v>14.2</v>
      </c>
      <c r="CH75" s="62">
        <v>1.4</v>
      </c>
      <c r="CI75" s="62">
        <v>0</v>
      </c>
      <c r="CJ75" s="63">
        <f t="shared" si="52"/>
        <v>0</v>
      </c>
      <c r="CK75" s="62">
        <v>0.6</v>
      </c>
      <c r="CL75" s="63">
        <f t="shared" si="53"/>
        <v>1.8050994058214456</v>
      </c>
      <c r="CM75" s="62">
        <v>0.3</v>
      </c>
      <c r="CN75" t="s">
        <v>1799</v>
      </c>
      <c r="CO75" t="s">
        <v>28</v>
      </c>
      <c r="CP75" t="s">
        <v>2427</v>
      </c>
      <c r="CQ75" t="s">
        <v>2400</v>
      </c>
      <c r="CR75">
        <v>75</v>
      </c>
      <c r="CS75">
        <v>225</v>
      </c>
      <c r="CT75">
        <v>27</v>
      </c>
      <c r="CU75" t="s">
        <v>3401</v>
      </c>
      <c r="CZ75" s="72">
        <v>510000</v>
      </c>
      <c r="DA75">
        <v>0</v>
      </c>
    </row>
    <row r="76" spans="1:105" x14ac:dyDescent="0.2">
      <c r="A76" s="38" t="s">
        <v>2452</v>
      </c>
      <c r="B76" t="s">
        <v>972</v>
      </c>
      <c r="C76" t="s">
        <v>972</v>
      </c>
      <c r="D76" s="82" t="s">
        <v>951</v>
      </c>
      <c r="E76" t="str">
        <f t="shared" si="81"/>
        <v xml:space="preserve">Armstrong, Colby </v>
      </c>
      <c r="F76" t="s">
        <v>2460</v>
      </c>
      <c r="G76" t="s">
        <v>1528</v>
      </c>
      <c r="H76">
        <v>80</v>
      </c>
      <c r="I76">
        <v>12</v>
      </c>
      <c r="J76">
        <v>22</v>
      </c>
      <c r="K76">
        <f>I76+J76</f>
        <v>34</v>
      </c>
      <c r="L76">
        <v>2</v>
      </c>
      <c r="M76">
        <v>67</v>
      </c>
      <c r="N76">
        <v>145</v>
      </c>
      <c r="O76" s="4">
        <f t="shared" si="50"/>
        <v>8.2758620689655171E-2</v>
      </c>
      <c r="P76">
        <v>1824</v>
      </c>
      <c r="Q76">
        <v>3</v>
      </c>
      <c r="R76">
        <v>0</v>
      </c>
      <c r="S76">
        <v>2</v>
      </c>
      <c r="T76">
        <v>11</v>
      </c>
      <c r="U76" s="4">
        <f t="shared" si="51"/>
        <v>0.15384615384615385</v>
      </c>
      <c r="V76" s="40">
        <v>0.2</v>
      </c>
      <c r="W76">
        <v>1</v>
      </c>
      <c r="X76">
        <v>3</v>
      </c>
      <c r="Y76">
        <v>1</v>
      </c>
      <c r="Z76">
        <v>2</v>
      </c>
      <c r="AA76">
        <f>I76-W76-Y76</f>
        <v>10</v>
      </c>
      <c r="AB76">
        <f>J76-X76-Z76</f>
        <v>17</v>
      </c>
      <c r="AC76" s="9">
        <f t="shared" si="60"/>
        <v>2.7182120205376021</v>
      </c>
      <c r="AD76" s="9">
        <f t="shared" si="61"/>
        <v>8.1546360616128073</v>
      </c>
      <c r="AE76" s="9">
        <f t="shared" si="62"/>
        <v>0.96256684491978595</v>
      </c>
      <c r="AF76" s="9">
        <f t="shared" si="63"/>
        <v>1.9251336898395719</v>
      </c>
      <c r="AG76" s="9">
        <f t="shared" si="64"/>
        <v>12.982797792924377</v>
      </c>
      <c r="AH76" s="9">
        <f t="shared" si="65"/>
        <v>22.070756247971438</v>
      </c>
      <c r="AI76" s="6">
        <f t="shared" si="66"/>
        <v>2.9860434923726062</v>
      </c>
      <c r="AJ76" s="6">
        <f t="shared" si="67"/>
        <v>4.8927816369676851</v>
      </c>
      <c r="AK76" s="6">
        <f t="shared" si="68"/>
        <v>0.77005347593582885</v>
      </c>
      <c r="AL76" s="6">
        <f t="shared" si="69"/>
        <v>2.8562155144433627</v>
      </c>
      <c r="AM76" s="6">
        <f t="shared" si="70"/>
        <v>2.7182120205376026</v>
      </c>
      <c r="AN76" s="6">
        <f t="shared" si="71"/>
        <v>7.3155080213903743</v>
      </c>
      <c r="AO76" s="32">
        <v>924.3</v>
      </c>
      <c r="AP76" s="32">
        <v>110.36666666666665</v>
      </c>
      <c r="AQ76" s="32">
        <v>311.66666666666669</v>
      </c>
      <c r="AR76" s="32">
        <v>1346.3333333333333</v>
      </c>
      <c r="AS76" s="40">
        <v>58</v>
      </c>
      <c r="AT76" s="40">
        <v>72</v>
      </c>
      <c r="AU76" s="40">
        <v>50</v>
      </c>
      <c r="AV76" s="40">
        <v>20</v>
      </c>
      <c r="AW76" s="40">
        <v>30</v>
      </c>
      <c r="AX76" s="9">
        <f t="shared" si="72"/>
        <v>2.5847982173805399</v>
      </c>
      <c r="AY76" s="9">
        <f t="shared" si="73"/>
        <v>3.208715028472394</v>
      </c>
      <c r="AZ76" s="9">
        <f t="shared" si="74"/>
        <v>2.2282743253280515</v>
      </c>
      <c r="BA76" s="9">
        <f t="shared" si="75"/>
        <v>0.89130973013122061</v>
      </c>
      <c r="BB76" s="9">
        <f t="shared" si="76"/>
        <v>1.336964595196831</v>
      </c>
      <c r="BC76" s="9">
        <f t="shared" si="77"/>
        <v>11.553749999999999</v>
      </c>
      <c r="BD76" s="9">
        <f t="shared" si="78"/>
        <v>3.8958333333333335</v>
      </c>
      <c r="BE76" s="9">
        <f t="shared" si="79"/>
        <v>1.3795833333333332</v>
      </c>
      <c r="BF76" s="3">
        <v>46</v>
      </c>
      <c r="BG76" s="3">
        <v>9</v>
      </c>
      <c r="BH76" s="3">
        <v>4</v>
      </c>
      <c r="BI76" s="3">
        <v>59</v>
      </c>
      <c r="BJ76" s="3">
        <v>44</v>
      </c>
      <c r="BK76" s="3">
        <v>5</v>
      </c>
      <c r="BL76" s="3">
        <v>38</v>
      </c>
      <c r="BM76" s="3">
        <v>87</v>
      </c>
      <c r="BN76" s="34">
        <f t="shared" si="54"/>
        <v>23.548156127111163</v>
      </c>
      <c r="BO76" s="34">
        <f t="shared" si="55"/>
        <v>34.981167804572166</v>
      </c>
      <c r="BP76" s="34">
        <v>12.321841452226717</v>
      </c>
      <c r="BQ76" s="34">
        <v>-1.5151861074021831</v>
      </c>
      <c r="BR76" s="34">
        <v>1.3430726849392112</v>
      </c>
      <c r="BS76" s="34">
        <v>0.8417207024695349</v>
      </c>
      <c r="BT76" s="34">
        <v>0</v>
      </c>
      <c r="BU76" s="34">
        <f t="shared" si="56"/>
        <v>12.99144873223328</v>
      </c>
      <c r="BV76" s="34">
        <f t="shared" si="57"/>
        <v>19.299007772567389</v>
      </c>
      <c r="BW76" s="34">
        <v>5.6487839454196624</v>
      </c>
      <c r="BX76" s="34">
        <v>-0.66414942356425144</v>
      </c>
      <c r="BY76" s="34">
        <v>8.8262093078945689</v>
      </c>
      <c r="BZ76" s="34">
        <v>-3.2541364348720991</v>
      </c>
      <c r="CA76" s="34">
        <f t="shared" si="58"/>
        <v>10.556707394877883</v>
      </c>
      <c r="CB76" s="34">
        <f t="shared" si="59"/>
        <v>15.682160032004777</v>
      </c>
      <c r="CC76" s="15">
        <v>52</v>
      </c>
      <c r="CD76" s="7">
        <v>1183128</v>
      </c>
      <c r="CE76" s="68">
        <f t="shared" si="80"/>
        <v>1212706.2</v>
      </c>
      <c r="CF76" s="9">
        <v>26.2</v>
      </c>
      <c r="CG76" s="9">
        <v>35</v>
      </c>
      <c r="CH76" s="9">
        <v>-5.3</v>
      </c>
      <c r="CI76" s="9">
        <v>0.1</v>
      </c>
      <c r="CJ76" s="9">
        <f t="shared" si="52"/>
        <v>0.11309871632956967</v>
      </c>
      <c r="CK76" s="9">
        <v>1.5</v>
      </c>
      <c r="CL76" s="9">
        <f t="shared" si="53"/>
        <v>1.6964807449435451</v>
      </c>
      <c r="CM76" s="9">
        <v>1.6</v>
      </c>
      <c r="CN76" t="s">
        <v>2951</v>
      </c>
      <c r="CO76" t="s">
        <v>2952</v>
      </c>
      <c r="CP76" t="s">
        <v>3102</v>
      </c>
      <c r="CQ76" t="s">
        <v>2400</v>
      </c>
      <c r="CR76">
        <v>74</v>
      </c>
      <c r="CS76">
        <v>188</v>
      </c>
      <c r="CT76">
        <v>20</v>
      </c>
      <c r="CU76" t="s">
        <v>3401</v>
      </c>
      <c r="CV76" t="s">
        <v>2382</v>
      </c>
      <c r="CW76">
        <v>0</v>
      </c>
      <c r="CX76">
        <v>0</v>
      </c>
      <c r="CY76">
        <v>0</v>
      </c>
      <c r="CZ76" s="70"/>
      <c r="DA76">
        <v>0</v>
      </c>
    </row>
    <row r="77" spans="1:105" x14ac:dyDescent="0.2">
      <c r="A77" s="78" t="s">
        <v>2372</v>
      </c>
      <c r="B77" s="52" t="s">
        <v>972</v>
      </c>
      <c r="C77" s="52" t="s">
        <v>951</v>
      </c>
      <c r="D77" s="53" t="s">
        <v>951</v>
      </c>
      <c r="E77" s="53" t="str">
        <f t="shared" si="81"/>
        <v xml:space="preserve">Armstrong, Colby </v>
      </c>
      <c r="F77" s="53" t="s">
        <v>2460</v>
      </c>
      <c r="G77" s="54" t="s">
        <v>1528</v>
      </c>
      <c r="H77" s="52">
        <v>18</v>
      </c>
      <c r="I77" s="53"/>
      <c r="J77" s="53"/>
      <c r="K77" s="53"/>
      <c r="L77" s="52">
        <v>-2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24">
        <f t="shared" si="60"/>
        <v>0</v>
      </c>
      <c r="AD77" s="24">
        <f t="shared" si="61"/>
        <v>0</v>
      </c>
      <c r="AE77" s="24">
        <f t="shared" si="62"/>
        <v>0</v>
      </c>
      <c r="AF77" s="24">
        <f t="shared" si="63"/>
        <v>0</v>
      </c>
      <c r="AG77" s="24">
        <f t="shared" si="64"/>
        <v>0</v>
      </c>
      <c r="AH77" s="24">
        <f t="shared" si="65"/>
        <v>0</v>
      </c>
      <c r="AI77" s="21">
        <f t="shared" si="66"/>
        <v>2.8312004003717739</v>
      </c>
      <c r="AJ77" s="21">
        <f t="shared" si="67"/>
        <v>4.1546451240623199</v>
      </c>
      <c r="AK77" s="21">
        <f t="shared" si="68"/>
        <v>0.95872170439414117</v>
      </c>
      <c r="AL77" s="21">
        <f t="shared" si="69"/>
        <v>2.8312004003717739</v>
      </c>
      <c r="AM77" s="21">
        <f t="shared" si="70"/>
        <v>6.2319676860934798</v>
      </c>
      <c r="AN77" s="21">
        <f t="shared" si="71"/>
        <v>9.5872170439414131</v>
      </c>
      <c r="AO77" s="60">
        <v>233.11666666666667</v>
      </c>
      <c r="AP77" s="60">
        <v>28.883333333333333</v>
      </c>
      <c r="AQ77" s="60">
        <v>62.583333333333329</v>
      </c>
      <c r="AR77" s="61">
        <f>SUM(AO77:AQ77)</f>
        <v>324.58333333333331</v>
      </c>
      <c r="AS77" s="19"/>
      <c r="AT77" s="19"/>
      <c r="AU77" s="19"/>
      <c r="AV77" s="19"/>
      <c r="AW77" s="19"/>
      <c r="AX77" s="24">
        <f t="shared" si="72"/>
        <v>0</v>
      </c>
      <c r="AY77" s="24">
        <f t="shared" si="73"/>
        <v>0</v>
      </c>
      <c r="AZ77" s="24">
        <f t="shared" si="74"/>
        <v>0</v>
      </c>
      <c r="BA77" s="24">
        <f t="shared" si="75"/>
        <v>0</v>
      </c>
      <c r="BB77" s="24">
        <f t="shared" si="76"/>
        <v>0</v>
      </c>
      <c r="BC77" s="24">
        <f t="shared" si="77"/>
        <v>12.950925925925926</v>
      </c>
      <c r="BD77" s="24">
        <f t="shared" si="78"/>
        <v>3.4768518518518516</v>
      </c>
      <c r="BE77" s="24">
        <f t="shared" si="79"/>
        <v>1.6046296296296296</v>
      </c>
      <c r="BF77" s="53">
        <f>BI77-BG77-BH77</f>
        <v>11</v>
      </c>
      <c r="BG77" s="52">
        <v>2</v>
      </c>
      <c r="BH77" s="52">
        <v>1</v>
      </c>
      <c r="BI77" s="52">
        <v>14</v>
      </c>
      <c r="BJ77" s="53">
        <f>BM77-BK77-BL77</f>
        <v>11</v>
      </c>
      <c r="BK77" s="52">
        <v>3</v>
      </c>
      <c r="BL77" s="52">
        <v>10</v>
      </c>
      <c r="BM77" s="52">
        <v>24</v>
      </c>
      <c r="BN77" s="35">
        <f t="shared" si="54"/>
        <v>11.646893681223622</v>
      </c>
      <c r="BO77" s="35">
        <f t="shared" si="55"/>
        <v>71.765198549259807</v>
      </c>
      <c r="BP77" s="24">
        <v>6.6027138169616739</v>
      </c>
      <c r="BQ77" s="24">
        <v>1.8074575119475218</v>
      </c>
      <c r="BR77" s="24">
        <v>0.2227351173778904</v>
      </c>
      <c r="BS77" s="24">
        <v>0.33015492918336165</v>
      </c>
      <c r="BT77" s="24">
        <v>0</v>
      </c>
      <c r="BU77" s="24">
        <f t="shared" si="56"/>
        <v>8.9630613754704473</v>
      </c>
      <c r="BV77" s="35">
        <f t="shared" si="57"/>
        <v>55.228106036274909</v>
      </c>
      <c r="BW77" s="24">
        <v>1.2122497716108431</v>
      </c>
      <c r="BX77" s="24">
        <v>-0.53742924301722106</v>
      </c>
      <c r="BY77" s="24">
        <v>0.52119784951544335</v>
      </c>
      <c r="BZ77" s="24">
        <v>1.4878139276441094</v>
      </c>
      <c r="CA77" s="24">
        <f t="shared" si="58"/>
        <v>2.6838323057531746</v>
      </c>
      <c r="CB77" s="35">
        <f t="shared" si="59"/>
        <v>16.537092512984902</v>
      </c>
      <c r="CC77" s="22"/>
      <c r="CD77" s="19"/>
      <c r="CE77" s="76">
        <f t="shared" si="80"/>
        <v>165000</v>
      </c>
      <c r="CF77" s="24"/>
      <c r="CG77" s="24"/>
      <c r="CH77" s="24"/>
      <c r="CI77" s="24"/>
      <c r="CJ77" s="24"/>
      <c r="CK77" s="24"/>
      <c r="CL77" s="24"/>
      <c r="CM77" s="24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74">
        <v>1200000</v>
      </c>
      <c r="DA77" s="19">
        <v>1</v>
      </c>
    </row>
    <row r="78" spans="1:105" x14ac:dyDescent="0.2">
      <c r="A78" s="78" t="s">
        <v>2372</v>
      </c>
      <c r="B78" s="52" t="s">
        <v>972</v>
      </c>
      <c r="C78" s="52" t="s">
        <v>972</v>
      </c>
      <c r="D78" s="53" t="s">
        <v>951</v>
      </c>
      <c r="E78" s="53" t="str">
        <f t="shared" si="81"/>
        <v xml:space="preserve">Armstrong, Colby </v>
      </c>
      <c r="F78" s="53" t="s">
        <v>2460</v>
      </c>
      <c r="G78" s="54" t="s">
        <v>1528</v>
      </c>
      <c r="H78" s="52">
        <v>54</v>
      </c>
      <c r="I78" s="19">
        <v>9</v>
      </c>
      <c r="J78" s="19">
        <v>15</v>
      </c>
      <c r="K78" s="19">
        <v>24</v>
      </c>
      <c r="L78" s="52">
        <v>6</v>
      </c>
      <c r="M78" s="19">
        <v>50</v>
      </c>
      <c r="N78" s="19">
        <v>84</v>
      </c>
      <c r="O78" s="20">
        <f t="shared" ref="O78:O85" si="82">IF(N78=0,0,I78/N78)</f>
        <v>0.10714285714285714</v>
      </c>
      <c r="P78" s="19"/>
      <c r="Q78" s="19"/>
      <c r="R78" s="19"/>
      <c r="S78" s="19">
        <v>3</v>
      </c>
      <c r="T78" s="19">
        <v>9</v>
      </c>
      <c r="U78" s="20">
        <f t="shared" ref="U78:U85" si="83">IF(S78+T78=0,0,S78/(S78+T78))</f>
        <v>0.25</v>
      </c>
      <c r="V78" s="19"/>
      <c r="W78" s="19"/>
      <c r="X78" s="19"/>
      <c r="Y78" s="19"/>
      <c r="Z78" s="19"/>
      <c r="AA78" s="19"/>
      <c r="AB78" s="19"/>
      <c r="AC78" s="24">
        <f t="shared" si="60"/>
        <v>0</v>
      </c>
      <c r="AD78" s="24">
        <f t="shared" si="61"/>
        <v>0</v>
      </c>
      <c r="AE78" s="24">
        <f t="shared" si="62"/>
        <v>0</v>
      </c>
      <c r="AF78" s="24">
        <f t="shared" si="63"/>
        <v>0</v>
      </c>
      <c r="AG78" s="24">
        <f t="shared" si="64"/>
        <v>0</v>
      </c>
      <c r="AH78" s="24">
        <f t="shared" si="65"/>
        <v>0</v>
      </c>
      <c r="AI78" s="21">
        <f t="shared" si="66"/>
        <v>3.0933150025777625</v>
      </c>
      <c r="AJ78" s="21">
        <f t="shared" si="67"/>
        <v>0</v>
      </c>
      <c r="AK78" s="21">
        <f t="shared" si="68"/>
        <v>0</v>
      </c>
      <c r="AL78" s="21">
        <f t="shared" si="69"/>
        <v>2.4746520020622103</v>
      </c>
      <c r="AM78" s="21">
        <f t="shared" si="70"/>
        <v>2.2126613398893666</v>
      </c>
      <c r="AN78" s="21">
        <f t="shared" si="71"/>
        <v>7.1456927352123856</v>
      </c>
      <c r="AO78" s="60">
        <v>678.88333333333333</v>
      </c>
      <c r="AP78" s="60">
        <v>27.116666666666667</v>
      </c>
      <c r="AQ78" s="60">
        <v>125.95</v>
      </c>
      <c r="AR78" s="61">
        <f>SUM(AO78:AQ78)</f>
        <v>831.95</v>
      </c>
      <c r="AS78" s="19"/>
      <c r="AT78" s="19"/>
      <c r="AU78" s="19"/>
      <c r="AV78" s="19"/>
      <c r="AW78" s="19"/>
      <c r="AX78" s="24">
        <f t="shared" si="72"/>
        <v>0</v>
      </c>
      <c r="AY78" s="24">
        <f t="shared" si="73"/>
        <v>0</v>
      </c>
      <c r="AZ78" s="24">
        <f t="shared" si="74"/>
        <v>0</v>
      </c>
      <c r="BA78" s="24">
        <f t="shared" si="75"/>
        <v>0</v>
      </c>
      <c r="BB78" s="24">
        <f t="shared" si="76"/>
        <v>0</v>
      </c>
      <c r="BC78" s="24">
        <f t="shared" si="77"/>
        <v>12.571913580246914</v>
      </c>
      <c r="BD78" s="24">
        <f t="shared" si="78"/>
        <v>2.3324074074074073</v>
      </c>
      <c r="BE78" s="24">
        <f t="shared" si="79"/>
        <v>0.50216049382716055</v>
      </c>
      <c r="BF78" s="53">
        <f>BI78-BG78-BH78</f>
        <v>35</v>
      </c>
      <c r="BG78" s="52">
        <v>0</v>
      </c>
      <c r="BH78" s="52">
        <v>0</v>
      </c>
      <c r="BI78" s="52">
        <v>35</v>
      </c>
      <c r="BJ78" s="53">
        <f>BM78-BK78-BL78</f>
        <v>28</v>
      </c>
      <c r="BK78" s="52">
        <v>1</v>
      </c>
      <c r="BL78" s="52">
        <v>15</v>
      </c>
      <c r="BM78" s="52">
        <v>44</v>
      </c>
      <c r="BN78" s="35">
        <f t="shared" si="54"/>
        <v>19.219607105571168</v>
      </c>
      <c r="BO78" s="35">
        <f t="shared" si="55"/>
        <v>46.203755287147466</v>
      </c>
      <c r="BP78" s="24">
        <v>15.658149336702269</v>
      </c>
      <c r="BQ78" s="24">
        <v>-1.4264109562198357</v>
      </c>
      <c r="BR78" s="24">
        <v>0.45661497032613202</v>
      </c>
      <c r="BS78" s="24">
        <v>-1.5600675607441306</v>
      </c>
      <c r="BT78" s="24">
        <v>0</v>
      </c>
      <c r="BU78" s="24">
        <f t="shared" si="56"/>
        <v>13.128285790064435</v>
      </c>
      <c r="BV78" s="35">
        <f t="shared" si="57"/>
        <v>31.56027595423868</v>
      </c>
      <c r="BW78" s="24">
        <v>4.481780737775038</v>
      </c>
      <c r="BX78" s="24">
        <v>-7.2325163478744695E-2</v>
      </c>
      <c r="BY78" s="24">
        <v>2.6640949463066326</v>
      </c>
      <c r="BZ78" s="24">
        <v>-0.98222920509619249</v>
      </c>
      <c r="CA78" s="24">
        <f t="shared" si="58"/>
        <v>6.0913213155067334</v>
      </c>
      <c r="CB78" s="35">
        <f t="shared" si="59"/>
        <v>14.643479332908788</v>
      </c>
      <c r="CC78" s="55">
        <v>58.235081000000001</v>
      </c>
      <c r="CD78" s="19">
        <v>1680933</v>
      </c>
      <c r="CE78" s="76">
        <f t="shared" si="80"/>
        <v>2552527.888888889</v>
      </c>
      <c r="CF78" s="24"/>
      <c r="CG78" s="24"/>
      <c r="CH78" s="24"/>
      <c r="CI78" s="24"/>
      <c r="CJ78" s="24"/>
      <c r="CK78" s="24"/>
      <c r="CL78" s="24"/>
      <c r="CM78" s="24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74">
        <v>1200000</v>
      </c>
      <c r="DA78" s="19">
        <v>1</v>
      </c>
    </row>
    <row r="79" spans="1:105" x14ac:dyDescent="0.2">
      <c r="A79" s="80" t="s">
        <v>2372</v>
      </c>
      <c r="B79" s="48" t="s">
        <v>972</v>
      </c>
      <c r="C79" s="48" t="s">
        <v>951</v>
      </c>
      <c r="D79" s="49" t="s">
        <v>951</v>
      </c>
      <c r="E79" s="49" t="str">
        <f t="shared" si="81"/>
        <v xml:space="preserve">Armstrong, Colby </v>
      </c>
      <c r="F79" s="49" t="s">
        <v>2460</v>
      </c>
      <c r="G79" s="50" t="s">
        <v>1528</v>
      </c>
      <c r="H79" s="48">
        <v>72</v>
      </c>
      <c r="I79" s="65">
        <v>13</v>
      </c>
      <c r="J79" s="65">
        <v>22</v>
      </c>
      <c r="K79" s="65">
        <v>35</v>
      </c>
      <c r="L79" s="48">
        <v>4</v>
      </c>
      <c r="M79" s="10">
        <v>56</v>
      </c>
      <c r="N79" s="10">
        <v>113</v>
      </c>
      <c r="O79" s="11">
        <f t="shared" si="82"/>
        <v>0.11504424778761062</v>
      </c>
      <c r="P79" s="10"/>
      <c r="Q79" s="10">
        <v>3</v>
      </c>
      <c r="R79" s="10">
        <v>0</v>
      </c>
      <c r="S79" s="10">
        <v>3</v>
      </c>
      <c r="T79" s="10">
        <v>12</v>
      </c>
      <c r="U79" s="11">
        <f t="shared" si="83"/>
        <v>0.2</v>
      </c>
      <c r="V79" s="10">
        <v>0.3</v>
      </c>
      <c r="W79" s="10">
        <v>1</v>
      </c>
      <c r="X79" s="10">
        <v>1</v>
      </c>
      <c r="Y79" s="10">
        <v>0</v>
      </c>
      <c r="Z79" s="10">
        <v>1</v>
      </c>
      <c r="AA79" s="10">
        <v>12</v>
      </c>
      <c r="AB79" s="10">
        <v>20</v>
      </c>
      <c r="AC79" s="13">
        <f t="shared" si="60"/>
        <v>5.3571428571428568</v>
      </c>
      <c r="AD79" s="13">
        <f t="shared" si="61"/>
        <v>5.3571428571428568</v>
      </c>
      <c r="AE79" s="13">
        <f t="shared" si="62"/>
        <v>0</v>
      </c>
      <c r="AF79" s="13">
        <f t="shared" si="63"/>
        <v>1.5915119363395225</v>
      </c>
      <c r="AG79" s="13">
        <f t="shared" si="64"/>
        <v>15.789473684210526</v>
      </c>
      <c r="AH79" s="13">
        <f t="shared" si="65"/>
        <v>26.315789473684209</v>
      </c>
      <c r="AI79" s="29">
        <f t="shared" si="66"/>
        <v>3.0263157894736841</v>
      </c>
      <c r="AJ79" s="29">
        <f t="shared" si="67"/>
        <v>2.1428571428571428</v>
      </c>
      <c r="AK79" s="29">
        <f t="shared" si="68"/>
        <v>0.3183023872679045</v>
      </c>
      <c r="AL79" s="29">
        <f t="shared" si="69"/>
        <v>2.5657894736842106</v>
      </c>
      <c r="AM79" s="29">
        <f t="shared" si="70"/>
        <v>4.2857142857142856</v>
      </c>
      <c r="AN79" s="29">
        <f t="shared" si="71"/>
        <v>7.9575596816976137</v>
      </c>
      <c r="AO79" s="13">
        <v>912</v>
      </c>
      <c r="AP79" s="13">
        <v>56</v>
      </c>
      <c r="AQ79" s="13">
        <v>188.5</v>
      </c>
      <c r="AR79" s="59">
        <v>1156.5</v>
      </c>
      <c r="AS79" s="10">
        <v>31</v>
      </c>
      <c r="AT79" s="10">
        <v>85</v>
      </c>
      <c r="AU79" s="10">
        <v>41</v>
      </c>
      <c r="AV79" s="10">
        <v>13</v>
      </c>
      <c r="AW79" s="10">
        <v>42</v>
      </c>
      <c r="AX79" s="13">
        <f t="shared" si="72"/>
        <v>1.6083009079118027</v>
      </c>
      <c r="AY79" s="13">
        <f t="shared" si="73"/>
        <v>4.4098573281452662</v>
      </c>
      <c r="AZ79" s="13">
        <f t="shared" si="74"/>
        <v>2.1271076523994812</v>
      </c>
      <c r="BA79" s="13">
        <f t="shared" si="75"/>
        <v>0.67444876783398189</v>
      </c>
      <c r="BB79" s="13">
        <f t="shared" si="76"/>
        <v>2.1789883268482493</v>
      </c>
      <c r="BC79" s="13">
        <f t="shared" si="77"/>
        <v>12.666666666666666</v>
      </c>
      <c r="BD79" s="13">
        <f t="shared" si="78"/>
        <v>2.6180555555555554</v>
      </c>
      <c r="BE79" s="13">
        <f t="shared" si="79"/>
        <v>0.77777777777777779</v>
      </c>
      <c r="BF79" s="49">
        <v>46</v>
      </c>
      <c r="BG79" s="49">
        <v>2</v>
      </c>
      <c r="BH79" s="49">
        <v>1</v>
      </c>
      <c r="BI79" s="49">
        <v>49</v>
      </c>
      <c r="BJ79" s="49">
        <v>39</v>
      </c>
      <c r="BK79" s="49">
        <v>4</v>
      </c>
      <c r="BL79" s="49">
        <v>25</v>
      </c>
      <c r="BM79" s="49">
        <v>68</v>
      </c>
      <c r="BN79" s="39">
        <v>30.9</v>
      </c>
      <c r="BO79" s="39">
        <v>53.4</v>
      </c>
      <c r="BP79" s="13">
        <v>22.3</v>
      </c>
      <c r="BQ79" s="13">
        <v>0.4</v>
      </c>
      <c r="BR79" s="13">
        <v>0.7</v>
      </c>
      <c r="BS79" s="13">
        <v>-1.2</v>
      </c>
      <c r="BT79" s="13">
        <v>0</v>
      </c>
      <c r="BU79" s="13">
        <v>22.1</v>
      </c>
      <c r="BV79" s="39">
        <v>38.200000000000003</v>
      </c>
      <c r="BW79" s="13">
        <v>5.7</v>
      </c>
      <c r="BX79" s="13">
        <v>-0.6</v>
      </c>
      <c r="BY79" s="13">
        <v>3.2</v>
      </c>
      <c r="BZ79" s="13">
        <v>0.5</v>
      </c>
      <c r="CA79" s="13">
        <v>8.8000000000000007</v>
      </c>
      <c r="CB79" s="39">
        <v>15.2</v>
      </c>
      <c r="CC79" s="51">
        <v>55.047302000000002</v>
      </c>
      <c r="CD79" s="10">
        <v>2276290</v>
      </c>
      <c r="CE79" s="73">
        <f t="shared" si="80"/>
        <v>2592441.388888889</v>
      </c>
      <c r="CF79" s="66">
        <v>23.7</v>
      </c>
      <c r="CG79" s="66">
        <v>29.3</v>
      </c>
      <c r="CH79" s="66">
        <v>-0.7</v>
      </c>
      <c r="CI79" s="66">
        <v>2.2000000000000002</v>
      </c>
      <c r="CJ79" s="67">
        <f t="shared" ref="CJ79:CJ85" si="84">CI79/(AO79+2*(AP79+AQ79))*2000</f>
        <v>3.1406138472519629</v>
      </c>
      <c r="CK79" s="66">
        <v>1.3</v>
      </c>
      <c r="CL79" s="67">
        <f t="shared" ref="CL79:CL85" si="85">CK79/(AO79+2*(AP79+AQ79))*2000</f>
        <v>1.85581727337616</v>
      </c>
      <c r="CM79" s="66">
        <v>3.5</v>
      </c>
      <c r="CN79" s="10" t="s">
        <v>1817</v>
      </c>
      <c r="CO79" s="10" t="s">
        <v>2952</v>
      </c>
      <c r="CP79" s="10" t="s">
        <v>3102</v>
      </c>
      <c r="CQ79" s="10" t="s">
        <v>2400</v>
      </c>
      <c r="CR79" s="10">
        <v>74</v>
      </c>
      <c r="CS79" s="10">
        <v>190</v>
      </c>
      <c r="CT79" s="10">
        <v>19</v>
      </c>
      <c r="CU79" s="10" t="s">
        <v>3401</v>
      </c>
      <c r="CV79" s="10"/>
      <c r="CW79" s="10"/>
      <c r="CX79" s="10"/>
      <c r="CY79" s="10"/>
      <c r="CZ79" s="73">
        <v>1200000</v>
      </c>
      <c r="DA79" s="10">
        <v>2</v>
      </c>
    </row>
    <row r="80" spans="1:105" x14ac:dyDescent="0.2">
      <c r="A80" s="44" t="s">
        <v>2372</v>
      </c>
      <c r="B80" s="43"/>
      <c r="C80" s="43" t="s">
        <v>951</v>
      </c>
      <c r="D80" s="42" t="s">
        <v>951</v>
      </c>
      <c r="E80" s="42" t="str">
        <f t="shared" si="81"/>
        <v xml:space="preserve">Stuart, Colin </v>
      </c>
      <c r="F80" s="42" t="s">
        <v>914</v>
      </c>
      <c r="G80" s="45" t="s">
        <v>1540</v>
      </c>
      <c r="H80" s="43">
        <v>18</v>
      </c>
      <c r="I80" s="64">
        <v>3</v>
      </c>
      <c r="J80" s="64">
        <v>2</v>
      </c>
      <c r="K80" s="64">
        <v>5</v>
      </c>
      <c r="L80" s="43">
        <v>2</v>
      </c>
      <c r="M80">
        <v>6</v>
      </c>
      <c r="N80">
        <v>19</v>
      </c>
      <c r="O80" s="4">
        <f t="shared" si="82"/>
        <v>0.15789473684210525</v>
      </c>
      <c r="Q80">
        <v>1</v>
      </c>
      <c r="R80">
        <v>0</v>
      </c>
      <c r="S80">
        <v>4</v>
      </c>
      <c r="T80">
        <v>3</v>
      </c>
      <c r="U80" s="4">
        <f t="shared" si="83"/>
        <v>0.5714285714285714</v>
      </c>
      <c r="V80">
        <v>0.6</v>
      </c>
      <c r="W80">
        <v>0</v>
      </c>
      <c r="X80">
        <v>0</v>
      </c>
      <c r="Y80">
        <v>1</v>
      </c>
      <c r="Z80">
        <v>0</v>
      </c>
      <c r="AA80">
        <v>2</v>
      </c>
      <c r="AB80">
        <v>2</v>
      </c>
      <c r="AC80" s="9">
        <f t="shared" si="60"/>
        <v>0</v>
      </c>
      <c r="AD80" s="9">
        <f t="shared" si="61"/>
        <v>0</v>
      </c>
      <c r="AE80" s="9">
        <f t="shared" si="62"/>
        <v>21.505376344086024</v>
      </c>
      <c r="AF80" s="9">
        <f t="shared" si="63"/>
        <v>0</v>
      </c>
      <c r="AG80" s="9">
        <f t="shared" si="64"/>
        <v>11.599806669888835</v>
      </c>
      <c r="AH80" s="9">
        <f t="shared" si="65"/>
        <v>11.599806669888835</v>
      </c>
      <c r="AI80" s="58">
        <f t="shared" si="66"/>
        <v>2.0299661672305462</v>
      </c>
      <c r="AJ80" s="58">
        <f t="shared" si="67"/>
        <v>0</v>
      </c>
      <c r="AK80" s="58">
        <f t="shared" si="68"/>
        <v>4.3010752688172049</v>
      </c>
      <c r="AL80" s="58">
        <f t="shared" si="69"/>
        <v>1.7399710004833251</v>
      </c>
      <c r="AM80" s="58">
        <f t="shared" si="70"/>
        <v>0</v>
      </c>
      <c r="AN80" s="58">
        <f t="shared" si="71"/>
        <v>4.3010752688172049</v>
      </c>
      <c r="AO80" s="56">
        <v>206.9</v>
      </c>
      <c r="AP80" s="56">
        <v>1.0666666666666667</v>
      </c>
      <c r="AQ80" s="56">
        <v>13.95</v>
      </c>
      <c r="AR80" s="57">
        <f>SUM(AO80:AQ80)</f>
        <v>221.91666666666666</v>
      </c>
      <c r="AS80">
        <v>9</v>
      </c>
      <c r="AT80">
        <v>25</v>
      </c>
      <c r="AU80">
        <v>5</v>
      </c>
      <c r="AV80">
        <v>7</v>
      </c>
      <c r="AW80">
        <v>14</v>
      </c>
      <c r="AX80" s="9">
        <f t="shared" si="72"/>
        <v>2.4333458505444985</v>
      </c>
      <c r="AY80" s="9">
        <f t="shared" si="73"/>
        <v>6.7592940292902748</v>
      </c>
      <c r="AZ80" s="9">
        <f t="shared" si="74"/>
        <v>1.3518588058580547</v>
      </c>
      <c r="BA80" s="9">
        <f t="shared" si="75"/>
        <v>1.8926023282012767</v>
      </c>
      <c r="BB80" s="9">
        <f t="shared" si="76"/>
        <v>3.7852046564025534</v>
      </c>
      <c r="BC80" s="33">
        <f t="shared" si="77"/>
        <v>11.494444444444445</v>
      </c>
      <c r="BD80" s="33">
        <f t="shared" si="78"/>
        <v>0.77499999999999991</v>
      </c>
      <c r="BE80" s="33">
        <f t="shared" si="79"/>
        <v>5.9259259259259262E-2</v>
      </c>
      <c r="BF80" s="42">
        <f>BI80-BG80-BH80</f>
        <v>7</v>
      </c>
      <c r="BG80" s="43">
        <v>0</v>
      </c>
      <c r="BH80" s="43">
        <v>1</v>
      </c>
      <c r="BI80" s="43">
        <v>8</v>
      </c>
      <c r="BJ80" s="42">
        <f>BM80-BK80-BL80</f>
        <v>6</v>
      </c>
      <c r="BK80" s="43">
        <v>0</v>
      </c>
      <c r="BL80" s="43">
        <v>1</v>
      </c>
      <c r="BM80" s="43">
        <v>7</v>
      </c>
      <c r="BN80" s="34">
        <f t="shared" ref="BN80:BN87" si="86">BU80+CA80</f>
        <v>6.5534579778366755</v>
      </c>
      <c r="BO80" s="34">
        <f t="shared" ref="BO80:BO87" si="87">BN80/AR80*2000</f>
        <v>59.062332507728208</v>
      </c>
      <c r="BP80" s="33">
        <v>1.5772433575563967</v>
      </c>
      <c r="BQ80" s="33">
        <v>-5.7115278767422846E-2</v>
      </c>
      <c r="BR80" s="33">
        <v>-1.3491864955432715</v>
      </c>
      <c r="BS80" s="33">
        <v>2.7538896104086259</v>
      </c>
      <c r="BT80" s="33">
        <v>0</v>
      </c>
      <c r="BU80" s="9">
        <f t="shared" ref="BU80:BU87" si="88">SUM(BP80:BT80)</f>
        <v>2.9248311936543283</v>
      </c>
      <c r="BV80" s="34">
        <f t="shared" ref="BV80:BV87" si="89">BU80/AR80*2000</f>
        <v>26.359725365266197</v>
      </c>
      <c r="BW80" s="33">
        <v>2.3755835364214453</v>
      </c>
      <c r="BX80" s="33">
        <v>5.4927687101884847E-3</v>
      </c>
      <c r="BY80" s="33">
        <v>0.91623978571413089</v>
      </c>
      <c r="BZ80" s="33">
        <v>0.33131069333658275</v>
      </c>
      <c r="CA80" s="9">
        <f t="shared" ref="CA80:CA87" si="90">SUM(BW80:BZ80)</f>
        <v>3.6286267841823476</v>
      </c>
      <c r="CB80" s="34">
        <f t="shared" ref="CB80:CB87" si="91">CA80/AR80*2000</f>
        <v>32.702607142462014</v>
      </c>
      <c r="CE80" s="68">
        <f t="shared" si="80"/>
        <v>165000</v>
      </c>
      <c r="CF80" s="62">
        <v>4</v>
      </c>
      <c r="CG80" s="62">
        <v>4</v>
      </c>
      <c r="CH80" s="62">
        <v>3.3</v>
      </c>
      <c r="CI80" s="62">
        <v>0.3</v>
      </c>
      <c r="CJ80" s="63">
        <f t="shared" si="84"/>
        <v>2.5323579065841306</v>
      </c>
      <c r="CK80" s="62">
        <v>0.7</v>
      </c>
      <c r="CL80" s="63">
        <f t="shared" si="85"/>
        <v>5.9088351153629715</v>
      </c>
      <c r="CM80" s="62">
        <v>1</v>
      </c>
      <c r="CN80" t="s">
        <v>1820</v>
      </c>
      <c r="CO80" t="s">
        <v>1626</v>
      </c>
      <c r="CP80" t="s">
        <v>2413</v>
      </c>
      <c r="CQ80" t="s">
        <v>2414</v>
      </c>
      <c r="CR80">
        <v>74</v>
      </c>
      <c r="CS80">
        <v>205</v>
      </c>
      <c r="CT80">
        <v>49</v>
      </c>
      <c r="CU80" t="s">
        <v>3402</v>
      </c>
      <c r="CV80" t="s">
        <v>3090</v>
      </c>
      <c r="CZ80" s="72">
        <v>483333.33333333302</v>
      </c>
      <c r="DA80">
        <v>0</v>
      </c>
    </row>
    <row r="81" spans="1:105" x14ac:dyDescent="0.2">
      <c r="A81" s="38" t="s">
        <v>2452</v>
      </c>
      <c r="B81" t="s">
        <v>951</v>
      </c>
      <c r="C81" t="s">
        <v>951</v>
      </c>
      <c r="D81" t="s">
        <v>951</v>
      </c>
      <c r="E81" t="str">
        <f t="shared" si="81"/>
        <v xml:space="preserve">Boulton, Eric </v>
      </c>
      <c r="F81" t="s">
        <v>2508</v>
      </c>
      <c r="G81" t="s">
        <v>1540</v>
      </c>
      <c r="H81">
        <v>45</v>
      </c>
      <c r="I81">
        <v>3</v>
      </c>
      <c r="J81">
        <v>4</v>
      </c>
      <c r="K81">
        <f>I81+J81</f>
        <v>7</v>
      </c>
      <c r="L81">
        <v>2</v>
      </c>
      <c r="M81">
        <v>49</v>
      </c>
      <c r="N81">
        <v>42</v>
      </c>
      <c r="O81" s="4">
        <f t="shared" si="82"/>
        <v>7.1428571428571425E-2</v>
      </c>
      <c r="P81">
        <v>432</v>
      </c>
      <c r="Q81">
        <v>0</v>
      </c>
      <c r="R81">
        <v>0</v>
      </c>
      <c r="S81">
        <v>1</v>
      </c>
      <c r="T81">
        <v>1</v>
      </c>
      <c r="U81" s="4">
        <f t="shared" si="83"/>
        <v>0.5</v>
      </c>
      <c r="V81" s="40">
        <v>0</v>
      </c>
      <c r="W81">
        <v>0</v>
      </c>
      <c r="X81">
        <v>0</v>
      </c>
      <c r="Y81">
        <v>0</v>
      </c>
      <c r="Z81">
        <v>0</v>
      </c>
      <c r="AA81">
        <f>I81-W81-Y81</f>
        <v>3</v>
      </c>
      <c r="AB81">
        <f>J81-X81-Z81</f>
        <v>4</v>
      </c>
      <c r="AC81" s="9">
        <f t="shared" si="60"/>
        <v>0</v>
      </c>
      <c r="AD81" s="9">
        <f t="shared" si="61"/>
        <v>0</v>
      </c>
      <c r="AE81" s="9">
        <f t="shared" si="62"/>
        <v>0</v>
      </c>
      <c r="AF81" s="9">
        <f t="shared" si="63"/>
        <v>0</v>
      </c>
      <c r="AG81" s="9">
        <f t="shared" si="64"/>
        <v>12.854082361342536</v>
      </c>
      <c r="AH81" s="9">
        <f t="shared" si="65"/>
        <v>17.13877648179005</v>
      </c>
      <c r="AI81" s="6">
        <f t="shared" si="66"/>
        <v>2.3565817662461321</v>
      </c>
      <c r="AJ81" s="6">
        <f t="shared" si="67"/>
        <v>0</v>
      </c>
      <c r="AK81" s="6">
        <f t="shared" si="68"/>
        <v>0</v>
      </c>
      <c r="AL81" s="6">
        <f t="shared" si="69"/>
        <v>1.713877648179005</v>
      </c>
      <c r="AM81" s="6">
        <f t="shared" si="70"/>
        <v>0</v>
      </c>
      <c r="AN81" s="6">
        <f t="shared" si="71"/>
        <v>0</v>
      </c>
      <c r="AO81" s="32">
        <v>280.06666666666666</v>
      </c>
      <c r="AP81" s="32">
        <v>1.7333333333333334</v>
      </c>
      <c r="AQ81" s="32">
        <v>0.38333333333333341</v>
      </c>
      <c r="AR81" s="32">
        <v>282.18333333333334</v>
      </c>
      <c r="AS81" s="40">
        <v>1</v>
      </c>
      <c r="AT81" s="40">
        <v>30</v>
      </c>
      <c r="AU81" s="40">
        <v>18</v>
      </c>
      <c r="AV81" s="40">
        <v>6</v>
      </c>
      <c r="AW81" s="40">
        <v>17</v>
      </c>
      <c r="AX81" s="9">
        <f t="shared" si="72"/>
        <v>0.21262772429271751</v>
      </c>
      <c r="AY81" s="9">
        <f t="shared" si="73"/>
        <v>6.3788317287815248</v>
      </c>
      <c r="AZ81" s="9">
        <f t="shared" si="74"/>
        <v>3.8272990372689151</v>
      </c>
      <c r="BA81" s="9">
        <f t="shared" si="75"/>
        <v>1.2757663457563049</v>
      </c>
      <c r="BB81" s="9">
        <f t="shared" si="76"/>
        <v>3.6146713129761974</v>
      </c>
      <c r="BC81" s="9">
        <f t="shared" si="77"/>
        <v>6.2237037037037037</v>
      </c>
      <c r="BD81" s="9">
        <f t="shared" si="78"/>
        <v>8.5185185185185208E-3</v>
      </c>
      <c r="BE81" s="9">
        <f t="shared" si="79"/>
        <v>3.8518518518518521E-2</v>
      </c>
      <c r="BF81" s="3">
        <v>11</v>
      </c>
      <c r="BG81" s="3">
        <v>0</v>
      </c>
      <c r="BH81" s="3">
        <v>0</v>
      </c>
      <c r="BI81" s="3">
        <v>11</v>
      </c>
      <c r="BJ81" s="3">
        <v>8</v>
      </c>
      <c r="BK81" s="3">
        <v>0</v>
      </c>
      <c r="BL81" s="3">
        <v>0</v>
      </c>
      <c r="BM81" s="3">
        <v>8</v>
      </c>
      <c r="BN81" s="34">
        <f t="shared" si="86"/>
        <v>3.229260927915214</v>
      </c>
      <c r="BO81" s="34">
        <f t="shared" si="87"/>
        <v>22.887680075000041</v>
      </c>
      <c r="BP81" s="34">
        <v>4.052759743827381</v>
      </c>
      <c r="BQ81" s="34">
        <v>-9.3104197322930363E-2</v>
      </c>
      <c r="BR81" s="34">
        <v>4.223309607423073E-2</v>
      </c>
      <c r="BS81" s="34">
        <v>-5.2308997258373379E-3</v>
      </c>
      <c r="BT81" s="34">
        <v>0</v>
      </c>
      <c r="BU81" s="34">
        <f t="shared" si="88"/>
        <v>3.9966577428528436</v>
      </c>
      <c r="BV81" s="34">
        <f t="shared" si="89"/>
        <v>28.326674687988966</v>
      </c>
      <c r="BW81" s="34">
        <v>2.2939931804306681</v>
      </c>
      <c r="BX81" s="34">
        <v>4.7381941437548121E-3</v>
      </c>
      <c r="BY81" s="34">
        <v>2.8699304642772101E-2</v>
      </c>
      <c r="BZ81" s="34">
        <v>-3.0948274941548246</v>
      </c>
      <c r="CA81" s="34">
        <f t="shared" si="90"/>
        <v>-0.76739681493762957</v>
      </c>
      <c r="CB81" s="34">
        <f t="shared" si="91"/>
        <v>-5.4389946129889291</v>
      </c>
      <c r="CC81" s="15">
        <v>49</v>
      </c>
      <c r="CD81" s="7">
        <v>165000</v>
      </c>
      <c r="CE81" s="68">
        <f t="shared" si="80"/>
        <v>165000</v>
      </c>
      <c r="CF81" s="9">
        <v>7.1</v>
      </c>
      <c r="CG81" s="9">
        <v>6.7</v>
      </c>
      <c r="CH81" s="9">
        <v>1.4</v>
      </c>
      <c r="CI81" s="9">
        <v>-0.6</v>
      </c>
      <c r="CJ81" s="9">
        <f t="shared" si="84"/>
        <v>-4.2208934224410832</v>
      </c>
      <c r="CK81" s="9">
        <v>0.7</v>
      </c>
      <c r="CL81" s="9">
        <f t="shared" si="85"/>
        <v>4.9243756595145962</v>
      </c>
      <c r="CM81" s="9">
        <v>0.1</v>
      </c>
      <c r="CN81" t="s">
        <v>1186</v>
      </c>
      <c r="CO81" t="s">
        <v>3141</v>
      </c>
      <c r="CP81" t="s">
        <v>2430</v>
      </c>
      <c r="CQ81" t="s">
        <v>2400</v>
      </c>
      <c r="CR81">
        <v>73</v>
      </c>
      <c r="CS81">
        <v>220</v>
      </c>
      <c r="CU81" t="s">
        <v>3402</v>
      </c>
      <c r="CV81" t="s">
        <v>2382</v>
      </c>
      <c r="CW81">
        <v>0</v>
      </c>
      <c r="CX81">
        <v>0</v>
      </c>
      <c r="CY81">
        <v>0</v>
      </c>
      <c r="CZ81" s="70"/>
      <c r="DA81">
        <v>0</v>
      </c>
    </row>
    <row r="82" spans="1:105" x14ac:dyDescent="0.2">
      <c r="A82" s="44" t="s">
        <v>2372</v>
      </c>
      <c r="B82" s="43" t="s">
        <v>951</v>
      </c>
      <c r="C82" s="43" t="s">
        <v>951</v>
      </c>
      <c r="D82" s="42" t="s">
        <v>951</v>
      </c>
      <c r="E82" s="42" t="str">
        <f t="shared" si="81"/>
        <v xml:space="preserve">Boulton, Eric </v>
      </c>
      <c r="F82" s="42" t="s">
        <v>2508</v>
      </c>
      <c r="G82" s="45" t="s">
        <v>2376</v>
      </c>
      <c r="H82" s="43">
        <v>74</v>
      </c>
      <c r="I82" s="64">
        <v>4</v>
      </c>
      <c r="J82" s="64">
        <v>5</v>
      </c>
      <c r="K82" s="64">
        <v>9</v>
      </c>
      <c r="L82" s="43">
        <v>-10</v>
      </c>
      <c r="M82">
        <v>127</v>
      </c>
      <c r="N82">
        <v>64</v>
      </c>
      <c r="O82" s="4">
        <f t="shared" si="82"/>
        <v>6.25E-2</v>
      </c>
      <c r="Q82">
        <v>0</v>
      </c>
      <c r="R82">
        <v>0</v>
      </c>
      <c r="S82">
        <v>1</v>
      </c>
      <c r="T82">
        <v>3</v>
      </c>
      <c r="U82" s="4">
        <f t="shared" si="83"/>
        <v>0.25</v>
      </c>
      <c r="V82">
        <v>0</v>
      </c>
      <c r="W82">
        <v>0</v>
      </c>
      <c r="X82">
        <v>0</v>
      </c>
      <c r="Y82">
        <v>0</v>
      </c>
      <c r="Z82">
        <v>0</v>
      </c>
      <c r="AA82">
        <v>4</v>
      </c>
      <c r="AB82">
        <v>5</v>
      </c>
      <c r="AC82" s="9">
        <f t="shared" si="60"/>
        <v>0</v>
      </c>
      <c r="AD82" s="9">
        <f t="shared" si="61"/>
        <v>0</v>
      </c>
      <c r="AE82" s="9">
        <f t="shared" si="62"/>
        <v>0</v>
      </c>
      <c r="AF82" s="9">
        <f t="shared" si="63"/>
        <v>0</v>
      </c>
      <c r="AG82" s="9">
        <f t="shared" si="64"/>
        <v>8.7987290724673102</v>
      </c>
      <c r="AH82" s="9">
        <f t="shared" si="65"/>
        <v>10.998411340584138</v>
      </c>
      <c r="AI82" s="58">
        <f t="shared" si="66"/>
        <v>1.3198093608700967</v>
      </c>
      <c r="AJ82" s="58">
        <f t="shared" si="67"/>
        <v>0</v>
      </c>
      <c r="AK82" s="58">
        <f t="shared" si="68"/>
        <v>0</v>
      </c>
      <c r="AL82" s="58">
        <f t="shared" si="69"/>
        <v>2.4196504949285105</v>
      </c>
      <c r="AM82" s="58">
        <f t="shared" si="70"/>
        <v>0</v>
      </c>
      <c r="AN82" s="58">
        <f t="shared" si="71"/>
        <v>0</v>
      </c>
      <c r="AO82" s="56">
        <v>545.5333333333333</v>
      </c>
      <c r="AP82" s="56">
        <v>4.1333333333333337</v>
      </c>
      <c r="AQ82" s="56">
        <v>1.6</v>
      </c>
      <c r="AR82" s="57">
        <f>SUM(AO82:AQ82)</f>
        <v>551.26666666666665</v>
      </c>
      <c r="AS82">
        <v>19</v>
      </c>
      <c r="AT82">
        <v>56</v>
      </c>
      <c r="AU82">
        <v>20</v>
      </c>
      <c r="AV82">
        <v>6</v>
      </c>
      <c r="AW82">
        <v>16</v>
      </c>
      <c r="AX82" s="9">
        <f t="shared" si="72"/>
        <v>2.0679646873866249</v>
      </c>
      <c r="AY82" s="9">
        <f t="shared" si="73"/>
        <v>6.0950538154553149</v>
      </c>
      <c r="AZ82" s="9">
        <f t="shared" si="74"/>
        <v>2.1768049340911841</v>
      </c>
      <c r="BA82" s="9">
        <f t="shared" si="75"/>
        <v>0.6530414802273552</v>
      </c>
      <c r="BB82" s="9">
        <f t="shared" si="76"/>
        <v>1.741443947272947</v>
      </c>
      <c r="BC82" s="33">
        <f t="shared" si="77"/>
        <v>7.372072072072072</v>
      </c>
      <c r="BD82" s="33">
        <f t="shared" si="78"/>
        <v>2.1621621621621623E-2</v>
      </c>
      <c r="BE82" s="33">
        <f t="shared" si="79"/>
        <v>5.5855855855855861E-2</v>
      </c>
      <c r="BF82" s="42">
        <f>BI82-BG82-BH82</f>
        <v>12</v>
      </c>
      <c r="BG82" s="43">
        <v>0</v>
      </c>
      <c r="BH82" s="43">
        <v>0</v>
      </c>
      <c r="BI82" s="43">
        <v>12</v>
      </c>
      <c r="BJ82" s="42">
        <f>BM82-BK82-BL82</f>
        <v>22</v>
      </c>
      <c r="BK82" s="43">
        <v>0</v>
      </c>
      <c r="BL82" s="43">
        <v>0</v>
      </c>
      <c r="BM82" s="43">
        <v>22</v>
      </c>
      <c r="BN82" s="34">
        <f t="shared" si="86"/>
        <v>0.93121647418709852</v>
      </c>
      <c r="BO82" s="34">
        <f t="shared" si="87"/>
        <v>3.3784610261957861</v>
      </c>
      <c r="BP82" s="33">
        <v>0.98499214316439865</v>
      </c>
      <c r="BQ82" s="33">
        <v>-0.22132170522376354</v>
      </c>
      <c r="BR82" s="33">
        <v>1.2156342982743751</v>
      </c>
      <c r="BS82" s="33">
        <v>-2.2886752039070209E-2</v>
      </c>
      <c r="BT82" s="33">
        <v>0</v>
      </c>
      <c r="BU82" s="9">
        <f t="shared" si="88"/>
        <v>1.9564179841759399</v>
      </c>
      <c r="BV82" s="34">
        <f t="shared" si="89"/>
        <v>7.0979005351648565</v>
      </c>
      <c r="BW82" s="33">
        <v>4.129279613317431</v>
      </c>
      <c r="BX82" s="33">
        <v>2.1284478751980376E-2</v>
      </c>
      <c r="BY82" s="33">
        <v>0.17975193948690857</v>
      </c>
      <c r="BZ82" s="33">
        <v>-5.3555175415451615</v>
      </c>
      <c r="CA82" s="9">
        <f t="shared" si="90"/>
        <v>-1.0252015099888414</v>
      </c>
      <c r="CB82" s="34">
        <f t="shared" si="91"/>
        <v>-3.7194395089690704</v>
      </c>
      <c r="CC82" s="47">
        <v>23.65513</v>
      </c>
      <c r="CD82">
        <v>165000</v>
      </c>
      <c r="CE82" s="68">
        <f t="shared" si="80"/>
        <v>165000</v>
      </c>
      <c r="CF82" s="62">
        <v>12.1</v>
      </c>
      <c r="CG82" s="62">
        <v>11.4</v>
      </c>
      <c r="CH82" s="62">
        <v>-6.3</v>
      </c>
      <c r="CI82" s="62">
        <v>-1.8</v>
      </c>
      <c r="CJ82" s="63">
        <f t="shared" si="84"/>
        <v>-6.4631956912028725</v>
      </c>
      <c r="CK82" s="62">
        <v>-0.8</v>
      </c>
      <c r="CL82" s="63">
        <f t="shared" si="85"/>
        <v>-2.8725314183123878</v>
      </c>
      <c r="CM82" s="62">
        <v>-2.6</v>
      </c>
      <c r="CN82" t="s">
        <v>1920</v>
      </c>
      <c r="CO82" t="s">
        <v>3141</v>
      </c>
      <c r="CP82" t="s">
        <v>2430</v>
      </c>
      <c r="CQ82" t="s">
        <v>2400</v>
      </c>
      <c r="CR82">
        <v>73</v>
      </c>
      <c r="CS82">
        <v>225</v>
      </c>
      <c r="CT82">
        <v>36</v>
      </c>
      <c r="CU82" t="s">
        <v>3402</v>
      </c>
      <c r="CZ82" s="72">
        <v>525000</v>
      </c>
      <c r="DA82">
        <v>0</v>
      </c>
    </row>
    <row r="83" spans="1:105" x14ac:dyDescent="0.2">
      <c r="A83" s="38" t="s">
        <v>2452</v>
      </c>
      <c r="B83" t="s">
        <v>975</v>
      </c>
      <c r="C83" t="s">
        <v>951</v>
      </c>
      <c r="D83" s="82" t="s">
        <v>951</v>
      </c>
      <c r="E83" t="str">
        <f t="shared" si="81"/>
        <v xml:space="preserve">Perrin, Eric </v>
      </c>
      <c r="F83" t="s">
        <v>429</v>
      </c>
      <c r="G83" t="s">
        <v>1537</v>
      </c>
      <c r="H83">
        <v>82</v>
      </c>
      <c r="I83">
        <v>13</v>
      </c>
      <c r="J83">
        <v>23</v>
      </c>
      <c r="K83">
        <f>I83+J83</f>
        <v>36</v>
      </c>
      <c r="L83">
        <v>-7</v>
      </c>
      <c r="M83">
        <v>30</v>
      </c>
      <c r="N83">
        <v>151</v>
      </c>
      <c r="O83" s="4">
        <f t="shared" si="82"/>
        <v>8.6092715231788075E-2</v>
      </c>
      <c r="P83">
        <v>1817</v>
      </c>
      <c r="Q83">
        <v>0</v>
      </c>
      <c r="R83">
        <v>0</v>
      </c>
      <c r="S83">
        <v>207</v>
      </c>
      <c r="T83">
        <v>200</v>
      </c>
      <c r="U83" s="4">
        <f t="shared" si="83"/>
        <v>0.50859950859950864</v>
      </c>
      <c r="V83" s="40">
        <v>8.6</v>
      </c>
      <c r="W83">
        <v>2</v>
      </c>
      <c r="X83">
        <v>5</v>
      </c>
      <c r="Y83">
        <v>1</v>
      </c>
      <c r="Z83">
        <v>2</v>
      </c>
      <c r="AA83">
        <f>I83-W83-Y83</f>
        <v>10</v>
      </c>
      <c r="AB83">
        <f>J83-X83-Z83</f>
        <v>16</v>
      </c>
      <c r="AC83" s="9">
        <f t="shared" si="60"/>
        <v>4.5022511255627808</v>
      </c>
      <c r="AD83" s="9">
        <f t="shared" si="61"/>
        <v>11.255627813906953</v>
      </c>
      <c r="AE83" s="9">
        <f t="shared" si="62"/>
        <v>1.9514310494362535</v>
      </c>
      <c r="AF83" s="9">
        <f t="shared" si="63"/>
        <v>3.9028620988725069</v>
      </c>
      <c r="AG83" s="9">
        <f t="shared" si="64"/>
        <v>10.836192884233339</v>
      </c>
      <c r="AH83" s="9">
        <f t="shared" si="65"/>
        <v>17.33790861477334</v>
      </c>
      <c r="AI83" s="6">
        <f t="shared" si="66"/>
        <v>2.167238576846668</v>
      </c>
      <c r="AJ83" s="6">
        <f t="shared" si="67"/>
        <v>5.8529264632316149</v>
      </c>
      <c r="AK83" s="6">
        <f t="shared" si="68"/>
        <v>1.170858629661752</v>
      </c>
      <c r="AL83" s="6">
        <f t="shared" si="69"/>
        <v>2.6006862922160012</v>
      </c>
      <c r="AM83" s="6">
        <f t="shared" si="70"/>
        <v>1.3506753376688343</v>
      </c>
      <c r="AN83" s="6">
        <f t="shared" si="71"/>
        <v>8.1960104076322651</v>
      </c>
      <c r="AO83" s="32">
        <v>1107.4000000000001</v>
      </c>
      <c r="AP83" s="32">
        <v>133.26666666666668</v>
      </c>
      <c r="AQ83" s="32">
        <v>153.73333333333332</v>
      </c>
      <c r="AR83" s="32">
        <v>1394.4</v>
      </c>
      <c r="AS83" s="40">
        <v>27</v>
      </c>
      <c r="AT83" s="40">
        <v>64</v>
      </c>
      <c r="AU83" s="40">
        <v>79</v>
      </c>
      <c r="AV83" s="40">
        <v>28</v>
      </c>
      <c r="AW83" s="40">
        <v>60</v>
      </c>
      <c r="AX83" s="9">
        <f t="shared" si="72"/>
        <v>1.1617900172117039</v>
      </c>
      <c r="AY83" s="9">
        <f t="shared" si="73"/>
        <v>2.7538726333907055</v>
      </c>
      <c r="AZ83" s="9">
        <f t="shared" si="74"/>
        <v>3.3993115318416525</v>
      </c>
      <c r="BA83" s="9">
        <f t="shared" si="75"/>
        <v>1.2048192771084336</v>
      </c>
      <c r="BB83" s="9">
        <f t="shared" si="76"/>
        <v>2.5817555938037864</v>
      </c>
      <c r="BC83" s="9">
        <f t="shared" si="77"/>
        <v>13.504878048780489</v>
      </c>
      <c r="BD83" s="9">
        <f t="shared" si="78"/>
        <v>1.8747967479674794</v>
      </c>
      <c r="BE83" s="9">
        <f t="shared" si="79"/>
        <v>1.6252032520325206</v>
      </c>
      <c r="BF83" s="3">
        <v>40</v>
      </c>
      <c r="BG83" s="3">
        <v>13</v>
      </c>
      <c r="BH83" s="3">
        <v>3</v>
      </c>
      <c r="BI83" s="3">
        <v>56</v>
      </c>
      <c r="BJ83" s="3">
        <v>48</v>
      </c>
      <c r="BK83" s="3">
        <v>3</v>
      </c>
      <c r="BL83" s="3">
        <v>21</v>
      </c>
      <c r="BM83" s="3">
        <v>72</v>
      </c>
      <c r="BN83" s="34">
        <f t="shared" si="86"/>
        <v>36.268986856559231</v>
      </c>
      <c r="BO83" s="34">
        <f t="shared" si="87"/>
        <v>52.020922054732111</v>
      </c>
      <c r="BP83" s="34">
        <v>11.354696061091532</v>
      </c>
      <c r="BQ83" s="34">
        <v>2.5437258406424443</v>
      </c>
      <c r="BR83" s="34">
        <v>-0.52981806014284416</v>
      </c>
      <c r="BS83" s="34">
        <v>2.1143729649530671</v>
      </c>
      <c r="BT83" s="34">
        <v>-2.0638068977848341</v>
      </c>
      <c r="BU83" s="34">
        <f t="shared" si="88"/>
        <v>13.419169908759367</v>
      </c>
      <c r="BV83" s="34">
        <f t="shared" si="89"/>
        <v>19.247231653412744</v>
      </c>
      <c r="BW83" s="34">
        <v>9.9112825010148651</v>
      </c>
      <c r="BX83" s="34">
        <v>-0.15197966139111899</v>
      </c>
      <c r="BY83" s="34">
        <v>4.2928980928629583</v>
      </c>
      <c r="BZ83" s="34">
        <v>8.7976160153131566</v>
      </c>
      <c r="CA83" s="34">
        <f t="shared" si="90"/>
        <v>22.849816947799862</v>
      </c>
      <c r="CB83" s="34">
        <f t="shared" si="91"/>
        <v>32.773690401319364</v>
      </c>
      <c r="CC83" s="15">
        <v>44</v>
      </c>
      <c r="CD83" s="7">
        <v>1427110</v>
      </c>
      <c r="CE83" s="68">
        <f t="shared" si="80"/>
        <v>1427110</v>
      </c>
      <c r="CF83" s="9">
        <v>25.6</v>
      </c>
      <c r="CG83" s="9">
        <v>27.9</v>
      </c>
      <c r="CH83" s="9">
        <v>-2.8</v>
      </c>
      <c r="CI83" s="9">
        <v>1.4</v>
      </c>
      <c r="CJ83" s="9">
        <f t="shared" si="84"/>
        <v>1.665278934221482</v>
      </c>
      <c r="CK83" s="9">
        <v>2.1</v>
      </c>
      <c r="CL83" s="9">
        <f t="shared" si="85"/>
        <v>2.4979184013322233</v>
      </c>
      <c r="CM83" s="9">
        <v>3.5</v>
      </c>
      <c r="CN83" t="s">
        <v>1599</v>
      </c>
      <c r="CO83" t="s">
        <v>2398</v>
      </c>
      <c r="CP83" t="s">
        <v>2399</v>
      </c>
      <c r="CQ83" t="s">
        <v>2400</v>
      </c>
      <c r="CR83">
        <v>69</v>
      </c>
      <c r="CS83">
        <v>176</v>
      </c>
      <c r="CT83">
        <v>9</v>
      </c>
      <c r="CU83" t="s">
        <v>3402</v>
      </c>
      <c r="CV83" t="s">
        <v>2382</v>
      </c>
      <c r="CW83">
        <v>4</v>
      </c>
      <c r="CX83">
        <v>0</v>
      </c>
      <c r="CY83">
        <v>0</v>
      </c>
      <c r="CZ83" s="70"/>
      <c r="DA83">
        <v>0</v>
      </c>
    </row>
    <row r="84" spans="1:105" x14ac:dyDescent="0.2">
      <c r="A84" s="44" t="s">
        <v>2372</v>
      </c>
      <c r="B84" s="43" t="s">
        <v>975</v>
      </c>
      <c r="C84" s="43" t="s">
        <v>951</v>
      </c>
      <c r="D84" s="82" t="s">
        <v>951</v>
      </c>
      <c r="E84" s="42" t="str">
        <f t="shared" si="81"/>
        <v xml:space="preserve">Perrin, Eric </v>
      </c>
      <c r="F84" s="42" t="s">
        <v>429</v>
      </c>
      <c r="G84" s="45" t="s">
        <v>2378</v>
      </c>
      <c r="H84" s="43">
        <v>81</v>
      </c>
      <c r="I84" s="64">
        <v>12</v>
      </c>
      <c r="J84" s="64">
        <v>33</v>
      </c>
      <c r="K84" s="64">
        <v>45</v>
      </c>
      <c r="L84" s="43">
        <v>-5</v>
      </c>
      <c r="M84">
        <v>26</v>
      </c>
      <c r="N84">
        <v>121</v>
      </c>
      <c r="O84" s="4">
        <f t="shared" si="82"/>
        <v>9.9173553719008267E-2</v>
      </c>
      <c r="Q84">
        <v>0</v>
      </c>
      <c r="R84">
        <v>0</v>
      </c>
      <c r="S84">
        <v>380</v>
      </c>
      <c r="T84">
        <v>337</v>
      </c>
      <c r="U84" s="4">
        <f t="shared" si="83"/>
        <v>0.52998605299860535</v>
      </c>
      <c r="V84">
        <v>15.2</v>
      </c>
      <c r="W84">
        <v>2</v>
      </c>
      <c r="X84">
        <v>4</v>
      </c>
      <c r="Y84">
        <v>2</v>
      </c>
      <c r="Z84">
        <v>8</v>
      </c>
      <c r="AA84">
        <v>8</v>
      </c>
      <c r="AB84">
        <v>21</v>
      </c>
      <c r="AC84" s="9">
        <f t="shared" si="60"/>
        <v>3.6122817579771223</v>
      </c>
      <c r="AD84" s="9">
        <f t="shared" si="61"/>
        <v>7.2245635159542445</v>
      </c>
      <c r="AE84" s="9">
        <f t="shared" si="62"/>
        <v>2.6111554362805536</v>
      </c>
      <c r="AF84" s="9">
        <f t="shared" si="63"/>
        <v>10.444621745122214</v>
      </c>
      <c r="AG84" s="9">
        <f t="shared" si="64"/>
        <v>9.1595770056452253</v>
      </c>
      <c r="AH84" s="9">
        <f t="shared" si="65"/>
        <v>24.043889639818719</v>
      </c>
      <c r="AI84" s="58">
        <f t="shared" si="66"/>
        <v>2.2326468951260239</v>
      </c>
      <c r="AJ84" s="58">
        <f t="shared" si="67"/>
        <v>5.0571944611679704</v>
      </c>
      <c r="AK84" s="58">
        <f t="shared" si="68"/>
        <v>2.611155436280554</v>
      </c>
      <c r="AL84" s="58">
        <f t="shared" si="69"/>
        <v>2.747873101693568</v>
      </c>
      <c r="AM84" s="58">
        <f t="shared" si="70"/>
        <v>2.1673690547862736</v>
      </c>
      <c r="AN84" s="58">
        <f t="shared" si="71"/>
        <v>7.8334663088416621</v>
      </c>
      <c r="AO84" s="56">
        <v>1048.0833333333333</v>
      </c>
      <c r="AP84" s="56">
        <v>166.1</v>
      </c>
      <c r="AQ84" s="56">
        <v>229.78333333333336</v>
      </c>
      <c r="AR84" s="57">
        <f>SUM(AO84:AQ84)</f>
        <v>1443.9666666666665</v>
      </c>
      <c r="AS84">
        <v>31</v>
      </c>
      <c r="AT84">
        <v>52</v>
      </c>
      <c r="AU84">
        <v>42</v>
      </c>
      <c r="AV84">
        <v>36</v>
      </c>
      <c r="AW84">
        <v>58</v>
      </c>
      <c r="AX84" s="9">
        <f t="shared" si="72"/>
        <v>1.288118377617212</v>
      </c>
      <c r="AY84" s="9">
        <f t="shared" si="73"/>
        <v>2.1607146979385492</v>
      </c>
      <c r="AZ84" s="9">
        <f t="shared" si="74"/>
        <v>1.7451926406426743</v>
      </c>
      <c r="BA84" s="9">
        <f t="shared" si="75"/>
        <v>1.4958794062651495</v>
      </c>
      <c r="BB84" s="9">
        <f t="shared" si="76"/>
        <v>2.410027932316074</v>
      </c>
      <c r="BC84" s="33">
        <f t="shared" si="77"/>
        <v>12.939300411522632</v>
      </c>
      <c r="BD84" s="33">
        <f t="shared" si="78"/>
        <v>2.836831275720165</v>
      </c>
      <c r="BE84" s="33">
        <f t="shared" si="79"/>
        <v>2.0506172839506172</v>
      </c>
      <c r="BF84" s="42">
        <f>BI84-BG84-BH84</f>
        <v>39</v>
      </c>
      <c r="BG84" s="43">
        <v>14</v>
      </c>
      <c r="BH84" s="43">
        <v>10</v>
      </c>
      <c r="BI84" s="43">
        <v>63</v>
      </c>
      <c r="BJ84" s="42">
        <f>BM84-BK84-BL84</f>
        <v>48</v>
      </c>
      <c r="BK84" s="43">
        <v>6</v>
      </c>
      <c r="BL84" s="43">
        <v>30</v>
      </c>
      <c r="BM84" s="43">
        <v>84</v>
      </c>
      <c r="BN84" s="34">
        <f t="shared" si="86"/>
        <v>43.990889448387094</v>
      </c>
      <c r="BO84" s="34">
        <f t="shared" si="87"/>
        <v>60.930616286230666</v>
      </c>
      <c r="BP84" s="33">
        <v>14.5143931197761</v>
      </c>
      <c r="BQ84" s="33">
        <v>-0.55204121052812682</v>
      </c>
      <c r="BR84" s="33">
        <v>-6.2036950515914491</v>
      </c>
      <c r="BS84" s="33">
        <v>12.422881193913433</v>
      </c>
      <c r="BT84" s="33">
        <v>5.2186334733965447</v>
      </c>
      <c r="BU84" s="9">
        <f t="shared" si="88"/>
        <v>25.400171524966503</v>
      </c>
      <c r="BV84" s="34">
        <f t="shared" si="89"/>
        <v>35.181105092407265</v>
      </c>
      <c r="BW84" s="33">
        <v>5.9529609325279846</v>
      </c>
      <c r="BX84" s="33">
        <v>-0.51699916390592426</v>
      </c>
      <c r="BY84" s="33">
        <v>6.2858267921503348</v>
      </c>
      <c r="BZ84" s="33">
        <v>6.8689293626481955</v>
      </c>
      <c r="CA84" s="9">
        <f t="shared" si="90"/>
        <v>18.590717923420591</v>
      </c>
      <c r="CB84" s="34">
        <f t="shared" si="91"/>
        <v>25.749511193823395</v>
      </c>
      <c r="CC84" s="47">
        <v>42.607418000000003</v>
      </c>
      <c r="CD84">
        <v>1501214</v>
      </c>
      <c r="CE84" s="68">
        <f t="shared" si="80"/>
        <v>1519747.5061728393</v>
      </c>
      <c r="CF84" s="62">
        <v>28.8</v>
      </c>
      <c r="CG84" s="62">
        <v>31.5</v>
      </c>
      <c r="CH84" s="62">
        <v>2.5</v>
      </c>
      <c r="CI84" s="62">
        <v>3.7</v>
      </c>
      <c r="CJ84" s="63">
        <f t="shared" si="84"/>
        <v>4.0220670163328531</v>
      </c>
      <c r="CK84" s="62">
        <v>1.2</v>
      </c>
      <c r="CL84" s="63">
        <f t="shared" si="85"/>
        <v>1.3044541674593038</v>
      </c>
      <c r="CM84" s="62">
        <v>5.5</v>
      </c>
      <c r="CN84" t="s">
        <v>1925</v>
      </c>
      <c r="CO84" t="s">
        <v>2398</v>
      </c>
      <c r="CP84" t="s">
        <v>2399</v>
      </c>
      <c r="CQ84" t="s">
        <v>2400</v>
      </c>
      <c r="CR84">
        <v>69</v>
      </c>
      <c r="CS84">
        <v>180</v>
      </c>
      <c r="CT84">
        <v>11</v>
      </c>
      <c r="CU84" t="s">
        <v>3402</v>
      </c>
      <c r="CZ84" s="72">
        <v>750000</v>
      </c>
      <c r="DA84">
        <v>0</v>
      </c>
    </row>
    <row r="85" spans="1:105" x14ac:dyDescent="0.2">
      <c r="A85" s="38" t="s">
        <v>2452</v>
      </c>
      <c r="B85" t="s">
        <v>972</v>
      </c>
      <c r="C85" t="s">
        <v>972</v>
      </c>
      <c r="D85" s="82" t="s">
        <v>951</v>
      </c>
      <c r="E85" t="str">
        <f t="shared" si="81"/>
        <v xml:space="preserve">Christensen, Erik </v>
      </c>
      <c r="F85" t="s">
        <v>2559</v>
      </c>
      <c r="G85" t="s">
        <v>1537</v>
      </c>
      <c r="H85">
        <v>61</v>
      </c>
      <c r="I85">
        <v>18</v>
      </c>
      <c r="J85">
        <v>15</v>
      </c>
      <c r="K85">
        <f>I85+J85</f>
        <v>33</v>
      </c>
      <c r="L85">
        <v>-3</v>
      </c>
      <c r="M85">
        <v>26</v>
      </c>
      <c r="N85">
        <v>133</v>
      </c>
      <c r="O85" s="4">
        <f t="shared" si="82"/>
        <v>0.13533834586466165</v>
      </c>
      <c r="P85">
        <v>993</v>
      </c>
      <c r="Q85">
        <v>1</v>
      </c>
      <c r="R85">
        <v>0</v>
      </c>
      <c r="S85">
        <v>135</v>
      </c>
      <c r="T85">
        <v>105</v>
      </c>
      <c r="U85" s="4">
        <f t="shared" si="83"/>
        <v>0.5625</v>
      </c>
      <c r="V85" s="40">
        <v>6.7</v>
      </c>
      <c r="W85">
        <v>6</v>
      </c>
      <c r="X85">
        <v>5</v>
      </c>
      <c r="Y85">
        <v>0</v>
      </c>
      <c r="Z85">
        <v>0</v>
      </c>
      <c r="AA85">
        <f>I85-W85-Y85</f>
        <v>12</v>
      </c>
      <c r="AB85">
        <f>J85-X85-Z85</f>
        <v>10</v>
      </c>
      <c r="AC85" s="9">
        <f t="shared" si="60"/>
        <v>11.589226311836034</v>
      </c>
      <c r="AD85" s="9">
        <f t="shared" si="61"/>
        <v>9.6576885931966956</v>
      </c>
      <c r="AE85" s="9">
        <f t="shared" si="62"/>
        <v>0</v>
      </c>
      <c r="AF85" s="9">
        <f t="shared" si="63"/>
        <v>0</v>
      </c>
      <c r="AG85" s="9">
        <f t="shared" si="64"/>
        <v>26.02331255082678</v>
      </c>
      <c r="AH85" s="9">
        <f t="shared" si="65"/>
        <v>21.686093792355653</v>
      </c>
      <c r="AI85" s="6">
        <f t="shared" si="66"/>
        <v>2.8191921930062347</v>
      </c>
      <c r="AJ85" s="6">
        <f t="shared" si="67"/>
        <v>6.1809206996458848</v>
      </c>
      <c r="AK85" s="6">
        <f t="shared" si="68"/>
        <v>0</v>
      </c>
      <c r="AL85" s="6">
        <f t="shared" si="69"/>
        <v>2.7107617240444566</v>
      </c>
      <c r="AM85" s="6">
        <f t="shared" si="70"/>
        <v>1.1589226311836036</v>
      </c>
      <c r="AN85" s="6">
        <f t="shared" si="71"/>
        <v>0</v>
      </c>
      <c r="AO85" s="32">
        <v>553.35</v>
      </c>
      <c r="AP85" s="32">
        <v>155.31666666666666</v>
      </c>
      <c r="AQ85" s="32">
        <v>0.6166666666666667</v>
      </c>
      <c r="AR85" s="32">
        <v>709.2833333333333</v>
      </c>
      <c r="AS85" s="40">
        <v>5</v>
      </c>
      <c r="AT85" s="40">
        <v>18</v>
      </c>
      <c r="AU85" s="40">
        <v>49</v>
      </c>
      <c r="AV85" s="40">
        <v>21</v>
      </c>
      <c r="AW85" s="40">
        <v>13</v>
      </c>
      <c r="AX85" s="9">
        <f t="shared" si="72"/>
        <v>0.42296214488803252</v>
      </c>
      <c r="AY85" s="9">
        <f t="shared" si="73"/>
        <v>1.522663721596917</v>
      </c>
      <c r="AZ85" s="9">
        <f t="shared" si="74"/>
        <v>4.1450290199027187</v>
      </c>
      <c r="BA85" s="9">
        <f t="shared" si="75"/>
        <v>1.7764410085297366</v>
      </c>
      <c r="BB85" s="9">
        <f t="shared" si="76"/>
        <v>1.0997015767088847</v>
      </c>
      <c r="BC85" s="9">
        <f t="shared" si="77"/>
        <v>9.0713114754098356</v>
      </c>
      <c r="BD85" s="9">
        <f t="shared" si="78"/>
        <v>1.0109289617486339E-2</v>
      </c>
      <c r="BE85" s="9">
        <f t="shared" si="79"/>
        <v>2.5461748633879782</v>
      </c>
      <c r="BF85" s="3">
        <v>26</v>
      </c>
      <c r="BG85" s="3">
        <v>16</v>
      </c>
      <c r="BH85" s="3">
        <v>0</v>
      </c>
      <c r="BI85" s="3">
        <v>42</v>
      </c>
      <c r="BJ85" s="3">
        <v>25</v>
      </c>
      <c r="BK85" s="3">
        <v>3</v>
      </c>
      <c r="BL85" s="3">
        <v>0</v>
      </c>
      <c r="BM85" s="3">
        <v>28</v>
      </c>
      <c r="BN85" s="34">
        <f t="shared" si="86"/>
        <v>63.386104796855598</v>
      </c>
      <c r="BO85" s="34">
        <f t="shared" si="87"/>
        <v>178.73281893983767</v>
      </c>
      <c r="BP85" s="34">
        <v>20.338747465371775</v>
      </c>
      <c r="BQ85" s="34">
        <v>7.077675958991489</v>
      </c>
      <c r="BR85" s="34">
        <v>0.70756553915521192</v>
      </c>
      <c r="BS85" s="34">
        <v>-7.4702857522046095E-3</v>
      </c>
      <c r="BT85" s="34">
        <v>31.720559714116906</v>
      </c>
      <c r="BU85" s="34">
        <f t="shared" si="88"/>
        <v>59.837078391883175</v>
      </c>
      <c r="BV85" s="34">
        <f t="shared" si="89"/>
        <v>168.72546013642835</v>
      </c>
      <c r="BW85" s="34">
        <v>3.4844845496856052</v>
      </c>
      <c r="BX85" s="34">
        <v>-0.18291483910388143</v>
      </c>
      <c r="BY85" s="34">
        <v>5.9578868952400464E-2</v>
      </c>
      <c r="BZ85" s="34">
        <v>0.18787782543829598</v>
      </c>
      <c r="CA85" s="34">
        <f t="shared" si="90"/>
        <v>3.5490264049724201</v>
      </c>
      <c r="CB85" s="34">
        <f t="shared" si="91"/>
        <v>10.007358803409319</v>
      </c>
      <c r="CC85" s="15">
        <v>51</v>
      </c>
      <c r="CD85" s="7">
        <v>2356878</v>
      </c>
      <c r="CE85" s="68">
        <f t="shared" si="80"/>
        <v>3168262.2295081969</v>
      </c>
      <c r="CF85" s="9">
        <v>17.5</v>
      </c>
      <c r="CG85" s="9">
        <v>14.2</v>
      </c>
      <c r="CH85" s="9">
        <v>-1.7</v>
      </c>
      <c r="CI85" s="9">
        <v>5</v>
      </c>
      <c r="CJ85" s="9">
        <f t="shared" si="84"/>
        <v>11.557798624621963</v>
      </c>
      <c r="CK85" s="9">
        <v>0.4</v>
      </c>
      <c r="CL85" s="9">
        <f t="shared" si="85"/>
        <v>0.92462388996975708</v>
      </c>
      <c r="CM85" s="9">
        <v>5.4</v>
      </c>
      <c r="CN85" t="s">
        <v>3477</v>
      </c>
      <c r="CO85" t="s">
        <v>2416</v>
      </c>
      <c r="CP85" t="s">
        <v>2417</v>
      </c>
      <c r="CQ85" t="s">
        <v>2400</v>
      </c>
      <c r="CR85">
        <v>73</v>
      </c>
      <c r="CS85">
        <v>208</v>
      </c>
      <c r="CU85" t="s">
        <v>3402</v>
      </c>
      <c r="CV85" t="s">
        <v>2382</v>
      </c>
      <c r="CW85">
        <v>14</v>
      </c>
      <c r="CX85">
        <v>8</v>
      </c>
      <c r="CY85">
        <v>3</v>
      </c>
      <c r="CZ85" s="70"/>
      <c r="DA85">
        <v>0</v>
      </c>
    </row>
    <row r="86" spans="1:105" x14ac:dyDescent="0.2">
      <c r="A86" s="78" t="s">
        <v>2372</v>
      </c>
      <c r="B86" s="52" t="s">
        <v>972</v>
      </c>
      <c r="C86" s="52" t="s">
        <v>951</v>
      </c>
      <c r="D86" s="53" t="s">
        <v>951</v>
      </c>
      <c r="E86" s="53" t="str">
        <f t="shared" si="81"/>
        <v xml:space="preserve">Christensen, Erik </v>
      </c>
      <c r="F86" s="53" t="s">
        <v>2559</v>
      </c>
      <c r="G86" s="54" t="s">
        <v>2373</v>
      </c>
      <c r="H86" s="52">
        <v>10</v>
      </c>
      <c r="I86" s="53"/>
      <c r="J86" s="53"/>
      <c r="K86" s="53"/>
      <c r="L86" s="52">
        <v>-7</v>
      </c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24">
        <f t="shared" si="60"/>
        <v>0</v>
      </c>
      <c r="AD86" s="24">
        <f t="shared" si="61"/>
        <v>0</v>
      </c>
      <c r="AE86" s="24">
        <f t="shared" si="62"/>
        <v>0</v>
      </c>
      <c r="AF86" s="24">
        <f t="shared" si="63"/>
        <v>0</v>
      </c>
      <c r="AG86" s="24">
        <f t="shared" si="64"/>
        <v>0</v>
      </c>
      <c r="AH86" s="24">
        <f t="shared" si="65"/>
        <v>0</v>
      </c>
      <c r="AI86" s="21">
        <f t="shared" si="66"/>
        <v>2.2724403484408531</v>
      </c>
      <c r="AJ86" s="21">
        <f t="shared" si="67"/>
        <v>5.0561797752808983</v>
      </c>
      <c r="AK86" s="21">
        <f t="shared" si="68"/>
        <v>0</v>
      </c>
      <c r="AL86" s="21">
        <f t="shared" si="69"/>
        <v>4.9993687665698765</v>
      </c>
      <c r="AM86" s="21">
        <f t="shared" si="70"/>
        <v>1.6853932584269662</v>
      </c>
      <c r="AN86" s="21">
        <f t="shared" si="71"/>
        <v>0</v>
      </c>
      <c r="AO86" s="60">
        <v>132.01666666666668</v>
      </c>
      <c r="AP86" s="60">
        <v>35.6</v>
      </c>
      <c r="AQ86" s="60">
        <v>1.9166666666666665</v>
      </c>
      <c r="AR86" s="61">
        <f>SUM(AO86:AQ86)</f>
        <v>169.53333333333333</v>
      </c>
      <c r="AS86" s="19"/>
      <c r="AT86" s="19"/>
      <c r="AU86" s="19"/>
      <c r="AV86" s="19"/>
      <c r="AW86" s="19"/>
      <c r="AX86" s="24">
        <f t="shared" si="72"/>
        <v>0</v>
      </c>
      <c r="AY86" s="24">
        <f t="shared" si="73"/>
        <v>0</v>
      </c>
      <c r="AZ86" s="24">
        <f t="shared" si="74"/>
        <v>0</v>
      </c>
      <c r="BA86" s="24">
        <f t="shared" si="75"/>
        <v>0</v>
      </c>
      <c r="BB86" s="24">
        <f t="shared" si="76"/>
        <v>0</v>
      </c>
      <c r="BC86" s="24">
        <f t="shared" si="77"/>
        <v>13.201666666666668</v>
      </c>
      <c r="BD86" s="24">
        <f t="shared" si="78"/>
        <v>0.19166666666666665</v>
      </c>
      <c r="BE86" s="24">
        <f t="shared" si="79"/>
        <v>3.56</v>
      </c>
      <c r="BF86" s="53">
        <f>BI86-BG86-BH86</f>
        <v>5</v>
      </c>
      <c r="BG86" s="52">
        <v>3</v>
      </c>
      <c r="BH86" s="52">
        <v>0</v>
      </c>
      <c r="BI86" s="52">
        <v>8</v>
      </c>
      <c r="BJ86" s="53">
        <f>BM86-BK86-BL86</f>
        <v>11</v>
      </c>
      <c r="BK86" s="52">
        <v>1</v>
      </c>
      <c r="BL86" s="52">
        <v>0</v>
      </c>
      <c r="BM86" s="52">
        <v>12</v>
      </c>
      <c r="BN86" s="35">
        <f t="shared" si="86"/>
        <v>2.3468931778117925</v>
      </c>
      <c r="BO86" s="35">
        <f t="shared" si="87"/>
        <v>27.686510159006598</v>
      </c>
      <c r="BP86" s="24">
        <v>1.4647686346930344</v>
      </c>
      <c r="BQ86" s="24">
        <v>-0.27240816346952446</v>
      </c>
      <c r="BR86" s="24">
        <v>-0.9370949647909832</v>
      </c>
      <c r="BS86" s="24">
        <v>-2.7416421713469512E-2</v>
      </c>
      <c r="BT86" s="24">
        <v>1.7234011239901827</v>
      </c>
      <c r="BU86" s="24">
        <f t="shared" si="88"/>
        <v>1.9512502087092398</v>
      </c>
      <c r="BV86" s="35">
        <f t="shared" si="89"/>
        <v>23.019074424411009</v>
      </c>
      <c r="BW86" s="24">
        <v>-0.96118358383278757</v>
      </c>
      <c r="BX86" s="24">
        <v>-4.5399884546723897E-2</v>
      </c>
      <c r="BY86" s="24">
        <v>0.21532784417702586</v>
      </c>
      <c r="BZ86" s="24">
        <v>1.1868985933050384</v>
      </c>
      <c r="CA86" s="24">
        <f t="shared" si="90"/>
        <v>0.39564296910255292</v>
      </c>
      <c r="CB86" s="35">
        <f t="shared" si="91"/>
        <v>4.6674357345955908</v>
      </c>
      <c r="CC86" s="22"/>
      <c r="CD86" s="19"/>
      <c r="CE86" s="76">
        <f t="shared" si="80"/>
        <v>165000</v>
      </c>
      <c r="CF86" s="24"/>
      <c r="CG86" s="24"/>
      <c r="CH86" s="24"/>
      <c r="CI86" s="24"/>
      <c r="CJ86" s="24"/>
      <c r="CK86" s="24"/>
      <c r="CL86" s="24"/>
      <c r="CM86" s="24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74">
        <v>750000</v>
      </c>
      <c r="DA86" s="19">
        <v>1</v>
      </c>
    </row>
    <row r="87" spans="1:105" x14ac:dyDescent="0.2">
      <c r="A87" s="78" t="s">
        <v>2372</v>
      </c>
      <c r="B87" s="52" t="s">
        <v>972</v>
      </c>
      <c r="C87" s="52" t="s">
        <v>972</v>
      </c>
      <c r="D87" s="53" t="s">
        <v>951</v>
      </c>
      <c r="E87" s="53" t="str">
        <f t="shared" si="81"/>
        <v xml:space="preserve">Christensen, Erik </v>
      </c>
      <c r="F87" s="53" t="s">
        <v>2559</v>
      </c>
      <c r="G87" s="54" t="s">
        <v>2378</v>
      </c>
      <c r="H87" s="52">
        <v>49</v>
      </c>
      <c r="I87" s="19">
        <v>9</v>
      </c>
      <c r="J87" s="19">
        <v>11</v>
      </c>
      <c r="K87" s="19">
        <v>20</v>
      </c>
      <c r="L87" s="52">
        <v>-3</v>
      </c>
      <c r="M87" s="19">
        <v>28</v>
      </c>
      <c r="N87" s="19">
        <v>109</v>
      </c>
      <c r="O87" s="20">
        <f t="shared" ref="O87:O94" si="92">IF(N87=0,0,I87/N87)</f>
        <v>8.2568807339449546E-2</v>
      </c>
      <c r="P87" s="19"/>
      <c r="Q87" s="19"/>
      <c r="R87" s="19"/>
      <c r="S87" s="19">
        <v>184</v>
      </c>
      <c r="T87" s="19">
        <v>130</v>
      </c>
      <c r="U87" s="20">
        <f t="shared" ref="U87:U94" si="93">IF(S87+T87=0,0,S87/(S87+T87))</f>
        <v>0.5859872611464968</v>
      </c>
      <c r="V87" s="19"/>
      <c r="W87" s="19"/>
      <c r="X87" s="19"/>
      <c r="Y87" s="19"/>
      <c r="Z87" s="19"/>
      <c r="AA87" s="19"/>
      <c r="AB87" s="19"/>
      <c r="AC87" s="24">
        <f t="shared" si="60"/>
        <v>0</v>
      </c>
      <c r="AD87" s="24">
        <f t="shared" si="61"/>
        <v>0</v>
      </c>
      <c r="AE87" s="24">
        <f t="shared" si="62"/>
        <v>0</v>
      </c>
      <c r="AF87" s="24">
        <f t="shared" si="63"/>
        <v>0</v>
      </c>
      <c r="AG87" s="24">
        <f t="shared" si="64"/>
        <v>0</v>
      </c>
      <c r="AH87" s="24">
        <f t="shared" si="65"/>
        <v>0</v>
      </c>
      <c r="AI87" s="21">
        <f t="shared" si="66"/>
        <v>2.2415205636572177</v>
      </c>
      <c r="AJ87" s="21">
        <f t="shared" si="67"/>
        <v>5.7251908396946565</v>
      </c>
      <c r="AK87" s="21">
        <f t="shared" si="68"/>
        <v>0</v>
      </c>
      <c r="AL87" s="21">
        <f t="shared" si="69"/>
        <v>2.4774700966737671</v>
      </c>
      <c r="AM87" s="21">
        <f t="shared" si="70"/>
        <v>0.57251908396946571</v>
      </c>
      <c r="AN87" s="21">
        <f t="shared" si="71"/>
        <v>39.130434782608695</v>
      </c>
      <c r="AO87" s="60">
        <v>508.58333333333331</v>
      </c>
      <c r="AP87" s="60">
        <v>104.8</v>
      </c>
      <c r="AQ87" s="60">
        <v>4.5999999999999996</v>
      </c>
      <c r="AR87" s="61">
        <f>SUM(AO87:AQ87)</f>
        <v>617.98333333333335</v>
      </c>
      <c r="AS87" s="19"/>
      <c r="AT87" s="19"/>
      <c r="AU87" s="19"/>
      <c r="AV87" s="19"/>
      <c r="AW87" s="19"/>
      <c r="AX87" s="24">
        <f t="shared" si="72"/>
        <v>0</v>
      </c>
      <c r="AY87" s="24">
        <f t="shared" si="73"/>
        <v>0</v>
      </c>
      <c r="AZ87" s="24">
        <f t="shared" si="74"/>
        <v>0</v>
      </c>
      <c r="BA87" s="24">
        <f t="shared" si="75"/>
        <v>0</v>
      </c>
      <c r="BB87" s="24">
        <f t="shared" si="76"/>
        <v>0</v>
      </c>
      <c r="BC87" s="24">
        <f t="shared" si="77"/>
        <v>10.379251700680271</v>
      </c>
      <c r="BD87" s="24">
        <f t="shared" si="78"/>
        <v>9.3877551020408151E-2</v>
      </c>
      <c r="BE87" s="24">
        <f t="shared" si="79"/>
        <v>2.1387755102040815</v>
      </c>
      <c r="BF87" s="53">
        <f>BI87-BG87-BH87</f>
        <v>19</v>
      </c>
      <c r="BG87" s="52">
        <v>10</v>
      </c>
      <c r="BH87" s="52">
        <v>0</v>
      </c>
      <c r="BI87" s="52">
        <v>29</v>
      </c>
      <c r="BJ87" s="53">
        <f>BM87-BK87-BL87</f>
        <v>21</v>
      </c>
      <c r="BK87" s="52">
        <v>1</v>
      </c>
      <c r="BL87" s="52">
        <v>3</v>
      </c>
      <c r="BM87" s="52">
        <v>25</v>
      </c>
      <c r="BN87" s="35">
        <f t="shared" si="86"/>
        <v>22.703581579474729</v>
      </c>
      <c r="BO87" s="35">
        <f t="shared" si="87"/>
        <v>73.476355606595845</v>
      </c>
      <c r="BP87" s="24">
        <v>8.4991281282350837</v>
      </c>
      <c r="BQ87" s="24">
        <v>1.7856375762759051</v>
      </c>
      <c r="BR87" s="24">
        <v>-0.90281497801217381</v>
      </c>
      <c r="BS87" s="24">
        <v>-5.6977457557943617E-2</v>
      </c>
      <c r="BT87" s="24">
        <v>12.924098318054046</v>
      </c>
      <c r="BU87" s="24">
        <f t="shared" si="88"/>
        <v>22.249071586994916</v>
      </c>
      <c r="BV87" s="35">
        <f t="shared" si="89"/>
        <v>72.005409812545906</v>
      </c>
      <c r="BW87" s="24">
        <v>3.3507981682113943</v>
      </c>
      <c r="BX87" s="24">
        <v>0.13053393228579704</v>
      </c>
      <c r="BY87" s="24">
        <v>-0.64489545894627553</v>
      </c>
      <c r="BZ87" s="24">
        <v>-2.381926649071104</v>
      </c>
      <c r="CA87" s="24">
        <f t="shared" si="90"/>
        <v>0.45450999247981194</v>
      </c>
      <c r="CB87" s="35">
        <f t="shared" si="91"/>
        <v>1.4709457940499322</v>
      </c>
      <c r="CC87" s="55">
        <v>52.780051999999998</v>
      </c>
      <c r="CD87" s="19">
        <v>1252734</v>
      </c>
      <c r="CE87" s="76">
        <f t="shared" si="80"/>
        <v>2096412</v>
      </c>
      <c r="CF87" s="24"/>
      <c r="CG87" s="24"/>
      <c r="CH87" s="24"/>
      <c r="CI87" s="24"/>
      <c r="CJ87" s="24"/>
      <c r="CK87" s="24"/>
      <c r="CL87" s="24"/>
      <c r="CM87" s="24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74">
        <v>750000</v>
      </c>
      <c r="DA87" s="19">
        <v>1</v>
      </c>
    </row>
    <row r="88" spans="1:105" x14ac:dyDescent="0.2">
      <c r="A88" s="80" t="s">
        <v>2372</v>
      </c>
      <c r="B88" s="48" t="s">
        <v>972</v>
      </c>
      <c r="C88" s="48" t="s">
        <v>951</v>
      </c>
      <c r="D88" s="49" t="s">
        <v>951</v>
      </c>
      <c r="E88" s="49" t="str">
        <f t="shared" si="81"/>
        <v xml:space="preserve">Christensen, Erik </v>
      </c>
      <c r="F88" s="49" t="s">
        <v>2559</v>
      </c>
      <c r="G88" s="50" t="s">
        <v>2373</v>
      </c>
      <c r="H88" s="48">
        <v>59</v>
      </c>
      <c r="I88" s="65">
        <v>11</v>
      </c>
      <c r="J88" s="65">
        <v>13</v>
      </c>
      <c r="K88" s="65">
        <v>24</v>
      </c>
      <c r="L88" s="48">
        <v>-10</v>
      </c>
      <c r="M88" s="10">
        <v>30</v>
      </c>
      <c r="N88" s="10">
        <v>132</v>
      </c>
      <c r="O88" s="11">
        <f t="shared" si="92"/>
        <v>8.3333333333333329E-2</v>
      </c>
      <c r="P88" s="10"/>
      <c r="Q88" s="10">
        <v>0</v>
      </c>
      <c r="R88" s="10">
        <v>0</v>
      </c>
      <c r="S88" s="10">
        <v>277</v>
      </c>
      <c r="T88" s="10">
        <v>197</v>
      </c>
      <c r="U88" s="11">
        <f t="shared" si="93"/>
        <v>0.58438818565400841</v>
      </c>
      <c r="V88" s="10">
        <v>13.8</v>
      </c>
      <c r="W88" s="10">
        <v>2</v>
      </c>
      <c r="X88" s="10">
        <v>6</v>
      </c>
      <c r="Y88" s="10">
        <v>0</v>
      </c>
      <c r="Z88" s="10">
        <v>0</v>
      </c>
      <c r="AA88" s="10">
        <v>9</v>
      </c>
      <c r="AB88" s="10">
        <v>7</v>
      </c>
      <c r="AC88" s="13">
        <f t="shared" si="60"/>
        <v>4.2735042735042734</v>
      </c>
      <c r="AD88" s="13">
        <f t="shared" si="61"/>
        <v>12.820512820512821</v>
      </c>
      <c r="AE88" s="13">
        <f t="shared" si="62"/>
        <v>0</v>
      </c>
      <c r="AF88" s="13">
        <f t="shared" si="63"/>
        <v>0</v>
      </c>
      <c r="AG88" s="13">
        <f t="shared" si="64"/>
        <v>16.859194505151422</v>
      </c>
      <c r="AH88" s="13">
        <f t="shared" si="65"/>
        <v>13.112706837339994</v>
      </c>
      <c r="AI88" s="29">
        <f t="shared" si="66"/>
        <v>2.247892600686856</v>
      </c>
      <c r="AJ88" s="29">
        <f t="shared" si="67"/>
        <v>5.5555555555555554</v>
      </c>
      <c r="AK88" s="29">
        <f t="shared" si="68"/>
        <v>0</v>
      </c>
      <c r="AL88" s="29">
        <f t="shared" si="69"/>
        <v>2.9971901342491414</v>
      </c>
      <c r="AM88" s="29">
        <f t="shared" si="70"/>
        <v>0.85470085470085477</v>
      </c>
      <c r="AN88" s="29">
        <f t="shared" si="71"/>
        <v>27.692307692307693</v>
      </c>
      <c r="AO88" s="13">
        <v>640.6</v>
      </c>
      <c r="AP88" s="13">
        <v>140.4</v>
      </c>
      <c r="AQ88" s="13">
        <v>6.5</v>
      </c>
      <c r="AR88" s="59">
        <v>787.5</v>
      </c>
      <c r="AS88" s="10">
        <v>2</v>
      </c>
      <c r="AT88" s="10">
        <v>35</v>
      </c>
      <c r="AU88" s="10">
        <v>51</v>
      </c>
      <c r="AV88" s="10">
        <v>14</v>
      </c>
      <c r="AW88" s="10">
        <v>20</v>
      </c>
      <c r="AX88" s="13">
        <f t="shared" si="72"/>
        <v>0.15238095238095239</v>
      </c>
      <c r="AY88" s="13">
        <f t="shared" si="73"/>
        <v>2.666666666666667</v>
      </c>
      <c r="AZ88" s="13">
        <f t="shared" si="74"/>
        <v>3.8857142857142852</v>
      </c>
      <c r="BA88" s="13">
        <f t="shared" si="75"/>
        <v>1.0666666666666667</v>
      </c>
      <c r="BB88" s="13">
        <f t="shared" si="76"/>
        <v>1.5238095238095237</v>
      </c>
      <c r="BC88" s="13">
        <f t="shared" si="77"/>
        <v>10.857627118644068</v>
      </c>
      <c r="BD88" s="13">
        <f t="shared" si="78"/>
        <v>0.11016949152542373</v>
      </c>
      <c r="BE88" s="13">
        <f t="shared" si="79"/>
        <v>2.3796610169491528</v>
      </c>
      <c r="BF88" s="49">
        <v>24</v>
      </c>
      <c r="BG88" s="49">
        <v>13</v>
      </c>
      <c r="BH88" s="49">
        <v>0</v>
      </c>
      <c r="BI88" s="49">
        <v>37</v>
      </c>
      <c r="BJ88" s="49">
        <v>32</v>
      </c>
      <c r="BK88" s="49">
        <v>2</v>
      </c>
      <c r="BL88" s="49">
        <v>3</v>
      </c>
      <c r="BM88" s="49">
        <v>37</v>
      </c>
      <c r="BN88" s="39">
        <v>25.1</v>
      </c>
      <c r="BO88" s="39">
        <v>63.6</v>
      </c>
      <c r="BP88" s="13">
        <v>10</v>
      </c>
      <c r="BQ88" s="13">
        <v>1.5</v>
      </c>
      <c r="BR88" s="13">
        <v>-1.8</v>
      </c>
      <c r="BS88" s="13">
        <v>-0.1</v>
      </c>
      <c r="BT88" s="13">
        <v>14.6</v>
      </c>
      <c r="BU88" s="13">
        <v>24.2</v>
      </c>
      <c r="BV88" s="39">
        <v>61.5</v>
      </c>
      <c r="BW88" s="13">
        <v>2.4</v>
      </c>
      <c r="BX88" s="13">
        <v>0.1</v>
      </c>
      <c r="BY88" s="13">
        <v>-0.4</v>
      </c>
      <c r="BZ88" s="13">
        <v>-1.2</v>
      </c>
      <c r="CA88" s="13">
        <v>0.9</v>
      </c>
      <c r="CB88" s="39">
        <v>2.2000000000000002</v>
      </c>
      <c r="CC88" s="51">
        <v>50.921959000000001</v>
      </c>
      <c r="CD88" s="10">
        <v>1442554</v>
      </c>
      <c r="CE88" s="73">
        <f t="shared" si="80"/>
        <v>2004905.5593220338</v>
      </c>
      <c r="CF88" s="66">
        <v>18.3</v>
      </c>
      <c r="CG88" s="66">
        <v>16</v>
      </c>
      <c r="CH88" s="66">
        <v>-9.5</v>
      </c>
      <c r="CI88" s="66">
        <v>0.9</v>
      </c>
      <c r="CJ88" s="67">
        <f t="shared" ref="CJ88:CJ104" si="94">CI88/(AO88+2*(AP88+AQ88))*2000</f>
        <v>1.9263698630136985</v>
      </c>
      <c r="CK88" s="66">
        <v>-0.9</v>
      </c>
      <c r="CL88" s="67">
        <f t="shared" ref="CL88:CL104" si="95">CK88/(AO88+2*(AP88+AQ88))*2000</f>
        <v>-1.9263698630136985</v>
      </c>
      <c r="CM88" s="66">
        <v>2</v>
      </c>
      <c r="CN88" s="10" t="s">
        <v>1927</v>
      </c>
      <c r="CO88" s="10" t="s">
        <v>2416</v>
      </c>
      <c r="CP88" s="10" t="s">
        <v>2417</v>
      </c>
      <c r="CQ88" s="10" t="s">
        <v>2400</v>
      </c>
      <c r="CR88" s="10">
        <v>73</v>
      </c>
      <c r="CS88" s="10">
        <v>210</v>
      </c>
      <c r="CT88" s="10">
        <v>9</v>
      </c>
      <c r="CU88" s="10" t="s">
        <v>3402</v>
      </c>
      <c r="CV88" s="10"/>
      <c r="CW88" s="10"/>
      <c r="CX88" s="10"/>
      <c r="CY88" s="10"/>
      <c r="CZ88" s="73">
        <v>750000</v>
      </c>
      <c r="DA88" s="10">
        <v>2</v>
      </c>
    </row>
    <row r="89" spans="1:105" x14ac:dyDescent="0.2">
      <c r="A89" s="38" t="s">
        <v>2452</v>
      </c>
      <c r="B89" t="s">
        <v>951</v>
      </c>
      <c r="C89" t="s">
        <v>951</v>
      </c>
      <c r="D89" t="s">
        <v>951</v>
      </c>
      <c r="E89" t="str">
        <f t="shared" si="81"/>
        <v xml:space="preserve">Exelby, Garnet </v>
      </c>
      <c r="F89" t="s">
        <v>2627</v>
      </c>
      <c r="G89" t="s">
        <v>1524</v>
      </c>
      <c r="H89">
        <v>58</v>
      </c>
      <c r="I89">
        <v>2</v>
      </c>
      <c r="J89">
        <v>8</v>
      </c>
      <c r="K89">
        <f>I89+J89</f>
        <v>10</v>
      </c>
      <c r="L89">
        <v>2</v>
      </c>
      <c r="M89">
        <v>56</v>
      </c>
      <c r="N89">
        <v>57</v>
      </c>
      <c r="O89" s="4">
        <f t="shared" si="92"/>
        <v>3.5087719298245612E-2</v>
      </c>
      <c r="P89">
        <v>1445</v>
      </c>
      <c r="Q89">
        <v>0</v>
      </c>
      <c r="R89">
        <v>0</v>
      </c>
      <c r="S89">
        <v>0</v>
      </c>
      <c r="T89">
        <v>0</v>
      </c>
      <c r="U89" s="4">
        <f t="shared" si="93"/>
        <v>0</v>
      </c>
      <c r="V89" s="40">
        <v>0</v>
      </c>
      <c r="W89">
        <v>0</v>
      </c>
      <c r="X89">
        <v>0</v>
      </c>
      <c r="Y89">
        <v>1</v>
      </c>
      <c r="Z89">
        <v>0</v>
      </c>
      <c r="AA89">
        <f>I89-W89-Y89</f>
        <v>1</v>
      </c>
      <c r="AB89">
        <f>J89-X89-Z89</f>
        <v>8</v>
      </c>
      <c r="AC89" s="9">
        <f t="shared" si="60"/>
        <v>0</v>
      </c>
      <c r="AD89" s="9">
        <f t="shared" si="61"/>
        <v>0</v>
      </c>
      <c r="AE89" s="9">
        <f t="shared" si="62"/>
        <v>2.3234800567961793</v>
      </c>
      <c r="AF89" s="9">
        <f t="shared" si="63"/>
        <v>0</v>
      </c>
      <c r="AG89" s="9">
        <f t="shared" si="64"/>
        <v>1.3175953884161404</v>
      </c>
      <c r="AH89" s="9">
        <f t="shared" si="65"/>
        <v>10.540763107329123</v>
      </c>
      <c r="AI89" s="6">
        <f t="shared" si="66"/>
        <v>1.8446335437825969</v>
      </c>
      <c r="AJ89" s="6">
        <f t="shared" si="67"/>
        <v>14.87603305785124</v>
      </c>
      <c r="AK89" s="6">
        <f t="shared" si="68"/>
        <v>0.92939202271847166</v>
      </c>
      <c r="AL89" s="6">
        <f t="shared" si="69"/>
        <v>1.7787537743617898</v>
      </c>
      <c r="AM89" s="6">
        <f t="shared" si="70"/>
        <v>0</v>
      </c>
      <c r="AN89" s="6">
        <f t="shared" si="71"/>
        <v>4.6469601135923577</v>
      </c>
      <c r="AO89" s="32">
        <v>910.75</v>
      </c>
      <c r="AP89" s="32">
        <v>4.0333333333333332</v>
      </c>
      <c r="AQ89" s="32">
        <v>129.11666666666667</v>
      </c>
      <c r="AR89" s="32">
        <v>1043.9000000000001</v>
      </c>
      <c r="AS89" s="40">
        <v>95</v>
      </c>
      <c r="AT89" s="40">
        <v>146</v>
      </c>
      <c r="AU89" s="40">
        <v>10</v>
      </c>
      <c r="AV89" s="40">
        <v>47</v>
      </c>
      <c r="AW89" s="40">
        <v>27</v>
      </c>
      <c r="AX89" s="9">
        <f t="shared" si="72"/>
        <v>5.4602931315260079</v>
      </c>
      <c r="AY89" s="9">
        <f t="shared" si="73"/>
        <v>8.3916083916083899</v>
      </c>
      <c r="AZ89" s="9">
        <f t="shared" si="74"/>
        <v>0.5747676980553692</v>
      </c>
      <c r="BA89" s="9">
        <f t="shared" si="75"/>
        <v>2.7014081808602355</v>
      </c>
      <c r="BB89" s="9">
        <f t="shared" si="76"/>
        <v>1.5518727847494969</v>
      </c>
      <c r="BC89" s="9">
        <f t="shared" si="77"/>
        <v>15.702586206896552</v>
      </c>
      <c r="BD89" s="9">
        <f t="shared" si="78"/>
        <v>2.2261494252873564</v>
      </c>
      <c r="BE89" s="9">
        <f t="shared" si="79"/>
        <v>6.9540229885057467E-2</v>
      </c>
      <c r="BF89" s="3">
        <v>28</v>
      </c>
      <c r="BG89" s="3">
        <v>1</v>
      </c>
      <c r="BH89" s="3">
        <v>2</v>
      </c>
      <c r="BI89" s="3">
        <v>31</v>
      </c>
      <c r="BJ89" s="3">
        <v>27</v>
      </c>
      <c r="BK89" s="3">
        <v>0</v>
      </c>
      <c r="BL89" s="3">
        <v>10</v>
      </c>
      <c r="BM89" s="3">
        <v>37</v>
      </c>
      <c r="BN89" s="34">
        <f t="shared" ref="BN89:BN94" si="96">BU89+CA89</f>
        <v>28.585146371521645</v>
      </c>
      <c r="BO89" s="34">
        <f t="shared" ref="BO89:BO94" si="97">BN89/AR89*2000</f>
        <v>54.766062595117617</v>
      </c>
      <c r="BP89" s="34">
        <v>2.3413720966814227</v>
      </c>
      <c r="BQ89" s="34">
        <v>-0.14868822682817812</v>
      </c>
      <c r="BR89" s="34">
        <v>0.15623576513574911</v>
      </c>
      <c r="BS89" s="34">
        <v>2.4040989634359984</v>
      </c>
      <c r="BT89" s="34">
        <v>0</v>
      </c>
      <c r="BU89" s="34">
        <f t="shared" ref="BU89:BU94" si="98">SUM(BP89:BT89)</f>
        <v>4.7530185984249922</v>
      </c>
      <c r="BV89" s="34">
        <f t="shared" ref="BV89:BV94" si="99">BU89/AR89*2000</f>
        <v>9.1062718621036343</v>
      </c>
      <c r="BW89" s="34">
        <v>19.034047145228865</v>
      </c>
      <c r="BX89" s="34">
        <v>9.5895023162724954E-2</v>
      </c>
      <c r="BY89" s="34">
        <v>6.2868474541246728</v>
      </c>
      <c r="BZ89" s="34">
        <v>-1.5846618494196074</v>
      </c>
      <c r="CA89" s="34">
        <f t="shared" ref="CA89:CA94" si="100">SUM(BW89:BZ89)</f>
        <v>23.832127773096655</v>
      </c>
      <c r="CB89" s="34">
        <f t="shared" ref="CB89:CB94" si="101">CA89/AR89*2000</f>
        <v>45.659790733013992</v>
      </c>
      <c r="CC89" s="15">
        <v>50</v>
      </c>
      <c r="CD89" s="7">
        <v>1064730</v>
      </c>
      <c r="CE89" s="68">
        <f t="shared" si="80"/>
        <v>1505307.9310344828</v>
      </c>
      <c r="CF89" s="9">
        <v>14.5</v>
      </c>
      <c r="CG89" s="9">
        <v>18.899999999999999</v>
      </c>
      <c r="CH89" s="9">
        <v>-0.6</v>
      </c>
      <c r="CI89" s="9">
        <v>0.3</v>
      </c>
      <c r="CJ89" s="9">
        <f t="shared" si="94"/>
        <v>0.50974894864279341</v>
      </c>
      <c r="CK89" s="9">
        <v>1.2</v>
      </c>
      <c r="CL89" s="9">
        <f t="shared" si="95"/>
        <v>2.0389957945711736</v>
      </c>
      <c r="CM89" s="9">
        <v>1.5</v>
      </c>
      <c r="CN89" t="s">
        <v>1251</v>
      </c>
      <c r="CO89" t="s">
        <v>1252</v>
      </c>
      <c r="CP89" t="s">
        <v>3134</v>
      </c>
      <c r="CQ89" t="s">
        <v>2400</v>
      </c>
      <c r="CR89">
        <v>73</v>
      </c>
      <c r="CS89">
        <v>215</v>
      </c>
      <c r="CU89" t="s">
        <v>3402</v>
      </c>
      <c r="CV89" t="s">
        <v>2382</v>
      </c>
      <c r="CW89">
        <v>0</v>
      </c>
      <c r="CX89">
        <v>0</v>
      </c>
      <c r="CY89">
        <v>0</v>
      </c>
      <c r="CZ89" s="70"/>
      <c r="DA89">
        <v>0</v>
      </c>
    </row>
    <row r="90" spans="1:105" x14ac:dyDescent="0.2">
      <c r="A90" s="44" t="s">
        <v>2372</v>
      </c>
      <c r="B90" s="43" t="s">
        <v>951</v>
      </c>
      <c r="C90" s="43" t="s">
        <v>951</v>
      </c>
      <c r="D90" s="42" t="s">
        <v>951</v>
      </c>
      <c r="E90" s="42" t="str">
        <f t="shared" si="81"/>
        <v xml:space="preserve">Exelby, Garnet </v>
      </c>
      <c r="F90" s="42" t="s">
        <v>2627</v>
      </c>
      <c r="G90" s="45" t="s">
        <v>2374</v>
      </c>
      <c r="H90" s="43">
        <v>79</v>
      </c>
      <c r="I90" s="64">
        <v>2</v>
      </c>
      <c r="J90" s="64">
        <v>5</v>
      </c>
      <c r="K90" s="64">
        <v>7</v>
      </c>
      <c r="L90" s="43">
        <v>-21</v>
      </c>
      <c r="M90">
        <v>85</v>
      </c>
      <c r="N90">
        <v>37</v>
      </c>
      <c r="O90" s="4">
        <f t="shared" si="92"/>
        <v>5.4054054054054057E-2</v>
      </c>
      <c r="Q90">
        <v>0</v>
      </c>
      <c r="R90">
        <v>0</v>
      </c>
      <c r="S90">
        <v>0</v>
      </c>
      <c r="T90">
        <v>0</v>
      </c>
      <c r="U90" s="4">
        <f t="shared" si="93"/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</v>
      </c>
      <c r="AB90">
        <v>5</v>
      </c>
      <c r="AC90" s="9">
        <f t="shared" si="60"/>
        <v>0</v>
      </c>
      <c r="AD90" s="9">
        <f t="shared" si="61"/>
        <v>0</v>
      </c>
      <c r="AE90" s="9">
        <f t="shared" si="62"/>
        <v>0</v>
      </c>
      <c r="AF90" s="9">
        <f t="shared" si="63"/>
        <v>0</v>
      </c>
      <c r="AG90" s="9">
        <f t="shared" si="64"/>
        <v>1.8960341286143152</v>
      </c>
      <c r="AH90" s="9">
        <f t="shared" si="65"/>
        <v>4.7400853215357879</v>
      </c>
      <c r="AI90" s="58">
        <f t="shared" si="66"/>
        <v>1.7538315689682415</v>
      </c>
      <c r="AJ90" s="58">
        <f t="shared" si="67"/>
        <v>0</v>
      </c>
      <c r="AK90" s="58">
        <f t="shared" si="68"/>
        <v>1.3972985561248255</v>
      </c>
      <c r="AL90" s="58">
        <f t="shared" si="69"/>
        <v>2.9862537525675461</v>
      </c>
      <c r="AM90" s="58">
        <f t="shared" si="70"/>
        <v>0</v>
      </c>
      <c r="AN90" s="58">
        <f t="shared" si="71"/>
        <v>7.2659524918490925</v>
      </c>
      <c r="AO90" s="56">
        <v>1265.8</v>
      </c>
      <c r="AP90" s="56">
        <v>11.633333333333333</v>
      </c>
      <c r="AQ90" s="56">
        <v>214.7</v>
      </c>
      <c r="AR90" s="57">
        <f>SUM(AO90:AQ90)</f>
        <v>1492.1333333333334</v>
      </c>
      <c r="AS90">
        <v>137</v>
      </c>
      <c r="AT90">
        <v>176</v>
      </c>
      <c r="AU90">
        <v>16</v>
      </c>
      <c r="AV90">
        <v>39</v>
      </c>
      <c r="AW90">
        <v>30</v>
      </c>
      <c r="AX90" s="9">
        <f t="shared" si="72"/>
        <v>5.5088910731838086</v>
      </c>
      <c r="AY90" s="9">
        <f t="shared" si="73"/>
        <v>7.0771155392726293</v>
      </c>
      <c r="AZ90" s="9">
        <f t="shared" si="74"/>
        <v>0.64337413993387538</v>
      </c>
      <c r="BA90" s="9">
        <f t="shared" si="75"/>
        <v>1.5682244660888214</v>
      </c>
      <c r="BB90" s="9">
        <f t="shared" si="76"/>
        <v>1.2063265123760163</v>
      </c>
      <c r="BC90" s="33">
        <f t="shared" si="77"/>
        <v>16.022784810126581</v>
      </c>
      <c r="BD90" s="33">
        <f t="shared" si="78"/>
        <v>2.7177215189873416</v>
      </c>
      <c r="BE90" s="33">
        <f t="shared" si="79"/>
        <v>0.14725738396624471</v>
      </c>
      <c r="BF90" s="42">
        <f>BI90-BG90-BH90</f>
        <v>37</v>
      </c>
      <c r="BG90" s="43">
        <v>0</v>
      </c>
      <c r="BH90" s="43">
        <v>5</v>
      </c>
      <c r="BI90" s="43">
        <v>42</v>
      </c>
      <c r="BJ90" s="42">
        <f>BM90-BK90-BL90</f>
        <v>63</v>
      </c>
      <c r="BK90" s="43">
        <v>0</v>
      </c>
      <c r="BL90" s="43">
        <v>26</v>
      </c>
      <c r="BM90" s="43">
        <v>89</v>
      </c>
      <c r="BN90" s="34">
        <f t="shared" si="96"/>
        <v>19.647557217910865</v>
      </c>
      <c r="BO90" s="34">
        <f t="shared" si="97"/>
        <v>26.334854639322934</v>
      </c>
      <c r="BP90" s="33">
        <v>-0.75590784945333134</v>
      </c>
      <c r="BQ90" s="33">
        <v>-0.45715321361346001</v>
      </c>
      <c r="BR90" s="33">
        <v>3.6341742619445281</v>
      </c>
      <c r="BS90" s="33">
        <v>-0.58375042482560313</v>
      </c>
      <c r="BT90" s="33">
        <v>0</v>
      </c>
      <c r="BU90" s="9">
        <f t="shared" si="98"/>
        <v>1.8373627740521334</v>
      </c>
      <c r="BV90" s="34">
        <f t="shared" si="99"/>
        <v>2.4627326968798142</v>
      </c>
      <c r="BW90" s="33">
        <v>13.674351128804142</v>
      </c>
      <c r="BX90" s="33">
        <v>0.43891889469968387</v>
      </c>
      <c r="BY90" s="33">
        <v>8.5735876309765615</v>
      </c>
      <c r="BZ90" s="33">
        <v>-4.8766632106216568</v>
      </c>
      <c r="CA90" s="9">
        <f t="shared" si="100"/>
        <v>17.81019444385873</v>
      </c>
      <c r="CB90" s="34">
        <f t="shared" si="101"/>
        <v>23.872121942443119</v>
      </c>
      <c r="CC90" s="47">
        <v>20.0578</v>
      </c>
      <c r="CD90">
        <v>165000</v>
      </c>
      <c r="CE90" s="68">
        <f t="shared" si="80"/>
        <v>165000</v>
      </c>
      <c r="CF90" s="62">
        <v>24</v>
      </c>
      <c r="CG90" s="62">
        <v>33</v>
      </c>
      <c r="CH90" s="62">
        <v>-14.7</v>
      </c>
      <c r="CI90" s="62">
        <v>-2.4</v>
      </c>
      <c r="CJ90" s="63">
        <f t="shared" si="94"/>
        <v>-2.7931877254917175</v>
      </c>
      <c r="CK90" s="62">
        <v>-3</v>
      </c>
      <c r="CL90" s="63">
        <f t="shared" si="95"/>
        <v>-3.4914846568646469</v>
      </c>
      <c r="CM90" s="62">
        <v>-5.4</v>
      </c>
      <c r="CN90" t="s">
        <v>1943</v>
      </c>
      <c r="CO90" t="s">
        <v>1252</v>
      </c>
      <c r="CP90" t="s">
        <v>3134</v>
      </c>
      <c r="CQ90" t="s">
        <v>2400</v>
      </c>
      <c r="CR90">
        <v>73</v>
      </c>
      <c r="CS90">
        <v>210</v>
      </c>
      <c r="CT90">
        <v>2</v>
      </c>
      <c r="CU90" t="s">
        <v>3402</v>
      </c>
      <c r="CZ90" s="72">
        <v>1391666.6666666667</v>
      </c>
      <c r="DA90">
        <v>0</v>
      </c>
    </row>
    <row r="91" spans="1:105" s="18" customFormat="1" x14ac:dyDescent="0.2">
      <c r="A91" s="38" t="s">
        <v>2452</v>
      </c>
      <c r="B91" t="s">
        <v>951</v>
      </c>
      <c r="C91" t="s">
        <v>951</v>
      </c>
      <c r="D91" s="82" t="s">
        <v>951</v>
      </c>
      <c r="E91" t="str">
        <f t="shared" si="81"/>
        <v xml:space="preserve">Kovalchuk, Ilya </v>
      </c>
      <c r="F91" t="s">
        <v>259</v>
      </c>
      <c r="G91" t="s">
        <v>1540</v>
      </c>
      <c r="H91">
        <v>82</v>
      </c>
      <c r="I91">
        <v>42</v>
      </c>
      <c r="J91">
        <v>34</v>
      </c>
      <c r="K91">
        <f>I91+J91</f>
        <v>76</v>
      </c>
      <c r="L91">
        <v>-2</v>
      </c>
      <c r="M91">
        <v>66</v>
      </c>
      <c r="N91">
        <v>336</v>
      </c>
      <c r="O91" s="4">
        <f t="shared" si="92"/>
        <v>0.125</v>
      </c>
      <c r="P91">
        <v>1873</v>
      </c>
      <c r="Q91">
        <v>7</v>
      </c>
      <c r="R91">
        <v>0</v>
      </c>
      <c r="S91">
        <v>26</v>
      </c>
      <c r="T91">
        <v>40</v>
      </c>
      <c r="U91" s="4">
        <f t="shared" si="93"/>
        <v>0.39393939393939392</v>
      </c>
      <c r="V91" s="40">
        <v>1.3</v>
      </c>
      <c r="W91">
        <v>18</v>
      </c>
      <c r="X91">
        <v>14</v>
      </c>
      <c r="Y91">
        <v>0</v>
      </c>
      <c r="Z91">
        <v>0</v>
      </c>
      <c r="AA91">
        <f>I91-W91-Y91</f>
        <v>24</v>
      </c>
      <c r="AB91">
        <f>J91-X91-Z91</f>
        <v>20</v>
      </c>
      <c r="AC91" s="9">
        <f t="shared" si="60"/>
        <v>9.9554463051159932</v>
      </c>
      <c r="AD91" s="9">
        <f t="shared" si="61"/>
        <v>7.7431249039791066</v>
      </c>
      <c r="AE91" s="9">
        <f t="shared" si="62"/>
        <v>0</v>
      </c>
      <c r="AF91" s="9">
        <f t="shared" si="63"/>
        <v>0</v>
      </c>
      <c r="AG91" s="9">
        <f t="shared" si="64"/>
        <v>23.667342354681427</v>
      </c>
      <c r="AH91" s="9">
        <f t="shared" si="65"/>
        <v>19.722785295567853</v>
      </c>
      <c r="AI91" s="6">
        <f t="shared" si="66"/>
        <v>2.7611899413794996</v>
      </c>
      <c r="AJ91" s="6">
        <f t="shared" si="67"/>
        <v>6.1944999231832849</v>
      </c>
      <c r="AK91" s="6">
        <f t="shared" si="68"/>
        <v>0</v>
      </c>
      <c r="AL91" s="6">
        <f t="shared" si="69"/>
        <v>2.4653481619459816</v>
      </c>
      <c r="AM91" s="6">
        <f t="shared" si="70"/>
        <v>0.77431249039791061</v>
      </c>
      <c r="AN91" s="6">
        <f t="shared" si="71"/>
        <v>9.9173553719008272</v>
      </c>
      <c r="AO91" s="33">
        <v>1216.8666666666666</v>
      </c>
      <c r="AP91" s="33">
        <v>542.41666666666663</v>
      </c>
      <c r="AQ91" s="33">
        <v>6.05</v>
      </c>
      <c r="AR91" s="32">
        <v>1765.333333333333</v>
      </c>
      <c r="AS91" s="40">
        <v>17</v>
      </c>
      <c r="AT91" s="40">
        <v>72</v>
      </c>
      <c r="AU91" s="40">
        <v>139</v>
      </c>
      <c r="AV91" s="40">
        <v>102</v>
      </c>
      <c r="AW91" s="40">
        <v>60</v>
      </c>
      <c r="AX91" s="9">
        <f t="shared" si="72"/>
        <v>0.57779456193353484</v>
      </c>
      <c r="AY91" s="9">
        <f t="shared" si="73"/>
        <v>2.4471299093655592</v>
      </c>
      <c r="AZ91" s="9">
        <f t="shared" si="74"/>
        <v>4.7243202416918439</v>
      </c>
      <c r="BA91" s="9">
        <f t="shared" si="75"/>
        <v>3.4667673716012093</v>
      </c>
      <c r="BB91" s="9">
        <f t="shared" si="76"/>
        <v>2.0392749244712998</v>
      </c>
      <c r="BC91" s="9">
        <f t="shared" si="77"/>
        <v>14.839837398373982</v>
      </c>
      <c r="BD91" s="9">
        <f t="shared" si="78"/>
        <v>7.3780487804878045E-2</v>
      </c>
      <c r="BE91" s="9">
        <f t="shared" si="79"/>
        <v>6.6148373983739832</v>
      </c>
      <c r="BF91" s="3">
        <v>56</v>
      </c>
      <c r="BG91" s="3">
        <v>56</v>
      </c>
      <c r="BH91" s="3">
        <v>0</v>
      </c>
      <c r="BI91" s="3">
        <v>112</v>
      </c>
      <c r="BJ91" s="3">
        <v>50</v>
      </c>
      <c r="BK91" s="3">
        <v>7</v>
      </c>
      <c r="BL91" s="3">
        <v>1</v>
      </c>
      <c r="BM91" s="3">
        <v>58</v>
      </c>
      <c r="BN91" s="34">
        <f t="shared" si="96"/>
        <v>74.65850480366278</v>
      </c>
      <c r="BO91" s="34">
        <f t="shared" si="97"/>
        <v>84.58289819146087</v>
      </c>
      <c r="BP91" s="34">
        <v>43.847495667018343</v>
      </c>
      <c r="BQ91" s="34">
        <v>21.097184313597538</v>
      </c>
      <c r="BR91" s="34">
        <v>0.2642094109138573</v>
      </c>
      <c r="BS91" s="34">
        <v>-8.2557243499084929E-2</v>
      </c>
      <c r="BT91" s="34">
        <v>2.0357079195243668</v>
      </c>
      <c r="BU91" s="34">
        <f t="shared" si="98"/>
        <v>67.16204006755504</v>
      </c>
      <c r="BV91" s="34">
        <f t="shared" si="99"/>
        <v>76.089924547834272</v>
      </c>
      <c r="BW91" s="34">
        <v>7.0532448999322161</v>
      </c>
      <c r="BX91" s="34">
        <v>0.39156142740417504</v>
      </c>
      <c r="BY91" s="34">
        <v>1.3153350187679602E-2</v>
      </c>
      <c r="BZ91" s="34">
        <v>3.8505058583665389E-2</v>
      </c>
      <c r="CA91" s="34">
        <f t="shared" si="100"/>
        <v>7.496464736107737</v>
      </c>
      <c r="CB91" s="34">
        <f t="shared" si="101"/>
        <v>8.492973643626593</v>
      </c>
      <c r="CC91" s="15">
        <v>48</v>
      </c>
      <c r="CD91" s="7">
        <v>4289000</v>
      </c>
      <c r="CE91" s="68">
        <f t="shared" si="80"/>
        <v>4289000</v>
      </c>
      <c r="CF91" s="9">
        <v>41.9</v>
      </c>
      <c r="CG91" s="9">
        <v>28.1</v>
      </c>
      <c r="CH91" s="9">
        <v>3.2</v>
      </c>
      <c r="CI91" s="9">
        <v>11.7</v>
      </c>
      <c r="CJ91" s="9">
        <f t="shared" si="94"/>
        <v>10.11323364162849</v>
      </c>
      <c r="CK91" s="9">
        <v>2.2000000000000002</v>
      </c>
      <c r="CL91" s="9">
        <f t="shared" si="95"/>
        <v>1.9016336762036481</v>
      </c>
      <c r="CM91" s="9">
        <v>13.8</v>
      </c>
      <c r="CN91" t="s">
        <v>2407</v>
      </c>
      <c r="CO91" t="s">
        <v>2408</v>
      </c>
      <c r="CP91"/>
      <c r="CQ91" t="s">
        <v>2396</v>
      </c>
      <c r="CR91">
        <v>73</v>
      </c>
      <c r="CS91">
        <v>225</v>
      </c>
      <c r="CT91">
        <v>17</v>
      </c>
      <c r="CU91" t="s">
        <v>3401</v>
      </c>
      <c r="CV91" t="s">
        <v>2382</v>
      </c>
      <c r="CW91">
        <v>4</v>
      </c>
      <c r="CX91">
        <v>1</v>
      </c>
      <c r="CY91">
        <v>0</v>
      </c>
      <c r="CZ91" s="70"/>
      <c r="DA91">
        <v>0</v>
      </c>
    </row>
    <row r="92" spans="1:105" x14ac:dyDescent="0.2">
      <c r="A92" s="44" t="s">
        <v>2372</v>
      </c>
      <c r="B92" s="43" t="s">
        <v>951</v>
      </c>
      <c r="C92" s="43" t="s">
        <v>951</v>
      </c>
      <c r="D92" s="82" t="s">
        <v>951</v>
      </c>
      <c r="E92" s="42" t="str">
        <f t="shared" si="81"/>
        <v xml:space="preserve">Kovalchuk, Ilya </v>
      </c>
      <c r="F92" s="42" t="s">
        <v>259</v>
      </c>
      <c r="G92" s="45" t="s">
        <v>1540</v>
      </c>
      <c r="H92" s="43">
        <v>79</v>
      </c>
      <c r="I92" s="64">
        <v>52</v>
      </c>
      <c r="J92" s="64">
        <v>35</v>
      </c>
      <c r="K92" s="64">
        <v>87</v>
      </c>
      <c r="L92" s="43">
        <v>-12</v>
      </c>
      <c r="M92">
        <v>52</v>
      </c>
      <c r="N92">
        <v>283</v>
      </c>
      <c r="O92" s="4">
        <f t="shared" si="92"/>
        <v>0.18374558303886926</v>
      </c>
      <c r="Q92">
        <v>4</v>
      </c>
      <c r="R92">
        <v>0</v>
      </c>
      <c r="S92">
        <v>14</v>
      </c>
      <c r="T92">
        <v>18</v>
      </c>
      <c r="U92" s="4">
        <f t="shared" si="93"/>
        <v>0.4375</v>
      </c>
      <c r="V92">
        <v>0.7</v>
      </c>
      <c r="W92">
        <v>16</v>
      </c>
      <c r="X92">
        <v>14</v>
      </c>
      <c r="Y92">
        <v>2</v>
      </c>
      <c r="Z92">
        <v>0</v>
      </c>
      <c r="AA92">
        <v>34</v>
      </c>
      <c r="AB92">
        <v>21</v>
      </c>
      <c r="AC92" s="9">
        <f t="shared" si="60"/>
        <v>10.619077467644999</v>
      </c>
      <c r="AD92" s="9">
        <f t="shared" si="61"/>
        <v>9.2916927841893742</v>
      </c>
      <c r="AE92" s="9">
        <f t="shared" si="62"/>
        <v>19.128586609989373</v>
      </c>
      <c r="AF92" s="9">
        <f t="shared" si="63"/>
        <v>0</v>
      </c>
      <c r="AG92" s="9">
        <f t="shared" si="64"/>
        <v>33.5710367526056</v>
      </c>
      <c r="AH92" s="9">
        <f t="shared" si="65"/>
        <v>20.735052111903457</v>
      </c>
      <c r="AI92" s="58">
        <f t="shared" si="66"/>
        <v>3.159626988480527</v>
      </c>
      <c r="AJ92" s="58">
        <f t="shared" si="67"/>
        <v>6.2387080122414362</v>
      </c>
      <c r="AK92" s="58">
        <f t="shared" si="68"/>
        <v>3.8257173219978751</v>
      </c>
      <c r="AL92" s="58">
        <f t="shared" si="69"/>
        <v>3.5052111903455843</v>
      </c>
      <c r="AM92" s="58">
        <f t="shared" si="70"/>
        <v>0.92916927841893737</v>
      </c>
      <c r="AN92" s="58">
        <f t="shared" si="71"/>
        <v>5.7385759829968119</v>
      </c>
      <c r="AO92" s="56">
        <v>1215.3333333333333</v>
      </c>
      <c r="AP92" s="56">
        <v>452.01666666666665</v>
      </c>
      <c r="AQ92" s="56">
        <v>31.366666666666667</v>
      </c>
      <c r="AR92" s="57">
        <f>SUM(AO92:AQ92)</f>
        <v>1698.7166666666665</v>
      </c>
      <c r="AS92">
        <v>25</v>
      </c>
      <c r="AT92">
        <v>40</v>
      </c>
      <c r="AU92">
        <v>111</v>
      </c>
      <c r="AV92">
        <v>66</v>
      </c>
      <c r="AW92">
        <v>49</v>
      </c>
      <c r="AX92" s="9">
        <f t="shared" si="72"/>
        <v>0.88301953435436564</v>
      </c>
      <c r="AY92" s="9">
        <f t="shared" si="73"/>
        <v>1.412831254966985</v>
      </c>
      <c r="AZ92" s="9">
        <f t="shared" si="74"/>
        <v>3.9206067325333835</v>
      </c>
      <c r="BA92" s="9">
        <f t="shared" si="75"/>
        <v>2.3311715706955254</v>
      </c>
      <c r="BB92" s="9">
        <f t="shared" si="76"/>
        <v>1.7307182873345566</v>
      </c>
      <c r="BC92" s="33">
        <f t="shared" si="77"/>
        <v>15.383966244725737</v>
      </c>
      <c r="BD92" s="33">
        <f t="shared" si="78"/>
        <v>0.39704641350210973</v>
      </c>
      <c r="BE92" s="33">
        <f t="shared" si="79"/>
        <v>5.7217299578059073</v>
      </c>
      <c r="BF92" s="42">
        <f>BI92-BG92-BH92</f>
        <v>64</v>
      </c>
      <c r="BG92" s="43">
        <v>47</v>
      </c>
      <c r="BH92" s="43">
        <v>2</v>
      </c>
      <c r="BI92" s="43">
        <v>113</v>
      </c>
      <c r="BJ92" s="42">
        <f>BM92-BK92-BL92</f>
        <v>71</v>
      </c>
      <c r="BK92" s="43">
        <v>7</v>
      </c>
      <c r="BL92" s="43">
        <v>3</v>
      </c>
      <c r="BM92" s="43">
        <v>81</v>
      </c>
      <c r="BN92" s="34">
        <f t="shared" si="96"/>
        <v>123.94354233692148</v>
      </c>
      <c r="BO92" s="34">
        <f t="shared" si="97"/>
        <v>145.92609205410534</v>
      </c>
      <c r="BP92" s="33">
        <v>74.699643232732257</v>
      </c>
      <c r="BQ92" s="33">
        <v>25.784940816085395</v>
      </c>
      <c r="BR92" s="33">
        <v>-1.0690207502910378</v>
      </c>
      <c r="BS92" s="33">
        <v>5.4581912580659324</v>
      </c>
      <c r="BT92" s="33">
        <v>8.6657715987270194</v>
      </c>
      <c r="BU92" s="9">
        <f t="shared" si="98"/>
        <v>113.53952615531958</v>
      </c>
      <c r="BV92" s="34">
        <f t="shared" si="99"/>
        <v>133.67682602198082</v>
      </c>
      <c r="BW92" s="33">
        <v>1.2591851250268105</v>
      </c>
      <c r="BX92" s="33">
        <v>0.72659928370861504</v>
      </c>
      <c r="BY92" s="33">
        <v>1.5709696702958778</v>
      </c>
      <c r="BZ92" s="33">
        <v>6.8472621025706042</v>
      </c>
      <c r="CA92" s="9">
        <f t="shared" si="100"/>
        <v>10.404016181601907</v>
      </c>
      <c r="CB92" s="34">
        <f t="shared" si="101"/>
        <v>12.249266032124536</v>
      </c>
      <c r="CC92" s="47">
        <v>32.235016000000002</v>
      </c>
      <c r="CD92">
        <v>4196009</v>
      </c>
      <c r="CE92" s="68">
        <f t="shared" si="80"/>
        <v>4355351.1139240507</v>
      </c>
      <c r="CF92" s="62">
        <v>44.7</v>
      </c>
      <c r="CG92" s="62">
        <v>32.9</v>
      </c>
      <c r="CH92" s="62">
        <v>10.5</v>
      </c>
      <c r="CI92" s="62">
        <v>16.600000000000001</v>
      </c>
      <c r="CJ92" s="63">
        <f t="shared" si="94"/>
        <v>15.214701434398059</v>
      </c>
      <c r="CK92" s="62">
        <v>2.2999999999999998</v>
      </c>
      <c r="CL92" s="63">
        <f t="shared" si="95"/>
        <v>2.1080610421153931</v>
      </c>
      <c r="CM92" s="62">
        <v>19.600000000000001</v>
      </c>
      <c r="CN92" t="s">
        <v>1967</v>
      </c>
      <c r="CO92" t="s">
        <v>2408</v>
      </c>
      <c r="CQ92" t="s">
        <v>2396</v>
      </c>
      <c r="CR92">
        <v>73</v>
      </c>
      <c r="CS92">
        <v>220</v>
      </c>
      <c r="CT92">
        <v>17</v>
      </c>
      <c r="CU92" t="s">
        <v>3401</v>
      </c>
      <c r="CZ92" s="72">
        <v>6389259.6938775498</v>
      </c>
      <c r="DA92">
        <v>0</v>
      </c>
    </row>
    <row r="93" spans="1:105" x14ac:dyDescent="0.2">
      <c r="A93" s="75" t="s">
        <v>2452</v>
      </c>
      <c r="B93" s="19" t="s">
        <v>959</v>
      </c>
      <c r="C93" s="19" t="s">
        <v>956</v>
      </c>
      <c r="D93" s="19" t="s">
        <v>951</v>
      </c>
      <c r="E93" s="19" t="str">
        <f t="shared" si="81"/>
        <v xml:space="preserve">Williams, Jason </v>
      </c>
      <c r="F93" s="19" t="s">
        <v>2843</v>
      </c>
      <c r="G93" s="19" t="s">
        <v>1537</v>
      </c>
      <c r="H93" s="19">
        <v>58</v>
      </c>
      <c r="I93" s="19">
        <v>11</v>
      </c>
      <c r="J93" s="19">
        <v>15</v>
      </c>
      <c r="K93" s="19">
        <f>I93+J93</f>
        <v>26</v>
      </c>
      <c r="L93" s="19">
        <v>7</v>
      </c>
      <c r="M93" s="19">
        <v>24</v>
      </c>
      <c r="N93" s="19">
        <v>111</v>
      </c>
      <c r="O93" s="20">
        <f t="shared" si="92"/>
        <v>9.90990990990991E-2</v>
      </c>
      <c r="P93" s="19">
        <v>1065</v>
      </c>
      <c r="Q93" s="19">
        <v>2</v>
      </c>
      <c r="R93" s="19">
        <v>0</v>
      </c>
      <c r="S93" s="19">
        <v>5</v>
      </c>
      <c r="T93" s="19">
        <v>6</v>
      </c>
      <c r="U93" s="20">
        <f t="shared" si="93"/>
        <v>0.45454545454545453</v>
      </c>
      <c r="V93" s="19"/>
      <c r="W93" s="19">
        <v>3</v>
      </c>
      <c r="X93" s="19">
        <v>2</v>
      </c>
      <c r="Y93" s="19">
        <v>0</v>
      </c>
      <c r="Z93" s="19">
        <v>0</v>
      </c>
      <c r="AA93" s="19">
        <f>I93-W93-Y93</f>
        <v>8</v>
      </c>
      <c r="AB93" s="19">
        <f>J93-X93-Z93</f>
        <v>13</v>
      </c>
      <c r="AC93" s="24">
        <f t="shared" si="60"/>
        <v>5.4633751517604212</v>
      </c>
      <c r="AD93" s="24">
        <f t="shared" si="61"/>
        <v>3.6422501011736141</v>
      </c>
      <c r="AE93" s="24">
        <f t="shared" si="62"/>
        <v>0</v>
      </c>
      <c r="AF93" s="24">
        <f t="shared" si="63"/>
        <v>0</v>
      </c>
      <c r="AG93" s="24">
        <f t="shared" si="64"/>
        <v>14.342272353776051</v>
      </c>
      <c r="AH93" s="24">
        <f t="shared" si="65"/>
        <v>23.306192574886083</v>
      </c>
      <c r="AI93" s="21">
        <f t="shared" si="66"/>
        <v>3.0477328751774109</v>
      </c>
      <c r="AJ93" s="21">
        <f t="shared" si="67"/>
        <v>3.6422501011736141</v>
      </c>
      <c r="AK93" s="21">
        <f t="shared" si="68"/>
        <v>0</v>
      </c>
      <c r="AL93" s="21">
        <f t="shared" si="69"/>
        <v>2.2409800552775079</v>
      </c>
      <c r="AM93" s="21">
        <f t="shared" si="70"/>
        <v>0.72845002023472283</v>
      </c>
      <c r="AN93" s="21">
        <f t="shared" si="71"/>
        <v>0</v>
      </c>
      <c r="AO93" s="24">
        <v>669.35</v>
      </c>
      <c r="AP93" s="24">
        <v>164.73333333333332</v>
      </c>
      <c r="AQ93" s="24">
        <v>3.5</v>
      </c>
      <c r="AR93" s="36">
        <v>837.58333333333337</v>
      </c>
      <c r="AS93" s="19"/>
      <c r="AT93" s="19"/>
      <c r="AU93" s="19"/>
      <c r="AV93" s="19"/>
      <c r="AW93" s="19"/>
      <c r="AX93" s="24">
        <f t="shared" si="72"/>
        <v>0</v>
      </c>
      <c r="AY93" s="24">
        <f t="shared" si="73"/>
        <v>0</v>
      </c>
      <c r="AZ93" s="24">
        <f t="shared" si="74"/>
        <v>0</v>
      </c>
      <c r="BA93" s="24">
        <f t="shared" si="75"/>
        <v>0</v>
      </c>
      <c r="BB93" s="24">
        <f t="shared" si="76"/>
        <v>0</v>
      </c>
      <c r="BC93" s="24">
        <f t="shared" si="77"/>
        <v>11.540517241379311</v>
      </c>
      <c r="BD93" s="24">
        <f t="shared" si="78"/>
        <v>6.0344827586206899E-2</v>
      </c>
      <c r="BE93" s="24">
        <f t="shared" si="79"/>
        <v>2.8402298850574712</v>
      </c>
      <c r="BF93" s="30">
        <v>34</v>
      </c>
      <c r="BG93" s="30">
        <v>10</v>
      </c>
      <c r="BH93" s="30">
        <v>0</v>
      </c>
      <c r="BI93" s="30">
        <v>44</v>
      </c>
      <c r="BJ93" s="30">
        <v>25</v>
      </c>
      <c r="BK93" s="30">
        <v>2</v>
      </c>
      <c r="BL93" s="30">
        <v>0</v>
      </c>
      <c r="BM93" s="30">
        <v>27</v>
      </c>
      <c r="BN93" s="35">
        <f t="shared" si="96"/>
        <v>23.984178598402444</v>
      </c>
      <c r="BO93" s="35">
        <f t="shared" si="97"/>
        <v>57.26995188156986</v>
      </c>
      <c r="BP93" s="35">
        <v>13.536642086780395</v>
      </c>
      <c r="BQ93" s="35">
        <v>-0.943100001065592</v>
      </c>
      <c r="BR93" s="35">
        <v>2.2239813800296496E-3</v>
      </c>
      <c r="BS93" s="35">
        <v>-4.4925985066454663E-2</v>
      </c>
      <c r="BT93" s="35">
        <v>1.2160250965085597</v>
      </c>
      <c r="BU93" s="35">
        <f t="shared" si="98"/>
        <v>13.766865178536939</v>
      </c>
      <c r="BV93" s="35">
        <f t="shared" si="99"/>
        <v>32.872825020882154</v>
      </c>
      <c r="BW93" s="35">
        <v>7.3090537172500865</v>
      </c>
      <c r="BX93" s="35">
        <v>0.20223621573940739</v>
      </c>
      <c r="BY93" s="35">
        <v>0.41029568445728037</v>
      </c>
      <c r="BZ93" s="35">
        <v>2.2957278024187295</v>
      </c>
      <c r="CA93" s="35">
        <f t="shared" si="100"/>
        <v>10.217313419865505</v>
      </c>
      <c r="CB93" s="35">
        <f t="shared" si="101"/>
        <v>24.397126860687703</v>
      </c>
      <c r="CC93" s="22">
        <v>74</v>
      </c>
      <c r="CD93" s="23">
        <v>1786022</v>
      </c>
      <c r="CE93" s="76">
        <f t="shared" si="80"/>
        <v>2525065.5862068962</v>
      </c>
      <c r="CF93" s="24">
        <v>18.7</v>
      </c>
      <c r="CG93" s="24">
        <v>15.9</v>
      </c>
      <c r="CH93" s="24">
        <v>-0.8</v>
      </c>
      <c r="CI93" s="24">
        <v>0.8</v>
      </c>
      <c r="CJ93" s="24">
        <f t="shared" si="94"/>
        <v>1.5907471540539198</v>
      </c>
      <c r="CK93" s="24">
        <v>1.6</v>
      </c>
      <c r="CL93" s="24">
        <f t="shared" si="95"/>
        <v>3.1814943081078395</v>
      </c>
      <c r="CM93" s="24">
        <v>2.4</v>
      </c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77"/>
      <c r="DA93" s="19">
        <v>1</v>
      </c>
    </row>
    <row r="94" spans="1:105" x14ac:dyDescent="0.2">
      <c r="A94" s="75" t="s">
        <v>2452</v>
      </c>
      <c r="B94" s="19" t="s">
        <v>956</v>
      </c>
      <c r="C94" s="19" t="s">
        <v>956</v>
      </c>
      <c r="D94" s="19" t="s">
        <v>951</v>
      </c>
      <c r="E94" s="19" t="str">
        <f t="shared" si="81"/>
        <v xml:space="preserve">Williams, Jason </v>
      </c>
      <c r="F94" s="19" t="s">
        <v>2843</v>
      </c>
      <c r="G94" s="19" t="s">
        <v>1537</v>
      </c>
      <c r="H94" s="19">
        <v>20</v>
      </c>
      <c r="I94" s="19">
        <v>4</v>
      </c>
      <c r="J94" s="19">
        <v>2</v>
      </c>
      <c r="K94" s="19">
        <f>I94+J94</f>
        <v>6</v>
      </c>
      <c r="L94" s="19">
        <v>-6</v>
      </c>
      <c r="M94" s="19">
        <v>20</v>
      </c>
      <c r="N94" s="19">
        <v>38</v>
      </c>
      <c r="O94" s="20">
        <f t="shared" si="92"/>
        <v>0.10526315789473684</v>
      </c>
      <c r="P94" s="19">
        <v>455</v>
      </c>
      <c r="Q94" s="19">
        <v>0</v>
      </c>
      <c r="R94" s="19">
        <v>0</v>
      </c>
      <c r="S94" s="19">
        <v>82</v>
      </c>
      <c r="T94" s="19">
        <v>111</v>
      </c>
      <c r="U94" s="20">
        <f t="shared" si="93"/>
        <v>0.42487046632124353</v>
      </c>
      <c r="V94" s="19">
        <v>4.7</v>
      </c>
      <c r="W94" s="19">
        <v>2</v>
      </c>
      <c r="X94" s="19">
        <v>1</v>
      </c>
      <c r="Y94" s="19">
        <v>1</v>
      </c>
      <c r="Z94" s="19">
        <v>0</v>
      </c>
      <c r="AA94" s="19">
        <f>I94-W94-Y94</f>
        <v>1</v>
      </c>
      <c r="AB94" s="19">
        <f>J94-X94-Z94</f>
        <v>1</v>
      </c>
      <c r="AC94" s="24">
        <f t="shared" si="60"/>
        <v>9.0022505626406595</v>
      </c>
      <c r="AD94" s="24">
        <f t="shared" si="61"/>
        <v>4.5011252813203297</v>
      </c>
      <c r="AE94" s="24">
        <f t="shared" si="62"/>
        <v>11.399620012666245</v>
      </c>
      <c r="AF94" s="24">
        <f t="shared" si="63"/>
        <v>0</v>
      </c>
      <c r="AG94" s="24">
        <f t="shared" si="64"/>
        <v>4.4004400440044007</v>
      </c>
      <c r="AH94" s="24">
        <f t="shared" si="65"/>
        <v>4.4004400440044007</v>
      </c>
      <c r="AI94" s="21">
        <f t="shared" si="66"/>
        <v>0.66006600660066006</v>
      </c>
      <c r="AJ94" s="21">
        <f t="shared" si="67"/>
        <v>3.6009002250562636</v>
      </c>
      <c r="AK94" s="21">
        <f t="shared" si="68"/>
        <v>2.279924002533249</v>
      </c>
      <c r="AL94" s="21">
        <f t="shared" si="69"/>
        <v>1.9801980198019804</v>
      </c>
      <c r="AM94" s="21">
        <f t="shared" si="70"/>
        <v>0</v>
      </c>
      <c r="AN94" s="21">
        <f t="shared" si="71"/>
        <v>0</v>
      </c>
      <c r="AO94" s="36">
        <v>272.7</v>
      </c>
      <c r="AP94" s="36">
        <v>66.650000000000006</v>
      </c>
      <c r="AQ94" s="36">
        <v>26.316666666666666</v>
      </c>
      <c r="AR94" s="36">
        <v>365.66666666666663</v>
      </c>
      <c r="AS94" s="19">
        <v>78</v>
      </c>
      <c r="AT94" s="19">
        <v>61</v>
      </c>
      <c r="AU94" s="19">
        <v>22</v>
      </c>
      <c r="AV94" s="19">
        <v>69</v>
      </c>
      <c r="AW94" s="19">
        <v>54</v>
      </c>
      <c r="AX94" s="24">
        <f t="shared" si="72"/>
        <v>12.798541476754787</v>
      </c>
      <c r="AY94" s="24">
        <f t="shared" si="73"/>
        <v>10.009115770282591</v>
      </c>
      <c r="AZ94" s="24">
        <f t="shared" si="74"/>
        <v>3.6098450319051962</v>
      </c>
      <c r="BA94" s="24">
        <f t="shared" si="75"/>
        <v>11.321786690975388</v>
      </c>
      <c r="BB94" s="24">
        <f t="shared" si="76"/>
        <v>8.8605287146763914</v>
      </c>
      <c r="BC94" s="24">
        <f t="shared" si="77"/>
        <v>13.635</v>
      </c>
      <c r="BD94" s="24">
        <f t="shared" si="78"/>
        <v>1.3158333333333334</v>
      </c>
      <c r="BE94" s="24">
        <f t="shared" si="79"/>
        <v>3.3325000000000005</v>
      </c>
      <c r="BF94" s="30">
        <v>3</v>
      </c>
      <c r="BG94" s="30">
        <v>4</v>
      </c>
      <c r="BH94" s="30">
        <v>1</v>
      </c>
      <c r="BI94" s="30">
        <v>8</v>
      </c>
      <c r="BJ94" s="30">
        <v>9</v>
      </c>
      <c r="BK94" s="30">
        <v>0</v>
      </c>
      <c r="BL94" s="30">
        <v>0</v>
      </c>
      <c r="BM94" s="30">
        <v>9</v>
      </c>
      <c r="BN94" s="35">
        <f t="shared" si="96"/>
        <v>10.168814575304173</v>
      </c>
      <c r="BO94" s="35">
        <f t="shared" si="97"/>
        <v>55.617946628828662</v>
      </c>
      <c r="BP94" s="35">
        <v>-4.00005886296554</v>
      </c>
      <c r="BQ94" s="35">
        <v>1.7582127536112158</v>
      </c>
      <c r="BR94" s="35">
        <v>-0.19081405938560539</v>
      </c>
      <c r="BS94" s="35">
        <v>2.2605693241499272</v>
      </c>
      <c r="BT94" s="35">
        <v>6.9124190281079914</v>
      </c>
      <c r="BU94" s="35">
        <f t="shared" si="98"/>
        <v>6.7403281835179882</v>
      </c>
      <c r="BV94" s="35">
        <f t="shared" si="99"/>
        <v>36.865970010125736</v>
      </c>
      <c r="BW94" s="35">
        <v>2.5749885303668427</v>
      </c>
      <c r="BX94" s="35">
        <v>0.23614452288727161</v>
      </c>
      <c r="BY94" s="35">
        <v>2.5771201617206496</v>
      </c>
      <c r="BZ94" s="35">
        <v>-1.9597668231885783</v>
      </c>
      <c r="CA94" s="35">
        <f t="shared" si="100"/>
        <v>3.4284863917861856</v>
      </c>
      <c r="CB94" s="35">
        <f t="shared" si="101"/>
        <v>18.751976618702933</v>
      </c>
      <c r="CC94" s="22">
        <v>40</v>
      </c>
      <c r="CD94" s="23">
        <v>165000</v>
      </c>
      <c r="CE94" s="76">
        <f t="shared" si="80"/>
        <v>165000</v>
      </c>
      <c r="CF94" s="24">
        <v>5.7</v>
      </c>
      <c r="CG94" s="24">
        <v>4</v>
      </c>
      <c r="CH94" s="24">
        <v>-4.5</v>
      </c>
      <c r="CI94" s="24">
        <v>-0.1</v>
      </c>
      <c r="CJ94" s="24">
        <f t="shared" si="94"/>
        <v>-0.43607820335780217</v>
      </c>
      <c r="CK94" s="24">
        <v>-0.5</v>
      </c>
      <c r="CL94" s="24">
        <f t="shared" si="95"/>
        <v>-2.1803910167890108</v>
      </c>
      <c r="CM94" s="24">
        <v>-0.6</v>
      </c>
      <c r="CN94" s="19" t="s">
        <v>3543</v>
      </c>
      <c r="CO94" s="19" t="s">
        <v>2233</v>
      </c>
      <c r="CP94" s="19" t="s">
        <v>2427</v>
      </c>
      <c r="CQ94" s="19" t="s">
        <v>2400</v>
      </c>
      <c r="CR94" s="19">
        <v>71</v>
      </c>
      <c r="CS94" s="19">
        <v>194</v>
      </c>
      <c r="CT94" s="19">
        <v>29</v>
      </c>
      <c r="CU94" s="19" t="s">
        <v>3401</v>
      </c>
      <c r="CV94" s="19" t="s">
        <v>2382</v>
      </c>
      <c r="CW94" s="19">
        <v>9</v>
      </c>
      <c r="CX94" s="19">
        <v>3</v>
      </c>
      <c r="CY94" s="19">
        <v>0</v>
      </c>
      <c r="CZ94" s="77"/>
      <c r="DA94" s="19">
        <v>1</v>
      </c>
    </row>
    <row r="95" spans="1:105" x14ac:dyDescent="0.2">
      <c r="A95" s="25" t="s">
        <v>2452</v>
      </c>
      <c r="B95" s="10" t="s">
        <v>956</v>
      </c>
      <c r="C95" s="10" t="s">
        <v>956</v>
      </c>
      <c r="D95" s="10" t="s">
        <v>951</v>
      </c>
      <c r="E95" s="10" t="s">
        <v>2842</v>
      </c>
      <c r="F95" s="10" t="s">
        <v>2843</v>
      </c>
      <c r="G95" s="10" t="s">
        <v>1537</v>
      </c>
      <c r="H95" s="10">
        <v>78</v>
      </c>
      <c r="I95" s="10">
        <v>15</v>
      </c>
      <c r="J95" s="10">
        <v>17</v>
      </c>
      <c r="K95" s="10">
        <v>32</v>
      </c>
      <c r="L95" s="10">
        <v>1</v>
      </c>
      <c r="M95" s="10">
        <v>44</v>
      </c>
      <c r="N95" s="10">
        <v>149</v>
      </c>
      <c r="O95" s="11">
        <v>0.10100000000000001</v>
      </c>
      <c r="P95" s="10">
        <v>1520</v>
      </c>
      <c r="Q95" s="10">
        <v>2</v>
      </c>
      <c r="R95" s="10">
        <v>0</v>
      </c>
      <c r="S95" s="10">
        <v>87</v>
      </c>
      <c r="T95" s="10">
        <v>117</v>
      </c>
      <c r="U95" s="11">
        <v>0.42599999999999999</v>
      </c>
      <c r="V95" s="41">
        <v>4.7</v>
      </c>
      <c r="W95" s="10">
        <v>5</v>
      </c>
      <c r="X95" s="10">
        <v>3</v>
      </c>
      <c r="Y95" s="10">
        <v>1</v>
      </c>
      <c r="Z95" s="10">
        <v>0</v>
      </c>
      <c r="AA95" s="10">
        <v>9</v>
      </c>
      <c r="AB95" s="10">
        <v>14</v>
      </c>
      <c r="AC95" s="13">
        <f t="shared" si="60"/>
        <v>6.4828420779669811</v>
      </c>
      <c r="AD95" s="13">
        <f t="shared" si="61"/>
        <v>3.8897052467801885</v>
      </c>
      <c r="AE95" s="13">
        <f t="shared" si="62"/>
        <v>10.06036217303823</v>
      </c>
      <c r="AF95" s="13">
        <f t="shared" si="63"/>
        <v>0</v>
      </c>
      <c r="AG95" s="13">
        <f t="shared" si="64"/>
        <v>11.464359641208004</v>
      </c>
      <c r="AH95" s="13">
        <f t="shared" si="65"/>
        <v>17.833448330768007</v>
      </c>
      <c r="AI95" s="29">
        <f t="shared" si="66"/>
        <v>2.3565628151372007</v>
      </c>
      <c r="AJ95" s="29">
        <f t="shared" si="67"/>
        <v>3.6303915636615094</v>
      </c>
      <c r="AK95" s="29">
        <f t="shared" si="68"/>
        <v>2.0120724346076462</v>
      </c>
      <c r="AL95" s="29">
        <f t="shared" si="69"/>
        <v>2.1654901544504006</v>
      </c>
      <c r="AM95" s="29">
        <f t="shared" si="70"/>
        <v>0.5186273662373585</v>
      </c>
      <c r="AN95" s="29">
        <f t="shared" si="71"/>
        <v>0</v>
      </c>
      <c r="AO95" s="13">
        <v>942.05</v>
      </c>
      <c r="AP95" s="13">
        <v>231.38</v>
      </c>
      <c r="AQ95" s="13">
        <v>29.82</v>
      </c>
      <c r="AR95" s="13">
        <v>1203.25</v>
      </c>
      <c r="AS95" s="41">
        <v>22</v>
      </c>
      <c r="AT95" s="41">
        <v>61</v>
      </c>
      <c r="AU95" s="41">
        <v>69</v>
      </c>
      <c r="AV95" s="41">
        <v>54</v>
      </c>
      <c r="AW95" s="41">
        <v>30</v>
      </c>
      <c r="AX95" s="13">
        <f t="shared" si="72"/>
        <v>1.0970288801163517</v>
      </c>
      <c r="AY95" s="13">
        <f t="shared" si="73"/>
        <v>3.0417618948680656</v>
      </c>
      <c r="AZ95" s="13">
        <f t="shared" si="74"/>
        <v>3.4406814876376481</v>
      </c>
      <c r="BA95" s="13">
        <f t="shared" si="75"/>
        <v>2.692707251194681</v>
      </c>
      <c r="BB95" s="13">
        <f t="shared" si="76"/>
        <v>1.495948472885934</v>
      </c>
      <c r="BC95" s="13">
        <f t="shared" si="77"/>
        <v>12.077564102564102</v>
      </c>
      <c r="BD95" s="13">
        <f t="shared" si="78"/>
        <v>0.38230769230769229</v>
      </c>
      <c r="BE95" s="13">
        <f t="shared" si="79"/>
        <v>2.9664102564102564</v>
      </c>
      <c r="BF95" s="10">
        <v>37</v>
      </c>
      <c r="BG95" s="10">
        <v>14</v>
      </c>
      <c r="BH95" s="10">
        <v>1</v>
      </c>
      <c r="BI95" s="10">
        <v>52</v>
      </c>
      <c r="BJ95" s="10">
        <v>34</v>
      </c>
      <c r="BK95" s="10">
        <v>2</v>
      </c>
      <c r="BL95" s="10">
        <v>0</v>
      </c>
      <c r="BM95" s="10">
        <v>36</v>
      </c>
      <c r="BN95" s="39">
        <v>34.152999999999999</v>
      </c>
      <c r="BO95" s="39">
        <v>56.768000000000001</v>
      </c>
      <c r="BP95" s="13">
        <v>9.5370000000000008</v>
      </c>
      <c r="BQ95" s="13">
        <v>0.81499999999999995</v>
      </c>
      <c r="BR95" s="13">
        <v>-0.189</v>
      </c>
      <c r="BS95" s="13">
        <v>2.2160000000000002</v>
      </c>
      <c r="BT95" s="13">
        <v>8.1280000000000001</v>
      </c>
      <c r="BU95" s="39">
        <v>20.507000000000001</v>
      </c>
      <c r="BV95" s="39">
        <v>34.085999999999999</v>
      </c>
      <c r="BW95" s="13">
        <v>9.8840000000000003</v>
      </c>
      <c r="BX95" s="13">
        <v>0.438</v>
      </c>
      <c r="BY95" s="13">
        <v>2.9870000000000001</v>
      </c>
      <c r="BZ95" s="13">
        <v>0.33600000000000002</v>
      </c>
      <c r="CA95" s="39">
        <v>13.646000000000001</v>
      </c>
      <c r="CB95" s="39">
        <v>22.681999999999999</v>
      </c>
      <c r="CC95" s="16">
        <v>65</v>
      </c>
      <c r="CD95" s="12">
        <v>1951022</v>
      </c>
      <c r="CE95" s="73">
        <f t="shared" si="80"/>
        <v>2051074.41025641</v>
      </c>
      <c r="CF95" s="13">
        <v>24.4</v>
      </c>
      <c r="CG95" s="13">
        <v>19.899999999999999</v>
      </c>
      <c r="CH95" s="13">
        <v>-5.3</v>
      </c>
      <c r="CI95" s="17">
        <v>0.6</v>
      </c>
      <c r="CJ95" s="13">
        <f t="shared" si="94"/>
        <v>0.81942026016593272</v>
      </c>
      <c r="CK95" s="17">
        <v>1.1000000000000001</v>
      </c>
      <c r="CL95" s="13">
        <f t="shared" si="95"/>
        <v>1.5022704769708768</v>
      </c>
      <c r="CM95" s="13">
        <v>1.6</v>
      </c>
      <c r="CN95" s="10" t="s">
        <v>3543</v>
      </c>
      <c r="CO95" s="10" t="s">
        <v>2233</v>
      </c>
      <c r="CP95" s="10" t="s">
        <v>2427</v>
      </c>
      <c r="CQ95" s="10" t="s">
        <v>2400</v>
      </c>
      <c r="CR95" s="10">
        <v>71</v>
      </c>
      <c r="CS95" s="10">
        <v>194</v>
      </c>
      <c r="CT95" s="10">
        <v>29</v>
      </c>
      <c r="CU95" s="10" t="s">
        <v>3401</v>
      </c>
      <c r="CV95" s="10" t="s">
        <v>2382</v>
      </c>
      <c r="CW95" s="10">
        <v>9</v>
      </c>
      <c r="CX95" s="10">
        <v>3</v>
      </c>
      <c r="CY95" s="10">
        <v>0</v>
      </c>
      <c r="CZ95" s="79"/>
      <c r="DA95" s="10">
        <v>2</v>
      </c>
    </row>
    <row r="96" spans="1:105" x14ac:dyDescent="0.2">
      <c r="A96" s="44" t="s">
        <v>2372</v>
      </c>
      <c r="B96" s="43" t="s">
        <v>956</v>
      </c>
      <c r="C96" s="43" t="s">
        <v>956</v>
      </c>
      <c r="D96" s="42" t="s">
        <v>951</v>
      </c>
      <c r="E96" s="42" t="str">
        <f>CONCATENATE(RIGHT(F96,LEN(F96)-SEARCH(" ",F96)), ", ", LEFT(F96, SEARCH(" ", F96)))</f>
        <v xml:space="preserve">Williams, Jason </v>
      </c>
      <c r="F96" s="42" t="s">
        <v>2843</v>
      </c>
      <c r="G96" s="45" t="s">
        <v>1528</v>
      </c>
      <c r="H96" s="43">
        <v>43</v>
      </c>
      <c r="I96" s="64">
        <v>13</v>
      </c>
      <c r="J96" s="64">
        <v>23</v>
      </c>
      <c r="K96" s="64">
        <v>36</v>
      </c>
      <c r="L96" s="43">
        <v>-2</v>
      </c>
      <c r="M96">
        <v>22</v>
      </c>
      <c r="N96">
        <v>101</v>
      </c>
      <c r="O96" s="4">
        <f>IF(N96=0,0,I96/N96)</f>
        <v>0.12871287128712872</v>
      </c>
      <c r="Q96">
        <v>4</v>
      </c>
      <c r="R96">
        <v>0</v>
      </c>
      <c r="S96">
        <v>9</v>
      </c>
      <c r="T96">
        <v>6</v>
      </c>
      <c r="U96" s="4">
        <f>IF(S96+T96=0,0,S96/(S96+T96))</f>
        <v>0.6</v>
      </c>
      <c r="V96">
        <v>0.6</v>
      </c>
      <c r="W96">
        <v>6</v>
      </c>
      <c r="X96">
        <v>13</v>
      </c>
      <c r="Y96">
        <v>0</v>
      </c>
      <c r="Z96">
        <v>0</v>
      </c>
      <c r="AA96">
        <v>7</v>
      </c>
      <c r="AB96">
        <v>10</v>
      </c>
      <c r="AC96" s="9">
        <f t="shared" si="60"/>
        <v>9.5957352287872055</v>
      </c>
      <c r="AD96" s="9">
        <f t="shared" si="61"/>
        <v>20.790759662372277</v>
      </c>
      <c r="AE96" s="9">
        <f t="shared" si="62"/>
        <v>0</v>
      </c>
      <c r="AF96" s="9">
        <f t="shared" si="63"/>
        <v>0</v>
      </c>
      <c r="AG96" s="9">
        <f t="shared" si="64"/>
        <v>16.489448715851463</v>
      </c>
      <c r="AH96" s="9">
        <f t="shared" si="65"/>
        <v>23.556355308359233</v>
      </c>
      <c r="AI96" s="58">
        <f t="shared" si="66"/>
        <v>2.8267626370031076</v>
      </c>
      <c r="AJ96" s="58">
        <f t="shared" si="67"/>
        <v>8.9560195468680579</v>
      </c>
      <c r="AK96" s="58">
        <f t="shared" si="68"/>
        <v>0</v>
      </c>
      <c r="AL96" s="58">
        <f t="shared" si="69"/>
        <v>2.9445444135449037</v>
      </c>
      <c r="AM96" s="58">
        <f t="shared" si="70"/>
        <v>0.31985784095957348</v>
      </c>
      <c r="AN96" s="58">
        <f t="shared" si="71"/>
        <v>7.5471698113207548</v>
      </c>
      <c r="AO96" s="56">
        <v>509.41666666666674</v>
      </c>
      <c r="AP96" s="56">
        <v>187.58333333333334</v>
      </c>
      <c r="AQ96" s="56">
        <v>15.9</v>
      </c>
      <c r="AR96" s="57">
        <f>SUM(AO96:AQ96)</f>
        <v>712.90000000000009</v>
      </c>
      <c r="AS96">
        <v>8</v>
      </c>
      <c r="AT96">
        <v>27</v>
      </c>
      <c r="AU96">
        <v>22</v>
      </c>
      <c r="AV96">
        <v>25</v>
      </c>
      <c r="AW96">
        <v>6</v>
      </c>
      <c r="AX96" s="9">
        <f t="shared" si="72"/>
        <v>0.67330621405526714</v>
      </c>
      <c r="AY96" s="9">
        <f t="shared" si="73"/>
        <v>2.2724084724365268</v>
      </c>
      <c r="AZ96" s="9">
        <f t="shared" si="74"/>
        <v>1.8515920886519848</v>
      </c>
      <c r="BA96" s="9">
        <f t="shared" si="75"/>
        <v>2.1040819189227098</v>
      </c>
      <c r="BB96" s="9">
        <f t="shared" si="76"/>
        <v>0.50497966054145038</v>
      </c>
      <c r="BC96" s="33">
        <f t="shared" si="77"/>
        <v>11.846899224806203</v>
      </c>
      <c r="BD96" s="33">
        <f t="shared" si="78"/>
        <v>0.36976744186046512</v>
      </c>
      <c r="BE96" s="33">
        <f t="shared" si="79"/>
        <v>4.362403100775194</v>
      </c>
      <c r="BF96" s="42">
        <f>BI96-BG96-BH96</f>
        <v>24</v>
      </c>
      <c r="BG96" s="43">
        <v>28</v>
      </c>
      <c r="BH96" s="43">
        <v>0</v>
      </c>
      <c r="BI96" s="43">
        <v>52</v>
      </c>
      <c r="BJ96" s="42">
        <f>BM96-BK96-BL96</f>
        <v>25</v>
      </c>
      <c r="BK96" s="43">
        <v>1</v>
      </c>
      <c r="BL96" s="43">
        <v>2</v>
      </c>
      <c r="BM96" s="43">
        <v>28</v>
      </c>
      <c r="BN96" s="34">
        <f>BU96+CA96</f>
        <v>26.391345598412844</v>
      </c>
      <c r="BO96" s="34">
        <f>BN96/AR96*2000</f>
        <v>74.039404119547868</v>
      </c>
      <c r="BP96" s="33">
        <v>11.93950441288179</v>
      </c>
      <c r="BQ96" s="33">
        <v>14.016025797751102</v>
      </c>
      <c r="BR96" s="33">
        <v>-1.8208456867967342</v>
      </c>
      <c r="BS96" s="33">
        <v>-0.18427502760513842</v>
      </c>
      <c r="BT96" s="33">
        <v>-0.96132531206042227</v>
      </c>
      <c r="BU96" s="9">
        <f>SUM(BP96:BT96)</f>
        <v>22.989084184170601</v>
      </c>
      <c r="BV96" s="34">
        <f>BU96/AR96*2000</f>
        <v>64.494555152673854</v>
      </c>
      <c r="BW96" s="33">
        <v>1.9497351506817879</v>
      </c>
      <c r="BX96" s="33">
        <v>0.47726718740417118</v>
      </c>
      <c r="BY96" s="33">
        <v>0.3991632662404343</v>
      </c>
      <c r="BZ96" s="33">
        <v>0.5760958099158513</v>
      </c>
      <c r="CA96" s="9">
        <f>SUM(BW96:BZ96)</f>
        <v>3.4022614142422447</v>
      </c>
      <c r="CB96" s="34">
        <f>CA96/AR96*2000</f>
        <v>9.5448489668740208</v>
      </c>
      <c r="CC96" s="47">
        <v>50.052120000000002</v>
      </c>
      <c r="CD96">
        <v>1848403</v>
      </c>
      <c r="CE96" s="68">
        <f t="shared" si="80"/>
        <v>3524861.5348837213</v>
      </c>
      <c r="CF96" s="62">
        <v>19.600000000000001</v>
      </c>
      <c r="CG96" s="62">
        <v>13.2</v>
      </c>
      <c r="CH96" s="62">
        <v>0.4</v>
      </c>
      <c r="CI96" s="62">
        <v>4.5</v>
      </c>
      <c r="CJ96" s="63">
        <f t="shared" si="94"/>
        <v>9.8212174672171386</v>
      </c>
      <c r="CK96" s="62">
        <v>0.7</v>
      </c>
      <c r="CL96" s="63">
        <f t="shared" si="95"/>
        <v>1.5277449393448881</v>
      </c>
      <c r="CM96" s="62">
        <v>5</v>
      </c>
      <c r="CN96" t="s">
        <v>2007</v>
      </c>
      <c r="CO96" t="s">
        <v>2233</v>
      </c>
      <c r="CP96" t="s">
        <v>2427</v>
      </c>
      <c r="CQ96" t="s">
        <v>2400</v>
      </c>
      <c r="CR96">
        <v>71</v>
      </c>
      <c r="CS96">
        <v>194</v>
      </c>
      <c r="CT96">
        <v>29</v>
      </c>
      <c r="CU96" t="s">
        <v>3401</v>
      </c>
      <c r="CZ96" s="72">
        <v>1600000</v>
      </c>
      <c r="DA96">
        <v>0</v>
      </c>
    </row>
    <row r="97" spans="1:105" x14ac:dyDescent="0.2">
      <c r="A97" s="38" t="s">
        <v>2452</v>
      </c>
      <c r="B97" t="s">
        <v>951</v>
      </c>
      <c r="C97" t="s">
        <v>951</v>
      </c>
      <c r="D97" t="s">
        <v>951</v>
      </c>
      <c r="E97" t="str">
        <f>CONCATENATE(RIGHT(F97,LEN(F97)-SEARCH(" ",F97)), ", ", LEFT(F97, SEARCH(" ", F97)))</f>
        <v xml:space="preserve">Slater, Jim </v>
      </c>
      <c r="F97" t="s">
        <v>877</v>
      </c>
      <c r="G97" t="s">
        <v>1537</v>
      </c>
      <c r="H97">
        <v>74</v>
      </c>
      <c r="I97">
        <v>5</v>
      </c>
      <c r="J97">
        <v>14</v>
      </c>
      <c r="K97">
        <f>I97+J97</f>
        <v>19</v>
      </c>
      <c r="L97">
        <v>8</v>
      </c>
      <c r="M97">
        <v>62</v>
      </c>
      <c r="N97">
        <v>90</v>
      </c>
      <c r="O97" s="4">
        <f>IF(N97=0,0,I97/N97)</f>
        <v>5.5555555555555552E-2</v>
      </c>
      <c r="P97">
        <v>1125</v>
      </c>
      <c r="Q97">
        <v>2</v>
      </c>
      <c r="R97">
        <v>0</v>
      </c>
      <c r="S97">
        <v>203</v>
      </c>
      <c r="T97">
        <v>170</v>
      </c>
      <c r="U97" s="4">
        <f>IF(S97+T97=0,0,S97/(S97+T97))</f>
        <v>0.5442359249329759</v>
      </c>
      <c r="V97" s="40">
        <v>8.1999999999999993</v>
      </c>
      <c r="W97">
        <v>0</v>
      </c>
      <c r="X97">
        <v>1</v>
      </c>
      <c r="Y97">
        <v>0</v>
      </c>
      <c r="Z97">
        <v>0</v>
      </c>
      <c r="AA97">
        <f>I97-W97-Y97</f>
        <v>5</v>
      </c>
      <c r="AB97">
        <f>J97-X97-Z97</f>
        <v>13</v>
      </c>
      <c r="AC97" s="9">
        <f t="shared" si="60"/>
        <v>0</v>
      </c>
      <c r="AD97" s="9">
        <f t="shared" si="61"/>
        <v>18.672199170124482</v>
      </c>
      <c r="AE97" s="9">
        <f t="shared" si="62"/>
        <v>0</v>
      </c>
      <c r="AF97" s="9">
        <f t="shared" si="63"/>
        <v>0</v>
      </c>
      <c r="AG97" s="9">
        <f t="shared" si="64"/>
        <v>8.5451826532792143</v>
      </c>
      <c r="AH97" s="9">
        <f t="shared" si="65"/>
        <v>22.217474898525957</v>
      </c>
      <c r="AI97" s="6">
        <f t="shared" si="66"/>
        <v>2.4781029694509722</v>
      </c>
      <c r="AJ97" s="6">
        <f t="shared" si="67"/>
        <v>3.7344398340248963</v>
      </c>
      <c r="AK97" s="6">
        <f t="shared" si="68"/>
        <v>1.5544041450777202</v>
      </c>
      <c r="AL97" s="6">
        <f t="shared" si="69"/>
        <v>1.794488357188635</v>
      </c>
      <c r="AM97" s="6">
        <f t="shared" si="70"/>
        <v>0</v>
      </c>
      <c r="AN97" s="6">
        <f t="shared" si="71"/>
        <v>6.2176165803108807</v>
      </c>
      <c r="AO97" s="33">
        <v>702.15</v>
      </c>
      <c r="AP97" s="33">
        <v>16.066666666666666</v>
      </c>
      <c r="AQ97" s="33">
        <v>38.6</v>
      </c>
      <c r="AR97" s="32">
        <v>756.81666666666672</v>
      </c>
      <c r="AS97" s="40">
        <v>25</v>
      </c>
      <c r="AT97" s="40">
        <v>107</v>
      </c>
      <c r="AU97" s="40">
        <v>42</v>
      </c>
      <c r="AV97" s="40">
        <v>10</v>
      </c>
      <c r="AW97" s="40">
        <v>14</v>
      </c>
      <c r="AX97" s="9">
        <f t="shared" si="72"/>
        <v>1.9819859499218215</v>
      </c>
      <c r="AY97" s="9">
        <f t="shared" si="73"/>
        <v>8.4828998656653951</v>
      </c>
      <c r="AZ97" s="9">
        <f t="shared" si="74"/>
        <v>3.3297363958686601</v>
      </c>
      <c r="BA97" s="9">
        <f t="shared" si="75"/>
        <v>0.79279437996872859</v>
      </c>
      <c r="BB97" s="9">
        <f t="shared" si="76"/>
        <v>1.10991213195622</v>
      </c>
      <c r="BC97" s="9">
        <f t="shared" si="77"/>
        <v>9.4885135135135137</v>
      </c>
      <c r="BD97" s="9">
        <f t="shared" si="78"/>
        <v>0.52162162162162162</v>
      </c>
      <c r="BE97" s="9">
        <f t="shared" si="79"/>
        <v>0.21711711711711712</v>
      </c>
      <c r="BF97" s="3">
        <v>29</v>
      </c>
      <c r="BG97" s="3">
        <v>1</v>
      </c>
      <c r="BH97" s="3">
        <v>1</v>
      </c>
      <c r="BI97" s="3">
        <v>31</v>
      </c>
      <c r="BJ97" s="3">
        <v>21</v>
      </c>
      <c r="BK97" s="3">
        <v>0</v>
      </c>
      <c r="BL97" s="3">
        <v>4</v>
      </c>
      <c r="BM97" s="3">
        <v>25</v>
      </c>
      <c r="BN97" s="34">
        <f>BU97+CA97</f>
        <v>6.2363062166385168</v>
      </c>
      <c r="BO97" s="34">
        <f>BN97/AR97*2000</f>
        <v>16.480361734383536</v>
      </c>
      <c r="BP97" s="34">
        <v>5.5897377954005902</v>
      </c>
      <c r="BQ97" s="34">
        <v>-9.3992612985505264E-2</v>
      </c>
      <c r="BR97" s="34">
        <v>0.11326930834769025</v>
      </c>
      <c r="BS97" s="34">
        <v>-0.52672885934953362</v>
      </c>
      <c r="BT97" s="34">
        <v>0</v>
      </c>
      <c r="BU97" s="34">
        <f>SUM(BP97:BT97)</f>
        <v>5.0822856314132423</v>
      </c>
      <c r="BV97" s="34">
        <f>BU97/AR97*2000</f>
        <v>13.430691619934134</v>
      </c>
      <c r="BW97" s="34">
        <v>5.8893200599721833</v>
      </c>
      <c r="BX97" s="34">
        <v>4.3919414947881139E-2</v>
      </c>
      <c r="BY97" s="34">
        <v>1.1307090186357223</v>
      </c>
      <c r="BZ97" s="34">
        <v>-5.9099279083305118</v>
      </c>
      <c r="CA97" s="34">
        <f>SUM(BW97:BZ97)</f>
        <v>1.1540205852252745</v>
      </c>
      <c r="CB97" s="34">
        <f>CA97/AR97*2000</f>
        <v>3.0496701144494027</v>
      </c>
      <c r="CC97" s="15">
        <v>57</v>
      </c>
      <c r="CD97" s="7">
        <v>361813</v>
      </c>
      <c r="CE97" s="68">
        <f t="shared" si="80"/>
        <v>400927.91891891893</v>
      </c>
      <c r="CF97" s="9">
        <v>15.7</v>
      </c>
      <c r="CG97" s="9">
        <v>15.8</v>
      </c>
      <c r="CH97" s="9">
        <v>6.2</v>
      </c>
      <c r="CI97" s="9">
        <v>-0.5</v>
      </c>
      <c r="CJ97" s="9">
        <f t="shared" si="94"/>
        <v>-1.2323111996549527</v>
      </c>
      <c r="CK97" s="9">
        <v>2.1</v>
      </c>
      <c r="CL97" s="9">
        <f t="shared" si="95"/>
        <v>5.1757070385508026</v>
      </c>
      <c r="CM97" s="9">
        <v>1.6</v>
      </c>
      <c r="CN97" t="s">
        <v>1016</v>
      </c>
      <c r="CO97" t="s">
        <v>1017</v>
      </c>
      <c r="CP97" t="s">
        <v>3105</v>
      </c>
      <c r="CQ97" t="s">
        <v>2414</v>
      </c>
      <c r="CR97">
        <v>72</v>
      </c>
      <c r="CS97">
        <v>190</v>
      </c>
      <c r="CT97">
        <v>23</v>
      </c>
      <c r="CU97" t="s">
        <v>3402</v>
      </c>
      <c r="CV97" t="s">
        <v>2382</v>
      </c>
      <c r="CW97">
        <v>0</v>
      </c>
      <c r="CX97">
        <v>0</v>
      </c>
      <c r="CY97">
        <v>0</v>
      </c>
      <c r="CZ97" s="70"/>
      <c r="DA97">
        <v>0</v>
      </c>
    </row>
    <row r="98" spans="1:105" x14ac:dyDescent="0.2">
      <c r="A98" s="44" t="s">
        <v>2372</v>
      </c>
      <c r="B98" s="43" t="s">
        <v>951</v>
      </c>
      <c r="C98" s="43" t="s">
        <v>951</v>
      </c>
      <c r="D98" s="42" t="s">
        <v>951</v>
      </c>
      <c r="E98" s="42" t="str">
        <f>CONCATENATE(RIGHT(F98,LEN(F98)-SEARCH(" ",F98)), ", ", LEFT(F98, SEARCH(" ", F98)))</f>
        <v xml:space="preserve">Slater, Jim </v>
      </c>
      <c r="F98" s="42" t="s">
        <v>877</v>
      </c>
      <c r="G98" s="45" t="s">
        <v>2373</v>
      </c>
      <c r="H98" s="43">
        <v>69</v>
      </c>
      <c r="I98" s="64">
        <v>8</v>
      </c>
      <c r="J98" s="64">
        <v>5</v>
      </c>
      <c r="K98" s="64">
        <v>13</v>
      </c>
      <c r="L98" s="43">
        <v>-10</v>
      </c>
      <c r="M98">
        <v>41</v>
      </c>
      <c r="N98">
        <v>95</v>
      </c>
      <c r="O98" s="4">
        <f>IF(N98=0,0,I98/N98)</f>
        <v>8.4210526315789472E-2</v>
      </c>
      <c r="Q98">
        <v>0</v>
      </c>
      <c r="R98">
        <v>0</v>
      </c>
      <c r="S98">
        <v>191</v>
      </c>
      <c r="T98">
        <v>176</v>
      </c>
      <c r="U98" s="4">
        <f>IF(S98+T98=0,0,S98/(S98+T98))</f>
        <v>0.52043596730245234</v>
      </c>
      <c r="V98">
        <v>9.1</v>
      </c>
      <c r="W98">
        <v>0</v>
      </c>
      <c r="X98">
        <v>0</v>
      </c>
      <c r="Y98">
        <v>2</v>
      </c>
      <c r="Z98">
        <v>0</v>
      </c>
      <c r="AA98">
        <v>6</v>
      </c>
      <c r="AB98">
        <v>5</v>
      </c>
      <c r="AC98" s="9">
        <f t="shared" si="60"/>
        <v>0</v>
      </c>
      <c r="AD98" s="9">
        <f t="shared" si="61"/>
        <v>0</v>
      </c>
      <c r="AE98" s="9">
        <f t="shared" si="62"/>
        <v>7.2</v>
      </c>
      <c r="AF98" s="9">
        <f t="shared" si="63"/>
        <v>0</v>
      </c>
      <c r="AG98" s="9">
        <f t="shared" si="64"/>
        <v>11.500066551311061</v>
      </c>
      <c r="AH98" s="9">
        <f t="shared" si="65"/>
        <v>9.5833887927592176</v>
      </c>
      <c r="AI98" s="58">
        <f t="shared" si="66"/>
        <v>1.4375083189138824</v>
      </c>
      <c r="AJ98" s="58">
        <f t="shared" si="67"/>
        <v>0</v>
      </c>
      <c r="AK98" s="58">
        <f t="shared" si="68"/>
        <v>1.44</v>
      </c>
      <c r="AL98" s="58">
        <f t="shared" si="69"/>
        <v>2.5875149740449883</v>
      </c>
      <c r="AM98" s="58">
        <f t="shared" si="70"/>
        <v>0</v>
      </c>
      <c r="AN98" s="58">
        <f t="shared" si="71"/>
        <v>10.8</v>
      </c>
      <c r="AO98" s="56">
        <v>626.08333333333337</v>
      </c>
      <c r="AP98" s="56">
        <v>7.6333333333333329</v>
      </c>
      <c r="AQ98" s="56">
        <v>83.333333333333329</v>
      </c>
      <c r="AR98" s="57">
        <f>SUM(AO98:AQ98)</f>
        <v>717.05000000000007</v>
      </c>
      <c r="AS98">
        <v>29</v>
      </c>
      <c r="AT98">
        <v>84</v>
      </c>
      <c r="AU98">
        <v>21</v>
      </c>
      <c r="AV98">
        <v>9</v>
      </c>
      <c r="AW98">
        <v>26</v>
      </c>
      <c r="AX98" s="9">
        <f t="shared" si="72"/>
        <v>2.4266090230806774</v>
      </c>
      <c r="AY98" s="9">
        <f t="shared" si="73"/>
        <v>7.028798549612997</v>
      </c>
      <c r="AZ98" s="9">
        <f t="shared" si="74"/>
        <v>1.7571996374032492</v>
      </c>
      <c r="BA98" s="9">
        <f t="shared" si="75"/>
        <v>0.75308555888710682</v>
      </c>
      <c r="BB98" s="9">
        <f t="shared" si="76"/>
        <v>2.1755805034516418</v>
      </c>
      <c r="BC98" s="33">
        <f t="shared" si="77"/>
        <v>9.0736714975845416</v>
      </c>
      <c r="BD98" s="33">
        <f t="shared" si="78"/>
        <v>1.2077294685990339</v>
      </c>
      <c r="BE98" s="33">
        <f t="shared" si="79"/>
        <v>0.11062801932367149</v>
      </c>
      <c r="BF98" s="42">
        <f>BI98-BG98-BH98</f>
        <v>15</v>
      </c>
      <c r="BG98" s="43">
        <v>0</v>
      </c>
      <c r="BH98" s="43">
        <v>2</v>
      </c>
      <c r="BI98" s="43">
        <v>17</v>
      </c>
      <c r="BJ98" s="42">
        <f>BM98-BK98-BL98</f>
        <v>27</v>
      </c>
      <c r="BK98" s="43">
        <v>0</v>
      </c>
      <c r="BL98" s="43">
        <v>15</v>
      </c>
      <c r="BM98" s="43">
        <v>42</v>
      </c>
      <c r="BN98" s="34">
        <f>BU98+CA98</f>
        <v>12.427908588042413</v>
      </c>
      <c r="BO98" s="34">
        <f>BN98/AR98*2000</f>
        <v>34.663994388236283</v>
      </c>
      <c r="BP98" s="33">
        <v>3.7760908736098782</v>
      </c>
      <c r="BQ98" s="33">
        <v>-0.40873121367936965</v>
      </c>
      <c r="BR98" s="33">
        <v>1.8944295340294099</v>
      </c>
      <c r="BS98" s="33">
        <v>4.7148486241302985</v>
      </c>
      <c r="BT98" s="33">
        <v>0</v>
      </c>
      <c r="BU98" s="9">
        <f>SUM(BP98:BT98)</f>
        <v>9.976637818090218</v>
      </c>
      <c r="BV98" s="34">
        <f>BU98/AR98*2000</f>
        <v>27.826895803891549</v>
      </c>
      <c r="BW98" s="33">
        <v>4.1339960856888647</v>
      </c>
      <c r="BX98" s="33">
        <v>3.9307626082286343E-2</v>
      </c>
      <c r="BY98" s="33">
        <v>-0.40250636870047174</v>
      </c>
      <c r="BZ98" s="33">
        <v>-1.3195265731184842</v>
      </c>
      <c r="CA98" s="9">
        <f>SUM(BW98:BZ98)</f>
        <v>2.4512707699521954</v>
      </c>
      <c r="CB98" s="34">
        <f>CA98/AR98*2000</f>
        <v>6.8370985843447318</v>
      </c>
      <c r="CC98" s="47">
        <v>34.875262999999997</v>
      </c>
      <c r="CD98">
        <v>165000</v>
      </c>
      <c r="CE98" s="68">
        <f t="shared" si="80"/>
        <v>165000</v>
      </c>
      <c r="CF98" s="62">
        <v>13.6</v>
      </c>
      <c r="CG98" s="62">
        <v>16.399999999999999</v>
      </c>
      <c r="CH98" s="62">
        <v>-8.1999999999999993</v>
      </c>
      <c r="CI98" s="62">
        <v>-0.5</v>
      </c>
      <c r="CJ98" s="63">
        <f t="shared" si="94"/>
        <v>-1.2375982343598524</v>
      </c>
      <c r="CK98" s="62">
        <v>-0.9</v>
      </c>
      <c r="CL98" s="63">
        <f t="shared" si="95"/>
        <v>-2.2276768218477345</v>
      </c>
      <c r="CM98" s="62">
        <v>-1.5</v>
      </c>
      <c r="CN98" t="s">
        <v>2038</v>
      </c>
      <c r="CO98" t="s">
        <v>2039</v>
      </c>
      <c r="CP98" t="s">
        <v>3105</v>
      </c>
      <c r="CQ98" t="s">
        <v>2414</v>
      </c>
      <c r="CR98">
        <v>72</v>
      </c>
      <c r="CS98">
        <v>195</v>
      </c>
      <c r="CT98">
        <v>23</v>
      </c>
      <c r="CU98" t="s">
        <v>3402</v>
      </c>
      <c r="CZ98" s="72">
        <v>775000</v>
      </c>
      <c r="DA98">
        <v>0</v>
      </c>
    </row>
    <row r="99" spans="1:105" x14ac:dyDescent="0.2">
      <c r="A99" s="75" t="s">
        <v>2452</v>
      </c>
      <c r="B99" s="19" t="s">
        <v>961</v>
      </c>
      <c r="C99" s="19" t="s">
        <v>951</v>
      </c>
      <c r="D99" s="19" t="s">
        <v>951</v>
      </c>
      <c r="E99" s="19" t="str">
        <f>CONCATENATE(RIGHT(F99,LEN(F99)-SEARCH(" ",F99)), ", ", LEFT(F99, SEARCH(" ", F99)))</f>
        <v xml:space="preserve">Kwiatkowski, Joel </v>
      </c>
      <c r="F99" s="19" t="s">
        <v>2849</v>
      </c>
      <c r="G99" s="19" t="s">
        <v>1524</v>
      </c>
      <c r="H99" s="19">
        <v>41</v>
      </c>
      <c r="I99" s="19">
        <v>5</v>
      </c>
      <c r="J99" s="19">
        <v>5</v>
      </c>
      <c r="K99" s="19">
        <f>I99+J99</f>
        <v>10</v>
      </c>
      <c r="L99" s="19">
        <v>-5</v>
      </c>
      <c r="M99" s="19">
        <v>20</v>
      </c>
      <c r="N99" s="19">
        <v>46</v>
      </c>
      <c r="O99" s="20">
        <f>IF(N99=0,0,I99/N99)</f>
        <v>0.10869565217391304</v>
      </c>
      <c r="P99" s="19">
        <v>566</v>
      </c>
      <c r="Q99" s="19">
        <v>2</v>
      </c>
      <c r="R99" s="19">
        <v>0</v>
      </c>
      <c r="S99" s="19">
        <v>1</v>
      </c>
      <c r="T99" s="19">
        <v>0</v>
      </c>
      <c r="U99" s="20">
        <f>IF(S99+T99=0,0,S99/(S99+T99))</f>
        <v>1</v>
      </c>
      <c r="V99" s="19"/>
      <c r="W99" s="19">
        <v>1</v>
      </c>
      <c r="X99" s="19">
        <v>2</v>
      </c>
      <c r="Y99" s="19">
        <v>0</v>
      </c>
      <c r="Z99" s="19">
        <v>0</v>
      </c>
      <c r="AA99" s="19">
        <f>I99-W99-Y99</f>
        <v>4</v>
      </c>
      <c r="AB99" s="19">
        <f>J99-X99-Z99</f>
        <v>3</v>
      </c>
      <c r="AC99" s="24">
        <f t="shared" si="60"/>
        <v>7.8091106290672458</v>
      </c>
      <c r="AD99" s="24">
        <f t="shared" si="61"/>
        <v>15.618221258134492</v>
      </c>
      <c r="AE99" s="24">
        <f t="shared" si="62"/>
        <v>0</v>
      </c>
      <c r="AF99" s="24">
        <f t="shared" si="63"/>
        <v>0</v>
      </c>
      <c r="AG99" s="24">
        <f t="shared" si="64"/>
        <v>13.665480427046264</v>
      </c>
      <c r="AH99" s="24">
        <f t="shared" si="65"/>
        <v>10.249110320284698</v>
      </c>
      <c r="AI99" s="21">
        <f t="shared" si="66"/>
        <v>2.2206405693950177</v>
      </c>
      <c r="AJ99" s="21">
        <f t="shared" si="67"/>
        <v>7.8091106290672467</v>
      </c>
      <c r="AK99" s="21">
        <f t="shared" si="68"/>
        <v>0</v>
      </c>
      <c r="AL99" s="21">
        <f t="shared" si="69"/>
        <v>3.0747330960854091</v>
      </c>
      <c r="AM99" s="21">
        <f t="shared" si="70"/>
        <v>0</v>
      </c>
      <c r="AN99" s="21">
        <f t="shared" si="71"/>
        <v>5.6962025316455698</v>
      </c>
      <c r="AO99" s="36">
        <v>351.25</v>
      </c>
      <c r="AP99" s="36">
        <v>38.416666666666664</v>
      </c>
      <c r="AQ99" s="36">
        <v>10.533333333333333</v>
      </c>
      <c r="AR99" s="36">
        <v>400.2</v>
      </c>
      <c r="AS99" s="19"/>
      <c r="AT99" s="19"/>
      <c r="AU99" s="19"/>
      <c r="AV99" s="19"/>
      <c r="AW99" s="19"/>
      <c r="AX99" s="24">
        <f t="shared" si="72"/>
        <v>0</v>
      </c>
      <c r="AY99" s="24">
        <f t="shared" si="73"/>
        <v>0</v>
      </c>
      <c r="AZ99" s="24">
        <f t="shared" si="74"/>
        <v>0</v>
      </c>
      <c r="BA99" s="24">
        <f t="shared" si="75"/>
        <v>0</v>
      </c>
      <c r="BB99" s="24">
        <f t="shared" si="76"/>
        <v>0</v>
      </c>
      <c r="BC99" s="24">
        <f t="shared" si="77"/>
        <v>8.5670731707317067</v>
      </c>
      <c r="BD99" s="24">
        <f t="shared" si="78"/>
        <v>0.25691056910569104</v>
      </c>
      <c r="BE99" s="24">
        <f t="shared" si="79"/>
        <v>0.93699186991869909</v>
      </c>
      <c r="BF99" s="30">
        <v>13</v>
      </c>
      <c r="BG99" s="30">
        <v>5</v>
      </c>
      <c r="BH99" s="30">
        <v>0</v>
      </c>
      <c r="BI99" s="30">
        <v>18</v>
      </c>
      <c r="BJ99" s="30">
        <v>18</v>
      </c>
      <c r="BK99" s="30">
        <v>0</v>
      </c>
      <c r="BL99" s="30">
        <v>1</v>
      </c>
      <c r="BM99" s="30">
        <v>19</v>
      </c>
      <c r="BN99" s="35">
        <f>BU99+CA99</f>
        <v>13.520204950436106</v>
      </c>
      <c r="BO99" s="35">
        <f>BN99/AR99*2000</f>
        <v>67.567241131614736</v>
      </c>
      <c r="BP99" s="35">
        <v>8.1150768681543575</v>
      </c>
      <c r="BQ99" s="35">
        <v>2.2608376973534217</v>
      </c>
      <c r="BR99" s="35">
        <v>-0.37646491587345232</v>
      </c>
      <c r="BS99" s="35">
        <v>-2.220014791602843E-2</v>
      </c>
      <c r="BT99" s="35">
        <v>-0.56005759366244257</v>
      </c>
      <c r="BU99" s="35">
        <f>SUM(BP99:BT99)</f>
        <v>9.417191908055857</v>
      </c>
      <c r="BV99" s="35">
        <f>BU99/AR99*2000</f>
        <v>47.062428326116226</v>
      </c>
      <c r="BW99" s="35">
        <v>4.3067244834706226</v>
      </c>
      <c r="BX99" s="35">
        <v>1.3293139086488244</v>
      </c>
      <c r="BY99" s="35">
        <v>0.58785033758933025</v>
      </c>
      <c r="BZ99" s="35">
        <v>-2.120875687328529</v>
      </c>
      <c r="CA99" s="35">
        <f>SUM(BW99:BZ99)</f>
        <v>4.1030130423802484</v>
      </c>
      <c r="CB99" s="35">
        <f>CA99/AR99*2000</f>
        <v>20.504812805498496</v>
      </c>
      <c r="CC99" s="22">
        <v>46</v>
      </c>
      <c r="CD99" s="23">
        <v>1132731</v>
      </c>
      <c r="CE99" s="76">
        <f t="shared" si="80"/>
        <v>2265462</v>
      </c>
      <c r="CF99" s="24">
        <v>10.4</v>
      </c>
      <c r="CG99" s="24">
        <v>9.4</v>
      </c>
      <c r="CH99" s="24">
        <v>-5.4</v>
      </c>
      <c r="CI99" s="24">
        <v>1.6</v>
      </c>
      <c r="CJ99" s="24">
        <f t="shared" si="94"/>
        <v>7.1245686296337531</v>
      </c>
      <c r="CK99" s="24">
        <v>-0.7</v>
      </c>
      <c r="CL99" s="24">
        <f t="shared" si="95"/>
        <v>-3.1169987754647668</v>
      </c>
      <c r="CM99" s="24">
        <v>0.9</v>
      </c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77"/>
      <c r="DA99" s="19">
        <v>1</v>
      </c>
    </row>
    <row r="100" spans="1:105" x14ac:dyDescent="0.2">
      <c r="A100" s="75" t="s">
        <v>2452</v>
      </c>
      <c r="B100" s="19" t="s">
        <v>972</v>
      </c>
      <c r="C100" s="19" t="s">
        <v>951</v>
      </c>
      <c r="D100" s="19" t="s">
        <v>951</v>
      </c>
      <c r="E100" s="19" t="str">
        <f>CONCATENATE(RIGHT(F100,LEN(F100)-SEARCH(" ",F100)), ", ", LEFT(F100, SEARCH(" ", F100)))</f>
        <v xml:space="preserve">Kwiatkowski, Joel </v>
      </c>
      <c r="F100" s="19" t="s">
        <v>2849</v>
      </c>
      <c r="G100" s="19" t="s">
        <v>1524</v>
      </c>
      <c r="H100" s="19">
        <v>1</v>
      </c>
      <c r="I100" s="19">
        <v>0</v>
      </c>
      <c r="J100" s="19">
        <v>0</v>
      </c>
      <c r="K100" s="19">
        <f>I100+J100</f>
        <v>0</v>
      </c>
      <c r="L100" s="19">
        <v>-1</v>
      </c>
      <c r="M100" s="19">
        <v>0</v>
      </c>
      <c r="N100" s="19">
        <v>0</v>
      </c>
      <c r="O100" s="20">
        <f>IF(N100=0,0,I100/N100)</f>
        <v>0</v>
      </c>
      <c r="P100" s="19">
        <v>18</v>
      </c>
      <c r="Q100" s="19">
        <v>0</v>
      </c>
      <c r="R100" s="19">
        <v>0</v>
      </c>
      <c r="S100" s="19">
        <v>0</v>
      </c>
      <c r="T100" s="19">
        <v>0</v>
      </c>
      <c r="U100" s="20">
        <f>IF(S100+T100=0,0,S100/(S100+T100))</f>
        <v>0</v>
      </c>
      <c r="V100" s="19">
        <v>42</v>
      </c>
      <c r="W100" s="19">
        <v>0</v>
      </c>
      <c r="X100" s="19">
        <v>0</v>
      </c>
      <c r="Y100" s="19">
        <v>0</v>
      </c>
      <c r="Z100" s="19">
        <v>0</v>
      </c>
      <c r="AA100" s="19">
        <f>I100-W100-Y100</f>
        <v>0</v>
      </c>
      <c r="AB100" s="19">
        <f>J100-X100-Z100</f>
        <v>0</v>
      </c>
      <c r="AC100" s="24">
        <f t="shared" si="60"/>
        <v>0</v>
      </c>
      <c r="AD100" s="24">
        <f t="shared" si="61"/>
        <v>0</v>
      </c>
      <c r="AE100" s="24">
        <f t="shared" si="62"/>
        <v>0</v>
      </c>
      <c r="AF100" s="24">
        <f t="shared" si="63"/>
        <v>0</v>
      </c>
      <c r="AG100" s="24">
        <f t="shared" si="64"/>
        <v>0</v>
      </c>
      <c r="AH100" s="24">
        <f t="shared" si="65"/>
        <v>0</v>
      </c>
      <c r="AI100" s="21">
        <f t="shared" si="66"/>
        <v>0</v>
      </c>
      <c r="AJ100" s="21">
        <f t="shared" si="67"/>
        <v>0</v>
      </c>
      <c r="AK100" s="21">
        <f t="shared" si="68"/>
        <v>0</v>
      </c>
      <c r="AL100" s="21">
        <f t="shared" si="69"/>
        <v>5.0775740479548661</v>
      </c>
      <c r="AM100" s="21">
        <f t="shared" si="70"/>
        <v>0</v>
      </c>
      <c r="AN100" s="21">
        <f t="shared" si="71"/>
        <v>0</v>
      </c>
      <c r="AO100" s="24">
        <v>11.816666666666666</v>
      </c>
      <c r="AP100" s="24">
        <v>0.16666666666666666</v>
      </c>
      <c r="AQ100" s="24">
        <v>0</v>
      </c>
      <c r="AR100" s="36">
        <v>11.983333333333333</v>
      </c>
      <c r="AS100" s="19">
        <v>30</v>
      </c>
      <c r="AT100" s="19">
        <v>12</v>
      </c>
      <c r="AU100" s="19">
        <v>25</v>
      </c>
      <c r="AV100" s="19">
        <v>10</v>
      </c>
      <c r="AW100" s="19">
        <v>8</v>
      </c>
      <c r="AX100" s="24">
        <f t="shared" si="72"/>
        <v>150.2086230876217</v>
      </c>
      <c r="AY100" s="24">
        <f t="shared" si="73"/>
        <v>60.083449235048676</v>
      </c>
      <c r="AZ100" s="24">
        <f t="shared" si="74"/>
        <v>125.1738525730181</v>
      </c>
      <c r="BA100" s="24">
        <f t="shared" si="75"/>
        <v>50.069541029207237</v>
      </c>
      <c r="BB100" s="24">
        <f t="shared" si="76"/>
        <v>40.055632823365791</v>
      </c>
      <c r="BC100" s="24">
        <f t="shared" si="77"/>
        <v>11.816666666666666</v>
      </c>
      <c r="BD100" s="24">
        <f t="shared" si="78"/>
        <v>0</v>
      </c>
      <c r="BE100" s="24">
        <f t="shared" si="79"/>
        <v>0.16666666666666666</v>
      </c>
      <c r="BF100" s="30">
        <v>0</v>
      </c>
      <c r="BG100" s="30">
        <v>0</v>
      </c>
      <c r="BH100" s="30">
        <v>0</v>
      </c>
      <c r="BI100" s="30">
        <v>0</v>
      </c>
      <c r="BJ100" s="30">
        <v>1</v>
      </c>
      <c r="BK100" s="30">
        <v>0</v>
      </c>
      <c r="BL100" s="30">
        <v>0</v>
      </c>
      <c r="BM100" s="30">
        <v>1</v>
      </c>
      <c r="BN100" s="35">
        <f>BU100+CA100</f>
        <v>-0.10733057983161468</v>
      </c>
      <c r="BO100" s="35">
        <f>BN100/AR100*2000</f>
        <v>-17.91330956855878</v>
      </c>
      <c r="BP100" s="35">
        <v>-9.9748425777511945E-2</v>
      </c>
      <c r="BQ100" s="35">
        <v>-6.0935556972636709E-3</v>
      </c>
      <c r="BR100" s="35">
        <v>1.1954311221481714E-2</v>
      </c>
      <c r="BS100" s="35">
        <v>0</v>
      </c>
      <c r="BT100" s="35">
        <v>0</v>
      </c>
      <c r="BU100" s="35">
        <f>SUM(BP100:BT100)</f>
        <v>-9.3887670253293892E-2</v>
      </c>
      <c r="BV100" s="35">
        <f>BU100/AR100*2000</f>
        <v>-15.669708526279926</v>
      </c>
      <c r="BW100" s="35">
        <v>-0.14552910224261201</v>
      </c>
      <c r="BX100" s="35">
        <v>3.5074097553161872E-3</v>
      </c>
      <c r="BY100" s="35">
        <v>0</v>
      </c>
      <c r="BZ100" s="35">
        <v>0.12857878290897504</v>
      </c>
      <c r="CA100" s="35">
        <f>SUM(BW100:BZ100)</f>
        <v>-1.3442909578320783E-2</v>
      </c>
      <c r="CB100" s="35">
        <f>CA100/AR100*2000</f>
        <v>-2.2436010422788515</v>
      </c>
      <c r="CC100" s="22"/>
      <c r="CD100" s="19"/>
      <c r="CE100" s="76">
        <f t="shared" si="80"/>
        <v>165000</v>
      </c>
      <c r="CF100" s="24">
        <v>0.2</v>
      </c>
      <c r="CG100" s="24">
        <v>0.3</v>
      </c>
      <c r="CH100" s="24">
        <v>-1</v>
      </c>
      <c r="CI100" s="24">
        <v>-0.1</v>
      </c>
      <c r="CJ100" s="24">
        <f t="shared" si="94"/>
        <v>-16.460905349794238</v>
      </c>
      <c r="CK100" s="24">
        <v>-0.2</v>
      </c>
      <c r="CL100" s="24">
        <f t="shared" si="95"/>
        <v>-32.921810699588477</v>
      </c>
      <c r="CM100" s="24">
        <v>-0.3</v>
      </c>
      <c r="CN100" s="19" t="s">
        <v>3633</v>
      </c>
      <c r="CO100" s="19" t="s">
        <v>1051</v>
      </c>
      <c r="CP100" s="19" t="s">
        <v>3102</v>
      </c>
      <c r="CQ100" s="19" t="s">
        <v>2400</v>
      </c>
      <c r="CR100" s="19">
        <v>72</v>
      </c>
      <c r="CS100" s="19">
        <v>202</v>
      </c>
      <c r="CT100" s="19">
        <v>6</v>
      </c>
      <c r="CU100" s="19" t="s">
        <v>3402</v>
      </c>
      <c r="CV100" s="19" t="s">
        <v>2382</v>
      </c>
      <c r="CW100" s="19">
        <v>0</v>
      </c>
      <c r="CX100" s="19">
        <v>0</v>
      </c>
      <c r="CY100" s="19">
        <v>0</v>
      </c>
      <c r="CZ100" s="77"/>
      <c r="DA100" s="19">
        <v>1</v>
      </c>
    </row>
    <row r="101" spans="1:105" x14ac:dyDescent="0.2">
      <c r="A101" s="25" t="s">
        <v>2452</v>
      </c>
      <c r="B101" s="10" t="s">
        <v>972</v>
      </c>
      <c r="C101" s="10" t="s">
        <v>951</v>
      </c>
      <c r="D101" s="10" t="s">
        <v>951</v>
      </c>
      <c r="E101" s="10" t="s">
        <v>2848</v>
      </c>
      <c r="F101" s="10" t="s">
        <v>2849</v>
      </c>
      <c r="G101" s="10" t="s">
        <v>1524</v>
      </c>
      <c r="H101" s="10">
        <v>42</v>
      </c>
      <c r="I101" s="10">
        <v>5</v>
      </c>
      <c r="J101" s="10">
        <v>5</v>
      </c>
      <c r="K101" s="10">
        <v>10</v>
      </c>
      <c r="L101" s="10">
        <v>-6</v>
      </c>
      <c r="M101" s="10">
        <v>20</v>
      </c>
      <c r="N101" s="10">
        <v>46</v>
      </c>
      <c r="O101" s="11">
        <v>0.109</v>
      </c>
      <c r="P101" s="10">
        <v>584</v>
      </c>
      <c r="Q101" s="10">
        <v>2</v>
      </c>
      <c r="R101" s="10">
        <v>0</v>
      </c>
      <c r="S101" s="10">
        <v>1</v>
      </c>
      <c r="T101" s="10">
        <v>0</v>
      </c>
      <c r="U101" s="11">
        <v>1</v>
      </c>
      <c r="V101" s="41">
        <v>0</v>
      </c>
      <c r="W101" s="10">
        <v>1</v>
      </c>
      <c r="X101" s="10">
        <v>2</v>
      </c>
      <c r="Y101" s="10">
        <v>0</v>
      </c>
      <c r="Z101" s="10">
        <v>0</v>
      </c>
      <c r="AA101" s="10">
        <v>4</v>
      </c>
      <c r="AB101" s="10">
        <v>3</v>
      </c>
      <c r="AC101" s="13">
        <f t="shared" si="60"/>
        <v>7.7760497667185069</v>
      </c>
      <c r="AD101" s="13">
        <f t="shared" si="61"/>
        <v>15.552099533437014</v>
      </c>
      <c r="AE101" s="13">
        <f t="shared" si="62"/>
        <v>0</v>
      </c>
      <c r="AF101" s="13">
        <f t="shared" si="63"/>
        <v>0</v>
      </c>
      <c r="AG101" s="13">
        <f t="shared" si="64"/>
        <v>13.220591070592448</v>
      </c>
      <c r="AH101" s="13">
        <f t="shared" si="65"/>
        <v>9.9154433029443343</v>
      </c>
      <c r="AI101" s="29">
        <f t="shared" si="66"/>
        <v>2.1483460489712725</v>
      </c>
      <c r="AJ101" s="29">
        <f t="shared" si="67"/>
        <v>7.7760497667185078</v>
      </c>
      <c r="AK101" s="29">
        <f t="shared" si="68"/>
        <v>0</v>
      </c>
      <c r="AL101" s="29">
        <f t="shared" si="69"/>
        <v>3.1398903792657067</v>
      </c>
      <c r="AM101" s="29">
        <f t="shared" si="70"/>
        <v>0</v>
      </c>
      <c r="AN101" s="29">
        <f t="shared" si="71"/>
        <v>5.6980056980056988</v>
      </c>
      <c r="AO101" s="13">
        <v>363.07</v>
      </c>
      <c r="AP101" s="13">
        <v>38.58</v>
      </c>
      <c r="AQ101" s="13">
        <v>10.53</v>
      </c>
      <c r="AR101" s="13">
        <v>412.18</v>
      </c>
      <c r="AS101" s="41">
        <v>12</v>
      </c>
      <c r="AT101" s="41">
        <v>30</v>
      </c>
      <c r="AU101" s="41">
        <v>25</v>
      </c>
      <c r="AV101" s="41">
        <v>10</v>
      </c>
      <c r="AW101" s="41">
        <v>8</v>
      </c>
      <c r="AX101" s="13">
        <f t="shared" si="72"/>
        <v>1.7468096462710465</v>
      </c>
      <c r="AY101" s="13">
        <f t="shared" si="73"/>
        <v>4.3670241156776166</v>
      </c>
      <c r="AZ101" s="13">
        <f t="shared" si="74"/>
        <v>3.6391867630646804</v>
      </c>
      <c r="BA101" s="13">
        <f t="shared" si="75"/>
        <v>1.4556747052258721</v>
      </c>
      <c r="BB101" s="13">
        <f t="shared" si="76"/>
        <v>1.1645397641806978</v>
      </c>
      <c r="BC101" s="13">
        <f t="shared" si="77"/>
        <v>8.6445238095238093</v>
      </c>
      <c r="BD101" s="13">
        <f t="shared" si="78"/>
        <v>0.25071428571428572</v>
      </c>
      <c r="BE101" s="13">
        <f t="shared" si="79"/>
        <v>0.91857142857142848</v>
      </c>
      <c r="BF101" s="10">
        <v>13</v>
      </c>
      <c r="BG101" s="10">
        <v>5</v>
      </c>
      <c r="BH101" s="10">
        <v>0</v>
      </c>
      <c r="BI101" s="10">
        <v>18</v>
      </c>
      <c r="BJ101" s="10">
        <v>19</v>
      </c>
      <c r="BK101" s="10">
        <v>0</v>
      </c>
      <c r="BL101" s="10">
        <v>1</v>
      </c>
      <c r="BM101" s="10">
        <v>20</v>
      </c>
      <c r="BN101" s="39">
        <v>13.413</v>
      </c>
      <c r="BO101" s="39">
        <v>65.081999999999994</v>
      </c>
      <c r="BP101" s="13">
        <v>8.0150000000000006</v>
      </c>
      <c r="BQ101" s="13">
        <v>2.2549999999999999</v>
      </c>
      <c r="BR101" s="13">
        <v>-0.36499999999999999</v>
      </c>
      <c r="BS101" s="13">
        <v>-2.1999999999999999E-2</v>
      </c>
      <c r="BT101" s="13">
        <v>-0.56000000000000005</v>
      </c>
      <c r="BU101" s="39">
        <v>9.3230000000000004</v>
      </c>
      <c r="BV101" s="39">
        <v>45.238999999999997</v>
      </c>
      <c r="BW101" s="13">
        <v>4.1609999999999996</v>
      </c>
      <c r="BX101" s="13">
        <v>1.333</v>
      </c>
      <c r="BY101" s="13">
        <v>0.58799999999999997</v>
      </c>
      <c r="BZ101" s="13">
        <v>-1.992</v>
      </c>
      <c r="CA101" s="39">
        <v>4.09</v>
      </c>
      <c r="CB101" s="39">
        <v>19.843</v>
      </c>
      <c r="CC101" s="16">
        <v>45</v>
      </c>
      <c r="CD101" s="12">
        <v>1132731</v>
      </c>
      <c r="CE101" s="73">
        <f t="shared" si="80"/>
        <v>2211522.4285714286</v>
      </c>
      <c r="CF101" s="13">
        <v>10.6</v>
      </c>
      <c r="CG101" s="13">
        <v>9.6999999999999993</v>
      </c>
      <c r="CH101" s="13">
        <v>-6.4</v>
      </c>
      <c r="CI101" s="17">
        <v>1.6</v>
      </c>
      <c r="CJ101" s="13">
        <f t="shared" si="94"/>
        <v>6.9370677881592933</v>
      </c>
      <c r="CK101" s="17">
        <v>-0.7</v>
      </c>
      <c r="CL101" s="13">
        <f t="shared" si="95"/>
        <v>-3.0349671573196906</v>
      </c>
      <c r="CM101" s="13">
        <v>0.9</v>
      </c>
      <c r="CN101" s="10" t="s">
        <v>3633</v>
      </c>
      <c r="CO101" s="10" t="s">
        <v>1051</v>
      </c>
      <c r="CP101" s="10" t="s">
        <v>3102</v>
      </c>
      <c r="CQ101" s="10" t="s">
        <v>2400</v>
      </c>
      <c r="CR101" s="10">
        <v>72</v>
      </c>
      <c r="CS101" s="10">
        <v>202</v>
      </c>
      <c r="CT101" s="10">
        <v>6</v>
      </c>
      <c r="CU101" s="10" t="s">
        <v>3402</v>
      </c>
      <c r="CV101" s="10" t="s">
        <v>2382</v>
      </c>
      <c r="CW101" s="10">
        <v>0</v>
      </c>
      <c r="CX101" s="10">
        <v>0</v>
      </c>
      <c r="CY101" s="10">
        <v>0</v>
      </c>
      <c r="CZ101" s="79"/>
      <c r="DA101" s="10">
        <v>2</v>
      </c>
    </row>
    <row r="102" spans="1:105" x14ac:dyDescent="0.2">
      <c r="A102" s="44" t="s">
        <v>2372</v>
      </c>
      <c r="B102" s="43" t="s">
        <v>972</v>
      </c>
      <c r="C102" s="43" t="s">
        <v>951</v>
      </c>
      <c r="D102" s="42" t="s">
        <v>951</v>
      </c>
      <c r="E102" s="42" t="str">
        <f t="shared" ref="E102:E128" si="102">CONCATENATE(RIGHT(F102,LEN(F102)-SEARCH(" ",F102)), ", ", LEFT(F102, SEARCH(" ", F102)))</f>
        <v xml:space="preserve">Kwiatkowski, Joel </v>
      </c>
      <c r="F102" s="42" t="s">
        <v>2849</v>
      </c>
      <c r="G102" s="45" t="s">
        <v>2374</v>
      </c>
      <c r="H102" s="43">
        <v>18</v>
      </c>
      <c r="I102" s="64">
        <v>0</v>
      </c>
      <c r="J102" s="64">
        <v>5</v>
      </c>
      <c r="K102" s="64">
        <v>5</v>
      </c>
      <c r="L102" s="43">
        <v>-5</v>
      </c>
      <c r="M102">
        <v>20</v>
      </c>
      <c r="N102">
        <v>24</v>
      </c>
      <c r="O102" s="4">
        <f>IF(N102=0,0,I102/N102)</f>
        <v>0</v>
      </c>
      <c r="Q102">
        <v>0</v>
      </c>
      <c r="R102">
        <v>0</v>
      </c>
      <c r="S102">
        <v>0</v>
      </c>
      <c r="T102">
        <v>0</v>
      </c>
      <c r="U102" s="4">
        <f>IF(S102+T102=0,0,S102/(S102+T102))</f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4</v>
      </c>
      <c r="AC102" s="9">
        <f t="shared" si="60"/>
        <v>0</v>
      </c>
      <c r="AD102" s="9">
        <f t="shared" si="61"/>
        <v>46.035805626598474</v>
      </c>
      <c r="AE102" s="9">
        <f t="shared" si="62"/>
        <v>0</v>
      </c>
      <c r="AF102" s="9">
        <f t="shared" si="63"/>
        <v>0</v>
      </c>
      <c r="AG102" s="9">
        <f t="shared" si="64"/>
        <v>0</v>
      </c>
      <c r="AH102" s="9">
        <f t="shared" si="65"/>
        <v>16.859852476290833</v>
      </c>
      <c r="AI102" s="58">
        <f t="shared" si="66"/>
        <v>1.6859852476290833</v>
      </c>
      <c r="AJ102" s="58">
        <f t="shared" si="67"/>
        <v>18.41432225063939</v>
      </c>
      <c r="AK102" s="58">
        <f t="shared" si="68"/>
        <v>0</v>
      </c>
      <c r="AL102" s="58">
        <f t="shared" si="69"/>
        <v>2.7397260273972606</v>
      </c>
      <c r="AM102" s="58">
        <f t="shared" si="70"/>
        <v>0</v>
      </c>
      <c r="AN102" s="58">
        <f t="shared" si="71"/>
        <v>17.792421746293243</v>
      </c>
      <c r="AO102" s="56">
        <v>284.7</v>
      </c>
      <c r="AP102" s="56">
        <v>6.5166666666666657</v>
      </c>
      <c r="AQ102" s="56">
        <v>10.116666666666667</v>
      </c>
      <c r="AR102" s="57">
        <f>SUM(AO102:AQ102)</f>
        <v>301.33333333333331</v>
      </c>
      <c r="AS102">
        <v>18</v>
      </c>
      <c r="AT102">
        <v>9</v>
      </c>
      <c r="AU102">
        <v>9</v>
      </c>
      <c r="AV102">
        <v>7</v>
      </c>
      <c r="AW102">
        <v>6</v>
      </c>
      <c r="AX102" s="9">
        <f t="shared" si="72"/>
        <v>3.584070796460177</v>
      </c>
      <c r="AY102" s="9">
        <f t="shared" si="73"/>
        <v>1.7920353982300885</v>
      </c>
      <c r="AZ102" s="9">
        <f t="shared" si="74"/>
        <v>1.7920353982300885</v>
      </c>
      <c r="BA102" s="9">
        <f t="shared" si="75"/>
        <v>1.3938053097345133</v>
      </c>
      <c r="BB102" s="9">
        <f t="shared" si="76"/>
        <v>1.1946902654867257</v>
      </c>
      <c r="BC102" s="33">
        <f t="shared" si="77"/>
        <v>15.816666666666666</v>
      </c>
      <c r="BD102" s="33">
        <f t="shared" si="78"/>
        <v>0.56203703703703711</v>
      </c>
      <c r="BE102" s="33">
        <f t="shared" si="79"/>
        <v>0.36203703703703699</v>
      </c>
      <c r="BF102" s="42">
        <f>BI102-BG102-BH102</f>
        <v>8</v>
      </c>
      <c r="BG102" s="43">
        <v>2</v>
      </c>
      <c r="BH102" s="43">
        <v>0</v>
      </c>
      <c r="BI102" s="43">
        <v>10</v>
      </c>
      <c r="BJ102" s="42">
        <f>BM102-BK102-BL102</f>
        <v>13</v>
      </c>
      <c r="BK102" s="43">
        <v>0</v>
      </c>
      <c r="BL102" s="43">
        <v>3</v>
      </c>
      <c r="BM102" s="43">
        <v>16</v>
      </c>
      <c r="BN102" s="34">
        <f>BU102+CA102</f>
        <v>0.33036668901953503</v>
      </c>
      <c r="BO102" s="34">
        <f>BN102/AR102*2000</f>
        <v>2.1926992634039939</v>
      </c>
      <c r="BP102" s="33">
        <v>0.90053938143444523</v>
      </c>
      <c r="BQ102" s="33">
        <v>0.56082273939737604</v>
      </c>
      <c r="BR102" s="33">
        <v>-0.63151342672827027</v>
      </c>
      <c r="BS102" s="33">
        <v>-2.7506327268214656E-2</v>
      </c>
      <c r="BT102" s="33">
        <v>0</v>
      </c>
      <c r="BU102" s="9">
        <f>SUM(BP102:BT102)</f>
        <v>0.80234236683533633</v>
      </c>
      <c r="BV102" s="34">
        <f>BU102/AR102*2000</f>
        <v>5.3252811958097546</v>
      </c>
      <c r="BW102" s="33">
        <v>4.0888332171350124</v>
      </c>
      <c r="BX102" s="33">
        <v>0.24587003986758796</v>
      </c>
      <c r="BY102" s="33">
        <v>-0.9727540695763337</v>
      </c>
      <c r="BZ102" s="33">
        <v>-3.8339248652420683</v>
      </c>
      <c r="CA102" s="9">
        <f>SUM(BW102:BZ102)</f>
        <v>-0.4719756778158013</v>
      </c>
      <c r="CB102" s="34">
        <f>CA102/AR102*2000</f>
        <v>-3.1325819324057607</v>
      </c>
      <c r="CE102" s="68">
        <f t="shared" si="80"/>
        <v>165000</v>
      </c>
      <c r="CF102" s="62">
        <v>5.9</v>
      </c>
      <c r="CG102" s="62">
        <v>6.3</v>
      </c>
      <c r="CH102" s="62">
        <v>-3</v>
      </c>
      <c r="CI102" s="62">
        <v>0.4</v>
      </c>
      <c r="CJ102" s="63">
        <f t="shared" si="94"/>
        <v>2.5159870007338299</v>
      </c>
      <c r="CK102" s="62">
        <v>-0.6</v>
      </c>
      <c r="CL102" s="63">
        <f t="shared" si="95"/>
        <v>-3.7739805011007443</v>
      </c>
      <c r="CM102" s="62">
        <v>-0.2</v>
      </c>
      <c r="CN102" t="s">
        <v>2057</v>
      </c>
      <c r="CO102" t="s">
        <v>77</v>
      </c>
      <c r="CP102" t="s">
        <v>3102</v>
      </c>
      <c r="CQ102" t="s">
        <v>2400</v>
      </c>
      <c r="CR102">
        <v>72</v>
      </c>
      <c r="CS102">
        <v>205</v>
      </c>
      <c r="CT102">
        <v>3</v>
      </c>
      <c r="CU102" t="s">
        <v>3402</v>
      </c>
      <c r="CZ102" s="72">
        <v>600000</v>
      </c>
      <c r="DA102">
        <v>0</v>
      </c>
    </row>
    <row r="103" spans="1:105" x14ac:dyDescent="0.2">
      <c r="A103" s="44" t="s">
        <v>2372</v>
      </c>
      <c r="B103" s="43"/>
      <c r="C103" s="43" t="s">
        <v>951</v>
      </c>
      <c r="D103" s="82" t="s">
        <v>951</v>
      </c>
      <c r="E103" s="42" t="str">
        <f t="shared" si="102"/>
        <v xml:space="preserve">LaVallee, Jordan </v>
      </c>
      <c r="F103" s="42" t="s">
        <v>285</v>
      </c>
      <c r="G103" s="45" t="s">
        <v>1540</v>
      </c>
      <c r="H103" s="43">
        <v>2</v>
      </c>
      <c r="I103" s="64">
        <v>1</v>
      </c>
      <c r="J103" s="64">
        <v>1</v>
      </c>
      <c r="K103" s="64">
        <v>2</v>
      </c>
      <c r="L103" s="43">
        <v>2</v>
      </c>
      <c r="M103">
        <v>0</v>
      </c>
      <c r="N103">
        <v>1</v>
      </c>
      <c r="O103" s="4">
        <f>IF(N103=0,0,I103/N103)</f>
        <v>1</v>
      </c>
      <c r="Q103">
        <v>0</v>
      </c>
      <c r="R103">
        <v>0</v>
      </c>
      <c r="S103">
        <v>0</v>
      </c>
      <c r="T103">
        <v>0</v>
      </c>
      <c r="U103" s="4">
        <f>IF(S103+T103=0,0,S103/(S103+T103))</f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 s="9">
        <f t="shared" si="60"/>
        <v>0</v>
      </c>
      <c r="AD103" s="9">
        <f t="shared" si="61"/>
        <v>0</v>
      </c>
      <c r="AE103" s="9">
        <f t="shared" si="62"/>
        <v>0</v>
      </c>
      <c r="AF103" s="9">
        <f t="shared" si="63"/>
        <v>0</v>
      </c>
      <c r="AG103" s="9">
        <f t="shared" si="64"/>
        <v>61.802575107296136</v>
      </c>
      <c r="AH103" s="9">
        <f t="shared" si="65"/>
        <v>61.802575107296136</v>
      </c>
      <c r="AI103" s="58">
        <f t="shared" si="66"/>
        <v>6.1802575107296134</v>
      </c>
      <c r="AJ103" s="58">
        <f t="shared" si="67"/>
        <v>0</v>
      </c>
      <c r="AK103" s="58">
        <f t="shared" si="68"/>
        <v>0</v>
      </c>
      <c r="AL103" s="58">
        <f t="shared" si="69"/>
        <v>0</v>
      </c>
      <c r="AM103" s="58">
        <f t="shared" si="70"/>
        <v>0</v>
      </c>
      <c r="AN103" s="58">
        <f t="shared" si="71"/>
        <v>0</v>
      </c>
      <c r="AO103" s="56">
        <v>19.416666666666668</v>
      </c>
      <c r="AP103" s="56">
        <v>1.7333333333333334</v>
      </c>
      <c r="AQ103" s="56">
        <v>1.7666666666666666</v>
      </c>
      <c r="AR103" s="57">
        <f>SUM(AO103:AQ103)</f>
        <v>22.916666666666668</v>
      </c>
      <c r="AS103">
        <v>0</v>
      </c>
      <c r="AT103">
        <v>6</v>
      </c>
      <c r="AU103">
        <v>1</v>
      </c>
      <c r="AV103">
        <v>2</v>
      </c>
      <c r="AW103">
        <v>1</v>
      </c>
      <c r="AX103" s="9">
        <f t="shared" si="72"/>
        <v>0</v>
      </c>
      <c r="AY103" s="9">
        <f t="shared" si="73"/>
        <v>15.709090909090907</v>
      </c>
      <c r="AZ103" s="9">
        <f t="shared" si="74"/>
        <v>2.6181818181818182</v>
      </c>
      <c r="BA103" s="9">
        <f t="shared" si="75"/>
        <v>5.2363636363636363</v>
      </c>
      <c r="BB103" s="9">
        <f t="shared" si="76"/>
        <v>2.6181818181818182</v>
      </c>
      <c r="BC103" s="33">
        <f t="shared" si="77"/>
        <v>9.7083333333333339</v>
      </c>
      <c r="BD103" s="33">
        <f t="shared" si="78"/>
        <v>0.8833333333333333</v>
      </c>
      <c r="BE103" s="33">
        <f t="shared" si="79"/>
        <v>0.8666666666666667</v>
      </c>
      <c r="BF103" s="42">
        <f>BI103-BG103-BH103</f>
        <v>2</v>
      </c>
      <c r="BG103" s="43">
        <v>0</v>
      </c>
      <c r="BH103" s="43">
        <v>0</v>
      </c>
      <c r="BI103" s="43">
        <v>2</v>
      </c>
      <c r="BJ103" s="42">
        <f>BM103-BK103-BL103</f>
        <v>0</v>
      </c>
      <c r="BK103" s="43">
        <v>0</v>
      </c>
      <c r="BL103" s="43">
        <v>0</v>
      </c>
      <c r="BM103" s="43">
        <v>0</v>
      </c>
      <c r="BN103" s="34">
        <f>BU103+CA103</f>
        <v>3.7430447840020551</v>
      </c>
      <c r="BO103" s="34">
        <f>BN103/AR103*2000</f>
        <v>326.6657266038157</v>
      </c>
      <c r="BP103" s="33">
        <v>3.1584431325429683</v>
      </c>
      <c r="BQ103" s="33">
        <v>-9.2812327997062113E-2</v>
      </c>
      <c r="BR103" s="33">
        <v>-0.18028185007457739</v>
      </c>
      <c r="BS103" s="33">
        <v>-2.5270788709806681E-2</v>
      </c>
      <c r="BT103" s="33">
        <v>0</v>
      </c>
      <c r="BU103" s="9">
        <f>SUM(BP103:BT103)</f>
        <v>2.860078165761522</v>
      </c>
      <c r="BV103" s="34">
        <f>BU103/AR103*2000</f>
        <v>249.60682173918735</v>
      </c>
      <c r="BW103" s="33">
        <v>0.41741672586413292</v>
      </c>
      <c r="BX103" s="33">
        <v>8.925749154056287E-3</v>
      </c>
      <c r="BY103" s="33">
        <v>0.19847609985012815</v>
      </c>
      <c r="BZ103" s="33">
        <v>0.2581480433722157</v>
      </c>
      <c r="CA103" s="9">
        <f>SUM(BW103:BZ103)</f>
        <v>0.88296661824053313</v>
      </c>
      <c r="CB103" s="34">
        <f>CA103/AR103*2000</f>
        <v>77.058904864628332</v>
      </c>
      <c r="CE103" s="68">
        <f t="shared" si="80"/>
        <v>165000</v>
      </c>
      <c r="CF103" s="62">
        <v>0.5</v>
      </c>
      <c r="CG103" s="62">
        <v>0.5</v>
      </c>
      <c r="CH103" s="62">
        <v>2.2000000000000002</v>
      </c>
      <c r="CI103" s="62">
        <v>0.6</v>
      </c>
      <c r="CJ103" s="63">
        <f t="shared" si="94"/>
        <v>45.42586750788643</v>
      </c>
      <c r="CK103" s="62">
        <v>0.4</v>
      </c>
      <c r="CL103" s="63">
        <f t="shared" si="95"/>
        <v>30.28391167192429</v>
      </c>
      <c r="CM103" s="62">
        <v>1</v>
      </c>
      <c r="CN103" t="s">
        <v>2079</v>
      </c>
      <c r="CO103" t="s">
        <v>2080</v>
      </c>
      <c r="CP103" t="s">
        <v>1971</v>
      </c>
      <c r="CQ103" t="s">
        <v>2414</v>
      </c>
      <c r="CR103">
        <v>75</v>
      </c>
      <c r="CS103">
        <v>225</v>
      </c>
      <c r="CT103">
        <v>50</v>
      </c>
      <c r="CU103" t="s">
        <v>3402</v>
      </c>
      <c r="CV103" t="s">
        <v>3090</v>
      </c>
      <c r="CZ103" s="72">
        <v>469166.66666666669</v>
      </c>
      <c r="DA103">
        <v>0</v>
      </c>
    </row>
    <row r="104" spans="1:105" x14ac:dyDescent="0.2">
      <c r="A104" s="38" t="s">
        <v>2452</v>
      </c>
      <c r="B104" t="s">
        <v>958</v>
      </c>
      <c r="C104" s="46" t="s">
        <v>958</v>
      </c>
      <c r="D104" s="82" t="s">
        <v>951</v>
      </c>
      <c r="E104" t="str">
        <f t="shared" si="102"/>
        <v xml:space="preserve">Lessard, Junior </v>
      </c>
      <c r="F104" t="s">
        <v>294</v>
      </c>
      <c r="G104" t="s">
        <v>1528</v>
      </c>
      <c r="H104">
        <v>1</v>
      </c>
      <c r="I104">
        <v>1</v>
      </c>
      <c r="J104">
        <v>0</v>
      </c>
      <c r="K104">
        <f>I104+J104</f>
        <v>1</v>
      </c>
      <c r="L104">
        <v>1</v>
      </c>
      <c r="M104">
        <v>0</v>
      </c>
      <c r="N104">
        <v>3</v>
      </c>
      <c r="O104" s="4">
        <f>IF(N104=0,0,I104/N104)</f>
        <v>0.33333333333333331</v>
      </c>
      <c r="P104">
        <v>16</v>
      </c>
      <c r="Q104">
        <v>0</v>
      </c>
      <c r="R104">
        <v>0</v>
      </c>
      <c r="S104">
        <v>0</v>
      </c>
      <c r="T104">
        <v>0</v>
      </c>
      <c r="U104" s="4">
        <f>IF(S104+T104=0,0,S104/(S104+T104))</f>
        <v>0</v>
      </c>
      <c r="V104" s="40">
        <v>0</v>
      </c>
      <c r="W104">
        <v>1</v>
      </c>
      <c r="X104">
        <v>0</v>
      </c>
      <c r="Y104">
        <v>0</v>
      </c>
      <c r="Z104">
        <v>0</v>
      </c>
      <c r="AA104">
        <f>I104-W104-Y104</f>
        <v>0</v>
      </c>
      <c r="AB104">
        <f>J104-X104-Z104</f>
        <v>0</v>
      </c>
      <c r="AC104" s="9">
        <f t="shared" si="60"/>
        <v>47.493403693931398</v>
      </c>
      <c r="AD104" s="9">
        <f t="shared" si="61"/>
        <v>0</v>
      </c>
      <c r="AE104" s="9">
        <f t="shared" si="62"/>
        <v>0</v>
      </c>
      <c r="AF104" s="9">
        <f t="shared" si="63"/>
        <v>0</v>
      </c>
      <c r="AG104" s="9">
        <f t="shared" si="64"/>
        <v>0</v>
      </c>
      <c r="AH104" s="9">
        <f t="shared" si="65"/>
        <v>0</v>
      </c>
      <c r="AI104" s="6">
        <f t="shared" si="66"/>
        <v>10.682492581602373</v>
      </c>
      <c r="AJ104" s="6">
        <f t="shared" si="67"/>
        <v>9.4986807387862804</v>
      </c>
      <c r="AK104" s="6">
        <f t="shared" si="68"/>
        <v>0</v>
      </c>
      <c r="AL104" s="6">
        <f t="shared" si="69"/>
        <v>0</v>
      </c>
      <c r="AM104" s="6">
        <f t="shared" si="70"/>
        <v>0</v>
      </c>
      <c r="AN104" s="6">
        <f t="shared" si="71"/>
        <v>0</v>
      </c>
      <c r="AO104" s="32">
        <v>5.6166666666666671</v>
      </c>
      <c r="AP104" s="32">
        <v>6.3166666666666664</v>
      </c>
      <c r="AQ104" s="32">
        <v>0</v>
      </c>
      <c r="AR104" s="32">
        <v>11.933333333333334</v>
      </c>
      <c r="AS104" s="40">
        <v>2</v>
      </c>
      <c r="AT104" s="40">
        <v>2</v>
      </c>
      <c r="AU104" s="40">
        <v>0</v>
      </c>
      <c r="AV104" s="40">
        <v>0</v>
      </c>
      <c r="AW104" s="40">
        <v>0</v>
      </c>
      <c r="AX104" s="9">
        <f t="shared" si="72"/>
        <v>10.055865921787708</v>
      </c>
      <c r="AY104" s="9">
        <f t="shared" si="73"/>
        <v>10.055865921787708</v>
      </c>
      <c r="AZ104" s="9">
        <f t="shared" si="74"/>
        <v>0</v>
      </c>
      <c r="BA104" s="9">
        <f t="shared" si="75"/>
        <v>0</v>
      </c>
      <c r="BB104" s="9">
        <f t="shared" si="76"/>
        <v>0</v>
      </c>
      <c r="BC104" s="9">
        <f t="shared" si="77"/>
        <v>5.6166666666666671</v>
      </c>
      <c r="BD104" s="9">
        <f t="shared" si="78"/>
        <v>0</v>
      </c>
      <c r="BE104" s="9">
        <f t="shared" si="79"/>
        <v>6.3166666666666664</v>
      </c>
      <c r="BF104" s="3">
        <v>1</v>
      </c>
      <c r="BG104" s="3">
        <v>1</v>
      </c>
      <c r="BH104" s="3">
        <v>0</v>
      </c>
      <c r="BI104" s="3">
        <v>2</v>
      </c>
      <c r="BJ104" s="3">
        <v>0</v>
      </c>
      <c r="BK104" s="3">
        <v>0</v>
      </c>
      <c r="BL104" s="3">
        <v>0</v>
      </c>
      <c r="BM104" s="3">
        <v>0</v>
      </c>
      <c r="BN104" s="34">
        <f>BU104+CA104</f>
        <v>1.7575905413965482</v>
      </c>
      <c r="BO104" s="34">
        <f>BN104/AR104*2000</f>
        <v>294.56824716143262</v>
      </c>
      <c r="BP104" s="34">
        <v>-0.14285423662328683</v>
      </c>
      <c r="BQ104" s="34">
        <v>1.5836034636676555</v>
      </c>
      <c r="BR104" s="34">
        <v>5.5652051790611211E-3</v>
      </c>
      <c r="BS104" s="34">
        <v>0</v>
      </c>
      <c r="BT104" s="34">
        <v>0</v>
      </c>
      <c r="BU104" s="34">
        <f>SUM(BP104:BT104)</f>
        <v>1.4463144322234298</v>
      </c>
      <c r="BV104" s="34">
        <f>BU104/AR104*2000</f>
        <v>242.39906685308878</v>
      </c>
      <c r="BW104" s="34">
        <v>0.13485682142256455</v>
      </c>
      <c r="BX104" s="34">
        <v>2.0347167233200337E-2</v>
      </c>
      <c r="BY104" s="34">
        <v>0</v>
      </c>
      <c r="BZ104" s="34">
        <v>0.15607212051735359</v>
      </c>
      <c r="CA104" s="34">
        <f>SUM(BW104:BZ104)</f>
        <v>0.31127610917311849</v>
      </c>
      <c r="CB104" s="34">
        <f>CA104/AR104*2000</f>
        <v>52.169180308343883</v>
      </c>
      <c r="CE104" s="68">
        <f t="shared" si="80"/>
        <v>165000</v>
      </c>
      <c r="CF104" s="9">
        <v>0.5</v>
      </c>
      <c r="CG104" s="9">
        <v>0.3</v>
      </c>
      <c r="CH104" s="9">
        <v>1.1000000000000001</v>
      </c>
      <c r="CI104" s="9">
        <v>0.2</v>
      </c>
      <c r="CJ104" s="9">
        <f t="shared" si="94"/>
        <v>21.917808219178081</v>
      </c>
      <c r="CK104" s="9">
        <v>0.2</v>
      </c>
      <c r="CL104" s="9">
        <f t="shared" si="95"/>
        <v>21.917808219178081</v>
      </c>
      <c r="CM104" s="9">
        <v>0.4</v>
      </c>
      <c r="CN104" t="s">
        <v>80</v>
      </c>
      <c r="CO104" t="s">
        <v>81</v>
      </c>
      <c r="CP104" t="s">
        <v>2399</v>
      </c>
      <c r="CQ104" t="s">
        <v>2400</v>
      </c>
      <c r="CR104">
        <v>71</v>
      </c>
      <c r="CS104">
        <v>191</v>
      </c>
      <c r="CT104">
        <v>22</v>
      </c>
      <c r="CU104" t="s">
        <v>3401</v>
      </c>
      <c r="CV104" t="s">
        <v>2382</v>
      </c>
      <c r="CW104">
        <v>0</v>
      </c>
      <c r="CX104">
        <v>0</v>
      </c>
      <c r="CY104">
        <v>0</v>
      </c>
      <c r="CZ104" s="70"/>
      <c r="DA104">
        <v>0</v>
      </c>
    </row>
    <row r="105" spans="1:105" x14ac:dyDescent="0.2">
      <c r="A105" s="78" t="s">
        <v>2372</v>
      </c>
      <c r="B105" s="52" t="s">
        <v>958</v>
      </c>
      <c r="C105" s="52" t="s">
        <v>958</v>
      </c>
      <c r="D105" s="53" t="s">
        <v>951</v>
      </c>
      <c r="E105" s="53" t="str">
        <f t="shared" si="102"/>
        <v xml:space="preserve">Lessard, Junior </v>
      </c>
      <c r="F105" s="53" t="s">
        <v>294</v>
      </c>
      <c r="G105" s="54" t="s">
        <v>1528</v>
      </c>
      <c r="H105" s="52">
        <v>2</v>
      </c>
      <c r="I105" s="53"/>
      <c r="J105" s="53"/>
      <c r="K105" s="53"/>
      <c r="L105" s="52">
        <v>-1</v>
      </c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24">
        <f t="shared" si="60"/>
        <v>0</v>
      </c>
      <c r="AD105" s="24">
        <f t="shared" si="61"/>
        <v>0</v>
      </c>
      <c r="AE105" s="24">
        <f t="shared" si="62"/>
        <v>0</v>
      </c>
      <c r="AF105" s="24">
        <f t="shared" si="63"/>
        <v>0</v>
      </c>
      <c r="AG105" s="24">
        <f t="shared" si="64"/>
        <v>0</v>
      </c>
      <c r="AH105" s="24">
        <f t="shared" si="65"/>
        <v>0</v>
      </c>
      <c r="AI105" s="21">
        <f t="shared" si="66"/>
        <v>0</v>
      </c>
      <c r="AJ105" s="21">
        <f t="shared" si="67"/>
        <v>0</v>
      </c>
      <c r="AK105" s="21">
        <f t="shared" si="68"/>
        <v>0</v>
      </c>
      <c r="AL105" s="21">
        <f t="shared" si="69"/>
        <v>3.0252100840336134</v>
      </c>
      <c r="AM105" s="21">
        <f t="shared" si="70"/>
        <v>0</v>
      </c>
      <c r="AN105" s="21">
        <f t="shared" si="71"/>
        <v>0</v>
      </c>
      <c r="AO105" s="60">
        <v>19.833333333333332</v>
      </c>
      <c r="AP105" s="60">
        <v>4.333333333333333</v>
      </c>
      <c r="AQ105" s="60">
        <v>0</v>
      </c>
      <c r="AR105" s="61">
        <f>SUM(AO105:AQ105)</f>
        <v>24.166666666666664</v>
      </c>
      <c r="AS105" s="19"/>
      <c r="AT105" s="19"/>
      <c r="AU105" s="19"/>
      <c r="AV105" s="19"/>
      <c r="AW105" s="19"/>
      <c r="AX105" s="24">
        <f t="shared" si="72"/>
        <v>0</v>
      </c>
      <c r="AY105" s="24">
        <f t="shared" si="73"/>
        <v>0</v>
      </c>
      <c r="AZ105" s="24">
        <f t="shared" si="74"/>
        <v>0</v>
      </c>
      <c r="BA105" s="24">
        <f t="shared" si="75"/>
        <v>0</v>
      </c>
      <c r="BB105" s="24">
        <f t="shared" si="76"/>
        <v>0</v>
      </c>
      <c r="BC105" s="24">
        <f t="shared" si="77"/>
        <v>9.9166666666666661</v>
      </c>
      <c r="BD105" s="24">
        <f t="shared" si="78"/>
        <v>0</v>
      </c>
      <c r="BE105" s="24">
        <f t="shared" si="79"/>
        <v>2.1666666666666665</v>
      </c>
      <c r="BF105" s="53">
        <f>BI105-BG105-BH105</f>
        <v>0</v>
      </c>
      <c r="BG105" s="52">
        <v>0</v>
      </c>
      <c r="BH105" s="52">
        <v>0</v>
      </c>
      <c r="BI105" s="52">
        <v>0</v>
      </c>
      <c r="BJ105" s="53">
        <f>BM105-BK105-BL105</f>
        <v>1</v>
      </c>
      <c r="BK105" s="52">
        <v>0</v>
      </c>
      <c r="BL105" s="52">
        <v>0</v>
      </c>
      <c r="BM105" s="52">
        <v>1</v>
      </c>
      <c r="BN105" s="35">
        <f>BU105+CA105</f>
        <v>-1.1226688637278148</v>
      </c>
      <c r="BO105" s="35">
        <f>BN105/AR105*2000</f>
        <v>-92.910526653336404</v>
      </c>
      <c r="BP105" s="24">
        <v>-0.46228021430229399</v>
      </c>
      <c r="BQ105" s="24">
        <v>-0.20931638232769684</v>
      </c>
      <c r="BR105" s="24">
        <v>-0.16896806797883626</v>
      </c>
      <c r="BS105" s="24">
        <v>0</v>
      </c>
      <c r="BT105" s="24">
        <v>0</v>
      </c>
      <c r="BU105" s="24">
        <f>SUM(BP105:BT105)</f>
        <v>-0.84056466460882706</v>
      </c>
      <c r="BV105" s="35">
        <f>BU105/AR105*2000</f>
        <v>-69.563972243489147</v>
      </c>
      <c r="BW105" s="24">
        <v>8.4338269837561861E-2</v>
      </c>
      <c r="BX105" s="24">
        <v>1.6326969556206855E-2</v>
      </c>
      <c r="BY105" s="24">
        <v>0</v>
      </c>
      <c r="BZ105" s="24">
        <v>-0.38276943851275641</v>
      </c>
      <c r="CA105" s="24">
        <f>SUM(BW105:BZ105)</f>
        <v>-0.28210419911898771</v>
      </c>
      <c r="CB105" s="35">
        <f>CA105/AR105*2000</f>
        <v>-23.346554409847261</v>
      </c>
      <c r="CC105" s="22"/>
      <c r="CD105" s="19"/>
      <c r="CE105" s="76">
        <f t="shared" si="80"/>
        <v>165000</v>
      </c>
      <c r="CF105" s="24"/>
      <c r="CG105" s="24"/>
      <c r="CH105" s="24"/>
      <c r="CI105" s="24"/>
      <c r="CJ105" s="24"/>
      <c r="CK105" s="24"/>
      <c r="CL105" s="24"/>
      <c r="CM105" s="24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74">
        <v>500000</v>
      </c>
      <c r="DA105" s="19">
        <v>1</v>
      </c>
    </row>
    <row r="106" spans="1:105" x14ac:dyDescent="0.2">
      <c r="A106" s="78" t="s">
        <v>2372</v>
      </c>
      <c r="B106" s="52" t="s">
        <v>958</v>
      </c>
      <c r="C106" s="52" t="s">
        <v>975</v>
      </c>
      <c r="D106" s="53" t="s">
        <v>951</v>
      </c>
      <c r="E106" s="53" t="str">
        <f t="shared" si="102"/>
        <v xml:space="preserve">Lessard, Junior </v>
      </c>
      <c r="F106" s="53" t="s">
        <v>294</v>
      </c>
      <c r="G106" s="54" t="s">
        <v>1528</v>
      </c>
      <c r="H106" s="52">
        <v>19</v>
      </c>
      <c r="I106" s="53"/>
      <c r="J106" s="53"/>
      <c r="K106" s="53"/>
      <c r="L106" s="52">
        <v>-5</v>
      </c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24">
        <f t="shared" si="60"/>
        <v>0</v>
      </c>
      <c r="AD106" s="24">
        <f t="shared" si="61"/>
        <v>0</v>
      </c>
      <c r="AE106" s="24">
        <f t="shared" si="62"/>
        <v>0</v>
      </c>
      <c r="AF106" s="24">
        <f t="shared" si="63"/>
        <v>0</v>
      </c>
      <c r="AG106" s="24">
        <f t="shared" si="64"/>
        <v>0</v>
      </c>
      <c r="AH106" s="24">
        <f t="shared" si="65"/>
        <v>0</v>
      </c>
      <c r="AI106" s="21">
        <f t="shared" si="66"/>
        <v>1.0068052577607904</v>
      </c>
      <c r="AJ106" s="21">
        <f t="shared" si="67"/>
        <v>0</v>
      </c>
      <c r="AK106" s="21">
        <f t="shared" si="68"/>
        <v>0</v>
      </c>
      <c r="AL106" s="21">
        <f t="shared" si="69"/>
        <v>2.6848140206954416</v>
      </c>
      <c r="AM106" s="21">
        <f t="shared" si="70"/>
        <v>0</v>
      </c>
      <c r="AN106" s="21">
        <f t="shared" si="71"/>
        <v>0</v>
      </c>
      <c r="AO106" s="60">
        <v>178.78333333333333</v>
      </c>
      <c r="AP106" s="60">
        <v>3.75</v>
      </c>
      <c r="AQ106" s="60">
        <v>0.55000000000000004</v>
      </c>
      <c r="AR106" s="61">
        <f>SUM(AO106:AQ106)</f>
        <v>183.08333333333334</v>
      </c>
      <c r="AS106" s="19"/>
      <c r="AT106" s="19"/>
      <c r="AU106" s="19"/>
      <c r="AV106" s="19"/>
      <c r="AW106" s="19"/>
      <c r="AX106" s="24">
        <f t="shared" si="72"/>
        <v>0</v>
      </c>
      <c r="AY106" s="24">
        <f t="shared" si="73"/>
        <v>0</v>
      </c>
      <c r="AZ106" s="24">
        <f t="shared" si="74"/>
        <v>0</v>
      </c>
      <c r="BA106" s="24">
        <f t="shared" si="75"/>
        <v>0</v>
      </c>
      <c r="BB106" s="24">
        <f t="shared" si="76"/>
        <v>0</v>
      </c>
      <c r="BC106" s="24">
        <f t="shared" si="77"/>
        <v>9.4096491228070178</v>
      </c>
      <c r="BD106" s="24">
        <f t="shared" si="78"/>
        <v>2.8947368421052635E-2</v>
      </c>
      <c r="BE106" s="24">
        <f t="shared" si="79"/>
        <v>0.19736842105263158</v>
      </c>
      <c r="BF106" s="53">
        <f>BI106-BG106-BH106</f>
        <v>3</v>
      </c>
      <c r="BG106" s="52">
        <v>0</v>
      </c>
      <c r="BH106" s="52">
        <v>0</v>
      </c>
      <c r="BI106" s="52">
        <v>3</v>
      </c>
      <c r="BJ106" s="53">
        <f>BM106-BK106-BL106</f>
        <v>8</v>
      </c>
      <c r="BK106" s="52">
        <v>0</v>
      </c>
      <c r="BL106" s="52">
        <v>0</v>
      </c>
      <c r="BM106" s="52">
        <v>8</v>
      </c>
      <c r="BN106" s="35">
        <f>BU106+CA106</f>
        <v>1.106691888676907</v>
      </c>
      <c r="BO106" s="35">
        <f>BN106/AR106*2000</f>
        <v>12.089488087503764</v>
      </c>
      <c r="BP106" s="24">
        <v>-0.88135025390701338</v>
      </c>
      <c r="BQ106" s="24">
        <v>-0.20191992135438294</v>
      </c>
      <c r="BR106" s="24">
        <v>-0.58230340661811408</v>
      </c>
      <c r="BS106" s="24">
        <v>-8.2511982905590642E-3</v>
      </c>
      <c r="BT106" s="24">
        <v>0</v>
      </c>
      <c r="BU106" s="24">
        <f>SUM(BP106:BT106)</f>
        <v>-1.6738247801700694</v>
      </c>
      <c r="BV106" s="35">
        <f>BU106/AR106*2000</f>
        <v>-18.284840566263846</v>
      </c>
      <c r="BW106" s="24">
        <v>1.5945095941250911</v>
      </c>
      <c r="BX106" s="24">
        <v>3.3357653851638004E-2</v>
      </c>
      <c r="BY106" s="24">
        <v>9.6701842289891982E-2</v>
      </c>
      <c r="BZ106" s="24">
        <v>1.0559475785803554</v>
      </c>
      <c r="CA106" s="24">
        <f>SUM(BW106:BZ106)</f>
        <v>2.7805166688469765</v>
      </c>
      <c r="CB106" s="35">
        <f>CA106/AR106*2000</f>
        <v>30.374328653767606</v>
      </c>
      <c r="CC106" s="22"/>
      <c r="CD106" s="19"/>
      <c r="CE106" s="76">
        <f t="shared" si="80"/>
        <v>165000</v>
      </c>
      <c r="CF106" s="24"/>
      <c r="CG106" s="24"/>
      <c r="CH106" s="24"/>
      <c r="CI106" s="24"/>
      <c r="CJ106" s="24"/>
      <c r="CK106" s="24"/>
      <c r="CL106" s="24"/>
      <c r="CM106" s="24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74">
        <v>500000</v>
      </c>
      <c r="DA106" s="19">
        <v>1</v>
      </c>
    </row>
    <row r="107" spans="1:105" s="18" customFormat="1" x14ac:dyDescent="0.2">
      <c r="A107" s="80" t="s">
        <v>2372</v>
      </c>
      <c r="B107" s="48" t="s">
        <v>958</v>
      </c>
      <c r="C107" s="48" t="s">
        <v>975</v>
      </c>
      <c r="D107" s="49" t="s">
        <v>951</v>
      </c>
      <c r="E107" s="49" t="str">
        <f t="shared" si="102"/>
        <v xml:space="preserve">Lessard, Junior </v>
      </c>
      <c r="F107" s="49" t="s">
        <v>294</v>
      </c>
      <c r="G107" s="50" t="s">
        <v>1528</v>
      </c>
      <c r="H107" s="48">
        <v>21</v>
      </c>
      <c r="I107" s="65">
        <v>1</v>
      </c>
      <c r="J107" s="65">
        <v>1</v>
      </c>
      <c r="K107" s="65">
        <v>2</v>
      </c>
      <c r="L107" s="48">
        <v>-6</v>
      </c>
      <c r="M107" s="10">
        <v>11</v>
      </c>
      <c r="N107" s="10">
        <v>21</v>
      </c>
      <c r="O107" s="11">
        <f t="shared" ref="O107:O134" si="103">IF(N107=0,0,I107/N107)</f>
        <v>4.7619047619047616E-2</v>
      </c>
      <c r="P107" s="10"/>
      <c r="Q107" s="10">
        <v>0</v>
      </c>
      <c r="R107" s="10">
        <v>0</v>
      </c>
      <c r="S107" s="10">
        <v>0</v>
      </c>
      <c r="T107" s="10">
        <v>0</v>
      </c>
      <c r="U107" s="11">
        <f t="shared" ref="U107:U134" si="104">IF(S107+T107=0,0,S107/(S107+T107))</f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1</v>
      </c>
      <c r="AB107" s="10">
        <v>1</v>
      </c>
      <c r="AC107" s="13">
        <f t="shared" si="60"/>
        <v>0</v>
      </c>
      <c r="AD107" s="13">
        <f t="shared" si="61"/>
        <v>0</v>
      </c>
      <c r="AE107" s="13">
        <f t="shared" si="62"/>
        <v>0</v>
      </c>
      <c r="AF107" s="13">
        <f t="shared" si="63"/>
        <v>0</v>
      </c>
      <c r="AG107" s="13">
        <f t="shared" si="64"/>
        <v>6.0422960725075532</v>
      </c>
      <c r="AH107" s="13">
        <f t="shared" si="65"/>
        <v>6.0422960725075532</v>
      </c>
      <c r="AI107" s="29">
        <f t="shared" si="66"/>
        <v>0.90634441087613293</v>
      </c>
      <c r="AJ107" s="29">
        <f t="shared" si="67"/>
        <v>0</v>
      </c>
      <c r="AK107" s="29">
        <f t="shared" si="68"/>
        <v>0</v>
      </c>
      <c r="AL107" s="29">
        <f t="shared" si="69"/>
        <v>2.7190332326283992</v>
      </c>
      <c r="AM107" s="29">
        <f t="shared" si="70"/>
        <v>0</v>
      </c>
      <c r="AN107" s="29">
        <f t="shared" si="71"/>
        <v>0</v>
      </c>
      <c r="AO107" s="13">
        <v>198.6</v>
      </c>
      <c r="AP107" s="13">
        <v>8.1</v>
      </c>
      <c r="AQ107" s="13">
        <v>0.6</v>
      </c>
      <c r="AR107" s="59">
        <v>207.3</v>
      </c>
      <c r="AS107" s="10">
        <v>1</v>
      </c>
      <c r="AT107" s="10">
        <v>40</v>
      </c>
      <c r="AU107" s="10">
        <v>10</v>
      </c>
      <c r="AV107" s="10">
        <v>2</v>
      </c>
      <c r="AW107" s="10">
        <v>2</v>
      </c>
      <c r="AX107" s="13">
        <f t="shared" si="72"/>
        <v>0.28943560057887119</v>
      </c>
      <c r="AY107" s="13">
        <f t="shared" si="73"/>
        <v>11.577424023154848</v>
      </c>
      <c r="AZ107" s="13">
        <f t="shared" si="74"/>
        <v>2.8943560057887119</v>
      </c>
      <c r="BA107" s="13">
        <f t="shared" si="75"/>
        <v>0.57887120115774238</v>
      </c>
      <c r="BB107" s="13">
        <f t="shared" si="76"/>
        <v>0.57887120115774238</v>
      </c>
      <c r="BC107" s="13">
        <f t="shared" si="77"/>
        <v>9.4571428571428573</v>
      </c>
      <c r="BD107" s="13">
        <f t="shared" si="78"/>
        <v>2.8571428571428571E-2</v>
      </c>
      <c r="BE107" s="13">
        <f t="shared" si="79"/>
        <v>0.38571428571428568</v>
      </c>
      <c r="BF107" s="49">
        <v>3</v>
      </c>
      <c r="BG107" s="49">
        <v>0</v>
      </c>
      <c r="BH107" s="49">
        <v>0</v>
      </c>
      <c r="BI107" s="49">
        <v>3</v>
      </c>
      <c r="BJ107" s="49">
        <v>9</v>
      </c>
      <c r="BK107" s="49">
        <v>0</v>
      </c>
      <c r="BL107" s="49">
        <v>0</v>
      </c>
      <c r="BM107" s="49">
        <v>9</v>
      </c>
      <c r="BN107" s="39">
        <v>0</v>
      </c>
      <c r="BO107" s="39">
        <v>-0.2</v>
      </c>
      <c r="BP107" s="13">
        <v>-1.3</v>
      </c>
      <c r="BQ107" s="13">
        <v>-0.4</v>
      </c>
      <c r="BR107" s="13">
        <v>-0.8</v>
      </c>
      <c r="BS107" s="13">
        <v>0</v>
      </c>
      <c r="BT107" s="13">
        <v>0</v>
      </c>
      <c r="BU107" s="13">
        <v>-2.5</v>
      </c>
      <c r="BV107" s="39">
        <v>-24.3</v>
      </c>
      <c r="BW107" s="13">
        <v>1.7</v>
      </c>
      <c r="BX107" s="13">
        <v>0</v>
      </c>
      <c r="BY107" s="13">
        <v>0.1</v>
      </c>
      <c r="BZ107" s="13">
        <v>0.7</v>
      </c>
      <c r="CA107" s="13">
        <v>2.5</v>
      </c>
      <c r="CB107" s="39">
        <v>24.1</v>
      </c>
      <c r="CC107" s="51">
        <v>42.173442999999999</v>
      </c>
      <c r="CD107" s="10">
        <v>165000</v>
      </c>
      <c r="CE107" s="73">
        <f t="shared" si="80"/>
        <v>165000</v>
      </c>
      <c r="CF107" s="66">
        <v>3.7</v>
      </c>
      <c r="CG107" s="66">
        <v>3.5</v>
      </c>
      <c r="CH107" s="66">
        <v>-4.5999999999999996</v>
      </c>
      <c r="CI107" s="66">
        <v>-0.9</v>
      </c>
      <c r="CJ107" s="67">
        <f t="shared" ref="CJ107:CJ138" si="105">CI107/(AO107+2*(AP107+AQ107))*2000</f>
        <v>-8.3333333333333339</v>
      </c>
      <c r="CK107" s="66">
        <v>-0.6</v>
      </c>
      <c r="CL107" s="67">
        <f t="shared" ref="CL107:CL138" si="106">CK107/(AO107+2*(AP107+AQ107))*2000</f>
        <v>-5.5555555555555554</v>
      </c>
      <c r="CM107" s="66">
        <v>-1.4</v>
      </c>
      <c r="CN107" s="10" t="s">
        <v>2091</v>
      </c>
      <c r="CO107" s="10" t="s">
        <v>81</v>
      </c>
      <c r="CP107" s="10" t="s">
        <v>2399</v>
      </c>
      <c r="CQ107" s="10" t="s">
        <v>2400</v>
      </c>
      <c r="CR107" s="10">
        <v>71</v>
      </c>
      <c r="CS107" s="10">
        <v>191</v>
      </c>
      <c r="CT107" s="10">
        <v>42</v>
      </c>
      <c r="CU107" s="10" t="s">
        <v>3401</v>
      </c>
      <c r="CV107" s="10"/>
      <c r="CW107" s="10"/>
      <c r="CX107" s="10"/>
      <c r="CY107" s="10"/>
      <c r="CZ107" s="73">
        <v>500000</v>
      </c>
      <c r="DA107" s="10">
        <v>2</v>
      </c>
    </row>
    <row r="108" spans="1:105" x14ac:dyDescent="0.2">
      <c r="A108" s="38" t="s">
        <v>2452</v>
      </c>
      <c r="B108" t="s">
        <v>957</v>
      </c>
      <c r="C108" t="s">
        <v>951</v>
      </c>
      <c r="D108" s="82" t="s">
        <v>951</v>
      </c>
      <c r="E108" t="str">
        <f t="shared" si="102"/>
        <v xml:space="preserve">Klee, Ken </v>
      </c>
      <c r="F108" t="s">
        <v>240</v>
      </c>
      <c r="G108" t="s">
        <v>1524</v>
      </c>
      <c r="H108">
        <v>81</v>
      </c>
      <c r="I108">
        <v>3</v>
      </c>
      <c r="J108">
        <v>16</v>
      </c>
      <c r="K108">
        <f>I108+J108</f>
        <v>19</v>
      </c>
      <c r="L108">
        <v>18</v>
      </c>
      <c r="M108">
        <v>68</v>
      </c>
      <c r="N108">
        <v>90</v>
      </c>
      <c r="O108" s="4">
        <f t="shared" si="103"/>
        <v>3.3333333333333333E-2</v>
      </c>
      <c r="P108">
        <v>2575</v>
      </c>
      <c r="Q108">
        <v>0</v>
      </c>
      <c r="R108">
        <v>0</v>
      </c>
      <c r="S108">
        <v>0</v>
      </c>
      <c r="T108">
        <v>0</v>
      </c>
      <c r="U108" s="4">
        <f t="shared" si="104"/>
        <v>0</v>
      </c>
      <c r="V108" s="40">
        <v>0</v>
      </c>
      <c r="W108">
        <v>0</v>
      </c>
      <c r="X108">
        <v>0</v>
      </c>
      <c r="Y108">
        <v>0</v>
      </c>
      <c r="Z108">
        <v>1</v>
      </c>
      <c r="AA108">
        <f>I108-W108-Y108</f>
        <v>3</v>
      </c>
      <c r="AB108">
        <f>J108-X108-Z108</f>
        <v>15</v>
      </c>
      <c r="AC108" s="9">
        <f t="shared" si="60"/>
        <v>0</v>
      </c>
      <c r="AD108" s="9">
        <f t="shared" si="61"/>
        <v>0</v>
      </c>
      <c r="AE108" s="9">
        <f t="shared" si="62"/>
        <v>0</v>
      </c>
      <c r="AF108" s="9">
        <f t="shared" si="63"/>
        <v>1.2371134020618557</v>
      </c>
      <c r="AG108" s="9">
        <f t="shared" si="64"/>
        <v>2.7134655729055437</v>
      </c>
      <c r="AH108" s="9">
        <f t="shared" si="65"/>
        <v>13.567327864527718</v>
      </c>
      <c r="AI108" s="6">
        <f t="shared" si="66"/>
        <v>3.2561586874866526</v>
      </c>
      <c r="AJ108" s="6">
        <f t="shared" si="67"/>
        <v>2.9406959647116486</v>
      </c>
      <c r="AK108" s="6">
        <f t="shared" si="68"/>
        <v>0.98969072164948457</v>
      </c>
      <c r="AL108" s="6">
        <f t="shared" si="69"/>
        <v>2.7134655729055437</v>
      </c>
      <c r="AM108" s="6">
        <f t="shared" si="70"/>
        <v>0</v>
      </c>
      <c r="AN108" s="6">
        <f t="shared" si="71"/>
        <v>7.1752577319587632</v>
      </c>
      <c r="AO108" s="33">
        <v>1326.7166666666667</v>
      </c>
      <c r="AP108" s="33">
        <v>102.01666666666665</v>
      </c>
      <c r="AQ108" s="33">
        <v>242.5</v>
      </c>
      <c r="AR108" s="32">
        <v>1671.2333333333333</v>
      </c>
      <c r="AS108" s="40">
        <v>155</v>
      </c>
      <c r="AT108" s="40">
        <v>107</v>
      </c>
      <c r="AU108" s="40">
        <v>29</v>
      </c>
      <c r="AV108" s="40">
        <v>33</v>
      </c>
      <c r="AW108" s="40">
        <v>24</v>
      </c>
      <c r="AX108" s="9">
        <f t="shared" si="72"/>
        <v>5.5647525779364546</v>
      </c>
      <c r="AY108" s="9">
        <f t="shared" si="73"/>
        <v>3.8414743602529069</v>
      </c>
      <c r="AZ108" s="9">
        <f t="shared" si="74"/>
        <v>1.0411472565171431</v>
      </c>
      <c r="BA108" s="9">
        <f t="shared" si="75"/>
        <v>1.1847537746574386</v>
      </c>
      <c r="BB108" s="9">
        <f t="shared" si="76"/>
        <v>0.86163910884177353</v>
      </c>
      <c r="BC108" s="9">
        <f t="shared" si="77"/>
        <v>16.379218106995886</v>
      </c>
      <c r="BD108" s="9">
        <f t="shared" si="78"/>
        <v>2.9938271604938271</v>
      </c>
      <c r="BE108" s="9">
        <f t="shared" si="79"/>
        <v>1.2594650205761315</v>
      </c>
      <c r="BF108" s="3">
        <v>72</v>
      </c>
      <c r="BG108" s="3">
        <v>5</v>
      </c>
      <c r="BH108" s="3">
        <v>4</v>
      </c>
      <c r="BI108" s="3">
        <v>81</v>
      </c>
      <c r="BJ108" s="3">
        <v>60</v>
      </c>
      <c r="BK108" s="3">
        <v>0</v>
      </c>
      <c r="BL108" s="3">
        <v>29</v>
      </c>
      <c r="BM108" s="3">
        <v>89</v>
      </c>
      <c r="BN108" s="34">
        <f t="shared" ref="BN108:BN128" si="107">BU108+CA108</f>
        <v>36.470377147323163</v>
      </c>
      <c r="BO108" s="34">
        <f t="shared" ref="BO108:BO128" si="108">BN108/AR108*2000</f>
        <v>43.644865644920714</v>
      </c>
      <c r="BP108" s="34">
        <v>9.0700951487606005</v>
      </c>
      <c r="BQ108" s="34">
        <v>-3.5060858770528083</v>
      </c>
      <c r="BR108" s="34">
        <v>-0.6013061263419085</v>
      </c>
      <c r="BS108" s="34">
        <v>0.42597587031750039</v>
      </c>
      <c r="BT108" s="34">
        <v>0</v>
      </c>
      <c r="BU108" s="34">
        <f t="shared" ref="BU108:BU128" si="109">SUM(BP108:BT108)</f>
        <v>5.3886790156833841</v>
      </c>
      <c r="BV108" s="34">
        <f t="shared" ref="BV108:BV128" si="110">BU108/AR108*2000</f>
        <v>6.4487452568163839</v>
      </c>
      <c r="BW108" s="34">
        <v>22.34207637955058</v>
      </c>
      <c r="BX108" s="34">
        <v>3.293080133788628</v>
      </c>
      <c r="BY108" s="34">
        <v>8.6061760573322665</v>
      </c>
      <c r="BZ108" s="34">
        <v>-3.1596344390316977</v>
      </c>
      <c r="CA108" s="34">
        <f t="shared" ref="CA108:CA128" si="111">SUM(BW108:BZ108)</f>
        <v>31.081698131639776</v>
      </c>
      <c r="CB108" s="34">
        <f t="shared" ref="CB108:CB128" si="112">CA108/AR108*2000</f>
        <v>37.196120388104326</v>
      </c>
      <c r="CC108" s="15">
        <v>66</v>
      </c>
      <c r="CD108" s="7">
        <v>2777081</v>
      </c>
      <c r="CE108" s="68">
        <f t="shared" si="80"/>
        <v>2811365.950617284</v>
      </c>
      <c r="CF108" s="9">
        <v>29.1</v>
      </c>
      <c r="CG108" s="9">
        <v>39.1</v>
      </c>
      <c r="CH108" s="9">
        <v>13</v>
      </c>
      <c r="CI108" s="9">
        <v>-0.2</v>
      </c>
      <c r="CJ108" s="9">
        <f t="shared" si="105"/>
        <v>-0.19843730621356817</v>
      </c>
      <c r="CK108" s="9">
        <v>6.6</v>
      </c>
      <c r="CL108" s="9">
        <f t="shared" si="106"/>
        <v>6.5484311050477491</v>
      </c>
      <c r="CM108" s="9">
        <v>6.5</v>
      </c>
      <c r="CN108" t="s">
        <v>1139</v>
      </c>
      <c r="CO108" t="s">
        <v>1140</v>
      </c>
      <c r="CP108" t="s">
        <v>3066</v>
      </c>
      <c r="CQ108" t="s">
        <v>2414</v>
      </c>
      <c r="CR108">
        <v>72</v>
      </c>
      <c r="CS108">
        <v>214</v>
      </c>
      <c r="CU108" t="s">
        <v>3401</v>
      </c>
      <c r="CV108" t="s">
        <v>2382</v>
      </c>
      <c r="CW108">
        <v>0</v>
      </c>
      <c r="CX108">
        <v>0</v>
      </c>
      <c r="CY108">
        <v>0</v>
      </c>
      <c r="CZ108" s="70"/>
      <c r="DA108">
        <v>0</v>
      </c>
    </row>
    <row r="109" spans="1:105" x14ac:dyDescent="0.2">
      <c r="A109" s="44" t="s">
        <v>2372</v>
      </c>
      <c r="B109" s="43" t="s">
        <v>957</v>
      </c>
      <c r="C109" s="43" t="s">
        <v>951</v>
      </c>
      <c r="D109" s="82" t="s">
        <v>951</v>
      </c>
      <c r="E109" s="42" t="str">
        <f t="shared" si="102"/>
        <v xml:space="preserve">Klee, Ken </v>
      </c>
      <c r="F109" s="42" t="s">
        <v>240</v>
      </c>
      <c r="G109" s="45" t="s">
        <v>2374</v>
      </c>
      <c r="H109" s="43">
        <v>72</v>
      </c>
      <c r="I109" s="64">
        <v>1</v>
      </c>
      <c r="J109" s="64">
        <v>9</v>
      </c>
      <c r="K109" s="64">
        <v>10</v>
      </c>
      <c r="L109" s="43">
        <v>-5</v>
      </c>
      <c r="M109">
        <v>60</v>
      </c>
      <c r="N109">
        <v>56</v>
      </c>
      <c r="O109" s="4">
        <f t="shared" si="103"/>
        <v>1.7857142857142856E-2</v>
      </c>
      <c r="Q109">
        <v>0</v>
      </c>
      <c r="R109">
        <v>0</v>
      </c>
      <c r="S109">
        <v>0</v>
      </c>
      <c r="T109">
        <v>0</v>
      </c>
      <c r="U109" s="4">
        <f t="shared" si="104"/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8</v>
      </c>
      <c r="AC109" s="9">
        <f t="shared" si="60"/>
        <v>0</v>
      </c>
      <c r="AD109" s="9">
        <f t="shared" si="61"/>
        <v>0</v>
      </c>
      <c r="AE109" s="9">
        <f t="shared" si="62"/>
        <v>0</v>
      </c>
      <c r="AF109" s="9">
        <f t="shared" si="63"/>
        <v>1.5903869941685811</v>
      </c>
      <c r="AG109" s="9">
        <f t="shared" si="64"/>
        <v>0.96701407542709783</v>
      </c>
      <c r="AH109" s="9">
        <f t="shared" si="65"/>
        <v>7.7361126034167826</v>
      </c>
      <c r="AI109" s="58">
        <f t="shared" si="66"/>
        <v>2.1274309659396153</v>
      </c>
      <c r="AJ109" s="58">
        <f t="shared" si="67"/>
        <v>4.3583535108958831</v>
      </c>
      <c r="AK109" s="58">
        <f t="shared" si="68"/>
        <v>1.2723095953348649</v>
      </c>
      <c r="AL109" s="58">
        <f t="shared" si="69"/>
        <v>2.5625872998818093</v>
      </c>
      <c r="AM109" s="58">
        <f t="shared" si="70"/>
        <v>0</v>
      </c>
      <c r="AN109" s="58">
        <f t="shared" si="71"/>
        <v>7.3157801731754724</v>
      </c>
      <c r="AO109" s="56">
        <v>1240.9333333333334</v>
      </c>
      <c r="AP109" s="56">
        <v>13.766666666666669</v>
      </c>
      <c r="AQ109" s="56">
        <v>188.63333333333333</v>
      </c>
      <c r="AR109" s="57">
        <f>SUM(AO109:AQ109)</f>
        <v>1443.3333333333335</v>
      </c>
      <c r="AS109">
        <v>136</v>
      </c>
      <c r="AT109">
        <v>78</v>
      </c>
      <c r="AU109">
        <v>19</v>
      </c>
      <c r="AV109">
        <v>37</v>
      </c>
      <c r="AW109">
        <v>24</v>
      </c>
      <c r="AX109" s="9">
        <f t="shared" si="72"/>
        <v>5.6535796766743642</v>
      </c>
      <c r="AY109" s="9">
        <f t="shared" si="73"/>
        <v>3.2424942263279442</v>
      </c>
      <c r="AZ109" s="9">
        <f t="shared" si="74"/>
        <v>0.78983833718244789</v>
      </c>
      <c r="BA109" s="9">
        <f t="shared" si="75"/>
        <v>1.5381062355658197</v>
      </c>
      <c r="BB109" s="9">
        <f t="shared" si="76"/>
        <v>0.99769053117782902</v>
      </c>
      <c r="BC109" s="33">
        <f t="shared" si="77"/>
        <v>17.235185185185188</v>
      </c>
      <c r="BD109" s="33">
        <f t="shared" si="78"/>
        <v>2.6199074074074074</v>
      </c>
      <c r="BE109" s="33">
        <f t="shared" si="79"/>
        <v>0.19120370370370374</v>
      </c>
      <c r="BF109" s="42">
        <f>BI109-BG109-BH109</f>
        <v>44</v>
      </c>
      <c r="BG109" s="43">
        <v>1</v>
      </c>
      <c r="BH109" s="43">
        <v>4</v>
      </c>
      <c r="BI109" s="43">
        <v>49</v>
      </c>
      <c r="BJ109" s="42">
        <f>BM109-BK109-BL109</f>
        <v>53</v>
      </c>
      <c r="BK109" s="43">
        <v>0</v>
      </c>
      <c r="BL109" s="43">
        <v>23</v>
      </c>
      <c r="BM109" s="43">
        <v>76</v>
      </c>
      <c r="BN109" s="34">
        <f t="shared" si="107"/>
        <v>21.711234801551871</v>
      </c>
      <c r="BO109" s="34">
        <f t="shared" si="108"/>
        <v>30.084851919009516</v>
      </c>
      <c r="BP109" s="33">
        <v>-0.12344606159334635</v>
      </c>
      <c r="BQ109" s="33">
        <v>-0.54098646768584258</v>
      </c>
      <c r="BR109" s="33">
        <v>-0.56189759571411957</v>
      </c>
      <c r="BS109" s="33">
        <v>0.30402968290805055</v>
      </c>
      <c r="BT109" s="33">
        <v>0</v>
      </c>
      <c r="BU109" s="9">
        <f t="shared" si="109"/>
        <v>-0.92230044208525797</v>
      </c>
      <c r="BV109" s="34">
        <f t="shared" si="110"/>
        <v>-1.2780144694022049</v>
      </c>
      <c r="BW109" s="33">
        <v>20.129346515570553</v>
      </c>
      <c r="BX109" s="33">
        <v>0.51940831951567201</v>
      </c>
      <c r="BY109" s="33">
        <v>7.4111581435317229</v>
      </c>
      <c r="BZ109" s="33">
        <v>-5.426377734980818</v>
      </c>
      <c r="CA109" s="9">
        <f t="shared" si="111"/>
        <v>22.63353524363713</v>
      </c>
      <c r="CB109" s="34">
        <f t="shared" si="112"/>
        <v>31.362866388411721</v>
      </c>
      <c r="CC109" s="47">
        <v>37.483958999999999</v>
      </c>
      <c r="CD109">
        <v>449078</v>
      </c>
      <c r="CE109" s="68">
        <f t="shared" si="80"/>
        <v>511449.94444444444</v>
      </c>
      <c r="CF109" s="62">
        <v>23.5</v>
      </c>
      <c r="CG109" s="62">
        <v>31.2</v>
      </c>
      <c r="CH109" s="62">
        <v>1.8</v>
      </c>
      <c r="CI109" s="62">
        <v>-1.4</v>
      </c>
      <c r="CJ109" s="63">
        <f t="shared" si="105"/>
        <v>-1.7013691971157738</v>
      </c>
      <c r="CK109" s="62">
        <v>1.2</v>
      </c>
      <c r="CL109" s="63">
        <f t="shared" si="106"/>
        <v>1.4583164546706633</v>
      </c>
      <c r="CM109" s="62">
        <v>-0.2</v>
      </c>
      <c r="CN109" t="s">
        <v>2105</v>
      </c>
      <c r="CO109" t="s">
        <v>1140</v>
      </c>
      <c r="CP109" t="s">
        <v>3066</v>
      </c>
      <c r="CQ109" t="s">
        <v>2414</v>
      </c>
      <c r="CR109">
        <v>73</v>
      </c>
      <c r="CS109">
        <v>210</v>
      </c>
      <c r="CT109">
        <v>22</v>
      </c>
      <c r="CU109" t="s">
        <v>3401</v>
      </c>
      <c r="CZ109" s="72">
        <v>1250000</v>
      </c>
      <c r="DA109">
        <v>0</v>
      </c>
    </row>
    <row r="110" spans="1:105" s="18" customFormat="1" x14ac:dyDescent="0.2">
      <c r="A110" s="44" t="s">
        <v>2372</v>
      </c>
      <c r="B110" s="43"/>
      <c r="C110" s="43" t="s">
        <v>951</v>
      </c>
      <c r="D110" s="82" t="s">
        <v>951</v>
      </c>
      <c r="E110" s="42" t="str">
        <f t="shared" si="102"/>
        <v xml:space="preserve">Doell, Kevin </v>
      </c>
      <c r="F110" s="42" t="s">
        <v>2598</v>
      </c>
      <c r="G110" s="45" t="s">
        <v>2373</v>
      </c>
      <c r="H110" s="43">
        <v>8</v>
      </c>
      <c r="I110" s="64">
        <v>0</v>
      </c>
      <c r="J110" s="64">
        <v>1</v>
      </c>
      <c r="K110" s="64">
        <v>1</v>
      </c>
      <c r="L110" s="43">
        <v>-2</v>
      </c>
      <c r="M110">
        <v>4</v>
      </c>
      <c r="N110">
        <v>6</v>
      </c>
      <c r="O110" s="4">
        <f t="shared" si="103"/>
        <v>0</v>
      </c>
      <c r="P110"/>
      <c r="Q110">
        <v>0</v>
      </c>
      <c r="R110">
        <v>0</v>
      </c>
      <c r="S110">
        <v>25</v>
      </c>
      <c r="T110">
        <v>28</v>
      </c>
      <c r="U110" s="4">
        <f t="shared" si="104"/>
        <v>0.47169811320754718</v>
      </c>
      <c r="V110">
        <v>10.9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 s="9">
        <f t="shared" si="60"/>
        <v>0</v>
      </c>
      <c r="AD110" s="9">
        <f t="shared" si="61"/>
        <v>367.34693877551024</v>
      </c>
      <c r="AE110" s="9">
        <f t="shared" si="62"/>
        <v>0</v>
      </c>
      <c r="AF110" s="9">
        <f t="shared" si="63"/>
        <v>0</v>
      </c>
      <c r="AG110" s="9">
        <f t="shared" si="64"/>
        <v>0</v>
      </c>
      <c r="AH110" s="9">
        <f t="shared" si="65"/>
        <v>0</v>
      </c>
      <c r="AI110" s="58">
        <f t="shared" si="66"/>
        <v>0.86580086580086579</v>
      </c>
      <c r="AJ110" s="58">
        <f t="shared" si="67"/>
        <v>73.469387755102048</v>
      </c>
      <c r="AK110" s="58">
        <f t="shared" si="68"/>
        <v>0</v>
      </c>
      <c r="AL110" s="58">
        <f t="shared" si="69"/>
        <v>2.5974025974025978</v>
      </c>
      <c r="AM110" s="58">
        <f t="shared" si="70"/>
        <v>0</v>
      </c>
      <c r="AN110" s="58">
        <f t="shared" si="71"/>
        <v>8.3333333333333339</v>
      </c>
      <c r="AO110" s="56">
        <v>69.3</v>
      </c>
      <c r="AP110" s="56">
        <v>0.81666666666666665</v>
      </c>
      <c r="AQ110" s="56">
        <v>7.2</v>
      </c>
      <c r="AR110" s="57">
        <f>SUM(AO110:AQ110)</f>
        <v>77.316666666666663</v>
      </c>
      <c r="AS110">
        <v>5</v>
      </c>
      <c r="AT110">
        <v>7</v>
      </c>
      <c r="AU110">
        <v>0</v>
      </c>
      <c r="AV110">
        <v>1</v>
      </c>
      <c r="AW110">
        <v>7</v>
      </c>
      <c r="AX110" s="9">
        <f t="shared" si="72"/>
        <v>3.8801465833153697</v>
      </c>
      <c r="AY110" s="9">
        <f t="shared" si="73"/>
        <v>5.4322052166415178</v>
      </c>
      <c r="AZ110" s="9">
        <f t="shared" si="74"/>
        <v>0</v>
      </c>
      <c r="BA110" s="9">
        <f t="shared" si="75"/>
        <v>0.77602931666307406</v>
      </c>
      <c r="BB110" s="9">
        <f t="shared" si="76"/>
        <v>5.4322052166415178</v>
      </c>
      <c r="BC110" s="33">
        <f t="shared" si="77"/>
        <v>8.6624999999999996</v>
      </c>
      <c r="BD110" s="33">
        <f t="shared" si="78"/>
        <v>0.9</v>
      </c>
      <c r="BE110" s="33">
        <f t="shared" si="79"/>
        <v>0.10208333333333333</v>
      </c>
      <c r="BF110" s="42">
        <f>BI110-BG110-BH110</f>
        <v>1</v>
      </c>
      <c r="BG110" s="43">
        <v>1</v>
      </c>
      <c r="BH110" s="43">
        <v>0</v>
      </c>
      <c r="BI110" s="43">
        <v>2</v>
      </c>
      <c r="BJ110" s="42">
        <f>BM110-BK110-BL110</f>
        <v>3</v>
      </c>
      <c r="BK110" s="43">
        <v>0</v>
      </c>
      <c r="BL110" s="43">
        <v>1</v>
      </c>
      <c r="BM110" s="43">
        <v>4</v>
      </c>
      <c r="BN110" s="34">
        <f t="shared" si="107"/>
        <v>-1.2744698534655297</v>
      </c>
      <c r="BO110" s="34">
        <f t="shared" si="108"/>
        <v>-32.967532316418101</v>
      </c>
      <c r="BP110" s="33">
        <v>-1.7859069100189988</v>
      </c>
      <c r="BQ110" s="33">
        <v>1.1816318137386017</v>
      </c>
      <c r="BR110" s="33">
        <v>-0.60823818363342863</v>
      </c>
      <c r="BS110" s="33">
        <v>-0.10299038417581594</v>
      </c>
      <c r="BT110" s="33">
        <v>0</v>
      </c>
      <c r="BU110" s="9">
        <f t="shared" si="109"/>
        <v>-1.3155036640896418</v>
      </c>
      <c r="BV110" s="34">
        <f t="shared" si="110"/>
        <v>-34.028980317041821</v>
      </c>
      <c r="BW110" s="33">
        <v>0.45363994735612351</v>
      </c>
      <c r="BX110" s="33">
        <v>4.2054010437380584E-3</v>
      </c>
      <c r="BY110" s="33">
        <v>0.15791129100373552</v>
      </c>
      <c r="BZ110" s="33">
        <v>-0.574722828779485</v>
      </c>
      <c r="CA110" s="9">
        <f t="shared" si="111"/>
        <v>4.1033810624112155E-2</v>
      </c>
      <c r="CB110" s="34">
        <f t="shared" si="112"/>
        <v>1.0614480006237246</v>
      </c>
      <c r="CC110" s="15"/>
      <c r="CD110"/>
      <c r="CE110" s="68">
        <f t="shared" si="80"/>
        <v>165000</v>
      </c>
      <c r="CF110" s="62">
        <v>1.6</v>
      </c>
      <c r="CG110" s="62">
        <v>1.5</v>
      </c>
      <c r="CH110" s="62">
        <v>-1.6</v>
      </c>
      <c r="CI110" s="62">
        <v>-0.4</v>
      </c>
      <c r="CJ110" s="63">
        <f t="shared" si="105"/>
        <v>-9.3750000000000018</v>
      </c>
      <c r="CK110" s="62">
        <v>-0.2</v>
      </c>
      <c r="CL110" s="63">
        <f t="shared" si="106"/>
        <v>-4.6875000000000009</v>
      </c>
      <c r="CM110" s="62">
        <v>-0.6</v>
      </c>
      <c r="CN110" t="s">
        <v>2110</v>
      </c>
      <c r="CO110" t="s">
        <v>1051</v>
      </c>
      <c r="CP110" t="s">
        <v>3102</v>
      </c>
      <c r="CQ110" t="s">
        <v>2400</v>
      </c>
      <c r="CR110">
        <v>71</v>
      </c>
      <c r="CS110">
        <v>190</v>
      </c>
      <c r="CT110">
        <v>45</v>
      </c>
      <c r="CU110" t="s">
        <v>3401</v>
      </c>
      <c r="CV110"/>
      <c r="CW110"/>
      <c r="CX110"/>
      <c r="CY110"/>
      <c r="CZ110" s="72">
        <v>475000</v>
      </c>
      <c r="DA110">
        <v>0</v>
      </c>
    </row>
    <row r="111" spans="1:105" x14ac:dyDescent="0.2">
      <c r="A111" s="38" t="s">
        <v>2452</v>
      </c>
      <c r="B111" t="s">
        <v>951</v>
      </c>
      <c r="C111" t="s">
        <v>951</v>
      </c>
      <c r="D111" s="82" t="s">
        <v>951</v>
      </c>
      <c r="E111" t="str">
        <f t="shared" si="102"/>
        <v xml:space="preserve">Popovic, Mark </v>
      </c>
      <c r="F111" t="s">
        <v>450</v>
      </c>
      <c r="G111" t="s">
        <v>1524</v>
      </c>
      <c r="H111">
        <v>3</v>
      </c>
      <c r="I111">
        <v>0</v>
      </c>
      <c r="J111">
        <v>1</v>
      </c>
      <c r="K111">
        <f>I111+J111</f>
        <v>1</v>
      </c>
      <c r="L111">
        <v>1</v>
      </c>
      <c r="M111">
        <v>0</v>
      </c>
      <c r="N111">
        <v>1</v>
      </c>
      <c r="O111" s="4">
        <f t="shared" si="103"/>
        <v>0</v>
      </c>
      <c r="P111">
        <v>46</v>
      </c>
      <c r="Q111">
        <v>0</v>
      </c>
      <c r="R111">
        <v>0</v>
      </c>
      <c r="S111">
        <v>0</v>
      </c>
      <c r="T111">
        <v>0</v>
      </c>
      <c r="U111" s="4">
        <f t="shared" si="104"/>
        <v>0</v>
      </c>
      <c r="V111" s="40">
        <v>0</v>
      </c>
      <c r="W111">
        <v>0</v>
      </c>
      <c r="X111">
        <v>0</v>
      </c>
      <c r="Y111">
        <v>0</v>
      </c>
      <c r="Z111">
        <v>0</v>
      </c>
      <c r="AA111">
        <f>I111-W111-Y111</f>
        <v>0</v>
      </c>
      <c r="AB111">
        <f>J111-X111-Z111</f>
        <v>1</v>
      </c>
      <c r="AC111" s="9">
        <f t="shared" si="60"/>
        <v>0</v>
      </c>
      <c r="AD111" s="9">
        <f t="shared" si="61"/>
        <v>0</v>
      </c>
      <c r="AE111" s="9">
        <f t="shared" si="62"/>
        <v>0</v>
      </c>
      <c r="AF111" s="9">
        <f t="shared" si="63"/>
        <v>0</v>
      </c>
      <c r="AG111" s="9">
        <f t="shared" si="64"/>
        <v>0</v>
      </c>
      <c r="AH111" s="9">
        <f t="shared" si="65"/>
        <v>39.517014270032931</v>
      </c>
      <c r="AI111" s="6">
        <f t="shared" si="66"/>
        <v>1.9758507135016465</v>
      </c>
      <c r="AJ111" s="6">
        <f t="shared" si="67"/>
        <v>0</v>
      </c>
      <c r="AK111" s="6">
        <f t="shared" si="68"/>
        <v>0</v>
      </c>
      <c r="AL111" s="6">
        <f t="shared" si="69"/>
        <v>0</v>
      </c>
      <c r="AM111" s="6">
        <f t="shared" si="70"/>
        <v>0</v>
      </c>
      <c r="AN111" s="6">
        <f t="shared" si="71"/>
        <v>0</v>
      </c>
      <c r="AO111" s="32">
        <v>30.366666666666667</v>
      </c>
      <c r="AP111" s="32">
        <v>0.36666666666666664</v>
      </c>
      <c r="AQ111" s="32">
        <v>0</v>
      </c>
      <c r="AR111" s="32">
        <v>30.733333333333334</v>
      </c>
      <c r="AS111" s="40">
        <v>1</v>
      </c>
      <c r="AT111" s="40">
        <v>3</v>
      </c>
      <c r="AU111" s="40">
        <v>1</v>
      </c>
      <c r="AV111" s="40">
        <v>0</v>
      </c>
      <c r="AW111" s="40">
        <v>0</v>
      </c>
      <c r="AX111" s="9">
        <f t="shared" si="72"/>
        <v>1.9522776572668112</v>
      </c>
      <c r="AY111" s="9">
        <f t="shared" si="73"/>
        <v>5.8568329718004337</v>
      </c>
      <c r="AZ111" s="9">
        <f t="shared" si="74"/>
        <v>1.9522776572668112</v>
      </c>
      <c r="BA111" s="9">
        <f t="shared" si="75"/>
        <v>0</v>
      </c>
      <c r="BB111" s="9">
        <f t="shared" si="76"/>
        <v>0</v>
      </c>
      <c r="BC111" s="9">
        <f t="shared" si="77"/>
        <v>10.122222222222222</v>
      </c>
      <c r="BD111" s="9">
        <f t="shared" si="78"/>
        <v>0</v>
      </c>
      <c r="BE111" s="9">
        <f t="shared" si="79"/>
        <v>0.12222222222222222</v>
      </c>
      <c r="BF111" s="3">
        <v>1</v>
      </c>
      <c r="BG111" s="3">
        <v>0</v>
      </c>
      <c r="BH111" s="3">
        <v>0</v>
      </c>
      <c r="BI111" s="3">
        <v>1</v>
      </c>
      <c r="BJ111" s="3">
        <v>0</v>
      </c>
      <c r="BK111" s="3">
        <v>0</v>
      </c>
      <c r="BL111" s="3">
        <v>0</v>
      </c>
      <c r="BM111" s="3">
        <v>0</v>
      </c>
      <c r="BN111" s="34">
        <f t="shared" si="107"/>
        <v>1.9628082664119004</v>
      </c>
      <c r="BO111" s="34">
        <f t="shared" si="108"/>
        <v>127.73155746715187</v>
      </c>
      <c r="BP111" s="34">
        <v>0.50258029620789102</v>
      </c>
      <c r="BQ111" s="34">
        <v>-1.3517111529834373E-2</v>
      </c>
      <c r="BR111" s="34">
        <v>4.5997182187042397E-3</v>
      </c>
      <c r="BS111" s="34">
        <v>0</v>
      </c>
      <c r="BT111" s="34">
        <v>0</v>
      </c>
      <c r="BU111" s="34">
        <f t="shared" si="109"/>
        <v>0.4936629028967609</v>
      </c>
      <c r="BV111" s="34">
        <f t="shared" si="110"/>
        <v>32.125568518227389</v>
      </c>
      <c r="BW111" s="34">
        <v>1.1948457617250605</v>
      </c>
      <c r="BX111" s="34">
        <v>8.7177293784295434E-3</v>
      </c>
      <c r="BY111" s="34">
        <v>0</v>
      </c>
      <c r="BZ111" s="34">
        <v>0.26558187241164943</v>
      </c>
      <c r="CA111" s="34">
        <f t="shared" si="111"/>
        <v>1.4691453635151395</v>
      </c>
      <c r="CB111" s="34">
        <f t="shared" si="112"/>
        <v>95.605988948924477</v>
      </c>
      <c r="CE111" s="68">
        <f t="shared" si="80"/>
        <v>165000</v>
      </c>
      <c r="CF111" s="9">
        <v>0.4</v>
      </c>
      <c r="CG111" s="9">
        <v>0.5</v>
      </c>
      <c r="CH111" s="9">
        <v>1</v>
      </c>
      <c r="CI111" s="9">
        <v>0.2</v>
      </c>
      <c r="CJ111" s="9">
        <f t="shared" si="105"/>
        <v>12.861736334405144</v>
      </c>
      <c r="CK111" s="9">
        <v>0.3</v>
      </c>
      <c r="CL111" s="9">
        <f t="shared" si="106"/>
        <v>19.292604501607716</v>
      </c>
      <c r="CM111" s="9">
        <v>0.5</v>
      </c>
      <c r="CN111" t="s">
        <v>2760</v>
      </c>
      <c r="CO111" t="s">
        <v>2761</v>
      </c>
      <c r="CP111" t="s">
        <v>2427</v>
      </c>
      <c r="CQ111" t="s">
        <v>2400</v>
      </c>
      <c r="CR111">
        <v>73</v>
      </c>
      <c r="CS111">
        <v>210</v>
      </c>
      <c r="CT111">
        <v>6</v>
      </c>
      <c r="CU111" t="s">
        <v>3402</v>
      </c>
      <c r="CV111" t="s">
        <v>3090</v>
      </c>
      <c r="CW111">
        <v>0</v>
      </c>
      <c r="CX111">
        <v>0</v>
      </c>
      <c r="CY111">
        <v>0</v>
      </c>
      <c r="CZ111" s="70"/>
      <c r="DA111">
        <v>0</v>
      </c>
    </row>
    <row r="112" spans="1:105" x14ac:dyDescent="0.2">
      <c r="A112" s="44" t="s">
        <v>2372</v>
      </c>
      <c r="B112" s="43" t="s">
        <v>951</v>
      </c>
      <c r="C112" s="43" t="s">
        <v>951</v>
      </c>
      <c r="D112" s="82" t="s">
        <v>951</v>
      </c>
      <c r="E112" s="42" t="str">
        <f t="shared" si="102"/>
        <v xml:space="preserve">Popovic, Mark </v>
      </c>
      <c r="F112" s="42" t="s">
        <v>450</v>
      </c>
      <c r="G112" s="45" t="s">
        <v>2374</v>
      </c>
      <c r="H112" s="43">
        <v>33</v>
      </c>
      <c r="I112" s="64">
        <v>0</v>
      </c>
      <c r="J112" s="64">
        <v>2</v>
      </c>
      <c r="K112" s="64">
        <v>2</v>
      </c>
      <c r="L112" s="43">
        <v>-4</v>
      </c>
      <c r="M112">
        <v>10</v>
      </c>
      <c r="N112">
        <v>25</v>
      </c>
      <c r="O112" s="4">
        <f t="shared" si="103"/>
        <v>0</v>
      </c>
      <c r="Q112">
        <v>0</v>
      </c>
      <c r="R112">
        <v>0</v>
      </c>
      <c r="S112">
        <v>0</v>
      </c>
      <c r="T112">
        <v>0</v>
      </c>
      <c r="U112" s="4">
        <f t="shared" si="104"/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</v>
      </c>
      <c r="AC112" s="9">
        <f t="shared" si="60"/>
        <v>0</v>
      </c>
      <c r="AD112" s="9">
        <f t="shared" si="61"/>
        <v>0</v>
      </c>
      <c r="AE112" s="9">
        <f t="shared" si="62"/>
        <v>0</v>
      </c>
      <c r="AF112" s="9">
        <f t="shared" si="63"/>
        <v>0</v>
      </c>
      <c r="AG112" s="9">
        <f t="shared" si="64"/>
        <v>0</v>
      </c>
      <c r="AH112" s="9">
        <f t="shared" si="65"/>
        <v>5.219849929314532</v>
      </c>
      <c r="AI112" s="58">
        <f t="shared" si="66"/>
        <v>1.5659549787943594</v>
      </c>
      <c r="AJ112" s="58">
        <f t="shared" si="67"/>
        <v>16.981132075471699</v>
      </c>
      <c r="AK112" s="58">
        <f t="shared" si="68"/>
        <v>0</v>
      </c>
      <c r="AL112" s="58">
        <f t="shared" si="69"/>
        <v>2.0879399717258127</v>
      </c>
      <c r="AM112" s="58">
        <f t="shared" si="70"/>
        <v>0</v>
      </c>
      <c r="AN112" s="58">
        <f t="shared" si="71"/>
        <v>8.3623693379790929</v>
      </c>
      <c r="AO112" s="56">
        <v>459.78333333333336</v>
      </c>
      <c r="AP112" s="56">
        <v>3.5333333333333332</v>
      </c>
      <c r="AQ112" s="56">
        <v>14.35</v>
      </c>
      <c r="AR112" s="57">
        <f>SUM(AO112:AQ112)</f>
        <v>477.66666666666674</v>
      </c>
      <c r="AS112">
        <v>35</v>
      </c>
      <c r="AT112">
        <v>22</v>
      </c>
      <c r="AU112">
        <v>9</v>
      </c>
      <c r="AV112">
        <v>11</v>
      </c>
      <c r="AW112">
        <v>9</v>
      </c>
      <c r="AX112" s="9">
        <f t="shared" si="72"/>
        <v>4.3963712491277036</v>
      </c>
      <c r="AY112" s="9">
        <f t="shared" si="73"/>
        <v>2.7634333565945561</v>
      </c>
      <c r="AZ112" s="9">
        <f t="shared" si="74"/>
        <v>1.1304954640614093</v>
      </c>
      <c r="BA112" s="9">
        <f t="shared" si="75"/>
        <v>1.3817166782972781</v>
      </c>
      <c r="BB112" s="9">
        <f t="shared" si="76"/>
        <v>1.1304954640614093</v>
      </c>
      <c r="BC112" s="33">
        <f t="shared" si="77"/>
        <v>13.932828282828284</v>
      </c>
      <c r="BD112" s="33">
        <f t="shared" si="78"/>
        <v>0.43484848484848482</v>
      </c>
      <c r="BE112" s="33">
        <f t="shared" si="79"/>
        <v>0.10707070707070707</v>
      </c>
      <c r="BF112" s="42">
        <f>BI112-BG112-BH112</f>
        <v>12</v>
      </c>
      <c r="BG112" s="43">
        <v>1</v>
      </c>
      <c r="BH112" s="43">
        <v>0</v>
      </c>
      <c r="BI112" s="43">
        <v>13</v>
      </c>
      <c r="BJ112" s="42">
        <f>BM112-BK112-BL112</f>
        <v>16</v>
      </c>
      <c r="BK112" s="43">
        <v>0</v>
      </c>
      <c r="BL112" s="43">
        <v>2</v>
      </c>
      <c r="BM112" s="43">
        <v>18</v>
      </c>
      <c r="BN112" s="34">
        <f t="shared" si="107"/>
        <v>10.78899406315346</v>
      </c>
      <c r="BO112" s="34">
        <f t="shared" si="108"/>
        <v>45.173736482149863</v>
      </c>
      <c r="BP112" s="33">
        <v>-2.1889751247937146</v>
      </c>
      <c r="BQ112" s="33">
        <v>-0.13884882705738327</v>
      </c>
      <c r="BR112" s="33">
        <v>-4.3348066624155489E-2</v>
      </c>
      <c r="BS112" s="33">
        <v>-3.9016388431520291E-2</v>
      </c>
      <c r="BT112" s="33">
        <v>0</v>
      </c>
      <c r="BU112" s="9">
        <f t="shared" si="109"/>
        <v>-2.4101884069067738</v>
      </c>
      <c r="BV112" s="34">
        <f t="shared" si="110"/>
        <v>-10.091507635338898</v>
      </c>
      <c r="BW112" s="33">
        <v>10.929663861592116</v>
      </c>
      <c r="BX112" s="33">
        <v>0.13331060985147991</v>
      </c>
      <c r="BY112" s="33">
        <v>0.36963253235558335</v>
      </c>
      <c r="BZ112" s="33">
        <v>1.7665754662610555</v>
      </c>
      <c r="CA112" s="9">
        <f t="shared" si="111"/>
        <v>13.199182470060235</v>
      </c>
      <c r="CB112" s="34">
        <f t="shared" si="112"/>
        <v>55.265244117488763</v>
      </c>
      <c r="CC112" s="47">
        <v>43.786991</v>
      </c>
      <c r="CD112">
        <v>297746</v>
      </c>
      <c r="CE112" s="68">
        <f t="shared" si="80"/>
        <v>739853.6969696969</v>
      </c>
      <c r="CF112" s="62">
        <v>8</v>
      </c>
      <c r="CG112" s="62">
        <v>8.9</v>
      </c>
      <c r="CH112" s="62">
        <v>-1.2</v>
      </c>
      <c r="CI112" s="62">
        <v>-1</v>
      </c>
      <c r="CJ112" s="63">
        <f t="shared" si="105"/>
        <v>-4.0359196851982642</v>
      </c>
      <c r="CK112" s="62">
        <v>-0.1</v>
      </c>
      <c r="CL112" s="63">
        <f t="shared" si="106"/>
        <v>-0.40359196851982648</v>
      </c>
      <c r="CM112" s="62">
        <v>-1.1000000000000001</v>
      </c>
      <c r="CN112" t="s">
        <v>2182</v>
      </c>
      <c r="CO112" t="s">
        <v>2761</v>
      </c>
      <c r="CP112" t="s">
        <v>2427</v>
      </c>
      <c r="CQ112" t="s">
        <v>2400</v>
      </c>
      <c r="CR112">
        <v>73</v>
      </c>
      <c r="CS112">
        <v>210</v>
      </c>
      <c r="CT112">
        <v>7</v>
      </c>
      <c r="CU112" t="s">
        <v>3402</v>
      </c>
      <c r="CV112" t="s">
        <v>3090</v>
      </c>
      <c r="CZ112" s="72">
        <v>517500</v>
      </c>
      <c r="DA112">
        <v>0</v>
      </c>
    </row>
    <row r="113" spans="1:105" s="18" customFormat="1" x14ac:dyDescent="0.2">
      <c r="A113" s="38" t="s">
        <v>2452</v>
      </c>
      <c r="B113" t="s">
        <v>960</v>
      </c>
      <c r="C113" t="s">
        <v>960</v>
      </c>
      <c r="D113" t="s">
        <v>951</v>
      </c>
      <c r="E113" t="str">
        <f t="shared" si="102"/>
        <v xml:space="preserve">Reasoner, Marty </v>
      </c>
      <c r="F113" t="s">
        <v>471</v>
      </c>
      <c r="G113" t="s">
        <v>1537</v>
      </c>
      <c r="H113">
        <v>72</v>
      </c>
      <c r="I113">
        <v>6</v>
      </c>
      <c r="J113">
        <v>14</v>
      </c>
      <c r="K113">
        <f>I113+J113</f>
        <v>20</v>
      </c>
      <c r="L113">
        <v>-15</v>
      </c>
      <c r="M113">
        <v>60</v>
      </c>
      <c r="N113">
        <v>84</v>
      </c>
      <c r="O113" s="4">
        <f t="shared" si="103"/>
        <v>7.1428571428571425E-2</v>
      </c>
      <c r="P113">
        <v>1375</v>
      </c>
      <c r="Q113">
        <v>1</v>
      </c>
      <c r="R113">
        <v>0</v>
      </c>
      <c r="S113">
        <v>418</v>
      </c>
      <c r="T113">
        <v>347</v>
      </c>
      <c r="U113" s="4">
        <f t="shared" si="104"/>
        <v>0.54640522875816988</v>
      </c>
      <c r="V113" s="40">
        <v>18.8</v>
      </c>
      <c r="W113">
        <v>0</v>
      </c>
      <c r="X113">
        <v>0</v>
      </c>
      <c r="Y113">
        <v>0</v>
      </c>
      <c r="Z113">
        <v>2</v>
      </c>
      <c r="AA113">
        <f>I113-W113-Y113</f>
        <v>6</v>
      </c>
      <c r="AB113">
        <f>J113-X113-Z113</f>
        <v>12</v>
      </c>
      <c r="AC113" s="9">
        <f t="shared" si="60"/>
        <v>0</v>
      </c>
      <c r="AD113" s="9">
        <f t="shared" si="61"/>
        <v>0</v>
      </c>
      <c r="AE113" s="9">
        <f t="shared" si="62"/>
        <v>0</v>
      </c>
      <c r="AF113" s="9">
        <f t="shared" si="63"/>
        <v>3.053694121638816</v>
      </c>
      <c r="AG113" s="9">
        <f t="shared" si="64"/>
        <v>9.6800215111589143</v>
      </c>
      <c r="AH113" s="9">
        <f t="shared" si="65"/>
        <v>19.360043022317829</v>
      </c>
      <c r="AI113" s="6">
        <f t="shared" si="66"/>
        <v>1.6940037644528101</v>
      </c>
      <c r="AJ113" s="6">
        <f t="shared" si="67"/>
        <v>0</v>
      </c>
      <c r="AK113" s="6">
        <f t="shared" si="68"/>
        <v>0.30536941216388158</v>
      </c>
      <c r="AL113" s="6">
        <f t="shared" si="69"/>
        <v>2.9040064533476744</v>
      </c>
      <c r="AM113" s="6">
        <f t="shared" si="70"/>
        <v>0</v>
      </c>
      <c r="AN113" s="6">
        <f t="shared" si="71"/>
        <v>3.9698023581304613</v>
      </c>
      <c r="AO113" s="32">
        <v>743.8</v>
      </c>
      <c r="AP113" s="32">
        <v>58.533333333333331</v>
      </c>
      <c r="AQ113" s="32">
        <v>196.48333333333332</v>
      </c>
      <c r="AR113" s="32">
        <v>998.81666666666661</v>
      </c>
      <c r="AS113" s="40">
        <v>54</v>
      </c>
      <c r="AT113" s="40">
        <v>26</v>
      </c>
      <c r="AU113" s="40">
        <v>40</v>
      </c>
      <c r="AV113" s="40">
        <v>43</v>
      </c>
      <c r="AW113" s="40">
        <v>52</v>
      </c>
      <c r="AX113" s="9">
        <f t="shared" si="72"/>
        <v>3.2438385422750255</v>
      </c>
      <c r="AY113" s="9">
        <f t="shared" si="73"/>
        <v>1.5618481870213086</v>
      </c>
      <c r="AZ113" s="9">
        <f t="shared" si="74"/>
        <v>2.4028433646481671</v>
      </c>
      <c r="BA113" s="9">
        <f t="shared" si="75"/>
        <v>2.5830566169967799</v>
      </c>
      <c r="BB113" s="9">
        <f t="shared" si="76"/>
        <v>3.1236963740426171</v>
      </c>
      <c r="BC113" s="9">
        <f t="shared" si="77"/>
        <v>10.330555555555556</v>
      </c>
      <c r="BD113" s="9">
        <f t="shared" si="78"/>
        <v>2.7289351851851849</v>
      </c>
      <c r="BE113" s="9">
        <f t="shared" si="79"/>
        <v>0.81296296296296289</v>
      </c>
      <c r="BF113" s="3">
        <v>21</v>
      </c>
      <c r="BG113" s="3">
        <v>0</v>
      </c>
      <c r="BH113" s="3">
        <v>1</v>
      </c>
      <c r="BI113" s="3">
        <v>22</v>
      </c>
      <c r="BJ113" s="3">
        <v>36</v>
      </c>
      <c r="BK113" s="3">
        <v>0</v>
      </c>
      <c r="BL113" s="3">
        <v>13</v>
      </c>
      <c r="BM113" s="3">
        <v>49</v>
      </c>
      <c r="BN113" s="34">
        <f t="shared" si="107"/>
        <v>24.051015097430785</v>
      </c>
      <c r="BO113" s="34">
        <f t="shared" si="108"/>
        <v>48.159018366595376</v>
      </c>
      <c r="BP113" s="34">
        <v>5.863417775562441</v>
      </c>
      <c r="BQ113" s="34">
        <v>-2.9806436338900153</v>
      </c>
      <c r="BR113" s="34">
        <v>-0.39381383882926757</v>
      </c>
      <c r="BS113" s="34">
        <v>-0.43261053379213849</v>
      </c>
      <c r="BT113" s="34">
        <v>4.1931121251181906</v>
      </c>
      <c r="BU113" s="34">
        <f t="shared" si="109"/>
        <v>6.2494618941692099</v>
      </c>
      <c r="BV113" s="34">
        <f t="shared" si="110"/>
        <v>12.513731704188377</v>
      </c>
      <c r="BW113" s="34">
        <v>4.5110573311470681</v>
      </c>
      <c r="BX113" s="34">
        <v>0.2877172740068597</v>
      </c>
      <c r="BY113" s="34">
        <v>13.493033422979712</v>
      </c>
      <c r="BZ113" s="34">
        <v>-0.49025482487206706</v>
      </c>
      <c r="CA113" s="34">
        <f t="shared" si="111"/>
        <v>17.801553203261573</v>
      </c>
      <c r="CB113" s="34">
        <f t="shared" si="112"/>
        <v>35.645286662406996</v>
      </c>
      <c r="CC113" s="15">
        <v>34</v>
      </c>
      <c r="CD113" s="7">
        <v>165430</v>
      </c>
      <c r="CE113" s="68">
        <f t="shared" si="80"/>
        <v>188406.38888888888</v>
      </c>
      <c r="CF113" s="9">
        <v>17.2</v>
      </c>
      <c r="CG113" s="9">
        <v>20.8</v>
      </c>
      <c r="CH113" s="9">
        <v>-8.5</v>
      </c>
      <c r="CI113" s="9">
        <v>-0.9</v>
      </c>
      <c r="CJ113" s="9">
        <f t="shared" si="105"/>
        <v>-1.4355975009969428</v>
      </c>
      <c r="CK113" s="9">
        <v>0.7</v>
      </c>
      <c r="CL113" s="9">
        <f t="shared" si="106"/>
        <v>1.1165758341087331</v>
      </c>
      <c r="CM113" s="9">
        <v>-0.2</v>
      </c>
      <c r="CN113" t="s">
        <v>3651</v>
      </c>
      <c r="CO113" t="s">
        <v>3652</v>
      </c>
      <c r="CP113" t="s">
        <v>3131</v>
      </c>
      <c r="CQ113" t="s">
        <v>2414</v>
      </c>
      <c r="CR113">
        <v>73</v>
      </c>
      <c r="CS113">
        <v>200</v>
      </c>
      <c r="CT113">
        <v>19</v>
      </c>
      <c r="CU113" t="s">
        <v>3402</v>
      </c>
      <c r="CV113" t="s">
        <v>2382</v>
      </c>
      <c r="CW113">
        <v>1</v>
      </c>
      <c r="CX113">
        <v>1</v>
      </c>
      <c r="CY113">
        <v>1</v>
      </c>
      <c r="CZ113" s="70"/>
      <c r="DA113">
        <v>0</v>
      </c>
    </row>
    <row r="114" spans="1:105" x14ac:dyDescent="0.2">
      <c r="A114" s="44" t="s">
        <v>2372</v>
      </c>
      <c r="B114" s="43" t="s">
        <v>960</v>
      </c>
      <c r="C114" s="43" t="s">
        <v>960</v>
      </c>
      <c r="D114" s="42" t="s">
        <v>951</v>
      </c>
      <c r="E114" s="42" t="str">
        <f t="shared" si="102"/>
        <v xml:space="preserve">Reasoner, Marty </v>
      </c>
      <c r="F114" s="42" t="s">
        <v>471</v>
      </c>
      <c r="G114" s="45" t="s">
        <v>2373</v>
      </c>
      <c r="H114" s="43">
        <v>82</v>
      </c>
      <c r="I114" s="64">
        <v>11</v>
      </c>
      <c r="J114" s="64">
        <v>14</v>
      </c>
      <c r="K114" s="64">
        <v>25</v>
      </c>
      <c r="L114" s="43">
        <v>-17</v>
      </c>
      <c r="M114">
        <v>50</v>
      </c>
      <c r="N114">
        <v>113</v>
      </c>
      <c r="O114" s="4">
        <f t="shared" si="103"/>
        <v>9.7345132743362831E-2</v>
      </c>
      <c r="Q114">
        <v>0</v>
      </c>
      <c r="R114">
        <v>0</v>
      </c>
      <c r="S114">
        <v>478</v>
      </c>
      <c r="T114">
        <v>428</v>
      </c>
      <c r="U114" s="4">
        <f t="shared" si="104"/>
        <v>0.52759381898454749</v>
      </c>
      <c r="V114">
        <v>19.600000000000001</v>
      </c>
      <c r="W114">
        <v>0</v>
      </c>
      <c r="X114">
        <v>2</v>
      </c>
      <c r="Y114">
        <v>0</v>
      </c>
      <c r="Z114">
        <v>1</v>
      </c>
      <c r="AA114">
        <v>11</v>
      </c>
      <c r="AB114">
        <v>11</v>
      </c>
      <c r="AC114" s="9">
        <f t="shared" si="60"/>
        <v>0</v>
      </c>
      <c r="AD114" s="9">
        <f t="shared" si="61"/>
        <v>11.590470057952352</v>
      </c>
      <c r="AE114" s="9">
        <f t="shared" si="62"/>
        <v>0</v>
      </c>
      <c r="AF114" s="9">
        <f t="shared" si="63"/>
        <v>1.1508951406649615</v>
      </c>
      <c r="AG114" s="9">
        <f t="shared" si="64"/>
        <v>14.436484934653032</v>
      </c>
      <c r="AH114" s="9">
        <f t="shared" si="65"/>
        <v>14.436484934653032</v>
      </c>
      <c r="AI114" s="58">
        <f t="shared" si="66"/>
        <v>2.1654727401979548</v>
      </c>
      <c r="AJ114" s="58">
        <f t="shared" si="67"/>
        <v>3.4771410173857054</v>
      </c>
      <c r="AK114" s="58">
        <f t="shared" si="68"/>
        <v>0.23017902813299232</v>
      </c>
      <c r="AL114" s="58">
        <f t="shared" si="69"/>
        <v>3.3466396893968393</v>
      </c>
      <c r="AM114" s="58">
        <f t="shared" si="70"/>
        <v>0</v>
      </c>
      <c r="AN114" s="58">
        <f t="shared" si="71"/>
        <v>5.0639386189258309</v>
      </c>
      <c r="AO114" s="56">
        <v>914.35</v>
      </c>
      <c r="AP114" s="56">
        <v>51.766666666666666</v>
      </c>
      <c r="AQ114" s="56">
        <v>260.66666666666669</v>
      </c>
      <c r="AR114" s="57">
        <f>SUM(AO114:AQ114)</f>
        <v>1226.7833333333333</v>
      </c>
      <c r="AS114">
        <v>53</v>
      </c>
      <c r="AT114">
        <v>23</v>
      </c>
      <c r="AU114">
        <v>54</v>
      </c>
      <c r="AV114">
        <v>34</v>
      </c>
      <c r="AW114">
        <v>45</v>
      </c>
      <c r="AX114" s="9">
        <f t="shared" si="72"/>
        <v>2.59214476883992</v>
      </c>
      <c r="AY114" s="9">
        <f t="shared" si="73"/>
        <v>1.1248930128927954</v>
      </c>
      <c r="AZ114" s="9">
        <f t="shared" si="74"/>
        <v>2.641053160704824</v>
      </c>
      <c r="BA114" s="9">
        <f t="shared" si="75"/>
        <v>1.6628853234067411</v>
      </c>
      <c r="BB114" s="9">
        <f t="shared" si="76"/>
        <v>2.2008776339206868</v>
      </c>
      <c r="BC114" s="33">
        <f t="shared" si="77"/>
        <v>11.150609756097561</v>
      </c>
      <c r="BD114" s="33">
        <f t="shared" si="78"/>
        <v>3.1788617886178865</v>
      </c>
      <c r="BE114" s="33">
        <f t="shared" si="79"/>
        <v>0.63130081300813012</v>
      </c>
      <c r="BF114" s="42">
        <f>BI114-BG114-BH114</f>
        <v>33</v>
      </c>
      <c r="BG114" s="43">
        <v>3</v>
      </c>
      <c r="BH114" s="43">
        <v>1</v>
      </c>
      <c r="BI114" s="43">
        <v>37</v>
      </c>
      <c r="BJ114" s="42">
        <f>BM114-BK114-BL114</f>
        <v>51</v>
      </c>
      <c r="BK114" s="43">
        <v>0</v>
      </c>
      <c r="BL114" s="43">
        <v>22</v>
      </c>
      <c r="BM114" s="43">
        <v>73</v>
      </c>
      <c r="BN114" s="34">
        <f t="shared" si="107"/>
        <v>11.759373720137562</v>
      </c>
      <c r="BO114" s="34">
        <f t="shared" si="108"/>
        <v>19.171068599678122</v>
      </c>
      <c r="BP114" s="33">
        <v>11.703069010580961</v>
      </c>
      <c r="BQ114" s="33">
        <v>-0.7688589957634886</v>
      </c>
      <c r="BR114" s="33">
        <v>-3.9001328432316731</v>
      </c>
      <c r="BS114" s="33">
        <v>-2.0470357034406206</v>
      </c>
      <c r="BT114" s="33">
        <v>-2.5802201855739755</v>
      </c>
      <c r="BU114" s="9">
        <f t="shared" si="109"/>
        <v>2.4068212825712028</v>
      </c>
      <c r="BV114" s="34">
        <f t="shared" si="110"/>
        <v>3.9237919478927861</v>
      </c>
      <c r="BW114" s="33">
        <v>1.9045963698228672</v>
      </c>
      <c r="BX114" s="33">
        <v>0.17613898593218363</v>
      </c>
      <c r="BY114" s="33">
        <v>10.479553355767726</v>
      </c>
      <c r="BZ114" s="33">
        <v>-3.2077362739564177</v>
      </c>
      <c r="CA114" s="9">
        <f t="shared" si="111"/>
        <v>9.3525524375663593</v>
      </c>
      <c r="CB114" s="34">
        <f t="shared" si="112"/>
        <v>15.247276651785334</v>
      </c>
      <c r="CC114" s="47">
        <v>30.944139</v>
      </c>
      <c r="CD114">
        <v>308442</v>
      </c>
      <c r="CE114" s="68">
        <f t="shared" si="80"/>
        <v>308442</v>
      </c>
      <c r="CF114" s="62">
        <v>22.3</v>
      </c>
      <c r="CG114" s="62">
        <v>28.4</v>
      </c>
      <c r="CH114" s="62">
        <v>-14</v>
      </c>
      <c r="CI114" s="62">
        <v>-0.5</v>
      </c>
      <c r="CJ114" s="63">
        <f t="shared" si="105"/>
        <v>-0.64968111485279312</v>
      </c>
      <c r="CK114" s="62">
        <v>-0.1</v>
      </c>
      <c r="CL114" s="63">
        <f t="shared" si="106"/>
        <v>-0.12993622297055862</v>
      </c>
      <c r="CM114" s="62">
        <v>-1.3</v>
      </c>
      <c r="CN114" t="s">
        <v>2200</v>
      </c>
      <c r="CO114" t="s">
        <v>3652</v>
      </c>
      <c r="CP114" t="s">
        <v>3131</v>
      </c>
      <c r="CQ114" t="s">
        <v>2414</v>
      </c>
      <c r="CR114">
        <v>73</v>
      </c>
      <c r="CS114">
        <v>202</v>
      </c>
      <c r="CT114">
        <v>19</v>
      </c>
      <c r="CU114" t="s">
        <v>3402</v>
      </c>
      <c r="CZ114" s="72">
        <v>950000</v>
      </c>
      <c r="DA114">
        <v>0</v>
      </c>
    </row>
    <row r="115" spans="1:105" x14ac:dyDescent="0.2">
      <c r="A115" s="38" t="s">
        <v>2452</v>
      </c>
      <c r="B115" t="s">
        <v>951</v>
      </c>
      <c r="C115" t="s">
        <v>951</v>
      </c>
      <c r="D115" s="82" t="s">
        <v>951</v>
      </c>
      <c r="E115" t="str">
        <f t="shared" si="102"/>
        <v xml:space="preserve">Havelid, Niclas </v>
      </c>
      <c r="F115" t="s">
        <v>157</v>
      </c>
      <c r="G115" t="s">
        <v>1524</v>
      </c>
      <c r="H115">
        <v>77</v>
      </c>
      <c r="I115">
        <v>3</v>
      </c>
      <c r="J115">
        <v>18</v>
      </c>
      <c r="K115">
        <f>I115+J115</f>
        <v>21</v>
      </c>
      <c r="L115">
        <v>-2</v>
      </c>
      <c r="M115">
        <v>52</v>
      </c>
      <c r="N115">
        <v>82</v>
      </c>
      <c r="O115" s="4">
        <f t="shared" si="103"/>
        <v>3.6585365853658534E-2</v>
      </c>
      <c r="P115">
        <v>2257</v>
      </c>
      <c r="Q115">
        <v>1</v>
      </c>
      <c r="R115">
        <v>0</v>
      </c>
      <c r="S115">
        <v>0</v>
      </c>
      <c r="T115">
        <v>1</v>
      </c>
      <c r="U115" s="4">
        <f t="shared" si="104"/>
        <v>0</v>
      </c>
      <c r="V115" s="40">
        <v>0</v>
      </c>
      <c r="W115">
        <v>1</v>
      </c>
      <c r="X115">
        <v>7</v>
      </c>
      <c r="Y115">
        <v>0</v>
      </c>
      <c r="Z115">
        <v>1</v>
      </c>
      <c r="AA115">
        <f>I115-W115-Y115</f>
        <v>2</v>
      </c>
      <c r="AB115">
        <f>J115-X115-Z115</f>
        <v>10</v>
      </c>
      <c r="AC115" s="9">
        <f t="shared" si="60"/>
        <v>1.1168331575355215</v>
      </c>
      <c r="AD115" s="9">
        <f t="shared" si="61"/>
        <v>7.8178321027486497</v>
      </c>
      <c r="AE115" s="9">
        <f t="shared" si="62"/>
        <v>0</v>
      </c>
      <c r="AF115" s="9">
        <f t="shared" si="63"/>
        <v>0.8553506937844515</v>
      </c>
      <c r="AG115" s="9">
        <f t="shared" si="64"/>
        <v>1.8094771365024318</v>
      </c>
      <c r="AH115" s="9">
        <f t="shared" si="65"/>
        <v>9.0473856825121572</v>
      </c>
      <c r="AI115" s="6">
        <f t="shared" si="66"/>
        <v>2.5785049195159648</v>
      </c>
      <c r="AJ115" s="6">
        <f t="shared" si="67"/>
        <v>4.9140658931562946</v>
      </c>
      <c r="AK115" s="6">
        <f t="shared" si="68"/>
        <v>0.85535069378445161</v>
      </c>
      <c r="AL115" s="6">
        <f t="shared" si="69"/>
        <v>2.8951634184038908</v>
      </c>
      <c r="AM115" s="6">
        <f t="shared" si="70"/>
        <v>0.22336663150710429</v>
      </c>
      <c r="AN115" s="6">
        <f t="shared" si="71"/>
        <v>8.7245770766014061</v>
      </c>
      <c r="AO115" s="32">
        <v>1326.35</v>
      </c>
      <c r="AP115" s="32">
        <v>268.61666666666667</v>
      </c>
      <c r="AQ115" s="32">
        <v>350.73333333333335</v>
      </c>
      <c r="AR115" s="32">
        <v>1945.7</v>
      </c>
      <c r="AS115" s="40">
        <v>225</v>
      </c>
      <c r="AT115" s="40">
        <v>43</v>
      </c>
      <c r="AU115" s="40">
        <v>22</v>
      </c>
      <c r="AV115" s="40">
        <v>84</v>
      </c>
      <c r="AW115" s="40">
        <v>34</v>
      </c>
      <c r="AX115" s="9">
        <f t="shared" si="72"/>
        <v>6.938376933751349</v>
      </c>
      <c r="AY115" s="9">
        <f t="shared" si="73"/>
        <v>1.3260009251169245</v>
      </c>
      <c r="AZ115" s="9">
        <f t="shared" si="74"/>
        <v>0.67841907796679857</v>
      </c>
      <c r="BA115" s="9">
        <f t="shared" si="75"/>
        <v>2.5903273886005036</v>
      </c>
      <c r="BB115" s="9">
        <f t="shared" si="76"/>
        <v>1.0484658477668705</v>
      </c>
      <c r="BC115" s="9">
        <f t="shared" si="77"/>
        <v>17.225324675324675</v>
      </c>
      <c r="BD115" s="9">
        <f t="shared" si="78"/>
        <v>4.5549783549783553</v>
      </c>
      <c r="BE115" s="9">
        <f t="shared" si="79"/>
        <v>3.4885281385281388</v>
      </c>
      <c r="BF115" s="3">
        <v>57</v>
      </c>
      <c r="BG115" s="3">
        <v>22</v>
      </c>
      <c r="BH115" s="3">
        <v>5</v>
      </c>
      <c r="BI115" s="3">
        <v>84</v>
      </c>
      <c r="BJ115" s="3">
        <v>64</v>
      </c>
      <c r="BK115" s="3">
        <v>1</v>
      </c>
      <c r="BL115" s="3">
        <v>51</v>
      </c>
      <c r="BM115" s="3">
        <v>116</v>
      </c>
      <c r="BN115" s="34">
        <f t="shared" si="107"/>
        <v>29.121141110710624</v>
      </c>
      <c r="BO115" s="34">
        <f t="shared" si="108"/>
        <v>29.933845002529292</v>
      </c>
      <c r="BP115" s="34">
        <v>1.3369797277924671</v>
      </c>
      <c r="BQ115" s="34">
        <v>-0.93836197625775131</v>
      </c>
      <c r="BR115" s="34">
        <v>0.29120406957048278</v>
      </c>
      <c r="BS115" s="34">
        <v>-0.12785002515404606</v>
      </c>
      <c r="BT115" s="34">
        <v>0</v>
      </c>
      <c r="BU115" s="34">
        <f t="shared" si="109"/>
        <v>0.56197179595115243</v>
      </c>
      <c r="BV115" s="34">
        <f t="shared" si="110"/>
        <v>0.57765513280685865</v>
      </c>
      <c r="BW115" s="34">
        <v>13.78486278290351</v>
      </c>
      <c r="BX115" s="34">
        <v>5.3804824055466733</v>
      </c>
      <c r="BY115" s="34">
        <v>4.5689161236715599</v>
      </c>
      <c r="BZ115" s="34">
        <v>4.8249080026377298</v>
      </c>
      <c r="CA115" s="34">
        <f t="shared" si="111"/>
        <v>28.559169314759473</v>
      </c>
      <c r="CB115" s="34">
        <f t="shared" si="112"/>
        <v>29.356189869722439</v>
      </c>
      <c r="CC115" s="15">
        <v>49</v>
      </c>
      <c r="CD115" s="7">
        <v>1929278</v>
      </c>
      <c r="CE115" s="68">
        <f t="shared" si="80"/>
        <v>2054555.7922077922</v>
      </c>
      <c r="CF115" s="9">
        <v>38.700000000000003</v>
      </c>
      <c r="CG115" s="9">
        <v>45.9</v>
      </c>
      <c r="CH115" s="9">
        <v>-7.9</v>
      </c>
      <c r="CI115" s="9">
        <v>-1.4</v>
      </c>
      <c r="CJ115" s="9">
        <f t="shared" si="105"/>
        <v>-1.0915966550359641</v>
      </c>
      <c r="CK115" s="9">
        <v>0.6</v>
      </c>
      <c r="CL115" s="9">
        <f t="shared" si="106"/>
        <v>0.46782713787255603</v>
      </c>
      <c r="CM115" s="9">
        <v>-0.8</v>
      </c>
      <c r="CN115" t="s">
        <v>1137</v>
      </c>
      <c r="CO115" t="s">
        <v>3168</v>
      </c>
      <c r="CQ115" t="s">
        <v>2436</v>
      </c>
      <c r="CR115">
        <v>72</v>
      </c>
      <c r="CS115">
        <v>200</v>
      </c>
      <c r="CT115">
        <v>28</v>
      </c>
      <c r="CU115" t="s">
        <v>3402</v>
      </c>
      <c r="CV115" t="s">
        <v>2382</v>
      </c>
      <c r="CW115">
        <v>0</v>
      </c>
      <c r="CX115">
        <v>0</v>
      </c>
      <c r="CY115">
        <v>0</v>
      </c>
      <c r="CZ115" s="70"/>
      <c r="DA115">
        <v>0</v>
      </c>
    </row>
    <row r="116" spans="1:105" x14ac:dyDescent="0.2">
      <c r="A116" s="44" t="s">
        <v>2372</v>
      </c>
      <c r="B116" s="43" t="s">
        <v>951</v>
      </c>
      <c r="C116" s="43" t="s">
        <v>951</v>
      </c>
      <c r="D116" s="82" t="s">
        <v>951</v>
      </c>
      <c r="E116" s="42" t="str">
        <f t="shared" si="102"/>
        <v xml:space="preserve">Havelid, Niclas </v>
      </c>
      <c r="F116" s="42" t="s">
        <v>157</v>
      </c>
      <c r="G116" s="45" t="s">
        <v>2374</v>
      </c>
      <c r="H116" s="43">
        <v>81</v>
      </c>
      <c r="I116" s="64">
        <v>1</v>
      </c>
      <c r="J116" s="64">
        <v>13</v>
      </c>
      <c r="K116" s="64">
        <v>14</v>
      </c>
      <c r="L116" s="43">
        <v>2</v>
      </c>
      <c r="M116">
        <v>42</v>
      </c>
      <c r="N116">
        <v>54</v>
      </c>
      <c r="O116" s="4">
        <f t="shared" si="103"/>
        <v>1.8518518518518517E-2</v>
      </c>
      <c r="Q116">
        <v>0</v>
      </c>
      <c r="R116">
        <v>0</v>
      </c>
      <c r="S116">
        <v>0</v>
      </c>
      <c r="T116">
        <v>0</v>
      </c>
      <c r="U116" s="4">
        <f t="shared" si="104"/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12</v>
      </c>
      <c r="AC116" s="9">
        <f t="shared" si="60"/>
        <v>0</v>
      </c>
      <c r="AD116" s="9">
        <f t="shared" si="61"/>
        <v>0</v>
      </c>
      <c r="AE116" s="9">
        <f t="shared" si="62"/>
        <v>0</v>
      </c>
      <c r="AF116" s="9">
        <f t="shared" si="63"/>
        <v>1.0103845074375526</v>
      </c>
      <c r="AG116" s="9">
        <f t="shared" si="64"/>
        <v>0.90449988693751415</v>
      </c>
      <c r="AH116" s="9">
        <f t="shared" si="65"/>
        <v>10.85399864325017</v>
      </c>
      <c r="AI116" s="58">
        <f t="shared" si="66"/>
        <v>2.8491746438531691</v>
      </c>
      <c r="AJ116" s="58">
        <f t="shared" si="67"/>
        <v>6.4085447263017352</v>
      </c>
      <c r="AK116" s="58">
        <f t="shared" si="68"/>
        <v>1.2124614089250629</v>
      </c>
      <c r="AL116" s="58">
        <f t="shared" si="69"/>
        <v>3.0300746212406722</v>
      </c>
      <c r="AM116" s="58">
        <f t="shared" si="70"/>
        <v>0</v>
      </c>
      <c r="AN116" s="58">
        <f t="shared" si="71"/>
        <v>8.0830760595004207</v>
      </c>
      <c r="AO116" s="56">
        <v>1326.7</v>
      </c>
      <c r="AP116" s="56">
        <v>37.450000000000003</v>
      </c>
      <c r="AQ116" s="56">
        <v>296.91666666666669</v>
      </c>
      <c r="AR116" s="57">
        <f>SUM(AO116:AQ116)</f>
        <v>1661.0666666666668</v>
      </c>
      <c r="AS116">
        <v>184</v>
      </c>
      <c r="AT116">
        <v>35</v>
      </c>
      <c r="AU116">
        <v>17</v>
      </c>
      <c r="AV116">
        <v>45</v>
      </c>
      <c r="AW116">
        <v>28</v>
      </c>
      <c r="AX116" s="9">
        <f t="shared" si="72"/>
        <v>6.6463316744260705</v>
      </c>
      <c r="AY116" s="9">
        <f t="shared" si="73"/>
        <v>1.2642478728527853</v>
      </c>
      <c r="AZ116" s="9">
        <f t="shared" si="74"/>
        <v>0.6140632525284957</v>
      </c>
      <c r="BA116" s="9">
        <f t="shared" si="75"/>
        <v>1.6254615508107237</v>
      </c>
      <c r="BB116" s="9">
        <f t="shared" si="76"/>
        <v>1.0113982982822283</v>
      </c>
      <c r="BC116" s="33">
        <f t="shared" si="77"/>
        <v>16.379012345679012</v>
      </c>
      <c r="BD116" s="33">
        <f t="shared" si="78"/>
        <v>3.6656378600823047</v>
      </c>
      <c r="BE116" s="33">
        <f t="shared" si="79"/>
        <v>0.46234567901234569</v>
      </c>
      <c r="BF116" s="42">
        <f>BI116-BG116-BH116</f>
        <v>63</v>
      </c>
      <c r="BG116" s="43">
        <v>4</v>
      </c>
      <c r="BH116" s="43">
        <v>6</v>
      </c>
      <c r="BI116" s="43">
        <v>73</v>
      </c>
      <c r="BJ116" s="42">
        <f>BM116-BK116-BL116</f>
        <v>67</v>
      </c>
      <c r="BK116" s="43">
        <v>0</v>
      </c>
      <c r="BL116" s="43">
        <v>40</v>
      </c>
      <c r="BM116" s="43">
        <v>107</v>
      </c>
      <c r="BN116" s="34">
        <f t="shared" si="107"/>
        <v>28.035676959225977</v>
      </c>
      <c r="BO116" s="34">
        <f t="shared" si="108"/>
        <v>33.756233294942177</v>
      </c>
      <c r="BP116" s="33">
        <v>3.2479974134711562</v>
      </c>
      <c r="BQ116" s="33">
        <v>-1.4716665773487747</v>
      </c>
      <c r="BR116" s="33">
        <v>-0.90817851003539873</v>
      </c>
      <c r="BS116" s="33">
        <v>9.6168192151499989E-3</v>
      </c>
      <c r="BT116" s="33">
        <v>0</v>
      </c>
      <c r="BU116" s="9">
        <f t="shared" si="109"/>
        <v>0.87776914530213279</v>
      </c>
      <c r="BV116" s="34">
        <f t="shared" si="110"/>
        <v>1.0568740712419322</v>
      </c>
      <c r="BW116" s="33">
        <v>13.492959446486228</v>
      </c>
      <c r="BX116" s="33">
        <v>1.4129666996994124</v>
      </c>
      <c r="BY116" s="33">
        <v>8.720168114643112</v>
      </c>
      <c r="BZ116" s="33">
        <v>3.5318135530950938</v>
      </c>
      <c r="CA116" s="9">
        <f t="shared" si="111"/>
        <v>27.157907813923845</v>
      </c>
      <c r="CB116" s="34">
        <f t="shared" si="112"/>
        <v>32.699359223700242</v>
      </c>
      <c r="CC116" s="47">
        <v>47.632106999999998</v>
      </c>
      <c r="CD116">
        <v>1332047</v>
      </c>
      <c r="CE116" s="68">
        <f t="shared" si="80"/>
        <v>1348492.024691358</v>
      </c>
      <c r="CF116" s="62">
        <v>31.1</v>
      </c>
      <c r="CG116" s="62">
        <v>42.1</v>
      </c>
      <c r="CH116" s="62">
        <v>9.6</v>
      </c>
      <c r="CI116" s="62">
        <v>-1.7</v>
      </c>
      <c r="CJ116" s="63">
        <f t="shared" si="105"/>
        <v>-1.7038905500893706</v>
      </c>
      <c r="CK116" s="62">
        <v>3.5</v>
      </c>
      <c r="CL116" s="63">
        <f t="shared" si="106"/>
        <v>3.5080099560663514</v>
      </c>
      <c r="CM116" s="62">
        <v>1.8</v>
      </c>
      <c r="CN116" t="s">
        <v>614</v>
      </c>
      <c r="CO116" t="s">
        <v>3168</v>
      </c>
      <c r="CQ116" t="s">
        <v>2436</v>
      </c>
      <c r="CR116">
        <v>72</v>
      </c>
      <c r="CS116">
        <v>200</v>
      </c>
      <c r="CT116">
        <v>28</v>
      </c>
      <c r="CU116" t="s">
        <v>3402</v>
      </c>
      <c r="CZ116" s="72">
        <v>2700000</v>
      </c>
      <c r="DA116">
        <v>0</v>
      </c>
    </row>
    <row r="117" spans="1:105" x14ac:dyDescent="0.2">
      <c r="A117" s="38" t="s">
        <v>2452</v>
      </c>
      <c r="B117" t="s">
        <v>530</v>
      </c>
      <c r="C117" t="s">
        <v>530</v>
      </c>
      <c r="D117" s="82" t="s">
        <v>951</v>
      </c>
      <c r="E117" t="str">
        <f t="shared" si="102"/>
        <v xml:space="preserve">Hainsey, Ron </v>
      </c>
      <c r="F117" t="s">
        <v>145</v>
      </c>
      <c r="G117" t="s">
        <v>1524</v>
      </c>
      <c r="H117">
        <v>80</v>
      </c>
      <c r="I117">
        <v>9</v>
      </c>
      <c r="J117">
        <v>25</v>
      </c>
      <c r="K117">
        <f>I117+J117</f>
        <v>34</v>
      </c>
      <c r="L117">
        <v>-19</v>
      </c>
      <c r="M117">
        <v>69</v>
      </c>
      <c r="N117">
        <v>136</v>
      </c>
      <c r="O117" s="4">
        <f t="shared" si="103"/>
        <v>6.6176470588235295E-2</v>
      </c>
      <c r="P117">
        <v>2348</v>
      </c>
      <c r="Q117">
        <v>0</v>
      </c>
      <c r="R117">
        <v>0</v>
      </c>
      <c r="S117">
        <v>1</v>
      </c>
      <c r="T117">
        <v>1</v>
      </c>
      <c r="U117" s="4">
        <f t="shared" si="104"/>
        <v>0.5</v>
      </c>
      <c r="V117" s="40">
        <v>0</v>
      </c>
      <c r="W117">
        <v>7</v>
      </c>
      <c r="X117">
        <v>16</v>
      </c>
      <c r="Y117">
        <v>0</v>
      </c>
      <c r="Z117">
        <v>0</v>
      </c>
      <c r="AA117">
        <f>I117-W117-Y117</f>
        <v>2</v>
      </c>
      <c r="AB117">
        <f>J117-X117-Z117</f>
        <v>9</v>
      </c>
      <c r="AC117" s="9">
        <f t="shared" si="60"/>
        <v>7.0062277580071166</v>
      </c>
      <c r="AD117" s="9">
        <f t="shared" si="61"/>
        <v>16.014234875444838</v>
      </c>
      <c r="AE117" s="9">
        <f t="shared" si="62"/>
        <v>0</v>
      </c>
      <c r="AF117" s="9">
        <f t="shared" si="63"/>
        <v>0</v>
      </c>
      <c r="AG117" s="9">
        <f t="shared" si="64"/>
        <v>1.9324968127222706</v>
      </c>
      <c r="AH117" s="9">
        <f t="shared" si="65"/>
        <v>8.6962356572502166</v>
      </c>
      <c r="AI117" s="6">
        <f t="shared" si="66"/>
        <v>1.8358719720861569</v>
      </c>
      <c r="AJ117" s="6">
        <f t="shared" si="67"/>
        <v>6.4056939501779357</v>
      </c>
      <c r="AK117" s="6">
        <f t="shared" si="68"/>
        <v>0</v>
      </c>
      <c r="AL117" s="6">
        <f t="shared" si="69"/>
        <v>2.4156210159028384</v>
      </c>
      <c r="AM117" s="6">
        <f t="shared" si="70"/>
        <v>0.60053380782918142</v>
      </c>
      <c r="AN117" s="6">
        <f t="shared" si="71"/>
        <v>6.838984514420587</v>
      </c>
      <c r="AO117" s="32">
        <v>1241.9166666666667</v>
      </c>
      <c r="AP117" s="32">
        <v>299.73333333333335</v>
      </c>
      <c r="AQ117" s="32">
        <v>289.51666666666665</v>
      </c>
      <c r="AR117" s="32">
        <v>1831.1666666666667</v>
      </c>
      <c r="AS117" s="40">
        <v>133</v>
      </c>
      <c r="AT117" s="40">
        <v>58</v>
      </c>
      <c r="AU117" s="40">
        <v>68</v>
      </c>
      <c r="AV117" s="40">
        <v>24</v>
      </c>
      <c r="AW117" s="40">
        <v>13</v>
      </c>
      <c r="AX117" s="9">
        <f t="shared" si="72"/>
        <v>4.3578774915809593</v>
      </c>
      <c r="AY117" s="9">
        <f t="shared" si="73"/>
        <v>1.9004277782834258</v>
      </c>
      <c r="AZ117" s="9">
        <f t="shared" si="74"/>
        <v>2.2280877400564303</v>
      </c>
      <c r="BA117" s="9">
        <f t="shared" si="75"/>
        <v>0.78638390825521065</v>
      </c>
      <c r="BB117" s="9">
        <f t="shared" si="76"/>
        <v>0.4259579503049058</v>
      </c>
      <c r="BC117" s="9">
        <f t="shared" si="77"/>
        <v>15.523958333333335</v>
      </c>
      <c r="BD117" s="9">
        <f t="shared" si="78"/>
        <v>3.6189583333333331</v>
      </c>
      <c r="BE117" s="9">
        <f t="shared" si="79"/>
        <v>3.746666666666667</v>
      </c>
      <c r="BF117" s="3">
        <v>38</v>
      </c>
      <c r="BG117" s="3">
        <v>32</v>
      </c>
      <c r="BH117" s="3">
        <v>0</v>
      </c>
      <c r="BI117" s="3">
        <v>70</v>
      </c>
      <c r="BJ117" s="3">
        <v>50</v>
      </c>
      <c r="BK117" s="3">
        <v>3</v>
      </c>
      <c r="BL117" s="3">
        <v>33</v>
      </c>
      <c r="BM117" s="3">
        <v>86</v>
      </c>
      <c r="BN117" s="34">
        <f t="shared" si="107"/>
        <v>70.985867877428689</v>
      </c>
      <c r="BO117" s="34">
        <f t="shared" si="108"/>
        <v>77.530755850472758</v>
      </c>
      <c r="BP117" s="34">
        <v>1.6904319224532811</v>
      </c>
      <c r="BQ117" s="34">
        <v>16.476707677820166</v>
      </c>
      <c r="BR117" s="34">
        <v>8.5506423187929365E-2</v>
      </c>
      <c r="BS117" s="34">
        <v>-0.56990484562765065</v>
      </c>
      <c r="BT117" s="34">
        <v>-0.64540791002355025</v>
      </c>
      <c r="BU117" s="34">
        <f t="shared" si="109"/>
        <v>17.037333267810176</v>
      </c>
      <c r="BV117" s="34">
        <f t="shared" si="110"/>
        <v>18.608173224148729</v>
      </c>
      <c r="BW117" s="34">
        <v>30.373961814923895</v>
      </c>
      <c r="BX117" s="34">
        <v>5.2356415151713716</v>
      </c>
      <c r="BY117" s="34">
        <v>9.4228749187913401</v>
      </c>
      <c r="BZ117" s="34">
        <v>8.9160563607319165</v>
      </c>
      <c r="CA117" s="34">
        <f t="shared" si="111"/>
        <v>53.94853460961852</v>
      </c>
      <c r="CB117" s="34">
        <f t="shared" si="112"/>
        <v>58.922582626324036</v>
      </c>
      <c r="CC117" s="15">
        <v>30</v>
      </c>
      <c r="CD117" s="7">
        <v>1513855</v>
      </c>
      <c r="CE117" s="68">
        <f t="shared" si="80"/>
        <v>1551701.375</v>
      </c>
      <c r="CF117" s="9">
        <v>38.9</v>
      </c>
      <c r="CG117" s="9">
        <v>37.6</v>
      </c>
      <c r="CH117" s="9">
        <v>-9.8000000000000007</v>
      </c>
      <c r="CI117" s="9">
        <v>3.4</v>
      </c>
      <c r="CJ117" s="9">
        <f t="shared" si="105"/>
        <v>2.8094336374591147</v>
      </c>
      <c r="CK117" s="9">
        <v>1.4</v>
      </c>
      <c r="CL117" s="9">
        <f t="shared" si="106"/>
        <v>1.1568256154243413</v>
      </c>
      <c r="CM117" s="9">
        <v>4.8</v>
      </c>
      <c r="CN117" t="s">
        <v>3048</v>
      </c>
      <c r="CO117" t="s">
        <v>3049</v>
      </c>
      <c r="CP117" t="s">
        <v>2424</v>
      </c>
      <c r="CQ117" t="s">
        <v>2414</v>
      </c>
      <c r="CR117">
        <v>75</v>
      </c>
      <c r="CS117">
        <v>211</v>
      </c>
      <c r="CT117">
        <v>6</v>
      </c>
      <c r="CU117" t="s">
        <v>3402</v>
      </c>
      <c r="CV117" t="s">
        <v>2382</v>
      </c>
      <c r="CW117">
        <v>1</v>
      </c>
      <c r="CX117">
        <v>0</v>
      </c>
      <c r="CY117">
        <v>0</v>
      </c>
      <c r="CZ117" s="71"/>
      <c r="DA117">
        <v>0</v>
      </c>
    </row>
    <row r="118" spans="1:105" x14ac:dyDescent="0.2">
      <c r="A118" s="44" t="s">
        <v>2372</v>
      </c>
      <c r="B118" s="43" t="s">
        <v>530</v>
      </c>
      <c r="C118" s="43" t="s">
        <v>530</v>
      </c>
      <c r="D118" s="82" t="s">
        <v>951</v>
      </c>
      <c r="E118" s="42" t="str">
        <f t="shared" si="102"/>
        <v xml:space="preserve">Hainsey, Ron </v>
      </c>
      <c r="F118" s="42" t="s">
        <v>145</v>
      </c>
      <c r="G118" s="45" t="s">
        <v>2374</v>
      </c>
      <c r="H118" s="43">
        <v>78</v>
      </c>
      <c r="I118" s="64">
        <v>8</v>
      </c>
      <c r="J118" s="64">
        <v>24</v>
      </c>
      <c r="K118" s="64">
        <v>32</v>
      </c>
      <c r="L118" s="43">
        <v>-7</v>
      </c>
      <c r="M118">
        <v>25</v>
      </c>
      <c r="N118">
        <v>161</v>
      </c>
      <c r="O118" s="4">
        <f t="shared" si="103"/>
        <v>4.9689440993788817E-2</v>
      </c>
      <c r="Q118">
        <v>0</v>
      </c>
      <c r="R118">
        <v>0</v>
      </c>
      <c r="S118">
        <v>0</v>
      </c>
      <c r="T118">
        <v>0</v>
      </c>
      <c r="U118" s="4">
        <f t="shared" si="104"/>
        <v>0</v>
      </c>
      <c r="V118">
        <v>0</v>
      </c>
      <c r="W118">
        <v>8</v>
      </c>
      <c r="X118">
        <v>15</v>
      </c>
      <c r="Y118">
        <v>0</v>
      </c>
      <c r="Z118">
        <v>1</v>
      </c>
      <c r="AA118">
        <v>0</v>
      </c>
      <c r="AB118">
        <v>8</v>
      </c>
      <c r="AC118" s="9">
        <f t="shared" si="60"/>
        <v>6.8695735139776737</v>
      </c>
      <c r="AD118" s="9">
        <f t="shared" si="61"/>
        <v>12.880450338708139</v>
      </c>
      <c r="AE118" s="9">
        <f t="shared" si="62"/>
        <v>0</v>
      </c>
      <c r="AF118" s="9">
        <f t="shared" si="63"/>
        <v>2.5517436915225407</v>
      </c>
      <c r="AG118" s="9">
        <f t="shared" si="64"/>
        <v>0</v>
      </c>
      <c r="AH118" s="9">
        <f t="shared" si="65"/>
        <v>7.423732745621157</v>
      </c>
      <c r="AI118" s="58">
        <f t="shared" si="66"/>
        <v>1.809534856745157</v>
      </c>
      <c r="AJ118" s="58">
        <f t="shared" si="67"/>
        <v>5.8391374868810235</v>
      </c>
      <c r="AK118" s="58">
        <f t="shared" si="68"/>
        <v>1.5310462149135242</v>
      </c>
      <c r="AL118" s="58">
        <f t="shared" si="69"/>
        <v>2.2271198236863472</v>
      </c>
      <c r="AM118" s="58">
        <f t="shared" si="70"/>
        <v>0.17173933784944184</v>
      </c>
      <c r="AN118" s="58">
        <f t="shared" si="71"/>
        <v>8.6759285511766375</v>
      </c>
      <c r="AO118" s="56">
        <v>1293.1500000000001</v>
      </c>
      <c r="AP118" s="56">
        <v>349.36666666666667</v>
      </c>
      <c r="AQ118" s="56">
        <v>117.56666666666666</v>
      </c>
      <c r="AR118" s="57">
        <f>SUM(AO118:AQ118)</f>
        <v>1760.0833333333335</v>
      </c>
      <c r="AS118">
        <v>91</v>
      </c>
      <c r="AT118">
        <v>51</v>
      </c>
      <c r="AU118">
        <v>79</v>
      </c>
      <c r="AV118">
        <v>33</v>
      </c>
      <c r="AW118">
        <v>13</v>
      </c>
      <c r="AX118" s="9">
        <f t="shared" si="72"/>
        <v>3.1021258463140948</v>
      </c>
      <c r="AY118" s="9">
        <f t="shared" si="73"/>
        <v>1.7385540457364705</v>
      </c>
      <c r="AZ118" s="9">
        <f t="shared" si="74"/>
        <v>2.6930543061408074</v>
      </c>
      <c r="BA118" s="9">
        <f t="shared" si="75"/>
        <v>1.1249467354765397</v>
      </c>
      <c r="BB118" s="9">
        <f t="shared" si="76"/>
        <v>0.44316083518772781</v>
      </c>
      <c r="BC118" s="33">
        <f t="shared" si="77"/>
        <v>16.578846153846154</v>
      </c>
      <c r="BD118" s="33">
        <f t="shared" si="78"/>
        <v>1.5072649572649572</v>
      </c>
      <c r="BE118" s="33">
        <f t="shared" si="79"/>
        <v>4.4790598290598291</v>
      </c>
      <c r="BF118" s="42">
        <f>BI118-BG118-BH118</f>
        <v>39</v>
      </c>
      <c r="BG118" s="43">
        <v>34</v>
      </c>
      <c r="BH118" s="43">
        <v>3</v>
      </c>
      <c r="BI118" s="43">
        <v>76</v>
      </c>
      <c r="BJ118" s="42">
        <f>BM118-BK118-BL118</f>
        <v>48</v>
      </c>
      <c r="BK118" s="43">
        <v>1</v>
      </c>
      <c r="BL118" s="43">
        <v>17</v>
      </c>
      <c r="BM118" s="43">
        <v>66</v>
      </c>
      <c r="BN118" s="34">
        <f t="shared" si="107"/>
        <v>78.508082135050174</v>
      </c>
      <c r="BO118" s="34">
        <f t="shared" si="108"/>
        <v>89.209505763988631</v>
      </c>
      <c r="BP118" s="33">
        <v>-2.3126849178024891</v>
      </c>
      <c r="BQ118" s="33">
        <v>16.652187571101642</v>
      </c>
      <c r="BR118" s="33">
        <v>-3.5381903424471606</v>
      </c>
      <c r="BS118" s="33">
        <v>0.85938499986094541</v>
      </c>
      <c r="BT118" s="33">
        <v>0</v>
      </c>
      <c r="BU118" s="9">
        <f t="shared" si="109"/>
        <v>11.660697310712937</v>
      </c>
      <c r="BV118" s="34">
        <f t="shared" si="110"/>
        <v>13.250165023299582</v>
      </c>
      <c r="BW118" s="33">
        <v>37.122718674631599</v>
      </c>
      <c r="BX118" s="33">
        <v>9.6992300445520083</v>
      </c>
      <c r="BY118" s="33">
        <v>3.3730067094648999</v>
      </c>
      <c r="BZ118" s="33">
        <v>16.652429395688735</v>
      </c>
      <c r="CA118" s="9">
        <f t="shared" si="111"/>
        <v>66.84738482433724</v>
      </c>
      <c r="CB118" s="34">
        <f t="shared" si="112"/>
        <v>75.959340740689072</v>
      </c>
      <c r="CC118" s="47">
        <v>51.790112000000001</v>
      </c>
      <c r="CD118">
        <v>2913311</v>
      </c>
      <c r="CE118" s="68">
        <f t="shared" si="80"/>
        <v>3062711.564102564</v>
      </c>
      <c r="CF118" s="62">
        <v>41</v>
      </c>
      <c r="CG118" s="62">
        <v>33.6</v>
      </c>
      <c r="CH118" s="62">
        <v>-3.4</v>
      </c>
      <c r="CI118" s="62">
        <v>2.9</v>
      </c>
      <c r="CJ118" s="63">
        <f t="shared" si="105"/>
        <v>2.6043810478891789</v>
      </c>
      <c r="CK118" s="62">
        <v>3.3</v>
      </c>
      <c r="CL118" s="63">
        <f t="shared" si="106"/>
        <v>2.9636060200118237</v>
      </c>
      <c r="CM118" s="62">
        <v>6.1</v>
      </c>
      <c r="CN118" t="s">
        <v>704</v>
      </c>
      <c r="CO118" t="s">
        <v>3049</v>
      </c>
      <c r="CP118" t="s">
        <v>2424</v>
      </c>
      <c r="CQ118" t="s">
        <v>2414</v>
      </c>
      <c r="CR118">
        <v>75</v>
      </c>
      <c r="CS118">
        <v>209</v>
      </c>
      <c r="CT118">
        <v>6</v>
      </c>
      <c r="CU118" t="s">
        <v>3402</v>
      </c>
      <c r="CZ118" s="72">
        <v>737500</v>
      </c>
      <c r="DA118">
        <v>0</v>
      </c>
    </row>
    <row r="119" spans="1:105" x14ac:dyDescent="0.2">
      <c r="A119" s="38" t="s">
        <v>2452</v>
      </c>
      <c r="B119" t="s">
        <v>951</v>
      </c>
      <c r="C119" t="s">
        <v>951</v>
      </c>
      <c r="D119" s="82" t="s">
        <v>951</v>
      </c>
      <c r="E119" t="str">
        <f t="shared" si="102"/>
        <v xml:space="preserve">Kozlov, Slava </v>
      </c>
      <c r="F119" t="s">
        <v>1447</v>
      </c>
      <c r="G119" t="s">
        <v>1540</v>
      </c>
      <c r="H119">
        <v>81</v>
      </c>
      <c r="I119">
        <v>28</v>
      </c>
      <c r="J119">
        <v>52</v>
      </c>
      <c r="K119">
        <f>I119+J119</f>
        <v>80</v>
      </c>
      <c r="L119">
        <v>9</v>
      </c>
      <c r="M119">
        <v>36</v>
      </c>
      <c r="N119">
        <v>190</v>
      </c>
      <c r="O119" s="4">
        <f t="shared" si="103"/>
        <v>0.14736842105263157</v>
      </c>
      <c r="P119">
        <v>2030</v>
      </c>
      <c r="Q119">
        <v>8</v>
      </c>
      <c r="R119">
        <v>0</v>
      </c>
      <c r="S119">
        <v>153</v>
      </c>
      <c r="T119">
        <v>173</v>
      </c>
      <c r="U119" s="4">
        <f t="shared" si="104"/>
        <v>0.46932515337423314</v>
      </c>
      <c r="V119" s="40">
        <v>6.5</v>
      </c>
      <c r="W119">
        <v>8</v>
      </c>
      <c r="X119">
        <v>29</v>
      </c>
      <c r="Y119">
        <v>0</v>
      </c>
      <c r="Z119">
        <v>2</v>
      </c>
      <c r="AA119">
        <f>I119-W119-Y119</f>
        <v>20</v>
      </c>
      <c r="AB119">
        <f>J119-X119-Z119</f>
        <v>21</v>
      </c>
      <c r="AC119" s="9">
        <f t="shared" si="60"/>
        <v>5.7754782817952117</v>
      </c>
      <c r="AD119" s="9">
        <f t="shared" si="61"/>
        <v>20.936108771507641</v>
      </c>
      <c r="AE119" s="9">
        <f t="shared" si="62"/>
        <v>0</v>
      </c>
      <c r="AF119" s="9">
        <f t="shared" si="63"/>
        <v>4.9436967865970889</v>
      </c>
      <c r="AG119" s="9">
        <f t="shared" si="64"/>
        <v>21.374181769604135</v>
      </c>
      <c r="AH119" s="9">
        <f t="shared" si="65"/>
        <v>22.44289085808434</v>
      </c>
      <c r="AI119" s="6">
        <f t="shared" si="66"/>
        <v>3.0458209021685887</v>
      </c>
      <c r="AJ119" s="6">
        <f t="shared" si="67"/>
        <v>7.5081217663337734</v>
      </c>
      <c r="AK119" s="6">
        <f t="shared" si="68"/>
        <v>1.9774787146388355</v>
      </c>
      <c r="AL119" s="6">
        <f t="shared" si="69"/>
        <v>2.3511599946564545</v>
      </c>
      <c r="AM119" s="6">
        <f t="shared" si="70"/>
        <v>0.86632174226928171</v>
      </c>
      <c r="AN119" s="6">
        <f t="shared" si="71"/>
        <v>4.9436967865970889</v>
      </c>
      <c r="AO119" s="32">
        <v>1122.8499999999999</v>
      </c>
      <c r="AP119" s="32">
        <v>415.55</v>
      </c>
      <c r="AQ119" s="32">
        <v>121.36666666666667</v>
      </c>
      <c r="AR119" s="32">
        <v>1659.7666666666667</v>
      </c>
      <c r="AS119" s="40">
        <v>17</v>
      </c>
      <c r="AT119" s="40">
        <v>32</v>
      </c>
      <c r="AU119" s="40">
        <v>66</v>
      </c>
      <c r="AV119" s="40">
        <v>97</v>
      </c>
      <c r="AW119" s="40">
        <v>58</v>
      </c>
      <c r="AX119" s="9">
        <f t="shared" si="72"/>
        <v>0.61454421304199391</v>
      </c>
      <c r="AY119" s="9">
        <f t="shared" si="73"/>
        <v>1.1567891069025766</v>
      </c>
      <c r="AZ119" s="9">
        <f t="shared" si="74"/>
        <v>2.3858775329865645</v>
      </c>
      <c r="BA119" s="9">
        <f t="shared" si="75"/>
        <v>3.5065169802984353</v>
      </c>
      <c r="BB119" s="9">
        <f t="shared" si="76"/>
        <v>2.0966802562609201</v>
      </c>
      <c r="BC119" s="9">
        <f t="shared" si="77"/>
        <v>13.862345679012344</v>
      </c>
      <c r="BD119" s="9">
        <f t="shared" si="78"/>
        <v>1.4983539094650207</v>
      </c>
      <c r="BE119" s="9">
        <f t="shared" si="79"/>
        <v>5.1302469135802466</v>
      </c>
      <c r="BF119" s="3">
        <v>57</v>
      </c>
      <c r="BG119" s="3">
        <v>52</v>
      </c>
      <c r="BH119" s="3">
        <v>4</v>
      </c>
      <c r="BI119" s="3">
        <v>113</v>
      </c>
      <c r="BJ119" s="3">
        <v>44</v>
      </c>
      <c r="BK119" s="3">
        <v>6</v>
      </c>
      <c r="BL119" s="3">
        <v>10</v>
      </c>
      <c r="BM119" s="3">
        <v>60</v>
      </c>
      <c r="BN119" s="34">
        <f t="shared" si="107"/>
        <v>76.433048810051076</v>
      </c>
      <c r="BO119" s="34">
        <f t="shared" si="108"/>
        <v>92.100956532104206</v>
      </c>
      <c r="BP119" s="34">
        <v>36.510406819154333</v>
      </c>
      <c r="BQ119" s="34">
        <v>21.707951912778178</v>
      </c>
      <c r="BR119" s="34">
        <v>0.24840972805199582</v>
      </c>
      <c r="BS119" s="34">
        <v>0.26638085467716083</v>
      </c>
      <c r="BT119" s="34">
        <v>0</v>
      </c>
      <c r="BU119" s="34">
        <f t="shared" si="109"/>
        <v>58.733149314661667</v>
      </c>
      <c r="BV119" s="34">
        <f t="shared" si="110"/>
        <v>70.772778480503291</v>
      </c>
      <c r="BW119" s="34">
        <v>6.7678790707465124</v>
      </c>
      <c r="BX119" s="34">
        <v>0.20064412411109098</v>
      </c>
      <c r="BY119" s="34">
        <v>4.6884839608073907</v>
      </c>
      <c r="BZ119" s="34">
        <v>6.0428923397244114</v>
      </c>
      <c r="CA119" s="34">
        <f t="shared" si="111"/>
        <v>17.699899495389406</v>
      </c>
      <c r="CB119" s="34">
        <f t="shared" si="112"/>
        <v>21.328178051600915</v>
      </c>
      <c r="CC119" s="15">
        <v>62</v>
      </c>
      <c r="CD119" s="7">
        <v>4628202</v>
      </c>
      <c r="CE119" s="68">
        <f t="shared" si="80"/>
        <v>4685340.2962962966</v>
      </c>
      <c r="CF119" s="9">
        <v>40.5</v>
      </c>
      <c r="CG119" s="9">
        <v>29.9</v>
      </c>
      <c r="CH119" s="9">
        <v>12.7</v>
      </c>
      <c r="CI119" s="9">
        <v>11.4</v>
      </c>
      <c r="CJ119" s="9">
        <f t="shared" si="105"/>
        <v>10.37928392045584</v>
      </c>
      <c r="CK119" s="9">
        <v>3.8</v>
      </c>
      <c r="CL119" s="9">
        <f t="shared" si="106"/>
        <v>3.4597613068186126</v>
      </c>
      <c r="CM119" s="9">
        <v>15.1</v>
      </c>
      <c r="CN119" t="s">
        <v>3136</v>
      </c>
      <c r="CO119" t="s">
        <v>3137</v>
      </c>
      <c r="CQ119" t="s">
        <v>2396</v>
      </c>
      <c r="CR119">
        <v>70</v>
      </c>
      <c r="CS119">
        <v>190</v>
      </c>
      <c r="CT119">
        <v>13</v>
      </c>
      <c r="CU119" t="s">
        <v>3402</v>
      </c>
      <c r="CV119" t="s">
        <v>2382</v>
      </c>
      <c r="CW119">
        <v>11</v>
      </c>
      <c r="CX119">
        <v>7</v>
      </c>
      <c r="CY119">
        <v>5</v>
      </c>
      <c r="CZ119" s="70"/>
      <c r="DA119">
        <v>0</v>
      </c>
    </row>
    <row r="120" spans="1:105" x14ac:dyDescent="0.2">
      <c r="A120" s="44" t="s">
        <v>2372</v>
      </c>
      <c r="B120" s="43" t="s">
        <v>951</v>
      </c>
      <c r="C120" s="43" t="s">
        <v>951</v>
      </c>
      <c r="D120" s="42" t="s">
        <v>951</v>
      </c>
      <c r="E120" s="42" t="str">
        <f t="shared" si="102"/>
        <v xml:space="preserve">Kozlov, Slava </v>
      </c>
      <c r="F120" s="42" t="s">
        <v>1447</v>
      </c>
      <c r="G120" s="45" t="s">
        <v>1540</v>
      </c>
      <c r="H120" s="43">
        <v>82</v>
      </c>
      <c r="I120" s="64">
        <v>17</v>
      </c>
      <c r="J120" s="64">
        <v>24</v>
      </c>
      <c r="K120" s="64">
        <v>41</v>
      </c>
      <c r="L120" s="43">
        <v>-10</v>
      </c>
      <c r="M120">
        <v>26</v>
      </c>
      <c r="N120">
        <v>161</v>
      </c>
      <c r="O120" s="4">
        <f t="shared" si="103"/>
        <v>0.10559006211180125</v>
      </c>
      <c r="Q120">
        <v>4</v>
      </c>
      <c r="R120">
        <v>0</v>
      </c>
      <c r="S120">
        <v>31</v>
      </c>
      <c r="T120">
        <v>37</v>
      </c>
      <c r="U120" s="4">
        <f t="shared" si="104"/>
        <v>0.45588235294117646</v>
      </c>
      <c r="V120">
        <v>1.4</v>
      </c>
      <c r="W120">
        <v>5</v>
      </c>
      <c r="X120">
        <v>9</v>
      </c>
      <c r="Y120">
        <v>0</v>
      </c>
      <c r="Z120">
        <v>0</v>
      </c>
      <c r="AA120">
        <v>12</v>
      </c>
      <c r="AB120">
        <v>15</v>
      </c>
      <c r="AC120" s="9">
        <f t="shared" si="60"/>
        <v>6.214611241541224</v>
      </c>
      <c r="AD120" s="9">
        <f t="shared" si="61"/>
        <v>11.186300234774201</v>
      </c>
      <c r="AE120" s="9">
        <f t="shared" si="62"/>
        <v>0</v>
      </c>
      <c r="AF120" s="9">
        <f t="shared" si="63"/>
        <v>0</v>
      </c>
      <c r="AG120" s="9">
        <f t="shared" si="64"/>
        <v>13.78166273208703</v>
      </c>
      <c r="AH120" s="9">
        <f t="shared" si="65"/>
        <v>17.227078415108789</v>
      </c>
      <c r="AI120" s="58">
        <f t="shared" si="66"/>
        <v>1.9524022203789961</v>
      </c>
      <c r="AJ120" s="58">
        <f t="shared" si="67"/>
        <v>5.7174423422179252</v>
      </c>
      <c r="AK120" s="58">
        <f t="shared" si="68"/>
        <v>0</v>
      </c>
      <c r="AL120" s="58">
        <f t="shared" si="69"/>
        <v>2.2395201939641423</v>
      </c>
      <c r="AM120" s="58">
        <f t="shared" si="70"/>
        <v>1.2429222483082447</v>
      </c>
      <c r="AN120" s="58">
        <f t="shared" si="71"/>
        <v>8.7237479806138936</v>
      </c>
      <c r="AO120" s="56">
        <v>1044.8666666666666</v>
      </c>
      <c r="AP120" s="56">
        <v>241.36666666666667</v>
      </c>
      <c r="AQ120" s="56">
        <v>20.633333333333333</v>
      </c>
      <c r="AR120" s="57">
        <f>SUM(AO120:AQ120)</f>
        <v>1306.8666666666666</v>
      </c>
      <c r="AS120">
        <v>16</v>
      </c>
      <c r="AT120">
        <v>27</v>
      </c>
      <c r="AU120">
        <v>59</v>
      </c>
      <c r="AV120">
        <v>46</v>
      </c>
      <c r="AW120">
        <v>47</v>
      </c>
      <c r="AX120" s="9">
        <f t="shared" si="72"/>
        <v>0.73458144161607919</v>
      </c>
      <c r="AY120" s="9">
        <f t="shared" si="73"/>
        <v>1.2396061827271336</v>
      </c>
      <c r="AZ120" s="9">
        <f t="shared" si="74"/>
        <v>2.7087690659592925</v>
      </c>
      <c r="BA120" s="9">
        <f t="shared" si="75"/>
        <v>2.1119216446462277</v>
      </c>
      <c r="BB120" s="9">
        <f t="shared" si="76"/>
        <v>2.1578329847472326</v>
      </c>
      <c r="BC120" s="33">
        <f t="shared" si="77"/>
        <v>12.742276422764226</v>
      </c>
      <c r="BD120" s="33">
        <f t="shared" si="78"/>
        <v>0.25162601626016262</v>
      </c>
      <c r="BE120" s="33">
        <f t="shared" si="79"/>
        <v>2.9434959349593495</v>
      </c>
      <c r="BF120" s="42">
        <f>BI120-BG120-BH120</f>
        <v>34</v>
      </c>
      <c r="BG120" s="43">
        <v>23</v>
      </c>
      <c r="BH120" s="43">
        <v>0</v>
      </c>
      <c r="BI120" s="43">
        <v>57</v>
      </c>
      <c r="BJ120" s="42">
        <f>BM120-BK120-BL120</f>
        <v>39</v>
      </c>
      <c r="BK120" s="43">
        <v>5</v>
      </c>
      <c r="BL120" s="43">
        <v>3</v>
      </c>
      <c r="BM120" s="43">
        <v>47</v>
      </c>
      <c r="BN120" s="34">
        <f t="shared" si="107"/>
        <v>37.023010689804899</v>
      </c>
      <c r="BO120" s="34">
        <f t="shared" si="108"/>
        <v>56.659201178092495</v>
      </c>
      <c r="BP120" s="33">
        <v>18.204336442315356</v>
      </c>
      <c r="BQ120" s="33">
        <v>5.8883120072588309</v>
      </c>
      <c r="BR120" s="33">
        <v>-1.5557742370078416</v>
      </c>
      <c r="BS120" s="33">
        <v>-0.29514373983717618</v>
      </c>
      <c r="BT120" s="33">
        <v>0</v>
      </c>
      <c r="BU120" s="9">
        <f t="shared" si="109"/>
        <v>22.241730472729166</v>
      </c>
      <c r="BV120" s="34">
        <f t="shared" si="110"/>
        <v>34.038255072278481</v>
      </c>
      <c r="BW120" s="33">
        <v>8.9922941465432373</v>
      </c>
      <c r="BX120" s="33">
        <v>9.9305368456014995E-2</v>
      </c>
      <c r="BY120" s="33">
        <v>0.36513374290453299</v>
      </c>
      <c r="BZ120" s="33">
        <v>5.3245469591719452</v>
      </c>
      <c r="CA120" s="9">
        <f t="shared" si="111"/>
        <v>14.78128021707573</v>
      </c>
      <c r="CB120" s="34">
        <f t="shared" si="112"/>
        <v>22.620946105814006</v>
      </c>
      <c r="CC120" s="47">
        <v>37.646560999999998</v>
      </c>
      <c r="CD120">
        <v>1478401</v>
      </c>
      <c r="CE120" s="68">
        <f t="shared" si="80"/>
        <v>1478401</v>
      </c>
      <c r="CF120" s="62">
        <v>26.5</v>
      </c>
      <c r="CG120" s="62">
        <v>20.8</v>
      </c>
      <c r="CH120" s="62">
        <v>1.4</v>
      </c>
      <c r="CI120" s="62">
        <v>4.2</v>
      </c>
      <c r="CJ120" s="63">
        <f t="shared" si="105"/>
        <v>5.354183487018231</v>
      </c>
      <c r="CK120" s="62">
        <v>0.6</v>
      </c>
      <c r="CL120" s="63">
        <f t="shared" si="106"/>
        <v>0.76488335528831852</v>
      </c>
      <c r="CM120" s="62">
        <v>5.0999999999999996</v>
      </c>
      <c r="CN120" t="s">
        <v>844</v>
      </c>
      <c r="CO120" t="s">
        <v>3137</v>
      </c>
      <c r="CQ120" t="s">
        <v>2396</v>
      </c>
      <c r="CR120">
        <v>70</v>
      </c>
      <c r="CS120">
        <v>190</v>
      </c>
      <c r="CT120">
        <v>13</v>
      </c>
      <c r="CU120" t="s">
        <v>3402</v>
      </c>
      <c r="CZ120" s="72">
        <v>525000</v>
      </c>
      <c r="DA120">
        <v>0</v>
      </c>
    </row>
    <row r="121" spans="1:105" x14ac:dyDescent="0.2">
      <c r="A121" s="38" t="s">
        <v>2452</v>
      </c>
      <c r="B121" t="s">
        <v>951</v>
      </c>
      <c r="C121" t="s">
        <v>951</v>
      </c>
      <c r="D121" s="82" t="s">
        <v>951</v>
      </c>
      <c r="E121" t="str">
        <f t="shared" si="102"/>
        <v xml:space="preserve">McCarthy, Steve </v>
      </c>
      <c r="F121" t="s">
        <v>333</v>
      </c>
      <c r="G121" t="s">
        <v>1524</v>
      </c>
      <c r="H121">
        <v>46</v>
      </c>
      <c r="I121">
        <v>4</v>
      </c>
      <c r="J121">
        <v>12</v>
      </c>
      <c r="K121">
        <f>I121+J121</f>
        <v>16</v>
      </c>
      <c r="L121">
        <v>4</v>
      </c>
      <c r="M121">
        <v>24</v>
      </c>
      <c r="N121">
        <v>51</v>
      </c>
      <c r="O121" s="4">
        <f t="shared" si="103"/>
        <v>7.8431372549019607E-2</v>
      </c>
      <c r="P121">
        <v>837</v>
      </c>
      <c r="Q121">
        <v>0</v>
      </c>
      <c r="R121">
        <v>0</v>
      </c>
      <c r="S121">
        <v>0</v>
      </c>
      <c r="T121">
        <v>0</v>
      </c>
      <c r="U121" s="4">
        <f t="shared" si="104"/>
        <v>0</v>
      </c>
      <c r="V121" s="40">
        <v>0</v>
      </c>
      <c r="W121">
        <v>3</v>
      </c>
      <c r="X121">
        <v>8</v>
      </c>
      <c r="Y121">
        <v>0</v>
      </c>
      <c r="Z121">
        <v>0</v>
      </c>
      <c r="AA121">
        <f>I121-W121-Y121</f>
        <v>1</v>
      </c>
      <c r="AB121">
        <f>J121-X121-Z121</f>
        <v>4</v>
      </c>
      <c r="AC121" s="9">
        <f t="shared" si="60"/>
        <v>4.0437322150666466</v>
      </c>
      <c r="AD121" s="9">
        <f t="shared" si="61"/>
        <v>10.783285906844391</v>
      </c>
      <c r="AE121" s="9">
        <f t="shared" si="62"/>
        <v>0</v>
      </c>
      <c r="AF121" s="9">
        <f t="shared" si="63"/>
        <v>0</v>
      </c>
      <c r="AG121" s="9">
        <f t="shared" si="64"/>
        <v>2.5074876366929026</v>
      </c>
      <c r="AH121" s="9">
        <f t="shared" si="65"/>
        <v>10.029950546771611</v>
      </c>
      <c r="AI121" s="6">
        <f t="shared" si="66"/>
        <v>2.6328620185275478</v>
      </c>
      <c r="AJ121" s="6">
        <f t="shared" si="67"/>
        <v>6.4699715441066354</v>
      </c>
      <c r="AK121" s="6">
        <f t="shared" si="68"/>
        <v>0</v>
      </c>
      <c r="AL121" s="6">
        <f t="shared" si="69"/>
        <v>1.5044925820157418</v>
      </c>
      <c r="AM121" s="6">
        <f t="shared" si="70"/>
        <v>0.80874644301332943</v>
      </c>
      <c r="AN121" s="6">
        <f t="shared" si="71"/>
        <v>0</v>
      </c>
      <c r="AO121" s="32">
        <v>478.56666666666661</v>
      </c>
      <c r="AP121" s="32">
        <v>222.56666666666666</v>
      </c>
      <c r="AQ121" s="32">
        <v>2.2000000000000002</v>
      </c>
      <c r="AR121" s="32">
        <v>703.33333333333326</v>
      </c>
      <c r="AS121" s="40">
        <v>50</v>
      </c>
      <c r="AT121" s="40">
        <v>48</v>
      </c>
      <c r="AU121" s="40">
        <v>22</v>
      </c>
      <c r="AV121" s="40">
        <v>15</v>
      </c>
      <c r="AW121" s="40">
        <v>8</v>
      </c>
      <c r="AX121" s="9">
        <f t="shared" si="72"/>
        <v>4.2654028436018967</v>
      </c>
      <c r="AY121" s="9">
        <f t="shared" si="73"/>
        <v>4.0947867298578204</v>
      </c>
      <c r="AZ121" s="9">
        <f t="shared" si="74"/>
        <v>1.8767772511848344</v>
      </c>
      <c r="BA121" s="9">
        <f t="shared" si="75"/>
        <v>1.2796208530805688</v>
      </c>
      <c r="BB121" s="9">
        <f t="shared" si="76"/>
        <v>0.68246445497630337</v>
      </c>
      <c r="BC121" s="9">
        <f t="shared" si="77"/>
        <v>10.403623188405795</v>
      </c>
      <c r="BD121" s="9">
        <f t="shared" si="78"/>
        <v>4.7826086956521741E-2</v>
      </c>
      <c r="BE121" s="9">
        <f t="shared" si="79"/>
        <v>4.8384057971014496</v>
      </c>
      <c r="BF121" s="3">
        <v>21</v>
      </c>
      <c r="BG121" s="3">
        <v>24</v>
      </c>
      <c r="BH121" s="3">
        <v>0</v>
      </c>
      <c r="BI121" s="3">
        <v>45</v>
      </c>
      <c r="BJ121" s="3">
        <v>12</v>
      </c>
      <c r="BK121" s="3">
        <v>3</v>
      </c>
      <c r="BL121" s="3">
        <v>0</v>
      </c>
      <c r="BM121" s="3">
        <v>15</v>
      </c>
      <c r="BN121" s="34">
        <f t="shared" si="107"/>
        <v>20.292846516731551</v>
      </c>
      <c r="BO121" s="34">
        <f t="shared" si="108"/>
        <v>57.704776824829061</v>
      </c>
      <c r="BP121" s="34">
        <v>1.1346908962680893</v>
      </c>
      <c r="BQ121" s="34">
        <v>5.6143679254505283</v>
      </c>
      <c r="BR121" s="34">
        <v>0.10526470110049831</v>
      </c>
      <c r="BS121" s="34">
        <v>-5.6256293842196796E-3</v>
      </c>
      <c r="BT121" s="34">
        <v>0</v>
      </c>
      <c r="BU121" s="34">
        <f t="shared" si="109"/>
        <v>6.8486978934348963</v>
      </c>
      <c r="BV121" s="34">
        <f t="shared" si="110"/>
        <v>19.474970313085013</v>
      </c>
      <c r="BW121" s="34">
        <v>10.429552594261207</v>
      </c>
      <c r="BX121" s="34">
        <v>2.2735210776900754</v>
      </c>
      <c r="BY121" s="34">
        <v>0.19653783922581233</v>
      </c>
      <c r="BZ121" s="34">
        <v>0.54453711211956002</v>
      </c>
      <c r="CA121" s="34">
        <f t="shared" si="111"/>
        <v>13.444148623296654</v>
      </c>
      <c r="CB121" s="34">
        <f t="shared" si="112"/>
        <v>38.229806511744044</v>
      </c>
      <c r="CC121" s="15">
        <v>57</v>
      </c>
      <c r="CD121" s="7">
        <v>1837431</v>
      </c>
      <c r="CE121" s="68">
        <f t="shared" si="80"/>
        <v>3275420.4782608692</v>
      </c>
      <c r="CF121" s="9">
        <v>20.7</v>
      </c>
      <c r="CG121" s="9">
        <v>12</v>
      </c>
      <c r="CH121" s="9">
        <v>6.6</v>
      </c>
      <c r="CI121" s="9">
        <v>1.2</v>
      </c>
      <c r="CJ121" s="9">
        <f t="shared" si="105"/>
        <v>2.5859282404913264</v>
      </c>
      <c r="CK121" s="9">
        <v>2.8</v>
      </c>
      <c r="CL121" s="9">
        <f t="shared" si="106"/>
        <v>6.0338325611464283</v>
      </c>
      <c r="CM121" s="9">
        <v>4.0999999999999996</v>
      </c>
      <c r="CN121" t="s">
        <v>1080</v>
      </c>
      <c r="CO121" t="s">
        <v>3503</v>
      </c>
      <c r="CP121" t="s">
        <v>2433</v>
      </c>
      <c r="CQ121" t="s">
        <v>2400</v>
      </c>
      <c r="CR121">
        <v>73</v>
      </c>
      <c r="CS121">
        <v>205</v>
      </c>
      <c r="CU121" t="s">
        <v>3402</v>
      </c>
      <c r="CV121" t="s">
        <v>2382</v>
      </c>
      <c r="CW121">
        <v>0</v>
      </c>
      <c r="CX121">
        <v>0</v>
      </c>
      <c r="CY121">
        <v>0</v>
      </c>
      <c r="CZ121" s="70"/>
      <c r="DA121">
        <v>0</v>
      </c>
    </row>
    <row r="122" spans="1:105" x14ac:dyDescent="0.2">
      <c r="A122" s="44" t="s">
        <v>2372</v>
      </c>
      <c r="B122" s="43" t="s">
        <v>951</v>
      </c>
      <c r="C122" s="43" t="s">
        <v>951</v>
      </c>
      <c r="D122" s="82" t="s">
        <v>951</v>
      </c>
      <c r="E122" s="42" t="str">
        <f t="shared" si="102"/>
        <v xml:space="preserve">McCarthy, Steve </v>
      </c>
      <c r="F122" s="42" t="s">
        <v>333</v>
      </c>
      <c r="G122" s="45" t="s">
        <v>2374</v>
      </c>
      <c r="H122" s="43">
        <v>55</v>
      </c>
      <c r="I122" s="64">
        <v>1</v>
      </c>
      <c r="J122" s="64">
        <v>6</v>
      </c>
      <c r="K122" s="64">
        <v>7</v>
      </c>
      <c r="L122" s="43">
        <v>-23</v>
      </c>
      <c r="M122">
        <v>48</v>
      </c>
      <c r="N122">
        <v>41</v>
      </c>
      <c r="O122" s="4">
        <f t="shared" si="103"/>
        <v>2.4390243902439025E-2</v>
      </c>
      <c r="Q122">
        <v>0</v>
      </c>
      <c r="R122">
        <v>0</v>
      </c>
      <c r="S122">
        <v>0</v>
      </c>
      <c r="T122">
        <v>0</v>
      </c>
      <c r="U122" s="4">
        <f t="shared" si="104"/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1</v>
      </c>
      <c r="AB122">
        <v>5</v>
      </c>
      <c r="AC122" s="9">
        <f t="shared" si="60"/>
        <v>0</v>
      </c>
      <c r="AD122" s="9">
        <f t="shared" si="61"/>
        <v>6.6347217102838183</v>
      </c>
      <c r="AE122" s="9">
        <f t="shared" si="62"/>
        <v>0</v>
      </c>
      <c r="AF122" s="9">
        <f t="shared" si="63"/>
        <v>0</v>
      </c>
      <c r="AG122" s="9">
        <f t="shared" si="64"/>
        <v>1.5418549371479966</v>
      </c>
      <c r="AH122" s="9">
        <f t="shared" si="65"/>
        <v>7.7092746857399836</v>
      </c>
      <c r="AI122" s="58">
        <f t="shared" si="66"/>
        <v>1.0792984560035976</v>
      </c>
      <c r="AJ122" s="58">
        <f t="shared" si="67"/>
        <v>3.9808330261702909</v>
      </c>
      <c r="AK122" s="58">
        <f t="shared" si="68"/>
        <v>0</v>
      </c>
      <c r="AL122" s="58">
        <f t="shared" si="69"/>
        <v>2.6982461400089939</v>
      </c>
      <c r="AM122" s="58">
        <f t="shared" si="70"/>
        <v>2.6538886841135274</v>
      </c>
      <c r="AN122" s="58">
        <f t="shared" si="71"/>
        <v>8</v>
      </c>
      <c r="AO122" s="56">
        <v>778.2833333333333</v>
      </c>
      <c r="AP122" s="56">
        <v>45.216666666666669</v>
      </c>
      <c r="AQ122" s="56">
        <v>45</v>
      </c>
      <c r="AR122" s="57">
        <f>SUM(AO122:AQ122)</f>
        <v>868.5</v>
      </c>
      <c r="AS122">
        <v>69</v>
      </c>
      <c r="AT122">
        <v>101</v>
      </c>
      <c r="AU122">
        <v>16</v>
      </c>
      <c r="AV122">
        <v>14</v>
      </c>
      <c r="AW122">
        <v>10</v>
      </c>
      <c r="AX122" s="9">
        <f t="shared" si="72"/>
        <v>4.766839378238342</v>
      </c>
      <c r="AY122" s="9">
        <f t="shared" si="73"/>
        <v>6.9775474956822103</v>
      </c>
      <c r="AZ122" s="9">
        <f t="shared" si="74"/>
        <v>1.1053540587219344</v>
      </c>
      <c r="BA122" s="9">
        <f t="shared" si="75"/>
        <v>0.96718480138169249</v>
      </c>
      <c r="BB122" s="9">
        <f t="shared" si="76"/>
        <v>0.69084628670120896</v>
      </c>
      <c r="BC122" s="33">
        <f t="shared" si="77"/>
        <v>14.15060606060606</v>
      </c>
      <c r="BD122" s="33">
        <f t="shared" si="78"/>
        <v>0.81818181818181823</v>
      </c>
      <c r="BE122" s="33">
        <f t="shared" si="79"/>
        <v>0.82212121212121214</v>
      </c>
      <c r="BF122" s="42">
        <f>BI122-BG122-BH122</f>
        <v>14</v>
      </c>
      <c r="BG122" s="43">
        <v>3</v>
      </c>
      <c r="BH122" s="43">
        <v>0</v>
      </c>
      <c r="BI122" s="43">
        <v>17</v>
      </c>
      <c r="BJ122" s="42">
        <f>BM122-BK122-BL122</f>
        <v>35</v>
      </c>
      <c r="BK122" s="43">
        <v>2</v>
      </c>
      <c r="BL122" s="43">
        <v>6</v>
      </c>
      <c r="BM122" s="43">
        <v>43</v>
      </c>
      <c r="BN122" s="34">
        <f t="shared" si="107"/>
        <v>12.631946704588666</v>
      </c>
      <c r="BO122" s="34">
        <f t="shared" si="108"/>
        <v>29.089111582242179</v>
      </c>
      <c r="BP122" s="33">
        <v>0.4555492044157794</v>
      </c>
      <c r="BQ122" s="33">
        <v>-0.55151131891113236</v>
      </c>
      <c r="BR122" s="33">
        <v>1.3993602497637794</v>
      </c>
      <c r="BS122" s="33">
        <v>-0.12235104386191031</v>
      </c>
      <c r="BT122" s="33">
        <v>0</v>
      </c>
      <c r="BU122" s="9">
        <f t="shared" si="109"/>
        <v>1.1810470914065161</v>
      </c>
      <c r="BV122" s="34">
        <f t="shared" si="110"/>
        <v>2.7197399917248499</v>
      </c>
      <c r="BW122" s="33">
        <v>11.643679524392688</v>
      </c>
      <c r="BX122" s="33">
        <v>-1.2263885041571694</v>
      </c>
      <c r="BY122" s="33">
        <v>1.3699388469846991</v>
      </c>
      <c r="BZ122" s="33">
        <v>-0.33633025403806649</v>
      </c>
      <c r="CA122" s="9">
        <f t="shared" si="111"/>
        <v>11.45089961318215</v>
      </c>
      <c r="CB122" s="34">
        <f t="shared" si="112"/>
        <v>26.369371590517328</v>
      </c>
      <c r="CC122" s="47">
        <v>22.090021</v>
      </c>
      <c r="CD122">
        <v>165000</v>
      </c>
      <c r="CE122" s="68">
        <f t="shared" si="80"/>
        <v>165000</v>
      </c>
      <c r="CF122" s="62">
        <v>14.6</v>
      </c>
      <c r="CG122" s="62">
        <v>16.2</v>
      </c>
      <c r="CH122" s="62">
        <v>-18.2</v>
      </c>
      <c r="CI122" s="62">
        <v>-0.6</v>
      </c>
      <c r="CJ122" s="63">
        <f t="shared" si="105"/>
        <v>-1.2516732437459799</v>
      </c>
      <c r="CK122" s="62">
        <v>-4.3</v>
      </c>
      <c r="CL122" s="63">
        <f t="shared" si="106"/>
        <v>-8.9703249135128562</v>
      </c>
      <c r="CM122" s="62">
        <v>-4.9000000000000004</v>
      </c>
      <c r="CN122" t="s">
        <v>783</v>
      </c>
      <c r="CO122" t="s">
        <v>3503</v>
      </c>
      <c r="CP122" t="s">
        <v>2433</v>
      </c>
      <c r="CQ122" t="s">
        <v>2400</v>
      </c>
      <c r="CR122">
        <v>73</v>
      </c>
      <c r="CS122">
        <v>210</v>
      </c>
      <c r="CT122">
        <v>5</v>
      </c>
      <c r="CU122" t="s">
        <v>3402</v>
      </c>
      <c r="CZ122" s="72">
        <v>725000</v>
      </c>
      <c r="DA122">
        <v>0</v>
      </c>
    </row>
    <row r="123" spans="1:105" x14ac:dyDescent="0.2">
      <c r="A123" s="38" t="s">
        <v>2452</v>
      </c>
      <c r="B123" t="s">
        <v>951</v>
      </c>
      <c r="D123" t="s">
        <v>951</v>
      </c>
      <c r="E123" t="str">
        <f t="shared" si="102"/>
        <v xml:space="preserve">Rucchin, Steve </v>
      </c>
      <c r="F123" t="s">
        <v>1448</v>
      </c>
      <c r="G123" t="s">
        <v>1537</v>
      </c>
      <c r="H123">
        <v>47</v>
      </c>
      <c r="I123">
        <v>5</v>
      </c>
      <c r="J123">
        <v>16</v>
      </c>
      <c r="K123">
        <f>I123+J123</f>
        <v>21</v>
      </c>
      <c r="L123">
        <v>-4</v>
      </c>
      <c r="M123">
        <v>14</v>
      </c>
      <c r="N123">
        <v>56</v>
      </c>
      <c r="O123" s="4">
        <f t="shared" si="103"/>
        <v>8.9285714285714288E-2</v>
      </c>
      <c r="P123">
        <v>1217</v>
      </c>
      <c r="Q123">
        <v>1</v>
      </c>
      <c r="R123">
        <v>0</v>
      </c>
      <c r="S123">
        <v>446</v>
      </c>
      <c r="T123">
        <v>418</v>
      </c>
      <c r="U123" s="4">
        <f t="shared" si="104"/>
        <v>0.51620370370370372</v>
      </c>
      <c r="V123" s="40">
        <v>29.7</v>
      </c>
      <c r="W123">
        <v>1</v>
      </c>
      <c r="X123">
        <v>3</v>
      </c>
      <c r="Y123">
        <v>0</v>
      </c>
      <c r="Z123">
        <v>1</v>
      </c>
      <c r="AA123">
        <f>I123-W123-Y123</f>
        <v>4</v>
      </c>
      <c r="AB123">
        <f>J123-X123-Z123</f>
        <v>12</v>
      </c>
      <c r="AC123" s="9">
        <f t="shared" si="60"/>
        <v>2.6595744680851068</v>
      </c>
      <c r="AD123" s="9">
        <f t="shared" si="61"/>
        <v>7.9787234042553195</v>
      </c>
      <c r="AE123" s="9">
        <f t="shared" si="62"/>
        <v>0</v>
      </c>
      <c r="AF123" s="9">
        <f t="shared" si="63"/>
        <v>2.5045220537080839</v>
      </c>
      <c r="AG123" s="9">
        <f t="shared" si="64"/>
        <v>7.6257049805385648</v>
      </c>
      <c r="AH123" s="9">
        <f t="shared" si="65"/>
        <v>22.877114941615698</v>
      </c>
      <c r="AI123" s="6">
        <f t="shared" si="66"/>
        <v>2.2877114941615697</v>
      </c>
      <c r="AJ123" s="6">
        <f t="shared" si="67"/>
        <v>4.2553191489361701</v>
      </c>
      <c r="AK123" s="6">
        <f t="shared" si="68"/>
        <v>0.50090441074161685</v>
      </c>
      <c r="AL123" s="6">
        <f t="shared" si="69"/>
        <v>2.6689967431884978</v>
      </c>
      <c r="AM123" s="6">
        <f t="shared" si="70"/>
        <v>0.53191489361702127</v>
      </c>
      <c r="AN123" s="6">
        <f t="shared" si="71"/>
        <v>8.0144705718658695</v>
      </c>
      <c r="AO123" s="32">
        <v>629.45000000000005</v>
      </c>
      <c r="AP123" s="32">
        <v>112.8</v>
      </c>
      <c r="AQ123" s="32">
        <v>119.78333333333333</v>
      </c>
      <c r="AR123" s="32">
        <v>862.0333333333333</v>
      </c>
      <c r="AS123" s="40">
        <v>35</v>
      </c>
      <c r="AT123" s="40">
        <v>20</v>
      </c>
      <c r="AU123" s="40">
        <v>32</v>
      </c>
      <c r="AV123" s="40">
        <v>26</v>
      </c>
      <c r="AW123" s="40">
        <v>51</v>
      </c>
      <c r="AX123" s="9">
        <f t="shared" si="72"/>
        <v>2.436100692161943</v>
      </c>
      <c r="AY123" s="9">
        <f t="shared" si="73"/>
        <v>1.3920575383782532</v>
      </c>
      <c r="AZ123" s="9">
        <f t="shared" si="74"/>
        <v>2.2272920614052047</v>
      </c>
      <c r="BA123" s="9">
        <f t="shared" si="75"/>
        <v>1.8096747998917289</v>
      </c>
      <c r="BB123" s="9">
        <f t="shared" si="76"/>
        <v>3.5497467228645454</v>
      </c>
      <c r="BC123" s="9">
        <f t="shared" si="77"/>
        <v>13.392553191489363</v>
      </c>
      <c r="BD123" s="9">
        <f t="shared" si="78"/>
        <v>2.5485815602836879</v>
      </c>
      <c r="BE123" s="9">
        <f t="shared" si="79"/>
        <v>2.4</v>
      </c>
      <c r="BF123" s="3">
        <v>24</v>
      </c>
      <c r="BG123" s="3">
        <v>8</v>
      </c>
      <c r="BH123" s="3">
        <v>1</v>
      </c>
      <c r="BI123" s="3">
        <v>33</v>
      </c>
      <c r="BJ123" s="3">
        <v>28</v>
      </c>
      <c r="BK123" s="3">
        <v>1</v>
      </c>
      <c r="BL123" s="3">
        <v>16</v>
      </c>
      <c r="BM123" s="3">
        <v>45</v>
      </c>
      <c r="BN123" s="34">
        <f t="shared" si="107"/>
        <v>11.963010262675619</v>
      </c>
      <c r="BO123" s="34">
        <f t="shared" si="108"/>
        <v>27.755331029756668</v>
      </c>
      <c r="BP123" s="34">
        <v>4.8514507156599658</v>
      </c>
      <c r="BQ123" s="34">
        <v>-1.7088537051645867</v>
      </c>
      <c r="BR123" s="34">
        <v>0.12901660830142117</v>
      </c>
      <c r="BS123" s="34">
        <v>-0.86553077152800295</v>
      </c>
      <c r="BT123" s="34">
        <v>0</v>
      </c>
      <c r="BU123" s="34">
        <f t="shared" si="109"/>
        <v>2.4060828472687974</v>
      </c>
      <c r="BV123" s="34">
        <f t="shared" si="110"/>
        <v>5.5823429425052344</v>
      </c>
      <c r="BW123" s="34">
        <v>3.2518093575554983</v>
      </c>
      <c r="BX123" s="34">
        <v>0.15246503543415085</v>
      </c>
      <c r="BY123" s="34">
        <v>1.9311640857151648</v>
      </c>
      <c r="BZ123" s="34">
        <v>4.2214889367020065</v>
      </c>
      <c r="CA123" s="34">
        <f t="shared" si="111"/>
        <v>9.5569274154068218</v>
      </c>
      <c r="CB123" s="34">
        <f t="shared" si="112"/>
        <v>22.172988087251433</v>
      </c>
      <c r="CC123" s="15">
        <v>51</v>
      </c>
      <c r="CD123" s="7">
        <v>861680</v>
      </c>
      <c r="CE123" s="68">
        <f t="shared" si="80"/>
        <v>1503356.5957446811</v>
      </c>
      <c r="CF123" s="9">
        <v>15.9</v>
      </c>
      <c r="CG123" s="9">
        <v>17.600000000000001</v>
      </c>
      <c r="CH123" s="9">
        <v>-6.1</v>
      </c>
      <c r="CI123" s="9">
        <v>0.1</v>
      </c>
      <c r="CJ123" s="9">
        <f t="shared" si="105"/>
        <v>0.18271236505930538</v>
      </c>
      <c r="CK123" s="9">
        <v>-0.2</v>
      </c>
      <c r="CL123" s="9">
        <f t="shared" si="106"/>
        <v>-0.36542473011861076</v>
      </c>
      <c r="CM123" s="9">
        <v>-0.1</v>
      </c>
      <c r="CN123" t="s">
        <v>1013</v>
      </c>
      <c r="CO123" t="s">
        <v>3113</v>
      </c>
      <c r="CP123" t="s">
        <v>2427</v>
      </c>
      <c r="CQ123" t="s">
        <v>2400</v>
      </c>
      <c r="CR123">
        <v>74</v>
      </c>
      <c r="CS123">
        <v>215</v>
      </c>
      <c r="CU123" t="s">
        <v>3402</v>
      </c>
      <c r="CV123" t="s">
        <v>2382</v>
      </c>
      <c r="CW123">
        <v>0</v>
      </c>
      <c r="CX123">
        <v>0</v>
      </c>
      <c r="CY123">
        <v>0</v>
      </c>
      <c r="CZ123" s="70"/>
      <c r="DA123">
        <v>0</v>
      </c>
    </row>
    <row r="124" spans="1:105" x14ac:dyDescent="0.2">
      <c r="A124" s="44" t="s">
        <v>2372</v>
      </c>
      <c r="B124" s="43"/>
      <c r="C124" s="43" t="s">
        <v>951</v>
      </c>
      <c r="D124" s="42" t="s">
        <v>951</v>
      </c>
      <c r="E124" s="42" t="str">
        <f t="shared" si="102"/>
        <v xml:space="preserve">Enstrom, Tobias </v>
      </c>
      <c r="F124" s="42" t="s">
        <v>2621</v>
      </c>
      <c r="G124" s="45" t="s">
        <v>2374</v>
      </c>
      <c r="H124" s="43">
        <v>82</v>
      </c>
      <c r="I124" s="64">
        <v>5</v>
      </c>
      <c r="J124" s="64">
        <v>33</v>
      </c>
      <c r="K124" s="64">
        <v>38</v>
      </c>
      <c r="L124" s="43">
        <v>-5</v>
      </c>
      <c r="M124">
        <v>42</v>
      </c>
      <c r="N124">
        <v>105</v>
      </c>
      <c r="O124" s="4">
        <f t="shared" si="103"/>
        <v>4.7619047619047616E-2</v>
      </c>
      <c r="Q124">
        <v>0</v>
      </c>
      <c r="R124">
        <v>0</v>
      </c>
      <c r="S124">
        <v>0</v>
      </c>
      <c r="T124">
        <v>0</v>
      </c>
      <c r="U124" s="4">
        <f t="shared" si="104"/>
        <v>0</v>
      </c>
      <c r="V124">
        <v>0</v>
      </c>
      <c r="W124">
        <v>4</v>
      </c>
      <c r="X124">
        <v>22</v>
      </c>
      <c r="Y124">
        <v>0</v>
      </c>
      <c r="Z124">
        <v>0</v>
      </c>
      <c r="AA124">
        <v>1</v>
      </c>
      <c r="AB124">
        <v>11</v>
      </c>
      <c r="AC124" s="9">
        <f t="shared" si="60"/>
        <v>2.5491237387148167</v>
      </c>
      <c r="AD124" s="9">
        <f t="shared" si="61"/>
        <v>14.020180562931493</v>
      </c>
      <c r="AE124" s="9">
        <f t="shared" si="62"/>
        <v>0</v>
      </c>
      <c r="AF124" s="9">
        <f t="shared" si="63"/>
        <v>0</v>
      </c>
      <c r="AG124" s="9">
        <f t="shared" si="64"/>
        <v>0.93745117441799919</v>
      </c>
      <c r="AH124" s="9">
        <f t="shared" si="65"/>
        <v>10.31196291859799</v>
      </c>
      <c r="AI124" s="58">
        <f t="shared" si="66"/>
        <v>2.7186084058121973</v>
      </c>
      <c r="AJ124" s="58">
        <f t="shared" si="67"/>
        <v>5.7355284121083381</v>
      </c>
      <c r="AK124" s="58">
        <f t="shared" si="68"/>
        <v>0.93847758081334731</v>
      </c>
      <c r="AL124" s="58">
        <f t="shared" si="69"/>
        <v>2.6717358470912975</v>
      </c>
      <c r="AM124" s="58">
        <f t="shared" si="70"/>
        <v>1.2745618693574086</v>
      </c>
      <c r="AN124" s="58">
        <f t="shared" si="71"/>
        <v>7.5078206465067785</v>
      </c>
      <c r="AO124" s="56">
        <v>1280.0666666666666</v>
      </c>
      <c r="AP124" s="56">
        <v>470.75</v>
      </c>
      <c r="AQ124" s="56">
        <v>255.73333333333332</v>
      </c>
      <c r="AR124" s="57">
        <f>SUM(AO124:AQ124)</f>
        <v>2006.55</v>
      </c>
      <c r="AS124">
        <v>106</v>
      </c>
      <c r="AT124">
        <v>21</v>
      </c>
      <c r="AU124">
        <v>37</v>
      </c>
      <c r="AV124">
        <v>52</v>
      </c>
      <c r="AW124">
        <v>30</v>
      </c>
      <c r="AX124" s="9">
        <f t="shared" si="72"/>
        <v>3.1696194961501085</v>
      </c>
      <c r="AY124" s="9">
        <f t="shared" si="73"/>
        <v>0.62794348508634223</v>
      </c>
      <c r="AZ124" s="9">
        <f t="shared" si="74"/>
        <v>1.1063766165806981</v>
      </c>
      <c r="BA124" s="9">
        <f t="shared" si="75"/>
        <v>1.5549076773566568</v>
      </c>
      <c r="BB124" s="9">
        <f t="shared" si="76"/>
        <v>0.89706212155191756</v>
      </c>
      <c r="BC124" s="33">
        <f t="shared" si="77"/>
        <v>15.610569105691056</v>
      </c>
      <c r="BD124" s="33">
        <f t="shared" si="78"/>
        <v>3.1186991869918699</v>
      </c>
      <c r="BE124" s="33">
        <f t="shared" si="79"/>
        <v>5.7408536585365857</v>
      </c>
      <c r="BF124" s="42">
        <f>BI124-BG124-BH124</f>
        <v>58</v>
      </c>
      <c r="BG124" s="43">
        <v>45</v>
      </c>
      <c r="BH124" s="43">
        <v>4</v>
      </c>
      <c r="BI124" s="43">
        <v>107</v>
      </c>
      <c r="BJ124" s="42">
        <f>BM124-BK124-BL124</f>
        <v>57</v>
      </c>
      <c r="BK124" s="43">
        <v>10</v>
      </c>
      <c r="BL124" s="43">
        <v>32</v>
      </c>
      <c r="BM124" s="43">
        <v>99</v>
      </c>
      <c r="BN124" s="34">
        <f t="shared" si="107"/>
        <v>50.354751156024157</v>
      </c>
      <c r="BO124" s="34">
        <f t="shared" si="108"/>
        <v>50.19037766915767</v>
      </c>
      <c r="BP124" s="33">
        <v>2.4103615382107475</v>
      </c>
      <c r="BQ124" s="33">
        <v>10.846831350663839</v>
      </c>
      <c r="BR124" s="33">
        <v>-0.89713132545332419</v>
      </c>
      <c r="BS124" s="33">
        <v>-0.69531645074709325</v>
      </c>
      <c r="BT124" s="33">
        <v>-0.88587910496712508</v>
      </c>
      <c r="BU124" s="9">
        <f t="shared" si="109"/>
        <v>10.778866007707043</v>
      </c>
      <c r="BV124" s="34">
        <f t="shared" si="110"/>
        <v>10.743680454219474</v>
      </c>
      <c r="BW124" s="33">
        <v>19.640617686611822</v>
      </c>
      <c r="BX124" s="33">
        <v>3.0991883877977608</v>
      </c>
      <c r="BY124" s="33">
        <v>9.412519490948684</v>
      </c>
      <c r="BZ124" s="33">
        <v>7.4235595829588421</v>
      </c>
      <c r="CA124" s="9">
        <f t="shared" si="111"/>
        <v>39.575885148317113</v>
      </c>
      <c r="CB124" s="34">
        <f t="shared" si="112"/>
        <v>39.44669721493819</v>
      </c>
      <c r="CC124" s="47">
        <v>40.695343000000001</v>
      </c>
      <c r="CD124">
        <v>2018123</v>
      </c>
      <c r="CE124" s="68">
        <f t="shared" si="80"/>
        <v>2018122.9999999998</v>
      </c>
      <c r="CF124" s="62">
        <v>49.3</v>
      </c>
      <c r="CG124" s="62">
        <v>39.6</v>
      </c>
      <c r="CH124" s="62">
        <v>9.6999999999999993</v>
      </c>
      <c r="CI124" s="62">
        <v>2.9</v>
      </c>
      <c r="CJ124" s="63">
        <f t="shared" si="105"/>
        <v>2.1221841421619447</v>
      </c>
      <c r="CK124" s="62">
        <v>3.6</v>
      </c>
      <c r="CL124" s="63">
        <f t="shared" si="106"/>
        <v>2.6344354868217246</v>
      </c>
      <c r="CM124" s="62">
        <v>6.3</v>
      </c>
      <c r="CN124" t="s">
        <v>623</v>
      </c>
      <c r="CO124" t="s">
        <v>804</v>
      </c>
      <c r="CQ124" t="s">
        <v>2436</v>
      </c>
      <c r="CR124">
        <v>70</v>
      </c>
      <c r="CS124">
        <v>175</v>
      </c>
      <c r="CT124">
        <v>39</v>
      </c>
      <c r="CU124" t="s">
        <v>3402</v>
      </c>
      <c r="CV124" t="s">
        <v>3090</v>
      </c>
      <c r="CZ124" s="72">
        <v>900000</v>
      </c>
      <c r="DA124">
        <v>0</v>
      </c>
    </row>
    <row r="125" spans="1:105" x14ac:dyDescent="0.2">
      <c r="A125" s="38" t="s">
        <v>2452</v>
      </c>
      <c r="B125" t="s">
        <v>963</v>
      </c>
      <c r="C125" t="s">
        <v>951</v>
      </c>
      <c r="D125" t="s">
        <v>951</v>
      </c>
      <c r="E125" t="str">
        <f t="shared" si="102"/>
        <v xml:space="preserve">White, Todd </v>
      </c>
      <c r="F125" t="s">
        <v>2343</v>
      </c>
      <c r="G125" t="s">
        <v>1537</v>
      </c>
      <c r="H125">
        <v>77</v>
      </c>
      <c r="I125">
        <v>13</v>
      </c>
      <c r="J125">
        <v>31</v>
      </c>
      <c r="K125">
        <f>I125+J125</f>
        <v>44</v>
      </c>
      <c r="L125">
        <v>8</v>
      </c>
      <c r="M125">
        <v>24</v>
      </c>
      <c r="N125">
        <v>162</v>
      </c>
      <c r="O125" s="4">
        <f t="shared" si="103"/>
        <v>8.0246913580246909E-2</v>
      </c>
      <c r="P125">
        <v>2085</v>
      </c>
      <c r="Q125">
        <v>1</v>
      </c>
      <c r="R125">
        <v>0</v>
      </c>
      <c r="S125">
        <v>517</v>
      </c>
      <c r="T125">
        <v>534</v>
      </c>
      <c r="U125" s="4">
        <f t="shared" si="104"/>
        <v>0.49191246431969554</v>
      </c>
      <c r="V125" s="40">
        <v>24.2</v>
      </c>
      <c r="W125">
        <v>6</v>
      </c>
      <c r="X125">
        <v>8</v>
      </c>
      <c r="Y125">
        <v>1</v>
      </c>
      <c r="Z125">
        <v>1</v>
      </c>
      <c r="AA125">
        <f>I125-W125-Y125</f>
        <v>6</v>
      </c>
      <c r="AB125">
        <f>J125-X125-Z125</f>
        <v>22</v>
      </c>
      <c r="AC125" s="9">
        <f t="shared" si="60"/>
        <v>9.5137420718816088</v>
      </c>
      <c r="AD125" s="9">
        <f t="shared" si="61"/>
        <v>12.684989429175475</v>
      </c>
      <c r="AE125" s="9">
        <f t="shared" si="62"/>
        <v>1.504890895410083</v>
      </c>
      <c r="AF125" s="9">
        <f t="shared" si="63"/>
        <v>1.504890895410083</v>
      </c>
      <c r="AG125" s="9">
        <f t="shared" si="64"/>
        <v>7.6820485462790078</v>
      </c>
      <c r="AH125" s="9">
        <f t="shared" si="65"/>
        <v>28.167511336356363</v>
      </c>
      <c r="AI125" s="6">
        <f t="shared" si="66"/>
        <v>2.4966657775406778</v>
      </c>
      <c r="AJ125" s="6">
        <f t="shared" si="67"/>
        <v>7.6109936575052863</v>
      </c>
      <c r="AK125" s="6">
        <f t="shared" si="68"/>
        <v>0.60195635816403315</v>
      </c>
      <c r="AL125" s="6">
        <f t="shared" si="69"/>
        <v>1.9205121365697522</v>
      </c>
      <c r="AM125" s="6">
        <f t="shared" si="70"/>
        <v>0.95137420718816079</v>
      </c>
      <c r="AN125" s="6">
        <f t="shared" si="71"/>
        <v>3.6117381489841986</v>
      </c>
      <c r="AO125" s="32">
        <v>937.25</v>
      </c>
      <c r="AP125" s="32">
        <v>189.2</v>
      </c>
      <c r="AQ125" s="32">
        <v>199.35</v>
      </c>
      <c r="AR125" s="32">
        <v>1325.8</v>
      </c>
      <c r="AS125" s="40">
        <v>40</v>
      </c>
      <c r="AT125" s="40">
        <v>26</v>
      </c>
      <c r="AU125" s="40">
        <v>59</v>
      </c>
      <c r="AV125" s="40">
        <v>42</v>
      </c>
      <c r="AW125" s="40">
        <v>43</v>
      </c>
      <c r="AX125" s="9">
        <f t="shared" si="72"/>
        <v>1.8102277869965304</v>
      </c>
      <c r="AY125" s="9">
        <f t="shared" si="73"/>
        <v>1.1766480615477448</v>
      </c>
      <c r="AZ125" s="9">
        <f t="shared" si="74"/>
        <v>2.6700859858198824</v>
      </c>
      <c r="BA125" s="9">
        <f t="shared" si="75"/>
        <v>1.9007391763463573</v>
      </c>
      <c r="BB125" s="9">
        <f t="shared" si="76"/>
        <v>1.9459948710212704</v>
      </c>
      <c r="BC125" s="9">
        <f t="shared" si="77"/>
        <v>12.172077922077921</v>
      </c>
      <c r="BD125" s="9">
        <f t="shared" si="78"/>
        <v>2.5889610389610387</v>
      </c>
      <c r="BE125" s="9">
        <f t="shared" si="79"/>
        <v>2.4571428571428569</v>
      </c>
      <c r="BF125" s="3">
        <v>39</v>
      </c>
      <c r="BG125" s="3">
        <v>24</v>
      </c>
      <c r="BH125" s="3">
        <v>2</v>
      </c>
      <c r="BI125" s="3">
        <v>65</v>
      </c>
      <c r="BJ125" s="3">
        <v>30</v>
      </c>
      <c r="BK125" s="3">
        <v>3</v>
      </c>
      <c r="BL125" s="3">
        <v>12</v>
      </c>
      <c r="BM125" s="3">
        <v>45</v>
      </c>
      <c r="BN125" s="34">
        <f t="shared" si="107"/>
        <v>50.874942138812131</v>
      </c>
      <c r="BO125" s="34">
        <f t="shared" si="108"/>
        <v>76.746028267932019</v>
      </c>
      <c r="BP125" s="34">
        <v>10.635167870973273</v>
      </c>
      <c r="BQ125" s="34">
        <v>9.8214669593312998</v>
      </c>
      <c r="BR125" s="34">
        <v>-0.34248970315022231</v>
      </c>
      <c r="BS125" s="34">
        <v>0.74652669175718223</v>
      </c>
      <c r="BT125" s="34">
        <v>2.9108528996802536</v>
      </c>
      <c r="BU125" s="34">
        <f t="shared" si="109"/>
        <v>23.771524718591788</v>
      </c>
      <c r="BV125" s="34">
        <f t="shared" si="110"/>
        <v>35.859895487391441</v>
      </c>
      <c r="BW125" s="34">
        <v>8.8767318267871502</v>
      </c>
      <c r="BX125" s="34">
        <v>0.11671918284621544</v>
      </c>
      <c r="BY125" s="34">
        <v>11.171766965804681</v>
      </c>
      <c r="BZ125" s="34">
        <v>6.9381994447822999</v>
      </c>
      <c r="CA125" s="34">
        <f t="shared" si="111"/>
        <v>27.103417420220346</v>
      </c>
      <c r="CB125" s="34">
        <f t="shared" si="112"/>
        <v>40.886132780540578</v>
      </c>
      <c r="CC125" s="15">
        <v>78</v>
      </c>
      <c r="CD125" s="7">
        <v>2498274</v>
      </c>
      <c r="CE125" s="68">
        <f t="shared" si="80"/>
        <v>2660499.5844155843</v>
      </c>
      <c r="CF125" s="9">
        <v>27.5</v>
      </c>
      <c r="CG125" s="9">
        <v>26.7</v>
      </c>
      <c r="CH125" s="9">
        <v>3.9</v>
      </c>
      <c r="CI125" s="9">
        <v>3.2</v>
      </c>
      <c r="CJ125" s="9">
        <f t="shared" si="105"/>
        <v>3.7331933385831371</v>
      </c>
      <c r="CK125" s="9">
        <v>3.7</v>
      </c>
      <c r="CL125" s="9">
        <f t="shared" si="106"/>
        <v>4.3165047977367523</v>
      </c>
      <c r="CM125" s="9">
        <v>6.8</v>
      </c>
      <c r="CN125" t="s">
        <v>1592</v>
      </c>
      <c r="CO125" t="s">
        <v>1593</v>
      </c>
      <c r="CP125" t="s">
        <v>2427</v>
      </c>
      <c r="CQ125" t="s">
        <v>2400</v>
      </c>
      <c r="CR125">
        <v>70</v>
      </c>
      <c r="CS125">
        <v>194</v>
      </c>
      <c r="CT125">
        <v>28</v>
      </c>
      <c r="CU125" t="s">
        <v>3402</v>
      </c>
      <c r="CV125" t="s">
        <v>2382</v>
      </c>
      <c r="CW125">
        <v>2</v>
      </c>
      <c r="CX125">
        <v>1</v>
      </c>
      <c r="CY125">
        <v>1</v>
      </c>
      <c r="CZ125" s="70"/>
      <c r="DA125">
        <v>0</v>
      </c>
    </row>
    <row r="126" spans="1:105" x14ac:dyDescent="0.2">
      <c r="A126" s="44" t="s">
        <v>2372</v>
      </c>
      <c r="B126" s="43" t="s">
        <v>963</v>
      </c>
      <c r="C126" s="43" t="s">
        <v>951</v>
      </c>
      <c r="D126" s="42" t="s">
        <v>951</v>
      </c>
      <c r="E126" s="42" t="str">
        <f t="shared" si="102"/>
        <v xml:space="preserve">White, Todd </v>
      </c>
      <c r="F126" s="42" t="s">
        <v>2343</v>
      </c>
      <c r="G126" s="45" t="s">
        <v>2373</v>
      </c>
      <c r="H126" s="43">
        <v>74</v>
      </c>
      <c r="I126" s="64">
        <v>14</v>
      </c>
      <c r="J126" s="64">
        <v>23</v>
      </c>
      <c r="K126" s="64">
        <v>37</v>
      </c>
      <c r="L126" s="43">
        <v>-12</v>
      </c>
      <c r="M126">
        <v>36</v>
      </c>
      <c r="N126">
        <v>111</v>
      </c>
      <c r="O126" s="4">
        <f t="shared" si="103"/>
        <v>0.12612612612612611</v>
      </c>
      <c r="Q126">
        <v>4</v>
      </c>
      <c r="R126">
        <v>0</v>
      </c>
      <c r="S126">
        <v>543</v>
      </c>
      <c r="T126">
        <v>623</v>
      </c>
      <c r="U126" s="4">
        <f t="shared" si="104"/>
        <v>0.46569468267581476</v>
      </c>
      <c r="V126">
        <v>27.1</v>
      </c>
      <c r="W126">
        <v>6</v>
      </c>
      <c r="X126">
        <v>5</v>
      </c>
      <c r="Y126">
        <v>1</v>
      </c>
      <c r="Z126">
        <v>0</v>
      </c>
      <c r="AA126">
        <v>7</v>
      </c>
      <c r="AB126">
        <v>18</v>
      </c>
      <c r="AC126" s="9">
        <f t="shared" si="60"/>
        <v>9.11546252532073</v>
      </c>
      <c r="AD126" s="9">
        <f t="shared" si="61"/>
        <v>7.5962187711006077</v>
      </c>
      <c r="AE126" s="9">
        <f t="shared" si="62"/>
        <v>1.6298442593263311</v>
      </c>
      <c r="AF126" s="9">
        <f t="shared" si="63"/>
        <v>0</v>
      </c>
      <c r="AG126" s="9">
        <f t="shared" si="64"/>
        <v>8.5528102090686922</v>
      </c>
      <c r="AH126" s="9">
        <f t="shared" si="65"/>
        <v>21.992940537605215</v>
      </c>
      <c r="AI126" s="58">
        <f t="shared" si="66"/>
        <v>2.5658430627206079</v>
      </c>
      <c r="AJ126" s="58">
        <f t="shared" si="67"/>
        <v>6.9885212694125594</v>
      </c>
      <c r="AK126" s="58">
        <f t="shared" si="68"/>
        <v>0.6519377037305325</v>
      </c>
      <c r="AL126" s="58">
        <f t="shared" si="69"/>
        <v>3.3600325821341297</v>
      </c>
      <c r="AM126" s="58">
        <f t="shared" si="70"/>
        <v>0.3038487508440243</v>
      </c>
      <c r="AN126" s="58">
        <f t="shared" si="71"/>
        <v>6.1934081854400587</v>
      </c>
      <c r="AO126" s="56">
        <v>982.13333333333344</v>
      </c>
      <c r="AP126" s="56">
        <v>197.46666666666667</v>
      </c>
      <c r="AQ126" s="56">
        <v>184.06666666666666</v>
      </c>
      <c r="AR126" s="57">
        <f>SUM(AO126:AQ126)</f>
        <v>1363.6666666666667</v>
      </c>
      <c r="AS126">
        <v>37</v>
      </c>
      <c r="AT126">
        <v>37</v>
      </c>
      <c r="AU126">
        <v>25</v>
      </c>
      <c r="AV126">
        <v>27</v>
      </c>
      <c r="AW126">
        <v>78</v>
      </c>
      <c r="AX126" s="9">
        <f t="shared" si="72"/>
        <v>1.6279638230261551</v>
      </c>
      <c r="AY126" s="9">
        <f t="shared" si="73"/>
        <v>1.6279638230261551</v>
      </c>
      <c r="AZ126" s="9">
        <f t="shared" si="74"/>
        <v>1.0999755560987534</v>
      </c>
      <c r="BA126" s="9">
        <f t="shared" si="75"/>
        <v>1.1879736005866535</v>
      </c>
      <c r="BB126" s="9">
        <f t="shared" si="76"/>
        <v>3.4319237350281102</v>
      </c>
      <c r="BC126" s="33">
        <f t="shared" si="77"/>
        <v>13.272072072072074</v>
      </c>
      <c r="BD126" s="33">
        <f t="shared" si="78"/>
        <v>2.4873873873873875</v>
      </c>
      <c r="BE126" s="33">
        <f t="shared" si="79"/>
        <v>2.6684684684684683</v>
      </c>
      <c r="BF126" s="42">
        <f>BI126-BG126-BH126</f>
        <v>42</v>
      </c>
      <c r="BG126" s="43">
        <v>23</v>
      </c>
      <c r="BH126" s="43">
        <v>2</v>
      </c>
      <c r="BI126" s="43">
        <v>67</v>
      </c>
      <c r="BJ126" s="42">
        <f>BM126-BK126-BL126</f>
        <v>55</v>
      </c>
      <c r="BK126" s="43">
        <v>1</v>
      </c>
      <c r="BL126" s="43">
        <v>19</v>
      </c>
      <c r="BM126" s="43">
        <v>75</v>
      </c>
      <c r="BN126" s="34">
        <f t="shared" si="107"/>
        <v>28.285726898367926</v>
      </c>
      <c r="BO126" s="34">
        <f t="shared" si="108"/>
        <v>41.4848108995863</v>
      </c>
      <c r="BP126" s="33">
        <v>12.555144814739862</v>
      </c>
      <c r="BQ126" s="33">
        <v>7.5084592053691885</v>
      </c>
      <c r="BR126" s="33">
        <v>-4.7787926818450446</v>
      </c>
      <c r="BS126" s="33">
        <v>0.32050338058790095</v>
      </c>
      <c r="BT126" s="33">
        <v>-0.88587910496712508</v>
      </c>
      <c r="BU126" s="9">
        <f t="shared" si="109"/>
        <v>14.719435613884782</v>
      </c>
      <c r="BV126" s="34">
        <f t="shared" si="110"/>
        <v>21.588025833123609</v>
      </c>
      <c r="BW126" s="33">
        <v>2.1174669682803846</v>
      </c>
      <c r="BX126" s="33">
        <v>0.78812776722437883</v>
      </c>
      <c r="BY126" s="33">
        <v>8.3104864080800613</v>
      </c>
      <c r="BZ126" s="33">
        <v>2.3502101408983171</v>
      </c>
      <c r="CA126" s="9">
        <f t="shared" si="111"/>
        <v>13.566291284483142</v>
      </c>
      <c r="CB126" s="34">
        <f t="shared" si="112"/>
        <v>19.896785066462687</v>
      </c>
      <c r="CC126" s="47">
        <v>33.952427</v>
      </c>
      <c r="CD126">
        <v>1185757</v>
      </c>
      <c r="CE126" s="68">
        <f t="shared" si="80"/>
        <v>1313946.945945946</v>
      </c>
      <c r="CF126" s="62">
        <v>30</v>
      </c>
      <c r="CG126" s="62">
        <v>28</v>
      </c>
      <c r="CH126" s="62">
        <v>-1.3</v>
      </c>
      <c r="CI126" s="62">
        <v>0.9</v>
      </c>
      <c r="CJ126" s="63">
        <f t="shared" si="105"/>
        <v>1.031400412560165</v>
      </c>
      <c r="CK126" s="62">
        <v>0.4</v>
      </c>
      <c r="CL126" s="63">
        <f t="shared" si="106"/>
        <v>0.45840018336007338</v>
      </c>
      <c r="CM126" s="62">
        <v>1</v>
      </c>
      <c r="CN126" t="s">
        <v>808</v>
      </c>
      <c r="CO126" t="s">
        <v>1593</v>
      </c>
      <c r="CP126" t="s">
        <v>2427</v>
      </c>
      <c r="CQ126" t="s">
        <v>2400</v>
      </c>
      <c r="CR126">
        <v>70</v>
      </c>
      <c r="CS126">
        <v>195</v>
      </c>
      <c r="CT126">
        <v>12</v>
      </c>
      <c r="CU126" t="s">
        <v>3402</v>
      </c>
      <c r="CZ126" s="72">
        <v>2375000</v>
      </c>
      <c r="DA126">
        <v>0</v>
      </c>
    </row>
    <row r="127" spans="1:105" s="18" customFormat="1" x14ac:dyDescent="0.2">
      <c r="A127" s="75" t="s">
        <v>2452</v>
      </c>
      <c r="B127" s="19" t="s">
        <v>968</v>
      </c>
      <c r="C127" s="19" t="s">
        <v>952</v>
      </c>
      <c r="D127" s="19" t="s">
        <v>952</v>
      </c>
      <c r="E127" s="19" t="str">
        <f t="shared" si="102"/>
        <v xml:space="preserve">Ward, Aaron </v>
      </c>
      <c r="F127" s="19" t="s">
        <v>2932</v>
      </c>
      <c r="G127" s="19" t="s">
        <v>1524</v>
      </c>
      <c r="H127" s="19">
        <v>60</v>
      </c>
      <c r="I127" s="19">
        <v>3</v>
      </c>
      <c r="J127" s="19">
        <v>10</v>
      </c>
      <c r="K127" s="19">
        <f>I127+J127</f>
        <v>13</v>
      </c>
      <c r="L127" s="19">
        <v>-3</v>
      </c>
      <c r="M127" s="19">
        <v>57</v>
      </c>
      <c r="N127" s="19">
        <v>45</v>
      </c>
      <c r="O127" s="20">
        <f t="shared" si="103"/>
        <v>6.6666666666666666E-2</v>
      </c>
      <c r="P127" s="19">
        <v>1568</v>
      </c>
      <c r="Q127" s="19">
        <v>0</v>
      </c>
      <c r="R127" s="19">
        <v>0</v>
      </c>
      <c r="S127" s="19">
        <v>0</v>
      </c>
      <c r="T127" s="19">
        <v>0</v>
      </c>
      <c r="U127" s="20">
        <f t="shared" si="104"/>
        <v>0</v>
      </c>
      <c r="V127" s="19"/>
      <c r="W127" s="19">
        <v>0</v>
      </c>
      <c r="X127" s="19">
        <v>0</v>
      </c>
      <c r="Y127" s="19">
        <v>0</v>
      </c>
      <c r="Z127" s="19">
        <v>0</v>
      </c>
      <c r="AA127" s="19">
        <f>I127-W127-Y127</f>
        <v>3</v>
      </c>
      <c r="AB127" s="19">
        <f>J127-X127-Z127</f>
        <v>10</v>
      </c>
      <c r="AC127" s="24">
        <f t="shared" si="60"/>
        <v>0</v>
      </c>
      <c r="AD127" s="24">
        <f t="shared" si="61"/>
        <v>0</v>
      </c>
      <c r="AE127" s="24">
        <f t="shared" si="62"/>
        <v>0</v>
      </c>
      <c r="AF127" s="24">
        <f t="shared" si="63"/>
        <v>0</v>
      </c>
      <c r="AG127" s="24">
        <f t="shared" si="64"/>
        <v>3.6576692518711686</v>
      </c>
      <c r="AH127" s="24">
        <f t="shared" si="65"/>
        <v>12.192230839570561</v>
      </c>
      <c r="AI127" s="21">
        <f t="shared" si="66"/>
        <v>2.2555627053205543</v>
      </c>
      <c r="AJ127" s="21">
        <f t="shared" si="67"/>
        <v>0</v>
      </c>
      <c r="AK127" s="21">
        <f t="shared" si="68"/>
        <v>0.32846715328467158</v>
      </c>
      <c r="AL127" s="21">
        <f t="shared" si="69"/>
        <v>2.5603684763098182</v>
      </c>
      <c r="AM127" s="21">
        <f t="shared" si="70"/>
        <v>0</v>
      </c>
      <c r="AN127" s="21">
        <f t="shared" si="71"/>
        <v>7.226277372262774</v>
      </c>
      <c r="AO127" s="36">
        <v>984.23333333333335</v>
      </c>
      <c r="AP127" s="36">
        <v>15.266666666666669</v>
      </c>
      <c r="AQ127" s="36">
        <v>182.66666666666666</v>
      </c>
      <c r="AR127" s="36">
        <v>1182.1666666666667</v>
      </c>
      <c r="AS127" s="19"/>
      <c r="AT127" s="19"/>
      <c r="AU127" s="19"/>
      <c r="AV127" s="19"/>
      <c r="AW127" s="19"/>
      <c r="AX127" s="24">
        <f t="shared" si="72"/>
        <v>0</v>
      </c>
      <c r="AY127" s="24">
        <f t="shared" si="73"/>
        <v>0</v>
      </c>
      <c r="AZ127" s="24">
        <f t="shared" si="74"/>
        <v>0</v>
      </c>
      <c r="BA127" s="24">
        <f t="shared" si="75"/>
        <v>0</v>
      </c>
      <c r="BB127" s="24">
        <f t="shared" si="76"/>
        <v>0</v>
      </c>
      <c r="BC127" s="24">
        <f t="shared" si="77"/>
        <v>16.40388888888889</v>
      </c>
      <c r="BD127" s="24">
        <f t="shared" si="78"/>
        <v>3.0444444444444443</v>
      </c>
      <c r="BE127" s="24">
        <f t="shared" si="79"/>
        <v>0.25444444444444447</v>
      </c>
      <c r="BF127" s="30">
        <v>37</v>
      </c>
      <c r="BG127" s="30">
        <v>0</v>
      </c>
      <c r="BH127" s="30">
        <v>1</v>
      </c>
      <c r="BI127" s="30">
        <v>38</v>
      </c>
      <c r="BJ127" s="30">
        <v>42</v>
      </c>
      <c r="BK127" s="30">
        <v>0</v>
      </c>
      <c r="BL127" s="30">
        <v>22</v>
      </c>
      <c r="BM127" s="30">
        <v>64</v>
      </c>
      <c r="BN127" s="35">
        <f t="shared" si="107"/>
        <v>27.46248052218948</v>
      </c>
      <c r="BO127" s="35">
        <f t="shared" si="108"/>
        <v>46.461266920382599</v>
      </c>
      <c r="BP127" s="35">
        <v>7.8196428412818673</v>
      </c>
      <c r="BQ127" s="35">
        <v>-0.48693786018840657</v>
      </c>
      <c r="BR127" s="35">
        <v>0.13493320725039301</v>
      </c>
      <c r="BS127" s="35">
        <v>-0.38720970817531114</v>
      </c>
      <c r="BT127" s="35">
        <v>0</v>
      </c>
      <c r="BU127" s="35">
        <f t="shared" si="109"/>
        <v>7.0804284801685426</v>
      </c>
      <c r="BV127" s="35">
        <f t="shared" si="110"/>
        <v>11.978731391797901</v>
      </c>
      <c r="BW127" s="35">
        <v>17.389426042232451</v>
      </c>
      <c r="BX127" s="35">
        <v>0.44988198132187829</v>
      </c>
      <c r="BY127" s="35">
        <v>5.3789465142513961</v>
      </c>
      <c r="BZ127" s="35">
        <v>-2.8362024957847844</v>
      </c>
      <c r="CA127" s="35">
        <f t="shared" si="111"/>
        <v>20.382052042020938</v>
      </c>
      <c r="CB127" s="35">
        <f t="shared" si="112"/>
        <v>34.482535528584691</v>
      </c>
      <c r="CC127" s="22">
        <v>52</v>
      </c>
      <c r="CD127" s="23">
        <v>1415979</v>
      </c>
      <c r="CE127" s="76">
        <f t="shared" si="80"/>
        <v>1935171.3</v>
      </c>
      <c r="CF127" s="24">
        <v>19.7</v>
      </c>
      <c r="CG127" s="24">
        <v>30.1</v>
      </c>
      <c r="CH127" s="24">
        <v>-9.1999999999999993</v>
      </c>
      <c r="CI127" s="24">
        <v>0.2</v>
      </c>
      <c r="CJ127" s="24">
        <f t="shared" si="105"/>
        <v>0.28983406999492795</v>
      </c>
      <c r="CK127" s="24">
        <v>1</v>
      </c>
      <c r="CL127" s="24">
        <f t="shared" si="106"/>
        <v>1.4491703499746396</v>
      </c>
      <c r="CM127" s="24">
        <v>1.2</v>
      </c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77"/>
      <c r="DA127" s="19">
        <v>1</v>
      </c>
    </row>
    <row r="128" spans="1:105" x14ac:dyDescent="0.2">
      <c r="A128" s="75" t="s">
        <v>2452</v>
      </c>
      <c r="B128" s="19" t="s">
        <v>952</v>
      </c>
      <c r="C128" s="19" t="s">
        <v>952</v>
      </c>
      <c r="D128" s="19" t="s">
        <v>952</v>
      </c>
      <c r="E128" s="19" t="str">
        <f t="shared" si="102"/>
        <v xml:space="preserve">Ward, Aaron </v>
      </c>
      <c r="F128" s="19" t="s">
        <v>2932</v>
      </c>
      <c r="G128" s="19" t="s">
        <v>1524</v>
      </c>
      <c r="H128" s="19">
        <v>20</v>
      </c>
      <c r="I128" s="19">
        <v>1</v>
      </c>
      <c r="J128" s="19">
        <v>2</v>
      </c>
      <c r="K128" s="19">
        <f>I128+J128</f>
        <v>3</v>
      </c>
      <c r="L128" s="19">
        <v>-8</v>
      </c>
      <c r="M128" s="19">
        <v>18</v>
      </c>
      <c r="N128" s="19">
        <v>17</v>
      </c>
      <c r="O128" s="20">
        <f t="shared" si="103"/>
        <v>5.8823529411764705E-2</v>
      </c>
      <c r="P128" s="19">
        <v>491</v>
      </c>
      <c r="Q128" s="19">
        <v>0</v>
      </c>
      <c r="R128" s="19">
        <v>0</v>
      </c>
      <c r="S128" s="19">
        <v>0</v>
      </c>
      <c r="T128" s="19">
        <v>0</v>
      </c>
      <c r="U128" s="20">
        <f t="shared" si="104"/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f>I128-W128-Y128</f>
        <v>1</v>
      </c>
      <c r="AB128" s="19">
        <f>J128-X128-Z128</f>
        <v>2</v>
      </c>
      <c r="AC128" s="24">
        <f t="shared" si="60"/>
        <v>0</v>
      </c>
      <c r="AD128" s="24">
        <f t="shared" si="61"/>
        <v>0</v>
      </c>
      <c r="AE128" s="24">
        <f t="shared" si="62"/>
        <v>0</v>
      </c>
      <c r="AF128" s="24">
        <f t="shared" si="63"/>
        <v>0</v>
      </c>
      <c r="AG128" s="24">
        <f t="shared" si="64"/>
        <v>3.5487209818128052</v>
      </c>
      <c r="AH128" s="24">
        <f t="shared" si="65"/>
        <v>7.0974419636256103</v>
      </c>
      <c r="AI128" s="21">
        <f t="shared" si="66"/>
        <v>1.4194883927251221</v>
      </c>
      <c r="AJ128" s="21">
        <f t="shared" si="67"/>
        <v>0</v>
      </c>
      <c r="AK128" s="21">
        <f t="shared" si="68"/>
        <v>0.67114093959731536</v>
      </c>
      <c r="AL128" s="21">
        <f t="shared" si="69"/>
        <v>3.1938488836315249</v>
      </c>
      <c r="AM128" s="21">
        <f t="shared" si="70"/>
        <v>0</v>
      </c>
      <c r="AN128" s="21">
        <f t="shared" si="71"/>
        <v>8.724832214765101</v>
      </c>
      <c r="AO128" s="36">
        <v>338.15</v>
      </c>
      <c r="AP128" s="36">
        <v>4.4666666666666668</v>
      </c>
      <c r="AQ128" s="36">
        <v>89.4</v>
      </c>
      <c r="AR128" s="36">
        <v>432.01666666666659</v>
      </c>
      <c r="AS128" s="19">
        <v>188</v>
      </c>
      <c r="AT128" s="19">
        <v>200</v>
      </c>
      <c r="AU128" s="19">
        <v>41</v>
      </c>
      <c r="AV128" s="19">
        <v>36</v>
      </c>
      <c r="AW128" s="19">
        <v>18</v>
      </c>
      <c r="AX128" s="24">
        <f t="shared" si="72"/>
        <v>26.110103776860463</v>
      </c>
      <c r="AY128" s="24">
        <f t="shared" si="73"/>
        <v>27.77670614559624</v>
      </c>
      <c r="AZ128" s="24">
        <f t="shared" si="74"/>
        <v>5.6942247598472289</v>
      </c>
      <c r="BA128" s="24">
        <f t="shared" si="75"/>
        <v>4.9998071062073235</v>
      </c>
      <c r="BB128" s="24">
        <f t="shared" si="76"/>
        <v>2.4999035531036617</v>
      </c>
      <c r="BC128" s="24">
        <f t="shared" si="77"/>
        <v>16.907499999999999</v>
      </c>
      <c r="BD128" s="24">
        <f t="shared" si="78"/>
        <v>4.4700000000000006</v>
      </c>
      <c r="BE128" s="24">
        <f t="shared" si="79"/>
        <v>0.22333333333333333</v>
      </c>
      <c r="BF128" s="30">
        <v>8</v>
      </c>
      <c r="BG128" s="30">
        <v>0</v>
      </c>
      <c r="BH128" s="30">
        <v>1</v>
      </c>
      <c r="BI128" s="30">
        <v>9</v>
      </c>
      <c r="BJ128" s="30">
        <v>18</v>
      </c>
      <c r="BK128" s="30">
        <v>0</v>
      </c>
      <c r="BL128" s="30">
        <v>13</v>
      </c>
      <c r="BM128" s="30">
        <v>31</v>
      </c>
      <c r="BN128" s="35">
        <f t="shared" si="107"/>
        <v>6.6414139800105518</v>
      </c>
      <c r="BO128" s="35">
        <f t="shared" si="108"/>
        <v>30.746100752334645</v>
      </c>
      <c r="BP128" s="35">
        <v>1.1754876225896498</v>
      </c>
      <c r="BQ128" s="35">
        <v>-0.18158235967842357</v>
      </c>
      <c r="BR128" s="35">
        <v>0.10878948720183876</v>
      </c>
      <c r="BS128" s="35">
        <v>-0.22817727059288834</v>
      </c>
      <c r="BT128" s="35">
        <v>0</v>
      </c>
      <c r="BU128" s="35">
        <f t="shared" si="109"/>
        <v>0.87451747952017644</v>
      </c>
      <c r="BV128" s="35">
        <f t="shared" si="110"/>
        <v>4.0485358413032362</v>
      </c>
      <c r="BW128" s="35">
        <v>4.2529779105972523</v>
      </c>
      <c r="BX128" s="35">
        <v>0.15280790108398742</v>
      </c>
      <c r="BY128" s="35">
        <v>2.098977193668274</v>
      </c>
      <c r="BZ128" s="35">
        <v>-0.73786650485913785</v>
      </c>
      <c r="CA128" s="35">
        <f t="shared" si="111"/>
        <v>5.7668965004903754</v>
      </c>
      <c r="CB128" s="35">
        <f t="shared" si="112"/>
        <v>26.69756491103141</v>
      </c>
      <c r="CC128" s="22">
        <v>33</v>
      </c>
      <c r="CD128" s="23">
        <v>165000</v>
      </c>
      <c r="CE128" s="76">
        <f t="shared" si="80"/>
        <v>165000</v>
      </c>
      <c r="CF128" s="24">
        <v>6.1</v>
      </c>
      <c r="CG128" s="24">
        <v>10.8</v>
      </c>
      <c r="CH128" s="24">
        <v>-5.5</v>
      </c>
      <c r="CI128" s="24">
        <v>-0.2</v>
      </c>
      <c r="CJ128" s="24">
        <f t="shared" si="105"/>
        <v>-0.76062498019205782</v>
      </c>
      <c r="CK128" s="24">
        <v>-0.8</v>
      </c>
      <c r="CL128" s="24">
        <f t="shared" si="106"/>
        <v>-3.0424999207682313</v>
      </c>
      <c r="CM128" s="24">
        <v>-1</v>
      </c>
      <c r="CN128" s="19" t="s">
        <v>1084</v>
      </c>
      <c r="CO128" s="19" t="s">
        <v>2946</v>
      </c>
      <c r="CP128" s="19" t="s">
        <v>2427</v>
      </c>
      <c r="CQ128" s="19" t="s">
        <v>2400</v>
      </c>
      <c r="CR128" s="19">
        <v>74</v>
      </c>
      <c r="CS128" s="19">
        <v>215</v>
      </c>
      <c r="CT128" s="19">
        <v>44</v>
      </c>
      <c r="CU128" s="19" t="s">
        <v>3401</v>
      </c>
      <c r="CV128" s="19" t="s">
        <v>2382</v>
      </c>
      <c r="CW128" s="19">
        <v>0</v>
      </c>
      <c r="CX128" s="19">
        <v>0</v>
      </c>
      <c r="CY128" s="19">
        <v>0</v>
      </c>
      <c r="CZ128" s="77"/>
      <c r="DA128" s="19">
        <v>1</v>
      </c>
    </row>
    <row r="129" spans="1:105" x14ac:dyDescent="0.2">
      <c r="A129" s="25" t="s">
        <v>2452</v>
      </c>
      <c r="B129" s="10" t="s">
        <v>952</v>
      </c>
      <c r="C129" s="10" t="s">
        <v>952</v>
      </c>
      <c r="D129" s="10" t="s">
        <v>952</v>
      </c>
      <c r="E129" s="10" t="str">
        <f>E385</f>
        <v xml:space="preserve">Eager, Ben </v>
      </c>
      <c r="F129" s="10" t="s">
        <v>2932</v>
      </c>
      <c r="G129" s="10" t="s">
        <v>1524</v>
      </c>
      <c r="H129" s="10">
        <v>80</v>
      </c>
      <c r="I129" s="10">
        <v>4</v>
      </c>
      <c r="J129" s="10">
        <v>12</v>
      </c>
      <c r="K129" s="10">
        <v>16</v>
      </c>
      <c r="L129" s="25">
        <v>-11</v>
      </c>
      <c r="M129" s="10">
        <v>75</v>
      </c>
      <c r="N129" s="10">
        <v>62</v>
      </c>
      <c r="O129" s="11">
        <f t="shared" si="103"/>
        <v>6.4516129032258063E-2</v>
      </c>
      <c r="P129" s="10">
        <v>2059</v>
      </c>
      <c r="Q129" s="10">
        <v>0</v>
      </c>
      <c r="R129" s="10">
        <v>0</v>
      </c>
      <c r="S129" s="10">
        <v>0</v>
      </c>
      <c r="T129" s="10">
        <v>0</v>
      </c>
      <c r="U129" s="11">
        <f t="shared" si="104"/>
        <v>0</v>
      </c>
      <c r="V129" s="41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4</v>
      </c>
      <c r="AB129" s="10">
        <v>12</v>
      </c>
      <c r="AC129" s="13">
        <f t="shared" si="60"/>
        <v>0</v>
      </c>
      <c r="AD129" s="13">
        <f t="shared" si="61"/>
        <v>0</v>
      </c>
      <c r="AE129" s="13">
        <f t="shared" si="62"/>
        <v>0</v>
      </c>
      <c r="AF129" s="13">
        <f t="shared" si="63"/>
        <v>0</v>
      </c>
      <c r="AG129" s="13">
        <f t="shared" si="64"/>
        <v>3.6298189627792312</v>
      </c>
      <c r="AH129" s="13">
        <f t="shared" si="65"/>
        <v>10.889456888337694</v>
      </c>
      <c r="AI129" s="29">
        <f t="shared" si="66"/>
        <v>2.0417731665633179</v>
      </c>
      <c r="AJ129" s="29">
        <f t="shared" si="67"/>
        <v>0</v>
      </c>
      <c r="AK129" s="29">
        <f t="shared" si="68"/>
        <v>0.44106296173778808</v>
      </c>
      <c r="AL129" s="29">
        <f t="shared" si="69"/>
        <v>2.7223642220844231</v>
      </c>
      <c r="AM129" s="29">
        <f t="shared" si="70"/>
        <v>0</v>
      </c>
      <c r="AN129" s="29">
        <f t="shared" si="71"/>
        <v>7.7186018304112904</v>
      </c>
      <c r="AO129" s="13">
        <v>1322.38</v>
      </c>
      <c r="AP129" s="13">
        <v>19.73</v>
      </c>
      <c r="AQ129" s="13">
        <v>272.07</v>
      </c>
      <c r="AR129" s="13">
        <v>1614.18</v>
      </c>
      <c r="AS129" s="41">
        <v>188</v>
      </c>
      <c r="AT129" s="41">
        <v>200</v>
      </c>
      <c r="AU129" s="41">
        <v>41</v>
      </c>
      <c r="AV129" s="41">
        <v>36</v>
      </c>
      <c r="AW129" s="41">
        <v>18</v>
      </c>
      <c r="AX129" s="13">
        <f t="shared" si="72"/>
        <v>6.9880682451771179</v>
      </c>
      <c r="AY129" s="13">
        <f t="shared" si="73"/>
        <v>7.4341151544437416</v>
      </c>
      <c r="AZ129" s="13">
        <f t="shared" si="74"/>
        <v>1.5239936066609672</v>
      </c>
      <c r="BA129" s="13">
        <f t="shared" si="75"/>
        <v>1.3381407277998736</v>
      </c>
      <c r="BB129" s="13">
        <f t="shared" si="76"/>
        <v>0.66907036389993679</v>
      </c>
      <c r="BC129" s="13">
        <f t="shared" si="77"/>
        <v>16.52975</v>
      </c>
      <c r="BD129" s="13">
        <f t="shared" si="78"/>
        <v>3.4008750000000001</v>
      </c>
      <c r="BE129" s="13">
        <f t="shared" si="79"/>
        <v>0.24662500000000001</v>
      </c>
      <c r="BF129" s="10">
        <v>45</v>
      </c>
      <c r="BG129" s="10">
        <v>0</v>
      </c>
      <c r="BH129" s="10">
        <v>2</v>
      </c>
      <c r="BI129" s="10">
        <v>47</v>
      </c>
      <c r="BJ129" s="10">
        <v>60</v>
      </c>
      <c r="BK129" s="10">
        <v>0</v>
      </c>
      <c r="BL129" s="10">
        <v>35</v>
      </c>
      <c r="BM129" s="10">
        <v>95</v>
      </c>
      <c r="BN129" s="39">
        <v>34.103999999999999</v>
      </c>
      <c r="BO129" s="39">
        <v>42.255000000000003</v>
      </c>
      <c r="BP129" s="13">
        <v>8.9949999999999992</v>
      </c>
      <c r="BQ129" s="13">
        <v>-0.66900000000000004</v>
      </c>
      <c r="BR129" s="13">
        <v>0.24399999999999999</v>
      </c>
      <c r="BS129" s="13">
        <v>-0.61499999999999999</v>
      </c>
      <c r="BT129" s="13">
        <v>0</v>
      </c>
      <c r="BU129" s="39">
        <v>7.9550000000000001</v>
      </c>
      <c r="BV129" s="39">
        <v>9.8559999999999999</v>
      </c>
      <c r="BW129" s="13">
        <v>21.641999999999999</v>
      </c>
      <c r="BX129" s="13">
        <v>0.60299999999999998</v>
      </c>
      <c r="BY129" s="13">
        <v>7.4779999999999998</v>
      </c>
      <c r="BZ129" s="13">
        <v>-3.5739999999999998</v>
      </c>
      <c r="CA129" s="39">
        <v>26.149000000000001</v>
      </c>
      <c r="CB129" s="39">
        <v>32.399000000000001</v>
      </c>
      <c r="CC129" s="16">
        <v>47</v>
      </c>
      <c r="CD129" s="12">
        <v>1580979</v>
      </c>
      <c r="CE129" s="73">
        <f t="shared" si="80"/>
        <v>1620503.4749999999</v>
      </c>
      <c r="CF129" s="13">
        <v>25.8</v>
      </c>
      <c r="CG129" s="13">
        <v>40.9</v>
      </c>
      <c r="CH129" s="13">
        <v>-14.7</v>
      </c>
      <c r="CI129" s="17">
        <v>0.1</v>
      </c>
      <c r="CJ129" s="13">
        <f t="shared" si="105"/>
        <v>0.10493289541338315</v>
      </c>
      <c r="CK129" s="17">
        <v>0.6</v>
      </c>
      <c r="CL129" s="13">
        <f t="shared" si="106"/>
        <v>0.6295973724802989</v>
      </c>
      <c r="CM129" s="13">
        <v>0.7</v>
      </c>
      <c r="CN129" s="25" t="s">
        <v>2933</v>
      </c>
      <c r="CO129" s="10" t="s">
        <v>2934</v>
      </c>
      <c r="CP129" s="10" t="s">
        <v>2935</v>
      </c>
      <c r="CQ129" s="10" t="s">
        <v>2936</v>
      </c>
      <c r="CR129" s="10">
        <v>74</v>
      </c>
      <c r="CS129" s="10">
        <v>215</v>
      </c>
      <c r="CT129" s="10">
        <v>44</v>
      </c>
      <c r="CU129" s="10" t="s">
        <v>2937</v>
      </c>
      <c r="CV129" s="10" t="s">
        <v>2382</v>
      </c>
      <c r="CW129" s="10">
        <v>0</v>
      </c>
      <c r="CX129" s="10">
        <v>0</v>
      </c>
      <c r="CY129" s="10">
        <v>0</v>
      </c>
      <c r="CZ129" s="79"/>
      <c r="DA129" s="10">
        <v>2</v>
      </c>
    </row>
    <row r="130" spans="1:105" s="18" customFormat="1" x14ac:dyDescent="0.2">
      <c r="A130" s="44" t="s">
        <v>2372</v>
      </c>
      <c r="B130" s="43" t="s">
        <v>952</v>
      </c>
      <c r="C130" s="43" t="s">
        <v>952</v>
      </c>
      <c r="D130" s="42" t="s">
        <v>952</v>
      </c>
      <c r="E130" s="42" t="str">
        <f>CONCATENATE(RIGHT(F130,LEN(F130)-SEARCH(" ",F130)), ", ", LEFT(F130, SEARCH(" ", F130)))</f>
        <v xml:space="preserve">Ward, Aaron </v>
      </c>
      <c r="F130" s="42" t="s">
        <v>2932</v>
      </c>
      <c r="G130" s="45" t="s">
        <v>2374</v>
      </c>
      <c r="H130" s="43">
        <v>65</v>
      </c>
      <c r="I130" s="64">
        <v>5</v>
      </c>
      <c r="J130" s="64">
        <v>8</v>
      </c>
      <c r="K130" s="64">
        <v>13</v>
      </c>
      <c r="L130" s="43">
        <v>9</v>
      </c>
      <c r="M130">
        <v>54</v>
      </c>
      <c r="N130">
        <v>68</v>
      </c>
      <c r="O130" s="4">
        <f t="shared" si="103"/>
        <v>7.3529411764705885E-2</v>
      </c>
      <c r="P130"/>
      <c r="Q130">
        <v>3</v>
      </c>
      <c r="R130">
        <v>0</v>
      </c>
      <c r="S130">
        <v>0</v>
      </c>
      <c r="T130">
        <v>0</v>
      </c>
      <c r="U130" s="4">
        <f t="shared" si="104"/>
        <v>0</v>
      </c>
      <c r="V130">
        <v>0</v>
      </c>
      <c r="W130">
        <v>0</v>
      </c>
      <c r="X130">
        <v>3</v>
      </c>
      <c r="Y130">
        <v>0</v>
      </c>
      <c r="Z130">
        <v>0</v>
      </c>
      <c r="AA130">
        <v>5</v>
      </c>
      <c r="AB130">
        <v>5</v>
      </c>
      <c r="AC130" s="9">
        <f t="shared" ref="AC130:AC193" si="113">IF(AP130=0,0,W130/AP130*300)</f>
        <v>0</v>
      </c>
      <c r="AD130" s="9">
        <f t="shared" ref="AD130:AD193" si="114">IF(AP130=0,0,X130/AP130*300)</f>
        <v>8.0789946140035909</v>
      </c>
      <c r="AE130" s="9">
        <f t="shared" ref="AE130:AE193" si="115">IF(AQ130=0,0,Y130/AQ130*300)</f>
        <v>0</v>
      </c>
      <c r="AF130" s="9">
        <f t="shared" ref="AF130:AF193" si="116">IF(AQ130=0,0,Z130/AQ130*300)</f>
        <v>0</v>
      </c>
      <c r="AG130" s="9">
        <f t="shared" ref="AG130:AG193" si="117">AA130/AO130*1200</f>
        <v>5.5762081784386623</v>
      </c>
      <c r="AH130" s="9">
        <f t="shared" ref="AH130:AH193" si="118">AB130/AO130*1200</f>
        <v>5.5762081784386623</v>
      </c>
      <c r="AI130" s="58">
        <f t="shared" ref="AI130:AI193" si="119">IF(AO130=0,0,BF130/AO130*60)</f>
        <v>2.509293680297398</v>
      </c>
      <c r="AJ130" s="58">
        <f t="shared" ref="AJ130:AJ193" si="120">IF(AP130=0,0,BG130/AP130*60)</f>
        <v>4.3087971274685817</v>
      </c>
      <c r="AK130" s="58">
        <f t="shared" ref="AK130:AK193" si="121">IF(AQ130=0,0,BH130/AQ130*60)</f>
        <v>0.37247801345059495</v>
      </c>
      <c r="AL130" s="58">
        <f t="shared" ref="AL130:AL193" si="122">IF(AO130=0,0,BJ130/AO130*60)</f>
        <v>1.9516728624535316</v>
      </c>
      <c r="AM130" s="58">
        <f t="shared" ref="AM130:AM193" si="123">IF(AP130=0,0,BK130/AP130*60)</f>
        <v>1.0771992818671454</v>
      </c>
      <c r="AN130" s="58">
        <f t="shared" ref="AN130:AN193" si="124">IF(AQ130=0,0,BL130/AQ130*60)</f>
        <v>7.8220382824624926</v>
      </c>
      <c r="AO130" s="56">
        <v>1076</v>
      </c>
      <c r="AP130" s="56">
        <v>111.4</v>
      </c>
      <c r="AQ130" s="56">
        <v>161.08333333333334</v>
      </c>
      <c r="AR130" s="57">
        <f>SUM(AO130:AQ130)</f>
        <v>1348.4833333333333</v>
      </c>
      <c r="AS130">
        <v>119</v>
      </c>
      <c r="AT130">
        <v>143</v>
      </c>
      <c r="AU130">
        <v>37</v>
      </c>
      <c r="AV130">
        <v>18</v>
      </c>
      <c r="AW130">
        <v>5</v>
      </c>
      <c r="AX130" s="9">
        <f t="shared" ref="AX130:AX193" si="125">AS130/AR130*60</f>
        <v>5.2948374099296744</v>
      </c>
      <c r="AY130" s="9">
        <f t="shared" ref="AY130:AY193" si="126">AT130/AR130*60</f>
        <v>6.3627037783188518</v>
      </c>
      <c r="AZ130" s="9">
        <f t="shared" ref="AZ130:AZ193" si="127">AU130/AR130*60</f>
        <v>1.6462939845999827</v>
      </c>
      <c r="BA130" s="9">
        <f t="shared" ref="BA130:BA193" si="128">AV130/AR130*60</f>
        <v>0.80089977629188347</v>
      </c>
      <c r="BB130" s="9">
        <f t="shared" ref="BB130:BB193" si="129">AW130/AR130*60</f>
        <v>0.22247216008107876</v>
      </c>
      <c r="BC130" s="33">
        <f t="shared" ref="BC130:BC193" si="130">AO130/H130</f>
        <v>16.553846153846155</v>
      </c>
      <c r="BD130" s="33">
        <f t="shared" ref="BD130:BD193" si="131">AQ130/H130</f>
        <v>2.4782051282051283</v>
      </c>
      <c r="BE130" s="33">
        <f t="shared" ref="BE130:BE193" si="132">AP130/H130</f>
        <v>1.713846153846154</v>
      </c>
      <c r="BF130" s="42">
        <f>BI130-BG130-BH130</f>
        <v>45</v>
      </c>
      <c r="BG130" s="43">
        <v>8</v>
      </c>
      <c r="BH130" s="43">
        <v>1</v>
      </c>
      <c r="BI130" s="43">
        <v>54</v>
      </c>
      <c r="BJ130" s="42">
        <f>BM130-BK130-BL130</f>
        <v>35</v>
      </c>
      <c r="BK130" s="43">
        <v>2</v>
      </c>
      <c r="BL130" s="43">
        <v>21</v>
      </c>
      <c r="BM130" s="43">
        <v>58</v>
      </c>
      <c r="BN130" s="34">
        <f>BU130+CA130</f>
        <v>31.897490226729374</v>
      </c>
      <c r="BO130" s="34">
        <f>BN130/AR130*2000</f>
        <v>47.30869034603721</v>
      </c>
      <c r="BP130" s="33">
        <v>7.7100512111437576</v>
      </c>
      <c r="BQ130" s="33">
        <v>-2.2915506097565062</v>
      </c>
      <c r="BR130" s="33">
        <v>-0.29557127726359739</v>
      </c>
      <c r="BS130" s="33">
        <v>-0.45581544086646697</v>
      </c>
      <c r="BT130" s="33">
        <v>0</v>
      </c>
      <c r="BU130" s="9">
        <f>SUM(BP130:BT130)</f>
        <v>4.6671138832571861</v>
      </c>
      <c r="BV130" s="34">
        <f>BU130/AR130*2000</f>
        <v>6.9220193796841185</v>
      </c>
      <c r="BW130" s="33">
        <v>26.53612699944496</v>
      </c>
      <c r="BX130" s="33">
        <v>-0.13267548565505527</v>
      </c>
      <c r="BY130" s="33">
        <v>4.4646859429138495</v>
      </c>
      <c r="BZ130" s="33">
        <v>-3.6377611132315648</v>
      </c>
      <c r="CA130" s="9">
        <f>SUM(BW130:BZ130)</f>
        <v>27.230376343472187</v>
      </c>
      <c r="CB130" s="34">
        <f>CA130/AR130*2000</f>
        <v>40.386670966353094</v>
      </c>
      <c r="CC130" s="47">
        <v>61.452773999999998</v>
      </c>
      <c r="CD130">
        <v>2243826</v>
      </c>
      <c r="CE130" s="68">
        <f t="shared" ref="CE130:CE193" si="133">IF(CD130&gt;165000, CD130/H130*82, 165000)</f>
        <v>2830672.8000000003</v>
      </c>
      <c r="CF130" s="62">
        <v>24.9</v>
      </c>
      <c r="CG130" s="62">
        <v>29.6</v>
      </c>
      <c r="CH130" s="62">
        <v>5.4</v>
      </c>
      <c r="CI130" s="62">
        <v>-0.4</v>
      </c>
      <c r="CJ130" s="63">
        <f t="shared" si="105"/>
        <v>-0.49353266569331056</v>
      </c>
      <c r="CK130" s="62">
        <v>3.6</v>
      </c>
      <c r="CL130" s="63">
        <f t="shared" si="106"/>
        <v>4.4417939912397957</v>
      </c>
      <c r="CM130" s="62">
        <v>3.2</v>
      </c>
      <c r="CN130" t="s">
        <v>1633</v>
      </c>
      <c r="CO130" t="s">
        <v>2946</v>
      </c>
      <c r="CP130" t="s">
        <v>2427</v>
      </c>
      <c r="CQ130" t="s">
        <v>2400</v>
      </c>
      <c r="CR130">
        <v>74</v>
      </c>
      <c r="CS130">
        <v>209</v>
      </c>
      <c r="CT130">
        <v>44</v>
      </c>
      <c r="CU130" t="s">
        <v>3401</v>
      </c>
      <c r="CV130"/>
      <c r="CW130"/>
      <c r="CX130"/>
      <c r="CY130"/>
      <c r="CZ130" s="72">
        <v>2750000</v>
      </c>
      <c r="DA130">
        <v>0</v>
      </c>
    </row>
    <row r="131" spans="1:105" x14ac:dyDescent="0.2">
      <c r="A131" s="38" t="s">
        <v>2452</v>
      </c>
      <c r="B131" t="s">
        <v>952</v>
      </c>
      <c r="C131" t="s">
        <v>952</v>
      </c>
      <c r="D131" s="82" t="s">
        <v>952</v>
      </c>
      <c r="E131" t="str">
        <f>CONCATENATE(RIGHT(F131,LEN(F131)-SEARCH(" ",F131)), ", ", LEFT(F131, SEARCH(" ", F131)))</f>
        <v xml:space="preserve">Alberts, Andrew </v>
      </c>
      <c r="F131" t="s">
        <v>2456</v>
      </c>
      <c r="G131" t="s">
        <v>1524</v>
      </c>
      <c r="H131">
        <v>76</v>
      </c>
      <c r="I131">
        <v>0</v>
      </c>
      <c r="J131">
        <v>10</v>
      </c>
      <c r="K131">
        <f>I131+J131</f>
        <v>10</v>
      </c>
      <c r="L131">
        <v>-15</v>
      </c>
      <c r="M131">
        <v>124</v>
      </c>
      <c r="N131">
        <v>41</v>
      </c>
      <c r="O131" s="4">
        <f t="shared" si="103"/>
        <v>0</v>
      </c>
      <c r="P131">
        <v>1914</v>
      </c>
      <c r="Q131">
        <v>0</v>
      </c>
      <c r="R131">
        <v>0</v>
      </c>
      <c r="S131">
        <v>0</v>
      </c>
      <c r="T131">
        <v>1</v>
      </c>
      <c r="U131" s="4">
        <f t="shared" si="104"/>
        <v>0</v>
      </c>
      <c r="V131" s="40">
        <v>0</v>
      </c>
      <c r="W131">
        <v>0</v>
      </c>
      <c r="X131">
        <v>1</v>
      </c>
      <c r="Y131">
        <v>0</v>
      </c>
      <c r="Z131">
        <v>0</v>
      </c>
      <c r="AA131">
        <f>I131-W131-Y131</f>
        <v>0</v>
      </c>
      <c r="AB131">
        <f>J131-X131-Z131</f>
        <v>9</v>
      </c>
      <c r="AC131" s="9">
        <f t="shared" si="113"/>
        <v>0</v>
      </c>
      <c r="AD131" s="9">
        <f t="shared" si="114"/>
        <v>19.189765458422176</v>
      </c>
      <c r="AE131" s="9">
        <f t="shared" si="115"/>
        <v>0</v>
      </c>
      <c r="AF131" s="9">
        <f t="shared" si="116"/>
        <v>0</v>
      </c>
      <c r="AG131" s="9">
        <f t="shared" si="117"/>
        <v>0</v>
      </c>
      <c r="AH131" s="9">
        <f t="shared" si="118"/>
        <v>8.7779900028447191</v>
      </c>
      <c r="AI131" s="6">
        <f t="shared" si="119"/>
        <v>1.9018978339496893</v>
      </c>
      <c r="AJ131" s="6">
        <f t="shared" si="120"/>
        <v>11.513859275053305</v>
      </c>
      <c r="AK131" s="6">
        <f t="shared" si="121"/>
        <v>0.72216649949849543</v>
      </c>
      <c r="AL131" s="6">
        <f t="shared" si="122"/>
        <v>2.8772300564879916</v>
      </c>
      <c r="AM131" s="6">
        <f t="shared" si="123"/>
        <v>0</v>
      </c>
      <c r="AN131" s="6">
        <f t="shared" si="124"/>
        <v>7.2216649949849545</v>
      </c>
      <c r="AO131" s="32">
        <v>1230.3499999999999</v>
      </c>
      <c r="AP131" s="32">
        <v>15.633333333333333</v>
      </c>
      <c r="AQ131" s="32">
        <v>249.25</v>
      </c>
      <c r="AR131" s="32">
        <v>1495.2333333333333</v>
      </c>
      <c r="AS131" s="40">
        <v>112</v>
      </c>
      <c r="AT131" s="40">
        <v>156</v>
      </c>
      <c r="AU131" s="40">
        <v>23</v>
      </c>
      <c r="AV131" s="40">
        <v>45</v>
      </c>
      <c r="AW131" s="40">
        <v>27</v>
      </c>
      <c r="AX131" s="9">
        <f t="shared" si="125"/>
        <v>4.4942818289230217</v>
      </c>
      <c r="AY131" s="9">
        <f t="shared" si="126"/>
        <v>6.2598925474284952</v>
      </c>
      <c r="AZ131" s="9">
        <f t="shared" si="127"/>
        <v>0.92293287558240633</v>
      </c>
      <c r="BA131" s="9">
        <f t="shared" si="128"/>
        <v>1.8057382348351427</v>
      </c>
      <c r="BB131" s="9">
        <f t="shared" si="129"/>
        <v>1.0834429409010857</v>
      </c>
      <c r="BC131" s="9">
        <f t="shared" si="130"/>
        <v>16.188815789473683</v>
      </c>
      <c r="BD131" s="9">
        <f t="shared" si="131"/>
        <v>3.2796052631578947</v>
      </c>
      <c r="BE131" s="9">
        <f t="shared" si="132"/>
        <v>0.20570175438596491</v>
      </c>
      <c r="BF131" s="3">
        <v>39</v>
      </c>
      <c r="BG131" s="3">
        <v>3</v>
      </c>
      <c r="BH131" s="3">
        <v>3</v>
      </c>
      <c r="BI131" s="3">
        <v>45</v>
      </c>
      <c r="BJ131" s="3">
        <v>59</v>
      </c>
      <c r="BK131" s="3">
        <v>0</v>
      </c>
      <c r="BL131" s="3">
        <v>30</v>
      </c>
      <c r="BM131" s="3">
        <v>89</v>
      </c>
      <c r="BN131" s="34">
        <f>BU131+CA131</f>
        <v>18.18439430513968</v>
      </c>
      <c r="BO131" s="34">
        <f>BN131/AR131*2000</f>
        <v>24.323152647488257</v>
      </c>
      <c r="BP131" s="34">
        <v>-2.3190304982856276</v>
      </c>
      <c r="BQ131" s="34">
        <v>0.61239220470167666</v>
      </c>
      <c r="BR131" s="34">
        <v>0.37652637069656897</v>
      </c>
      <c r="BS131" s="34">
        <v>-0.63616537690466901</v>
      </c>
      <c r="BT131" s="34">
        <v>0</v>
      </c>
      <c r="BU131" s="34">
        <f>SUM(BP131:BT131)</f>
        <v>-1.966277299792051</v>
      </c>
      <c r="BV131" s="34">
        <f>BU131/AR131*2000</f>
        <v>-2.630060815202155</v>
      </c>
      <c r="BW131" s="34">
        <v>20.975460777650458</v>
      </c>
      <c r="BX131" s="34">
        <v>0.53482765379395603</v>
      </c>
      <c r="BY131" s="34">
        <v>10.657922106365481</v>
      </c>
      <c r="BZ131" s="34">
        <v>-12.017538932878169</v>
      </c>
      <c r="CA131" s="34">
        <f>SUM(BW131:BZ131)</f>
        <v>20.15067160493173</v>
      </c>
      <c r="CB131" s="34">
        <f>CA131/AR131*2000</f>
        <v>26.95321346269041</v>
      </c>
      <c r="CC131" s="15">
        <v>19</v>
      </c>
      <c r="CD131" s="7">
        <v>165000</v>
      </c>
      <c r="CE131" s="68">
        <f t="shared" si="133"/>
        <v>165000</v>
      </c>
      <c r="CF131" s="9">
        <v>24.1</v>
      </c>
      <c r="CG131" s="9">
        <v>34.299999999999997</v>
      </c>
      <c r="CH131" s="9">
        <v>-2.8</v>
      </c>
      <c r="CI131" s="9">
        <v>-2.2000000000000002</v>
      </c>
      <c r="CJ131" s="9">
        <f t="shared" si="105"/>
        <v>-2.4998342912875096</v>
      </c>
      <c r="CK131" s="9">
        <v>1.1000000000000001</v>
      </c>
      <c r="CL131" s="9">
        <f t="shared" si="106"/>
        <v>1.2499171456437548</v>
      </c>
      <c r="CM131" s="9">
        <v>-1</v>
      </c>
      <c r="CN131" t="s">
        <v>98</v>
      </c>
      <c r="CO131" t="s">
        <v>3109</v>
      </c>
      <c r="CP131" t="s">
        <v>2413</v>
      </c>
      <c r="CQ131" t="s">
        <v>2414</v>
      </c>
      <c r="CR131">
        <v>76</v>
      </c>
      <c r="CS131">
        <v>219</v>
      </c>
      <c r="CT131">
        <v>41</v>
      </c>
      <c r="CU131" t="s">
        <v>3402</v>
      </c>
      <c r="CV131" t="s">
        <v>2382</v>
      </c>
      <c r="CW131">
        <v>0</v>
      </c>
      <c r="CX131">
        <v>0</v>
      </c>
      <c r="CY131">
        <v>0</v>
      </c>
      <c r="CZ131" s="70"/>
      <c r="DA131">
        <v>0</v>
      </c>
    </row>
    <row r="132" spans="1:105" x14ac:dyDescent="0.2">
      <c r="A132" s="44" t="s">
        <v>2372</v>
      </c>
      <c r="B132" s="43" t="s">
        <v>952</v>
      </c>
      <c r="C132" s="43" t="s">
        <v>952</v>
      </c>
      <c r="D132" s="82" t="s">
        <v>952</v>
      </c>
      <c r="E132" s="42" t="str">
        <f>CONCATENATE(RIGHT(F132,LEN(F132)-SEARCH(" ",F132)), ", ", LEFT(F132, SEARCH(" ", F132)))</f>
        <v xml:space="preserve">Alberts, Andrew </v>
      </c>
      <c r="F132" s="42" t="s">
        <v>2456</v>
      </c>
      <c r="G132" s="45" t="s">
        <v>2374</v>
      </c>
      <c r="H132" s="43">
        <v>35</v>
      </c>
      <c r="I132" s="64">
        <v>0</v>
      </c>
      <c r="J132" s="64">
        <v>2</v>
      </c>
      <c r="K132" s="64">
        <v>2</v>
      </c>
      <c r="L132" s="43">
        <v>4</v>
      </c>
      <c r="M132">
        <v>39</v>
      </c>
      <c r="N132">
        <v>25</v>
      </c>
      <c r="O132" s="4">
        <f t="shared" si="103"/>
        <v>0</v>
      </c>
      <c r="Q132">
        <v>0</v>
      </c>
      <c r="R132">
        <v>0</v>
      </c>
      <c r="S132">
        <v>1</v>
      </c>
      <c r="T132">
        <v>1</v>
      </c>
      <c r="U132" s="4">
        <f t="shared" si="104"/>
        <v>0.5</v>
      </c>
      <c r="V132">
        <v>0.1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</v>
      </c>
      <c r="AC132" s="9">
        <f t="shared" si="113"/>
        <v>0</v>
      </c>
      <c r="AD132" s="9">
        <f t="shared" si="114"/>
        <v>0</v>
      </c>
      <c r="AE132" s="9">
        <f t="shared" si="115"/>
        <v>0</v>
      </c>
      <c r="AF132" s="9">
        <f t="shared" si="116"/>
        <v>0</v>
      </c>
      <c r="AG132" s="9">
        <f t="shared" si="117"/>
        <v>0</v>
      </c>
      <c r="AH132" s="9">
        <f t="shared" si="118"/>
        <v>3.8230765146285774</v>
      </c>
      <c r="AI132" s="58">
        <f t="shared" si="119"/>
        <v>1.8159613444485745</v>
      </c>
      <c r="AJ132" s="58">
        <f t="shared" si="120"/>
        <v>0</v>
      </c>
      <c r="AK132" s="58">
        <f t="shared" si="121"/>
        <v>0.69297401347449472</v>
      </c>
      <c r="AL132" s="58">
        <f t="shared" si="122"/>
        <v>1.5292306058514309</v>
      </c>
      <c r="AM132" s="58">
        <f t="shared" si="123"/>
        <v>0</v>
      </c>
      <c r="AN132" s="58">
        <f t="shared" si="124"/>
        <v>11.780558229066409</v>
      </c>
      <c r="AO132" s="56">
        <v>627.76666666666665</v>
      </c>
      <c r="AP132" s="56">
        <v>7.35</v>
      </c>
      <c r="AQ132" s="56">
        <v>86.583333333333329</v>
      </c>
      <c r="AR132" s="57">
        <f>SUM(AO132:AQ132)</f>
        <v>721.7</v>
      </c>
      <c r="AS132">
        <v>52</v>
      </c>
      <c r="AT132">
        <v>53</v>
      </c>
      <c r="AU132">
        <v>14</v>
      </c>
      <c r="AV132">
        <v>15</v>
      </c>
      <c r="AW132">
        <v>5</v>
      </c>
      <c r="AX132" s="9">
        <f t="shared" si="125"/>
        <v>4.323125952611889</v>
      </c>
      <c r="AY132" s="9">
        <f t="shared" si="126"/>
        <v>4.4062629901621166</v>
      </c>
      <c r="AZ132" s="9">
        <f t="shared" si="127"/>
        <v>1.1639185257032008</v>
      </c>
      <c r="BA132" s="9">
        <f t="shared" si="128"/>
        <v>1.2470555632534293</v>
      </c>
      <c r="BB132" s="9">
        <f t="shared" si="129"/>
        <v>0.4156851877511431</v>
      </c>
      <c r="BC132" s="33">
        <f t="shared" si="130"/>
        <v>17.936190476190475</v>
      </c>
      <c r="BD132" s="33">
        <f t="shared" si="131"/>
        <v>2.4738095238095235</v>
      </c>
      <c r="BE132" s="33">
        <f t="shared" si="132"/>
        <v>0.21</v>
      </c>
      <c r="BF132" s="42">
        <f>BI132-BG132-BH132</f>
        <v>19</v>
      </c>
      <c r="BG132" s="43">
        <v>0</v>
      </c>
      <c r="BH132" s="43">
        <v>1</v>
      </c>
      <c r="BI132" s="43">
        <v>20</v>
      </c>
      <c r="BJ132" s="42">
        <f>BM132-BK132-BL132</f>
        <v>16</v>
      </c>
      <c r="BK132" s="43">
        <v>0</v>
      </c>
      <c r="BL132" s="43">
        <v>17</v>
      </c>
      <c r="BM132" s="43">
        <v>33</v>
      </c>
      <c r="BN132" s="34">
        <f>BU132+CA132</f>
        <v>8.3286366147797324</v>
      </c>
      <c r="BO132" s="34">
        <f>BN132/AR132*2000</f>
        <v>23.080605832838387</v>
      </c>
      <c r="BP132" s="33">
        <v>-3.1720449702868208</v>
      </c>
      <c r="BQ132" s="33">
        <v>-0.31395558491949233</v>
      </c>
      <c r="BR132" s="33">
        <v>-0.91200397884680662</v>
      </c>
      <c r="BS132" s="33">
        <v>-0.24500374705652306</v>
      </c>
      <c r="BT132" s="33">
        <v>0</v>
      </c>
      <c r="BU132" s="9">
        <f>SUM(BP132:BT132)</f>
        <v>-4.6430082811096431</v>
      </c>
      <c r="BV132" s="34">
        <f>BU132/AR132*2000</f>
        <v>-12.866865127087827</v>
      </c>
      <c r="BW132" s="33">
        <v>18.375894135418157</v>
      </c>
      <c r="BX132" s="33">
        <v>0.20948779666899237</v>
      </c>
      <c r="BY132" s="33">
        <v>-1.9236217397567026</v>
      </c>
      <c r="BZ132" s="33">
        <v>-3.6901152964410708</v>
      </c>
      <c r="CA132" s="9">
        <f>SUM(BW132:BZ132)</f>
        <v>12.971644895889376</v>
      </c>
      <c r="CB132" s="34">
        <f>CA132/AR132*2000</f>
        <v>35.947470959926214</v>
      </c>
      <c r="CC132" s="47">
        <v>53.617607</v>
      </c>
      <c r="CD132">
        <v>541613</v>
      </c>
      <c r="CE132" s="68">
        <f t="shared" si="133"/>
        <v>1268921.8857142858</v>
      </c>
      <c r="CF132" s="62">
        <v>10.4</v>
      </c>
      <c r="CG132" s="62">
        <v>15.9</v>
      </c>
      <c r="CH132" s="62">
        <v>1.1000000000000001</v>
      </c>
      <c r="CI132" s="62">
        <v>-1.6</v>
      </c>
      <c r="CJ132" s="63">
        <f t="shared" si="105"/>
        <v>-3.9233315623850591</v>
      </c>
      <c r="CK132" s="62">
        <v>1.2</v>
      </c>
      <c r="CL132" s="63">
        <f t="shared" si="106"/>
        <v>2.942498671788794</v>
      </c>
      <c r="CM132" s="62">
        <v>-0.4</v>
      </c>
      <c r="CN132" t="s">
        <v>1677</v>
      </c>
      <c r="CO132" t="s">
        <v>3109</v>
      </c>
      <c r="CP132" t="s">
        <v>2413</v>
      </c>
      <c r="CQ132" t="s">
        <v>2414</v>
      </c>
      <c r="CR132">
        <v>77</v>
      </c>
      <c r="CS132">
        <v>218</v>
      </c>
      <c r="CT132">
        <v>41</v>
      </c>
      <c r="CU132" t="s">
        <v>3402</v>
      </c>
      <c r="CZ132" s="72">
        <v>1250000</v>
      </c>
      <c r="DA132">
        <v>0</v>
      </c>
    </row>
    <row r="133" spans="1:105" x14ac:dyDescent="0.2">
      <c r="A133" s="75" t="s">
        <v>2452</v>
      </c>
      <c r="B133" s="19" t="s">
        <v>954</v>
      </c>
      <c r="C133" s="19" t="s">
        <v>952</v>
      </c>
      <c r="D133" s="19" t="s">
        <v>952</v>
      </c>
      <c r="E133" s="19" t="str">
        <f>CONCATENATE(RIGHT(F133,LEN(F133)-SEARCH(" ",F133)), ", ", LEFT(F133, SEARCH(" ", F133)))</f>
        <v xml:space="preserve">Ference, Andrew </v>
      </c>
      <c r="F133" s="19" t="s">
        <v>1530</v>
      </c>
      <c r="G133" s="19" t="s">
        <v>1524</v>
      </c>
      <c r="H133" s="19">
        <v>54</v>
      </c>
      <c r="I133" s="19">
        <v>2</v>
      </c>
      <c r="J133" s="19">
        <v>10</v>
      </c>
      <c r="K133" s="19">
        <f>I133+J133</f>
        <v>12</v>
      </c>
      <c r="L133" s="19">
        <v>7</v>
      </c>
      <c r="M133" s="19">
        <v>66</v>
      </c>
      <c r="N133" s="19">
        <v>51</v>
      </c>
      <c r="O133" s="20">
        <f t="shared" si="103"/>
        <v>3.9215686274509803E-2</v>
      </c>
      <c r="P133" s="19">
        <v>1420</v>
      </c>
      <c r="Q133" s="19">
        <v>0</v>
      </c>
      <c r="R133" s="19">
        <v>0</v>
      </c>
      <c r="S133" s="19">
        <v>1</v>
      </c>
      <c r="T133" s="19">
        <v>2</v>
      </c>
      <c r="U133" s="20">
        <f t="shared" si="104"/>
        <v>0.33333333333333331</v>
      </c>
      <c r="V133" s="19"/>
      <c r="W133" s="19">
        <v>1</v>
      </c>
      <c r="X133" s="19">
        <v>4</v>
      </c>
      <c r="Y133" s="19">
        <v>0</v>
      </c>
      <c r="Z133" s="19">
        <v>2</v>
      </c>
      <c r="AA133" s="19">
        <f>I133-W133-Y133</f>
        <v>1</v>
      </c>
      <c r="AB133" s="19">
        <f>J133-X133-Z133</f>
        <v>4</v>
      </c>
      <c r="AC133" s="24">
        <f t="shared" si="113"/>
        <v>2.7071740111294931</v>
      </c>
      <c r="AD133" s="24">
        <f t="shared" si="114"/>
        <v>10.828696044517972</v>
      </c>
      <c r="AE133" s="24">
        <f t="shared" si="115"/>
        <v>0</v>
      </c>
      <c r="AF133" s="24">
        <f t="shared" si="116"/>
        <v>3.4672060098237498</v>
      </c>
      <c r="AG133" s="24">
        <f t="shared" si="117"/>
        <v>1.6800448011946987</v>
      </c>
      <c r="AH133" s="24">
        <f t="shared" si="118"/>
        <v>6.7201792047787947</v>
      </c>
      <c r="AI133" s="21">
        <f t="shared" si="119"/>
        <v>2.3520627216725782</v>
      </c>
      <c r="AJ133" s="21">
        <f t="shared" si="120"/>
        <v>4.8729132200330882</v>
      </c>
      <c r="AK133" s="21">
        <f t="shared" si="121"/>
        <v>0.346720600982375</v>
      </c>
      <c r="AL133" s="21">
        <f t="shared" si="122"/>
        <v>1.9320515213739033</v>
      </c>
      <c r="AM133" s="21">
        <f t="shared" si="123"/>
        <v>0</v>
      </c>
      <c r="AN133" s="21">
        <f t="shared" si="124"/>
        <v>4.8540884137532503</v>
      </c>
      <c r="AO133" s="36">
        <v>714.26666666666665</v>
      </c>
      <c r="AP133" s="36">
        <v>110.81666666666666</v>
      </c>
      <c r="AQ133" s="36">
        <v>173.05</v>
      </c>
      <c r="AR133" s="36">
        <v>998.13333333333321</v>
      </c>
      <c r="AS133" s="19"/>
      <c r="AT133" s="19"/>
      <c r="AU133" s="19"/>
      <c r="AV133" s="19"/>
      <c r="AW133" s="19"/>
      <c r="AX133" s="24">
        <f t="shared" si="125"/>
        <v>0</v>
      </c>
      <c r="AY133" s="24">
        <f t="shared" si="126"/>
        <v>0</v>
      </c>
      <c r="AZ133" s="24">
        <f t="shared" si="127"/>
        <v>0</v>
      </c>
      <c r="BA133" s="24">
        <f t="shared" si="128"/>
        <v>0</v>
      </c>
      <c r="BB133" s="24">
        <f t="shared" si="129"/>
        <v>0</v>
      </c>
      <c r="BC133" s="24">
        <f t="shared" si="130"/>
        <v>13.22716049382716</v>
      </c>
      <c r="BD133" s="24">
        <f t="shared" si="131"/>
        <v>3.2046296296296299</v>
      </c>
      <c r="BE133" s="24">
        <f t="shared" si="132"/>
        <v>2.0521604938271603</v>
      </c>
      <c r="BF133" s="30">
        <v>28</v>
      </c>
      <c r="BG133" s="30">
        <v>9</v>
      </c>
      <c r="BH133" s="30">
        <v>1</v>
      </c>
      <c r="BI133" s="30">
        <v>38</v>
      </c>
      <c r="BJ133" s="30">
        <v>23</v>
      </c>
      <c r="BK133" s="30">
        <v>0</v>
      </c>
      <c r="BL133" s="30">
        <v>14</v>
      </c>
      <c r="BM133" s="30">
        <v>37</v>
      </c>
      <c r="BN133" s="35">
        <f>BU133+CA133</f>
        <v>32.552139947631225</v>
      </c>
      <c r="BO133" s="35">
        <f>BN133/AR133*2000</f>
        <v>65.226035160896132</v>
      </c>
      <c r="BP133" s="35">
        <v>4.2992270863322357E-2</v>
      </c>
      <c r="BQ133" s="35">
        <v>0.80635378128540514</v>
      </c>
      <c r="BR133" s="35">
        <v>4.6444530261616233E-2</v>
      </c>
      <c r="BS133" s="35">
        <v>1.3415747547790455</v>
      </c>
      <c r="BT133" s="35">
        <v>0</v>
      </c>
      <c r="BU133" s="35">
        <f>SUM(BP133:BT133)</f>
        <v>2.2373653371893893</v>
      </c>
      <c r="BV133" s="35">
        <f>BU133/AR133*2000</f>
        <v>4.4830991260807966</v>
      </c>
      <c r="BW133" s="35">
        <v>19.470539173638752</v>
      </c>
      <c r="BX133" s="35">
        <v>2.6429235108336475</v>
      </c>
      <c r="BY133" s="35">
        <v>10.626206029111598</v>
      </c>
      <c r="BZ133" s="35">
        <v>-2.4248941031421567</v>
      </c>
      <c r="CA133" s="35">
        <f>SUM(BW133:BZ133)</f>
        <v>30.314774610441837</v>
      </c>
      <c r="CB133" s="35">
        <f>CA133/AR133*2000</f>
        <v>60.742936034815337</v>
      </c>
      <c r="CC133" s="22">
        <v>57</v>
      </c>
      <c r="CD133" s="23">
        <v>1335923</v>
      </c>
      <c r="CE133" s="76">
        <f t="shared" si="133"/>
        <v>2028623.8148148148</v>
      </c>
      <c r="CF133" s="24">
        <v>17.2</v>
      </c>
      <c r="CG133" s="24">
        <v>19.3</v>
      </c>
      <c r="CH133" s="24">
        <v>0.3</v>
      </c>
      <c r="CI133" s="24">
        <v>0.1</v>
      </c>
      <c r="CJ133" s="24">
        <f t="shared" si="105"/>
        <v>0.15600624024960999</v>
      </c>
      <c r="CK133" s="24">
        <v>1.5</v>
      </c>
      <c r="CL133" s="24">
        <f t="shared" si="106"/>
        <v>2.3400936037441498</v>
      </c>
      <c r="CM133" s="24">
        <v>1.6</v>
      </c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77"/>
      <c r="DA133" s="19">
        <v>1</v>
      </c>
    </row>
    <row r="134" spans="1:105" x14ac:dyDescent="0.2">
      <c r="A134" s="75" t="s">
        <v>2452</v>
      </c>
      <c r="B134" s="19" t="s">
        <v>952</v>
      </c>
      <c r="C134" s="19" t="s">
        <v>952</v>
      </c>
      <c r="D134" s="19" t="s">
        <v>952</v>
      </c>
      <c r="E134" s="19" t="str">
        <f>CONCATENATE(RIGHT(F134,LEN(F134)-SEARCH(" ",F134)), ", ", LEFT(F134, SEARCH(" ", F134)))</f>
        <v xml:space="preserve">Ference, Andrew </v>
      </c>
      <c r="F134" s="19" t="s">
        <v>1530</v>
      </c>
      <c r="G134" s="19" t="s">
        <v>1524</v>
      </c>
      <c r="H134" s="19">
        <v>26</v>
      </c>
      <c r="I134" s="19">
        <v>1</v>
      </c>
      <c r="J134" s="19">
        <v>2</v>
      </c>
      <c r="K134" s="19">
        <f>I134+J134</f>
        <v>3</v>
      </c>
      <c r="L134" s="19">
        <v>-2</v>
      </c>
      <c r="M134" s="19">
        <v>31</v>
      </c>
      <c r="N134" s="19">
        <v>29</v>
      </c>
      <c r="O134" s="20">
        <f t="shared" si="103"/>
        <v>3.4482758620689655E-2</v>
      </c>
      <c r="P134" s="19">
        <v>715</v>
      </c>
      <c r="Q134" s="19">
        <v>0</v>
      </c>
      <c r="R134" s="19">
        <v>0</v>
      </c>
      <c r="S134" s="19">
        <v>0</v>
      </c>
      <c r="T134" s="19">
        <v>0</v>
      </c>
      <c r="U134" s="20">
        <f t="shared" si="104"/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f>I134-W134-Y134</f>
        <v>1</v>
      </c>
      <c r="AB134" s="19">
        <f>J134-X134-Z134</f>
        <v>2</v>
      </c>
      <c r="AC134" s="24">
        <f t="shared" si="113"/>
        <v>0</v>
      </c>
      <c r="AD134" s="24">
        <f t="shared" si="114"/>
        <v>0</v>
      </c>
      <c r="AE134" s="24">
        <f t="shared" si="115"/>
        <v>0</v>
      </c>
      <c r="AF134" s="24">
        <f t="shared" si="116"/>
        <v>0</v>
      </c>
      <c r="AG134" s="24">
        <f t="shared" si="117"/>
        <v>2.8487773996992956</v>
      </c>
      <c r="AH134" s="24">
        <f t="shared" si="118"/>
        <v>5.6975547993985911</v>
      </c>
      <c r="AI134" s="21">
        <f t="shared" si="119"/>
        <v>1.7092664398195774</v>
      </c>
      <c r="AJ134" s="21">
        <f t="shared" si="120"/>
        <v>0</v>
      </c>
      <c r="AK134" s="21">
        <f t="shared" si="121"/>
        <v>0</v>
      </c>
      <c r="AL134" s="21">
        <f t="shared" si="122"/>
        <v>2.1365830497744716</v>
      </c>
      <c r="AM134" s="21">
        <f t="shared" si="123"/>
        <v>1.0465116279069768</v>
      </c>
      <c r="AN134" s="21">
        <f t="shared" si="124"/>
        <v>4.6677471636952994</v>
      </c>
      <c r="AO134" s="36">
        <v>421.23333333333335</v>
      </c>
      <c r="AP134" s="36">
        <v>57.333333333333329</v>
      </c>
      <c r="AQ134" s="36">
        <v>102.83333333333334</v>
      </c>
      <c r="AR134" s="36">
        <v>581.4</v>
      </c>
      <c r="AS134" s="19">
        <v>85</v>
      </c>
      <c r="AT134" s="19">
        <v>114</v>
      </c>
      <c r="AU134" s="19">
        <v>48</v>
      </c>
      <c r="AV134" s="19">
        <v>57</v>
      </c>
      <c r="AW134" s="19">
        <v>17</v>
      </c>
      <c r="AX134" s="24">
        <f t="shared" si="125"/>
        <v>8.7719298245614024</v>
      </c>
      <c r="AY134" s="24">
        <f t="shared" si="126"/>
        <v>11.76470588235294</v>
      </c>
      <c r="AZ134" s="24">
        <f t="shared" si="127"/>
        <v>4.9535603715170282</v>
      </c>
      <c r="BA134" s="24">
        <f t="shared" si="128"/>
        <v>5.8823529411764701</v>
      </c>
      <c r="BB134" s="24">
        <f t="shared" si="129"/>
        <v>1.7543859649122808</v>
      </c>
      <c r="BC134" s="24">
        <f t="shared" si="130"/>
        <v>16.201282051282053</v>
      </c>
      <c r="BD134" s="24">
        <f t="shared" si="131"/>
        <v>3.9551282051282053</v>
      </c>
      <c r="BE134" s="24">
        <f t="shared" si="132"/>
        <v>2.2051282051282048</v>
      </c>
      <c r="BF134" s="30">
        <v>12</v>
      </c>
      <c r="BG134" s="30">
        <v>0</v>
      </c>
      <c r="BH134" s="30">
        <v>0</v>
      </c>
      <c r="BI134" s="30">
        <v>12</v>
      </c>
      <c r="BJ134" s="30">
        <v>15</v>
      </c>
      <c r="BK134" s="30">
        <v>1</v>
      </c>
      <c r="BL134" s="30">
        <v>8</v>
      </c>
      <c r="BM134" s="30">
        <v>24</v>
      </c>
      <c r="BN134" s="35">
        <f>BU134+CA134</f>
        <v>16.181392538975192</v>
      </c>
      <c r="BO134" s="35">
        <f>BN134/AR134*2000</f>
        <v>55.663545025714463</v>
      </c>
      <c r="BP134" s="35">
        <v>0.78879055061134928</v>
      </c>
      <c r="BQ134" s="35">
        <v>-2.3307586466185706</v>
      </c>
      <c r="BR134" s="35">
        <v>0.14640686977928877</v>
      </c>
      <c r="BS134" s="35">
        <v>-0.26246341527929179</v>
      </c>
      <c r="BT134" s="35">
        <v>0</v>
      </c>
      <c r="BU134" s="35">
        <f>SUM(BP134:BT134)</f>
        <v>-1.6580246415072242</v>
      </c>
      <c r="BV134" s="35">
        <f>BU134/AR134*2000</f>
        <v>-5.7035591383117454</v>
      </c>
      <c r="BW134" s="35">
        <v>11.587082699607217</v>
      </c>
      <c r="BX134" s="35">
        <v>8.613059496299319E-2</v>
      </c>
      <c r="BY134" s="35">
        <v>7.7659391439228092</v>
      </c>
      <c r="BZ134" s="35">
        <v>-1.599735258010601</v>
      </c>
      <c r="CA134" s="35">
        <f>SUM(BW134:BZ134)</f>
        <v>17.839417180482418</v>
      </c>
      <c r="CB134" s="35">
        <f>CA134/AR134*2000</f>
        <v>61.367104164026209</v>
      </c>
      <c r="CC134" s="22">
        <v>36</v>
      </c>
      <c r="CD134" s="23">
        <v>165000</v>
      </c>
      <c r="CE134" s="76">
        <f t="shared" si="133"/>
        <v>165000</v>
      </c>
      <c r="CF134" s="24">
        <v>6.8</v>
      </c>
      <c r="CG134" s="24">
        <v>10.199999999999999</v>
      </c>
      <c r="CH134" s="24">
        <v>1.4</v>
      </c>
      <c r="CI134" s="24">
        <v>-0.4</v>
      </c>
      <c r="CJ134" s="24">
        <f t="shared" si="105"/>
        <v>-1.0787971411875759</v>
      </c>
      <c r="CK134" s="24">
        <v>0.9</v>
      </c>
      <c r="CL134" s="24">
        <f t="shared" si="106"/>
        <v>2.4272935676720455</v>
      </c>
      <c r="CM134" s="24">
        <v>0.5</v>
      </c>
      <c r="CN134" s="19" t="s">
        <v>1144</v>
      </c>
      <c r="CO134" s="19" t="s">
        <v>2416</v>
      </c>
      <c r="CP134" s="19" t="s">
        <v>2417</v>
      </c>
      <c r="CQ134" s="19" t="s">
        <v>2400</v>
      </c>
      <c r="CR134" s="19">
        <v>70</v>
      </c>
      <c r="CS134" s="19">
        <v>189</v>
      </c>
      <c r="CT134" s="19">
        <v>21</v>
      </c>
      <c r="CU134" s="19" t="s">
        <v>3402</v>
      </c>
      <c r="CV134" s="19" t="s">
        <v>2382</v>
      </c>
      <c r="CW134" s="19">
        <v>0</v>
      </c>
      <c r="CX134" s="19">
        <v>0</v>
      </c>
      <c r="CY134" s="19">
        <v>0</v>
      </c>
      <c r="CZ134" s="77"/>
      <c r="DA134" s="19">
        <v>1</v>
      </c>
    </row>
    <row r="135" spans="1:105" x14ac:dyDescent="0.2">
      <c r="A135" s="25" t="s">
        <v>2452</v>
      </c>
      <c r="B135" s="10" t="s">
        <v>952</v>
      </c>
      <c r="C135" s="10" t="s">
        <v>952</v>
      </c>
      <c r="D135" s="10" t="s">
        <v>952</v>
      </c>
      <c r="E135" s="10" t="s">
        <v>1529</v>
      </c>
      <c r="F135" s="10" t="s">
        <v>1530</v>
      </c>
      <c r="G135" s="10" t="s">
        <v>1524</v>
      </c>
      <c r="H135" s="10">
        <v>80</v>
      </c>
      <c r="I135" s="10">
        <v>3</v>
      </c>
      <c r="J135" s="10">
        <v>12</v>
      </c>
      <c r="K135" s="10">
        <v>15</v>
      </c>
      <c r="L135" s="10">
        <v>5</v>
      </c>
      <c r="M135" s="10">
        <v>97</v>
      </c>
      <c r="N135" s="10">
        <v>80</v>
      </c>
      <c r="O135" s="11">
        <v>3.7999999999999999E-2</v>
      </c>
      <c r="P135" s="10">
        <v>2135</v>
      </c>
      <c r="Q135" s="10">
        <v>0</v>
      </c>
      <c r="R135" s="10">
        <v>0</v>
      </c>
      <c r="S135" s="10">
        <v>1</v>
      </c>
      <c r="T135" s="10">
        <v>2</v>
      </c>
      <c r="U135" s="11">
        <v>0.33300000000000002</v>
      </c>
      <c r="V135" s="41">
        <v>0</v>
      </c>
      <c r="W135" s="10">
        <v>1</v>
      </c>
      <c r="X135" s="10">
        <v>4</v>
      </c>
      <c r="Y135" s="10">
        <v>0</v>
      </c>
      <c r="Z135" s="10">
        <v>2</v>
      </c>
      <c r="AA135" s="10">
        <v>2</v>
      </c>
      <c r="AB135" s="10">
        <v>6</v>
      </c>
      <c r="AC135" s="13">
        <f t="shared" si="113"/>
        <v>1.7841213202497768</v>
      </c>
      <c r="AD135" s="13">
        <f t="shared" si="114"/>
        <v>7.1364852809991071</v>
      </c>
      <c r="AE135" s="13">
        <f t="shared" si="115"/>
        <v>0</v>
      </c>
      <c r="AF135" s="13">
        <f t="shared" si="116"/>
        <v>2.1748586341887779</v>
      </c>
      <c r="AG135" s="13">
        <f t="shared" si="117"/>
        <v>2.1136063408190222</v>
      </c>
      <c r="AH135" s="13">
        <f t="shared" si="118"/>
        <v>6.3408190224570671</v>
      </c>
      <c r="AI135" s="29">
        <f t="shared" si="119"/>
        <v>2.1136063408190227</v>
      </c>
      <c r="AJ135" s="29">
        <f t="shared" si="120"/>
        <v>3.2114183764495987</v>
      </c>
      <c r="AK135" s="29">
        <f t="shared" si="121"/>
        <v>0.21748586341887777</v>
      </c>
      <c r="AL135" s="29">
        <f t="shared" si="122"/>
        <v>2.0079260237780714</v>
      </c>
      <c r="AM135" s="29">
        <f t="shared" si="123"/>
        <v>0.35682426404995538</v>
      </c>
      <c r="AN135" s="29">
        <f t="shared" si="124"/>
        <v>4.7846889952153111</v>
      </c>
      <c r="AO135" s="13">
        <v>1135.5</v>
      </c>
      <c r="AP135" s="13">
        <v>168.15</v>
      </c>
      <c r="AQ135" s="13">
        <v>275.88</v>
      </c>
      <c r="AR135" s="13">
        <v>1579.53</v>
      </c>
      <c r="AS135" s="41">
        <v>85</v>
      </c>
      <c r="AT135" s="41">
        <v>114</v>
      </c>
      <c r="AU135" s="41">
        <v>48</v>
      </c>
      <c r="AV135" s="41">
        <v>57</v>
      </c>
      <c r="AW135" s="41">
        <v>17</v>
      </c>
      <c r="AX135" s="13">
        <f t="shared" si="125"/>
        <v>3.2288085696378039</v>
      </c>
      <c r="AY135" s="13">
        <f t="shared" si="126"/>
        <v>4.3304020816318785</v>
      </c>
      <c r="AZ135" s="13">
        <f t="shared" si="127"/>
        <v>1.8233271922660539</v>
      </c>
      <c r="BA135" s="13">
        <f t="shared" si="128"/>
        <v>2.1652010408159392</v>
      </c>
      <c r="BB135" s="13">
        <f t="shared" si="129"/>
        <v>0.64576171392756077</v>
      </c>
      <c r="BC135" s="13">
        <f t="shared" si="130"/>
        <v>14.19375</v>
      </c>
      <c r="BD135" s="13">
        <f t="shared" si="131"/>
        <v>3.4485000000000001</v>
      </c>
      <c r="BE135" s="13">
        <f t="shared" si="132"/>
        <v>2.1018750000000002</v>
      </c>
      <c r="BF135" s="10">
        <v>40</v>
      </c>
      <c r="BG135" s="10">
        <v>9</v>
      </c>
      <c r="BH135" s="10">
        <v>1</v>
      </c>
      <c r="BI135" s="10">
        <v>50</v>
      </c>
      <c r="BJ135" s="10">
        <v>38</v>
      </c>
      <c r="BK135" s="10">
        <v>1</v>
      </c>
      <c r="BL135" s="10">
        <v>22</v>
      </c>
      <c r="BM135" s="10">
        <v>61</v>
      </c>
      <c r="BN135" s="39">
        <v>48.734000000000002</v>
      </c>
      <c r="BO135" s="39">
        <v>61.706000000000003</v>
      </c>
      <c r="BP135" s="13">
        <v>0.83199999999999996</v>
      </c>
      <c r="BQ135" s="13">
        <v>-1.524</v>
      </c>
      <c r="BR135" s="13">
        <v>0.193</v>
      </c>
      <c r="BS135" s="13">
        <v>1.079</v>
      </c>
      <c r="BT135" s="13">
        <v>0</v>
      </c>
      <c r="BU135" s="39">
        <v>0.57899999999999996</v>
      </c>
      <c r="BV135" s="39">
        <v>0.73399999999999999</v>
      </c>
      <c r="BW135" s="13">
        <v>31.058</v>
      </c>
      <c r="BX135" s="13">
        <v>2.7290000000000001</v>
      </c>
      <c r="BY135" s="13">
        <v>18.391999999999999</v>
      </c>
      <c r="BZ135" s="13">
        <v>-4.0250000000000004</v>
      </c>
      <c r="CA135" s="39">
        <v>48.154000000000003</v>
      </c>
      <c r="CB135" s="39">
        <v>60.972999999999999</v>
      </c>
      <c r="CC135" s="16">
        <v>50</v>
      </c>
      <c r="CD135" s="12">
        <v>1500923</v>
      </c>
      <c r="CE135" s="73">
        <f t="shared" si="133"/>
        <v>1538446.075</v>
      </c>
      <c r="CF135" s="13">
        <v>24</v>
      </c>
      <c r="CG135" s="13">
        <v>29.5</v>
      </c>
      <c r="CH135" s="13">
        <v>1.7</v>
      </c>
      <c r="CI135" s="17">
        <v>-0.1</v>
      </c>
      <c r="CJ135" s="13">
        <f t="shared" si="105"/>
        <v>-9.8835715274071437E-2</v>
      </c>
      <c r="CK135" s="17">
        <v>1.3</v>
      </c>
      <c r="CL135" s="13">
        <f t="shared" si="106"/>
        <v>1.2848642985629288</v>
      </c>
      <c r="CM135" s="13">
        <v>1.2</v>
      </c>
      <c r="CN135" s="10" t="s">
        <v>1144</v>
      </c>
      <c r="CO135" s="10" t="s">
        <v>2416</v>
      </c>
      <c r="CP135" s="10" t="s">
        <v>2417</v>
      </c>
      <c r="CQ135" s="10" t="s">
        <v>2400</v>
      </c>
      <c r="CR135" s="10">
        <v>70</v>
      </c>
      <c r="CS135" s="10">
        <v>189</v>
      </c>
      <c r="CT135" s="10">
        <v>21</v>
      </c>
      <c r="CU135" s="10" t="s">
        <v>3402</v>
      </c>
      <c r="CV135" s="10" t="s">
        <v>2382</v>
      </c>
      <c r="CW135" s="10">
        <v>0</v>
      </c>
      <c r="CX135" s="10">
        <v>0</v>
      </c>
      <c r="CY135" s="10">
        <v>0</v>
      </c>
      <c r="CZ135" s="79"/>
      <c r="DA135" s="10">
        <v>2</v>
      </c>
    </row>
    <row r="136" spans="1:105" x14ac:dyDescent="0.2">
      <c r="A136" s="44" t="s">
        <v>2372</v>
      </c>
      <c r="B136" s="43" t="s">
        <v>952</v>
      </c>
      <c r="C136" s="43" t="s">
        <v>952</v>
      </c>
      <c r="D136" s="42" t="s">
        <v>952</v>
      </c>
      <c r="E136" s="42" t="str">
        <f>CONCATENATE(RIGHT(F136,LEN(F136)-SEARCH(" ",F136)), ", ", LEFT(F136, SEARCH(" ", F136)))</f>
        <v xml:space="preserve">Ference, Andrew </v>
      </c>
      <c r="F136" s="42" t="s">
        <v>1530</v>
      </c>
      <c r="G136" s="45" t="s">
        <v>2374</v>
      </c>
      <c r="H136" s="43">
        <v>59</v>
      </c>
      <c r="I136" s="64">
        <v>1</v>
      </c>
      <c r="J136" s="64">
        <v>14</v>
      </c>
      <c r="K136" s="64">
        <v>15</v>
      </c>
      <c r="L136" s="43">
        <v>-14</v>
      </c>
      <c r="M136">
        <v>50</v>
      </c>
      <c r="N136">
        <v>71</v>
      </c>
      <c r="O136" s="4">
        <f>IF(N136=0,0,I136/N136)</f>
        <v>1.4084507042253521E-2</v>
      </c>
      <c r="Q136">
        <v>0</v>
      </c>
      <c r="R136">
        <v>0</v>
      </c>
      <c r="S136">
        <v>1</v>
      </c>
      <c r="T136">
        <v>0</v>
      </c>
      <c r="U136" s="4">
        <f>IF(S136+T136=0,0,S136/(S136+T136))</f>
        <v>1</v>
      </c>
      <c r="V136">
        <v>0</v>
      </c>
      <c r="W136">
        <v>0</v>
      </c>
      <c r="X136">
        <v>4</v>
      </c>
      <c r="Y136">
        <v>0</v>
      </c>
      <c r="Z136">
        <v>1</v>
      </c>
      <c r="AA136">
        <v>1</v>
      </c>
      <c r="AB136">
        <v>9</v>
      </c>
      <c r="AC136" s="9">
        <f t="shared" si="113"/>
        <v>0</v>
      </c>
      <c r="AD136" s="9">
        <f t="shared" si="114"/>
        <v>9.7547757756401587</v>
      </c>
      <c r="AE136" s="9">
        <f t="shared" si="115"/>
        <v>0</v>
      </c>
      <c r="AF136" s="9">
        <f t="shared" si="116"/>
        <v>1.8357980622131564</v>
      </c>
      <c r="AG136" s="9">
        <f t="shared" si="117"/>
        <v>1.1696096427817215</v>
      </c>
      <c r="AH136" s="9">
        <f t="shared" si="118"/>
        <v>10.526486785035495</v>
      </c>
      <c r="AI136" s="58">
        <f t="shared" si="119"/>
        <v>1.7544144641725823</v>
      </c>
      <c r="AJ136" s="58">
        <f t="shared" si="120"/>
        <v>3.9019103102560631</v>
      </c>
      <c r="AK136" s="58">
        <f t="shared" si="121"/>
        <v>0.36715961244263129</v>
      </c>
      <c r="AL136" s="58">
        <f t="shared" si="122"/>
        <v>2.5731412141197874</v>
      </c>
      <c r="AM136" s="58">
        <f t="shared" si="123"/>
        <v>0.48773878878200788</v>
      </c>
      <c r="AN136" s="58">
        <f t="shared" si="124"/>
        <v>9.913309535951047</v>
      </c>
      <c r="AO136" s="56">
        <v>1025.9833333333333</v>
      </c>
      <c r="AP136" s="56">
        <v>123.01666666666665</v>
      </c>
      <c r="AQ136" s="56">
        <v>163.41666666666666</v>
      </c>
      <c r="AR136" s="57">
        <f>SUM(AO136:AQ136)</f>
        <v>1312.4166666666667</v>
      </c>
      <c r="AS136">
        <v>65</v>
      </c>
      <c r="AT136">
        <v>79</v>
      </c>
      <c r="AU136">
        <v>34</v>
      </c>
      <c r="AV136">
        <v>29</v>
      </c>
      <c r="AW136">
        <v>10</v>
      </c>
      <c r="AX136" s="9">
        <f t="shared" si="125"/>
        <v>2.9716172455393992</v>
      </c>
      <c r="AY136" s="9">
        <f t="shared" si="126"/>
        <v>3.6116578830401926</v>
      </c>
      <c r="AZ136" s="9">
        <f t="shared" si="127"/>
        <v>1.5543844053590703</v>
      </c>
      <c r="BA136" s="9">
        <f t="shared" si="128"/>
        <v>1.3257984633945012</v>
      </c>
      <c r="BB136" s="9">
        <f t="shared" si="129"/>
        <v>0.45717188392913832</v>
      </c>
      <c r="BC136" s="33">
        <f t="shared" si="130"/>
        <v>17.38954802259887</v>
      </c>
      <c r="BD136" s="33">
        <f t="shared" si="131"/>
        <v>2.7697740112994347</v>
      </c>
      <c r="BE136" s="33">
        <f t="shared" si="132"/>
        <v>2.0850282485875704</v>
      </c>
      <c r="BF136" s="42">
        <f>BI136-BG136-BH136</f>
        <v>30</v>
      </c>
      <c r="BG136" s="43">
        <v>8</v>
      </c>
      <c r="BH136" s="43">
        <v>1</v>
      </c>
      <c r="BI136" s="43">
        <v>39</v>
      </c>
      <c r="BJ136" s="42">
        <f>BM136-BK136-BL136</f>
        <v>44</v>
      </c>
      <c r="BK136" s="43">
        <v>1</v>
      </c>
      <c r="BL136" s="43">
        <v>27</v>
      </c>
      <c r="BM136" s="43">
        <v>72</v>
      </c>
      <c r="BN136" s="34">
        <f>BU136+CA136</f>
        <v>23.411902514480751</v>
      </c>
      <c r="BO136" s="34">
        <f>BN136/AR136*2000</f>
        <v>35.677545263034986</v>
      </c>
      <c r="BP136" s="33">
        <v>3.6709779359449137</v>
      </c>
      <c r="BQ136" s="33">
        <v>-1.1431534114708826</v>
      </c>
      <c r="BR136" s="33">
        <v>1.8271078820484266</v>
      </c>
      <c r="BS136" s="33">
        <v>0.77103468896711169</v>
      </c>
      <c r="BT136" s="33">
        <v>0</v>
      </c>
      <c r="BU136" s="9">
        <f>SUM(BP136:BT136)</f>
        <v>5.1259670954895702</v>
      </c>
      <c r="BV136" s="34">
        <f>BU136/AR136*2000</f>
        <v>7.8114934466791341</v>
      </c>
      <c r="BW136" s="33">
        <v>15.463623228449958</v>
      </c>
      <c r="BX136" s="33">
        <v>1.8523044584107038</v>
      </c>
      <c r="BY136" s="33">
        <v>0.21846813689870739</v>
      </c>
      <c r="BZ136" s="33">
        <v>0.75153959523181268</v>
      </c>
      <c r="CA136" s="9">
        <f>SUM(BW136:BZ136)</f>
        <v>18.28593541899118</v>
      </c>
      <c r="CB136" s="34">
        <f>CA136/AR136*2000</f>
        <v>27.866051816355849</v>
      </c>
      <c r="CC136" s="47">
        <v>38.285888999999997</v>
      </c>
      <c r="CD136">
        <v>668736</v>
      </c>
      <c r="CE136" s="68">
        <f t="shared" si="133"/>
        <v>929429.69491525413</v>
      </c>
      <c r="CF136" s="62">
        <v>23.4</v>
      </c>
      <c r="CG136" s="62">
        <v>29.5</v>
      </c>
      <c r="CH136" s="62">
        <v>-18.100000000000001</v>
      </c>
      <c r="CI136" s="62">
        <v>-0.1</v>
      </c>
      <c r="CJ136" s="63">
        <f t="shared" si="105"/>
        <v>-0.12508990837164213</v>
      </c>
      <c r="CK136" s="62">
        <v>-2.7</v>
      </c>
      <c r="CL136" s="63">
        <f t="shared" si="106"/>
        <v>-3.3774275260343378</v>
      </c>
      <c r="CM136" s="62">
        <v>-2.8</v>
      </c>
      <c r="CN136" t="s">
        <v>1681</v>
      </c>
      <c r="CO136" t="s">
        <v>2416</v>
      </c>
      <c r="CP136" t="s">
        <v>2417</v>
      </c>
      <c r="CQ136" t="s">
        <v>2400</v>
      </c>
      <c r="CR136">
        <v>71</v>
      </c>
      <c r="CS136">
        <v>189</v>
      </c>
      <c r="CT136">
        <v>21</v>
      </c>
      <c r="CU136" t="s">
        <v>3402</v>
      </c>
      <c r="CZ136" s="72">
        <v>1400000</v>
      </c>
      <c r="DA136">
        <v>0</v>
      </c>
    </row>
    <row r="137" spans="1:105" x14ac:dyDescent="0.2">
      <c r="A137" s="38" t="s">
        <v>2452</v>
      </c>
      <c r="B137" t="s">
        <v>952</v>
      </c>
      <c r="C137" t="s">
        <v>952</v>
      </c>
      <c r="D137" s="82" t="s">
        <v>952</v>
      </c>
      <c r="E137" t="str">
        <f>CONCATENATE(RIGHT(F137,LEN(F137)-SEARCH(" ",F137)), ", ", LEFT(F137, SEARCH(" ", F137)))</f>
        <v xml:space="preserve">Allen, Bobby </v>
      </c>
      <c r="F137" t="s">
        <v>2458</v>
      </c>
      <c r="G137" t="s">
        <v>1524</v>
      </c>
      <c r="H137">
        <v>31</v>
      </c>
      <c r="I137">
        <v>0</v>
      </c>
      <c r="J137">
        <v>3</v>
      </c>
      <c r="K137">
        <f>I137+J137</f>
        <v>3</v>
      </c>
      <c r="L137">
        <v>-1</v>
      </c>
      <c r="M137">
        <v>10</v>
      </c>
      <c r="N137">
        <v>14</v>
      </c>
      <c r="O137" s="4">
        <f>IF(N137=0,0,I137/N137)</f>
        <v>0</v>
      </c>
      <c r="P137">
        <v>572</v>
      </c>
      <c r="Q137">
        <v>0</v>
      </c>
      <c r="R137">
        <v>0</v>
      </c>
      <c r="S137">
        <v>0</v>
      </c>
      <c r="T137">
        <v>0</v>
      </c>
      <c r="U137" s="4">
        <f>IF(S137+T137=0,0,S137/(S137+T137))</f>
        <v>0</v>
      </c>
      <c r="V137" s="40">
        <v>0</v>
      </c>
      <c r="W137">
        <v>0</v>
      </c>
      <c r="X137">
        <v>0</v>
      </c>
      <c r="Y137">
        <v>0</v>
      </c>
      <c r="Z137">
        <v>1</v>
      </c>
      <c r="AA137">
        <f>I137-W137-Y137</f>
        <v>0</v>
      </c>
      <c r="AB137">
        <f>J137-X137-Z137</f>
        <v>2</v>
      </c>
      <c r="AC137" s="9">
        <f t="shared" si="113"/>
        <v>0</v>
      </c>
      <c r="AD137" s="9">
        <f t="shared" si="114"/>
        <v>0</v>
      </c>
      <c r="AE137" s="9">
        <f t="shared" si="115"/>
        <v>0</v>
      </c>
      <c r="AF137" s="9">
        <f t="shared" si="116"/>
        <v>16.96512723845429</v>
      </c>
      <c r="AG137" s="9">
        <f t="shared" si="117"/>
        <v>0</v>
      </c>
      <c r="AH137" s="9">
        <f t="shared" si="118"/>
        <v>6.3455691182302925</v>
      </c>
      <c r="AI137" s="6">
        <f t="shared" si="119"/>
        <v>1.4277530516018155</v>
      </c>
      <c r="AJ137" s="6">
        <f t="shared" si="120"/>
        <v>0</v>
      </c>
      <c r="AK137" s="6">
        <f t="shared" si="121"/>
        <v>6.7860508953817149</v>
      </c>
      <c r="AL137" s="6">
        <f t="shared" si="122"/>
        <v>1.9036707354690876</v>
      </c>
      <c r="AM137" s="6">
        <f t="shared" si="123"/>
        <v>0</v>
      </c>
      <c r="AN137" s="6">
        <f t="shared" si="124"/>
        <v>6.7860508953817149</v>
      </c>
      <c r="AO137" s="32">
        <v>378.21666666666664</v>
      </c>
      <c r="AP137" s="32">
        <v>8.3333333333333339</v>
      </c>
      <c r="AQ137" s="32">
        <v>17.683333333333334</v>
      </c>
      <c r="AR137" s="32">
        <v>404.23333333333329</v>
      </c>
      <c r="AS137" s="40">
        <v>34</v>
      </c>
      <c r="AT137" s="40">
        <v>32</v>
      </c>
      <c r="AU137" s="40">
        <v>7</v>
      </c>
      <c r="AV137" s="40">
        <v>9</v>
      </c>
      <c r="AW137" s="40">
        <v>2</v>
      </c>
      <c r="AX137" s="9">
        <f t="shared" si="125"/>
        <v>5.0465902531541191</v>
      </c>
      <c r="AY137" s="9">
        <f t="shared" si="126"/>
        <v>4.7497320029685834</v>
      </c>
      <c r="AZ137" s="9">
        <f t="shared" si="127"/>
        <v>1.0390038756493776</v>
      </c>
      <c r="BA137" s="9">
        <f t="shared" si="128"/>
        <v>1.3358621258349139</v>
      </c>
      <c r="BB137" s="9">
        <f t="shared" si="129"/>
        <v>0.29685825018553647</v>
      </c>
      <c r="BC137" s="9">
        <f t="shared" si="130"/>
        <v>12.200537634408601</v>
      </c>
      <c r="BD137" s="9">
        <f t="shared" si="131"/>
        <v>0.57043010752688172</v>
      </c>
      <c r="BE137" s="9">
        <f t="shared" si="132"/>
        <v>0.26881720430107531</v>
      </c>
      <c r="BF137" s="3">
        <v>9</v>
      </c>
      <c r="BG137" s="3">
        <v>0</v>
      </c>
      <c r="BH137" s="3">
        <v>2</v>
      </c>
      <c r="BI137" s="3">
        <v>11</v>
      </c>
      <c r="BJ137" s="3">
        <v>12</v>
      </c>
      <c r="BK137" s="3">
        <v>0</v>
      </c>
      <c r="BL137" s="3">
        <v>2</v>
      </c>
      <c r="BM137" s="3">
        <v>14</v>
      </c>
      <c r="BN137" s="34">
        <f>BU137+CA137</f>
        <v>13.826773631323341</v>
      </c>
      <c r="BO137" s="34">
        <f>BN137/AR137*2000</f>
        <v>68.409863765102699</v>
      </c>
      <c r="BP137" s="34">
        <v>-1.1581167373842589</v>
      </c>
      <c r="BQ137" s="34">
        <v>-0.33877305910153649</v>
      </c>
      <c r="BR137" s="34">
        <v>0.10179314928410932</v>
      </c>
      <c r="BS137" s="34">
        <v>0.78682014422991986</v>
      </c>
      <c r="BT137" s="34">
        <v>0</v>
      </c>
      <c r="BU137" s="34">
        <f>SUM(BP137:BT137)</f>
        <v>-0.60827650297176628</v>
      </c>
      <c r="BV137" s="34">
        <f>BU137/AR137*2000</f>
        <v>-3.0095316383529296</v>
      </c>
      <c r="BW137" s="34">
        <v>11.647794555023387</v>
      </c>
      <c r="BX137" s="34">
        <v>0.28508936769400639</v>
      </c>
      <c r="BY137" s="34">
        <v>0.85494835181869266</v>
      </c>
      <c r="BZ137" s="34">
        <v>1.6472178597590212</v>
      </c>
      <c r="CA137" s="34">
        <f>SUM(BW137:BZ137)</f>
        <v>14.435050134295107</v>
      </c>
      <c r="CB137" s="34">
        <f>CA137/AR137*2000</f>
        <v>71.419395403455638</v>
      </c>
      <c r="CC137" s="15">
        <v>46</v>
      </c>
      <c r="CD137" s="7">
        <v>429805</v>
      </c>
      <c r="CE137" s="68">
        <f t="shared" si="133"/>
        <v>1136903.5483870967</v>
      </c>
      <c r="CF137" s="9">
        <v>6.1</v>
      </c>
      <c r="CG137" s="9">
        <v>7.7</v>
      </c>
      <c r="CH137" s="9">
        <v>2.1</v>
      </c>
      <c r="CI137" s="9">
        <v>-0.4</v>
      </c>
      <c r="CJ137" s="9">
        <f t="shared" si="105"/>
        <v>-1.8593840790238234</v>
      </c>
      <c r="CK137" s="9">
        <v>0.9</v>
      </c>
      <c r="CL137" s="9">
        <f t="shared" si="106"/>
        <v>4.1836141778036033</v>
      </c>
      <c r="CM137" s="9">
        <v>0.5</v>
      </c>
      <c r="CN137" t="s">
        <v>2703</v>
      </c>
      <c r="CO137" t="s">
        <v>2704</v>
      </c>
      <c r="CP137" t="s">
        <v>2441</v>
      </c>
      <c r="CQ137" t="s">
        <v>2414</v>
      </c>
      <c r="CR137">
        <v>73</v>
      </c>
      <c r="CS137">
        <v>215</v>
      </c>
      <c r="CT137">
        <v>38</v>
      </c>
      <c r="CU137" t="s">
        <v>3402</v>
      </c>
      <c r="CV137" t="s">
        <v>2382</v>
      </c>
      <c r="CW137">
        <v>0</v>
      </c>
      <c r="CX137">
        <v>0</v>
      </c>
      <c r="CY137">
        <v>0</v>
      </c>
      <c r="CZ137" s="70"/>
      <c r="DA137">
        <v>0</v>
      </c>
    </row>
    <row r="138" spans="1:105" x14ac:dyDescent="0.2">
      <c r="A138" s="44" t="s">
        <v>2372</v>
      </c>
      <c r="B138" s="43" t="s">
        <v>952</v>
      </c>
      <c r="C138" s="43" t="s">
        <v>952</v>
      </c>
      <c r="D138" s="82" t="s">
        <v>952</v>
      </c>
      <c r="E138" s="42" t="str">
        <f>CONCATENATE(RIGHT(F138,LEN(F138)-SEARCH(" ",F138)), ", ", LEFT(F138, SEARCH(" ", F138)))</f>
        <v xml:space="preserve">Allen, Bobby </v>
      </c>
      <c r="F138" s="42" t="s">
        <v>2458</v>
      </c>
      <c r="G138" s="45" t="s">
        <v>2374</v>
      </c>
      <c r="H138" s="43">
        <v>19</v>
      </c>
      <c r="I138" s="64">
        <v>0</v>
      </c>
      <c r="J138" s="64">
        <v>0</v>
      </c>
      <c r="K138" s="64">
        <v>0</v>
      </c>
      <c r="L138" s="43">
        <v>-2</v>
      </c>
      <c r="M138">
        <v>2</v>
      </c>
      <c r="N138">
        <v>10</v>
      </c>
      <c r="O138" s="4">
        <f>IF(N138=0,0,I138/N138)</f>
        <v>0</v>
      </c>
      <c r="Q138">
        <v>0</v>
      </c>
      <c r="R138">
        <v>0</v>
      </c>
      <c r="S138">
        <v>0</v>
      </c>
      <c r="T138">
        <v>0</v>
      </c>
      <c r="U138" s="4">
        <f>IF(S138+T138=0,0,S138/(S138+T138))</f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9">
        <f t="shared" si="113"/>
        <v>0</v>
      </c>
      <c r="AD138" s="9">
        <f t="shared" si="114"/>
        <v>0</v>
      </c>
      <c r="AE138" s="9">
        <f t="shared" si="115"/>
        <v>0</v>
      </c>
      <c r="AF138" s="9">
        <f t="shared" si="116"/>
        <v>0</v>
      </c>
      <c r="AG138" s="9">
        <f t="shared" si="117"/>
        <v>0</v>
      </c>
      <c r="AH138" s="9">
        <f t="shared" si="118"/>
        <v>0</v>
      </c>
      <c r="AI138" s="58">
        <f t="shared" si="119"/>
        <v>0.7168458781362006</v>
      </c>
      <c r="AJ138" s="58">
        <f t="shared" si="120"/>
        <v>0</v>
      </c>
      <c r="AK138" s="58">
        <f t="shared" si="121"/>
        <v>0</v>
      </c>
      <c r="AL138" s="58">
        <f t="shared" si="122"/>
        <v>1.4336917562724012</v>
      </c>
      <c r="AM138" s="58">
        <f t="shared" si="123"/>
        <v>0</v>
      </c>
      <c r="AN138" s="58">
        <f t="shared" si="124"/>
        <v>17.349397590361441</v>
      </c>
      <c r="AO138" s="56">
        <v>167.4</v>
      </c>
      <c r="AP138" s="56">
        <v>13.616666666666667</v>
      </c>
      <c r="AQ138" s="56">
        <v>6.9166666666666679</v>
      </c>
      <c r="AR138" s="57">
        <f>SUM(AO138:AQ138)</f>
        <v>187.93333333333334</v>
      </c>
      <c r="AS138">
        <v>6</v>
      </c>
      <c r="AT138">
        <v>15</v>
      </c>
      <c r="AU138">
        <v>3</v>
      </c>
      <c r="AV138">
        <v>5</v>
      </c>
      <c r="AW138">
        <v>0</v>
      </c>
      <c r="AX138" s="9">
        <f t="shared" si="125"/>
        <v>1.9155728981908475</v>
      </c>
      <c r="AY138" s="9">
        <f t="shared" si="126"/>
        <v>4.7889322454771195</v>
      </c>
      <c r="AZ138" s="9">
        <f t="shared" si="127"/>
        <v>0.95778644909542376</v>
      </c>
      <c r="BA138" s="9">
        <f t="shared" si="128"/>
        <v>1.5963107484923733</v>
      </c>
      <c r="BB138" s="9">
        <f t="shared" si="129"/>
        <v>0</v>
      </c>
      <c r="BC138" s="33">
        <f t="shared" si="130"/>
        <v>8.810526315789474</v>
      </c>
      <c r="BD138" s="33">
        <f t="shared" si="131"/>
        <v>0.36403508771929832</v>
      </c>
      <c r="BE138" s="33">
        <f t="shared" si="132"/>
        <v>0.71666666666666667</v>
      </c>
      <c r="BF138" s="42">
        <f>BI138-BG138-BH138</f>
        <v>2</v>
      </c>
      <c r="BG138" s="43">
        <v>0</v>
      </c>
      <c r="BH138" s="43">
        <v>0</v>
      </c>
      <c r="BI138" s="43">
        <v>2</v>
      </c>
      <c r="BJ138" s="42">
        <f>BM138-BK138-BL138</f>
        <v>4</v>
      </c>
      <c r="BK138" s="43">
        <v>0</v>
      </c>
      <c r="BL138" s="43">
        <v>2</v>
      </c>
      <c r="BM138" s="43">
        <v>6</v>
      </c>
      <c r="BN138" s="34">
        <f>BU138+CA138</f>
        <v>4.2324583046382713</v>
      </c>
      <c r="BO138" s="34">
        <f>BN138/AR138*2000</f>
        <v>45.042124561599202</v>
      </c>
      <c r="BP138" s="33">
        <v>-1.3940428618820415</v>
      </c>
      <c r="BQ138" s="33">
        <v>-0.58163653714110042</v>
      </c>
      <c r="BR138" s="33">
        <v>-0.25411220514059724</v>
      </c>
      <c r="BS138" s="33">
        <v>-1.9572002892869502E-2</v>
      </c>
      <c r="BT138" s="33">
        <v>0</v>
      </c>
      <c r="BU138" s="9">
        <f>SUM(BP138:BT138)</f>
        <v>-2.2493636070566088</v>
      </c>
      <c r="BV138" s="34">
        <f>BU138/AR138*2000</f>
        <v>-23.937888688080264</v>
      </c>
      <c r="BW138" s="33">
        <v>5.3513263652233425</v>
      </c>
      <c r="BX138" s="33">
        <v>0.38809870720763434</v>
      </c>
      <c r="BY138" s="33">
        <v>-0.63953943827449855</v>
      </c>
      <c r="BZ138" s="33">
        <v>1.3819362775384012</v>
      </c>
      <c r="CA138" s="9">
        <f>SUM(BW138:BZ138)</f>
        <v>6.4818219116948796</v>
      </c>
      <c r="CB138" s="34">
        <f>CA138/AR138*2000</f>
        <v>68.980013249679445</v>
      </c>
      <c r="CE138" s="68">
        <f t="shared" si="133"/>
        <v>165000</v>
      </c>
      <c r="CF138" s="62">
        <v>3</v>
      </c>
      <c r="CG138" s="62">
        <v>3.8</v>
      </c>
      <c r="CH138" s="62">
        <v>-2.4</v>
      </c>
      <c r="CI138" s="62">
        <v>-0.6</v>
      </c>
      <c r="CJ138" s="63">
        <f t="shared" si="105"/>
        <v>-5.7563159577870158</v>
      </c>
      <c r="CK138" s="62">
        <v>-0.4</v>
      </c>
      <c r="CL138" s="63">
        <f t="shared" si="106"/>
        <v>-3.8375439718580107</v>
      </c>
      <c r="CM138" s="62">
        <v>-1</v>
      </c>
      <c r="CN138" t="s">
        <v>1717</v>
      </c>
      <c r="CO138" t="s">
        <v>2704</v>
      </c>
      <c r="CP138" t="s">
        <v>2441</v>
      </c>
      <c r="CQ138" t="s">
        <v>2414</v>
      </c>
      <c r="CR138">
        <v>72</v>
      </c>
      <c r="CS138">
        <v>201</v>
      </c>
      <c r="CT138">
        <v>38</v>
      </c>
      <c r="CU138" t="s">
        <v>3402</v>
      </c>
      <c r="CZ138" s="72">
        <v>500000</v>
      </c>
      <c r="DA138">
        <v>0</v>
      </c>
    </row>
    <row r="139" spans="1:105" x14ac:dyDescent="0.2">
      <c r="A139" s="75" t="s">
        <v>2452</v>
      </c>
      <c r="B139" s="19" t="s">
        <v>954</v>
      </c>
      <c r="C139" s="19" t="s">
        <v>952</v>
      </c>
      <c r="D139" s="19" t="s">
        <v>952</v>
      </c>
      <c r="E139" s="19" t="str">
        <f>CONCATENATE(RIGHT(F139,LEN(F139)-SEARCH(" ",F139)), ", ", LEFT(F139, SEARCH(" ", F139)))</f>
        <v xml:space="preserve">Kobasew, Chuck </v>
      </c>
      <c r="F139" s="19" t="s">
        <v>1554</v>
      </c>
      <c r="G139" s="19" t="s">
        <v>1528</v>
      </c>
      <c r="H139" s="19">
        <v>40</v>
      </c>
      <c r="I139" s="19">
        <v>4</v>
      </c>
      <c r="J139" s="19">
        <v>13</v>
      </c>
      <c r="K139" s="19">
        <f>I139+J139</f>
        <v>17</v>
      </c>
      <c r="L139" s="19">
        <v>7</v>
      </c>
      <c r="M139" s="19">
        <v>37</v>
      </c>
      <c r="N139" s="19">
        <v>69</v>
      </c>
      <c r="O139" s="20">
        <f>IF(N139=0,0,I139/N139)</f>
        <v>5.7971014492753624E-2</v>
      </c>
      <c r="P139" s="19">
        <v>723</v>
      </c>
      <c r="Q139" s="19">
        <v>1</v>
      </c>
      <c r="R139" s="19">
        <v>0</v>
      </c>
      <c r="S139" s="19">
        <v>8</v>
      </c>
      <c r="T139" s="19">
        <v>18</v>
      </c>
      <c r="U139" s="20">
        <f>IF(S139+T139=0,0,S139/(S139+T139))</f>
        <v>0.30769230769230771</v>
      </c>
      <c r="V139" s="19"/>
      <c r="W139" s="19">
        <v>1</v>
      </c>
      <c r="X139" s="19">
        <v>6</v>
      </c>
      <c r="Y139" s="19">
        <v>0</v>
      </c>
      <c r="Z139" s="19">
        <v>0</v>
      </c>
      <c r="AA139" s="19">
        <f>I139-W139-Y139</f>
        <v>3</v>
      </c>
      <c r="AB139" s="19">
        <f>J139-X139-Z139</f>
        <v>7</v>
      </c>
      <c r="AC139" s="24">
        <f t="shared" si="113"/>
        <v>3.2258064516129035</v>
      </c>
      <c r="AD139" s="24">
        <f t="shared" si="114"/>
        <v>19.35483870967742</v>
      </c>
      <c r="AE139" s="24">
        <f t="shared" si="115"/>
        <v>0</v>
      </c>
      <c r="AF139" s="24">
        <f t="shared" si="116"/>
        <v>0</v>
      </c>
      <c r="AG139" s="24">
        <f t="shared" si="117"/>
        <v>8.3041790011918035</v>
      </c>
      <c r="AH139" s="24">
        <f t="shared" si="118"/>
        <v>19.376417669447541</v>
      </c>
      <c r="AI139" s="21">
        <f t="shared" si="119"/>
        <v>2.0760447502979509</v>
      </c>
      <c r="AJ139" s="21">
        <f t="shared" si="120"/>
        <v>5.806451612903226</v>
      </c>
      <c r="AK139" s="21">
        <f t="shared" si="121"/>
        <v>0</v>
      </c>
      <c r="AL139" s="21">
        <f t="shared" si="122"/>
        <v>1.1072238668255738</v>
      </c>
      <c r="AM139" s="21">
        <f t="shared" si="123"/>
        <v>0</v>
      </c>
      <c r="AN139" s="21">
        <f t="shared" si="124"/>
        <v>0</v>
      </c>
      <c r="AO139" s="36">
        <v>433.51666666666665</v>
      </c>
      <c r="AP139" s="36">
        <v>93</v>
      </c>
      <c r="AQ139" s="36">
        <v>1.8166666666666664</v>
      </c>
      <c r="AR139" s="36">
        <v>528.33333333333326</v>
      </c>
      <c r="AS139" s="19"/>
      <c r="AT139" s="19"/>
      <c r="AU139" s="19"/>
      <c r="AV139" s="19"/>
      <c r="AW139" s="19"/>
      <c r="AX139" s="24">
        <f t="shared" si="125"/>
        <v>0</v>
      </c>
      <c r="AY139" s="24">
        <f t="shared" si="126"/>
        <v>0</v>
      </c>
      <c r="AZ139" s="24">
        <f t="shared" si="127"/>
        <v>0</v>
      </c>
      <c r="BA139" s="24">
        <f t="shared" si="128"/>
        <v>0</v>
      </c>
      <c r="BB139" s="24">
        <f t="shared" si="129"/>
        <v>0</v>
      </c>
      <c r="BC139" s="24">
        <f t="shared" si="130"/>
        <v>10.837916666666667</v>
      </c>
      <c r="BD139" s="24">
        <f t="shared" si="131"/>
        <v>4.5416666666666661E-2</v>
      </c>
      <c r="BE139" s="24">
        <f t="shared" si="132"/>
        <v>2.3250000000000002</v>
      </c>
      <c r="BF139" s="30">
        <v>15</v>
      </c>
      <c r="BG139" s="30">
        <v>9</v>
      </c>
      <c r="BH139" s="30">
        <v>0</v>
      </c>
      <c r="BI139" s="30">
        <v>24</v>
      </c>
      <c r="BJ139" s="30">
        <v>8</v>
      </c>
      <c r="BK139" s="30">
        <v>0</v>
      </c>
      <c r="BL139" s="30">
        <v>0</v>
      </c>
      <c r="BM139" s="30">
        <v>8</v>
      </c>
      <c r="BN139" s="35">
        <f>BU139+CA139</f>
        <v>8.109212265953408</v>
      </c>
      <c r="BO139" s="35">
        <f>BN139/AR139*2000</f>
        <v>30.69733349887726</v>
      </c>
      <c r="BP139" s="35">
        <v>1.7258236905726887</v>
      </c>
      <c r="BQ139" s="35">
        <v>3.4227718186684881</v>
      </c>
      <c r="BR139" s="35">
        <v>2.45840837779394E-2</v>
      </c>
      <c r="BS139" s="35">
        <v>-2.1300639292476279E-2</v>
      </c>
      <c r="BT139" s="35">
        <v>-0.64540791002355025</v>
      </c>
      <c r="BU139" s="35">
        <f>SUM(BP139:BT139)</f>
        <v>4.5064710437030895</v>
      </c>
      <c r="BV139" s="35">
        <f>BU139/AR139*2000</f>
        <v>17.059196379948606</v>
      </c>
      <c r="BW139" s="35">
        <v>6.7612136523217581</v>
      </c>
      <c r="BX139" s="35">
        <v>0.25501238337814836</v>
      </c>
      <c r="BY139" s="35">
        <v>0.18335931566830632</v>
      </c>
      <c r="BZ139" s="35">
        <v>-3.5968441291178945</v>
      </c>
      <c r="CA139" s="35">
        <f>SUM(BW139:BZ139)</f>
        <v>3.6027412222503181</v>
      </c>
      <c r="CB139" s="35">
        <f>CA139/AR139*2000</f>
        <v>13.638137118928652</v>
      </c>
      <c r="CC139" s="22">
        <v>60</v>
      </c>
      <c r="CD139" s="23">
        <v>428062</v>
      </c>
      <c r="CE139" s="76">
        <f t="shared" si="133"/>
        <v>877527.1</v>
      </c>
      <c r="CF139" s="24">
        <v>9.3000000000000007</v>
      </c>
      <c r="CG139" s="24">
        <v>7.2</v>
      </c>
      <c r="CH139" s="24">
        <v>5.5</v>
      </c>
      <c r="CI139" s="24">
        <v>1.4</v>
      </c>
      <c r="CJ139" s="24">
        <f t="shared" ref="CJ139:CJ170" si="134">CI139/(AO139+2*(AP139+AQ139))*2000</f>
        <v>4.4933001684987559</v>
      </c>
      <c r="CK139" s="24">
        <v>1.5</v>
      </c>
      <c r="CL139" s="24">
        <f t="shared" ref="CL139:CL170" si="135">CK139/(AO139+2*(AP139+AQ139))*2000</f>
        <v>4.8142501805343816</v>
      </c>
      <c r="CM139" s="24">
        <v>2.9</v>
      </c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77"/>
      <c r="DA139" s="19">
        <v>1</v>
      </c>
    </row>
    <row r="140" spans="1:105" x14ac:dyDescent="0.2">
      <c r="A140" s="75" t="s">
        <v>2452</v>
      </c>
      <c r="B140" s="19" t="s">
        <v>952</v>
      </c>
      <c r="C140" s="19" t="s">
        <v>952</v>
      </c>
      <c r="D140" s="19" t="s">
        <v>952</v>
      </c>
      <c r="E140" s="19" t="str">
        <f>CONCATENATE(RIGHT(F140,LEN(F140)-SEARCH(" ",F140)), ", ", LEFT(F140, SEARCH(" ", F140)))</f>
        <v xml:space="preserve">Kobasew, Chuck </v>
      </c>
      <c r="F140" s="19" t="s">
        <v>1554</v>
      </c>
      <c r="G140" s="19" t="s">
        <v>1528</v>
      </c>
      <c r="H140" s="19">
        <v>10</v>
      </c>
      <c r="I140" s="19">
        <v>1</v>
      </c>
      <c r="J140" s="19">
        <v>1</v>
      </c>
      <c r="K140" s="19">
        <f>I140+J140</f>
        <v>2</v>
      </c>
      <c r="L140" s="19">
        <v>-6</v>
      </c>
      <c r="M140" s="19">
        <v>25</v>
      </c>
      <c r="N140" s="19">
        <v>24</v>
      </c>
      <c r="O140" s="20">
        <f>IF(N140=0,0,I140/N140)</f>
        <v>4.1666666666666664E-2</v>
      </c>
      <c r="P140" s="19">
        <v>235</v>
      </c>
      <c r="Q140" s="19">
        <v>0</v>
      </c>
      <c r="R140" s="19">
        <v>0</v>
      </c>
      <c r="S140" s="19">
        <v>1</v>
      </c>
      <c r="T140" s="19">
        <v>5</v>
      </c>
      <c r="U140" s="20">
        <f>IF(S140+T140=0,0,S140/(S140+T140))</f>
        <v>0.16666666666666666</v>
      </c>
      <c r="V140" s="19">
        <v>50</v>
      </c>
      <c r="W140" s="19">
        <v>1</v>
      </c>
      <c r="X140" s="19">
        <v>0</v>
      </c>
      <c r="Y140" s="19">
        <v>0</v>
      </c>
      <c r="Z140" s="19">
        <v>0</v>
      </c>
      <c r="AA140" s="19">
        <f>I140-W140-Y140</f>
        <v>0</v>
      </c>
      <c r="AB140" s="19">
        <f>J140-X140-Z140</f>
        <v>1</v>
      </c>
      <c r="AC140" s="24">
        <f t="shared" si="113"/>
        <v>6.3202247191011232</v>
      </c>
      <c r="AD140" s="24">
        <f t="shared" si="114"/>
        <v>0</v>
      </c>
      <c r="AE140" s="24">
        <f t="shared" si="115"/>
        <v>0</v>
      </c>
      <c r="AF140" s="24">
        <f t="shared" si="116"/>
        <v>0</v>
      </c>
      <c r="AG140" s="24">
        <f t="shared" si="117"/>
        <v>0</v>
      </c>
      <c r="AH140" s="24">
        <f t="shared" si="118"/>
        <v>9.2544987146529571</v>
      </c>
      <c r="AI140" s="21">
        <f t="shared" si="119"/>
        <v>0.46272493573264784</v>
      </c>
      <c r="AJ140" s="21">
        <f t="shared" si="120"/>
        <v>5.0561797752808983</v>
      </c>
      <c r="AK140" s="21">
        <f t="shared" si="121"/>
        <v>0</v>
      </c>
      <c r="AL140" s="21">
        <f t="shared" si="122"/>
        <v>1.8508997429305913</v>
      </c>
      <c r="AM140" s="21">
        <f t="shared" si="123"/>
        <v>2.5280898876404492</v>
      </c>
      <c r="AN140" s="21">
        <f t="shared" si="124"/>
        <v>0</v>
      </c>
      <c r="AO140" s="36">
        <v>129.66666666666666</v>
      </c>
      <c r="AP140" s="36">
        <v>47.466666666666669</v>
      </c>
      <c r="AQ140" s="36">
        <v>11.383333333333333</v>
      </c>
      <c r="AR140" s="36">
        <v>188.51666666666665</v>
      </c>
      <c r="AS140" s="19">
        <v>66</v>
      </c>
      <c r="AT140" s="19">
        <v>14</v>
      </c>
      <c r="AU140" s="19">
        <v>20</v>
      </c>
      <c r="AV140" s="19">
        <v>11</v>
      </c>
      <c r="AW140" s="19">
        <v>16</v>
      </c>
      <c r="AX140" s="24">
        <f t="shared" si="125"/>
        <v>21.00610025638759</v>
      </c>
      <c r="AY140" s="24">
        <f t="shared" si="126"/>
        <v>4.4558394483246406</v>
      </c>
      <c r="AZ140" s="24">
        <f t="shared" si="127"/>
        <v>6.3654849261780573</v>
      </c>
      <c r="BA140" s="24">
        <f t="shared" si="128"/>
        <v>3.5010167093979314</v>
      </c>
      <c r="BB140" s="24">
        <f t="shared" si="129"/>
        <v>5.0923879409424453</v>
      </c>
      <c r="BC140" s="24">
        <f t="shared" si="130"/>
        <v>12.966666666666665</v>
      </c>
      <c r="BD140" s="24">
        <f t="shared" si="131"/>
        <v>1.1383333333333332</v>
      </c>
      <c r="BE140" s="24">
        <f t="shared" si="132"/>
        <v>4.746666666666667</v>
      </c>
      <c r="BF140" s="30">
        <v>1</v>
      </c>
      <c r="BG140" s="30">
        <v>4</v>
      </c>
      <c r="BH140" s="30">
        <v>0</v>
      </c>
      <c r="BI140" s="30">
        <v>5</v>
      </c>
      <c r="BJ140" s="30">
        <v>4</v>
      </c>
      <c r="BK140" s="30">
        <v>2</v>
      </c>
      <c r="BL140" s="30">
        <v>0</v>
      </c>
      <c r="BM140" s="30">
        <v>6</v>
      </c>
      <c r="BN140" s="35">
        <f>BU140+CA140</f>
        <v>-2.0118424934138703</v>
      </c>
      <c r="BO140" s="35">
        <f>BN140/AR140*2000</f>
        <v>-21.343921776117451</v>
      </c>
      <c r="BP140" s="35">
        <v>-2.4908771595627504</v>
      </c>
      <c r="BQ140" s="35">
        <v>-0.57938646015725215</v>
      </c>
      <c r="BR140" s="35">
        <v>4.7471852541954337E-2</v>
      </c>
      <c r="BS140" s="35">
        <v>-0.15504425835161978</v>
      </c>
      <c r="BT140" s="35">
        <v>0</v>
      </c>
      <c r="BU140" s="35">
        <f>SUM(BP140:BT140)</f>
        <v>-3.1778360255296683</v>
      </c>
      <c r="BV140" s="35">
        <f>BU140/AR140*2000</f>
        <v>-33.714112197291151</v>
      </c>
      <c r="BW140" s="35">
        <v>1.3237328234231833</v>
      </c>
      <c r="BX140" s="35">
        <v>-0.39442994507675916</v>
      </c>
      <c r="BY140" s="35">
        <v>1.2916355762490299</v>
      </c>
      <c r="BZ140" s="35">
        <v>-1.0549449224796563</v>
      </c>
      <c r="CA140" s="35">
        <f>SUM(BW140:BZ140)</f>
        <v>1.1659935321157977</v>
      </c>
      <c r="CB140" s="35">
        <f>CA140/AR140*2000</f>
        <v>12.370190421173701</v>
      </c>
      <c r="CC140" s="22"/>
      <c r="CD140" s="19"/>
      <c r="CE140" s="76">
        <f t="shared" si="133"/>
        <v>165000</v>
      </c>
      <c r="CF140" s="24">
        <v>3.1</v>
      </c>
      <c r="CG140" s="24">
        <v>2.1</v>
      </c>
      <c r="CH140" s="24">
        <v>-4</v>
      </c>
      <c r="CI140" s="24">
        <v>-0.7</v>
      </c>
      <c r="CJ140" s="24">
        <f t="shared" si="134"/>
        <v>-5.6596146071957945</v>
      </c>
      <c r="CK140" s="24">
        <v>-0.7</v>
      </c>
      <c r="CL140" s="24">
        <f t="shared" si="135"/>
        <v>-5.6596146071957945</v>
      </c>
      <c r="CM140" s="24">
        <v>-1.4</v>
      </c>
      <c r="CN140" s="19" t="s">
        <v>3481</v>
      </c>
      <c r="CO140" s="19" t="s">
        <v>1018</v>
      </c>
      <c r="CP140" s="19" t="s">
        <v>2433</v>
      </c>
      <c r="CQ140" s="19" t="s">
        <v>2400</v>
      </c>
      <c r="CR140" s="19">
        <v>72</v>
      </c>
      <c r="CS140" s="19">
        <v>195</v>
      </c>
      <c r="CT140" s="19">
        <v>12</v>
      </c>
      <c r="CU140" s="19" t="s">
        <v>3401</v>
      </c>
      <c r="CV140" s="19" t="s">
        <v>2382</v>
      </c>
      <c r="CW140" s="19">
        <v>0</v>
      </c>
      <c r="CX140" s="19">
        <v>0</v>
      </c>
      <c r="CY140" s="19">
        <v>0</v>
      </c>
      <c r="CZ140" s="77"/>
      <c r="DA140" s="19">
        <v>1</v>
      </c>
    </row>
    <row r="141" spans="1:105" x14ac:dyDescent="0.2">
      <c r="A141" s="25" t="s">
        <v>2452</v>
      </c>
      <c r="B141" s="10" t="s">
        <v>952</v>
      </c>
      <c r="C141" s="10" t="s">
        <v>952</v>
      </c>
      <c r="D141" s="10" t="s">
        <v>952</v>
      </c>
      <c r="E141" s="10" t="s">
        <v>1553</v>
      </c>
      <c r="F141" s="10" t="s">
        <v>1554</v>
      </c>
      <c r="G141" s="10" t="s">
        <v>1528</v>
      </c>
      <c r="H141" s="10">
        <v>50</v>
      </c>
      <c r="I141" s="10">
        <v>5</v>
      </c>
      <c r="J141" s="10">
        <v>14</v>
      </c>
      <c r="K141" s="10">
        <v>19</v>
      </c>
      <c r="L141" s="10">
        <v>1</v>
      </c>
      <c r="M141" s="10">
        <v>62</v>
      </c>
      <c r="N141" s="10">
        <v>93</v>
      </c>
      <c r="O141" s="11">
        <v>5.3999999999999999E-2</v>
      </c>
      <c r="P141" s="10">
        <v>958</v>
      </c>
      <c r="Q141" s="10">
        <v>1</v>
      </c>
      <c r="R141" s="10">
        <v>0</v>
      </c>
      <c r="S141" s="10">
        <v>9</v>
      </c>
      <c r="T141" s="10">
        <v>23</v>
      </c>
      <c r="U141" s="11">
        <v>0.28100000000000003</v>
      </c>
      <c r="V141" s="41">
        <v>1</v>
      </c>
      <c r="W141" s="10">
        <v>2</v>
      </c>
      <c r="X141" s="10">
        <v>6</v>
      </c>
      <c r="Y141" s="10">
        <v>0</v>
      </c>
      <c r="Z141" s="10">
        <v>0</v>
      </c>
      <c r="AA141" s="10">
        <v>3</v>
      </c>
      <c r="AB141" s="10">
        <v>8</v>
      </c>
      <c r="AC141" s="13">
        <f t="shared" si="113"/>
        <v>4.2713746707482025</v>
      </c>
      <c r="AD141" s="13">
        <f t="shared" si="114"/>
        <v>12.814124012244609</v>
      </c>
      <c r="AE141" s="13">
        <f t="shared" si="115"/>
        <v>0</v>
      </c>
      <c r="AF141" s="13">
        <f t="shared" si="116"/>
        <v>0</v>
      </c>
      <c r="AG141" s="13">
        <f t="shared" si="117"/>
        <v>6.3922724528569912</v>
      </c>
      <c r="AH141" s="13">
        <f t="shared" si="118"/>
        <v>17.046059874285309</v>
      </c>
      <c r="AI141" s="29">
        <f t="shared" si="119"/>
        <v>1.7046059874285309</v>
      </c>
      <c r="AJ141" s="29">
        <f t="shared" si="120"/>
        <v>5.5527870719726629</v>
      </c>
      <c r="AK141" s="29">
        <f t="shared" si="121"/>
        <v>0</v>
      </c>
      <c r="AL141" s="29">
        <f t="shared" si="122"/>
        <v>1.2784544905713984</v>
      </c>
      <c r="AM141" s="29">
        <f t="shared" si="123"/>
        <v>0.85427493414964051</v>
      </c>
      <c r="AN141" s="29">
        <f t="shared" si="124"/>
        <v>0</v>
      </c>
      <c r="AO141" s="13">
        <v>563.17999999999995</v>
      </c>
      <c r="AP141" s="13">
        <v>140.47</v>
      </c>
      <c r="AQ141" s="13">
        <v>13.2</v>
      </c>
      <c r="AR141" s="13">
        <v>716.85</v>
      </c>
      <c r="AS141" s="41">
        <v>14</v>
      </c>
      <c r="AT141" s="41">
        <v>66</v>
      </c>
      <c r="AU141" s="41">
        <v>20</v>
      </c>
      <c r="AV141" s="41">
        <v>11</v>
      </c>
      <c r="AW141" s="41">
        <v>16</v>
      </c>
      <c r="AX141" s="13">
        <f t="shared" si="125"/>
        <v>1.1717932621887424</v>
      </c>
      <c r="AY141" s="13">
        <f t="shared" si="126"/>
        <v>5.5241682360326427</v>
      </c>
      <c r="AZ141" s="13">
        <f t="shared" si="127"/>
        <v>1.6739903745553462</v>
      </c>
      <c r="BA141" s="13">
        <f t="shared" si="128"/>
        <v>0.92069470600544046</v>
      </c>
      <c r="BB141" s="13">
        <f t="shared" si="129"/>
        <v>1.3391922996442769</v>
      </c>
      <c r="BC141" s="13">
        <f t="shared" si="130"/>
        <v>11.263599999999999</v>
      </c>
      <c r="BD141" s="13">
        <f t="shared" si="131"/>
        <v>0.26400000000000001</v>
      </c>
      <c r="BE141" s="13">
        <f t="shared" si="132"/>
        <v>2.8094000000000001</v>
      </c>
      <c r="BF141" s="10">
        <v>16</v>
      </c>
      <c r="BG141" s="10">
        <v>13</v>
      </c>
      <c r="BH141" s="10">
        <v>0</v>
      </c>
      <c r="BI141" s="10">
        <v>29</v>
      </c>
      <c r="BJ141" s="10">
        <v>12</v>
      </c>
      <c r="BK141" s="10">
        <v>2</v>
      </c>
      <c r="BL141" s="10">
        <v>0</v>
      </c>
      <c r="BM141" s="10">
        <v>14</v>
      </c>
      <c r="BN141" s="39">
        <v>6.0970000000000004</v>
      </c>
      <c r="BO141" s="39">
        <v>17.012</v>
      </c>
      <c r="BP141" s="13">
        <v>-0.76500000000000001</v>
      </c>
      <c r="BQ141" s="13">
        <v>2.843</v>
      </c>
      <c r="BR141" s="13">
        <v>7.1999999999999995E-2</v>
      </c>
      <c r="BS141" s="13">
        <v>-0.17599999999999999</v>
      </c>
      <c r="BT141" s="13">
        <v>-0.64500000000000002</v>
      </c>
      <c r="BU141" s="39">
        <v>1.329</v>
      </c>
      <c r="BV141" s="39">
        <v>3.7069999999999999</v>
      </c>
      <c r="BW141" s="13">
        <v>8.0850000000000009</v>
      </c>
      <c r="BX141" s="13">
        <v>-0.13900000000000001</v>
      </c>
      <c r="BY141" s="13">
        <v>1.4750000000000001</v>
      </c>
      <c r="BZ141" s="13">
        <v>-4.6520000000000001</v>
      </c>
      <c r="CA141" s="39">
        <v>4.7690000000000001</v>
      </c>
      <c r="CB141" s="39">
        <v>13.305</v>
      </c>
      <c r="CC141" s="16">
        <v>48</v>
      </c>
      <c r="CD141" s="12">
        <v>428062</v>
      </c>
      <c r="CE141" s="73">
        <f t="shared" si="133"/>
        <v>702021.67999999993</v>
      </c>
      <c r="CF141" s="13">
        <v>12.4</v>
      </c>
      <c r="CG141" s="13">
        <v>9.3000000000000007</v>
      </c>
      <c r="CH141" s="13">
        <v>1.5</v>
      </c>
      <c r="CI141" s="17">
        <v>1</v>
      </c>
      <c r="CJ141" s="13">
        <f t="shared" si="134"/>
        <v>2.2974773698479072</v>
      </c>
      <c r="CK141" s="17">
        <v>1.1000000000000001</v>
      </c>
      <c r="CL141" s="13">
        <f t="shared" si="135"/>
        <v>2.5272251068326979</v>
      </c>
      <c r="CM141" s="13">
        <v>2</v>
      </c>
      <c r="CN141" s="10" t="s">
        <v>3481</v>
      </c>
      <c r="CO141" s="10" t="s">
        <v>1018</v>
      </c>
      <c r="CP141" s="10" t="s">
        <v>2433</v>
      </c>
      <c r="CQ141" s="10" t="s">
        <v>2400</v>
      </c>
      <c r="CR141" s="10">
        <v>72</v>
      </c>
      <c r="CS141" s="10">
        <v>195</v>
      </c>
      <c r="CT141" s="10">
        <v>12</v>
      </c>
      <c r="CU141" s="10" t="s">
        <v>3401</v>
      </c>
      <c r="CV141" s="10" t="s">
        <v>2382</v>
      </c>
      <c r="CW141" s="10">
        <v>0</v>
      </c>
      <c r="CX141" s="10">
        <v>0</v>
      </c>
      <c r="CY141" s="10">
        <v>0</v>
      </c>
      <c r="CZ141" s="79"/>
      <c r="DA141" s="10">
        <v>2</v>
      </c>
    </row>
    <row r="142" spans="1:105" x14ac:dyDescent="0.2">
      <c r="A142" s="44" t="s">
        <v>2372</v>
      </c>
      <c r="B142" s="43" t="s">
        <v>952</v>
      </c>
      <c r="C142" s="43" t="s">
        <v>952</v>
      </c>
      <c r="D142" s="42" t="s">
        <v>952</v>
      </c>
      <c r="E142" s="42" t="str">
        <f>CONCATENATE(RIGHT(F142,LEN(F142)-SEARCH(" ",F142)), ", ", LEFT(F142, SEARCH(" ", F142)))</f>
        <v xml:space="preserve">Kobasew, Chuck </v>
      </c>
      <c r="F142" s="42" t="s">
        <v>1554</v>
      </c>
      <c r="G142" s="45" t="s">
        <v>1528</v>
      </c>
      <c r="H142" s="43">
        <v>73</v>
      </c>
      <c r="I142" s="64">
        <v>22</v>
      </c>
      <c r="J142" s="64">
        <v>17</v>
      </c>
      <c r="K142" s="64">
        <v>39</v>
      </c>
      <c r="L142" s="43">
        <v>6</v>
      </c>
      <c r="M142">
        <v>29</v>
      </c>
      <c r="N142">
        <v>147</v>
      </c>
      <c r="O142" s="4">
        <f>IF(N142=0,0,I142/N142)</f>
        <v>0.14965986394557823</v>
      </c>
      <c r="Q142">
        <v>3</v>
      </c>
      <c r="R142">
        <v>0</v>
      </c>
      <c r="S142">
        <v>28</v>
      </c>
      <c r="T142">
        <v>42</v>
      </c>
      <c r="U142" s="4">
        <f>IF(S142+T142=0,0,S142/(S142+T142))</f>
        <v>0.4</v>
      </c>
      <c r="V142">
        <v>1.6</v>
      </c>
      <c r="W142">
        <v>6</v>
      </c>
      <c r="X142">
        <v>5</v>
      </c>
      <c r="Y142">
        <v>3</v>
      </c>
      <c r="Z142">
        <v>0</v>
      </c>
      <c r="AA142">
        <v>13</v>
      </c>
      <c r="AB142">
        <v>12</v>
      </c>
      <c r="AC142" s="9">
        <f t="shared" si="113"/>
        <v>11.473494103898863</v>
      </c>
      <c r="AD142" s="9">
        <f t="shared" si="114"/>
        <v>9.5612450865823853</v>
      </c>
      <c r="AE142" s="9">
        <f t="shared" si="115"/>
        <v>5.3720652606446482</v>
      </c>
      <c r="AF142" s="9">
        <f t="shared" si="116"/>
        <v>0</v>
      </c>
      <c r="AG142" s="9">
        <f t="shared" si="117"/>
        <v>16.150461565007333</v>
      </c>
      <c r="AH142" s="9">
        <f t="shared" si="118"/>
        <v>14.908118367699075</v>
      </c>
      <c r="AI142" s="58">
        <f t="shared" si="119"/>
        <v>2.360452074885687</v>
      </c>
      <c r="AJ142" s="58">
        <f t="shared" si="120"/>
        <v>6.8840964623393184</v>
      </c>
      <c r="AK142" s="58">
        <f t="shared" si="121"/>
        <v>1.4325507361719061</v>
      </c>
      <c r="AL142" s="58">
        <f t="shared" si="122"/>
        <v>2.1741005952894485</v>
      </c>
      <c r="AM142" s="58">
        <f t="shared" si="123"/>
        <v>0.38244980346329543</v>
      </c>
      <c r="AN142" s="58">
        <f t="shared" si="124"/>
        <v>6.8046159968165538</v>
      </c>
      <c r="AO142" s="56">
        <v>965.91666666666674</v>
      </c>
      <c r="AP142" s="56">
        <v>156.88333333333333</v>
      </c>
      <c r="AQ142" s="56">
        <v>167.53333333333333</v>
      </c>
      <c r="AR142" s="57">
        <f>SUM(AO142:AQ142)</f>
        <v>1290.3333333333335</v>
      </c>
      <c r="AS142">
        <v>29</v>
      </c>
      <c r="AT142">
        <v>86</v>
      </c>
      <c r="AU142">
        <v>31</v>
      </c>
      <c r="AV142">
        <v>21</v>
      </c>
      <c r="AW142">
        <v>29</v>
      </c>
      <c r="AX142" s="9">
        <f t="shared" si="125"/>
        <v>1.3484887625936448</v>
      </c>
      <c r="AY142" s="9">
        <f t="shared" si="126"/>
        <v>3.998966675277706</v>
      </c>
      <c r="AZ142" s="9">
        <f t="shared" si="127"/>
        <v>1.4414879876001032</v>
      </c>
      <c r="BA142" s="9">
        <f t="shared" si="128"/>
        <v>0.97649186256781184</v>
      </c>
      <c r="BB142" s="9">
        <f t="shared" si="129"/>
        <v>1.3484887625936448</v>
      </c>
      <c r="BC142" s="33">
        <f t="shared" si="130"/>
        <v>13.231735159817353</v>
      </c>
      <c r="BD142" s="33">
        <f t="shared" si="131"/>
        <v>2.2949771689497718</v>
      </c>
      <c r="BE142" s="33">
        <f t="shared" si="132"/>
        <v>2.1490867579908675</v>
      </c>
      <c r="BF142" s="42">
        <f>BI142-BG142-BH142</f>
        <v>38</v>
      </c>
      <c r="BG142" s="43">
        <v>18</v>
      </c>
      <c r="BH142" s="43">
        <v>4</v>
      </c>
      <c r="BI142" s="43">
        <v>60</v>
      </c>
      <c r="BJ142" s="42">
        <f>BM142-BK142-BL142</f>
        <v>35</v>
      </c>
      <c r="BK142" s="43">
        <v>1</v>
      </c>
      <c r="BL142" s="43">
        <v>19</v>
      </c>
      <c r="BM142" s="43">
        <v>55</v>
      </c>
      <c r="BN142" s="34">
        <f>BU142+CA142</f>
        <v>50.658681818171488</v>
      </c>
      <c r="BO142" s="34">
        <f>BN142/AR142*2000</f>
        <v>78.520302482311777</v>
      </c>
      <c r="BP142" s="33">
        <v>18.740296707010121</v>
      </c>
      <c r="BQ142" s="33">
        <v>9.2238397032632431</v>
      </c>
      <c r="BR142" s="33">
        <v>3.9220187406571745E-2</v>
      </c>
      <c r="BS142" s="33">
        <v>6.4141995530081362</v>
      </c>
      <c r="BT142" s="33">
        <v>-4.0810954520666627</v>
      </c>
      <c r="BU142" s="9">
        <f>SUM(BP142:BT142)</f>
        <v>30.336460698621408</v>
      </c>
      <c r="BV142" s="34">
        <f>BU142/AR142*2000</f>
        <v>47.021122240177839</v>
      </c>
      <c r="BW142" s="33">
        <v>8.290382440929271</v>
      </c>
      <c r="BX142" s="33">
        <v>0.35228196015430513</v>
      </c>
      <c r="BY142" s="33">
        <v>5.7013492833414237</v>
      </c>
      <c r="BZ142" s="33">
        <v>5.9782074351250811</v>
      </c>
      <c r="CA142" s="9">
        <f>SUM(BW142:BZ142)</f>
        <v>20.322221119550083</v>
      </c>
      <c r="CB142" s="34">
        <f>CA142/AR142*2000</f>
        <v>31.499180242133939</v>
      </c>
      <c r="CC142" s="47">
        <v>62.787860999999999</v>
      </c>
      <c r="CD142">
        <v>3752978</v>
      </c>
      <c r="CE142" s="68">
        <f t="shared" si="133"/>
        <v>4215673.9178082189</v>
      </c>
      <c r="CF142" s="62">
        <v>26.5</v>
      </c>
      <c r="CG142" s="62">
        <v>26.6</v>
      </c>
      <c r="CH142" s="62">
        <v>3.9</v>
      </c>
      <c r="CI142" s="62">
        <v>3.6</v>
      </c>
      <c r="CJ142" s="63">
        <f t="shared" si="134"/>
        <v>4.4588945657222485</v>
      </c>
      <c r="CK142" s="62">
        <v>2.1</v>
      </c>
      <c r="CL142" s="63">
        <f t="shared" si="135"/>
        <v>2.6010218300046448</v>
      </c>
      <c r="CM142" s="62">
        <v>4.9000000000000004</v>
      </c>
      <c r="CN142" t="s">
        <v>1724</v>
      </c>
      <c r="CO142" t="s">
        <v>2216</v>
      </c>
      <c r="CP142" t="s">
        <v>2433</v>
      </c>
      <c r="CQ142" t="s">
        <v>2400</v>
      </c>
      <c r="CR142">
        <v>72</v>
      </c>
      <c r="CS142">
        <v>192</v>
      </c>
      <c r="CT142">
        <v>12</v>
      </c>
      <c r="CU142" t="s">
        <v>3401</v>
      </c>
      <c r="CZ142" s="72">
        <v>1200000</v>
      </c>
      <c r="DA142">
        <v>0</v>
      </c>
    </row>
    <row r="143" spans="1:105" x14ac:dyDescent="0.2">
      <c r="A143" s="38" t="s">
        <v>2452</v>
      </c>
      <c r="B143" t="s">
        <v>952</v>
      </c>
      <c r="C143" t="s">
        <v>952</v>
      </c>
      <c r="D143" s="82" t="s">
        <v>952</v>
      </c>
      <c r="E143" t="str">
        <f>CONCATENATE(RIGHT(F143,LEN(F143)-SEARCH(" ",F143)), ", ", LEFT(F143, SEARCH(" ", F143)))</f>
        <v xml:space="preserve">Krejci, David </v>
      </c>
      <c r="F143" t="s">
        <v>263</v>
      </c>
      <c r="G143" t="s">
        <v>1537</v>
      </c>
      <c r="H143">
        <v>6</v>
      </c>
      <c r="I143">
        <v>0</v>
      </c>
      <c r="J143">
        <v>0</v>
      </c>
      <c r="K143">
        <f>I143+J143</f>
        <v>0</v>
      </c>
      <c r="L143">
        <v>-3</v>
      </c>
      <c r="M143">
        <v>2</v>
      </c>
      <c r="N143">
        <v>2</v>
      </c>
      <c r="O143" s="4">
        <f>IF(N143=0,0,I143/N143)</f>
        <v>0</v>
      </c>
      <c r="P143">
        <v>36</v>
      </c>
      <c r="Q143">
        <v>0</v>
      </c>
      <c r="R143">
        <v>0</v>
      </c>
      <c r="S143">
        <v>4</v>
      </c>
      <c r="T143">
        <v>10</v>
      </c>
      <c r="U143" s="4">
        <f>IF(S143+T143=0,0,S143/(S143+T143))</f>
        <v>0.2857142857142857</v>
      </c>
      <c r="V143" s="40">
        <v>3.8</v>
      </c>
      <c r="W143">
        <v>0</v>
      </c>
      <c r="X143">
        <v>0</v>
      </c>
      <c r="Y143">
        <v>0</v>
      </c>
      <c r="Z143">
        <v>0</v>
      </c>
      <c r="AA143">
        <f>I143-W143-Y143</f>
        <v>0</v>
      </c>
      <c r="AB143">
        <f>J143-X143-Z143</f>
        <v>0</v>
      </c>
      <c r="AC143" s="9">
        <f t="shared" si="113"/>
        <v>0</v>
      </c>
      <c r="AD143" s="9">
        <f t="shared" si="114"/>
        <v>0</v>
      </c>
      <c r="AE143" s="9">
        <f t="shared" si="115"/>
        <v>0</v>
      </c>
      <c r="AF143" s="9">
        <f t="shared" si="116"/>
        <v>0</v>
      </c>
      <c r="AG143" s="9">
        <f t="shared" si="117"/>
        <v>0</v>
      </c>
      <c r="AH143" s="9">
        <f t="shared" si="118"/>
        <v>0</v>
      </c>
      <c r="AI143" s="6">
        <f t="shared" si="119"/>
        <v>0</v>
      </c>
      <c r="AJ143" s="6">
        <f t="shared" si="120"/>
        <v>0</v>
      </c>
      <c r="AK143" s="6">
        <f t="shared" si="121"/>
        <v>0</v>
      </c>
      <c r="AL143" s="6">
        <f t="shared" si="122"/>
        <v>7.0358306188925095</v>
      </c>
      <c r="AM143" s="6">
        <f t="shared" si="123"/>
        <v>0</v>
      </c>
      <c r="AN143" s="6">
        <f t="shared" si="124"/>
        <v>0</v>
      </c>
      <c r="AO143" s="33">
        <v>25.583333333333329</v>
      </c>
      <c r="AP143" s="33">
        <v>0.6166666666666667</v>
      </c>
      <c r="AQ143" s="33">
        <v>0.15</v>
      </c>
      <c r="AR143" s="32">
        <v>26.35</v>
      </c>
      <c r="AS143" s="40">
        <v>1</v>
      </c>
      <c r="AT143" s="40">
        <v>2</v>
      </c>
      <c r="AU143" s="40">
        <v>2</v>
      </c>
      <c r="AV143" s="40">
        <v>2</v>
      </c>
      <c r="AW143" s="40">
        <v>1</v>
      </c>
      <c r="AX143" s="9">
        <f t="shared" si="125"/>
        <v>2.2770398481973433</v>
      </c>
      <c r="AY143" s="9">
        <f t="shared" si="126"/>
        <v>4.5540796963946866</v>
      </c>
      <c r="AZ143" s="9">
        <f t="shared" si="127"/>
        <v>4.5540796963946866</v>
      </c>
      <c r="BA143" s="9">
        <f t="shared" si="128"/>
        <v>4.5540796963946866</v>
      </c>
      <c r="BB143" s="9">
        <f t="shared" si="129"/>
        <v>2.2770398481973433</v>
      </c>
      <c r="BC143" s="9">
        <f t="shared" si="130"/>
        <v>4.2638888888888884</v>
      </c>
      <c r="BD143" s="9">
        <f t="shared" si="131"/>
        <v>2.4999999999999998E-2</v>
      </c>
      <c r="BE143" s="9">
        <f t="shared" si="132"/>
        <v>0.10277777777777779</v>
      </c>
      <c r="BF143" s="3">
        <v>0</v>
      </c>
      <c r="BG143" s="3">
        <v>0</v>
      </c>
      <c r="BH143" s="3">
        <v>0</v>
      </c>
      <c r="BI143" s="3">
        <v>0</v>
      </c>
      <c r="BJ143" s="3">
        <v>3</v>
      </c>
      <c r="BK143" s="3">
        <v>0</v>
      </c>
      <c r="BL143" s="3">
        <v>0</v>
      </c>
      <c r="BM143" s="3">
        <v>3</v>
      </c>
      <c r="BN143" s="34">
        <f>BU143+CA143</f>
        <v>-1.5386420411636497</v>
      </c>
      <c r="BO143" s="34">
        <f>BN143/AR143*2000</f>
        <v>-116.78497466137757</v>
      </c>
      <c r="BP143" s="34">
        <v>-0.73766962744450193</v>
      </c>
      <c r="BQ143" s="34">
        <v>-3.6527108122218065E-2</v>
      </c>
      <c r="BR143" s="34">
        <v>6.6353990689443729E-3</v>
      </c>
      <c r="BS143" s="34">
        <v>-2.0430429358192941E-3</v>
      </c>
      <c r="BT143" s="34">
        <v>0</v>
      </c>
      <c r="BU143" s="34">
        <f>SUM(BP143:BT143)</f>
        <v>-0.76960437943359483</v>
      </c>
      <c r="BV143" s="34">
        <f>BU143/AR143*2000</f>
        <v>-58.413994643916112</v>
      </c>
      <c r="BW143" s="34">
        <v>-0.43527742654012663</v>
      </c>
      <c r="BX143" s="34">
        <v>2.4255573658421839E-3</v>
      </c>
      <c r="BY143" s="34">
        <v>1.7020088120411815E-2</v>
      </c>
      <c r="BZ143" s="34">
        <v>-0.35320588067618225</v>
      </c>
      <c r="CA143" s="34">
        <f>SUM(BW143:BZ143)</f>
        <v>-0.76903766173005494</v>
      </c>
      <c r="CB143" s="34">
        <f>CA143/AR143*2000</f>
        <v>-58.37098001746147</v>
      </c>
      <c r="CE143" s="68">
        <f t="shared" si="133"/>
        <v>165000</v>
      </c>
      <c r="CF143" s="9">
        <v>1</v>
      </c>
      <c r="CG143" s="9">
        <v>0.9</v>
      </c>
      <c r="CH143" s="9">
        <v>-2.6</v>
      </c>
      <c r="CI143" s="9">
        <v>-0.5</v>
      </c>
      <c r="CJ143" s="9">
        <f t="shared" si="134"/>
        <v>-36.877688998156117</v>
      </c>
      <c r="CK143" s="9">
        <v>-0.4</v>
      </c>
      <c r="CL143" s="9">
        <f t="shared" si="135"/>
        <v>-29.502151198524899</v>
      </c>
      <c r="CM143" s="9">
        <v>-0.9</v>
      </c>
      <c r="CN143" t="s">
        <v>2778</v>
      </c>
      <c r="CO143" t="s">
        <v>2799</v>
      </c>
      <c r="CQ143" t="s">
        <v>3079</v>
      </c>
      <c r="CR143">
        <v>71</v>
      </c>
      <c r="CS143">
        <v>176</v>
      </c>
      <c r="CT143">
        <v>46</v>
      </c>
      <c r="CU143" t="s">
        <v>3401</v>
      </c>
      <c r="CV143" t="s">
        <v>3090</v>
      </c>
      <c r="CW143">
        <v>0</v>
      </c>
      <c r="CX143">
        <v>0</v>
      </c>
      <c r="CY143">
        <v>0</v>
      </c>
      <c r="CZ143" s="70"/>
      <c r="DA143">
        <v>0</v>
      </c>
    </row>
    <row r="144" spans="1:105" x14ac:dyDescent="0.2">
      <c r="A144" s="44" t="s">
        <v>2372</v>
      </c>
      <c r="B144" s="43" t="s">
        <v>952</v>
      </c>
      <c r="C144" s="43" t="s">
        <v>952</v>
      </c>
      <c r="D144" s="82" t="s">
        <v>952</v>
      </c>
      <c r="E144" s="42" t="str">
        <f>CONCATENATE(RIGHT(F144,LEN(F144)-SEARCH(" ",F144)), ", ", LEFT(F144, SEARCH(" ", F144)))</f>
        <v xml:space="preserve">Krejci, David </v>
      </c>
      <c r="F144" s="42" t="s">
        <v>263</v>
      </c>
      <c r="G144" s="45" t="s">
        <v>2373</v>
      </c>
      <c r="H144" s="43">
        <v>56</v>
      </c>
      <c r="I144" s="64">
        <v>6</v>
      </c>
      <c r="J144" s="64">
        <v>21</v>
      </c>
      <c r="K144" s="64">
        <v>27</v>
      </c>
      <c r="L144" s="43">
        <v>-3</v>
      </c>
      <c r="M144">
        <v>20</v>
      </c>
      <c r="N144">
        <v>73</v>
      </c>
      <c r="O144" s="4">
        <f>IF(N144=0,0,I144/N144)</f>
        <v>8.2191780821917804E-2</v>
      </c>
      <c r="Q144">
        <v>0</v>
      </c>
      <c r="R144">
        <v>0</v>
      </c>
      <c r="S144">
        <v>306</v>
      </c>
      <c r="T144">
        <v>329</v>
      </c>
      <c r="U144" s="4">
        <f>IF(S144+T144=0,0,S144/(S144+T144))</f>
        <v>0.48188976377952758</v>
      </c>
      <c r="V144">
        <v>20.2</v>
      </c>
      <c r="W144">
        <v>1</v>
      </c>
      <c r="X144">
        <v>9</v>
      </c>
      <c r="Y144">
        <v>1</v>
      </c>
      <c r="Z144">
        <v>1</v>
      </c>
      <c r="AA144">
        <v>4</v>
      </c>
      <c r="AB144">
        <v>11</v>
      </c>
      <c r="AC144" s="9">
        <f t="shared" si="113"/>
        <v>2.5359256128486902</v>
      </c>
      <c r="AD144" s="9">
        <f t="shared" si="114"/>
        <v>22.823330515638208</v>
      </c>
      <c r="AE144" s="9">
        <f t="shared" si="115"/>
        <v>16.838166510757716</v>
      </c>
      <c r="AF144" s="9">
        <f t="shared" si="116"/>
        <v>16.838166510757716</v>
      </c>
      <c r="AG144" s="9">
        <f t="shared" si="117"/>
        <v>6.8635161221133902</v>
      </c>
      <c r="AH144" s="9">
        <f t="shared" si="118"/>
        <v>18.874669335811827</v>
      </c>
      <c r="AI144" s="58">
        <f t="shared" si="119"/>
        <v>1.5442911274755129</v>
      </c>
      <c r="AJ144" s="58">
        <f t="shared" si="120"/>
        <v>7.6077768385460685</v>
      </c>
      <c r="AK144" s="58">
        <f t="shared" si="121"/>
        <v>6.7352666043030869</v>
      </c>
      <c r="AL144" s="58">
        <f t="shared" si="122"/>
        <v>1.9732608851075999</v>
      </c>
      <c r="AM144" s="58">
        <f t="shared" si="123"/>
        <v>0</v>
      </c>
      <c r="AN144" s="58">
        <f t="shared" si="124"/>
        <v>20.205799812909262</v>
      </c>
      <c r="AO144" s="56">
        <v>699.35</v>
      </c>
      <c r="AP144" s="56">
        <v>118.3</v>
      </c>
      <c r="AQ144" s="56">
        <v>17.816666666666666</v>
      </c>
      <c r="AR144" s="57">
        <f>SUM(AO144:AQ144)</f>
        <v>835.4666666666667</v>
      </c>
      <c r="AS144">
        <v>27</v>
      </c>
      <c r="AT144">
        <v>47</v>
      </c>
      <c r="AU144">
        <v>15</v>
      </c>
      <c r="AV144">
        <v>8</v>
      </c>
      <c r="AW144">
        <v>18</v>
      </c>
      <c r="AX144" s="9">
        <f t="shared" si="125"/>
        <v>1.9390360676667728</v>
      </c>
      <c r="AY144" s="9">
        <f t="shared" si="126"/>
        <v>3.3753590807532716</v>
      </c>
      <c r="AZ144" s="9">
        <f t="shared" si="127"/>
        <v>1.0772422598148739</v>
      </c>
      <c r="BA144" s="9">
        <f t="shared" si="128"/>
        <v>0.57452920523459938</v>
      </c>
      <c r="BB144" s="9">
        <f t="shared" si="129"/>
        <v>1.2926907117778488</v>
      </c>
      <c r="BC144" s="33">
        <f t="shared" si="130"/>
        <v>12.488392857142857</v>
      </c>
      <c r="BD144" s="33">
        <f t="shared" si="131"/>
        <v>0.31815476190476188</v>
      </c>
      <c r="BE144" s="33">
        <f t="shared" si="132"/>
        <v>2.1124999999999998</v>
      </c>
      <c r="BF144" s="42">
        <f>BI144-BG144-BH144</f>
        <v>18</v>
      </c>
      <c r="BG144" s="43">
        <v>15</v>
      </c>
      <c r="BH144" s="43">
        <v>2</v>
      </c>
      <c r="BI144" s="43">
        <v>35</v>
      </c>
      <c r="BJ144" s="42">
        <f>BM144-BK144-BL144</f>
        <v>23</v>
      </c>
      <c r="BK144" s="43">
        <v>0</v>
      </c>
      <c r="BL144" s="43">
        <v>6</v>
      </c>
      <c r="BM144" s="43">
        <v>29</v>
      </c>
      <c r="BN144" s="34">
        <f>BU144+CA144</f>
        <v>17.253100957391446</v>
      </c>
      <c r="BO144" s="34">
        <f>BN144/AR144*2000</f>
        <v>41.301709920343392</v>
      </c>
      <c r="BP144" s="33">
        <v>3.2612638964215201</v>
      </c>
      <c r="BQ144" s="33">
        <v>5.4931409139686558</v>
      </c>
      <c r="BR144" s="33">
        <v>-2.7046554702683725</v>
      </c>
      <c r="BS144" s="33">
        <v>3.9376391086078177</v>
      </c>
      <c r="BT144" s="33">
        <v>-7.4167944099608377E-2</v>
      </c>
      <c r="BU144" s="9">
        <f>SUM(BP144:BT144)</f>
        <v>9.9132205046300133</v>
      </c>
      <c r="BV144" s="34">
        <f>BU144/AR144*2000</f>
        <v>23.7309779076684</v>
      </c>
      <c r="BW144" s="33">
        <v>6.4549395651263088</v>
      </c>
      <c r="BX144" s="33">
        <v>0.46019152721414186</v>
      </c>
      <c r="BY144" s="33">
        <v>-1.9212819159533634</v>
      </c>
      <c r="BZ144" s="33">
        <v>2.3460312763743438</v>
      </c>
      <c r="CA144" s="9">
        <f>SUM(BW144:BZ144)</f>
        <v>7.339880452761431</v>
      </c>
      <c r="CB144" s="34">
        <f>CA144/AR144*2000</f>
        <v>17.570732012674984</v>
      </c>
      <c r="CC144" s="47">
        <v>54.189036999999999</v>
      </c>
      <c r="CD144">
        <v>1159241</v>
      </c>
      <c r="CE144" s="68">
        <f t="shared" si="133"/>
        <v>1697460.0357142857</v>
      </c>
      <c r="CF144" s="62">
        <v>17.399999999999999</v>
      </c>
      <c r="CG144" s="62">
        <v>15.2</v>
      </c>
      <c r="CH144" s="62">
        <v>-3.1</v>
      </c>
      <c r="CI144" s="62">
        <v>1.5</v>
      </c>
      <c r="CJ144" s="63">
        <f t="shared" si="134"/>
        <v>3.087743374217343</v>
      </c>
      <c r="CK144" s="62">
        <v>0.4</v>
      </c>
      <c r="CL144" s="63">
        <f t="shared" si="135"/>
        <v>0.82339823312462479</v>
      </c>
      <c r="CM144" s="62">
        <v>1.4</v>
      </c>
      <c r="CN144" t="s">
        <v>1871</v>
      </c>
      <c r="CO144" t="s">
        <v>2799</v>
      </c>
      <c r="CQ144" t="s">
        <v>3079</v>
      </c>
      <c r="CR144">
        <v>72</v>
      </c>
      <c r="CS144">
        <v>177</v>
      </c>
      <c r="CT144">
        <v>46</v>
      </c>
      <c r="CU144" t="s">
        <v>3401</v>
      </c>
      <c r="CV144" t="s">
        <v>3090</v>
      </c>
      <c r="CZ144" s="72">
        <v>883333.33333333337</v>
      </c>
      <c r="DA144">
        <v>0</v>
      </c>
    </row>
    <row r="145" spans="1:105" x14ac:dyDescent="0.2">
      <c r="A145" s="75" t="s">
        <v>2452</v>
      </c>
      <c r="B145" s="19" t="s">
        <v>974</v>
      </c>
      <c r="C145" s="19" t="s">
        <v>952</v>
      </c>
      <c r="D145" s="19" t="s">
        <v>952</v>
      </c>
      <c r="E145" s="19" t="str">
        <f>CONCATENATE(RIGHT(F145,LEN(F145)-SEARCH(" ",F145)), ", ", LEFT(F145, SEARCH(" ", F145)))</f>
        <v xml:space="preserve">Wideman, Dennis </v>
      </c>
      <c r="F145" s="19" t="s">
        <v>2817</v>
      </c>
      <c r="G145" s="19" t="s">
        <v>1524</v>
      </c>
      <c r="H145" s="19">
        <v>55</v>
      </c>
      <c r="I145" s="19">
        <v>5</v>
      </c>
      <c r="J145" s="19">
        <v>17</v>
      </c>
      <c r="K145" s="19">
        <f>I145+J145</f>
        <v>22</v>
      </c>
      <c r="L145" s="19">
        <v>-7</v>
      </c>
      <c r="M145" s="19">
        <v>44</v>
      </c>
      <c r="N145" s="19">
        <v>94</v>
      </c>
      <c r="O145" s="20">
        <f>IF(N145=0,0,I145/N145)</f>
        <v>5.3191489361702128E-2</v>
      </c>
      <c r="P145" s="19">
        <v>1377</v>
      </c>
      <c r="Q145" s="19">
        <v>1</v>
      </c>
      <c r="R145" s="19">
        <v>0</v>
      </c>
      <c r="S145" s="19">
        <v>0</v>
      </c>
      <c r="T145" s="19">
        <v>0</v>
      </c>
      <c r="U145" s="20">
        <f>IF(S145+T145=0,0,S145/(S145+T145))</f>
        <v>0</v>
      </c>
      <c r="V145" s="19"/>
      <c r="W145" s="19">
        <v>4</v>
      </c>
      <c r="X145" s="19">
        <v>11</v>
      </c>
      <c r="Y145" s="19">
        <v>0</v>
      </c>
      <c r="Z145" s="19">
        <v>0</v>
      </c>
      <c r="AA145" s="19">
        <f>I145-W145-Y145</f>
        <v>1</v>
      </c>
      <c r="AB145" s="19">
        <f>J145-X145-Z145</f>
        <v>6</v>
      </c>
      <c r="AC145" s="24">
        <f t="shared" si="113"/>
        <v>5.0886988479751221</v>
      </c>
      <c r="AD145" s="24">
        <f t="shared" si="114"/>
        <v>13.993921831931585</v>
      </c>
      <c r="AE145" s="24">
        <f t="shared" si="115"/>
        <v>0</v>
      </c>
      <c r="AF145" s="24">
        <f t="shared" si="116"/>
        <v>0</v>
      </c>
      <c r="AG145" s="24">
        <f t="shared" si="117"/>
        <v>1.5025668850953713</v>
      </c>
      <c r="AH145" s="24">
        <f t="shared" si="118"/>
        <v>9.0154013105722282</v>
      </c>
      <c r="AI145" s="21">
        <f t="shared" si="119"/>
        <v>2.253850327643057</v>
      </c>
      <c r="AJ145" s="21">
        <f t="shared" si="120"/>
        <v>6.360873559968903</v>
      </c>
      <c r="AK145" s="21">
        <f t="shared" si="121"/>
        <v>0.78074170461938852</v>
      </c>
      <c r="AL145" s="21">
        <f t="shared" si="122"/>
        <v>2.253850327643057</v>
      </c>
      <c r="AM145" s="21">
        <f t="shared" si="123"/>
        <v>0.76330482719626824</v>
      </c>
      <c r="AN145" s="21">
        <f t="shared" si="124"/>
        <v>6.2459336369551082</v>
      </c>
      <c r="AO145" s="36">
        <v>798.63333333333333</v>
      </c>
      <c r="AP145" s="36">
        <v>235.81666666666666</v>
      </c>
      <c r="AQ145" s="36">
        <v>76.849999999999994</v>
      </c>
      <c r="AR145" s="36">
        <v>1111.3</v>
      </c>
      <c r="AS145" s="19"/>
      <c r="AT145" s="19"/>
      <c r="AU145" s="19"/>
      <c r="AV145" s="19"/>
      <c r="AW145" s="19"/>
      <c r="AX145" s="24">
        <f t="shared" si="125"/>
        <v>0</v>
      </c>
      <c r="AY145" s="24">
        <f t="shared" si="126"/>
        <v>0</v>
      </c>
      <c r="AZ145" s="24">
        <f t="shared" si="127"/>
        <v>0</v>
      </c>
      <c r="BA145" s="24">
        <f t="shared" si="128"/>
        <v>0</v>
      </c>
      <c r="BB145" s="24">
        <f t="shared" si="129"/>
        <v>0</v>
      </c>
      <c r="BC145" s="24">
        <f t="shared" si="130"/>
        <v>14.52060606060606</v>
      </c>
      <c r="BD145" s="24">
        <f t="shared" si="131"/>
        <v>1.3972727272727272</v>
      </c>
      <c r="BE145" s="24">
        <f t="shared" si="132"/>
        <v>4.2875757575757572</v>
      </c>
      <c r="BF145" s="30">
        <v>30</v>
      </c>
      <c r="BG145" s="30">
        <v>25</v>
      </c>
      <c r="BH145" s="30">
        <v>1</v>
      </c>
      <c r="BI145" s="30">
        <v>56</v>
      </c>
      <c r="BJ145" s="30">
        <v>30</v>
      </c>
      <c r="BK145" s="30">
        <v>3</v>
      </c>
      <c r="BL145" s="30">
        <v>8</v>
      </c>
      <c r="BM145" s="30">
        <v>41</v>
      </c>
      <c r="BN145" s="35">
        <f>BU145+CA145</f>
        <v>28.494227000687232</v>
      </c>
      <c r="BO145" s="35">
        <f>BN145/AR145*2000</f>
        <v>51.280890849792556</v>
      </c>
      <c r="BP145" s="35">
        <v>1.3343704487732815</v>
      </c>
      <c r="BQ145" s="35">
        <v>10.583358784044288</v>
      </c>
      <c r="BR145" s="35">
        <v>-0.30424413975808873</v>
      </c>
      <c r="BS145" s="35">
        <v>-0.19200001418985974</v>
      </c>
      <c r="BT145" s="35">
        <v>-0.69081613607365289</v>
      </c>
      <c r="BU145" s="35">
        <f>SUM(BP145:BT145)</f>
        <v>10.730668942795967</v>
      </c>
      <c r="BV145" s="35">
        <f>BU145/AR145*2000</f>
        <v>19.311921070450765</v>
      </c>
      <c r="BW145" s="35">
        <v>14.190864656153252</v>
      </c>
      <c r="BX145" s="35">
        <v>1.3978566347949601</v>
      </c>
      <c r="BY145" s="35">
        <v>3.8126013460895525</v>
      </c>
      <c r="BZ145" s="35">
        <v>-1.6377645791465016</v>
      </c>
      <c r="CA145" s="35">
        <f>SUM(BW145:BZ145)</f>
        <v>17.763558057891263</v>
      </c>
      <c r="CB145" s="35">
        <f>CA145/AR145*2000</f>
        <v>31.968969779341787</v>
      </c>
      <c r="CC145" s="22">
        <v>41</v>
      </c>
      <c r="CD145" s="23">
        <v>1516128</v>
      </c>
      <c r="CE145" s="76">
        <f t="shared" si="133"/>
        <v>2260409.0181818181</v>
      </c>
      <c r="CF145" s="24">
        <v>31.4</v>
      </c>
      <c r="CG145" s="24">
        <v>20.6</v>
      </c>
      <c r="CH145" s="24">
        <v>-1.9</v>
      </c>
      <c r="CI145" s="24">
        <v>0.6</v>
      </c>
      <c r="CJ145" s="24">
        <f t="shared" si="134"/>
        <v>0.84271635571993719</v>
      </c>
      <c r="CK145" s="24">
        <v>1.7</v>
      </c>
      <c r="CL145" s="24">
        <f t="shared" si="135"/>
        <v>2.3876963412064889</v>
      </c>
      <c r="CM145" s="24">
        <v>2.2999999999999998</v>
      </c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76"/>
      <c r="DA145" s="19">
        <v>1</v>
      </c>
    </row>
    <row r="146" spans="1:105" x14ac:dyDescent="0.2">
      <c r="A146" s="75" t="s">
        <v>2452</v>
      </c>
      <c r="B146" s="19" t="s">
        <v>952</v>
      </c>
      <c r="C146" s="19" t="s">
        <v>952</v>
      </c>
      <c r="D146" s="19" t="s">
        <v>952</v>
      </c>
      <c r="E146" s="19" t="str">
        <f>CONCATENATE(RIGHT(F146,LEN(F146)-SEARCH(" ",F146)), ", ", LEFT(F146, SEARCH(" ", F146)))</f>
        <v xml:space="preserve">Wideman, Dennis </v>
      </c>
      <c r="F146" s="19" t="s">
        <v>2817</v>
      </c>
      <c r="G146" s="19" t="s">
        <v>1524</v>
      </c>
      <c r="H146" s="19">
        <v>20</v>
      </c>
      <c r="I146" s="19">
        <v>1</v>
      </c>
      <c r="J146" s="19">
        <v>2</v>
      </c>
      <c r="K146" s="19">
        <f>I146+J146</f>
        <v>3</v>
      </c>
      <c r="L146" s="19">
        <v>-3</v>
      </c>
      <c r="M146" s="19">
        <v>27</v>
      </c>
      <c r="N146" s="19">
        <v>28</v>
      </c>
      <c r="O146" s="20">
        <f>IF(N146=0,0,I146/N146)</f>
        <v>3.5714285714285712E-2</v>
      </c>
      <c r="P146" s="19">
        <v>429</v>
      </c>
      <c r="Q146" s="19">
        <v>0</v>
      </c>
      <c r="R146" s="19">
        <v>0</v>
      </c>
      <c r="S146" s="19">
        <v>0</v>
      </c>
      <c r="T146" s="19">
        <v>1</v>
      </c>
      <c r="U146" s="20">
        <f>IF(S146+T146=0,0,S146/(S146+T146))</f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f>I146-W146-Y146</f>
        <v>1</v>
      </c>
      <c r="AB146" s="19">
        <f>J146-X146-Z146</f>
        <v>2</v>
      </c>
      <c r="AC146" s="24">
        <f t="shared" si="113"/>
        <v>0</v>
      </c>
      <c r="AD146" s="24">
        <f t="shared" si="114"/>
        <v>0</v>
      </c>
      <c r="AE146" s="24">
        <f t="shared" si="115"/>
        <v>0</v>
      </c>
      <c r="AF146" s="24">
        <f t="shared" si="116"/>
        <v>0</v>
      </c>
      <c r="AG146" s="24">
        <f t="shared" si="117"/>
        <v>4.2732506380200608</v>
      </c>
      <c r="AH146" s="24">
        <f t="shared" si="118"/>
        <v>8.5465012760401216</v>
      </c>
      <c r="AI146" s="21">
        <f t="shared" si="119"/>
        <v>2.563950382812036</v>
      </c>
      <c r="AJ146" s="21">
        <f t="shared" si="120"/>
        <v>1.2207527975584944</v>
      </c>
      <c r="AK146" s="21">
        <f t="shared" si="121"/>
        <v>0</v>
      </c>
      <c r="AL146" s="21">
        <f t="shared" si="122"/>
        <v>2.563950382812036</v>
      </c>
      <c r="AM146" s="21">
        <f t="shared" si="123"/>
        <v>1.2207527975584944</v>
      </c>
      <c r="AN146" s="21">
        <f t="shared" si="124"/>
        <v>10.876132930513595</v>
      </c>
      <c r="AO146" s="24">
        <v>280.81666666666666</v>
      </c>
      <c r="AP146" s="24">
        <v>49.15</v>
      </c>
      <c r="AQ146" s="24">
        <v>16.55</v>
      </c>
      <c r="AR146" s="36">
        <v>346.51666666666665</v>
      </c>
      <c r="AS146" s="19">
        <v>94</v>
      </c>
      <c r="AT146" s="19">
        <v>78</v>
      </c>
      <c r="AU146" s="19">
        <v>77</v>
      </c>
      <c r="AV146" s="19">
        <v>62</v>
      </c>
      <c r="AW146" s="19">
        <v>20</v>
      </c>
      <c r="AX146" s="24">
        <f t="shared" si="125"/>
        <v>16.27627338752345</v>
      </c>
      <c r="AY146" s="24">
        <f t="shared" si="126"/>
        <v>13.5058438747535</v>
      </c>
      <c r="AZ146" s="24">
        <f t="shared" si="127"/>
        <v>13.332692030205378</v>
      </c>
      <c r="BA146" s="24">
        <f t="shared" si="128"/>
        <v>10.735414361983551</v>
      </c>
      <c r="BB146" s="24">
        <f t="shared" si="129"/>
        <v>3.4630368909624356</v>
      </c>
      <c r="BC146" s="24">
        <f t="shared" si="130"/>
        <v>14.040833333333333</v>
      </c>
      <c r="BD146" s="24">
        <f t="shared" si="131"/>
        <v>0.82750000000000001</v>
      </c>
      <c r="BE146" s="24">
        <f t="shared" si="132"/>
        <v>2.4575</v>
      </c>
      <c r="BF146" s="30">
        <v>12</v>
      </c>
      <c r="BG146" s="30">
        <v>1</v>
      </c>
      <c r="BH146" s="30">
        <v>0</v>
      </c>
      <c r="BI146" s="30">
        <v>13</v>
      </c>
      <c r="BJ146" s="30">
        <v>12</v>
      </c>
      <c r="BK146" s="30">
        <v>1</v>
      </c>
      <c r="BL146" s="30">
        <v>3</v>
      </c>
      <c r="BM146" s="30">
        <v>16</v>
      </c>
      <c r="BN146" s="35">
        <f>BU146+CA146</f>
        <v>1.0901171771122333</v>
      </c>
      <c r="BO146" s="35">
        <f>BN146/AR146*2000</f>
        <v>6.2918599996858262</v>
      </c>
      <c r="BP146" s="35">
        <v>2.1453657863104927</v>
      </c>
      <c r="BQ146" s="35">
        <v>-1.9980835025808621</v>
      </c>
      <c r="BR146" s="35">
        <v>8.7259065175472786E-2</v>
      </c>
      <c r="BS146" s="35">
        <v>-4.2240870562777429E-2</v>
      </c>
      <c r="BT146" s="35">
        <v>0</v>
      </c>
      <c r="BU146" s="35">
        <f>SUM(BP146:BT146)</f>
        <v>0.19230047834232594</v>
      </c>
      <c r="BV146" s="35">
        <f>BU146/AR146*2000</f>
        <v>1.1099060844153295</v>
      </c>
      <c r="BW146" s="35">
        <v>4.3352088192257279</v>
      </c>
      <c r="BX146" s="35">
        <v>-0.19382716411252118</v>
      </c>
      <c r="BY146" s="35">
        <v>-6.8132105389224359E-2</v>
      </c>
      <c r="BZ146" s="35">
        <v>-3.1754328509540741</v>
      </c>
      <c r="CA146" s="35">
        <f>SUM(BW146:BZ146)</f>
        <v>0.89781669876990744</v>
      </c>
      <c r="CB146" s="35">
        <f>CA146/AR146*2000</f>
        <v>5.1819539152704968</v>
      </c>
      <c r="CC146" s="22">
        <v>34</v>
      </c>
      <c r="CD146" s="23">
        <v>165000</v>
      </c>
      <c r="CE146" s="76">
        <f t="shared" si="133"/>
        <v>165000</v>
      </c>
      <c r="CF146" s="24">
        <v>6.2</v>
      </c>
      <c r="CG146" s="24">
        <v>7.5</v>
      </c>
      <c r="CH146" s="24">
        <v>0.7</v>
      </c>
      <c r="CI146" s="24">
        <v>-0.3</v>
      </c>
      <c r="CJ146" s="24">
        <f t="shared" si="134"/>
        <v>-1.4555452229814416</v>
      </c>
      <c r="CK146" s="24">
        <v>0.5</v>
      </c>
      <c r="CL146" s="24">
        <f t="shared" si="135"/>
        <v>2.4259087049690691</v>
      </c>
      <c r="CM146" s="24">
        <v>0.3</v>
      </c>
      <c r="CN146" s="19" t="s">
        <v>3640</v>
      </c>
      <c r="CO146" s="19" t="s">
        <v>3641</v>
      </c>
      <c r="CP146" s="19" t="s">
        <v>2427</v>
      </c>
      <c r="CQ146" s="19" t="s">
        <v>2400</v>
      </c>
      <c r="CR146" s="19">
        <v>72</v>
      </c>
      <c r="CS146" s="19">
        <v>200</v>
      </c>
      <c r="CT146" s="19">
        <v>6</v>
      </c>
      <c r="CU146" s="19" t="s">
        <v>3401</v>
      </c>
      <c r="CV146" s="19" t="s">
        <v>2382</v>
      </c>
      <c r="CW146" s="19">
        <v>1</v>
      </c>
      <c r="CX146" s="19">
        <v>0</v>
      </c>
      <c r="CY146" s="19">
        <v>0</v>
      </c>
      <c r="CZ146" s="77"/>
      <c r="DA146" s="19">
        <v>1</v>
      </c>
    </row>
    <row r="147" spans="1:105" x14ac:dyDescent="0.2">
      <c r="A147" s="25" t="s">
        <v>2452</v>
      </c>
      <c r="B147" s="10" t="s">
        <v>952</v>
      </c>
      <c r="C147" s="10" t="s">
        <v>952</v>
      </c>
      <c r="D147" s="10" t="s">
        <v>952</v>
      </c>
      <c r="E147" s="10" t="s">
        <v>2816</v>
      </c>
      <c r="F147" s="10" t="s">
        <v>2817</v>
      </c>
      <c r="G147" s="10" t="s">
        <v>1524</v>
      </c>
      <c r="H147" s="10">
        <v>75</v>
      </c>
      <c r="I147" s="10">
        <v>6</v>
      </c>
      <c r="J147" s="10">
        <v>19</v>
      </c>
      <c r="K147" s="10">
        <v>25</v>
      </c>
      <c r="L147" s="10">
        <v>-10</v>
      </c>
      <c r="M147" s="10">
        <v>71</v>
      </c>
      <c r="N147" s="10">
        <v>122</v>
      </c>
      <c r="O147" s="11">
        <v>4.9000000000000002E-2</v>
      </c>
      <c r="P147" s="10">
        <v>1806</v>
      </c>
      <c r="Q147" s="10">
        <v>1</v>
      </c>
      <c r="R147" s="10">
        <v>0</v>
      </c>
      <c r="S147" s="10">
        <v>0</v>
      </c>
      <c r="T147" s="10">
        <v>1</v>
      </c>
      <c r="U147" s="11">
        <v>0</v>
      </c>
      <c r="V147" s="41">
        <v>0</v>
      </c>
      <c r="W147" s="10">
        <v>4</v>
      </c>
      <c r="X147" s="10">
        <v>11</v>
      </c>
      <c r="Y147" s="10">
        <v>0</v>
      </c>
      <c r="Z147" s="10">
        <v>0</v>
      </c>
      <c r="AA147" s="10">
        <v>2</v>
      </c>
      <c r="AB147" s="10">
        <v>8</v>
      </c>
      <c r="AC147" s="13">
        <f t="shared" si="113"/>
        <v>4.2109695757448149</v>
      </c>
      <c r="AD147" s="13">
        <f t="shared" si="114"/>
        <v>11.580166333298239</v>
      </c>
      <c r="AE147" s="13">
        <f t="shared" si="115"/>
        <v>0</v>
      </c>
      <c r="AF147" s="13">
        <f t="shared" si="116"/>
        <v>0</v>
      </c>
      <c r="AG147" s="13">
        <f t="shared" si="117"/>
        <v>2.2233544860808743</v>
      </c>
      <c r="AH147" s="13">
        <f t="shared" si="118"/>
        <v>8.8934179443234971</v>
      </c>
      <c r="AI147" s="29">
        <f t="shared" si="119"/>
        <v>2.3345222103849181</v>
      </c>
      <c r="AJ147" s="29">
        <f t="shared" si="120"/>
        <v>5.4742604484682591</v>
      </c>
      <c r="AK147" s="29">
        <f t="shared" si="121"/>
        <v>0.64239828693790146</v>
      </c>
      <c r="AL147" s="29">
        <f t="shared" si="122"/>
        <v>2.3345222103849181</v>
      </c>
      <c r="AM147" s="29">
        <f t="shared" si="123"/>
        <v>0.84219391514896302</v>
      </c>
      <c r="AN147" s="29">
        <f t="shared" si="124"/>
        <v>7.0663811563169157</v>
      </c>
      <c r="AO147" s="13">
        <v>1079.45</v>
      </c>
      <c r="AP147" s="13">
        <v>284.97000000000003</v>
      </c>
      <c r="AQ147" s="13">
        <v>93.4</v>
      </c>
      <c r="AR147" s="13">
        <v>1457.82</v>
      </c>
      <c r="AS147" s="41">
        <v>94</v>
      </c>
      <c r="AT147" s="41">
        <v>78</v>
      </c>
      <c r="AU147" s="41">
        <v>77</v>
      </c>
      <c r="AV147" s="41">
        <v>62</v>
      </c>
      <c r="AW147" s="41">
        <v>20</v>
      </c>
      <c r="AX147" s="13">
        <f t="shared" si="125"/>
        <v>3.868790385644318</v>
      </c>
      <c r="AY147" s="13">
        <f t="shared" si="126"/>
        <v>3.2102728731942216</v>
      </c>
      <c r="AZ147" s="13">
        <f t="shared" si="127"/>
        <v>3.1691155286660906</v>
      </c>
      <c r="BA147" s="13">
        <f t="shared" si="128"/>
        <v>2.5517553607441248</v>
      </c>
      <c r="BB147" s="13">
        <f t="shared" si="129"/>
        <v>0.82314689056262091</v>
      </c>
      <c r="BC147" s="13">
        <f t="shared" si="130"/>
        <v>14.392666666666667</v>
      </c>
      <c r="BD147" s="13">
        <f t="shared" si="131"/>
        <v>1.2453333333333334</v>
      </c>
      <c r="BE147" s="13">
        <f t="shared" si="132"/>
        <v>3.7996000000000003</v>
      </c>
      <c r="BF147" s="10">
        <v>42</v>
      </c>
      <c r="BG147" s="10">
        <v>26</v>
      </c>
      <c r="BH147" s="10">
        <v>1</v>
      </c>
      <c r="BI147" s="10">
        <v>69</v>
      </c>
      <c r="BJ147" s="10">
        <v>42</v>
      </c>
      <c r="BK147" s="10">
        <v>4</v>
      </c>
      <c r="BL147" s="10">
        <v>11</v>
      </c>
      <c r="BM147" s="10">
        <v>57</v>
      </c>
      <c r="BN147" s="39">
        <v>29.584</v>
      </c>
      <c r="BO147" s="39">
        <v>40.587000000000003</v>
      </c>
      <c r="BP147" s="13">
        <v>3.48</v>
      </c>
      <c r="BQ147" s="13">
        <v>8.5850000000000009</v>
      </c>
      <c r="BR147" s="13">
        <v>-0.217</v>
      </c>
      <c r="BS147" s="13">
        <v>-0.23400000000000001</v>
      </c>
      <c r="BT147" s="13">
        <v>-0.69099999999999995</v>
      </c>
      <c r="BU147" s="39">
        <v>10.923</v>
      </c>
      <c r="BV147" s="39">
        <v>14.984999999999999</v>
      </c>
      <c r="BW147" s="13">
        <v>18.526</v>
      </c>
      <c r="BX147" s="13">
        <v>1.204</v>
      </c>
      <c r="BY147" s="13">
        <v>3.7440000000000002</v>
      </c>
      <c r="BZ147" s="13">
        <v>-4.8129999999999997</v>
      </c>
      <c r="CA147" s="39">
        <v>18.661000000000001</v>
      </c>
      <c r="CB147" s="39">
        <v>25.602</v>
      </c>
      <c r="CC147" s="16">
        <v>39</v>
      </c>
      <c r="CD147" s="12">
        <v>1681128</v>
      </c>
      <c r="CE147" s="73">
        <f t="shared" si="133"/>
        <v>1838033.28</v>
      </c>
      <c r="CF147" s="13">
        <v>37.6</v>
      </c>
      <c r="CG147" s="13">
        <v>28.1</v>
      </c>
      <c r="CH147" s="13">
        <v>-1.2</v>
      </c>
      <c r="CI147" s="17">
        <v>0.4</v>
      </c>
      <c r="CJ147" s="13">
        <f t="shared" si="134"/>
        <v>0.43568476029169095</v>
      </c>
      <c r="CK147" s="17">
        <v>1.4</v>
      </c>
      <c r="CL147" s="13">
        <f t="shared" si="135"/>
        <v>1.524896661020918</v>
      </c>
      <c r="CM147" s="13">
        <v>1.7</v>
      </c>
      <c r="CN147" s="10" t="s">
        <v>3640</v>
      </c>
      <c r="CO147" s="10" t="s">
        <v>3641</v>
      </c>
      <c r="CP147" s="10" t="s">
        <v>2427</v>
      </c>
      <c r="CQ147" s="10" t="s">
        <v>2400</v>
      </c>
      <c r="CR147" s="10">
        <v>72</v>
      </c>
      <c r="CS147" s="10">
        <v>200</v>
      </c>
      <c r="CT147" s="10">
        <v>6</v>
      </c>
      <c r="CU147" s="10" t="s">
        <v>3401</v>
      </c>
      <c r="CV147" s="10" t="s">
        <v>2382</v>
      </c>
      <c r="CW147" s="10">
        <v>1</v>
      </c>
      <c r="CX147" s="10">
        <v>0</v>
      </c>
      <c r="CY147" s="10">
        <v>0</v>
      </c>
      <c r="CZ147" s="79"/>
      <c r="DA147" s="10">
        <v>2</v>
      </c>
    </row>
    <row r="148" spans="1:105" x14ac:dyDescent="0.2">
      <c r="A148" s="44" t="s">
        <v>2372</v>
      </c>
      <c r="B148" s="43" t="s">
        <v>952</v>
      </c>
      <c r="C148" s="43" t="s">
        <v>952</v>
      </c>
      <c r="D148" s="42" t="s">
        <v>952</v>
      </c>
      <c r="E148" s="42" t="str">
        <f t="shared" ref="E148:E179" si="136">CONCATENATE(RIGHT(F148,LEN(F148)-SEARCH(" ",F148)), ", ", LEFT(F148, SEARCH(" ", F148)))</f>
        <v xml:space="preserve">Wideman, Dennis </v>
      </c>
      <c r="F148" s="42" t="s">
        <v>2817</v>
      </c>
      <c r="G148" s="45" t="s">
        <v>2374</v>
      </c>
      <c r="H148" s="43">
        <v>81</v>
      </c>
      <c r="I148" s="64">
        <v>13</v>
      </c>
      <c r="J148" s="64">
        <v>23</v>
      </c>
      <c r="K148" s="64">
        <v>36</v>
      </c>
      <c r="L148" s="43">
        <v>11</v>
      </c>
      <c r="M148">
        <v>70</v>
      </c>
      <c r="N148">
        <v>171</v>
      </c>
      <c r="O148" s="4">
        <f t="shared" ref="O148:O179" si="137">IF(N148=0,0,I148/N148)</f>
        <v>7.6023391812865493E-2</v>
      </c>
      <c r="Q148">
        <v>1</v>
      </c>
      <c r="R148">
        <v>0</v>
      </c>
      <c r="S148">
        <v>0</v>
      </c>
      <c r="T148">
        <v>0</v>
      </c>
      <c r="U148" s="4">
        <f t="shared" ref="U148:U179" si="138">IF(S148+T148=0,0,S148/(S148+T148))</f>
        <v>0</v>
      </c>
      <c r="V148">
        <v>0</v>
      </c>
      <c r="W148">
        <v>9</v>
      </c>
      <c r="X148">
        <v>11</v>
      </c>
      <c r="Y148">
        <v>0</v>
      </c>
      <c r="Z148">
        <v>0</v>
      </c>
      <c r="AA148">
        <v>4</v>
      </c>
      <c r="AB148">
        <v>12</v>
      </c>
      <c r="AC148" s="9">
        <f t="shared" si="113"/>
        <v>8.9591859307598707</v>
      </c>
      <c r="AD148" s="9">
        <f t="shared" si="114"/>
        <v>10.950116137595398</v>
      </c>
      <c r="AE148" s="9">
        <f t="shared" si="115"/>
        <v>0</v>
      </c>
      <c r="AF148" s="9">
        <f t="shared" si="116"/>
        <v>0</v>
      </c>
      <c r="AG148" s="9">
        <f t="shared" si="117"/>
        <v>3.2068055540090636</v>
      </c>
      <c r="AH148" s="9">
        <f t="shared" si="118"/>
        <v>9.6204166620271909</v>
      </c>
      <c r="AI148" s="58">
        <f t="shared" si="119"/>
        <v>2.164593748956118</v>
      </c>
      <c r="AJ148" s="58">
        <f t="shared" si="120"/>
        <v>6.5700696825572393</v>
      </c>
      <c r="AK148" s="58">
        <f t="shared" si="121"/>
        <v>1.5027132322248504</v>
      </c>
      <c r="AL148" s="58">
        <f t="shared" si="122"/>
        <v>1.9641684018305519</v>
      </c>
      <c r="AM148" s="58">
        <f t="shared" si="123"/>
        <v>0</v>
      </c>
      <c r="AN148" s="58">
        <f t="shared" si="124"/>
        <v>5.7604007235285932</v>
      </c>
      <c r="AO148" s="56">
        <v>1496.8166666666666</v>
      </c>
      <c r="AP148" s="56">
        <v>301.36666666666667</v>
      </c>
      <c r="AQ148" s="56">
        <v>239.56666666666666</v>
      </c>
      <c r="AR148" s="57">
        <f>SUM(AO148:AQ148)</f>
        <v>2037.75</v>
      </c>
      <c r="AS148">
        <v>110</v>
      </c>
      <c r="AT148">
        <v>62</v>
      </c>
      <c r="AU148">
        <v>100</v>
      </c>
      <c r="AV148">
        <v>63</v>
      </c>
      <c r="AW148">
        <v>22</v>
      </c>
      <c r="AX148" s="9">
        <f t="shared" si="125"/>
        <v>3.238866396761134</v>
      </c>
      <c r="AY148" s="9">
        <f t="shared" si="126"/>
        <v>1.8255428781744572</v>
      </c>
      <c r="AZ148" s="9">
        <f t="shared" si="127"/>
        <v>2.9444239970555763</v>
      </c>
      <c r="BA148" s="9">
        <f t="shared" si="128"/>
        <v>1.8549871181450128</v>
      </c>
      <c r="BB148" s="9">
        <f t="shared" si="129"/>
        <v>0.64777327935222673</v>
      </c>
      <c r="BC148" s="33">
        <f t="shared" si="130"/>
        <v>18.479218106995884</v>
      </c>
      <c r="BD148" s="33">
        <f t="shared" si="131"/>
        <v>2.9576131687242797</v>
      </c>
      <c r="BE148" s="33">
        <f t="shared" si="132"/>
        <v>3.7205761316872428</v>
      </c>
      <c r="BF148" s="42">
        <f>BI148-BG148-BH148</f>
        <v>54</v>
      </c>
      <c r="BG148" s="43">
        <v>33</v>
      </c>
      <c r="BH148" s="43">
        <v>6</v>
      </c>
      <c r="BI148" s="43">
        <v>93</v>
      </c>
      <c r="BJ148" s="42">
        <f>BM148-BK148-BL148</f>
        <v>49</v>
      </c>
      <c r="BK148" s="43">
        <v>0</v>
      </c>
      <c r="BL148" s="43">
        <v>23</v>
      </c>
      <c r="BM148" s="43">
        <v>72</v>
      </c>
      <c r="BN148" s="34">
        <f t="shared" ref="BN148:BN179" si="139">BU148+CA148</f>
        <v>82.920428670070777</v>
      </c>
      <c r="BO148" s="34">
        <f t="shared" ref="BO148:BO179" si="140">BN148/AR148*2000</f>
        <v>81.384300007430525</v>
      </c>
      <c r="BP148" s="33">
        <v>8.8478662888653687</v>
      </c>
      <c r="BQ148" s="33">
        <v>17.126441648096975</v>
      </c>
      <c r="BR148" s="33">
        <v>4.0980726915914074</v>
      </c>
      <c r="BS148" s="33">
        <v>-0.67789872188459344</v>
      </c>
      <c r="BT148" s="33">
        <v>-1.3603651506888876</v>
      </c>
      <c r="BU148" s="9">
        <f t="shared" ref="BU148:BU179" si="141">SUM(BP148:BT148)</f>
        <v>28.034116755980271</v>
      </c>
      <c r="BV148" s="34">
        <f t="shared" ref="BV148:BV179" si="142">BU148/AR148*2000</f>
        <v>27.514775370855375</v>
      </c>
      <c r="BW148" s="33">
        <v>34.957995890174885</v>
      </c>
      <c r="BX148" s="33">
        <v>8.5894746924460765</v>
      </c>
      <c r="BY148" s="33">
        <v>12.870134934663733</v>
      </c>
      <c r="BZ148" s="33">
        <v>-1.5312936031941899</v>
      </c>
      <c r="CA148" s="9">
        <f t="shared" ref="CA148:CA179" si="143">SUM(BW148:BZ148)</f>
        <v>54.886311914090498</v>
      </c>
      <c r="CB148" s="34">
        <f t="shared" ref="CB148:CB179" si="144">CA148/AR148*2000</f>
        <v>53.869524636575143</v>
      </c>
      <c r="CC148" s="47">
        <v>63.118487999999999</v>
      </c>
      <c r="CD148">
        <v>4240594</v>
      </c>
      <c r="CE148" s="68">
        <f t="shared" si="133"/>
        <v>4292947.0123456791</v>
      </c>
      <c r="CF148" s="62">
        <v>42.4</v>
      </c>
      <c r="CG148" s="62">
        <v>38.4</v>
      </c>
      <c r="CH148" s="62">
        <v>9.3000000000000007</v>
      </c>
      <c r="CI148" s="62">
        <v>4.4000000000000004</v>
      </c>
      <c r="CJ148" s="63">
        <f t="shared" si="134"/>
        <v>3.4125942826119275</v>
      </c>
      <c r="CK148" s="62">
        <v>5.6</v>
      </c>
      <c r="CL148" s="63">
        <f t="shared" si="135"/>
        <v>4.343301814233361</v>
      </c>
      <c r="CM148" s="62">
        <v>9.6</v>
      </c>
      <c r="CN148" t="s">
        <v>1884</v>
      </c>
      <c r="CO148" t="s">
        <v>3641</v>
      </c>
      <c r="CP148" t="s">
        <v>2427</v>
      </c>
      <c r="CQ148" t="s">
        <v>2400</v>
      </c>
      <c r="CR148">
        <v>72</v>
      </c>
      <c r="CS148">
        <v>196</v>
      </c>
      <c r="CT148">
        <v>6</v>
      </c>
      <c r="CU148" t="s">
        <v>3401</v>
      </c>
      <c r="CZ148" s="72">
        <v>600000</v>
      </c>
      <c r="DA148">
        <v>0</v>
      </c>
    </row>
    <row r="149" spans="1:105" x14ac:dyDescent="0.2">
      <c r="A149" s="38" t="s">
        <v>2452</v>
      </c>
      <c r="B149" t="s">
        <v>952</v>
      </c>
      <c r="C149" t="s">
        <v>952</v>
      </c>
      <c r="D149" t="s">
        <v>952</v>
      </c>
      <c r="E149" t="str">
        <f t="shared" si="136"/>
        <v xml:space="preserve">Hoggan, Jeff </v>
      </c>
      <c r="F149" t="s">
        <v>179</v>
      </c>
      <c r="G149" t="s">
        <v>1528</v>
      </c>
      <c r="H149">
        <v>46</v>
      </c>
      <c r="I149">
        <v>0</v>
      </c>
      <c r="J149">
        <v>2</v>
      </c>
      <c r="K149">
        <f>I149+J149</f>
        <v>2</v>
      </c>
      <c r="L149">
        <v>-8</v>
      </c>
      <c r="M149">
        <v>33</v>
      </c>
      <c r="N149">
        <v>53</v>
      </c>
      <c r="O149" s="4">
        <f t="shared" si="137"/>
        <v>0</v>
      </c>
      <c r="P149">
        <v>485</v>
      </c>
      <c r="Q149">
        <v>0</v>
      </c>
      <c r="R149">
        <v>0</v>
      </c>
      <c r="S149">
        <v>1</v>
      </c>
      <c r="T149">
        <v>2</v>
      </c>
      <c r="U149" s="4">
        <f t="shared" si="138"/>
        <v>0.33333333333333331</v>
      </c>
      <c r="V149" s="40">
        <v>0.1</v>
      </c>
      <c r="W149">
        <v>0</v>
      </c>
      <c r="X149">
        <v>0</v>
      </c>
      <c r="Y149">
        <v>0</v>
      </c>
      <c r="Z149">
        <v>0</v>
      </c>
      <c r="AA149">
        <f>I149-W149-Y149</f>
        <v>0</v>
      </c>
      <c r="AB149">
        <f>J149-X149-Z149</f>
        <v>2</v>
      </c>
      <c r="AC149" s="9">
        <f t="shared" si="113"/>
        <v>0</v>
      </c>
      <c r="AD149" s="9">
        <f t="shared" si="114"/>
        <v>0</v>
      </c>
      <c r="AE149" s="9">
        <f t="shared" si="115"/>
        <v>0</v>
      </c>
      <c r="AF149" s="9">
        <f t="shared" si="116"/>
        <v>0</v>
      </c>
      <c r="AG149" s="9">
        <f t="shared" si="117"/>
        <v>0</v>
      </c>
      <c r="AH149" s="9">
        <f t="shared" si="118"/>
        <v>8.0509896008050976</v>
      </c>
      <c r="AI149" s="6">
        <f t="shared" si="119"/>
        <v>0.80509896008050985</v>
      </c>
      <c r="AJ149" s="6">
        <f t="shared" si="120"/>
        <v>23.529411764705884</v>
      </c>
      <c r="AK149" s="6">
        <f t="shared" si="121"/>
        <v>0</v>
      </c>
      <c r="AL149" s="6">
        <f t="shared" si="122"/>
        <v>2.4152968802415296</v>
      </c>
      <c r="AM149" s="6">
        <f t="shared" si="123"/>
        <v>0</v>
      </c>
      <c r="AN149" s="6">
        <f t="shared" si="124"/>
        <v>9.829351535836178</v>
      </c>
      <c r="AO149" s="32">
        <v>298.10000000000002</v>
      </c>
      <c r="AP149" s="32">
        <v>2.5499999999999998</v>
      </c>
      <c r="AQ149" s="32">
        <v>24.416666666666668</v>
      </c>
      <c r="AR149" s="32">
        <v>325.06666666666672</v>
      </c>
      <c r="AS149" s="40">
        <v>18</v>
      </c>
      <c r="AT149" s="40">
        <v>39</v>
      </c>
      <c r="AU149" s="40">
        <v>5</v>
      </c>
      <c r="AV149" s="40">
        <v>5</v>
      </c>
      <c r="AW149" s="40">
        <v>6</v>
      </c>
      <c r="AX149" s="9">
        <f t="shared" si="125"/>
        <v>3.3223954060705494</v>
      </c>
      <c r="AY149" s="9">
        <f t="shared" si="126"/>
        <v>7.1985233798195232</v>
      </c>
      <c r="AZ149" s="9">
        <f t="shared" si="127"/>
        <v>0.92288761279737475</v>
      </c>
      <c r="BA149" s="9">
        <f t="shared" si="128"/>
        <v>0.92288761279737475</v>
      </c>
      <c r="BB149" s="9">
        <f t="shared" si="129"/>
        <v>1.1074651353568497</v>
      </c>
      <c r="BC149" s="9">
        <f t="shared" si="130"/>
        <v>6.4804347826086959</v>
      </c>
      <c r="BD149" s="9">
        <f t="shared" si="131"/>
        <v>0.53079710144927539</v>
      </c>
      <c r="BE149" s="9">
        <f t="shared" si="132"/>
        <v>5.5434782608695651E-2</v>
      </c>
      <c r="BF149" s="3">
        <v>4</v>
      </c>
      <c r="BG149" s="3">
        <v>1</v>
      </c>
      <c r="BH149" s="3">
        <v>0</v>
      </c>
      <c r="BI149" s="3">
        <v>5</v>
      </c>
      <c r="BJ149" s="3">
        <v>12</v>
      </c>
      <c r="BK149" s="3">
        <v>0</v>
      </c>
      <c r="BL149" s="3">
        <v>4</v>
      </c>
      <c r="BM149" s="3">
        <v>16</v>
      </c>
      <c r="BN149" s="34">
        <f t="shared" si="139"/>
        <v>-5.92580026286939</v>
      </c>
      <c r="BO149" s="34">
        <f t="shared" si="140"/>
        <v>-36.458984390090578</v>
      </c>
      <c r="BP149" s="34">
        <v>-6.5155288949989307</v>
      </c>
      <c r="BQ149" s="34">
        <v>-0.1510445281810639</v>
      </c>
      <c r="BR149" s="34">
        <v>8.1857573333770459E-2</v>
      </c>
      <c r="BS149" s="34">
        <v>-0.33256198899725187</v>
      </c>
      <c r="BT149" s="34">
        <v>0</v>
      </c>
      <c r="BU149" s="34">
        <f t="shared" si="141"/>
        <v>-6.9172778388434768</v>
      </c>
      <c r="BV149" s="34">
        <f t="shared" si="142"/>
        <v>-42.559133544976262</v>
      </c>
      <c r="BW149" s="34">
        <v>2.868500283784452</v>
      </c>
      <c r="BX149" s="34">
        <v>1.0030007485779837E-2</v>
      </c>
      <c r="BY149" s="34">
        <v>0.19051699389163201</v>
      </c>
      <c r="BZ149" s="34">
        <v>-2.0775697091877774</v>
      </c>
      <c r="CA149" s="34">
        <f t="shared" si="143"/>
        <v>0.99147757597408681</v>
      </c>
      <c r="CB149" s="34">
        <f t="shared" si="144"/>
        <v>6.1001491548856848</v>
      </c>
      <c r="CC149" s="15">
        <v>35</v>
      </c>
      <c r="CD149" s="7">
        <v>165000</v>
      </c>
      <c r="CE149" s="68">
        <f t="shared" si="133"/>
        <v>165000</v>
      </c>
      <c r="CF149" s="9">
        <v>6.8</v>
      </c>
      <c r="CG149" s="9">
        <v>7.2</v>
      </c>
      <c r="CH149" s="9">
        <v>-6</v>
      </c>
      <c r="CI149" s="9">
        <v>-2.6</v>
      </c>
      <c r="CJ149" s="9">
        <f t="shared" si="134"/>
        <v>-14.77132847268251</v>
      </c>
      <c r="CK149" s="9">
        <v>-0.8</v>
      </c>
      <c r="CL149" s="9">
        <f t="shared" si="135"/>
        <v>-4.545024145440772</v>
      </c>
      <c r="CM149" s="9">
        <v>-3.4</v>
      </c>
      <c r="CN149" t="s">
        <v>2718</v>
      </c>
      <c r="CO149" t="s">
        <v>2719</v>
      </c>
      <c r="CP149" t="s">
        <v>2433</v>
      </c>
      <c r="CQ149" t="s">
        <v>2400</v>
      </c>
      <c r="CR149">
        <v>73</v>
      </c>
      <c r="CS149">
        <v>190</v>
      </c>
      <c r="CU149" t="s">
        <v>3402</v>
      </c>
      <c r="CV149" t="s">
        <v>2382</v>
      </c>
      <c r="CW149">
        <v>0</v>
      </c>
      <c r="CX149">
        <v>0</v>
      </c>
      <c r="CY149">
        <v>0</v>
      </c>
      <c r="CZ149" s="70"/>
      <c r="DA149">
        <v>0</v>
      </c>
    </row>
    <row r="150" spans="1:105" s="18" customFormat="1" x14ac:dyDescent="0.2">
      <c r="A150" s="44" t="s">
        <v>2372</v>
      </c>
      <c r="B150" s="43" t="s">
        <v>952</v>
      </c>
      <c r="C150" s="43" t="s">
        <v>952</v>
      </c>
      <c r="D150" s="42" t="s">
        <v>952</v>
      </c>
      <c r="E150" s="42" t="str">
        <f t="shared" si="136"/>
        <v xml:space="preserve">Hoggan, Jeff </v>
      </c>
      <c r="F150" s="42" t="s">
        <v>179</v>
      </c>
      <c r="G150" s="45" t="s">
        <v>2379</v>
      </c>
      <c r="H150" s="43">
        <v>1</v>
      </c>
      <c r="I150" s="64">
        <v>0</v>
      </c>
      <c r="J150" s="64">
        <v>0</v>
      </c>
      <c r="K150" s="64">
        <v>0</v>
      </c>
      <c r="L150" s="43">
        <v>0</v>
      </c>
      <c r="M150">
        <v>0</v>
      </c>
      <c r="N150">
        <v>0</v>
      </c>
      <c r="O150" s="4">
        <f t="shared" si="137"/>
        <v>0</v>
      </c>
      <c r="P150"/>
      <c r="Q150">
        <v>0</v>
      </c>
      <c r="R150">
        <v>0</v>
      </c>
      <c r="S150">
        <v>0</v>
      </c>
      <c r="T150">
        <v>0</v>
      </c>
      <c r="U150" s="4">
        <f t="shared" si="138"/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9">
        <f t="shared" si="113"/>
        <v>0</v>
      </c>
      <c r="AD150" s="9">
        <f t="shared" si="114"/>
        <v>0</v>
      </c>
      <c r="AE150" s="9">
        <f t="shared" si="115"/>
        <v>0</v>
      </c>
      <c r="AF150" s="9">
        <f t="shared" si="116"/>
        <v>0</v>
      </c>
      <c r="AG150" s="9">
        <f t="shared" si="117"/>
        <v>0</v>
      </c>
      <c r="AH150" s="9">
        <f t="shared" si="118"/>
        <v>0</v>
      </c>
      <c r="AI150" s="58">
        <f t="shared" si="119"/>
        <v>0</v>
      </c>
      <c r="AJ150" s="58">
        <f t="shared" si="120"/>
        <v>0</v>
      </c>
      <c r="AK150" s="58">
        <f t="shared" si="121"/>
        <v>0</v>
      </c>
      <c r="AL150" s="58">
        <f t="shared" si="122"/>
        <v>0</v>
      </c>
      <c r="AM150" s="58">
        <f t="shared" si="123"/>
        <v>0</v>
      </c>
      <c r="AN150" s="58">
        <f t="shared" si="124"/>
        <v>50</v>
      </c>
      <c r="AO150" s="56">
        <v>6.75</v>
      </c>
      <c r="AP150" s="56">
        <v>0</v>
      </c>
      <c r="AQ150" s="56">
        <v>1.2</v>
      </c>
      <c r="AR150" s="57">
        <f>SUM(AO150:AQ150)</f>
        <v>7.95</v>
      </c>
      <c r="AS150">
        <v>0</v>
      </c>
      <c r="AT150">
        <v>3</v>
      </c>
      <c r="AU150">
        <v>0</v>
      </c>
      <c r="AV150">
        <v>1</v>
      </c>
      <c r="AW150">
        <v>0</v>
      </c>
      <c r="AX150" s="9">
        <f t="shared" si="125"/>
        <v>0</v>
      </c>
      <c r="AY150" s="9">
        <f t="shared" si="126"/>
        <v>22.641509433962263</v>
      </c>
      <c r="AZ150" s="9">
        <f t="shared" si="127"/>
        <v>0</v>
      </c>
      <c r="BA150" s="9">
        <f t="shared" si="128"/>
        <v>7.5471698113207548</v>
      </c>
      <c r="BB150" s="9">
        <f t="shared" si="129"/>
        <v>0</v>
      </c>
      <c r="BC150" s="33">
        <f t="shared" si="130"/>
        <v>6.75</v>
      </c>
      <c r="BD150" s="33">
        <f t="shared" si="131"/>
        <v>1.2</v>
      </c>
      <c r="BE150" s="33">
        <f t="shared" si="132"/>
        <v>0</v>
      </c>
      <c r="BF150" s="42">
        <f>BI150-BG150-BH150</f>
        <v>0</v>
      </c>
      <c r="BG150" s="43">
        <v>0</v>
      </c>
      <c r="BH150" s="43">
        <v>0</v>
      </c>
      <c r="BI150" s="43">
        <v>0</v>
      </c>
      <c r="BJ150" s="42">
        <f>BM150-BK150-BL150</f>
        <v>0</v>
      </c>
      <c r="BK150" s="43">
        <v>0</v>
      </c>
      <c r="BL150" s="43">
        <v>1</v>
      </c>
      <c r="BM150" s="43">
        <v>1</v>
      </c>
      <c r="BN150" s="34">
        <f t="shared" si="139"/>
        <v>-0.136437167339724</v>
      </c>
      <c r="BO150" s="34">
        <f t="shared" si="140"/>
        <v>-34.323815682949437</v>
      </c>
      <c r="BP150" s="33">
        <v>-0.17422997796386033</v>
      </c>
      <c r="BQ150" s="33">
        <v>0</v>
      </c>
      <c r="BR150" s="33">
        <v>0.33570372126649201</v>
      </c>
      <c r="BS150" s="33">
        <v>-1.7864410411595602E-2</v>
      </c>
      <c r="BT150" s="33">
        <v>0</v>
      </c>
      <c r="BU150" s="9">
        <f t="shared" si="141"/>
        <v>0.14360933289103606</v>
      </c>
      <c r="BV150" s="34">
        <f t="shared" si="142"/>
        <v>36.128134060638004</v>
      </c>
      <c r="BW150" s="33">
        <v>0.14046517415985249</v>
      </c>
      <c r="BX150" s="33">
        <v>0</v>
      </c>
      <c r="BY150" s="33">
        <v>-0.5078915940008375</v>
      </c>
      <c r="BZ150" s="33">
        <v>8.7379919610224982E-2</v>
      </c>
      <c r="CA150" s="9">
        <f t="shared" si="143"/>
        <v>-0.28004650023076005</v>
      </c>
      <c r="CB150" s="34">
        <f t="shared" si="144"/>
        <v>-70.451949743587434</v>
      </c>
      <c r="CC150" s="15"/>
      <c r="CD150"/>
      <c r="CE150" s="68">
        <f t="shared" si="133"/>
        <v>165000</v>
      </c>
      <c r="CF150" s="62">
        <v>0.1</v>
      </c>
      <c r="CG150" s="62">
        <v>0.3</v>
      </c>
      <c r="CH150" s="62">
        <v>-0.1</v>
      </c>
      <c r="CI150" s="62">
        <v>0</v>
      </c>
      <c r="CJ150" s="63">
        <f t="shared" si="134"/>
        <v>0</v>
      </c>
      <c r="CK150" s="62">
        <v>0</v>
      </c>
      <c r="CL150" s="63">
        <f t="shared" si="135"/>
        <v>0</v>
      </c>
      <c r="CM150" s="62">
        <v>-0.1</v>
      </c>
      <c r="CN150" t="s">
        <v>2020</v>
      </c>
      <c r="CO150" t="s">
        <v>2719</v>
      </c>
      <c r="CP150" t="s">
        <v>2433</v>
      </c>
      <c r="CQ150" t="s">
        <v>2400</v>
      </c>
      <c r="CR150">
        <v>73</v>
      </c>
      <c r="CS150">
        <v>188</v>
      </c>
      <c r="CT150">
        <v>32</v>
      </c>
      <c r="CU150" t="s">
        <v>3402</v>
      </c>
      <c r="CV150"/>
      <c r="CW150"/>
      <c r="CX150"/>
      <c r="CY150"/>
      <c r="CZ150" s="72">
        <v>495000</v>
      </c>
      <c r="DA150">
        <v>0</v>
      </c>
    </row>
    <row r="151" spans="1:105" x14ac:dyDescent="0.2">
      <c r="A151" s="38" t="s">
        <v>2452</v>
      </c>
      <c r="B151" t="s">
        <v>952</v>
      </c>
      <c r="C151" t="s">
        <v>952</v>
      </c>
      <c r="D151" s="82" t="s">
        <v>952</v>
      </c>
      <c r="E151" t="str">
        <f t="shared" si="136"/>
        <v xml:space="preserve">Reich, Jeremy </v>
      </c>
      <c r="F151" t="s">
        <v>477</v>
      </c>
      <c r="G151" t="s">
        <v>1537</v>
      </c>
      <c r="H151">
        <v>32</v>
      </c>
      <c r="I151">
        <v>0</v>
      </c>
      <c r="J151">
        <v>1</v>
      </c>
      <c r="K151">
        <f>I151+J151</f>
        <v>1</v>
      </c>
      <c r="L151">
        <v>-10</v>
      </c>
      <c r="M151">
        <v>63</v>
      </c>
      <c r="N151">
        <v>27</v>
      </c>
      <c r="O151" s="4">
        <f t="shared" si="137"/>
        <v>0</v>
      </c>
      <c r="P151">
        <v>437</v>
      </c>
      <c r="Q151">
        <v>0</v>
      </c>
      <c r="R151">
        <v>0</v>
      </c>
      <c r="S151">
        <v>1</v>
      </c>
      <c r="T151">
        <v>3</v>
      </c>
      <c r="U151" s="4">
        <f t="shared" si="138"/>
        <v>0.25</v>
      </c>
      <c r="V151" s="40">
        <v>0.2</v>
      </c>
      <c r="W151">
        <v>0</v>
      </c>
      <c r="X151">
        <v>0</v>
      </c>
      <c r="Y151">
        <v>0</v>
      </c>
      <c r="Z151">
        <v>0</v>
      </c>
      <c r="AA151">
        <f>I151-W151-Y151</f>
        <v>0</v>
      </c>
      <c r="AB151">
        <f>J151-X151-Z151</f>
        <v>1</v>
      </c>
      <c r="AC151" s="9">
        <f t="shared" si="113"/>
        <v>0</v>
      </c>
      <c r="AD151" s="9">
        <f t="shared" si="114"/>
        <v>0</v>
      </c>
      <c r="AE151" s="9">
        <f t="shared" si="115"/>
        <v>0</v>
      </c>
      <c r="AF151" s="9">
        <f t="shared" si="116"/>
        <v>0</v>
      </c>
      <c r="AG151" s="9">
        <f t="shared" si="117"/>
        <v>0</v>
      </c>
      <c r="AH151" s="9">
        <f t="shared" si="118"/>
        <v>5.2189040301536682</v>
      </c>
      <c r="AI151" s="6">
        <f t="shared" si="119"/>
        <v>1.3047260075384168</v>
      </c>
      <c r="AJ151" s="6">
        <f t="shared" si="120"/>
        <v>19.251336898395721</v>
      </c>
      <c r="AK151" s="6">
        <f t="shared" si="121"/>
        <v>0</v>
      </c>
      <c r="AL151" s="6">
        <f t="shared" si="122"/>
        <v>3.9141780226152503</v>
      </c>
      <c r="AM151" s="6">
        <f t="shared" si="123"/>
        <v>0</v>
      </c>
      <c r="AN151" s="6">
        <f t="shared" si="124"/>
        <v>11.913954771097631</v>
      </c>
      <c r="AO151" s="32">
        <v>229.93333333333334</v>
      </c>
      <c r="AP151" s="32">
        <v>3.1166666666666671</v>
      </c>
      <c r="AQ151" s="32">
        <v>30.216666666666661</v>
      </c>
      <c r="AR151" s="32">
        <v>263.26666666666665</v>
      </c>
      <c r="AS151" s="40">
        <v>9</v>
      </c>
      <c r="AT151" s="40">
        <v>36</v>
      </c>
      <c r="AU151" s="40">
        <v>3</v>
      </c>
      <c r="AV151" s="40">
        <v>4</v>
      </c>
      <c r="AW151" s="40">
        <v>4</v>
      </c>
      <c r="AX151" s="9">
        <f t="shared" si="125"/>
        <v>2.0511521904279566</v>
      </c>
      <c r="AY151" s="9">
        <f t="shared" si="126"/>
        <v>8.2046087617118264</v>
      </c>
      <c r="AZ151" s="9">
        <f t="shared" si="127"/>
        <v>0.68371739680931887</v>
      </c>
      <c r="BA151" s="9">
        <f t="shared" si="128"/>
        <v>0.91162319574575856</v>
      </c>
      <c r="BB151" s="9">
        <f t="shared" si="129"/>
        <v>0.91162319574575856</v>
      </c>
      <c r="BC151" s="9">
        <f t="shared" si="130"/>
        <v>7.1854166666666668</v>
      </c>
      <c r="BD151" s="9">
        <f t="shared" si="131"/>
        <v>0.94427083333333317</v>
      </c>
      <c r="BE151" s="9">
        <f t="shared" si="132"/>
        <v>9.7395833333333348E-2</v>
      </c>
      <c r="BF151" s="3">
        <v>5</v>
      </c>
      <c r="BG151" s="3">
        <v>1</v>
      </c>
      <c r="BH151" s="3">
        <v>0</v>
      </c>
      <c r="BI151" s="3">
        <v>6</v>
      </c>
      <c r="BJ151" s="3">
        <v>15</v>
      </c>
      <c r="BK151" s="3">
        <v>0</v>
      </c>
      <c r="BL151" s="3">
        <v>6</v>
      </c>
      <c r="BM151" s="3">
        <v>21</v>
      </c>
      <c r="BN151" s="34">
        <f t="shared" si="139"/>
        <v>-8.9669021831867433</v>
      </c>
      <c r="BO151" s="34">
        <f t="shared" si="140"/>
        <v>-68.120300201469306</v>
      </c>
      <c r="BP151" s="34">
        <v>-5.3819654193061544</v>
      </c>
      <c r="BQ151" s="34">
        <v>-0.18460997888796701</v>
      </c>
      <c r="BR151" s="34">
        <v>6.6295233202432205E-2</v>
      </c>
      <c r="BS151" s="34">
        <v>-0.41155964918226445</v>
      </c>
      <c r="BT151" s="34">
        <v>0</v>
      </c>
      <c r="BU151" s="34">
        <f t="shared" si="141"/>
        <v>-5.9118398141739545</v>
      </c>
      <c r="BV151" s="34">
        <f t="shared" si="142"/>
        <v>-44.911419201118925</v>
      </c>
      <c r="BW151" s="34">
        <v>0.22574318812799762</v>
      </c>
      <c r="BX151" s="34">
        <v>1.2258898038175359E-2</v>
      </c>
      <c r="BY151" s="34">
        <v>-0.44136049608459094</v>
      </c>
      <c r="BZ151" s="34">
        <v>-2.8517039590943698</v>
      </c>
      <c r="CA151" s="34">
        <f t="shared" si="143"/>
        <v>-3.0550623690127878</v>
      </c>
      <c r="CB151" s="34">
        <f t="shared" si="144"/>
        <v>-23.208881000350377</v>
      </c>
      <c r="CC151" s="15">
        <v>21</v>
      </c>
      <c r="CD151" s="7">
        <v>165000</v>
      </c>
      <c r="CE151" s="68">
        <f t="shared" si="133"/>
        <v>165000</v>
      </c>
      <c r="CF151" s="9">
        <v>6.4</v>
      </c>
      <c r="CG151" s="9">
        <v>7.5</v>
      </c>
      <c r="CH151" s="9">
        <v>-7.6</v>
      </c>
      <c r="CI151" s="9">
        <v>-2.7</v>
      </c>
      <c r="CJ151" s="9">
        <f t="shared" si="134"/>
        <v>-18.206338503034392</v>
      </c>
      <c r="CK151" s="9">
        <v>-0.9</v>
      </c>
      <c r="CL151" s="9">
        <f t="shared" si="135"/>
        <v>-6.0687795010114627</v>
      </c>
      <c r="CM151" s="9">
        <v>-3.7</v>
      </c>
      <c r="CN151" t="s">
        <v>2742</v>
      </c>
      <c r="CO151" t="s">
        <v>2743</v>
      </c>
      <c r="CP151" t="s">
        <v>3102</v>
      </c>
      <c r="CQ151" t="s">
        <v>2400</v>
      </c>
      <c r="CR151">
        <v>73</v>
      </c>
      <c r="CS151">
        <v>204</v>
      </c>
      <c r="CT151">
        <v>53</v>
      </c>
      <c r="CU151" t="s">
        <v>3402</v>
      </c>
      <c r="CV151" t="s">
        <v>2382</v>
      </c>
      <c r="CW151">
        <v>0</v>
      </c>
      <c r="CX151">
        <v>0</v>
      </c>
      <c r="CY151">
        <v>0</v>
      </c>
      <c r="CZ151" s="70"/>
      <c r="DA151">
        <v>0</v>
      </c>
    </row>
    <row r="152" spans="1:105" x14ac:dyDescent="0.2">
      <c r="A152" s="44" t="s">
        <v>2372</v>
      </c>
      <c r="B152" s="43" t="s">
        <v>952</v>
      </c>
      <c r="C152" s="43" t="s">
        <v>952</v>
      </c>
      <c r="D152" s="82" t="s">
        <v>952</v>
      </c>
      <c r="E152" s="42" t="str">
        <f t="shared" si="136"/>
        <v xml:space="preserve">Reich, Jeremy </v>
      </c>
      <c r="F152" s="42" t="s">
        <v>477</v>
      </c>
      <c r="G152" s="45" t="s">
        <v>1540</v>
      </c>
      <c r="H152" s="43">
        <v>58</v>
      </c>
      <c r="I152" s="64">
        <v>2</v>
      </c>
      <c r="J152" s="64">
        <v>2</v>
      </c>
      <c r="K152" s="64">
        <v>4</v>
      </c>
      <c r="L152" s="43">
        <v>-5</v>
      </c>
      <c r="M152">
        <v>78</v>
      </c>
      <c r="N152">
        <v>39</v>
      </c>
      <c r="O152" s="4">
        <f t="shared" si="137"/>
        <v>5.128205128205128E-2</v>
      </c>
      <c r="Q152">
        <v>1</v>
      </c>
      <c r="R152">
        <v>0</v>
      </c>
      <c r="S152">
        <v>15</v>
      </c>
      <c r="T152">
        <v>16</v>
      </c>
      <c r="U152" s="4">
        <f t="shared" si="138"/>
        <v>0.4838709677419355</v>
      </c>
      <c r="V152">
        <v>0.9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1</v>
      </c>
      <c r="AC152" s="9">
        <f t="shared" si="113"/>
        <v>0</v>
      </c>
      <c r="AD152" s="9">
        <f t="shared" si="114"/>
        <v>0</v>
      </c>
      <c r="AE152" s="9">
        <f t="shared" si="115"/>
        <v>0</v>
      </c>
      <c r="AF152" s="9">
        <f t="shared" si="116"/>
        <v>3.634161114476075</v>
      </c>
      <c r="AG152" s="9">
        <f t="shared" si="117"/>
        <v>6.0844213461782237</v>
      </c>
      <c r="AH152" s="9">
        <f t="shared" si="118"/>
        <v>3.0422106730891119</v>
      </c>
      <c r="AI152" s="58">
        <f t="shared" si="119"/>
        <v>0.76055266827227785</v>
      </c>
      <c r="AJ152" s="58">
        <f t="shared" si="120"/>
        <v>0</v>
      </c>
      <c r="AK152" s="58">
        <f t="shared" si="121"/>
        <v>1.45366444579043</v>
      </c>
      <c r="AL152" s="58">
        <f t="shared" si="122"/>
        <v>1.8253264038534669</v>
      </c>
      <c r="AM152" s="58">
        <f t="shared" si="123"/>
        <v>0</v>
      </c>
      <c r="AN152" s="58">
        <f t="shared" si="124"/>
        <v>8.7219866747425812</v>
      </c>
      <c r="AO152" s="56">
        <v>394.45</v>
      </c>
      <c r="AP152" s="56">
        <v>1.9666666666666668</v>
      </c>
      <c r="AQ152" s="56">
        <v>82.55</v>
      </c>
      <c r="AR152" s="57">
        <f>SUM(AO152:AQ152)</f>
        <v>478.96666666666664</v>
      </c>
      <c r="AS152">
        <v>13</v>
      </c>
      <c r="AT152">
        <v>51</v>
      </c>
      <c r="AU152">
        <v>19</v>
      </c>
      <c r="AV152">
        <v>1</v>
      </c>
      <c r="AW152">
        <v>8</v>
      </c>
      <c r="AX152" s="9">
        <f t="shared" si="125"/>
        <v>1.6285058111211637</v>
      </c>
      <c r="AY152" s="9">
        <f t="shared" si="126"/>
        <v>6.3887535667061037</v>
      </c>
      <c r="AZ152" s="9">
        <f t="shared" si="127"/>
        <v>2.38012387779247</v>
      </c>
      <c r="BA152" s="9">
        <f t="shared" si="128"/>
        <v>0.12526967777855105</v>
      </c>
      <c r="BB152" s="9">
        <f t="shared" si="129"/>
        <v>1.0021574222284084</v>
      </c>
      <c r="BC152" s="33">
        <f t="shared" si="130"/>
        <v>6.8008620689655173</v>
      </c>
      <c r="BD152" s="33">
        <f t="shared" si="131"/>
        <v>1.4232758620689654</v>
      </c>
      <c r="BE152" s="33">
        <f t="shared" si="132"/>
        <v>3.3908045977011497E-2</v>
      </c>
      <c r="BF152" s="42">
        <f>BI152-BG152-BH152</f>
        <v>5</v>
      </c>
      <c r="BG152" s="43">
        <v>0</v>
      </c>
      <c r="BH152" s="43">
        <v>2</v>
      </c>
      <c r="BI152" s="43">
        <v>7</v>
      </c>
      <c r="BJ152" s="42">
        <f>BM152-BK152-BL152</f>
        <v>12</v>
      </c>
      <c r="BK152" s="43">
        <v>0</v>
      </c>
      <c r="BL152" s="43">
        <v>12</v>
      </c>
      <c r="BM152" s="43">
        <v>24</v>
      </c>
      <c r="BN152" s="34">
        <f t="shared" si="139"/>
        <v>-1.7946695852403289</v>
      </c>
      <c r="BO152" s="34">
        <f t="shared" si="140"/>
        <v>-7.4939226887340622</v>
      </c>
      <c r="BP152" s="33">
        <v>-4.2533290496228249</v>
      </c>
      <c r="BQ152" s="33">
        <v>-0.11446628903678752</v>
      </c>
      <c r="BR152" s="33">
        <v>-1.8433251097339676</v>
      </c>
      <c r="BS152" s="33">
        <v>4.5301669881109485E-3</v>
      </c>
      <c r="BT152" s="33">
        <v>0</v>
      </c>
      <c r="BU152" s="9">
        <f t="shared" si="141"/>
        <v>-6.206590281405469</v>
      </c>
      <c r="BV152" s="34">
        <f t="shared" si="142"/>
        <v>-25.916585488504985</v>
      </c>
      <c r="BW152" s="33">
        <v>4.1592221044901772</v>
      </c>
      <c r="BX152" s="33">
        <v>7.6504085955577273E-3</v>
      </c>
      <c r="BY152" s="33">
        <v>1.1337005782430771</v>
      </c>
      <c r="BZ152" s="33">
        <v>-0.88865239516367134</v>
      </c>
      <c r="CA152" s="9">
        <f t="shared" si="143"/>
        <v>4.41192069616514</v>
      </c>
      <c r="CB152" s="34">
        <f t="shared" si="144"/>
        <v>18.422662799770926</v>
      </c>
      <c r="CC152" s="47">
        <v>42.312190999999999</v>
      </c>
      <c r="CD152">
        <v>165000</v>
      </c>
      <c r="CE152" s="68">
        <f t="shared" si="133"/>
        <v>165000</v>
      </c>
      <c r="CF152" s="62">
        <v>8.6</v>
      </c>
      <c r="CG152" s="62">
        <v>11.2</v>
      </c>
      <c r="CH152" s="62">
        <v>-6.8</v>
      </c>
      <c r="CI152" s="62">
        <v>-2.2999999999999998</v>
      </c>
      <c r="CJ152" s="63">
        <f t="shared" si="134"/>
        <v>-8.163506758555414</v>
      </c>
      <c r="CK152" s="62">
        <v>-0.7</v>
      </c>
      <c r="CL152" s="63">
        <f t="shared" si="135"/>
        <v>-2.4845455352125172</v>
      </c>
      <c r="CM152" s="62">
        <v>-3</v>
      </c>
      <c r="CN152" t="s">
        <v>2029</v>
      </c>
      <c r="CO152" t="s">
        <v>2743</v>
      </c>
      <c r="CP152" t="s">
        <v>3102</v>
      </c>
      <c r="CQ152" t="s">
        <v>2400</v>
      </c>
      <c r="CR152">
        <v>73</v>
      </c>
      <c r="CS152">
        <v>203</v>
      </c>
      <c r="CT152">
        <v>53</v>
      </c>
      <c r="CU152" t="s">
        <v>3402</v>
      </c>
      <c r="CZ152" s="72">
        <v>487500</v>
      </c>
      <c r="DA152">
        <v>0</v>
      </c>
    </row>
    <row r="153" spans="1:105" x14ac:dyDescent="0.2">
      <c r="A153" s="38" t="s">
        <v>2452</v>
      </c>
      <c r="B153" t="s">
        <v>952</v>
      </c>
      <c r="C153" t="s">
        <v>952</v>
      </c>
      <c r="D153" s="82" t="s">
        <v>952</v>
      </c>
      <c r="E153" t="str">
        <f t="shared" si="136"/>
        <v xml:space="preserve">Savard, Marc </v>
      </c>
      <c r="F153" t="s">
        <v>515</v>
      </c>
      <c r="G153" t="s">
        <v>1537</v>
      </c>
      <c r="H153">
        <v>82</v>
      </c>
      <c r="I153">
        <v>22</v>
      </c>
      <c r="J153">
        <v>74</v>
      </c>
      <c r="K153">
        <f>I153+J153</f>
        <v>96</v>
      </c>
      <c r="L153">
        <v>-19</v>
      </c>
      <c r="M153">
        <v>96</v>
      </c>
      <c r="N153">
        <v>221</v>
      </c>
      <c r="O153" s="4">
        <f t="shared" si="137"/>
        <v>9.9547511312217188E-2</v>
      </c>
      <c r="P153">
        <v>1950</v>
      </c>
      <c r="Q153">
        <v>3</v>
      </c>
      <c r="R153">
        <v>0</v>
      </c>
      <c r="S153">
        <v>712</v>
      </c>
      <c r="T153">
        <v>708</v>
      </c>
      <c r="U153" s="4">
        <f t="shared" si="138"/>
        <v>0.50140845070422535</v>
      </c>
      <c r="V153" s="40">
        <v>27.8</v>
      </c>
      <c r="W153">
        <v>10</v>
      </c>
      <c r="X153">
        <v>39</v>
      </c>
      <c r="Y153">
        <v>1</v>
      </c>
      <c r="Z153">
        <v>0</v>
      </c>
      <c r="AA153">
        <f>I153-W153-Y153</f>
        <v>11</v>
      </c>
      <c r="AB153">
        <f>J153-X153-Z153</f>
        <v>35</v>
      </c>
      <c r="AC153" s="9">
        <f t="shared" si="113"/>
        <v>6.7623412728229013</v>
      </c>
      <c r="AD153" s="9">
        <f t="shared" si="114"/>
        <v>26.373130964009317</v>
      </c>
      <c r="AE153" s="9">
        <f t="shared" si="115"/>
        <v>10.483401281304602</v>
      </c>
      <c r="AF153" s="9">
        <f t="shared" si="116"/>
        <v>0</v>
      </c>
      <c r="AG153" s="9">
        <f t="shared" si="117"/>
        <v>11.135168574079801</v>
      </c>
      <c r="AH153" s="9">
        <f t="shared" si="118"/>
        <v>35.430081826617553</v>
      </c>
      <c r="AI153" s="6">
        <f t="shared" si="119"/>
        <v>2.6319489356915895</v>
      </c>
      <c r="AJ153" s="6">
        <f t="shared" si="120"/>
        <v>8.3853031783003988</v>
      </c>
      <c r="AK153" s="6">
        <f t="shared" si="121"/>
        <v>2.0966802562609201</v>
      </c>
      <c r="AL153" s="6">
        <f t="shared" si="122"/>
        <v>2.8850209487388576</v>
      </c>
      <c r="AM153" s="6">
        <f t="shared" si="123"/>
        <v>1.0819746036516644</v>
      </c>
      <c r="AN153" s="6">
        <f t="shared" si="124"/>
        <v>4.1933605125218403</v>
      </c>
      <c r="AO153" s="32">
        <v>1185.4333333333334</v>
      </c>
      <c r="AP153" s="32">
        <v>443.63333333333333</v>
      </c>
      <c r="AQ153" s="32">
        <v>28.616666666666667</v>
      </c>
      <c r="AR153" s="32">
        <v>1657.6833333333334</v>
      </c>
      <c r="AS153" s="40">
        <v>31</v>
      </c>
      <c r="AT153" s="40">
        <v>35</v>
      </c>
      <c r="AU153" s="40">
        <v>72</v>
      </c>
      <c r="AV153" s="40">
        <v>68</v>
      </c>
      <c r="AW153" s="40">
        <v>48</v>
      </c>
      <c r="AX153" s="9">
        <f t="shared" si="125"/>
        <v>1.1220478378459897</v>
      </c>
      <c r="AY153" s="9">
        <f t="shared" si="126"/>
        <v>1.2668282040196659</v>
      </c>
      <c r="AZ153" s="9">
        <f t="shared" si="127"/>
        <v>2.6060465911261699</v>
      </c>
      <c r="BA153" s="9">
        <f t="shared" si="128"/>
        <v>2.4612662249524941</v>
      </c>
      <c r="BB153" s="9">
        <f t="shared" si="129"/>
        <v>1.7373643940841135</v>
      </c>
      <c r="BC153" s="9">
        <f t="shared" si="130"/>
        <v>14.456504065040651</v>
      </c>
      <c r="BD153" s="9">
        <f t="shared" si="131"/>
        <v>0.34898373983739839</v>
      </c>
      <c r="BE153" s="9">
        <f t="shared" si="132"/>
        <v>5.4101626016260163</v>
      </c>
      <c r="BF153" s="3">
        <v>52</v>
      </c>
      <c r="BG153" s="3">
        <v>62</v>
      </c>
      <c r="BH153" s="3">
        <v>1</v>
      </c>
      <c r="BI153" s="3">
        <v>115</v>
      </c>
      <c r="BJ153" s="3">
        <v>57</v>
      </c>
      <c r="BK153" s="3">
        <v>8</v>
      </c>
      <c r="BL153" s="3">
        <v>2</v>
      </c>
      <c r="BM153" s="3">
        <v>67</v>
      </c>
      <c r="BN153" s="34">
        <f t="shared" si="139"/>
        <v>67.738659840692719</v>
      </c>
      <c r="BO153" s="34">
        <f t="shared" si="140"/>
        <v>81.726899798746501</v>
      </c>
      <c r="BP153" s="34">
        <v>30.076529796400255</v>
      </c>
      <c r="BQ153" s="34">
        <v>35.562135447444682</v>
      </c>
      <c r="BR153" s="34">
        <v>0.41743417254666443</v>
      </c>
      <c r="BS153" s="34">
        <v>2.5740676597931853</v>
      </c>
      <c r="BT153" s="34">
        <v>0.57135959556857197</v>
      </c>
      <c r="BU153" s="34">
        <f t="shared" si="141"/>
        <v>69.201526671753356</v>
      </c>
      <c r="BV153" s="34">
        <f t="shared" si="142"/>
        <v>83.491853094282206</v>
      </c>
      <c r="BW153" s="34">
        <v>5.7756989978234206</v>
      </c>
      <c r="BX153" s="34">
        <v>-0.57957014646073712</v>
      </c>
      <c r="BY153" s="34">
        <v>1.9570670252286422</v>
      </c>
      <c r="BZ153" s="34">
        <v>-8.6160627076519667</v>
      </c>
      <c r="CA153" s="34">
        <f t="shared" si="143"/>
        <v>-1.4628668310606407</v>
      </c>
      <c r="CB153" s="34">
        <f t="shared" si="144"/>
        <v>-1.7649532955357063</v>
      </c>
      <c r="CC153" s="15">
        <v>20</v>
      </c>
      <c r="CD153" s="7">
        <v>2273346</v>
      </c>
      <c r="CE153" s="68">
        <f t="shared" si="133"/>
        <v>2273346</v>
      </c>
      <c r="CF153" s="9">
        <v>43.4</v>
      </c>
      <c r="CG153" s="9">
        <v>28.3</v>
      </c>
      <c r="CH153" s="9">
        <v>13.2</v>
      </c>
      <c r="CI153" s="9">
        <v>14</v>
      </c>
      <c r="CJ153" s="9">
        <f t="shared" si="134"/>
        <v>13.145951359979968</v>
      </c>
      <c r="CK153" s="9">
        <v>2</v>
      </c>
      <c r="CL153" s="9">
        <f t="shared" si="135"/>
        <v>1.8779930514257097</v>
      </c>
      <c r="CM153" s="9">
        <v>16</v>
      </c>
      <c r="CN153" t="s">
        <v>2234</v>
      </c>
      <c r="CO153" t="s">
        <v>3170</v>
      </c>
      <c r="CP153" t="s">
        <v>2427</v>
      </c>
      <c r="CQ153" t="s">
        <v>2400</v>
      </c>
      <c r="CR153">
        <v>70</v>
      </c>
      <c r="CS153">
        <v>202</v>
      </c>
      <c r="CT153">
        <v>91</v>
      </c>
      <c r="CU153" t="s">
        <v>3402</v>
      </c>
      <c r="CV153" t="s">
        <v>2382</v>
      </c>
      <c r="CW153">
        <v>6</v>
      </c>
      <c r="CX153">
        <v>1</v>
      </c>
      <c r="CY153">
        <v>0</v>
      </c>
      <c r="CZ153" s="70"/>
      <c r="DA153">
        <v>0</v>
      </c>
    </row>
    <row r="154" spans="1:105" x14ac:dyDescent="0.2">
      <c r="A154" s="44" t="s">
        <v>2372</v>
      </c>
      <c r="B154" s="43" t="s">
        <v>952</v>
      </c>
      <c r="C154" s="43" t="s">
        <v>952</v>
      </c>
      <c r="D154" s="82" t="s">
        <v>952</v>
      </c>
      <c r="E154" s="42" t="str">
        <f t="shared" si="136"/>
        <v xml:space="preserve">Savard, Marc </v>
      </c>
      <c r="F154" s="42" t="s">
        <v>515</v>
      </c>
      <c r="G154" s="45" t="s">
        <v>2373</v>
      </c>
      <c r="H154" s="43">
        <v>74</v>
      </c>
      <c r="I154" s="64">
        <v>15</v>
      </c>
      <c r="J154" s="64">
        <v>63</v>
      </c>
      <c r="K154" s="64">
        <v>78</v>
      </c>
      <c r="L154" s="43">
        <v>3</v>
      </c>
      <c r="M154">
        <v>66</v>
      </c>
      <c r="N154">
        <v>196</v>
      </c>
      <c r="O154" s="4">
        <f t="shared" si="137"/>
        <v>7.6530612244897961E-2</v>
      </c>
      <c r="Q154">
        <v>2</v>
      </c>
      <c r="R154">
        <v>0</v>
      </c>
      <c r="S154">
        <v>802</v>
      </c>
      <c r="T154">
        <v>753</v>
      </c>
      <c r="U154" s="4">
        <f t="shared" si="138"/>
        <v>0.51575562700964628</v>
      </c>
      <c r="V154">
        <v>36.1</v>
      </c>
      <c r="W154">
        <v>4</v>
      </c>
      <c r="X154">
        <v>27</v>
      </c>
      <c r="Y154">
        <v>0</v>
      </c>
      <c r="Z154">
        <v>2</v>
      </c>
      <c r="AA154">
        <v>11</v>
      </c>
      <c r="AB154">
        <v>34</v>
      </c>
      <c r="AC154" s="9">
        <f t="shared" si="113"/>
        <v>3.8657718120805367</v>
      </c>
      <c r="AD154" s="9">
        <f t="shared" si="114"/>
        <v>26.093959731543624</v>
      </c>
      <c r="AE154" s="9">
        <f t="shared" si="115"/>
        <v>0</v>
      </c>
      <c r="AF154" s="9">
        <f t="shared" si="116"/>
        <v>8.8604479448683229</v>
      </c>
      <c r="AG154" s="9">
        <f t="shared" si="117"/>
        <v>11.574209387969837</v>
      </c>
      <c r="AH154" s="9">
        <f t="shared" si="118"/>
        <v>35.774829017361313</v>
      </c>
      <c r="AI154" s="58">
        <f t="shared" si="119"/>
        <v>2.8409423043198689</v>
      </c>
      <c r="AJ154" s="58">
        <f t="shared" si="120"/>
        <v>7.3449664429530204</v>
      </c>
      <c r="AK154" s="58">
        <f t="shared" si="121"/>
        <v>1.7720895889736648</v>
      </c>
      <c r="AL154" s="58">
        <f t="shared" si="122"/>
        <v>2.5778920909569178</v>
      </c>
      <c r="AM154" s="58">
        <f t="shared" si="123"/>
        <v>0.77315436241610735</v>
      </c>
      <c r="AN154" s="58">
        <f t="shared" si="124"/>
        <v>4.4302239724341614</v>
      </c>
      <c r="AO154" s="56">
        <v>1140.4666666666667</v>
      </c>
      <c r="AP154" s="56">
        <v>310.41666666666669</v>
      </c>
      <c r="AQ154" s="56">
        <v>67.716666666666669</v>
      </c>
      <c r="AR154" s="57">
        <f>SUM(AO154:AQ154)</f>
        <v>1518.6000000000001</v>
      </c>
      <c r="AS154">
        <v>11</v>
      </c>
      <c r="AT154">
        <v>38</v>
      </c>
      <c r="AU154">
        <v>58</v>
      </c>
      <c r="AV154">
        <v>76</v>
      </c>
      <c r="AW154">
        <v>47</v>
      </c>
      <c r="AX154" s="9">
        <f t="shared" si="125"/>
        <v>0.43461082576056892</v>
      </c>
      <c r="AY154" s="9">
        <f t="shared" si="126"/>
        <v>1.50138285262742</v>
      </c>
      <c r="AZ154" s="9">
        <f t="shared" si="127"/>
        <v>2.2915843540102725</v>
      </c>
      <c r="BA154" s="9">
        <f t="shared" si="128"/>
        <v>3.00276570525484</v>
      </c>
      <c r="BB154" s="9">
        <f t="shared" si="129"/>
        <v>1.8569735282497035</v>
      </c>
      <c r="BC154" s="33">
        <f t="shared" si="130"/>
        <v>15.411711711711712</v>
      </c>
      <c r="BD154" s="33">
        <f t="shared" si="131"/>
        <v>0.91509009009009012</v>
      </c>
      <c r="BE154" s="33">
        <f t="shared" si="132"/>
        <v>4.1948198198198199</v>
      </c>
      <c r="BF154" s="42">
        <f>BI154-BG154-BH154</f>
        <v>54</v>
      </c>
      <c r="BG154" s="43">
        <v>38</v>
      </c>
      <c r="BH154" s="43">
        <v>2</v>
      </c>
      <c r="BI154" s="43">
        <v>94</v>
      </c>
      <c r="BJ154" s="42">
        <f>BM154-BK154-BL154</f>
        <v>49</v>
      </c>
      <c r="BK154" s="43">
        <v>4</v>
      </c>
      <c r="BL154" s="43">
        <v>5</v>
      </c>
      <c r="BM154" s="43">
        <v>58</v>
      </c>
      <c r="BN154" s="34">
        <f t="shared" si="139"/>
        <v>49.010435874875526</v>
      </c>
      <c r="BO154" s="34">
        <f t="shared" si="140"/>
        <v>64.546866686257772</v>
      </c>
      <c r="BP154" s="33">
        <v>32.975738574876694</v>
      </c>
      <c r="BQ154" s="33">
        <v>15.823339586135518</v>
      </c>
      <c r="BR154" s="33">
        <v>-4.9867323981830074</v>
      </c>
      <c r="BS154" s="33">
        <v>1.0476559511664172</v>
      </c>
      <c r="BT154" s="33">
        <v>-1.3603651506888876</v>
      </c>
      <c r="BU154" s="9">
        <f t="shared" si="141"/>
        <v>43.499636563306737</v>
      </c>
      <c r="BV154" s="34">
        <f t="shared" si="142"/>
        <v>57.289130203222356</v>
      </c>
      <c r="BW154" s="33">
        <v>7.1987035694057537</v>
      </c>
      <c r="BX154" s="33">
        <v>0.17553187156911201</v>
      </c>
      <c r="BY154" s="33">
        <v>4.0065836324060164</v>
      </c>
      <c r="BZ154" s="33">
        <v>-5.87001976181209</v>
      </c>
      <c r="CA154" s="9">
        <f t="shared" si="143"/>
        <v>5.5107993115687925</v>
      </c>
      <c r="CB154" s="34">
        <f t="shared" si="144"/>
        <v>7.2577364830354174</v>
      </c>
      <c r="CC154" s="47">
        <v>54.841545000000004</v>
      </c>
      <c r="CD154">
        <v>2840331</v>
      </c>
      <c r="CE154" s="68">
        <f t="shared" si="133"/>
        <v>3147393.8108108109</v>
      </c>
      <c r="CF154" s="62">
        <v>37.6</v>
      </c>
      <c r="CG154" s="62">
        <v>29.8</v>
      </c>
      <c r="CH154" s="62">
        <v>3.9</v>
      </c>
      <c r="CI154" s="62">
        <v>9.6</v>
      </c>
      <c r="CJ154" s="63">
        <f t="shared" si="134"/>
        <v>10.122667041580261</v>
      </c>
      <c r="CK154" s="62">
        <v>2.7</v>
      </c>
      <c r="CL154" s="63">
        <f t="shared" si="135"/>
        <v>2.8470001054444483</v>
      </c>
      <c r="CM154" s="62">
        <v>12.1</v>
      </c>
      <c r="CN154" t="s">
        <v>2088</v>
      </c>
      <c r="CO154" t="s">
        <v>3170</v>
      </c>
      <c r="CP154" t="s">
        <v>2427</v>
      </c>
      <c r="CQ154" t="s">
        <v>2400</v>
      </c>
      <c r="CR154">
        <v>70</v>
      </c>
      <c r="CS154">
        <v>191</v>
      </c>
      <c r="CT154">
        <v>91</v>
      </c>
      <c r="CU154" t="s">
        <v>3402</v>
      </c>
      <c r="CZ154" s="72">
        <v>5000000</v>
      </c>
      <c r="DA154">
        <v>0</v>
      </c>
    </row>
    <row r="155" spans="1:105" x14ac:dyDescent="0.2">
      <c r="A155" s="38" t="s">
        <v>2452</v>
      </c>
      <c r="B155" t="s">
        <v>952</v>
      </c>
      <c r="C155" t="s">
        <v>952</v>
      </c>
      <c r="D155" t="s">
        <v>952</v>
      </c>
      <c r="E155" t="str">
        <f t="shared" si="136"/>
        <v xml:space="preserve">Sturm, Marco </v>
      </c>
      <c r="F155" t="s">
        <v>917</v>
      </c>
      <c r="G155" t="s">
        <v>1540</v>
      </c>
      <c r="H155">
        <v>76</v>
      </c>
      <c r="I155">
        <v>27</v>
      </c>
      <c r="J155">
        <v>17</v>
      </c>
      <c r="K155">
        <f>I155+J155</f>
        <v>44</v>
      </c>
      <c r="L155">
        <v>-24</v>
      </c>
      <c r="M155">
        <v>46</v>
      </c>
      <c r="N155">
        <v>224</v>
      </c>
      <c r="O155" s="4">
        <f t="shared" si="137"/>
        <v>0.12053571428571429</v>
      </c>
      <c r="P155">
        <v>1885</v>
      </c>
      <c r="Q155">
        <v>1</v>
      </c>
      <c r="R155">
        <v>0</v>
      </c>
      <c r="S155">
        <v>8</v>
      </c>
      <c r="T155">
        <v>5</v>
      </c>
      <c r="U155" s="4">
        <f t="shared" si="138"/>
        <v>0.61538461538461542</v>
      </c>
      <c r="V155" s="40">
        <v>0.2</v>
      </c>
      <c r="W155">
        <v>10</v>
      </c>
      <c r="X155">
        <v>8</v>
      </c>
      <c r="Y155">
        <v>2</v>
      </c>
      <c r="Z155">
        <v>0</v>
      </c>
      <c r="AA155">
        <f>I155-W155-Y155</f>
        <v>15</v>
      </c>
      <c r="AB155">
        <f>J155-X155-Z155</f>
        <v>9</v>
      </c>
      <c r="AC155" s="9">
        <f t="shared" si="113"/>
        <v>9.2118730808597746</v>
      </c>
      <c r="AD155" s="9">
        <f t="shared" si="114"/>
        <v>7.3694984646878199</v>
      </c>
      <c r="AE155" s="9">
        <f t="shared" si="115"/>
        <v>3.3240997229916895</v>
      </c>
      <c r="AF155" s="9">
        <f t="shared" si="116"/>
        <v>0</v>
      </c>
      <c r="AG155" s="9">
        <f t="shared" si="117"/>
        <v>19.848562817025655</v>
      </c>
      <c r="AH155" s="9">
        <f t="shared" si="118"/>
        <v>11.909137690215394</v>
      </c>
      <c r="AI155" s="6">
        <f t="shared" si="119"/>
        <v>1.9848562817025655</v>
      </c>
      <c r="AJ155" s="6">
        <f t="shared" si="120"/>
        <v>7.3694984646878199</v>
      </c>
      <c r="AK155" s="6">
        <f t="shared" si="121"/>
        <v>0.66481994459833793</v>
      </c>
      <c r="AL155" s="6">
        <f t="shared" si="122"/>
        <v>3.0434462986106006</v>
      </c>
      <c r="AM155" s="6">
        <f t="shared" si="123"/>
        <v>1.4738996929375638</v>
      </c>
      <c r="AN155" s="6">
        <f t="shared" si="124"/>
        <v>4.9861495844875341</v>
      </c>
      <c r="AO155" s="33">
        <v>906.86666666666667</v>
      </c>
      <c r="AP155" s="33">
        <v>325.66666666666669</v>
      </c>
      <c r="AQ155" s="33">
        <v>180.5</v>
      </c>
      <c r="AR155" s="32">
        <v>1413.0333333333335</v>
      </c>
      <c r="AS155" s="40">
        <v>22</v>
      </c>
      <c r="AT155" s="40">
        <v>44</v>
      </c>
      <c r="AU155" s="40">
        <v>59</v>
      </c>
      <c r="AV155" s="40">
        <v>14</v>
      </c>
      <c r="AW155" s="40">
        <v>37</v>
      </c>
      <c r="AX155" s="9">
        <f t="shared" si="125"/>
        <v>0.93416055294755951</v>
      </c>
      <c r="AY155" s="9">
        <f t="shared" si="126"/>
        <v>1.868321105895119</v>
      </c>
      <c r="AZ155" s="9">
        <f t="shared" si="127"/>
        <v>2.5052487556320915</v>
      </c>
      <c r="BA155" s="9">
        <f t="shared" si="128"/>
        <v>0.59446580642117419</v>
      </c>
      <c r="BB155" s="9">
        <f t="shared" si="129"/>
        <v>1.5710882026845319</v>
      </c>
      <c r="BC155" s="9">
        <f t="shared" si="130"/>
        <v>11.932456140350878</v>
      </c>
      <c r="BD155" s="9">
        <f t="shared" si="131"/>
        <v>2.375</v>
      </c>
      <c r="BE155" s="9">
        <f t="shared" si="132"/>
        <v>4.2850877192982457</v>
      </c>
      <c r="BF155" s="3">
        <v>30</v>
      </c>
      <c r="BG155" s="3">
        <v>40</v>
      </c>
      <c r="BH155" s="3">
        <v>2</v>
      </c>
      <c r="BI155" s="3">
        <v>72</v>
      </c>
      <c r="BJ155" s="3">
        <v>46</v>
      </c>
      <c r="BK155" s="3">
        <v>8</v>
      </c>
      <c r="BL155" s="3">
        <v>15</v>
      </c>
      <c r="BM155" s="3">
        <v>69</v>
      </c>
      <c r="BN155" s="34">
        <f t="shared" si="139"/>
        <v>60.919120741899285</v>
      </c>
      <c r="BO155" s="34">
        <f t="shared" si="140"/>
        <v>86.224605329290583</v>
      </c>
      <c r="BP155" s="34">
        <v>18.856295409871599</v>
      </c>
      <c r="BQ155" s="34">
        <v>12.599341383483335</v>
      </c>
      <c r="BR155" s="34">
        <v>0.35582694741508036</v>
      </c>
      <c r="BS155" s="34">
        <v>3.4692080358842041</v>
      </c>
      <c r="BT155" s="34">
        <v>9.1404877857601132</v>
      </c>
      <c r="BU155" s="34">
        <f t="shared" si="141"/>
        <v>44.421159562414331</v>
      </c>
      <c r="BV155" s="34">
        <f t="shared" si="142"/>
        <v>62.873477241510209</v>
      </c>
      <c r="BW155" s="34">
        <v>4.7507048344620877</v>
      </c>
      <c r="BX155" s="34">
        <v>-1.0435727149858982</v>
      </c>
      <c r="BY155" s="34">
        <v>10.805932641821125</v>
      </c>
      <c r="BZ155" s="34">
        <v>1.9848964181876387</v>
      </c>
      <c r="CA155" s="34">
        <f t="shared" si="143"/>
        <v>16.497961179484953</v>
      </c>
      <c r="CB155" s="34">
        <f t="shared" si="144"/>
        <v>23.351128087780356</v>
      </c>
      <c r="CC155" s="15">
        <v>24</v>
      </c>
      <c r="CD155" s="7">
        <v>1896235</v>
      </c>
      <c r="CE155" s="68">
        <f t="shared" si="133"/>
        <v>2045937.7631578948</v>
      </c>
      <c r="CF155" s="9">
        <v>31.8</v>
      </c>
      <c r="CG155" s="9">
        <v>25.7</v>
      </c>
      <c r="CH155" s="9">
        <v>-3.6</v>
      </c>
      <c r="CI155" s="9">
        <v>3.5</v>
      </c>
      <c r="CJ155" s="9">
        <f t="shared" si="134"/>
        <v>3.6473530637765732</v>
      </c>
      <c r="CK155" s="9">
        <v>-0.2</v>
      </c>
      <c r="CL155" s="9">
        <f t="shared" si="135"/>
        <v>-0.20842017507294708</v>
      </c>
      <c r="CM155" s="9">
        <v>3.3</v>
      </c>
      <c r="CN155" t="s">
        <v>3165</v>
      </c>
      <c r="CO155" t="s">
        <v>3166</v>
      </c>
      <c r="CQ155" t="s">
        <v>2390</v>
      </c>
      <c r="CR155">
        <v>72</v>
      </c>
      <c r="CS155">
        <v>194</v>
      </c>
      <c r="CT155">
        <v>16</v>
      </c>
      <c r="CU155" t="s">
        <v>3402</v>
      </c>
      <c r="CV155" t="s">
        <v>2382</v>
      </c>
      <c r="CW155">
        <v>11</v>
      </c>
      <c r="CX155">
        <v>4</v>
      </c>
      <c r="CY155">
        <v>2</v>
      </c>
      <c r="CZ155" s="70"/>
      <c r="DA155">
        <v>0</v>
      </c>
    </row>
    <row r="156" spans="1:105" x14ac:dyDescent="0.2">
      <c r="A156" s="44" t="s">
        <v>2372</v>
      </c>
      <c r="B156" s="43" t="s">
        <v>952</v>
      </c>
      <c r="C156" s="43" t="s">
        <v>952</v>
      </c>
      <c r="D156" s="42" t="s">
        <v>952</v>
      </c>
      <c r="E156" s="42" t="str">
        <f t="shared" si="136"/>
        <v xml:space="preserve">Sturm, Marco </v>
      </c>
      <c r="F156" s="42" t="s">
        <v>917</v>
      </c>
      <c r="G156" s="45" t="s">
        <v>1540</v>
      </c>
      <c r="H156" s="43">
        <v>80</v>
      </c>
      <c r="I156" s="64">
        <v>27</v>
      </c>
      <c r="J156" s="64">
        <v>29</v>
      </c>
      <c r="K156" s="64">
        <v>56</v>
      </c>
      <c r="L156" s="43">
        <v>11</v>
      </c>
      <c r="M156">
        <v>40</v>
      </c>
      <c r="N156">
        <v>229</v>
      </c>
      <c r="O156" s="4">
        <f t="shared" si="137"/>
        <v>0.11790393013100436</v>
      </c>
      <c r="Q156">
        <v>5</v>
      </c>
      <c r="R156">
        <v>0</v>
      </c>
      <c r="S156">
        <v>10</v>
      </c>
      <c r="T156">
        <v>24</v>
      </c>
      <c r="U156" s="4">
        <f t="shared" si="138"/>
        <v>0.29411764705882354</v>
      </c>
      <c r="V156">
        <v>0.7</v>
      </c>
      <c r="W156">
        <v>10</v>
      </c>
      <c r="X156">
        <v>13</v>
      </c>
      <c r="Y156">
        <v>1</v>
      </c>
      <c r="Z156">
        <v>0</v>
      </c>
      <c r="AA156">
        <v>16</v>
      </c>
      <c r="AB156">
        <v>16</v>
      </c>
      <c r="AC156" s="9">
        <f t="shared" si="113"/>
        <v>11.279608973555584</v>
      </c>
      <c r="AD156" s="9">
        <f t="shared" si="114"/>
        <v>14.66349166562226</v>
      </c>
      <c r="AE156" s="9">
        <f t="shared" si="115"/>
        <v>1.7433414043583535</v>
      </c>
      <c r="AF156" s="9">
        <f t="shared" si="116"/>
        <v>0</v>
      </c>
      <c r="AG156" s="9">
        <f t="shared" si="117"/>
        <v>19.166139819651949</v>
      </c>
      <c r="AH156" s="9">
        <f t="shared" si="118"/>
        <v>19.166139819651949</v>
      </c>
      <c r="AI156" s="58">
        <f t="shared" si="119"/>
        <v>2.5155558513293181</v>
      </c>
      <c r="AJ156" s="58">
        <f t="shared" si="120"/>
        <v>8.1213184609600209</v>
      </c>
      <c r="AK156" s="58">
        <f t="shared" si="121"/>
        <v>1.0460048426150119</v>
      </c>
      <c r="AL156" s="58">
        <f t="shared" si="122"/>
        <v>1.9166139819651951</v>
      </c>
      <c r="AM156" s="58">
        <f t="shared" si="123"/>
        <v>0.45118435894222336</v>
      </c>
      <c r="AN156" s="58">
        <f t="shared" si="124"/>
        <v>6.973365617433414</v>
      </c>
      <c r="AO156" s="56">
        <v>1001.7666666666667</v>
      </c>
      <c r="AP156" s="56">
        <v>265.96666666666664</v>
      </c>
      <c r="AQ156" s="56">
        <v>172.08333333333334</v>
      </c>
      <c r="AR156" s="57">
        <f>SUM(AO156:AQ156)</f>
        <v>1439.8166666666666</v>
      </c>
      <c r="AS156">
        <v>25</v>
      </c>
      <c r="AT156">
        <v>50</v>
      </c>
      <c r="AU156">
        <v>64</v>
      </c>
      <c r="AV156">
        <v>22</v>
      </c>
      <c r="AW156">
        <v>25</v>
      </c>
      <c r="AX156" s="9">
        <f t="shared" si="125"/>
        <v>1.0417993031520218</v>
      </c>
      <c r="AY156" s="9">
        <f t="shared" si="126"/>
        <v>2.0835986063040437</v>
      </c>
      <c r="AZ156" s="9">
        <f t="shared" si="127"/>
        <v>2.6670062160691757</v>
      </c>
      <c r="BA156" s="9">
        <f t="shared" si="128"/>
        <v>0.91678338677377913</v>
      </c>
      <c r="BB156" s="9">
        <f t="shared" si="129"/>
        <v>1.0417993031520218</v>
      </c>
      <c r="BC156" s="33">
        <f t="shared" si="130"/>
        <v>12.522083333333333</v>
      </c>
      <c r="BD156" s="33">
        <f t="shared" si="131"/>
        <v>2.151041666666667</v>
      </c>
      <c r="BE156" s="33">
        <f t="shared" si="132"/>
        <v>3.324583333333333</v>
      </c>
      <c r="BF156" s="42">
        <f>BI156-BG156-BH156</f>
        <v>42</v>
      </c>
      <c r="BG156" s="43">
        <v>36</v>
      </c>
      <c r="BH156" s="43">
        <v>3</v>
      </c>
      <c r="BI156" s="43">
        <v>81</v>
      </c>
      <c r="BJ156" s="42">
        <f>BM156-BK156-BL156</f>
        <v>32</v>
      </c>
      <c r="BK156" s="43">
        <v>2</v>
      </c>
      <c r="BL156" s="43">
        <v>20</v>
      </c>
      <c r="BM156" s="43">
        <v>54</v>
      </c>
      <c r="BN156" s="34">
        <f t="shared" si="139"/>
        <v>60.240395215446611</v>
      </c>
      <c r="BO156" s="34">
        <f t="shared" si="140"/>
        <v>83.677869009406209</v>
      </c>
      <c r="BP156" s="33">
        <v>28.9685038844795</v>
      </c>
      <c r="BQ156" s="33">
        <v>19.908235762220954</v>
      </c>
      <c r="BR156" s="33">
        <v>-3.1566593855034384</v>
      </c>
      <c r="BS156" s="33">
        <v>0.40761717025356964</v>
      </c>
      <c r="BT156" s="33">
        <v>-4.1552129393634116</v>
      </c>
      <c r="BU156" s="9">
        <f t="shared" si="141"/>
        <v>41.972484492087183</v>
      </c>
      <c r="BV156" s="34">
        <f t="shared" si="142"/>
        <v>58.302540127220624</v>
      </c>
      <c r="BW156" s="33">
        <v>10.048695208209564</v>
      </c>
      <c r="BX156" s="33">
        <v>0.51862009105386819</v>
      </c>
      <c r="BY156" s="33">
        <v>5.5487788781292586</v>
      </c>
      <c r="BZ156" s="33">
        <v>2.1518165459667355</v>
      </c>
      <c r="CA156" s="9">
        <f t="shared" si="143"/>
        <v>18.267910723359424</v>
      </c>
      <c r="CB156" s="34">
        <f t="shared" si="144"/>
        <v>25.375328882185592</v>
      </c>
      <c r="CC156" s="47">
        <v>66.760468000000003</v>
      </c>
      <c r="CD156">
        <v>4474442</v>
      </c>
      <c r="CE156" s="68">
        <f t="shared" si="133"/>
        <v>4586303.05</v>
      </c>
      <c r="CF156" s="62">
        <v>31.5</v>
      </c>
      <c r="CG156" s="62">
        <v>27.9</v>
      </c>
      <c r="CH156" s="62">
        <v>11</v>
      </c>
      <c r="CI156" s="62">
        <v>7.4</v>
      </c>
      <c r="CJ156" s="63">
        <f t="shared" si="134"/>
        <v>7.8812837262141437</v>
      </c>
      <c r="CK156" s="62">
        <v>3.3</v>
      </c>
      <c r="CL156" s="63">
        <f t="shared" si="135"/>
        <v>3.5146265265549563</v>
      </c>
      <c r="CM156" s="62">
        <v>9.4</v>
      </c>
      <c r="CN156" t="s">
        <v>2166</v>
      </c>
      <c r="CO156" t="s">
        <v>3166</v>
      </c>
      <c r="CQ156" t="s">
        <v>2390</v>
      </c>
      <c r="CR156">
        <v>72</v>
      </c>
      <c r="CS156">
        <v>194</v>
      </c>
      <c r="CT156">
        <v>16</v>
      </c>
      <c r="CU156" t="s">
        <v>3402</v>
      </c>
      <c r="CZ156" s="72">
        <v>3500000</v>
      </c>
      <c r="DA156">
        <v>0</v>
      </c>
    </row>
    <row r="157" spans="1:105" x14ac:dyDescent="0.2">
      <c r="A157" s="38" t="s">
        <v>2452</v>
      </c>
      <c r="B157" t="s">
        <v>952</v>
      </c>
      <c r="C157" t="s">
        <v>952</v>
      </c>
      <c r="D157" s="82" t="s">
        <v>952</v>
      </c>
      <c r="E157" t="str">
        <f t="shared" si="136"/>
        <v xml:space="preserve">Stuart, Mark </v>
      </c>
      <c r="F157" t="s">
        <v>915</v>
      </c>
      <c r="G157" t="s">
        <v>1524</v>
      </c>
      <c r="H157">
        <v>15</v>
      </c>
      <c r="I157">
        <v>0</v>
      </c>
      <c r="J157">
        <v>1</v>
      </c>
      <c r="K157">
        <f>I157+J157</f>
        <v>1</v>
      </c>
      <c r="L157">
        <v>7</v>
      </c>
      <c r="M157">
        <v>14</v>
      </c>
      <c r="N157">
        <v>4</v>
      </c>
      <c r="O157" s="4">
        <f t="shared" si="137"/>
        <v>0</v>
      </c>
      <c r="P157">
        <v>221</v>
      </c>
      <c r="Q157">
        <v>0</v>
      </c>
      <c r="R157">
        <v>0</v>
      </c>
      <c r="S157">
        <v>0</v>
      </c>
      <c r="T157">
        <v>0</v>
      </c>
      <c r="U157" s="4">
        <f t="shared" si="138"/>
        <v>0</v>
      </c>
      <c r="V157" s="40">
        <v>0</v>
      </c>
      <c r="W157">
        <v>0</v>
      </c>
      <c r="X157">
        <v>0</v>
      </c>
      <c r="Y157">
        <v>0</v>
      </c>
      <c r="Z157">
        <v>0</v>
      </c>
      <c r="AA157">
        <f>I157-W157-Y157</f>
        <v>0</v>
      </c>
      <c r="AB157">
        <f>J157-X157-Z157</f>
        <v>1</v>
      </c>
      <c r="AC157" s="9">
        <f t="shared" si="113"/>
        <v>0</v>
      </c>
      <c r="AD157" s="9">
        <f t="shared" si="114"/>
        <v>0</v>
      </c>
      <c r="AE157" s="9">
        <f t="shared" si="115"/>
        <v>0</v>
      </c>
      <c r="AF157" s="9">
        <f t="shared" si="116"/>
        <v>0</v>
      </c>
      <c r="AG157" s="9">
        <f t="shared" si="117"/>
        <v>0</v>
      </c>
      <c r="AH157" s="9">
        <f t="shared" si="118"/>
        <v>7.9164376030786139</v>
      </c>
      <c r="AI157" s="6">
        <f t="shared" si="119"/>
        <v>4.749862561847169</v>
      </c>
      <c r="AJ157" s="6">
        <f t="shared" si="120"/>
        <v>0</v>
      </c>
      <c r="AK157" s="6">
        <f t="shared" si="121"/>
        <v>0</v>
      </c>
      <c r="AL157" s="6">
        <f t="shared" si="122"/>
        <v>1.9791094007696537</v>
      </c>
      <c r="AM157" s="6">
        <f t="shared" si="123"/>
        <v>0</v>
      </c>
      <c r="AN157" s="6">
        <f t="shared" si="124"/>
        <v>21.301775147928996</v>
      </c>
      <c r="AO157" s="32">
        <v>151.58333333333334</v>
      </c>
      <c r="AP157" s="32">
        <v>1.45</v>
      </c>
      <c r="AQ157" s="32">
        <v>2.8166666666666664</v>
      </c>
      <c r="AR157" s="32">
        <v>155.85</v>
      </c>
      <c r="AS157" s="40">
        <v>16</v>
      </c>
      <c r="AT157" s="40">
        <v>22</v>
      </c>
      <c r="AU157" s="40">
        <v>1</v>
      </c>
      <c r="AV157" s="40">
        <v>3</v>
      </c>
      <c r="AW157" s="40">
        <v>1</v>
      </c>
      <c r="AX157" s="9">
        <f t="shared" si="125"/>
        <v>6.1597690086621757</v>
      </c>
      <c r="AY157" s="9">
        <f t="shared" si="126"/>
        <v>8.4696823869104918</v>
      </c>
      <c r="AZ157" s="9">
        <f t="shared" si="127"/>
        <v>0.38498556304138598</v>
      </c>
      <c r="BA157" s="9">
        <f t="shared" si="128"/>
        <v>1.1549566891241581</v>
      </c>
      <c r="BB157" s="9">
        <f t="shared" si="129"/>
        <v>0.38498556304138598</v>
      </c>
      <c r="BC157" s="9">
        <f t="shared" si="130"/>
        <v>10.105555555555556</v>
      </c>
      <c r="BD157" s="9">
        <f t="shared" si="131"/>
        <v>0.18777777777777777</v>
      </c>
      <c r="BE157" s="9">
        <f t="shared" si="132"/>
        <v>9.6666666666666665E-2</v>
      </c>
      <c r="BF157" s="3">
        <v>12</v>
      </c>
      <c r="BG157" s="3">
        <v>0</v>
      </c>
      <c r="BH157" s="3">
        <v>0</v>
      </c>
      <c r="BI157" s="3">
        <v>12</v>
      </c>
      <c r="BJ157" s="3">
        <v>5</v>
      </c>
      <c r="BK157" s="3">
        <v>0</v>
      </c>
      <c r="BL157" s="3">
        <v>1</v>
      </c>
      <c r="BM157" s="3">
        <v>6</v>
      </c>
      <c r="BN157" s="34">
        <f t="shared" si="139"/>
        <v>0.67801023976620423</v>
      </c>
      <c r="BO157" s="34">
        <f t="shared" si="140"/>
        <v>8.7008051301405747</v>
      </c>
      <c r="BP157" s="34">
        <v>-0.63250354084244742</v>
      </c>
      <c r="BQ157" s="34">
        <v>-5.8946512283667339E-2</v>
      </c>
      <c r="BR157" s="34">
        <v>3.9245804360340815E-2</v>
      </c>
      <c r="BS157" s="34">
        <v>-7.1890303374716868E-3</v>
      </c>
      <c r="BT157" s="34">
        <v>0</v>
      </c>
      <c r="BU157" s="34">
        <f t="shared" si="141"/>
        <v>-0.65939327910324552</v>
      </c>
      <c r="BV157" s="34">
        <f t="shared" si="142"/>
        <v>-8.4618964273756241</v>
      </c>
      <c r="BW157" s="34">
        <v>4.5067697988670981</v>
      </c>
      <c r="BX157" s="34">
        <v>4.9605549978757116E-2</v>
      </c>
      <c r="BY157" s="34">
        <v>-0.38827436188829917</v>
      </c>
      <c r="BZ157" s="34">
        <v>-2.8306974680881067</v>
      </c>
      <c r="CA157" s="34">
        <f t="shared" si="143"/>
        <v>1.3374035188694497</v>
      </c>
      <c r="CB157" s="34">
        <f t="shared" si="144"/>
        <v>17.162701557516201</v>
      </c>
      <c r="CE157" s="68">
        <f t="shared" si="133"/>
        <v>165000</v>
      </c>
      <c r="CF157" s="9">
        <v>3.8</v>
      </c>
      <c r="CG157" s="9">
        <v>4.7</v>
      </c>
      <c r="CH157" s="9">
        <v>9.3000000000000007</v>
      </c>
      <c r="CI157" s="9">
        <v>-0.5</v>
      </c>
      <c r="CJ157" s="9">
        <f t="shared" si="134"/>
        <v>-6.2454460289372324</v>
      </c>
      <c r="CK157" s="9">
        <v>2.6</v>
      </c>
      <c r="CL157" s="9">
        <f t="shared" si="135"/>
        <v>32.476319350473609</v>
      </c>
      <c r="CM157" s="9">
        <v>2.1</v>
      </c>
      <c r="CN157" t="s">
        <v>3430</v>
      </c>
      <c r="CO157" t="s">
        <v>1626</v>
      </c>
      <c r="CP157" t="s">
        <v>2413</v>
      </c>
      <c r="CQ157" t="s">
        <v>2414</v>
      </c>
      <c r="CR157">
        <v>73</v>
      </c>
      <c r="CS157">
        <v>216</v>
      </c>
      <c r="CU157" t="s">
        <v>3402</v>
      </c>
      <c r="CV157" t="s">
        <v>3090</v>
      </c>
      <c r="CW157">
        <v>0</v>
      </c>
      <c r="CX157">
        <v>0</v>
      </c>
      <c r="CY157">
        <v>0</v>
      </c>
      <c r="CZ157" s="70"/>
      <c r="DA157">
        <v>0</v>
      </c>
    </row>
    <row r="158" spans="1:105" x14ac:dyDescent="0.2">
      <c r="A158" s="44" t="s">
        <v>2372</v>
      </c>
      <c r="B158" s="43" t="s">
        <v>952</v>
      </c>
      <c r="C158" s="43" t="s">
        <v>952</v>
      </c>
      <c r="D158" s="82" t="s">
        <v>952</v>
      </c>
      <c r="E158" s="42" t="str">
        <f t="shared" si="136"/>
        <v xml:space="preserve">Stuart, Mark </v>
      </c>
      <c r="F158" s="42" t="s">
        <v>915</v>
      </c>
      <c r="G158" s="45" t="s">
        <v>2374</v>
      </c>
      <c r="H158" s="43">
        <v>82</v>
      </c>
      <c r="I158" s="64">
        <v>4</v>
      </c>
      <c r="J158" s="64">
        <v>4</v>
      </c>
      <c r="K158" s="64">
        <v>8</v>
      </c>
      <c r="L158" s="43">
        <v>2</v>
      </c>
      <c r="M158">
        <v>81</v>
      </c>
      <c r="N158">
        <v>60</v>
      </c>
      <c r="O158" s="4">
        <f t="shared" si="137"/>
        <v>6.6666666666666666E-2</v>
      </c>
      <c r="Q158">
        <v>1</v>
      </c>
      <c r="R158">
        <v>0</v>
      </c>
      <c r="S158">
        <v>0</v>
      </c>
      <c r="T158">
        <v>0</v>
      </c>
      <c r="U158" s="4">
        <f t="shared" si="138"/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4</v>
      </c>
      <c r="AB158">
        <v>3</v>
      </c>
      <c r="AC158" s="9">
        <f t="shared" si="113"/>
        <v>0</v>
      </c>
      <c r="AD158" s="9">
        <f t="shared" si="114"/>
        <v>13.196480938416421</v>
      </c>
      <c r="AE158" s="9">
        <f t="shared" si="115"/>
        <v>0</v>
      </c>
      <c r="AF158" s="9">
        <f t="shared" si="116"/>
        <v>0</v>
      </c>
      <c r="AG158" s="9">
        <f t="shared" si="117"/>
        <v>4.2482262180461108</v>
      </c>
      <c r="AH158" s="9">
        <f t="shared" si="118"/>
        <v>3.1861696635345829</v>
      </c>
      <c r="AI158" s="58">
        <f t="shared" si="119"/>
        <v>1.8585989703951733</v>
      </c>
      <c r="AJ158" s="58">
        <f t="shared" si="120"/>
        <v>2.6392961876832843</v>
      </c>
      <c r="AK158" s="58">
        <f t="shared" si="121"/>
        <v>1.6651248843663276</v>
      </c>
      <c r="AL158" s="58">
        <f t="shared" si="122"/>
        <v>1.9117017981207496</v>
      </c>
      <c r="AM158" s="58">
        <f t="shared" si="123"/>
        <v>0</v>
      </c>
      <c r="AN158" s="58">
        <f t="shared" si="124"/>
        <v>9.990749306197964</v>
      </c>
      <c r="AO158" s="56">
        <v>1129.8833333333334</v>
      </c>
      <c r="AP158" s="56">
        <v>22.733333333333334</v>
      </c>
      <c r="AQ158" s="56">
        <v>108.1</v>
      </c>
      <c r="AR158" s="57">
        <f>SUM(AO158:AQ158)</f>
        <v>1260.7166666666667</v>
      </c>
      <c r="AS158">
        <v>74</v>
      </c>
      <c r="AT158">
        <v>101</v>
      </c>
      <c r="AU158">
        <v>21</v>
      </c>
      <c r="AV158">
        <v>26</v>
      </c>
      <c r="AW158">
        <v>6</v>
      </c>
      <c r="AX158" s="9">
        <f t="shared" si="125"/>
        <v>3.5218063799690653</v>
      </c>
      <c r="AY158" s="9">
        <f t="shared" si="126"/>
        <v>4.8067897888766966</v>
      </c>
      <c r="AZ158" s="9">
        <f t="shared" si="127"/>
        <v>0.9994315402614915</v>
      </c>
      <c r="BA158" s="9">
        <f t="shared" si="128"/>
        <v>1.2373914307999416</v>
      </c>
      <c r="BB158" s="9">
        <f t="shared" si="129"/>
        <v>0.28555186864614046</v>
      </c>
      <c r="BC158" s="33">
        <f t="shared" si="130"/>
        <v>13.779065040650408</v>
      </c>
      <c r="BD158" s="33">
        <f t="shared" si="131"/>
        <v>1.3182926829268291</v>
      </c>
      <c r="BE158" s="33">
        <f t="shared" si="132"/>
        <v>0.27723577235772356</v>
      </c>
      <c r="BF158" s="42">
        <f>BI158-BG158-BH158</f>
        <v>35</v>
      </c>
      <c r="BG158" s="43">
        <v>1</v>
      </c>
      <c r="BH158" s="43">
        <v>3</v>
      </c>
      <c r="BI158" s="43">
        <v>39</v>
      </c>
      <c r="BJ158" s="42">
        <f>BM158-BK158-BL158</f>
        <v>36</v>
      </c>
      <c r="BK158" s="43">
        <v>0</v>
      </c>
      <c r="BL158" s="43">
        <v>18</v>
      </c>
      <c r="BM158" s="43">
        <v>54</v>
      </c>
      <c r="BN158" s="34">
        <f t="shared" si="139"/>
        <v>35.34759005395177</v>
      </c>
      <c r="BO158" s="34">
        <f t="shared" si="140"/>
        <v>56.075391066909198</v>
      </c>
      <c r="BP158" s="33">
        <v>3.6805278411196931</v>
      </c>
      <c r="BQ158" s="33">
        <v>0.2623973639896745</v>
      </c>
      <c r="BR158" s="33">
        <v>0.80854982124769825</v>
      </c>
      <c r="BS158" s="33">
        <v>-0.30588918256181108</v>
      </c>
      <c r="BT158" s="33">
        <v>0</v>
      </c>
      <c r="BU158" s="9">
        <f t="shared" si="141"/>
        <v>4.4455858437952553</v>
      </c>
      <c r="BV158" s="34">
        <f t="shared" si="142"/>
        <v>7.0524741384586891</v>
      </c>
      <c r="BW158" s="33">
        <v>29.348175665040088</v>
      </c>
      <c r="BX158" s="33">
        <v>0.6479395797199673</v>
      </c>
      <c r="BY158" s="33">
        <v>3.8919897401206598E-2</v>
      </c>
      <c r="BZ158" s="33">
        <v>0.8669690679952522</v>
      </c>
      <c r="CA158" s="9">
        <f t="shared" si="143"/>
        <v>30.902004210156516</v>
      </c>
      <c r="CB158" s="34">
        <f t="shared" si="144"/>
        <v>49.022916928450513</v>
      </c>
      <c r="CC158" s="47">
        <v>52.882415999999999</v>
      </c>
      <c r="CD158">
        <v>1745816</v>
      </c>
      <c r="CE158" s="68">
        <f t="shared" si="133"/>
        <v>1745816</v>
      </c>
      <c r="CF158" s="62">
        <v>21.6</v>
      </c>
      <c r="CG158" s="62">
        <v>28.2</v>
      </c>
      <c r="CH158" s="62">
        <v>-1.8</v>
      </c>
      <c r="CI158" s="62">
        <v>-1.4</v>
      </c>
      <c r="CJ158" s="63">
        <f t="shared" si="134"/>
        <v>-2.0121447306959861</v>
      </c>
      <c r="CK158" s="62">
        <v>1.6</v>
      </c>
      <c r="CL158" s="63">
        <f t="shared" si="135"/>
        <v>2.2995939779382701</v>
      </c>
      <c r="CM158" s="62">
        <v>0.2</v>
      </c>
      <c r="CN158" t="s">
        <v>2186</v>
      </c>
      <c r="CO158" t="s">
        <v>1626</v>
      </c>
      <c r="CP158" t="s">
        <v>2413</v>
      </c>
      <c r="CQ158" t="s">
        <v>2414</v>
      </c>
      <c r="CR158">
        <v>74</v>
      </c>
      <c r="CS158">
        <v>213</v>
      </c>
      <c r="CT158">
        <v>45</v>
      </c>
      <c r="CU158" t="s">
        <v>3402</v>
      </c>
      <c r="CZ158" s="72">
        <v>1579900</v>
      </c>
      <c r="DA158">
        <v>0</v>
      </c>
    </row>
    <row r="159" spans="1:105" x14ac:dyDescent="0.2">
      <c r="A159" s="38" t="s">
        <v>2452</v>
      </c>
      <c r="B159" t="s">
        <v>956</v>
      </c>
      <c r="C159" s="46" t="s">
        <v>956</v>
      </c>
      <c r="D159" s="82" t="s">
        <v>952</v>
      </c>
      <c r="E159" t="str">
        <f t="shared" si="136"/>
        <v xml:space="preserve">St. Pierre, Martin </v>
      </c>
      <c r="F159" t="s">
        <v>891</v>
      </c>
      <c r="G159" t="s">
        <v>1537</v>
      </c>
      <c r="H159">
        <v>14</v>
      </c>
      <c r="I159">
        <v>1</v>
      </c>
      <c r="J159">
        <v>3</v>
      </c>
      <c r="K159">
        <f>I159+J159</f>
        <v>4</v>
      </c>
      <c r="L159">
        <v>-3</v>
      </c>
      <c r="M159">
        <v>8</v>
      </c>
      <c r="N159">
        <v>13</v>
      </c>
      <c r="O159" s="4">
        <f t="shared" si="137"/>
        <v>7.6923076923076927E-2</v>
      </c>
      <c r="P159">
        <v>232</v>
      </c>
      <c r="Q159">
        <v>0</v>
      </c>
      <c r="R159">
        <v>0</v>
      </c>
      <c r="S159">
        <v>62</v>
      </c>
      <c r="T159">
        <v>67</v>
      </c>
      <c r="U159" s="4">
        <f t="shared" si="138"/>
        <v>0.48062015503875971</v>
      </c>
      <c r="V159" s="40">
        <v>16.5</v>
      </c>
      <c r="W159">
        <v>1</v>
      </c>
      <c r="X159">
        <v>0</v>
      </c>
      <c r="Y159">
        <v>0</v>
      </c>
      <c r="Z159">
        <v>0</v>
      </c>
      <c r="AA159">
        <f>I159-W159-Y159</f>
        <v>0</v>
      </c>
      <c r="AB159">
        <f>J159-X159-Z159</f>
        <v>3</v>
      </c>
      <c r="AC159" s="9">
        <f t="shared" si="113"/>
        <v>7.2173215717722536</v>
      </c>
      <c r="AD159" s="9">
        <f t="shared" si="114"/>
        <v>0</v>
      </c>
      <c r="AE159" s="9">
        <f t="shared" si="115"/>
        <v>0</v>
      </c>
      <c r="AF159" s="9">
        <f t="shared" si="116"/>
        <v>0</v>
      </c>
      <c r="AG159" s="9">
        <f t="shared" si="117"/>
        <v>0</v>
      </c>
      <c r="AH159" s="9">
        <f t="shared" si="118"/>
        <v>27.162977867203217</v>
      </c>
      <c r="AI159" s="6">
        <f t="shared" si="119"/>
        <v>2.2635814889336014</v>
      </c>
      <c r="AJ159" s="6">
        <f t="shared" si="120"/>
        <v>1.4434643143544506</v>
      </c>
      <c r="AK159" s="6">
        <f t="shared" si="121"/>
        <v>85.714285714285722</v>
      </c>
      <c r="AL159" s="6">
        <f t="shared" si="122"/>
        <v>3.6217303822937628</v>
      </c>
      <c r="AM159" s="6">
        <f t="shared" si="123"/>
        <v>0</v>
      </c>
      <c r="AN159" s="6">
        <f t="shared" si="124"/>
        <v>514.28571428571422</v>
      </c>
      <c r="AO159" s="33">
        <v>132.53333333333333</v>
      </c>
      <c r="AP159" s="33">
        <v>41.56666666666667</v>
      </c>
      <c r="AQ159" s="33">
        <v>0.7</v>
      </c>
      <c r="AR159" s="32">
        <v>174.8</v>
      </c>
      <c r="AS159" s="40">
        <v>1</v>
      </c>
      <c r="AT159" s="40">
        <v>16</v>
      </c>
      <c r="AU159" s="40">
        <v>4</v>
      </c>
      <c r="AV159" s="40">
        <v>3</v>
      </c>
      <c r="AW159" s="40">
        <v>2</v>
      </c>
      <c r="AX159" s="9">
        <f t="shared" si="125"/>
        <v>0.34324942791762014</v>
      </c>
      <c r="AY159" s="9">
        <f t="shared" si="126"/>
        <v>5.4919908466819223</v>
      </c>
      <c r="AZ159" s="9">
        <f t="shared" si="127"/>
        <v>1.3729977116704806</v>
      </c>
      <c r="BA159" s="9">
        <f t="shared" si="128"/>
        <v>1.0297482837528604</v>
      </c>
      <c r="BB159" s="9">
        <f t="shared" si="129"/>
        <v>0.68649885583524028</v>
      </c>
      <c r="BC159" s="9">
        <f t="shared" si="130"/>
        <v>9.4666666666666668</v>
      </c>
      <c r="BD159" s="9">
        <f t="shared" si="131"/>
        <v>4.9999999999999996E-2</v>
      </c>
      <c r="BE159" s="9">
        <f t="shared" si="132"/>
        <v>2.9690476190476192</v>
      </c>
      <c r="BF159" s="3">
        <v>5</v>
      </c>
      <c r="BG159" s="3">
        <v>1</v>
      </c>
      <c r="BH159" s="3">
        <v>1</v>
      </c>
      <c r="BI159" s="3">
        <v>7</v>
      </c>
      <c r="BJ159" s="3">
        <v>8</v>
      </c>
      <c r="BK159" s="3">
        <v>0</v>
      </c>
      <c r="BL159" s="3">
        <v>6</v>
      </c>
      <c r="BM159" s="3">
        <v>14</v>
      </c>
      <c r="BN159" s="34">
        <f t="shared" si="139"/>
        <v>-5.5314808551848857</v>
      </c>
      <c r="BO159" s="34">
        <f t="shared" si="140"/>
        <v>-63.289254635982672</v>
      </c>
      <c r="BP159" s="34">
        <v>-0.78811444654776452</v>
      </c>
      <c r="BQ159" s="34">
        <v>-6.2597746541901589E-2</v>
      </c>
      <c r="BR159" s="34">
        <v>-9.1215034404568338E-2</v>
      </c>
      <c r="BS159" s="34">
        <v>-7.8827546408195611E-3</v>
      </c>
      <c r="BT159" s="34">
        <v>-0.67988881652359734</v>
      </c>
      <c r="BU159" s="34">
        <f t="shared" si="141"/>
        <v>-1.6296987986586515</v>
      </c>
      <c r="BV159" s="34">
        <f t="shared" si="142"/>
        <v>-18.646439343920498</v>
      </c>
      <c r="BW159" s="34">
        <v>-0.10705023267289439</v>
      </c>
      <c r="BX159" s="34">
        <v>0.14727292825227695</v>
      </c>
      <c r="BY159" s="34">
        <v>-3.4846942137202319</v>
      </c>
      <c r="BZ159" s="34">
        <v>-0.4573105383853846</v>
      </c>
      <c r="CA159" s="34">
        <f t="shared" si="143"/>
        <v>-3.9017820565262342</v>
      </c>
      <c r="CB159" s="34">
        <f t="shared" si="144"/>
        <v>-44.642815292062174</v>
      </c>
      <c r="CE159" s="68">
        <f t="shared" si="133"/>
        <v>165000</v>
      </c>
      <c r="CF159" s="9">
        <v>3.9</v>
      </c>
      <c r="CG159" s="9">
        <v>3.3</v>
      </c>
      <c r="CH159" s="9">
        <v>-1.9</v>
      </c>
      <c r="CI159" s="9">
        <v>-0.4</v>
      </c>
      <c r="CJ159" s="9">
        <f t="shared" si="134"/>
        <v>-3.6855036855036856</v>
      </c>
      <c r="CK159" s="9">
        <v>-0.1</v>
      </c>
      <c r="CL159" s="9">
        <f t="shared" si="135"/>
        <v>-0.92137592137592139</v>
      </c>
      <c r="CM159" s="9">
        <v>-0.5</v>
      </c>
      <c r="CN159" t="s">
        <v>3256</v>
      </c>
      <c r="CO159" t="s">
        <v>3170</v>
      </c>
      <c r="CP159" t="s">
        <v>2427</v>
      </c>
      <c r="CQ159" t="s">
        <v>2400</v>
      </c>
      <c r="CR159">
        <v>69</v>
      </c>
      <c r="CS159">
        <v>185</v>
      </c>
      <c r="CU159" t="s">
        <v>3402</v>
      </c>
      <c r="CV159" t="s">
        <v>3090</v>
      </c>
      <c r="CW159">
        <v>0</v>
      </c>
      <c r="CX159">
        <v>0</v>
      </c>
      <c r="CY159">
        <v>0</v>
      </c>
      <c r="CZ159" s="70"/>
      <c r="DA159">
        <v>0</v>
      </c>
    </row>
    <row r="160" spans="1:105" x14ac:dyDescent="0.2">
      <c r="A160" s="44" t="s">
        <v>2372</v>
      </c>
      <c r="B160" s="43" t="s">
        <v>956</v>
      </c>
      <c r="C160" s="43" t="s">
        <v>956</v>
      </c>
      <c r="D160" s="82" t="s">
        <v>952</v>
      </c>
      <c r="E160" s="42" t="str">
        <f t="shared" si="136"/>
        <v xml:space="preserve">St. Pierre, Martin </v>
      </c>
      <c r="F160" s="42" t="s">
        <v>891</v>
      </c>
      <c r="G160" s="45" t="s">
        <v>2373</v>
      </c>
      <c r="H160" s="43">
        <v>5</v>
      </c>
      <c r="I160" s="64">
        <v>0</v>
      </c>
      <c r="J160" s="64">
        <v>0</v>
      </c>
      <c r="K160" s="64">
        <v>0</v>
      </c>
      <c r="L160" s="43">
        <v>-3</v>
      </c>
      <c r="M160">
        <v>0</v>
      </c>
      <c r="N160">
        <v>2</v>
      </c>
      <c r="O160" s="4">
        <f t="shared" si="137"/>
        <v>0</v>
      </c>
      <c r="Q160">
        <v>0</v>
      </c>
      <c r="R160">
        <v>0</v>
      </c>
      <c r="S160">
        <v>33</v>
      </c>
      <c r="T160">
        <v>26</v>
      </c>
      <c r="U160" s="4">
        <f t="shared" si="138"/>
        <v>0.55932203389830504</v>
      </c>
      <c r="V160">
        <v>20.399999999999999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s="9">
        <f t="shared" si="113"/>
        <v>0</v>
      </c>
      <c r="AD160" s="9">
        <f t="shared" si="114"/>
        <v>0</v>
      </c>
      <c r="AE160" s="9">
        <f t="shared" si="115"/>
        <v>0</v>
      </c>
      <c r="AF160" s="9">
        <f t="shared" si="116"/>
        <v>0</v>
      </c>
      <c r="AG160" s="9">
        <f t="shared" si="117"/>
        <v>0</v>
      </c>
      <c r="AH160" s="9">
        <f t="shared" si="118"/>
        <v>0</v>
      </c>
      <c r="AI160" s="58">
        <f t="shared" si="119"/>
        <v>1.0733452593917709</v>
      </c>
      <c r="AJ160" s="58">
        <f t="shared" si="120"/>
        <v>0</v>
      </c>
      <c r="AK160" s="58">
        <f t="shared" si="121"/>
        <v>0</v>
      </c>
      <c r="AL160" s="58">
        <f t="shared" si="122"/>
        <v>4.2933810375670838</v>
      </c>
      <c r="AM160" s="58">
        <f t="shared" si="123"/>
        <v>0</v>
      </c>
      <c r="AN160" s="58">
        <f t="shared" si="124"/>
        <v>0</v>
      </c>
      <c r="AO160" s="56">
        <v>55.9</v>
      </c>
      <c r="AP160" s="56">
        <v>20.5</v>
      </c>
      <c r="AQ160" s="56">
        <v>0</v>
      </c>
      <c r="AR160" s="57">
        <f>SUM(AO160:AQ160)</f>
        <v>76.400000000000006</v>
      </c>
      <c r="AS160">
        <v>1</v>
      </c>
      <c r="AT160">
        <v>3</v>
      </c>
      <c r="AU160">
        <v>0</v>
      </c>
      <c r="AV160">
        <v>3</v>
      </c>
      <c r="AW160">
        <v>2</v>
      </c>
      <c r="AX160" s="9">
        <f t="shared" si="125"/>
        <v>0.78534031413612559</v>
      </c>
      <c r="AY160" s="9">
        <f t="shared" si="126"/>
        <v>2.3560209424083771</v>
      </c>
      <c r="AZ160" s="9">
        <f t="shared" si="127"/>
        <v>0</v>
      </c>
      <c r="BA160" s="9">
        <f t="shared" si="128"/>
        <v>2.3560209424083771</v>
      </c>
      <c r="BB160" s="9">
        <f t="shared" si="129"/>
        <v>1.5706806282722512</v>
      </c>
      <c r="BC160" s="33">
        <f t="shared" si="130"/>
        <v>11.18</v>
      </c>
      <c r="BD160" s="33">
        <f t="shared" si="131"/>
        <v>0</v>
      </c>
      <c r="BE160" s="33">
        <f t="shared" si="132"/>
        <v>4.0999999999999996</v>
      </c>
      <c r="BF160" s="42">
        <f>BI160-BG160-BH160</f>
        <v>1</v>
      </c>
      <c r="BG160" s="43">
        <v>0</v>
      </c>
      <c r="BH160" s="43">
        <v>0</v>
      </c>
      <c r="BI160" s="43">
        <v>1</v>
      </c>
      <c r="BJ160" s="42">
        <f>BM160-BK160-BL160</f>
        <v>4</v>
      </c>
      <c r="BK160" s="43">
        <v>0</v>
      </c>
      <c r="BL160" s="43">
        <v>0</v>
      </c>
      <c r="BM160" s="43">
        <v>4</v>
      </c>
      <c r="BN160" s="34">
        <f t="shared" si="139"/>
        <v>-1.5908808612920535</v>
      </c>
      <c r="BO160" s="34">
        <f t="shared" si="140"/>
        <v>-41.646095845341712</v>
      </c>
      <c r="BP160" s="33">
        <v>-1.3867725734978678</v>
      </c>
      <c r="BQ160" s="33">
        <v>-1.0227208173545685</v>
      </c>
      <c r="BR160" s="33">
        <v>0.11910469497446412</v>
      </c>
      <c r="BS160" s="33">
        <v>0</v>
      </c>
      <c r="BT160" s="33">
        <v>0</v>
      </c>
      <c r="BU160" s="9">
        <f t="shared" si="141"/>
        <v>-2.2903886958779718</v>
      </c>
      <c r="BV160" s="34">
        <f t="shared" si="142"/>
        <v>-59.957819263821243</v>
      </c>
      <c r="BW160" s="33">
        <v>-0.14312911898406264</v>
      </c>
      <c r="BX160" s="33">
        <v>6.3989763789309054E-2</v>
      </c>
      <c r="BY160" s="33">
        <v>0</v>
      </c>
      <c r="BZ160" s="33">
        <v>0.77864718978067193</v>
      </c>
      <c r="CA160" s="9">
        <f t="shared" si="143"/>
        <v>0.69950783458591836</v>
      </c>
      <c r="CB160" s="34">
        <f t="shared" si="144"/>
        <v>18.311723418479538</v>
      </c>
      <c r="CE160" s="68">
        <f t="shared" si="133"/>
        <v>165000</v>
      </c>
      <c r="CF160" s="62">
        <v>1.3</v>
      </c>
      <c r="CG160" s="62">
        <v>1.2</v>
      </c>
      <c r="CH160" s="62">
        <v>-3</v>
      </c>
      <c r="CI160" s="62">
        <v>-0.6</v>
      </c>
      <c r="CJ160" s="63">
        <f t="shared" si="134"/>
        <v>-12.383900928792569</v>
      </c>
      <c r="CK160" s="62">
        <v>-0.4</v>
      </c>
      <c r="CL160" s="63">
        <f t="shared" si="135"/>
        <v>-8.2559339525283786</v>
      </c>
      <c r="CM160" s="62">
        <v>-1</v>
      </c>
      <c r="CN160" t="s">
        <v>2198</v>
      </c>
      <c r="CO160" t="s">
        <v>3170</v>
      </c>
      <c r="CP160" t="s">
        <v>2427</v>
      </c>
      <c r="CQ160" t="s">
        <v>2400</v>
      </c>
      <c r="CR160">
        <v>69</v>
      </c>
      <c r="CS160">
        <v>185</v>
      </c>
      <c r="CT160">
        <v>16</v>
      </c>
      <c r="CU160" t="s">
        <v>3402</v>
      </c>
      <c r="CV160" t="s">
        <v>3090</v>
      </c>
      <c r="CZ160" s="72">
        <v>525000</v>
      </c>
      <c r="DA160">
        <v>0</v>
      </c>
    </row>
    <row r="161" spans="1:105" x14ac:dyDescent="0.2">
      <c r="A161" s="44" t="s">
        <v>2372</v>
      </c>
      <c r="B161" s="43"/>
      <c r="C161" s="43" t="s">
        <v>952</v>
      </c>
      <c r="D161" s="82" t="s">
        <v>952</v>
      </c>
      <c r="E161" s="42" t="str">
        <f t="shared" si="136"/>
        <v xml:space="preserve">Hunwick, Matt </v>
      </c>
      <c r="F161" s="42" t="s">
        <v>190</v>
      </c>
      <c r="G161" s="45" t="s">
        <v>2374</v>
      </c>
      <c r="H161" s="43">
        <v>13</v>
      </c>
      <c r="I161" s="64">
        <v>0</v>
      </c>
      <c r="J161" s="64">
        <v>1</v>
      </c>
      <c r="K161" s="64">
        <v>1</v>
      </c>
      <c r="L161" s="43">
        <v>-1</v>
      </c>
      <c r="M161">
        <v>4</v>
      </c>
      <c r="N161">
        <v>6</v>
      </c>
      <c r="O161" s="4">
        <f t="shared" si="137"/>
        <v>0</v>
      </c>
      <c r="Q161">
        <v>0</v>
      </c>
      <c r="R161">
        <v>0</v>
      </c>
      <c r="S161">
        <v>0</v>
      </c>
      <c r="T161">
        <v>0</v>
      </c>
      <c r="U161" s="4">
        <f t="shared" si="138"/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 s="9">
        <f t="shared" si="113"/>
        <v>0</v>
      </c>
      <c r="AD161" s="9">
        <f t="shared" si="114"/>
        <v>29.950083194675539</v>
      </c>
      <c r="AE161" s="9">
        <f t="shared" si="115"/>
        <v>0</v>
      </c>
      <c r="AF161" s="9">
        <f t="shared" si="116"/>
        <v>0</v>
      </c>
      <c r="AG161" s="9">
        <f t="shared" si="117"/>
        <v>0</v>
      </c>
      <c r="AH161" s="9">
        <f t="shared" si="118"/>
        <v>0</v>
      </c>
      <c r="AI161" s="58">
        <f t="shared" si="119"/>
        <v>2.4941111265068585</v>
      </c>
      <c r="AJ161" s="58">
        <f t="shared" si="120"/>
        <v>5.9900166389351082</v>
      </c>
      <c r="AK161" s="58">
        <f t="shared" si="121"/>
        <v>0</v>
      </c>
      <c r="AL161" s="58">
        <f t="shared" si="122"/>
        <v>2.4941111265068585</v>
      </c>
      <c r="AM161" s="58">
        <f t="shared" si="123"/>
        <v>5.9900166389351082</v>
      </c>
      <c r="AN161" s="58">
        <f t="shared" si="124"/>
        <v>7.9822616407982254</v>
      </c>
      <c r="AO161" s="56">
        <v>120.28333333333333</v>
      </c>
      <c r="AP161" s="56">
        <v>10.016666666666667</v>
      </c>
      <c r="AQ161" s="56">
        <v>7.5166666666666666</v>
      </c>
      <c r="AR161" s="57">
        <f>SUM(AO161:AQ161)</f>
        <v>137.81666666666669</v>
      </c>
      <c r="AS161">
        <v>6</v>
      </c>
      <c r="AT161">
        <v>8</v>
      </c>
      <c r="AU161">
        <v>3</v>
      </c>
      <c r="AV161">
        <v>3</v>
      </c>
      <c r="AW161">
        <v>2</v>
      </c>
      <c r="AX161" s="9">
        <f t="shared" si="125"/>
        <v>2.6121659209094203</v>
      </c>
      <c r="AY161" s="9">
        <f t="shared" si="126"/>
        <v>3.4828878945458936</v>
      </c>
      <c r="AZ161" s="9">
        <f t="shared" si="127"/>
        <v>1.3060829604547102</v>
      </c>
      <c r="BA161" s="9">
        <f t="shared" si="128"/>
        <v>1.3060829604547102</v>
      </c>
      <c r="BB161" s="9">
        <f t="shared" si="129"/>
        <v>0.87072197363647341</v>
      </c>
      <c r="BC161" s="33">
        <f t="shared" si="130"/>
        <v>9.2525641025641026</v>
      </c>
      <c r="BD161" s="33">
        <f t="shared" si="131"/>
        <v>0.57820512820512815</v>
      </c>
      <c r="BE161" s="33">
        <f t="shared" si="132"/>
        <v>0.77051282051282055</v>
      </c>
      <c r="BF161" s="42">
        <f>BI161-BG161-BH161</f>
        <v>5</v>
      </c>
      <c r="BG161" s="43">
        <v>1</v>
      </c>
      <c r="BH161" s="43">
        <v>0</v>
      </c>
      <c r="BI161" s="43">
        <v>6</v>
      </c>
      <c r="BJ161" s="42">
        <f>BM161-BK161-BL161</f>
        <v>5</v>
      </c>
      <c r="BK161" s="43">
        <v>1</v>
      </c>
      <c r="BL161" s="43">
        <v>1</v>
      </c>
      <c r="BM161" s="43">
        <v>7</v>
      </c>
      <c r="BN161" s="34">
        <f t="shared" si="139"/>
        <v>0.72118557108090164</v>
      </c>
      <c r="BO161" s="34">
        <f t="shared" si="140"/>
        <v>10.465868730161832</v>
      </c>
      <c r="BP161" s="33">
        <v>-1.001673370589675</v>
      </c>
      <c r="BQ161" s="33">
        <v>0.80559036012022478</v>
      </c>
      <c r="BR161" s="33">
        <v>-7.9824947072475158E-2</v>
      </c>
      <c r="BS161" s="33">
        <v>-2.1269815192009989E-2</v>
      </c>
      <c r="BT161" s="33">
        <v>0</v>
      </c>
      <c r="BU161" s="9">
        <f t="shared" si="141"/>
        <v>-0.29717777273393536</v>
      </c>
      <c r="BV161" s="34">
        <f t="shared" si="142"/>
        <v>-4.3126536132630591</v>
      </c>
      <c r="BW161" s="33">
        <v>2.0461898844763562</v>
      </c>
      <c r="BX161" s="33">
        <v>-1.3683922794935324</v>
      </c>
      <c r="BY161" s="33">
        <v>0.19314473887647601</v>
      </c>
      <c r="BZ161" s="33">
        <v>0.14742099995553706</v>
      </c>
      <c r="CA161" s="9">
        <f t="shared" si="143"/>
        <v>1.018363343814837</v>
      </c>
      <c r="CB161" s="34">
        <f t="shared" si="144"/>
        <v>14.778522343424889</v>
      </c>
      <c r="CE161" s="68">
        <f t="shared" si="133"/>
        <v>165000</v>
      </c>
      <c r="CF161" s="62">
        <v>3.7</v>
      </c>
      <c r="CG161" s="62">
        <v>3.9</v>
      </c>
      <c r="CH161" s="62">
        <v>-1.3</v>
      </c>
      <c r="CI161" s="62">
        <v>-0.5</v>
      </c>
      <c r="CJ161" s="63">
        <f t="shared" si="134"/>
        <v>-6.43707756678468</v>
      </c>
      <c r="CK161" s="62">
        <v>0</v>
      </c>
      <c r="CL161" s="63">
        <f t="shared" si="135"/>
        <v>0</v>
      </c>
      <c r="CM161" s="62">
        <v>-0.4</v>
      </c>
      <c r="CN161" t="s">
        <v>534</v>
      </c>
      <c r="CO161" t="s">
        <v>3498</v>
      </c>
      <c r="CP161" t="s">
        <v>3105</v>
      </c>
      <c r="CQ161" t="s">
        <v>2414</v>
      </c>
      <c r="CR161">
        <v>71</v>
      </c>
      <c r="CS161">
        <v>190</v>
      </c>
      <c r="CT161">
        <v>48</v>
      </c>
      <c r="CU161" t="s">
        <v>3402</v>
      </c>
      <c r="CV161" t="s">
        <v>3090</v>
      </c>
      <c r="CZ161" s="72">
        <v>750000</v>
      </c>
      <c r="DA161">
        <v>0</v>
      </c>
    </row>
    <row r="162" spans="1:105" x14ac:dyDescent="0.2">
      <c r="A162" s="38" t="s">
        <v>2452</v>
      </c>
      <c r="B162" t="s">
        <v>952</v>
      </c>
      <c r="C162" t="s">
        <v>952</v>
      </c>
      <c r="D162" s="82" t="s">
        <v>952</v>
      </c>
      <c r="E162" t="str">
        <f t="shared" si="136"/>
        <v xml:space="preserve">Lashoff, Matt </v>
      </c>
      <c r="F162" t="s">
        <v>283</v>
      </c>
      <c r="G162" t="s">
        <v>1524</v>
      </c>
      <c r="H162">
        <v>12</v>
      </c>
      <c r="I162">
        <v>0</v>
      </c>
      <c r="J162">
        <v>2</v>
      </c>
      <c r="K162">
        <f>I162+J162</f>
        <v>2</v>
      </c>
      <c r="L162">
        <v>-6</v>
      </c>
      <c r="M162">
        <v>12</v>
      </c>
      <c r="N162">
        <v>8</v>
      </c>
      <c r="O162" s="4">
        <f t="shared" si="137"/>
        <v>0</v>
      </c>
      <c r="P162">
        <v>229</v>
      </c>
      <c r="Q162">
        <v>0</v>
      </c>
      <c r="R162">
        <v>0</v>
      </c>
      <c r="S162">
        <v>0</v>
      </c>
      <c r="T162">
        <v>0</v>
      </c>
      <c r="U162" s="4">
        <f t="shared" si="138"/>
        <v>0</v>
      </c>
      <c r="V162" s="40">
        <v>0</v>
      </c>
      <c r="W162">
        <v>0</v>
      </c>
      <c r="X162">
        <v>0</v>
      </c>
      <c r="Y162">
        <v>0</v>
      </c>
      <c r="Z162">
        <v>0</v>
      </c>
      <c r="AA162">
        <f>I162-W162-Y162</f>
        <v>0</v>
      </c>
      <c r="AB162">
        <f>J162-X162-Z162</f>
        <v>2</v>
      </c>
      <c r="AC162" s="9">
        <f t="shared" si="113"/>
        <v>0</v>
      </c>
      <c r="AD162" s="9">
        <f t="shared" si="114"/>
        <v>0</v>
      </c>
      <c r="AE162" s="9">
        <f t="shared" si="115"/>
        <v>0</v>
      </c>
      <c r="AF162" s="9">
        <f t="shared" si="116"/>
        <v>0</v>
      </c>
      <c r="AG162" s="9">
        <f t="shared" si="117"/>
        <v>0</v>
      </c>
      <c r="AH162" s="9">
        <f t="shared" si="118"/>
        <v>15.498869874071683</v>
      </c>
      <c r="AI162" s="6">
        <f t="shared" si="119"/>
        <v>1.1624152405553763</v>
      </c>
      <c r="AJ162" s="6">
        <f t="shared" si="120"/>
        <v>0</v>
      </c>
      <c r="AK162" s="6">
        <f t="shared" si="121"/>
        <v>0</v>
      </c>
      <c r="AL162" s="6">
        <f t="shared" si="122"/>
        <v>3.4872457216661283</v>
      </c>
      <c r="AM162" s="6">
        <f t="shared" si="123"/>
        <v>0</v>
      </c>
      <c r="AN162" s="6">
        <f t="shared" si="124"/>
        <v>12.903225806451612</v>
      </c>
      <c r="AO162" s="32">
        <v>154.85</v>
      </c>
      <c r="AP162" s="32">
        <v>5.6166666666666671</v>
      </c>
      <c r="AQ162" s="32">
        <v>18.600000000000001</v>
      </c>
      <c r="AR162" s="32">
        <v>179.06666666666666</v>
      </c>
      <c r="AS162" s="40">
        <v>8</v>
      </c>
      <c r="AT162" s="40">
        <v>5</v>
      </c>
      <c r="AU162" s="40">
        <v>4</v>
      </c>
      <c r="AV162" s="40">
        <v>3</v>
      </c>
      <c r="AW162" s="40">
        <v>2</v>
      </c>
      <c r="AX162" s="9">
        <f t="shared" si="125"/>
        <v>2.680565897244974</v>
      </c>
      <c r="AY162" s="9">
        <f t="shared" si="126"/>
        <v>1.6753536857781088</v>
      </c>
      <c r="AZ162" s="9">
        <f t="shared" si="127"/>
        <v>1.340282948622487</v>
      </c>
      <c r="BA162" s="9">
        <f t="shared" si="128"/>
        <v>1.0052122114668653</v>
      </c>
      <c r="BB162" s="9">
        <f t="shared" si="129"/>
        <v>0.67014147431124349</v>
      </c>
      <c r="BC162" s="9">
        <f t="shared" si="130"/>
        <v>12.904166666666667</v>
      </c>
      <c r="BD162" s="9">
        <f t="shared" si="131"/>
        <v>1.55</v>
      </c>
      <c r="BE162" s="9">
        <f t="shared" si="132"/>
        <v>0.46805555555555561</v>
      </c>
      <c r="BF162" s="3">
        <v>3</v>
      </c>
      <c r="BG162" s="3">
        <v>0</v>
      </c>
      <c r="BH162" s="3">
        <v>0</v>
      </c>
      <c r="BI162" s="3">
        <v>3</v>
      </c>
      <c r="BJ162" s="3">
        <v>9</v>
      </c>
      <c r="BK162" s="3">
        <v>0</v>
      </c>
      <c r="BL162" s="3">
        <v>4</v>
      </c>
      <c r="BM162" s="3">
        <v>13</v>
      </c>
      <c r="BN162" s="34">
        <f t="shared" si="139"/>
        <v>-0.56550516105072446</v>
      </c>
      <c r="BO162" s="34">
        <f t="shared" si="140"/>
        <v>-6.3161410392858279</v>
      </c>
      <c r="BP162" s="34">
        <v>0.58386742763614108</v>
      </c>
      <c r="BQ162" s="34">
        <v>-0.22833304183443559</v>
      </c>
      <c r="BR162" s="34">
        <v>4.5092174317987573E-2</v>
      </c>
      <c r="BS162" s="34">
        <v>-4.7473123411943215E-2</v>
      </c>
      <c r="BT162" s="34">
        <v>0</v>
      </c>
      <c r="BU162" s="34">
        <f t="shared" si="141"/>
        <v>0.35315343670774985</v>
      </c>
      <c r="BV162" s="34">
        <f t="shared" si="142"/>
        <v>3.9443794122235647</v>
      </c>
      <c r="BW162" s="34">
        <v>1.3059971671910002</v>
      </c>
      <c r="BX162" s="34">
        <v>0.19215023382576032</v>
      </c>
      <c r="BY162" s="34">
        <v>-0.56020849421719598</v>
      </c>
      <c r="BZ162" s="34">
        <v>-1.856597504558039</v>
      </c>
      <c r="CA162" s="34">
        <f t="shared" si="143"/>
        <v>-0.91865859775847436</v>
      </c>
      <c r="CB162" s="34">
        <f t="shared" si="144"/>
        <v>-10.260520451509395</v>
      </c>
      <c r="CE162" s="68">
        <f t="shared" si="133"/>
        <v>165000</v>
      </c>
      <c r="CF162" s="9">
        <v>2.9</v>
      </c>
      <c r="CG162" s="9">
        <v>4.5</v>
      </c>
      <c r="CH162" s="9">
        <v>-4.7</v>
      </c>
      <c r="CI162" s="9">
        <v>0</v>
      </c>
      <c r="CJ162" s="9">
        <f t="shared" si="134"/>
        <v>0</v>
      </c>
      <c r="CK162" s="9">
        <v>-1</v>
      </c>
      <c r="CL162" s="9">
        <f t="shared" si="135"/>
        <v>-9.8384848733295076</v>
      </c>
      <c r="CM162" s="9">
        <v>-1</v>
      </c>
      <c r="CN162" t="s">
        <v>2724</v>
      </c>
      <c r="CO162" t="s">
        <v>2725</v>
      </c>
      <c r="CP162" t="s">
        <v>3131</v>
      </c>
      <c r="CQ162" t="s">
        <v>2414</v>
      </c>
      <c r="CR162">
        <v>74</v>
      </c>
      <c r="CS162">
        <v>205</v>
      </c>
      <c r="CT162">
        <v>49</v>
      </c>
      <c r="CU162" t="s">
        <v>3402</v>
      </c>
      <c r="CV162" t="s">
        <v>3090</v>
      </c>
      <c r="CW162">
        <v>0</v>
      </c>
      <c r="CX162">
        <v>0</v>
      </c>
      <c r="CY162">
        <v>0</v>
      </c>
      <c r="CZ162" s="70"/>
      <c r="DA162">
        <v>0</v>
      </c>
    </row>
    <row r="163" spans="1:105" x14ac:dyDescent="0.2">
      <c r="A163" s="44" t="s">
        <v>2372</v>
      </c>
      <c r="B163" s="43" t="s">
        <v>952</v>
      </c>
      <c r="C163" s="43" t="s">
        <v>952</v>
      </c>
      <c r="D163" s="82" t="s">
        <v>952</v>
      </c>
      <c r="E163" s="42" t="str">
        <f t="shared" si="136"/>
        <v xml:space="preserve">Lashoff, Matt </v>
      </c>
      <c r="F163" s="42" t="s">
        <v>283</v>
      </c>
      <c r="G163" s="45" t="s">
        <v>2374</v>
      </c>
      <c r="H163" s="43">
        <v>18</v>
      </c>
      <c r="I163" s="64">
        <v>1</v>
      </c>
      <c r="J163" s="64">
        <v>4</v>
      </c>
      <c r="K163" s="64">
        <v>5</v>
      </c>
      <c r="L163" s="43">
        <v>-2</v>
      </c>
      <c r="M163">
        <v>0</v>
      </c>
      <c r="N163">
        <v>11</v>
      </c>
      <c r="O163" s="4">
        <f t="shared" si="137"/>
        <v>9.0909090909090912E-2</v>
      </c>
      <c r="Q163">
        <v>0</v>
      </c>
      <c r="R163">
        <v>0</v>
      </c>
      <c r="S163">
        <v>0</v>
      </c>
      <c r="T163">
        <v>0</v>
      </c>
      <c r="U163" s="4">
        <f t="shared" si="138"/>
        <v>0</v>
      </c>
      <c r="V163">
        <v>0</v>
      </c>
      <c r="W163">
        <v>1</v>
      </c>
      <c r="X163">
        <v>2</v>
      </c>
      <c r="Y163">
        <v>0</v>
      </c>
      <c r="Z163">
        <v>0</v>
      </c>
      <c r="AA163">
        <v>0</v>
      </c>
      <c r="AB163">
        <v>2</v>
      </c>
      <c r="AC163" s="9">
        <f t="shared" si="113"/>
        <v>6.9848661233993008</v>
      </c>
      <c r="AD163" s="9">
        <f t="shared" si="114"/>
        <v>13.969732246798602</v>
      </c>
      <c r="AE163" s="9">
        <f t="shared" si="115"/>
        <v>0</v>
      </c>
      <c r="AF163" s="9">
        <f t="shared" si="116"/>
        <v>0</v>
      </c>
      <c r="AG163" s="9">
        <f t="shared" si="117"/>
        <v>0</v>
      </c>
      <c r="AH163" s="9">
        <f t="shared" si="118"/>
        <v>11.991006744941295</v>
      </c>
      <c r="AI163" s="58">
        <f t="shared" si="119"/>
        <v>1.4988758431176616</v>
      </c>
      <c r="AJ163" s="58">
        <f t="shared" si="120"/>
        <v>4.1909196740395807</v>
      </c>
      <c r="AK163" s="58">
        <f t="shared" si="121"/>
        <v>0</v>
      </c>
      <c r="AL163" s="58">
        <f t="shared" si="122"/>
        <v>2.0984261803647262</v>
      </c>
      <c r="AM163" s="58">
        <f t="shared" si="123"/>
        <v>0</v>
      </c>
      <c r="AN163" s="58">
        <f t="shared" si="124"/>
        <v>0</v>
      </c>
      <c r="AO163" s="56">
        <v>200.15</v>
      </c>
      <c r="AP163" s="56">
        <v>42.95</v>
      </c>
      <c r="AQ163" s="56">
        <v>1.2833333333333332</v>
      </c>
      <c r="AR163" s="57">
        <f>SUM(AO163:AQ163)</f>
        <v>244.38333333333335</v>
      </c>
      <c r="AS163">
        <v>12</v>
      </c>
      <c r="AT163">
        <v>4</v>
      </c>
      <c r="AU163">
        <v>6</v>
      </c>
      <c r="AV163">
        <v>2</v>
      </c>
      <c r="AW163">
        <v>1</v>
      </c>
      <c r="AX163" s="9">
        <f t="shared" si="125"/>
        <v>2.9461910932278523</v>
      </c>
      <c r="AY163" s="9">
        <f t="shared" si="126"/>
        <v>0.98206369774261748</v>
      </c>
      <c r="AZ163" s="9">
        <f t="shared" si="127"/>
        <v>1.4730955466139262</v>
      </c>
      <c r="BA163" s="9">
        <f t="shared" si="128"/>
        <v>0.49103184887130874</v>
      </c>
      <c r="BB163" s="9">
        <f t="shared" si="129"/>
        <v>0.24551592443565437</v>
      </c>
      <c r="BC163" s="33">
        <f t="shared" si="130"/>
        <v>11.119444444444445</v>
      </c>
      <c r="BD163" s="33">
        <f t="shared" si="131"/>
        <v>7.1296296296296288E-2</v>
      </c>
      <c r="BE163" s="33">
        <f t="shared" si="132"/>
        <v>2.3861111111111111</v>
      </c>
      <c r="BF163" s="42">
        <f>BI163-BG163-BH163</f>
        <v>5</v>
      </c>
      <c r="BG163" s="43">
        <v>3</v>
      </c>
      <c r="BH163" s="43">
        <v>0</v>
      </c>
      <c r="BI163" s="43">
        <v>8</v>
      </c>
      <c r="BJ163" s="42">
        <f>BM163-BK163-BL163</f>
        <v>7</v>
      </c>
      <c r="BK163" s="43">
        <v>0</v>
      </c>
      <c r="BL163" s="43">
        <v>0</v>
      </c>
      <c r="BM163" s="43">
        <v>7</v>
      </c>
      <c r="BN163" s="34">
        <f t="shared" si="139"/>
        <v>10.039481745836145</v>
      </c>
      <c r="BO163" s="34">
        <f t="shared" si="140"/>
        <v>82.161754722794612</v>
      </c>
      <c r="BP163" s="33">
        <v>-2.2168630532747678E-2</v>
      </c>
      <c r="BQ163" s="33">
        <v>2.3209497869450852</v>
      </c>
      <c r="BR163" s="33">
        <v>-0.84987498006414131</v>
      </c>
      <c r="BS163" s="33">
        <v>-3.6314318620504858E-3</v>
      </c>
      <c r="BT163" s="33">
        <v>0</v>
      </c>
      <c r="BU163" s="9">
        <f t="shared" si="141"/>
        <v>1.445274744486146</v>
      </c>
      <c r="BV163" s="34">
        <f t="shared" si="142"/>
        <v>11.827932165200675</v>
      </c>
      <c r="BW163" s="33">
        <v>4.521800115313555</v>
      </c>
      <c r="BX163" s="33">
        <v>1.224149777814044</v>
      </c>
      <c r="BY163" s="33">
        <v>0.16219471567579816</v>
      </c>
      <c r="BZ163" s="33">
        <v>2.6860623925466016</v>
      </c>
      <c r="CA163" s="9">
        <f t="shared" si="143"/>
        <v>8.5942070013499983</v>
      </c>
      <c r="CB163" s="34">
        <f t="shared" si="144"/>
        <v>70.333822557593919</v>
      </c>
      <c r="CE163" s="68">
        <f t="shared" si="133"/>
        <v>165000</v>
      </c>
      <c r="CF163" s="62">
        <v>4.8</v>
      </c>
      <c r="CG163" s="62">
        <v>4.4000000000000004</v>
      </c>
      <c r="CH163" s="62">
        <v>-2.1</v>
      </c>
      <c r="CI163" s="62">
        <v>0.7</v>
      </c>
      <c r="CJ163" s="63">
        <f t="shared" si="134"/>
        <v>4.8507247213720621</v>
      </c>
      <c r="CK163" s="62">
        <v>-0.1</v>
      </c>
      <c r="CL163" s="63">
        <f t="shared" si="135"/>
        <v>-0.69296067448172316</v>
      </c>
      <c r="CM163" s="62">
        <v>0.6</v>
      </c>
      <c r="CN163" t="s">
        <v>1711</v>
      </c>
      <c r="CO163" t="s">
        <v>2725</v>
      </c>
      <c r="CP163" t="s">
        <v>3131</v>
      </c>
      <c r="CQ163" t="s">
        <v>2414</v>
      </c>
      <c r="CR163">
        <v>74</v>
      </c>
      <c r="CS163">
        <v>204</v>
      </c>
      <c r="CT163">
        <v>49</v>
      </c>
      <c r="CU163" t="s">
        <v>3402</v>
      </c>
      <c r="CV163" t="s">
        <v>3090</v>
      </c>
      <c r="CZ163" s="72">
        <v>850000</v>
      </c>
      <c r="DA163">
        <v>0</v>
      </c>
    </row>
    <row r="164" spans="1:105" x14ac:dyDescent="0.2">
      <c r="A164" s="38" t="s">
        <v>2452</v>
      </c>
      <c r="B164" t="s">
        <v>964</v>
      </c>
      <c r="C164" t="s">
        <v>964</v>
      </c>
      <c r="D164" s="82" t="s">
        <v>952</v>
      </c>
      <c r="E164" t="str">
        <f t="shared" si="136"/>
        <v xml:space="preserve">Ryder, Michael </v>
      </c>
      <c r="F164" t="s">
        <v>503</v>
      </c>
      <c r="G164" t="s">
        <v>1528</v>
      </c>
      <c r="H164">
        <v>82</v>
      </c>
      <c r="I164">
        <v>30</v>
      </c>
      <c r="J164">
        <v>28</v>
      </c>
      <c r="K164">
        <f>I164+J164</f>
        <v>58</v>
      </c>
      <c r="L164">
        <v>-25</v>
      </c>
      <c r="M164">
        <v>60</v>
      </c>
      <c r="N164">
        <v>221</v>
      </c>
      <c r="O164" s="4">
        <f t="shared" si="137"/>
        <v>0.13574660633484162</v>
      </c>
      <c r="P164">
        <v>1619</v>
      </c>
      <c r="Q164">
        <v>3</v>
      </c>
      <c r="R164">
        <v>0</v>
      </c>
      <c r="S164">
        <v>12</v>
      </c>
      <c r="T164">
        <v>16</v>
      </c>
      <c r="U164" s="4">
        <f t="shared" si="138"/>
        <v>0.42857142857142855</v>
      </c>
      <c r="V164" s="40">
        <v>0.5</v>
      </c>
      <c r="W164">
        <v>17</v>
      </c>
      <c r="X164">
        <v>17</v>
      </c>
      <c r="Y164">
        <v>2</v>
      </c>
      <c r="Z164">
        <v>0</v>
      </c>
      <c r="AA164">
        <f>I164-W164-Y164</f>
        <v>11</v>
      </c>
      <c r="AB164">
        <f>J164-X164-Z164</f>
        <v>11</v>
      </c>
      <c r="AC164" s="9">
        <f t="shared" si="113"/>
        <v>16.023459182070482</v>
      </c>
      <c r="AD164" s="9">
        <f t="shared" si="114"/>
        <v>16.023459182070482</v>
      </c>
      <c r="AE164" s="9">
        <f t="shared" si="115"/>
        <v>9.0634441087613293</v>
      </c>
      <c r="AF164" s="9">
        <f t="shared" si="116"/>
        <v>0</v>
      </c>
      <c r="AG164" s="9">
        <f t="shared" si="117"/>
        <v>13.889132455325045</v>
      </c>
      <c r="AH164" s="9">
        <f t="shared" si="118"/>
        <v>13.889132455325045</v>
      </c>
      <c r="AI164" s="6">
        <f t="shared" si="119"/>
        <v>2.1465022885502343</v>
      </c>
      <c r="AJ164" s="6">
        <f t="shared" si="120"/>
        <v>12.064722207676597</v>
      </c>
      <c r="AK164" s="6">
        <f t="shared" si="121"/>
        <v>1.8126888217522659</v>
      </c>
      <c r="AL164" s="6">
        <f t="shared" si="122"/>
        <v>3.3460182733283066</v>
      </c>
      <c r="AM164" s="6">
        <f t="shared" si="123"/>
        <v>0.75404513797978734</v>
      </c>
      <c r="AN164" s="6">
        <f t="shared" si="124"/>
        <v>4.5317220543806647</v>
      </c>
      <c r="AO164" s="32">
        <v>950.38333333333321</v>
      </c>
      <c r="AP164" s="32">
        <v>318.28333333333336</v>
      </c>
      <c r="AQ164" s="32">
        <v>66.2</v>
      </c>
      <c r="AR164" s="32">
        <v>1334.8666666666666</v>
      </c>
      <c r="AS164" s="40">
        <v>21</v>
      </c>
      <c r="AT164" s="40">
        <v>130</v>
      </c>
      <c r="AU164" s="40">
        <v>82</v>
      </c>
      <c r="AV164" s="40">
        <v>27</v>
      </c>
      <c r="AW164" s="40">
        <v>49</v>
      </c>
      <c r="AX164" s="9">
        <f t="shared" si="125"/>
        <v>0.94391449832692409</v>
      </c>
      <c r="AY164" s="9">
        <f t="shared" si="126"/>
        <v>5.8432802277381022</v>
      </c>
      <c r="AZ164" s="9">
        <f t="shared" si="127"/>
        <v>3.685761374419418</v>
      </c>
      <c r="BA164" s="9">
        <f t="shared" si="128"/>
        <v>1.2136043549917594</v>
      </c>
      <c r="BB164" s="9">
        <f t="shared" si="129"/>
        <v>2.2024671627628227</v>
      </c>
      <c r="BC164" s="9">
        <f t="shared" si="130"/>
        <v>11.590040650406502</v>
      </c>
      <c r="BD164" s="9">
        <f t="shared" si="131"/>
        <v>0.80731707317073176</v>
      </c>
      <c r="BE164" s="9">
        <f t="shared" si="132"/>
        <v>3.8815040650406507</v>
      </c>
      <c r="BF164" s="3">
        <v>34</v>
      </c>
      <c r="BG164" s="3">
        <v>64</v>
      </c>
      <c r="BH164" s="3">
        <v>2</v>
      </c>
      <c r="BI164" s="3">
        <v>100</v>
      </c>
      <c r="BJ164" s="3">
        <v>53</v>
      </c>
      <c r="BK164" s="3">
        <v>4</v>
      </c>
      <c r="BL164" s="3">
        <v>5</v>
      </c>
      <c r="BM164" s="3">
        <v>62</v>
      </c>
      <c r="BN164" s="34">
        <f t="shared" si="139"/>
        <v>49.714127740022022</v>
      </c>
      <c r="BO164" s="34">
        <f t="shared" si="140"/>
        <v>74.485533246799221</v>
      </c>
      <c r="BP164" s="34">
        <v>11.112731607304006</v>
      </c>
      <c r="BQ164" s="34">
        <v>30.321863651734677</v>
      </c>
      <c r="BR164" s="34">
        <v>-0.42397471597955977</v>
      </c>
      <c r="BS164" s="34">
        <v>4.4464243090876625</v>
      </c>
      <c r="BT164" s="34">
        <v>2.1331331153495312</v>
      </c>
      <c r="BU164" s="34">
        <f t="shared" si="141"/>
        <v>47.590177967496317</v>
      </c>
      <c r="BV164" s="34">
        <f t="shared" si="142"/>
        <v>71.303268192822728</v>
      </c>
      <c r="BW164" s="34">
        <v>1.3625518824739529</v>
      </c>
      <c r="BX164" s="34">
        <v>0.17978406658986373</v>
      </c>
      <c r="BY164" s="34">
        <v>3.1784477068888846</v>
      </c>
      <c r="BZ164" s="34">
        <v>-2.5968338834269979</v>
      </c>
      <c r="CA164" s="34">
        <f t="shared" si="143"/>
        <v>2.1239497725257031</v>
      </c>
      <c r="CB164" s="34">
        <f t="shared" si="144"/>
        <v>3.1822650539764816</v>
      </c>
      <c r="CC164" s="15">
        <v>29</v>
      </c>
      <c r="CD164" s="7">
        <v>2704744</v>
      </c>
      <c r="CE164" s="68">
        <f t="shared" si="133"/>
        <v>2704744.0000000005</v>
      </c>
      <c r="CF164" s="9">
        <v>35.6</v>
      </c>
      <c r="CG164" s="9">
        <v>25.5</v>
      </c>
      <c r="CH164" s="9">
        <v>-12.8</v>
      </c>
      <c r="CI164" s="9">
        <v>6.1</v>
      </c>
      <c r="CJ164" s="9">
        <f t="shared" si="134"/>
        <v>7.095704772152267</v>
      </c>
      <c r="CK164" s="9">
        <v>-1</v>
      </c>
      <c r="CL164" s="9">
        <f t="shared" si="135"/>
        <v>-1.1632302905167651</v>
      </c>
      <c r="CM164" s="9">
        <v>5.0999999999999996</v>
      </c>
      <c r="CN164" t="s">
        <v>3114</v>
      </c>
      <c r="CO164" t="s">
        <v>3115</v>
      </c>
      <c r="CP164" t="s">
        <v>3116</v>
      </c>
      <c r="CQ164" t="s">
        <v>2400</v>
      </c>
      <c r="CR164">
        <v>72</v>
      </c>
      <c r="CS164">
        <v>192</v>
      </c>
      <c r="CT164">
        <v>73</v>
      </c>
      <c r="CU164" t="s">
        <v>3401</v>
      </c>
      <c r="CV164" t="s">
        <v>2382</v>
      </c>
      <c r="CW164">
        <v>4</v>
      </c>
      <c r="CX164">
        <v>1</v>
      </c>
      <c r="CY164">
        <v>1</v>
      </c>
      <c r="CZ164" s="70"/>
      <c r="DA164">
        <v>0</v>
      </c>
    </row>
    <row r="165" spans="1:105" x14ac:dyDescent="0.2">
      <c r="A165" s="44" t="s">
        <v>2372</v>
      </c>
      <c r="B165" s="43" t="s">
        <v>964</v>
      </c>
      <c r="C165" s="43" t="s">
        <v>964</v>
      </c>
      <c r="D165" s="82" t="s">
        <v>952</v>
      </c>
      <c r="E165" s="42" t="str">
        <f t="shared" si="136"/>
        <v xml:space="preserve">Ryder, Michael </v>
      </c>
      <c r="F165" s="42" t="s">
        <v>503</v>
      </c>
      <c r="G165" s="45" t="s">
        <v>1528</v>
      </c>
      <c r="H165" s="43">
        <v>70</v>
      </c>
      <c r="I165" s="64">
        <v>14</v>
      </c>
      <c r="J165" s="64">
        <v>17</v>
      </c>
      <c r="K165" s="64">
        <v>31</v>
      </c>
      <c r="L165" s="43">
        <v>-4</v>
      </c>
      <c r="M165">
        <v>30</v>
      </c>
      <c r="N165">
        <v>134</v>
      </c>
      <c r="O165" s="4">
        <f t="shared" si="137"/>
        <v>0.1044776119402985</v>
      </c>
      <c r="Q165">
        <v>2</v>
      </c>
      <c r="R165">
        <v>0</v>
      </c>
      <c r="S165">
        <v>5</v>
      </c>
      <c r="T165">
        <v>14</v>
      </c>
      <c r="U165" s="4">
        <f t="shared" si="138"/>
        <v>0.26315789473684209</v>
      </c>
      <c r="V165">
        <v>0.4</v>
      </c>
      <c r="W165">
        <v>1</v>
      </c>
      <c r="X165">
        <v>12</v>
      </c>
      <c r="Y165">
        <v>0</v>
      </c>
      <c r="Z165">
        <v>0</v>
      </c>
      <c r="AA165">
        <v>13</v>
      </c>
      <c r="AB165">
        <v>5</v>
      </c>
      <c r="AC165" s="9">
        <f t="shared" si="113"/>
        <v>2.0242914979757085</v>
      </c>
      <c r="AD165" s="9">
        <f t="shared" si="114"/>
        <v>24.291497975708502</v>
      </c>
      <c r="AE165" s="9">
        <f t="shared" si="115"/>
        <v>0</v>
      </c>
      <c r="AF165" s="9">
        <f t="shared" si="116"/>
        <v>0</v>
      </c>
      <c r="AG165" s="9">
        <f t="shared" si="117"/>
        <v>20.200712204596957</v>
      </c>
      <c r="AH165" s="9">
        <f t="shared" si="118"/>
        <v>7.7695046940757528</v>
      </c>
      <c r="AI165" s="58">
        <f t="shared" si="119"/>
        <v>2.4085464551634836</v>
      </c>
      <c r="AJ165" s="58">
        <f t="shared" si="120"/>
        <v>9.7165991902834001</v>
      </c>
      <c r="AK165" s="58">
        <f t="shared" si="121"/>
        <v>0</v>
      </c>
      <c r="AL165" s="58">
        <f t="shared" si="122"/>
        <v>2.7193266429265135</v>
      </c>
      <c r="AM165" s="58">
        <f t="shared" si="123"/>
        <v>0</v>
      </c>
      <c r="AN165" s="58">
        <f t="shared" si="124"/>
        <v>18.41432225063939</v>
      </c>
      <c r="AO165" s="56">
        <v>772.25</v>
      </c>
      <c r="AP165" s="56">
        <v>148.19999999999999</v>
      </c>
      <c r="AQ165" s="56">
        <v>6.5166666666666657</v>
      </c>
      <c r="AR165" s="57">
        <f>SUM(AO165:AQ165)</f>
        <v>926.9666666666667</v>
      </c>
      <c r="AS165">
        <v>15</v>
      </c>
      <c r="AT165">
        <v>122</v>
      </c>
      <c r="AU165">
        <v>56</v>
      </c>
      <c r="AV165">
        <v>12</v>
      </c>
      <c r="AW165">
        <v>29</v>
      </c>
      <c r="AX165" s="9">
        <f t="shared" si="125"/>
        <v>0.97090869862274798</v>
      </c>
      <c r="AY165" s="9">
        <f t="shared" si="126"/>
        <v>7.8967240821316835</v>
      </c>
      <c r="AZ165" s="9">
        <f t="shared" si="127"/>
        <v>3.6247258081915925</v>
      </c>
      <c r="BA165" s="9">
        <f t="shared" si="128"/>
        <v>0.77672695889819843</v>
      </c>
      <c r="BB165" s="9">
        <f t="shared" si="129"/>
        <v>1.8770901506706463</v>
      </c>
      <c r="BC165" s="33">
        <f t="shared" si="130"/>
        <v>11.032142857142857</v>
      </c>
      <c r="BD165" s="33">
        <f t="shared" si="131"/>
        <v>9.3095238095238078E-2</v>
      </c>
      <c r="BE165" s="33">
        <f t="shared" si="132"/>
        <v>2.117142857142857</v>
      </c>
      <c r="BF165" s="42">
        <f>BI165-BG165-BH165</f>
        <v>31</v>
      </c>
      <c r="BG165" s="43">
        <v>24</v>
      </c>
      <c r="BH165" s="43">
        <v>0</v>
      </c>
      <c r="BI165" s="43">
        <v>55</v>
      </c>
      <c r="BJ165" s="42">
        <f>BM165-BK165-BL165</f>
        <v>35</v>
      </c>
      <c r="BK165" s="43">
        <v>0</v>
      </c>
      <c r="BL165" s="43">
        <v>2</v>
      </c>
      <c r="BM165" s="43">
        <v>37</v>
      </c>
      <c r="BN165" s="34">
        <f t="shared" si="139"/>
        <v>20.131343645384561</v>
      </c>
      <c r="BO165" s="34">
        <f t="shared" si="140"/>
        <v>43.434881467261448</v>
      </c>
      <c r="BP165" s="33">
        <v>13.542550833108617</v>
      </c>
      <c r="BQ165" s="33">
        <v>5.1317997645502533</v>
      </c>
      <c r="BR165" s="33">
        <v>-1.2616869819092014</v>
      </c>
      <c r="BS165" s="33">
        <v>-8.9366932430607865E-2</v>
      </c>
      <c r="BT165" s="33">
        <v>-0.87388718748387406</v>
      </c>
      <c r="BU165" s="9">
        <f t="shared" si="141"/>
        <v>16.449409495835191</v>
      </c>
      <c r="BV165" s="34">
        <f t="shared" si="142"/>
        <v>35.49083281492004</v>
      </c>
      <c r="BW165" s="33">
        <v>3.395487278099965</v>
      </c>
      <c r="BX165" s="33">
        <v>0.37445230683853908</v>
      </c>
      <c r="BY165" s="33">
        <v>-0.40530734387756306</v>
      </c>
      <c r="BZ165" s="33">
        <v>0.31730190848842937</v>
      </c>
      <c r="CA165" s="9">
        <f t="shared" si="143"/>
        <v>3.6819341495493707</v>
      </c>
      <c r="CB165" s="34">
        <f t="shared" si="144"/>
        <v>7.9440486523414089</v>
      </c>
      <c r="CC165" s="47">
        <v>52.234656999999999</v>
      </c>
      <c r="CD165">
        <v>1997969</v>
      </c>
      <c r="CE165" s="68">
        <f t="shared" si="133"/>
        <v>2340477.9714285717</v>
      </c>
      <c r="CF165" s="62">
        <v>21.7</v>
      </c>
      <c r="CG165" s="62">
        <v>18.5</v>
      </c>
      <c r="CH165" s="62">
        <v>-5.5</v>
      </c>
      <c r="CI165" s="62">
        <v>1.9</v>
      </c>
      <c r="CJ165" s="63">
        <f t="shared" si="134"/>
        <v>3.5130429423275444</v>
      </c>
      <c r="CK165" s="62">
        <v>0.1</v>
      </c>
      <c r="CL165" s="63">
        <f t="shared" si="135"/>
        <v>0.18489699696460765</v>
      </c>
      <c r="CM165" s="62">
        <v>1.8</v>
      </c>
      <c r="CN165" t="s">
        <v>564</v>
      </c>
      <c r="CO165" t="s">
        <v>3115</v>
      </c>
      <c r="CP165" t="s">
        <v>1847</v>
      </c>
      <c r="CQ165" t="s">
        <v>2400</v>
      </c>
      <c r="CR165">
        <v>72</v>
      </c>
      <c r="CS165">
        <v>186</v>
      </c>
      <c r="CT165">
        <v>73</v>
      </c>
      <c r="CU165" t="s">
        <v>3401</v>
      </c>
      <c r="CZ165" s="72">
        <v>2950000</v>
      </c>
      <c r="DA165">
        <v>0</v>
      </c>
    </row>
    <row r="166" spans="1:105" x14ac:dyDescent="0.2">
      <c r="A166" s="44" t="s">
        <v>2372</v>
      </c>
      <c r="B166" s="43"/>
      <c r="C166" s="43" t="s">
        <v>952</v>
      </c>
      <c r="D166" s="42" t="s">
        <v>952</v>
      </c>
      <c r="E166" s="42" t="str">
        <f t="shared" si="136"/>
        <v xml:space="preserve">Lucic, Milan </v>
      </c>
      <c r="F166" s="42" t="s">
        <v>307</v>
      </c>
      <c r="G166" s="45" t="s">
        <v>1540</v>
      </c>
      <c r="H166" s="43">
        <v>77</v>
      </c>
      <c r="I166" s="64">
        <v>8</v>
      </c>
      <c r="J166" s="64">
        <v>19</v>
      </c>
      <c r="K166" s="64">
        <v>27</v>
      </c>
      <c r="L166" s="43">
        <v>-2</v>
      </c>
      <c r="M166">
        <v>89</v>
      </c>
      <c r="N166">
        <v>88</v>
      </c>
      <c r="O166" s="4">
        <f t="shared" si="137"/>
        <v>9.0909090909090912E-2</v>
      </c>
      <c r="Q166">
        <v>4</v>
      </c>
      <c r="R166">
        <v>0</v>
      </c>
      <c r="S166">
        <v>4</v>
      </c>
      <c r="T166">
        <v>4</v>
      </c>
      <c r="U166" s="4">
        <f t="shared" si="138"/>
        <v>0.5</v>
      </c>
      <c r="V166">
        <v>0.1</v>
      </c>
      <c r="W166">
        <v>1</v>
      </c>
      <c r="X166">
        <v>2</v>
      </c>
      <c r="Y166">
        <v>0</v>
      </c>
      <c r="Z166">
        <v>0</v>
      </c>
      <c r="AA166">
        <v>7</v>
      </c>
      <c r="AB166">
        <v>17</v>
      </c>
      <c r="AC166" s="9">
        <f t="shared" si="113"/>
        <v>3.7641154328732749</v>
      </c>
      <c r="AD166" s="9">
        <f t="shared" si="114"/>
        <v>7.5282308657465498</v>
      </c>
      <c r="AE166" s="9">
        <f t="shared" si="115"/>
        <v>0</v>
      </c>
      <c r="AF166" s="9">
        <f t="shared" si="116"/>
        <v>0</v>
      </c>
      <c r="AG166" s="9">
        <f t="shared" si="117"/>
        <v>9.8682278307520619</v>
      </c>
      <c r="AH166" s="9">
        <f t="shared" si="118"/>
        <v>23.965696160397862</v>
      </c>
      <c r="AI166" s="58">
        <f t="shared" si="119"/>
        <v>2.1146202494468702</v>
      </c>
      <c r="AJ166" s="58">
        <f t="shared" si="120"/>
        <v>4.5169385194479297</v>
      </c>
      <c r="AK166" s="58">
        <f t="shared" si="121"/>
        <v>0</v>
      </c>
      <c r="AL166" s="58">
        <f t="shared" si="122"/>
        <v>2.2555949327433282</v>
      </c>
      <c r="AM166" s="58">
        <f t="shared" si="123"/>
        <v>0</v>
      </c>
      <c r="AN166" s="58">
        <f t="shared" si="124"/>
        <v>0</v>
      </c>
      <c r="AO166" s="56">
        <v>851.2166666666667</v>
      </c>
      <c r="AP166" s="56">
        <v>79.7</v>
      </c>
      <c r="AQ166" s="56">
        <v>2.1333333333333333</v>
      </c>
      <c r="AR166" s="57">
        <f>SUM(AO166:AQ166)</f>
        <v>933.05000000000007</v>
      </c>
      <c r="AS166">
        <v>28</v>
      </c>
      <c r="AT166">
        <v>181</v>
      </c>
      <c r="AU166">
        <v>41</v>
      </c>
      <c r="AV166">
        <v>15</v>
      </c>
      <c r="AW166">
        <v>21</v>
      </c>
      <c r="AX166" s="9">
        <f t="shared" si="125"/>
        <v>1.8005465945019024</v>
      </c>
      <c r="AY166" s="9">
        <f t="shared" si="126"/>
        <v>11.639247628744441</v>
      </c>
      <c r="AZ166" s="9">
        <f t="shared" si="127"/>
        <v>2.6365146562349286</v>
      </c>
      <c r="BA166" s="9">
        <f t="shared" si="128"/>
        <v>0.96457853276887617</v>
      </c>
      <c r="BB166" s="9">
        <f t="shared" si="129"/>
        <v>1.3504099458764267</v>
      </c>
      <c r="BC166" s="33">
        <f t="shared" si="130"/>
        <v>11.054761904761905</v>
      </c>
      <c r="BD166" s="33">
        <f t="shared" si="131"/>
        <v>2.7705627705627706E-2</v>
      </c>
      <c r="BE166" s="33">
        <f t="shared" si="132"/>
        <v>1.035064935064935</v>
      </c>
      <c r="BF166" s="42">
        <f>BI166-BG166-BH166</f>
        <v>30</v>
      </c>
      <c r="BG166" s="43">
        <v>6</v>
      </c>
      <c r="BH166" s="43">
        <v>0</v>
      </c>
      <c r="BI166" s="43">
        <v>36</v>
      </c>
      <c r="BJ166" s="42">
        <f>BM166-BK166-BL166</f>
        <v>32</v>
      </c>
      <c r="BK166" s="43">
        <v>0</v>
      </c>
      <c r="BL166" s="43">
        <v>0</v>
      </c>
      <c r="BM166" s="43">
        <v>32</v>
      </c>
      <c r="BN166" s="34">
        <f t="shared" si="139"/>
        <v>19.250207766631085</v>
      </c>
      <c r="BO166" s="34">
        <f t="shared" si="140"/>
        <v>41.262971473406743</v>
      </c>
      <c r="BP166" s="33">
        <v>12.550620995659973</v>
      </c>
      <c r="BQ166" s="33">
        <v>-0.48323387182099042</v>
      </c>
      <c r="BR166" s="33">
        <v>-2.2887725005977577</v>
      </c>
      <c r="BS166" s="33">
        <v>-3.1758951842836627E-2</v>
      </c>
      <c r="BT166" s="33">
        <v>0</v>
      </c>
      <c r="BU166" s="9">
        <f t="shared" si="141"/>
        <v>9.7468556713983876</v>
      </c>
      <c r="BV166" s="34">
        <f t="shared" si="142"/>
        <v>20.892461650283238</v>
      </c>
      <c r="BW166" s="33">
        <v>6.9158015830590758</v>
      </c>
      <c r="BX166" s="33">
        <v>0.31003605003353424</v>
      </c>
      <c r="BY166" s="33">
        <v>0.22627418987537296</v>
      </c>
      <c r="BZ166" s="33">
        <v>2.0512402722647161</v>
      </c>
      <c r="CA166" s="9">
        <f t="shared" si="143"/>
        <v>9.5033520952326995</v>
      </c>
      <c r="CB166" s="34">
        <f t="shared" si="144"/>
        <v>20.370509823123516</v>
      </c>
      <c r="CC166" s="47">
        <v>47.202022999999997</v>
      </c>
      <c r="CD166">
        <v>1072466</v>
      </c>
      <c r="CE166" s="68">
        <f t="shared" si="133"/>
        <v>1142106.6493506492</v>
      </c>
      <c r="CF166" s="62">
        <v>20.399999999999999</v>
      </c>
      <c r="CG166" s="62">
        <v>18.5</v>
      </c>
      <c r="CH166" s="62">
        <v>-3.1</v>
      </c>
      <c r="CI166" s="62">
        <v>0.5</v>
      </c>
      <c r="CJ166" s="63">
        <f t="shared" si="134"/>
        <v>0.98533493176555575</v>
      </c>
      <c r="CK166" s="62">
        <v>0.9</v>
      </c>
      <c r="CL166" s="63">
        <f t="shared" si="135"/>
        <v>1.7736028771780006</v>
      </c>
      <c r="CM166" s="62">
        <v>1.3</v>
      </c>
      <c r="CN166" t="s">
        <v>598</v>
      </c>
      <c r="CO166" t="s">
        <v>2216</v>
      </c>
      <c r="CP166" t="s">
        <v>2433</v>
      </c>
      <c r="CQ166" t="s">
        <v>2400</v>
      </c>
      <c r="CR166">
        <v>76</v>
      </c>
      <c r="CS166">
        <v>220</v>
      </c>
      <c r="CT166">
        <v>17</v>
      </c>
      <c r="CU166" t="s">
        <v>3402</v>
      </c>
      <c r="CV166" t="s">
        <v>3090</v>
      </c>
      <c r="CZ166" s="72">
        <v>850000</v>
      </c>
      <c r="DA166">
        <v>0</v>
      </c>
    </row>
    <row r="167" spans="1:105" x14ac:dyDescent="0.2">
      <c r="A167" s="38" t="s">
        <v>2452</v>
      </c>
      <c r="B167" t="s">
        <v>952</v>
      </c>
      <c r="D167" t="s">
        <v>952</v>
      </c>
      <c r="E167" t="str">
        <f t="shared" si="136"/>
        <v xml:space="preserve">Thompson, Nate </v>
      </c>
      <c r="F167" t="s">
        <v>1415</v>
      </c>
      <c r="G167" t="s">
        <v>1537</v>
      </c>
      <c r="H167">
        <v>4</v>
      </c>
      <c r="I167">
        <v>0</v>
      </c>
      <c r="J167">
        <v>0</v>
      </c>
      <c r="K167">
        <f>I167+J167</f>
        <v>0</v>
      </c>
      <c r="L167">
        <v>0</v>
      </c>
      <c r="M167">
        <v>0</v>
      </c>
      <c r="N167">
        <v>5</v>
      </c>
      <c r="O167" s="4">
        <f t="shared" si="137"/>
        <v>0</v>
      </c>
      <c r="P167">
        <v>32</v>
      </c>
      <c r="Q167">
        <v>0</v>
      </c>
      <c r="R167">
        <v>0</v>
      </c>
      <c r="S167">
        <v>4</v>
      </c>
      <c r="T167">
        <v>6</v>
      </c>
      <c r="U167" s="4">
        <f t="shared" si="138"/>
        <v>0.4</v>
      </c>
      <c r="V167" s="40">
        <v>4</v>
      </c>
      <c r="W167">
        <v>0</v>
      </c>
      <c r="X167">
        <v>0</v>
      </c>
      <c r="Y167">
        <v>0</v>
      </c>
      <c r="Z167">
        <v>0</v>
      </c>
      <c r="AA167">
        <f>I167-W167-Y167</f>
        <v>0</v>
      </c>
      <c r="AB167">
        <f>J167-X167-Z167</f>
        <v>0</v>
      </c>
      <c r="AC167" s="9">
        <f t="shared" si="113"/>
        <v>0</v>
      </c>
      <c r="AD167" s="9">
        <f t="shared" si="114"/>
        <v>0</v>
      </c>
      <c r="AE167" s="9">
        <f t="shared" si="115"/>
        <v>0</v>
      </c>
      <c r="AF167" s="9">
        <f t="shared" si="116"/>
        <v>0</v>
      </c>
      <c r="AG167" s="9">
        <f t="shared" si="117"/>
        <v>0</v>
      </c>
      <c r="AH167" s="9">
        <f t="shared" si="118"/>
        <v>0</v>
      </c>
      <c r="AI167" s="6">
        <f t="shared" si="119"/>
        <v>0</v>
      </c>
      <c r="AJ167" s="6">
        <f t="shared" si="120"/>
        <v>0</v>
      </c>
      <c r="AK167" s="6">
        <f t="shared" si="121"/>
        <v>0</v>
      </c>
      <c r="AL167" s="6">
        <f t="shared" si="122"/>
        <v>0</v>
      </c>
      <c r="AM167" s="6">
        <f t="shared" si="123"/>
        <v>0</v>
      </c>
      <c r="AN167" s="6">
        <f t="shared" si="124"/>
        <v>0</v>
      </c>
      <c r="AO167" s="32">
        <v>18.600000000000001</v>
      </c>
      <c r="AP167" s="32">
        <v>0</v>
      </c>
      <c r="AQ167" s="32">
        <v>0.48333333333333339</v>
      </c>
      <c r="AR167" s="32">
        <v>19.083333333333336</v>
      </c>
      <c r="AS167" s="40">
        <v>2</v>
      </c>
      <c r="AT167" s="40">
        <v>3</v>
      </c>
      <c r="AU167" s="40">
        <v>1</v>
      </c>
      <c r="AV167" s="40">
        <v>0</v>
      </c>
      <c r="AW167" s="40">
        <v>2</v>
      </c>
      <c r="AX167" s="9">
        <f t="shared" si="125"/>
        <v>6.2882096069868982</v>
      </c>
      <c r="AY167" s="9">
        <f t="shared" si="126"/>
        <v>9.4323144104803482</v>
      </c>
      <c r="AZ167" s="9">
        <f t="shared" si="127"/>
        <v>3.1441048034934491</v>
      </c>
      <c r="BA167" s="9">
        <f t="shared" si="128"/>
        <v>0</v>
      </c>
      <c r="BB167" s="9">
        <f t="shared" si="129"/>
        <v>6.2882096069868982</v>
      </c>
      <c r="BC167" s="9">
        <f t="shared" si="130"/>
        <v>4.6500000000000004</v>
      </c>
      <c r="BD167" s="9">
        <f t="shared" si="131"/>
        <v>0.12083333333333335</v>
      </c>
      <c r="BE167" s="9">
        <f t="shared" si="132"/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4">
        <f t="shared" si="139"/>
        <v>0.1937629165425695</v>
      </c>
      <c r="BO167" s="34">
        <f t="shared" si="140"/>
        <v>20.30703055467977</v>
      </c>
      <c r="BP167" s="34">
        <v>-0.53631225031144258</v>
      </c>
      <c r="BQ167" s="34">
        <v>0</v>
      </c>
      <c r="BR167" s="34">
        <v>4.8055230448711631E-3</v>
      </c>
      <c r="BS167" s="34">
        <v>-6.5831383487510624E-3</v>
      </c>
      <c r="BT167" s="34">
        <v>0</v>
      </c>
      <c r="BU167" s="34">
        <f t="shared" si="141"/>
        <v>-0.53808986561532246</v>
      </c>
      <c r="BV167" s="34">
        <f t="shared" si="142"/>
        <v>-56.393697706409334</v>
      </c>
      <c r="BW167" s="34">
        <v>0.43796396635267942</v>
      </c>
      <c r="BX167" s="34">
        <v>0</v>
      </c>
      <c r="BY167" s="34">
        <v>5.4842506165771417E-2</v>
      </c>
      <c r="BZ167" s="34">
        <v>0.23904630963944118</v>
      </c>
      <c r="CA167" s="34">
        <f t="shared" si="143"/>
        <v>0.73185278215789196</v>
      </c>
      <c r="CB167" s="34">
        <f t="shared" si="144"/>
        <v>76.700728261089111</v>
      </c>
      <c r="CE167" s="68">
        <f t="shared" si="133"/>
        <v>165000</v>
      </c>
      <c r="CF167" s="9">
        <v>0.3</v>
      </c>
      <c r="CG167" s="9">
        <v>0.3</v>
      </c>
      <c r="CH167" s="9">
        <v>0</v>
      </c>
      <c r="CI167" s="9">
        <v>-0.2</v>
      </c>
      <c r="CJ167" s="9">
        <f t="shared" si="134"/>
        <v>-20.442930153321974</v>
      </c>
      <c r="CK167" s="9">
        <v>0</v>
      </c>
      <c r="CL167" s="9">
        <f t="shared" si="135"/>
        <v>0</v>
      </c>
      <c r="CM167" s="9">
        <v>-0.2</v>
      </c>
      <c r="CN167" t="s">
        <v>3365</v>
      </c>
      <c r="CO167" t="s">
        <v>1584</v>
      </c>
      <c r="CP167" t="s">
        <v>1585</v>
      </c>
      <c r="CQ167" t="s">
        <v>2414</v>
      </c>
      <c r="CR167">
        <v>72</v>
      </c>
      <c r="CS167">
        <v>207</v>
      </c>
      <c r="CU167" t="s">
        <v>3402</v>
      </c>
      <c r="CV167" t="s">
        <v>3090</v>
      </c>
      <c r="CW167">
        <v>0</v>
      </c>
      <c r="CX167">
        <v>0</v>
      </c>
      <c r="CY167">
        <v>0</v>
      </c>
      <c r="CZ167" s="70"/>
      <c r="DA167">
        <v>0</v>
      </c>
    </row>
    <row r="168" spans="1:105" x14ac:dyDescent="0.2">
      <c r="A168" s="38" t="s">
        <v>2452</v>
      </c>
      <c r="B168" t="s">
        <v>952</v>
      </c>
      <c r="C168" t="s">
        <v>952</v>
      </c>
      <c r="D168" s="82" t="s">
        <v>952</v>
      </c>
      <c r="E168" t="str">
        <f t="shared" si="136"/>
        <v xml:space="preserve">Axelsson, P.J. </v>
      </c>
      <c r="F168" t="s">
        <v>2467</v>
      </c>
      <c r="G168" t="s">
        <v>1540</v>
      </c>
      <c r="H168">
        <v>55</v>
      </c>
      <c r="I168">
        <v>11</v>
      </c>
      <c r="J168">
        <v>16</v>
      </c>
      <c r="K168">
        <f>I168+J168</f>
        <v>27</v>
      </c>
      <c r="L168">
        <v>-10</v>
      </c>
      <c r="M168">
        <v>52</v>
      </c>
      <c r="N168">
        <v>81</v>
      </c>
      <c r="O168" s="4">
        <f t="shared" si="137"/>
        <v>0.13580246913580246</v>
      </c>
      <c r="P168">
        <v>1402</v>
      </c>
      <c r="Q168">
        <v>0</v>
      </c>
      <c r="R168">
        <v>0</v>
      </c>
      <c r="S168">
        <v>13</v>
      </c>
      <c r="T168">
        <v>25</v>
      </c>
      <c r="U168" s="4">
        <f t="shared" si="138"/>
        <v>0.34210526315789475</v>
      </c>
      <c r="V168" s="40">
        <v>1</v>
      </c>
      <c r="W168">
        <v>3</v>
      </c>
      <c r="X168">
        <v>7</v>
      </c>
      <c r="Y168">
        <v>2</v>
      </c>
      <c r="Z168">
        <v>0</v>
      </c>
      <c r="AA168">
        <f>I168-W168-Y168</f>
        <v>6</v>
      </c>
      <c r="AB168">
        <f>J168-X168-Z168</f>
        <v>9</v>
      </c>
      <c r="AC168" s="9">
        <f t="shared" si="113"/>
        <v>5.3651266766020864</v>
      </c>
      <c r="AD168" s="9">
        <f t="shared" si="114"/>
        <v>12.518628912071536</v>
      </c>
      <c r="AE168" s="9">
        <f t="shared" si="115"/>
        <v>3.2988179235773849</v>
      </c>
      <c r="AF168" s="9">
        <f t="shared" si="116"/>
        <v>0</v>
      </c>
      <c r="AG168" s="9">
        <f t="shared" si="117"/>
        <v>9.9114394530353795</v>
      </c>
      <c r="AH168" s="9">
        <f t="shared" si="118"/>
        <v>14.86715917955307</v>
      </c>
      <c r="AI168" s="6">
        <f t="shared" si="119"/>
        <v>2.0648832193823705</v>
      </c>
      <c r="AJ168" s="6">
        <f t="shared" si="120"/>
        <v>5.3651266766020864</v>
      </c>
      <c r="AK168" s="6">
        <f t="shared" si="121"/>
        <v>0.65976358471547703</v>
      </c>
      <c r="AL168" s="6">
        <f t="shared" si="122"/>
        <v>2.4778598632588449</v>
      </c>
      <c r="AM168" s="6">
        <f t="shared" si="123"/>
        <v>1.4307004470938898</v>
      </c>
      <c r="AN168" s="6">
        <f t="shared" si="124"/>
        <v>7.2573994318702466</v>
      </c>
      <c r="AO168" s="32">
        <v>726.43333333333328</v>
      </c>
      <c r="AP168" s="32">
        <v>167.75</v>
      </c>
      <c r="AQ168" s="32">
        <v>181.88333333333333</v>
      </c>
      <c r="AR168" s="32">
        <v>1076.0666666666666</v>
      </c>
      <c r="AS168" s="40">
        <v>27</v>
      </c>
      <c r="AT168" s="40">
        <v>38</v>
      </c>
      <c r="AU168" s="40">
        <v>32</v>
      </c>
      <c r="AV168" s="40">
        <v>35</v>
      </c>
      <c r="AW168" s="40">
        <v>30</v>
      </c>
      <c r="AX168" s="9">
        <f t="shared" si="125"/>
        <v>1.5054829316647049</v>
      </c>
      <c r="AY168" s="9">
        <f t="shared" si="126"/>
        <v>2.1188278297503254</v>
      </c>
      <c r="AZ168" s="9">
        <f t="shared" si="127"/>
        <v>1.7842760671581686</v>
      </c>
      <c r="BA168" s="9">
        <f t="shared" si="128"/>
        <v>1.951551948454247</v>
      </c>
      <c r="BB168" s="9">
        <f t="shared" si="129"/>
        <v>1.6727588129607833</v>
      </c>
      <c r="BC168" s="9">
        <f t="shared" si="130"/>
        <v>13.207878787878787</v>
      </c>
      <c r="BD168" s="9">
        <f t="shared" si="131"/>
        <v>3.3069696969696967</v>
      </c>
      <c r="BE168" s="9">
        <f t="shared" si="132"/>
        <v>3.05</v>
      </c>
      <c r="BF168" s="3">
        <v>25</v>
      </c>
      <c r="BG168" s="3">
        <v>15</v>
      </c>
      <c r="BH168" s="3">
        <v>2</v>
      </c>
      <c r="BI168" s="3">
        <v>42</v>
      </c>
      <c r="BJ168" s="3">
        <v>30</v>
      </c>
      <c r="BK168" s="3">
        <v>4</v>
      </c>
      <c r="BL168" s="3">
        <v>22</v>
      </c>
      <c r="BM168" s="3">
        <v>56</v>
      </c>
      <c r="BN168" s="34">
        <f t="shared" si="139"/>
        <v>23.893905511002192</v>
      </c>
      <c r="BO168" s="34">
        <f t="shared" si="140"/>
        <v>44.409712243979051</v>
      </c>
      <c r="BP168" s="34">
        <v>3.2124366977916967</v>
      </c>
      <c r="BQ168" s="34">
        <v>3.8318862702284497</v>
      </c>
      <c r="BR168" s="34">
        <v>0.27097274224372203</v>
      </c>
      <c r="BS168" s="34">
        <v>3.4503666399205368</v>
      </c>
      <c r="BT168" s="34">
        <v>-1.0546055719005907</v>
      </c>
      <c r="BU168" s="34">
        <f t="shared" si="141"/>
        <v>9.7110567782838153</v>
      </c>
      <c r="BV168" s="34">
        <f t="shared" si="142"/>
        <v>18.049173121152002</v>
      </c>
      <c r="BW168" s="34">
        <v>5.690510911627511</v>
      </c>
      <c r="BX168" s="34">
        <v>-0.50244745417069392</v>
      </c>
      <c r="BY168" s="34">
        <v>6.4479392028301916</v>
      </c>
      <c r="BZ168" s="34">
        <v>2.546846072431368</v>
      </c>
      <c r="CA168" s="34">
        <f t="shared" si="143"/>
        <v>14.182848732718377</v>
      </c>
      <c r="CB168" s="34">
        <f t="shared" si="144"/>
        <v>26.360539122827042</v>
      </c>
      <c r="CC168" s="15">
        <v>31</v>
      </c>
      <c r="CD168" s="7">
        <v>921098</v>
      </c>
      <c r="CE168" s="68">
        <f t="shared" si="133"/>
        <v>1373273.3818181818</v>
      </c>
      <c r="CF168" s="9">
        <v>20.399999999999999</v>
      </c>
      <c r="CG168" s="9">
        <v>22.1</v>
      </c>
      <c r="CH168" s="9">
        <v>0.7</v>
      </c>
      <c r="CI168" s="9">
        <v>0.8</v>
      </c>
      <c r="CJ168" s="9">
        <f t="shared" si="134"/>
        <v>1.1222557340253911</v>
      </c>
      <c r="CK168" s="9">
        <v>1</v>
      </c>
      <c r="CL168" s="9">
        <f t="shared" si="135"/>
        <v>1.4028196675317388</v>
      </c>
      <c r="CM168" s="9">
        <v>1.9</v>
      </c>
      <c r="CN168" t="s">
        <v>2993</v>
      </c>
      <c r="CO168" t="s">
        <v>2994</v>
      </c>
      <c r="CQ168" t="s">
        <v>2436</v>
      </c>
      <c r="CR168">
        <v>73</v>
      </c>
      <c r="CS168">
        <v>189</v>
      </c>
      <c r="CT168">
        <v>11</v>
      </c>
      <c r="CU168" t="s">
        <v>3402</v>
      </c>
      <c r="CV168" t="s">
        <v>2382</v>
      </c>
      <c r="CW168">
        <v>2</v>
      </c>
      <c r="CX168">
        <v>0</v>
      </c>
      <c r="CY168">
        <v>0</v>
      </c>
      <c r="CZ168" s="70"/>
      <c r="DA168">
        <v>0</v>
      </c>
    </row>
    <row r="169" spans="1:105" x14ac:dyDescent="0.2">
      <c r="A169" s="44" t="s">
        <v>2372</v>
      </c>
      <c r="B169" s="43" t="s">
        <v>952</v>
      </c>
      <c r="C169" s="43" t="s">
        <v>952</v>
      </c>
      <c r="D169" s="82" t="s">
        <v>952</v>
      </c>
      <c r="E169" s="42" t="str">
        <f t="shared" si="136"/>
        <v xml:space="preserve">Axelsson, P.J. </v>
      </c>
      <c r="F169" s="42" t="s">
        <v>2467</v>
      </c>
      <c r="G169" s="45" t="s">
        <v>1540</v>
      </c>
      <c r="H169" s="43">
        <v>75</v>
      </c>
      <c r="I169" s="64">
        <v>13</v>
      </c>
      <c r="J169" s="64">
        <v>16</v>
      </c>
      <c r="K169" s="64">
        <v>29</v>
      </c>
      <c r="L169" s="43">
        <v>11</v>
      </c>
      <c r="M169">
        <v>15</v>
      </c>
      <c r="N169">
        <v>100</v>
      </c>
      <c r="O169" s="4">
        <f t="shared" si="137"/>
        <v>0.13</v>
      </c>
      <c r="Q169">
        <v>2</v>
      </c>
      <c r="R169">
        <v>0</v>
      </c>
      <c r="S169">
        <v>17</v>
      </c>
      <c r="T169">
        <v>28</v>
      </c>
      <c r="U169" s="4">
        <f t="shared" si="138"/>
        <v>0.37777777777777777</v>
      </c>
      <c r="V169">
        <v>1</v>
      </c>
      <c r="W169">
        <v>0</v>
      </c>
      <c r="X169">
        <v>0</v>
      </c>
      <c r="Y169">
        <v>2</v>
      </c>
      <c r="Z169">
        <v>2</v>
      </c>
      <c r="AA169">
        <v>11</v>
      </c>
      <c r="AB169">
        <v>14</v>
      </c>
      <c r="AC169" s="9">
        <f t="shared" si="113"/>
        <v>0</v>
      </c>
      <c r="AD169" s="9">
        <f t="shared" si="114"/>
        <v>0</v>
      </c>
      <c r="AE169" s="9">
        <f t="shared" si="115"/>
        <v>2.4762690879075526</v>
      </c>
      <c r="AF169" s="9">
        <f t="shared" si="116"/>
        <v>2.4762690879075526</v>
      </c>
      <c r="AG169" s="9">
        <f t="shared" si="117"/>
        <v>12.689460697920339</v>
      </c>
      <c r="AH169" s="9">
        <f t="shared" si="118"/>
        <v>16.150222706444065</v>
      </c>
      <c r="AI169" s="58">
        <f t="shared" si="119"/>
        <v>2.4225334059666102</v>
      </c>
      <c r="AJ169" s="58">
        <f t="shared" si="120"/>
        <v>4.7936085219707065</v>
      </c>
      <c r="AK169" s="58">
        <f t="shared" si="121"/>
        <v>0.99050763516302098</v>
      </c>
      <c r="AL169" s="58">
        <f t="shared" si="122"/>
        <v>2.0187778383055082</v>
      </c>
      <c r="AM169" s="58">
        <f t="shared" si="123"/>
        <v>0</v>
      </c>
      <c r="AN169" s="58">
        <f t="shared" si="124"/>
        <v>7.676434172513412</v>
      </c>
      <c r="AO169" s="56">
        <v>1040.2333333333333</v>
      </c>
      <c r="AP169" s="56">
        <v>37.549999999999997</v>
      </c>
      <c r="AQ169" s="56">
        <v>242.3</v>
      </c>
      <c r="AR169" s="57">
        <f>SUM(AO169:AQ169)</f>
        <v>1320.0833333333333</v>
      </c>
      <c r="AS169">
        <v>37</v>
      </c>
      <c r="AT169">
        <v>44</v>
      </c>
      <c r="AU169">
        <v>46</v>
      </c>
      <c r="AV169">
        <v>30</v>
      </c>
      <c r="AW169">
        <v>40</v>
      </c>
      <c r="AX169" s="9">
        <f t="shared" si="125"/>
        <v>1.6817120131304844</v>
      </c>
      <c r="AY169" s="9">
        <f t="shared" si="126"/>
        <v>1.9998737453443598</v>
      </c>
      <c r="AZ169" s="9">
        <f t="shared" si="127"/>
        <v>2.0907770974054669</v>
      </c>
      <c r="BA169" s="9">
        <f t="shared" si="128"/>
        <v>1.3635502809166089</v>
      </c>
      <c r="BB169" s="9">
        <f t="shared" si="129"/>
        <v>1.8180670412221451</v>
      </c>
      <c r="BC169" s="33">
        <f t="shared" si="130"/>
        <v>13.869777777777777</v>
      </c>
      <c r="BD169" s="33">
        <f t="shared" si="131"/>
        <v>3.230666666666667</v>
      </c>
      <c r="BE169" s="33">
        <f t="shared" si="132"/>
        <v>0.50066666666666659</v>
      </c>
      <c r="BF169" s="42">
        <f>BI169-BG169-BH169</f>
        <v>42</v>
      </c>
      <c r="BG169" s="43">
        <v>3</v>
      </c>
      <c r="BH169" s="43">
        <v>4</v>
      </c>
      <c r="BI169" s="43">
        <v>49</v>
      </c>
      <c r="BJ169" s="42">
        <f>BM169-BK169-BL169</f>
        <v>35</v>
      </c>
      <c r="BK169" s="43">
        <v>0</v>
      </c>
      <c r="BL169" s="43">
        <v>31</v>
      </c>
      <c r="BM169" s="43">
        <v>66</v>
      </c>
      <c r="BN169" s="34">
        <f t="shared" si="139"/>
        <v>41.119807504363834</v>
      </c>
      <c r="BO169" s="34">
        <f t="shared" si="140"/>
        <v>62.298805637569103</v>
      </c>
      <c r="BP169" s="33">
        <v>14.594249733545793</v>
      </c>
      <c r="BQ169" s="33">
        <v>-2.1855300779651041</v>
      </c>
      <c r="BR169" s="33">
        <v>-3.3949333429685264</v>
      </c>
      <c r="BS169" s="33">
        <v>4.3874788463677961</v>
      </c>
      <c r="BT169" s="33">
        <v>0</v>
      </c>
      <c r="BU169" s="9">
        <f t="shared" si="141"/>
        <v>13.401265158979957</v>
      </c>
      <c r="BV169" s="34">
        <f t="shared" si="142"/>
        <v>20.303665413516757</v>
      </c>
      <c r="BW169" s="33">
        <v>9.8368866670497148</v>
      </c>
      <c r="BX169" s="33">
        <v>0.14607093699823354</v>
      </c>
      <c r="BY169" s="33">
        <v>6.644673447766813</v>
      </c>
      <c r="BZ169" s="33">
        <v>11.090911293569123</v>
      </c>
      <c r="CA169" s="9">
        <f t="shared" si="143"/>
        <v>27.718542345383881</v>
      </c>
      <c r="CB169" s="34">
        <f t="shared" si="144"/>
        <v>41.995140224052349</v>
      </c>
      <c r="CC169" s="47">
        <v>69.760468000000003</v>
      </c>
      <c r="CD169">
        <v>3277325</v>
      </c>
      <c r="CE169" s="68">
        <f t="shared" si="133"/>
        <v>3583208.6666666665</v>
      </c>
      <c r="CF169" s="62">
        <v>23.9</v>
      </c>
      <c r="CG169" s="62">
        <v>29.9</v>
      </c>
      <c r="CH169" s="62">
        <v>5.9</v>
      </c>
      <c r="CI169" s="62">
        <v>0.3</v>
      </c>
      <c r="CJ169" s="63">
        <f t="shared" si="134"/>
        <v>0.37501562565106872</v>
      </c>
      <c r="CK169" s="62">
        <v>2.5</v>
      </c>
      <c r="CL169" s="63">
        <f t="shared" si="135"/>
        <v>3.1251302137589065</v>
      </c>
      <c r="CM169" s="62">
        <v>2.7</v>
      </c>
      <c r="CN169" t="s">
        <v>633</v>
      </c>
      <c r="CO169" t="s">
        <v>2994</v>
      </c>
      <c r="CQ169" t="s">
        <v>2436</v>
      </c>
      <c r="CR169">
        <v>73</v>
      </c>
      <c r="CS169">
        <v>188</v>
      </c>
      <c r="CT169">
        <v>11</v>
      </c>
      <c r="CU169" t="s">
        <v>3402</v>
      </c>
      <c r="CZ169" s="72">
        <v>1900000</v>
      </c>
      <c r="DA169">
        <v>0</v>
      </c>
    </row>
    <row r="170" spans="1:105" x14ac:dyDescent="0.2">
      <c r="A170" s="38" t="s">
        <v>2452</v>
      </c>
      <c r="B170" t="s">
        <v>952</v>
      </c>
      <c r="C170" t="s">
        <v>952</v>
      </c>
      <c r="D170" s="82" t="s">
        <v>952</v>
      </c>
      <c r="E170" t="str">
        <f t="shared" si="136"/>
        <v xml:space="preserve">Bergeron, Patrice </v>
      </c>
      <c r="F170" t="s">
        <v>2487</v>
      </c>
      <c r="G170" t="s">
        <v>1537</v>
      </c>
      <c r="H170">
        <v>77</v>
      </c>
      <c r="I170">
        <v>22</v>
      </c>
      <c r="J170">
        <v>48</v>
      </c>
      <c r="K170">
        <f>I170+J170</f>
        <v>70</v>
      </c>
      <c r="L170">
        <v>-28</v>
      </c>
      <c r="M170">
        <v>26</v>
      </c>
      <c r="N170">
        <v>224</v>
      </c>
      <c r="O170" s="4">
        <f t="shared" si="137"/>
        <v>9.8214285714285712E-2</v>
      </c>
      <c r="P170">
        <v>2035</v>
      </c>
      <c r="Q170">
        <v>6</v>
      </c>
      <c r="R170">
        <v>0</v>
      </c>
      <c r="S170">
        <v>798</v>
      </c>
      <c r="T170">
        <v>762</v>
      </c>
      <c r="U170" s="4">
        <f t="shared" si="138"/>
        <v>0.5115384615384615</v>
      </c>
      <c r="V170" s="40">
        <v>32.5</v>
      </c>
      <c r="W170">
        <v>14</v>
      </c>
      <c r="X170">
        <v>24</v>
      </c>
      <c r="Y170">
        <v>0</v>
      </c>
      <c r="Z170">
        <v>2</v>
      </c>
      <c r="AA170">
        <f>I170-W170-Y170</f>
        <v>8</v>
      </c>
      <c r="AB170">
        <f>J170-X170-Z170</f>
        <v>22</v>
      </c>
      <c r="AC170" s="9">
        <f t="shared" si="113"/>
        <v>10.591350397175638</v>
      </c>
      <c r="AD170" s="9">
        <f t="shared" si="114"/>
        <v>18.156600680872526</v>
      </c>
      <c r="AE170" s="9">
        <f t="shared" si="115"/>
        <v>0</v>
      </c>
      <c r="AF170" s="9">
        <f t="shared" si="116"/>
        <v>2.6488117136340228</v>
      </c>
      <c r="AG170" s="9">
        <f t="shared" si="117"/>
        <v>9.8014191638164263</v>
      </c>
      <c r="AH170" s="9">
        <f t="shared" si="118"/>
        <v>26.953902700495174</v>
      </c>
      <c r="AI170" s="6">
        <f t="shared" si="119"/>
        <v>2.205319311858696</v>
      </c>
      <c r="AJ170" s="6">
        <f t="shared" si="120"/>
        <v>8.9269953347623243</v>
      </c>
      <c r="AK170" s="6">
        <f t="shared" si="121"/>
        <v>0.79464351409020662</v>
      </c>
      <c r="AL170" s="6">
        <f t="shared" si="122"/>
        <v>3.3079789677880442</v>
      </c>
      <c r="AM170" s="6">
        <f t="shared" si="123"/>
        <v>1.0591350397175638</v>
      </c>
      <c r="AN170" s="6">
        <f t="shared" si="124"/>
        <v>9.2708409977190787</v>
      </c>
      <c r="AO170" s="32">
        <v>979.45</v>
      </c>
      <c r="AP170" s="32">
        <v>396.55</v>
      </c>
      <c r="AQ170" s="32">
        <v>226.51666666666668</v>
      </c>
      <c r="AR170" s="32">
        <v>1602.5166666666667</v>
      </c>
      <c r="AS170" s="40">
        <v>50</v>
      </c>
      <c r="AT170" s="40">
        <v>65</v>
      </c>
      <c r="AU170" s="40">
        <v>95</v>
      </c>
      <c r="AV170" s="40">
        <v>40</v>
      </c>
      <c r="AW170" s="40">
        <v>49</v>
      </c>
      <c r="AX170" s="9">
        <f t="shared" si="125"/>
        <v>1.87205541284022</v>
      </c>
      <c r="AY170" s="9">
        <f t="shared" si="126"/>
        <v>2.4336720366922862</v>
      </c>
      <c r="AZ170" s="9">
        <f t="shared" si="127"/>
        <v>3.556905284396418</v>
      </c>
      <c r="BA170" s="9">
        <f t="shared" si="128"/>
        <v>1.497644330272176</v>
      </c>
      <c r="BB170" s="9">
        <f t="shared" si="129"/>
        <v>1.8346143045834156</v>
      </c>
      <c r="BC170" s="9">
        <f t="shared" si="130"/>
        <v>12.72012987012987</v>
      </c>
      <c r="BD170" s="9">
        <f t="shared" si="131"/>
        <v>2.9417748917748918</v>
      </c>
      <c r="BE170" s="9">
        <f t="shared" si="132"/>
        <v>5.15</v>
      </c>
      <c r="BF170" s="3">
        <v>36</v>
      </c>
      <c r="BG170" s="3">
        <v>59</v>
      </c>
      <c r="BH170" s="3">
        <v>3</v>
      </c>
      <c r="BI170" s="3">
        <v>98</v>
      </c>
      <c r="BJ170" s="3">
        <v>54</v>
      </c>
      <c r="BK170" s="3">
        <v>7</v>
      </c>
      <c r="BL170" s="3">
        <v>35</v>
      </c>
      <c r="BM170" s="3">
        <v>96</v>
      </c>
      <c r="BN170" s="34">
        <f t="shared" si="139"/>
        <v>79.668510708418353</v>
      </c>
      <c r="BO170" s="34">
        <f t="shared" si="140"/>
        <v>99.429244469742414</v>
      </c>
      <c r="BP170" s="34">
        <v>12.70527260736365</v>
      </c>
      <c r="BQ170" s="34">
        <v>34.384602641039713</v>
      </c>
      <c r="BR170" s="34">
        <v>0.40354222383179666</v>
      </c>
      <c r="BS170" s="34">
        <v>-0.5893609107054637</v>
      </c>
      <c r="BT170" s="34">
        <v>16.610897001366791</v>
      </c>
      <c r="BU170" s="34">
        <f t="shared" si="141"/>
        <v>63.51495356289648</v>
      </c>
      <c r="BV170" s="34">
        <f t="shared" si="142"/>
        <v>79.269008409143723</v>
      </c>
      <c r="BW170" s="34">
        <v>2.3090882466353317</v>
      </c>
      <c r="BX170" s="34">
        <v>-0.47419857580194896</v>
      </c>
      <c r="BY170" s="34">
        <v>3.1274418133282267</v>
      </c>
      <c r="BZ170" s="34">
        <v>11.191225661360264</v>
      </c>
      <c r="CA170" s="34">
        <f t="shared" si="143"/>
        <v>16.153557145521873</v>
      </c>
      <c r="CB170" s="34">
        <f t="shared" si="144"/>
        <v>20.160236060598692</v>
      </c>
      <c r="CC170" s="15">
        <v>27</v>
      </c>
      <c r="CD170" s="7">
        <v>2580594</v>
      </c>
      <c r="CE170" s="68">
        <f t="shared" si="133"/>
        <v>2748165.0389610394</v>
      </c>
      <c r="CF170" s="9">
        <v>39.700000000000003</v>
      </c>
      <c r="CG170" s="9">
        <v>35</v>
      </c>
      <c r="CH170" s="9">
        <v>-3.2</v>
      </c>
      <c r="CI170" s="9">
        <v>7.4</v>
      </c>
      <c r="CJ170" s="9">
        <f t="shared" si="134"/>
        <v>6.649941962781293</v>
      </c>
      <c r="CK170" s="9">
        <v>0.2</v>
      </c>
      <c r="CL170" s="9">
        <f t="shared" si="135"/>
        <v>0.17972816115625118</v>
      </c>
      <c r="CM170" s="9">
        <v>7.6</v>
      </c>
      <c r="CN170" t="s">
        <v>2239</v>
      </c>
      <c r="CO170" t="s">
        <v>2240</v>
      </c>
      <c r="CP170" t="s">
        <v>2385</v>
      </c>
      <c r="CQ170" t="s">
        <v>2386</v>
      </c>
      <c r="CR170">
        <v>72</v>
      </c>
      <c r="CS170">
        <v>196</v>
      </c>
      <c r="CT170">
        <v>37</v>
      </c>
      <c r="CU170" t="s">
        <v>3403</v>
      </c>
      <c r="CV170" t="s">
        <v>2382</v>
      </c>
      <c r="CW170">
        <v>11</v>
      </c>
      <c r="CX170">
        <v>6</v>
      </c>
      <c r="CY170">
        <v>1</v>
      </c>
      <c r="CZ170" s="70"/>
      <c r="DA170">
        <v>0</v>
      </c>
    </row>
    <row r="171" spans="1:105" x14ac:dyDescent="0.2">
      <c r="A171" s="44" t="s">
        <v>2372</v>
      </c>
      <c r="B171" s="43" t="s">
        <v>952</v>
      </c>
      <c r="C171" s="43" t="s">
        <v>952</v>
      </c>
      <c r="D171" s="82" t="s">
        <v>952</v>
      </c>
      <c r="E171" s="42" t="str">
        <f t="shared" si="136"/>
        <v xml:space="preserve">Bergeron, Patrice </v>
      </c>
      <c r="F171" s="42" t="s">
        <v>2487</v>
      </c>
      <c r="G171" s="45" t="s">
        <v>2373</v>
      </c>
      <c r="H171" s="43">
        <v>10</v>
      </c>
      <c r="I171" s="64">
        <v>3</v>
      </c>
      <c r="J171" s="64">
        <v>4</v>
      </c>
      <c r="K171" s="64">
        <v>7</v>
      </c>
      <c r="L171" s="43">
        <v>2</v>
      </c>
      <c r="M171">
        <v>2</v>
      </c>
      <c r="N171">
        <v>24</v>
      </c>
      <c r="O171" s="4">
        <f t="shared" si="137"/>
        <v>0.125</v>
      </c>
      <c r="Q171">
        <v>0</v>
      </c>
      <c r="R171">
        <v>0</v>
      </c>
      <c r="S171">
        <v>88</v>
      </c>
      <c r="T171">
        <v>87</v>
      </c>
      <c r="U171" s="4">
        <f t="shared" si="138"/>
        <v>0.50285714285714289</v>
      </c>
      <c r="V171">
        <v>32</v>
      </c>
      <c r="W171">
        <v>2</v>
      </c>
      <c r="X171">
        <v>1</v>
      </c>
      <c r="Y171">
        <v>0</v>
      </c>
      <c r="Z171">
        <v>0</v>
      </c>
      <c r="AA171">
        <v>1</v>
      </c>
      <c r="AB171">
        <v>3</v>
      </c>
      <c r="AC171" s="9">
        <f t="shared" si="113"/>
        <v>16.021361815754339</v>
      </c>
      <c r="AD171" s="9">
        <f t="shared" si="114"/>
        <v>8.0106809078771697</v>
      </c>
      <c r="AE171" s="9">
        <f t="shared" si="115"/>
        <v>0</v>
      </c>
      <c r="AF171" s="9">
        <f t="shared" si="116"/>
        <v>0</v>
      </c>
      <c r="AG171" s="9">
        <f t="shared" si="117"/>
        <v>9.7218471509586823</v>
      </c>
      <c r="AH171" s="9">
        <f t="shared" si="118"/>
        <v>29.165541452876045</v>
      </c>
      <c r="AI171" s="58">
        <f t="shared" si="119"/>
        <v>2.4304617877396701</v>
      </c>
      <c r="AJ171" s="58">
        <f t="shared" si="120"/>
        <v>8.0106809078771697</v>
      </c>
      <c r="AK171" s="58">
        <f t="shared" si="121"/>
        <v>0</v>
      </c>
      <c r="AL171" s="58">
        <f t="shared" si="122"/>
        <v>1.4582770726438024</v>
      </c>
      <c r="AM171" s="58">
        <f t="shared" si="123"/>
        <v>0</v>
      </c>
      <c r="AN171" s="58">
        <f t="shared" si="124"/>
        <v>14.434643143544506</v>
      </c>
      <c r="AO171" s="56">
        <v>123.43333333333334</v>
      </c>
      <c r="AP171" s="56">
        <v>37.450000000000003</v>
      </c>
      <c r="AQ171" s="56">
        <v>20.783333333333335</v>
      </c>
      <c r="AR171" s="57">
        <f>SUM(AO171:AQ171)</f>
        <v>181.66666666666666</v>
      </c>
      <c r="AS171">
        <v>5</v>
      </c>
      <c r="AT171">
        <v>6</v>
      </c>
      <c r="AU171">
        <v>11</v>
      </c>
      <c r="AV171">
        <v>3</v>
      </c>
      <c r="AW171">
        <v>10</v>
      </c>
      <c r="AX171" s="9">
        <f t="shared" si="125"/>
        <v>1.6513761467889909</v>
      </c>
      <c r="AY171" s="9">
        <f t="shared" si="126"/>
        <v>1.9816513761467891</v>
      </c>
      <c r="AZ171" s="9">
        <f t="shared" si="127"/>
        <v>3.6330275229357802</v>
      </c>
      <c r="BA171" s="9">
        <f t="shared" si="128"/>
        <v>0.99082568807339455</v>
      </c>
      <c r="BB171" s="9">
        <f t="shared" si="129"/>
        <v>3.3027522935779818</v>
      </c>
      <c r="BC171" s="33">
        <f t="shared" si="130"/>
        <v>12.343333333333334</v>
      </c>
      <c r="BD171" s="33">
        <f t="shared" si="131"/>
        <v>2.0783333333333336</v>
      </c>
      <c r="BE171" s="33">
        <f t="shared" si="132"/>
        <v>3.7450000000000001</v>
      </c>
      <c r="BF171" s="42">
        <f>BI171-BG171-BH171</f>
        <v>5</v>
      </c>
      <c r="BG171" s="43">
        <v>5</v>
      </c>
      <c r="BH171" s="43">
        <v>0</v>
      </c>
      <c r="BI171" s="43">
        <v>10</v>
      </c>
      <c r="BJ171" s="42">
        <f>BM171-BK171-BL171</f>
        <v>3</v>
      </c>
      <c r="BK171" s="43">
        <v>0</v>
      </c>
      <c r="BL171" s="43">
        <v>5</v>
      </c>
      <c r="BM171" s="43">
        <v>8</v>
      </c>
      <c r="BN171" s="34">
        <f t="shared" si="139"/>
        <v>4.5976261639721789</v>
      </c>
      <c r="BO171" s="34">
        <f t="shared" si="140"/>
        <v>50.616067860244172</v>
      </c>
      <c r="BP171" s="33">
        <v>2.0393648130902959</v>
      </c>
      <c r="BQ171" s="33">
        <v>2.8422049413514343</v>
      </c>
      <c r="BR171" s="33">
        <v>-0.65778686551531029</v>
      </c>
      <c r="BS171" s="33">
        <v>-0.30940166365638494</v>
      </c>
      <c r="BT171" s="33">
        <v>-1.3603651506888876</v>
      </c>
      <c r="BU171" s="9">
        <f t="shared" si="141"/>
        <v>2.5540160745811482</v>
      </c>
      <c r="BV171" s="34">
        <f t="shared" si="142"/>
        <v>28.117608160526405</v>
      </c>
      <c r="BW171" s="33">
        <v>1.5563185153017054</v>
      </c>
      <c r="BX171" s="33">
        <v>0.14568193317134079</v>
      </c>
      <c r="BY171" s="33">
        <v>-0.97144854485218879</v>
      </c>
      <c r="BZ171" s="33">
        <v>1.3130581857701735</v>
      </c>
      <c r="CA171" s="9">
        <f t="shared" si="143"/>
        <v>2.0436100893910307</v>
      </c>
      <c r="CB171" s="34">
        <f t="shared" si="144"/>
        <v>22.49845969971777</v>
      </c>
      <c r="CE171" s="68">
        <f t="shared" si="133"/>
        <v>165000</v>
      </c>
      <c r="CF171" s="62">
        <v>3.7</v>
      </c>
      <c r="CG171" s="62">
        <v>3.8</v>
      </c>
      <c r="CH171" s="62">
        <v>1.9</v>
      </c>
      <c r="CI171" s="62">
        <v>1</v>
      </c>
      <c r="CJ171" s="63">
        <f t="shared" ref="CJ171:CJ202" si="145">CI171/(AO171+2*(AP171+AQ171))*2000</f>
        <v>8.3368070029178831</v>
      </c>
      <c r="CK171" s="62">
        <v>0.4</v>
      </c>
      <c r="CL171" s="63">
        <f t="shared" ref="CL171:CL202" si="146">CK171/(AO171+2*(AP171+AQ171))*2000</f>
        <v>3.3347228011671532</v>
      </c>
      <c r="CM171" s="62">
        <v>1.1000000000000001</v>
      </c>
      <c r="CN171" t="s">
        <v>637</v>
      </c>
      <c r="CO171" t="s">
        <v>638</v>
      </c>
      <c r="CP171" t="s">
        <v>2399</v>
      </c>
      <c r="CQ171" t="s">
        <v>2400</v>
      </c>
      <c r="CR171">
        <v>74</v>
      </c>
      <c r="CS171">
        <v>194</v>
      </c>
      <c r="CT171">
        <v>37</v>
      </c>
      <c r="CU171" t="s">
        <v>3401</v>
      </c>
      <c r="CZ171" s="72">
        <v>4750000</v>
      </c>
      <c r="DA171">
        <v>0</v>
      </c>
    </row>
    <row r="172" spans="1:105" x14ac:dyDescent="0.2">
      <c r="A172" s="38" t="s">
        <v>2452</v>
      </c>
      <c r="B172" t="s">
        <v>969</v>
      </c>
      <c r="C172" t="s">
        <v>952</v>
      </c>
      <c r="D172" s="82" t="s">
        <v>952</v>
      </c>
      <c r="E172" t="str">
        <f t="shared" si="136"/>
        <v xml:space="preserve">Schaefer, Peter </v>
      </c>
      <c r="F172" t="s">
        <v>516</v>
      </c>
      <c r="G172" t="s">
        <v>1540</v>
      </c>
      <c r="H172">
        <v>77</v>
      </c>
      <c r="I172">
        <v>12</v>
      </c>
      <c r="J172">
        <v>34</v>
      </c>
      <c r="K172">
        <f>I172+J172</f>
        <v>46</v>
      </c>
      <c r="L172">
        <v>7</v>
      </c>
      <c r="M172">
        <v>32</v>
      </c>
      <c r="N172">
        <v>132</v>
      </c>
      <c r="O172" s="4">
        <f t="shared" si="137"/>
        <v>9.0909090909090912E-2</v>
      </c>
      <c r="P172">
        <v>1696</v>
      </c>
      <c r="Q172">
        <v>2</v>
      </c>
      <c r="R172">
        <v>0</v>
      </c>
      <c r="S172">
        <v>2</v>
      </c>
      <c r="T172">
        <v>5</v>
      </c>
      <c r="U172" s="4">
        <f t="shared" si="138"/>
        <v>0.2857142857142857</v>
      </c>
      <c r="V172" s="40">
        <v>0.1</v>
      </c>
      <c r="W172">
        <v>5</v>
      </c>
      <c r="X172">
        <v>8</v>
      </c>
      <c r="Y172">
        <v>0</v>
      </c>
      <c r="Z172">
        <v>1</v>
      </c>
      <c r="AA172">
        <f>I172-W172-Y172</f>
        <v>7</v>
      </c>
      <c r="AB172">
        <f>J172-X172-Z172</f>
        <v>25</v>
      </c>
      <c r="AC172" s="9">
        <f t="shared" si="113"/>
        <v>8.4562623320492349</v>
      </c>
      <c r="AD172" s="9">
        <f t="shared" si="114"/>
        <v>13.530019731278776</v>
      </c>
      <c r="AE172" s="9">
        <f t="shared" si="115"/>
        <v>0</v>
      </c>
      <c r="AF172" s="9">
        <f t="shared" si="116"/>
        <v>1.8959342742784917</v>
      </c>
      <c r="AG172" s="9">
        <f t="shared" si="117"/>
        <v>8.8212129167760569</v>
      </c>
      <c r="AH172" s="9">
        <f t="shared" si="118"/>
        <v>31.504331845628776</v>
      </c>
      <c r="AI172" s="6">
        <f t="shared" si="119"/>
        <v>2.5833552113415594</v>
      </c>
      <c r="AJ172" s="6">
        <f t="shared" si="120"/>
        <v>6.0885088790754489</v>
      </c>
      <c r="AK172" s="6">
        <f t="shared" si="121"/>
        <v>0.75837370971139673</v>
      </c>
      <c r="AL172" s="6">
        <f t="shared" si="122"/>
        <v>2.3313205565765296</v>
      </c>
      <c r="AM172" s="6">
        <f t="shared" si="123"/>
        <v>0.33825049328196938</v>
      </c>
      <c r="AN172" s="6">
        <f t="shared" si="124"/>
        <v>5.6878028228354758</v>
      </c>
      <c r="AO172" s="32">
        <v>952.25</v>
      </c>
      <c r="AP172" s="32">
        <v>177.38333333333333</v>
      </c>
      <c r="AQ172" s="32">
        <v>158.23333333333332</v>
      </c>
      <c r="AR172" s="32">
        <v>1287.8666666666668</v>
      </c>
      <c r="AS172" s="40">
        <v>28</v>
      </c>
      <c r="AT172" s="40">
        <v>43</v>
      </c>
      <c r="AU172" s="40">
        <v>53</v>
      </c>
      <c r="AV172" s="40">
        <v>48</v>
      </c>
      <c r="AW172" s="40">
        <v>60</v>
      </c>
      <c r="AX172" s="9">
        <f t="shared" si="125"/>
        <v>1.304482865721089</v>
      </c>
      <c r="AY172" s="9">
        <f t="shared" si="126"/>
        <v>2.0033129723573864</v>
      </c>
      <c r="AZ172" s="9">
        <f t="shared" si="127"/>
        <v>2.4691997101149186</v>
      </c>
      <c r="BA172" s="9">
        <f t="shared" si="128"/>
        <v>2.2362563412361527</v>
      </c>
      <c r="BB172" s="9">
        <f t="shared" si="129"/>
        <v>2.795320426545191</v>
      </c>
      <c r="BC172" s="9">
        <f t="shared" si="130"/>
        <v>12.366883116883116</v>
      </c>
      <c r="BD172" s="9">
        <f t="shared" si="131"/>
        <v>2.0549783549783549</v>
      </c>
      <c r="BE172" s="9">
        <f t="shared" si="132"/>
        <v>2.3036796536796538</v>
      </c>
      <c r="BF172" s="3">
        <v>41</v>
      </c>
      <c r="BG172" s="3">
        <v>18</v>
      </c>
      <c r="BH172" s="3">
        <v>2</v>
      </c>
      <c r="BI172" s="3">
        <v>61</v>
      </c>
      <c r="BJ172" s="3">
        <v>37</v>
      </c>
      <c r="BK172" s="3">
        <v>1</v>
      </c>
      <c r="BL172" s="3">
        <v>15</v>
      </c>
      <c r="BM172" s="3">
        <v>53</v>
      </c>
      <c r="BN172" s="34">
        <f t="shared" si="139"/>
        <v>35.315430798793756</v>
      </c>
      <c r="BO172" s="34">
        <f t="shared" si="140"/>
        <v>54.843302824506296</v>
      </c>
      <c r="BP172" s="34">
        <v>13.008849657237855</v>
      </c>
      <c r="BQ172" s="34">
        <v>6.9493620607872684</v>
      </c>
      <c r="BR172" s="34">
        <v>9.5597766105374321E-2</v>
      </c>
      <c r="BS172" s="34">
        <v>-0.89332339763740742</v>
      </c>
      <c r="BT172" s="34">
        <v>0</v>
      </c>
      <c r="BU172" s="34">
        <f t="shared" si="141"/>
        <v>19.160486086493091</v>
      </c>
      <c r="BV172" s="34">
        <f t="shared" si="142"/>
        <v>29.755387855616146</v>
      </c>
      <c r="BW172" s="34">
        <v>6.3715725639018777</v>
      </c>
      <c r="BX172" s="34">
        <v>0.24406180785003465</v>
      </c>
      <c r="BY172" s="34">
        <v>5.6210151024105368</v>
      </c>
      <c r="BZ172" s="34">
        <v>3.9182952381382212</v>
      </c>
      <c r="CA172" s="34">
        <f t="shared" si="143"/>
        <v>16.154944712300669</v>
      </c>
      <c r="CB172" s="34">
        <f t="shared" si="144"/>
        <v>25.087914968890153</v>
      </c>
      <c r="CC172" s="15">
        <v>66</v>
      </c>
      <c r="CD172" s="7">
        <v>2197414</v>
      </c>
      <c r="CE172" s="68">
        <f t="shared" si="133"/>
        <v>2340103.2207792206</v>
      </c>
      <c r="CF172" s="9">
        <v>23.8</v>
      </c>
      <c r="CG172" s="9">
        <v>24.5</v>
      </c>
      <c r="CH172" s="9">
        <v>-5.4</v>
      </c>
      <c r="CI172" s="9">
        <v>4.3</v>
      </c>
      <c r="CJ172" s="9">
        <f t="shared" si="145"/>
        <v>5.2972517939820758</v>
      </c>
      <c r="CK172" s="9">
        <v>0.7</v>
      </c>
      <c r="CL172" s="9">
        <f t="shared" si="146"/>
        <v>0.86234331529940755</v>
      </c>
      <c r="CM172" s="9">
        <v>5</v>
      </c>
      <c r="CN172" t="s">
        <v>1620</v>
      </c>
      <c r="CO172" t="s">
        <v>1621</v>
      </c>
      <c r="CP172" t="s">
        <v>3102</v>
      </c>
      <c r="CQ172" t="s">
        <v>2400</v>
      </c>
      <c r="CR172">
        <v>73</v>
      </c>
      <c r="CS172">
        <v>185</v>
      </c>
      <c r="CT172">
        <v>27</v>
      </c>
      <c r="CU172" t="s">
        <v>3402</v>
      </c>
      <c r="CV172" t="s">
        <v>2382</v>
      </c>
      <c r="CW172">
        <v>0</v>
      </c>
      <c r="CX172">
        <v>0</v>
      </c>
      <c r="CY172">
        <v>0</v>
      </c>
      <c r="CZ172" s="70"/>
      <c r="DA172">
        <v>0</v>
      </c>
    </row>
    <row r="173" spans="1:105" x14ac:dyDescent="0.2">
      <c r="A173" s="44" t="s">
        <v>2372</v>
      </c>
      <c r="B173" s="43" t="s">
        <v>969</v>
      </c>
      <c r="C173" s="43" t="s">
        <v>952</v>
      </c>
      <c r="D173" s="82" t="s">
        <v>952</v>
      </c>
      <c r="E173" s="42" t="str">
        <f t="shared" si="136"/>
        <v xml:space="preserve">Schaefer, Peter </v>
      </c>
      <c r="F173" s="42" t="s">
        <v>516</v>
      </c>
      <c r="G173" s="45" t="s">
        <v>2376</v>
      </c>
      <c r="H173" s="43">
        <v>63</v>
      </c>
      <c r="I173" s="64">
        <v>9</v>
      </c>
      <c r="J173" s="64">
        <v>17</v>
      </c>
      <c r="K173" s="64">
        <v>26</v>
      </c>
      <c r="L173" s="43">
        <v>4</v>
      </c>
      <c r="M173">
        <v>18</v>
      </c>
      <c r="N173">
        <v>91</v>
      </c>
      <c r="O173" s="4">
        <f t="shared" si="137"/>
        <v>9.8901098901098897E-2</v>
      </c>
      <c r="Q173">
        <v>0</v>
      </c>
      <c r="R173">
        <v>0</v>
      </c>
      <c r="S173">
        <v>3</v>
      </c>
      <c r="T173">
        <v>4</v>
      </c>
      <c r="U173" s="4">
        <f t="shared" si="138"/>
        <v>0.42857142857142855</v>
      </c>
      <c r="V173">
        <v>0.2</v>
      </c>
      <c r="W173">
        <v>0</v>
      </c>
      <c r="X173">
        <v>6</v>
      </c>
      <c r="Y173">
        <v>0</v>
      </c>
      <c r="Z173">
        <v>0</v>
      </c>
      <c r="AA173">
        <v>9</v>
      </c>
      <c r="AB173">
        <v>11</v>
      </c>
      <c r="AC173" s="9">
        <f t="shared" si="113"/>
        <v>0</v>
      </c>
      <c r="AD173" s="9">
        <f t="shared" si="114"/>
        <v>16.822429906542055</v>
      </c>
      <c r="AE173" s="9">
        <f t="shared" si="115"/>
        <v>0</v>
      </c>
      <c r="AF173" s="9">
        <f t="shared" si="116"/>
        <v>0</v>
      </c>
      <c r="AG173" s="9">
        <f t="shared" si="117"/>
        <v>13.397287462785313</v>
      </c>
      <c r="AH173" s="9">
        <f t="shared" si="118"/>
        <v>16.374462454515385</v>
      </c>
      <c r="AI173" s="58">
        <f t="shared" si="119"/>
        <v>2.381739993384056</v>
      </c>
      <c r="AJ173" s="58">
        <f t="shared" si="120"/>
        <v>5.6074766355140184</v>
      </c>
      <c r="AK173" s="58">
        <f t="shared" si="121"/>
        <v>0</v>
      </c>
      <c r="AL173" s="58">
        <f t="shared" si="122"/>
        <v>1.9351637446245453</v>
      </c>
      <c r="AM173" s="58">
        <f t="shared" si="123"/>
        <v>1.1214953271028036</v>
      </c>
      <c r="AN173" s="58">
        <f t="shared" si="124"/>
        <v>8.1264108352144468</v>
      </c>
      <c r="AO173" s="56">
        <v>806.13333333333333</v>
      </c>
      <c r="AP173" s="56">
        <v>107</v>
      </c>
      <c r="AQ173" s="56">
        <v>29.533333333333335</v>
      </c>
      <c r="AR173" s="57">
        <f>SUM(AO173:AQ173)</f>
        <v>942.66666666666663</v>
      </c>
      <c r="AS173">
        <v>16</v>
      </c>
      <c r="AT173">
        <v>32</v>
      </c>
      <c r="AU173">
        <v>40</v>
      </c>
      <c r="AV173">
        <v>13</v>
      </c>
      <c r="AW173">
        <v>15</v>
      </c>
      <c r="AX173" s="9">
        <f t="shared" si="125"/>
        <v>1.0183875530410185</v>
      </c>
      <c r="AY173" s="9">
        <f t="shared" si="126"/>
        <v>2.0367751060820369</v>
      </c>
      <c r="AZ173" s="9">
        <f t="shared" si="127"/>
        <v>2.5459688826025459</v>
      </c>
      <c r="BA173" s="9">
        <f t="shared" si="128"/>
        <v>0.82743988684582748</v>
      </c>
      <c r="BB173" s="9">
        <f t="shared" si="129"/>
        <v>0.95473833097595484</v>
      </c>
      <c r="BC173" s="33">
        <f t="shared" si="130"/>
        <v>12.795767195767196</v>
      </c>
      <c r="BD173" s="33">
        <f t="shared" si="131"/>
        <v>0.4687830687830688</v>
      </c>
      <c r="BE173" s="33">
        <f t="shared" si="132"/>
        <v>1.6984126984126984</v>
      </c>
      <c r="BF173" s="42">
        <f>BI173-BG173-BH173</f>
        <v>32</v>
      </c>
      <c r="BG173" s="43">
        <v>10</v>
      </c>
      <c r="BH173" s="43">
        <v>0</v>
      </c>
      <c r="BI173" s="43">
        <v>42</v>
      </c>
      <c r="BJ173" s="42">
        <f>BM173-BK173-BL173</f>
        <v>26</v>
      </c>
      <c r="BK173" s="43">
        <v>2</v>
      </c>
      <c r="BL173" s="43">
        <v>4</v>
      </c>
      <c r="BM173" s="43">
        <v>32</v>
      </c>
      <c r="BN173" s="34">
        <f t="shared" si="139"/>
        <v>24.086871396797932</v>
      </c>
      <c r="BO173" s="34">
        <f t="shared" si="140"/>
        <v>51.103687546247386</v>
      </c>
      <c r="BP173" s="33">
        <v>12.652894306839698</v>
      </c>
      <c r="BQ173" s="33">
        <v>-6.0478500143153598E-2</v>
      </c>
      <c r="BR173" s="33">
        <v>-0.76808132114085026</v>
      </c>
      <c r="BS173" s="33">
        <v>-0.43966298957426952</v>
      </c>
      <c r="BT173" s="33">
        <v>0</v>
      </c>
      <c r="BU173" s="9">
        <f t="shared" si="141"/>
        <v>11.384671495981426</v>
      </c>
      <c r="BV173" s="34">
        <f t="shared" si="142"/>
        <v>24.154182806184075</v>
      </c>
      <c r="BW173" s="33">
        <v>8.0022061908589617</v>
      </c>
      <c r="BX173" s="33">
        <v>-9.9766325763331498E-2</v>
      </c>
      <c r="BY173" s="33">
        <v>0.59180001286425554</v>
      </c>
      <c r="BZ173" s="33">
        <v>4.2079600228566214</v>
      </c>
      <c r="CA173" s="9">
        <f t="shared" si="143"/>
        <v>12.702199900816506</v>
      </c>
      <c r="CB173" s="34">
        <f t="shared" si="144"/>
        <v>26.949504740063308</v>
      </c>
      <c r="CC173" s="47">
        <v>61.903323999999998</v>
      </c>
      <c r="CD173">
        <v>1940102</v>
      </c>
      <c r="CE173" s="68">
        <f t="shared" si="133"/>
        <v>2525212.1269841269</v>
      </c>
      <c r="CF173" s="62">
        <v>19.899999999999999</v>
      </c>
      <c r="CG173" s="62">
        <v>18.2</v>
      </c>
      <c r="CH173" s="62">
        <v>3</v>
      </c>
      <c r="CI173" s="62">
        <v>0.5</v>
      </c>
      <c r="CJ173" s="63">
        <f t="shared" si="145"/>
        <v>0.92661230541141582</v>
      </c>
      <c r="CK173" s="62">
        <v>1.8</v>
      </c>
      <c r="CL173" s="63">
        <f t="shared" si="146"/>
        <v>3.3358042994810968</v>
      </c>
      <c r="CM173" s="62">
        <v>2.2999999999999998</v>
      </c>
      <c r="CN173" t="s">
        <v>660</v>
      </c>
      <c r="CO173" t="s">
        <v>3176</v>
      </c>
      <c r="CP173" t="s">
        <v>3102</v>
      </c>
      <c r="CQ173" t="s">
        <v>2400</v>
      </c>
      <c r="CR173">
        <v>73</v>
      </c>
      <c r="CS173">
        <v>200</v>
      </c>
      <c r="CT173">
        <v>72</v>
      </c>
      <c r="CU173" t="s">
        <v>3402</v>
      </c>
      <c r="CZ173" s="72">
        <v>2100000</v>
      </c>
      <c r="DA173">
        <v>0</v>
      </c>
    </row>
    <row r="174" spans="1:105" x14ac:dyDescent="0.2">
      <c r="A174" s="44" t="s">
        <v>2372</v>
      </c>
      <c r="B174" s="43"/>
      <c r="C174" s="43" t="s">
        <v>952</v>
      </c>
      <c r="D174" s="82" t="s">
        <v>952</v>
      </c>
      <c r="E174" s="42" t="str">
        <f t="shared" si="136"/>
        <v xml:space="preserve">Nokelainen, Petteri </v>
      </c>
      <c r="F174" s="42" t="s">
        <v>394</v>
      </c>
      <c r="G174" s="45" t="s">
        <v>2373</v>
      </c>
      <c r="H174" s="43">
        <v>57</v>
      </c>
      <c r="I174" s="64">
        <v>7</v>
      </c>
      <c r="J174" s="64">
        <v>3</v>
      </c>
      <c r="K174" s="64">
        <v>10</v>
      </c>
      <c r="L174" s="43">
        <v>0</v>
      </c>
      <c r="M174">
        <v>19</v>
      </c>
      <c r="N174">
        <v>40</v>
      </c>
      <c r="O174" s="4">
        <f t="shared" si="137"/>
        <v>0.17499999999999999</v>
      </c>
      <c r="Q174">
        <v>1</v>
      </c>
      <c r="R174">
        <v>0</v>
      </c>
      <c r="S174">
        <v>152</v>
      </c>
      <c r="T174">
        <v>136</v>
      </c>
      <c r="U174" s="4">
        <f t="shared" si="138"/>
        <v>0.52777777777777779</v>
      </c>
      <c r="V174">
        <v>8.8000000000000007</v>
      </c>
      <c r="W174">
        <v>0</v>
      </c>
      <c r="X174">
        <v>0</v>
      </c>
      <c r="Y174">
        <v>0</v>
      </c>
      <c r="Z174">
        <v>0</v>
      </c>
      <c r="AA174">
        <v>7</v>
      </c>
      <c r="AB174">
        <v>3</v>
      </c>
      <c r="AC174" s="9">
        <f t="shared" si="113"/>
        <v>0</v>
      </c>
      <c r="AD174" s="9">
        <f t="shared" si="114"/>
        <v>0</v>
      </c>
      <c r="AE174" s="9">
        <f t="shared" si="115"/>
        <v>0</v>
      </c>
      <c r="AF174" s="9">
        <f t="shared" si="116"/>
        <v>0</v>
      </c>
      <c r="AG174" s="9">
        <f t="shared" si="117"/>
        <v>18.946656140746587</v>
      </c>
      <c r="AH174" s="9">
        <f t="shared" si="118"/>
        <v>8.1199954888913943</v>
      </c>
      <c r="AI174" s="58">
        <f t="shared" si="119"/>
        <v>1.7593323559264689</v>
      </c>
      <c r="AJ174" s="58">
        <f t="shared" si="120"/>
        <v>3.2286995515695067</v>
      </c>
      <c r="AK174" s="58">
        <f t="shared" si="121"/>
        <v>0</v>
      </c>
      <c r="AL174" s="58">
        <f t="shared" si="122"/>
        <v>1.7593323559264689</v>
      </c>
      <c r="AM174" s="58">
        <f t="shared" si="123"/>
        <v>0</v>
      </c>
      <c r="AN174" s="58">
        <f t="shared" si="124"/>
        <v>6.2717770034843205</v>
      </c>
      <c r="AO174" s="56">
        <v>443.35</v>
      </c>
      <c r="AP174" s="56">
        <v>18.583333333333332</v>
      </c>
      <c r="AQ174" s="56">
        <v>9.5666666666666664</v>
      </c>
      <c r="AR174" s="57">
        <f>SUM(AO174:AQ174)</f>
        <v>471.5</v>
      </c>
      <c r="AS174">
        <v>19</v>
      </c>
      <c r="AT174">
        <v>54</v>
      </c>
      <c r="AU174">
        <v>11</v>
      </c>
      <c r="AV174">
        <v>7</v>
      </c>
      <c r="AW174">
        <v>4</v>
      </c>
      <c r="AX174" s="9">
        <f t="shared" si="125"/>
        <v>2.4178154825026512</v>
      </c>
      <c r="AY174" s="9">
        <f t="shared" si="126"/>
        <v>6.8716861081654299</v>
      </c>
      <c r="AZ174" s="9">
        <f t="shared" si="127"/>
        <v>1.3997879109225875</v>
      </c>
      <c r="BA174" s="9">
        <f t="shared" si="128"/>
        <v>0.89077412513255572</v>
      </c>
      <c r="BB174" s="9">
        <f t="shared" si="129"/>
        <v>0.50901378579003187</v>
      </c>
      <c r="BC174" s="33">
        <f t="shared" si="130"/>
        <v>7.7780701754385966</v>
      </c>
      <c r="BD174" s="33">
        <f t="shared" si="131"/>
        <v>0.16783625730994151</v>
      </c>
      <c r="BE174" s="33">
        <f t="shared" si="132"/>
        <v>0.32602339181286549</v>
      </c>
      <c r="BF174" s="42">
        <f>BI174-BG174-BH174</f>
        <v>13</v>
      </c>
      <c r="BG174" s="43">
        <v>1</v>
      </c>
      <c r="BH174" s="43">
        <v>0</v>
      </c>
      <c r="BI174" s="43">
        <v>14</v>
      </c>
      <c r="BJ174" s="42">
        <f>BM174-BK174-BL174</f>
        <v>13</v>
      </c>
      <c r="BK174" s="43">
        <v>0</v>
      </c>
      <c r="BL174" s="43">
        <v>1</v>
      </c>
      <c r="BM174" s="43">
        <v>14</v>
      </c>
      <c r="BN174" s="34">
        <f t="shared" si="139"/>
        <v>13.765182815769226</v>
      </c>
      <c r="BO174" s="34">
        <f t="shared" si="140"/>
        <v>58.388898476221527</v>
      </c>
      <c r="BP174" s="33">
        <v>8.688131751885221</v>
      </c>
      <c r="BQ174" s="33">
        <v>-1.0816094260679499</v>
      </c>
      <c r="BR174" s="33">
        <v>0.61324923471998583</v>
      </c>
      <c r="BS174" s="33">
        <v>-0.14241904967022051</v>
      </c>
      <c r="BT174" s="33">
        <v>0</v>
      </c>
      <c r="BU174" s="9">
        <f t="shared" si="141"/>
        <v>8.077352510867037</v>
      </c>
      <c r="BV174" s="34">
        <f t="shared" si="142"/>
        <v>34.262364839308745</v>
      </c>
      <c r="BW174" s="33">
        <v>4.8393853817118595</v>
      </c>
      <c r="BX174" s="33">
        <v>7.2289877830905638E-2</v>
      </c>
      <c r="BY174" s="33">
        <v>0.37952749441664085</v>
      </c>
      <c r="BZ174" s="33">
        <v>0.39662755094278312</v>
      </c>
      <c r="CA174" s="9">
        <f t="shared" si="143"/>
        <v>5.6878303049021888</v>
      </c>
      <c r="CB174" s="34">
        <f t="shared" si="144"/>
        <v>24.126533636912786</v>
      </c>
      <c r="CC174" s="47">
        <v>57.427132</v>
      </c>
      <c r="CD174">
        <v>2079996</v>
      </c>
      <c r="CE174" s="68">
        <f t="shared" si="133"/>
        <v>2992274.9473684207</v>
      </c>
      <c r="CF174" s="62">
        <v>10.1</v>
      </c>
      <c r="CG174" s="62">
        <v>9.8000000000000007</v>
      </c>
      <c r="CH174" s="62">
        <v>-0.7</v>
      </c>
      <c r="CI174" s="62">
        <v>-0.4</v>
      </c>
      <c r="CJ174" s="63">
        <f t="shared" si="145"/>
        <v>-1.6011207845491844</v>
      </c>
      <c r="CK174" s="62">
        <v>0.6</v>
      </c>
      <c r="CL174" s="63">
        <f t="shared" si="146"/>
        <v>2.401681176823776</v>
      </c>
      <c r="CM174" s="62">
        <v>0.2</v>
      </c>
      <c r="CN174" t="s">
        <v>665</v>
      </c>
      <c r="CO174" t="s">
        <v>666</v>
      </c>
      <c r="CQ174" t="s">
        <v>2393</v>
      </c>
      <c r="CR174">
        <v>73</v>
      </c>
      <c r="CS174">
        <v>191</v>
      </c>
      <c r="CT174">
        <v>56</v>
      </c>
      <c r="CU174" t="s">
        <v>3401</v>
      </c>
      <c r="CV174" t="s">
        <v>3090</v>
      </c>
      <c r="CZ174" s="72">
        <v>1055033.3333333333</v>
      </c>
      <c r="DA174">
        <v>0</v>
      </c>
    </row>
    <row r="175" spans="1:105" x14ac:dyDescent="0.2">
      <c r="A175" s="38" t="s">
        <v>2452</v>
      </c>
      <c r="B175" t="s">
        <v>952</v>
      </c>
      <c r="C175" t="s">
        <v>952</v>
      </c>
      <c r="D175" s="82" t="s">
        <v>952</v>
      </c>
      <c r="E175" t="str">
        <f t="shared" si="136"/>
        <v xml:space="preserve">Kessel, Phil </v>
      </c>
      <c r="F175" t="s">
        <v>236</v>
      </c>
      <c r="G175" t="s">
        <v>1537</v>
      </c>
      <c r="H175">
        <v>70</v>
      </c>
      <c r="I175">
        <v>11</v>
      </c>
      <c r="J175">
        <v>18</v>
      </c>
      <c r="K175">
        <f>I175+J175</f>
        <v>29</v>
      </c>
      <c r="L175">
        <v>-12</v>
      </c>
      <c r="M175">
        <v>12</v>
      </c>
      <c r="N175">
        <v>170</v>
      </c>
      <c r="O175" s="4">
        <f t="shared" si="137"/>
        <v>6.4705882352941183E-2</v>
      </c>
      <c r="P175">
        <v>1292</v>
      </c>
      <c r="Q175">
        <v>0</v>
      </c>
      <c r="R175">
        <v>0</v>
      </c>
      <c r="S175">
        <v>152</v>
      </c>
      <c r="T175">
        <v>221</v>
      </c>
      <c r="U175" s="4">
        <f t="shared" si="138"/>
        <v>0.40750670241286863</v>
      </c>
      <c r="V175" s="40">
        <v>8.6</v>
      </c>
      <c r="W175">
        <v>1</v>
      </c>
      <c r="X175">
        <v>4</v>
      </c>
      <c r="Y175">
        <v>0</v>
      </c>
      <c r="Z175">
        <v>0</v>
      </c>
      <c r="AA175">
        <f>I175-W175-Y175</f>
        <v>10</v>
      </c>
      <c r="AB175">
        <f>J175-X175-Z175</f>
        <v>14</v>
      </c>
      <c r="AC175" s="9">
        <f t="shared" si="113"/>
        <v>1.7706079087153257</v>
      </c>
      <c r="AD175" s="9">
        <f t="shared" si="114"/>
        <v>7.0824316348613028</v>
      </c>
      <c r="AE175" s="9">
        <f t="shared" si="115"/>
        <v>0</v>
      </c>
      <c r="AF175" s="9">
        <f t="shared" si="116"/>
        <v>0</v>
      </c>
      <c r="AG175" s="9">
        <f t="shared" si="117"/>
        <v>14.827323462180027</v>
      </c>
      <c r="AH175" s="9">
        <f t="shared" si="118"/>
        <v>20.758252847052042</v>
      </c>
      <c r="AI175" s="6">
        <f t="shared" si="119"/>
        <v>2.2982351366379041</v>
      </c>
      <c r="AJ175" s="6">
        <f t="shared" si="120"/>
        <v>2.4788510722014561</v>
      </c>
      <c r="AK175" s="6">
        <f t="shared" si="121"/>
        <v>0</v>
      </c>
      <c r="AL175" s="6">
        <f t="shared" si="122"/>
        <v>2.5947816058815047</v>
      </c>
      <c r="AM175" s="6">
        <f t="shared" si="123"/>
        <v>1.7706079087153257</v>
      </c>
      <c r="AN175" s="6">
        <f t="shared" si="124"/>
        <v>0</v>
      </c>
      <c r="AO175" s="32">
        <v>809.31666666666672</v>
      </c>
      <c r="AP175" s="32">
        <v>169.43333333333334</v>
      </c>
      <c r="AQ175" s="32">
        <v>5.5666666666666664</v>
      </c>
      <c r="AR175" s="32">
        <v>984.31666666666683</v>
      </c>
      <c r="AS175" s="40">
        <v>19</v>
      </c>
      <c r="AT175" s="40">
        <v>12</v>
      </c>
      <c r="AU175" s="40">
        <v>40</v>
      </c>
      <c r="AV175" s="40">
        <v>23</v>
      </c>
      <c r="AW175" s="40">
        <v>30</v>
      </c>
      <c r="AX175" s="9">
        <f t="shared" si="125"/>
        <v>1.1581638700282766</v>
      </c>
      <c r="AY175" s="9">
        <f t="shared" si="126"/>
        <v>0.7314719179125958</v>
      </c>
      <c r="AZ175" s="9">
        <f t="shared" si="127"/>
        <v>2.4382397263753188</v>
      </c>
      <c r="BA175" s="9">
        <f t="shared" si="128"/>
        <v>1.4019878426658086</v>
      </c>
      <c r="BB175" s="9">
        <f t="shared" si="129"/>
        <v>1.8286797947814895</v>
      </c>
      <c r="BC175" s="9">
        <f t="shared" si="130"/>
        <v>11.561666666666667</v>
      </c>
      <c r="BD175" s="9">
        <f t="shared" si="131"/>
        <v>7.9523809523809524E-2</v>
      </c>
      <c r="BE175" s="9">
        <f t="shared" si="132"/>
        <v>2.4204761904761907</v>
      </c>
      <c r="BF175" s="3">
        <v>31</v>
      </c>
      <c r="BG175" s="3">
        <v>7</v>
      </c>
      <c r="BH175" s="3">
        <v>0</v>
      </c>
      <c r="BI175" s="3">
        <v>38</v>
      </c>
      <c r="BJ175" s="3">
        <v>35</v>
      </c>
      <c r="BK175" s="3">
        <v>5</v>
      </c>
      <c r="BL175" s="3">
        <v>0</v>
      </c>
      <c r="BM175" s="3">
        <v>40</v>
      </c>
      <c r="BN175" s="34">
        <f t="shared" si="139"/>
        <v>36.614109774681552</v>
      </c>
      <c r="BO175" s="34">
        <f t="shared" si="140"/>
        <v>74.39498083207954</v>
      </c>
      <c r="BP175" s="34">
        <v>15.264278436686482</v>
      </c>
      <c r="BQ175" s="34">
        <v>-4.0600647245204451</v>
      </c>
      <c r="BR175" s="34">
        <v>0.24786845895811882</v>
      </c>
      <c r="BS175" s="34">
        <v>-7.5819593395960491E-2</v>
      </c>
      <c r="BT175" s="34">
        <v>11.249621316028858</v>
      </c>
      <c r="BU175" s="34">
        <f t="shared" si="141"/>
        <v>22.625883893757052</v>
      </c>
      <c r="BV175" s="34">
        <f t="shared" si="142"/>
        <v>45.972774128428284</v>
      </c>
      <c r="BW175" s="34">
        <v>5.9126623250578865</v>
      </c>
      <c r="BX175" s="34">
        <v>-0.78639249143905199</v>
      </c>
      <c r="BY175" s="34">
        <v>0.63163438135750516</v>
      </c>
      <c r="BZ175" s="34">
        <v>8.2303216659481606</v>
      </c>
      <c r="CA175" s="34">
        <f t="shared" si="143"/>
        <v>13.988225880924499</v>
      </c>
      <c r="CB175" s="34">
        <f t="shared" si="144"/>
        <v>28.422206703651256</v>
      </c>
      <c r="CC175" s="15">
        <v>37</v>
      </c>
      <c r="CD175" s="7">
        <v>734962</v>
      </c>
      <c r="CE175" s="68">
        <f t="shared" si="133"/>
        <v>860955.48571428575</v>
      </c>
      <c r="CF175" s="9">
        <v>20</v>
      </c>
      <c r="CG175" s="9">
        <v>17.3</v>
      </c>
      <c r="CH175" s="9">
        <v>0.1</v>
      </c>
      <c r="CI175" s="9">
        <v>1.7</v>
      </c>
      <c r="CJ175" s="9">
        <f t="shared" si="145"/>
        <v>2.9327621156140831</v>
      </c>
      <c r="CK175" s="9">
        <v>0.5</v>
      </c>
      <c r="CL175" s="9">
        <f t="shared" si="146"/>
        <v>0.86257709282767159</v>
      </c>
      <c r="CM175" s="9">
        <v>2.1</v>
      </c>
      <c r="CN175" t="s">
        <v>2985</v>
      </c>
      <c r="CO175" t="s">
        <v>2986</v>
      </c>
      <c r="CP175" t="s">
        <v>1571</v>
      </c>
      <c r="CQ175" t="s">
        <v>2414</v>
      </c>
      <c r="CR175">
        <v>72</v>
      </c>
      <c r="CS175">
        <v>193</v>
      </c>
      <c r="CT175">
        <v>81</v>
      </c>
      <c r="CU175" t="s">
        <v>3401</v>
      </c>
      <c r="CV175" t="s">
        <v>3090</v>
      </c>
      <c r="CW175">
        <v>7</v>
      </c>
      <c r="CX175">
        <v>4</v>
      </c>
      <c r="CY175">
        <v>4</v>
      </c>
      <c r="CZ175" s="70"/>
      <c r="DA175">
        <v>0</v>
      </c>
    </row>
    <row r="176" spans="1:105" x14ac:dyDescent="0.2">
      <c r="A176" s="44" t="s">
        <v>2372</v>
      </c>
      <c r="B176" s="43" t="s">
        <v>952</v>
      </c>
      <c r="C176" s="43" t="s">
        <v>952</v>
      </c>
      <c r="D176" s="82" t="s">
        <v>952</v>
      </c>
      <c r="E176" s="42" t="str">
        <f t="shared" si="136"/>
        <v xml:space="preserve">Kessel, Phil </v>
      </c>
      <c r="F176" s="42" t="s">
        <v>236</v>
      </c>
      <c r="G176" s="45" t="s">
        <v>2377</v>
      </c>
      <c r="H176" s="43">
        <v>82</v>
      </c>
      <c r="I176" s="64">
        <v>19</v>
      </c>
      <c r="J176" s="64">
        <v>18</v>
      </c>
      <c r="K176" s="64">
        <v>37</v>
      </c>
      <c r="L176" s="43">
        <v>-6</v>
      </c>
      <c r="M176">
        <v>28</v>
      </c>
      <c r="N176">
        <v>213</v>
      </c>
      <c r="O176" s="4">
        <f t="shared" si="137"/>
        <v>8.9201877934272297E-2</v>
      </c>
      <c r="Q176">
        <v>3</v>
      </c>
      <c r="R176">
        <v>0</v>
      </c>
      <c r="S176">
        <v>138</v>
      </c>
      <c r="T176">
        <v>188</v>
      </c>
      <c r="U176" s="4">
        <f t="shared" si="138"/>
        <v>0.42331288343558282</v>
      </c>
      <c r="V176">
        <v>6.9</v>
      </c>
      <c r="W176">
        <v>5</v>
      </c>
      <c r="X176">
        <v>2</v>
      </c>
      <c r="Y176">
        <v>0</v>
      </c>
      <c r="Z176">
        <v>0</v>
      </c>
      <c r="AA176">
        <v>14</v>
      </c>
      <c r="AB176">
        <v>16</v>
      </c>
      <c r="AC176" s="9">
        <f t="shared" si="113"/>
        <v>8.6364072545820942</v>
      </c>
      <c r="AD176" s="9">
        <f t="shared" si="114"/>
        <v>3.4545629018328374</v>
      </c>
      <c r="AE176" s="9">
        <f t="shared" si="115"/>
        <v>0</v>
      </c>
      <c r="AF176" s="9">
        <f t="shared" si="116"/>
        <v>0</v>
      </c>
      <c r="AG176" s="9">
        <f t="shared" si="117"/>
        <v>15.707785326933866</v>
      </c>
      <c r="AH176" s="9">
        <f t="shared" si="118"/>
        <v>17.951754659352989</v>
      </c>
      <c r="AI176" s="58">
        <f t="shared" si="119"/>
        <v>2.5244654989715141</v>
      </c>
      <c r="AJ176" s="58">
        <f t="shared" si="120"/>
        <v>5.1818443527492555</v>
      </c>
      <c r="AK176" s="58">
        <f t="shared" si="121"/>
        <v>0</v>
      </c>
      <c r="AL176" s="58">
        <f t="shared" si="122"/>
        <v>2.8049616655239045</v>
      </c>
      <c r="AM176" s="58">
        <f t="shared" si="123"/>
        <v>0.34545629018328372</v>
      </c>
      <c r="AN176" s="58">
        <f t="shared" si="124"/>
        <v>0</v>
      </c>
      <c r="AO176" s="56">
        <v>1069.5333333333333</v>
      </c>
      <c r="AP176" s="56">
        <v>173.68333333333334</v>
      </c>
      <c r="AQ176" s="56">
        <v>5.583333333333333</v>
      </c>
      <c r="AR176" s="57">
        <f>SUM(AO176:AQ176)</f>
        <v>1248.8</v>
      </c>
      <c r="AS176">
        <v>17</v>
      </c>
      <c r="AT176">
        <v>11</v>
      </c>
      <c r="AU176">
        <v>82</v>
      </c>
      <c r="AV176">
        <v>30</v>
      </c>
      <c r="AW176">
        <v>38</v>
      </c>
      <c r="AX176" s="9">
        <f t="shared" si="125"/>
        <v>0.81678411274823837</v>
      </c>
      <c r="AY176" s="9">
        <f t="shared" si="126"/>
        <v>0.52850736707238954</v>
      </c>
      <c r="AZ176" s="9">
        <f t="shared" si="127"/>
        <v>3.9397821909032671</v>
      </c>
      <c r="BA176" s="9">
        <f t="shared" si="128"/>
        <v>1.4413837283792441</v>
      </c>
      <c r="BB176" s="9">
        <f t="shared" si="129"/>
        <v>1.8257527226137094</v>
      </c>
      <c r="BC176" s="33">
        <f t="shared" si="130"/>
        <v>13.043089430894309</v>
      </c>
      <c r="BD176" s="33">
        <f t="shared" si="131"/>
        <v>6.8089430894308939E-2</v>
      </c>
      <c r="BE176" s="33">
        <f t="shared" si="132"/>
        <v>2.118089430894309</v>
      </c>
      <c r="BF176" s="42">
        <f>BI176-BG176-BH176</f>
        <v>45</v>
      </c>
      <c r="BG176" s="43">
        <v>15</v>
      </c>
      <c r="BH176" s="43">
        <v>0</v>
      </c>
      <c r="BI176" s="43">
        <v>60</v>
      </c>
      <c r="BJ176" s="42">
        <f>BM176-BK176-BL176</f>
        <v>50</v>
      </c>
      <c r="BK176" s="43">
        <v>1</v>
      </c>
      <c r="BL176" s="43">
        <v>0</v>
      </c>
      <c r="BM176" s="43">
        <v>51</v>
      </c>
      <c r="BN176" s="34">
        <f t="shared" si="139"/>
        <v>46.659028973785198</v>
      </c>
      <c r="BO176" s="34">
        <f t="shared" si="140"/>
        <v>74.726183494210758</v>
      </c>
      <c r="BP176" s="33">
        <v>21.291166319604198</v>
      </c>
      <c r="BQ176" s="33">
        <v>2.4458613416141066</v>
      </c>
      <c r="BR176" s="33">
        <v>-2.8233503894673633</v>
      </c>
      <c r="BS176" s="33">
        <v>-8.3119131776173985E-2</v>
      </c>
      <c r="BT176" s="33">
        <v>15.953956094295288</v>
      </c>
      <c r="BU176" s="9">
        <f t="shared" si="141"/>
        <v>36.784514234270056</v>
      </c>
      <c r="BV176" s="34">
        <f t="shared" si="142"/>
        <v>58.911778081790608</v>
      </c>
      <c r="BW176" s="33">
        <v>4.7103187240847477</v>
      </c>
      <c r="BX176" s="33">
        <v>0.41763460307228983</v>
      </c>
      <c r="BY176" s="33">
        <v>0.59220198131445267</v>
      </c>
      <c r="BZ176" s="33">
        <v>4.1543594310436536</v>
      </c>
      <c r="CA176" s="9">
        <f t="shared" si="143"/>
        <v>9.8745147395151438</v>
      </c>
      <c r="CB176" s="34">
        <f t="shared" si="144"/>
        <v>15.814405412420154</v>
      </c>
      <c r="CC176" s="47">
        <v>51.345832999999999</v>
      </c>
      <c r="CD176">
        <v>2398647</v>
      </c>
      <c r="CE176" s="68">
        <f t="shared" si="133"/>
        <v>2398647</v>
      </c>
      <c r="CF176" s="62">
        <v>30.9</v>
      </c>
      <c r="CG176" s="62">
        <v>26.8</v>
      </c>
      <c r="CH176" s="62">
        <v>-7.1</v>
      </c>
      <c r="CI176" s="62">
        <v>0.5</v>
      </c>
      <c r="CJ176" s="63">
        <f t="shared" si="145"/>
        <v>0.70024742075533353</v>
      </c>
      <c r="CK176" s="62">
        <v>0.9</v>
      </c>
      <c r="CL176" s="63">
        <f t="shared" si="146"/>
        <v>1.2604453573596004</v>
      </c>
      <c r="CM176" s="62">
        <v>2</v>
      </c>
      <c r="CN176" t="s">
        <v>669</v>
      </c>
      <c r="CO176" t="s">
        <v>2986</v>
      </c>
      <c r="CP176" t="s">
        <v>1571</v>
      </c>
      <c r="CQ176" t="s">
        <v>2414</v>
      </c>
      <c r="CR176">
        <v>72</v>
      </c>
      <c r="CS176">
        <v>180</v>
      </c>
      <c r="CT176">
        <v>81</v>
      </c>
      <c r="CU176" t="s">
        <v>3401</v>
      </c>
      <c r="CZ176" s="72">
        <v>2200000</v>
      </c>
      <c r="DA176">
        <v>0</v>
      </c>
    </row>
    <row r="177" spans="1:105" x14ac:dyDescent="0.2">
      <c r="A177" s="38" t="s">
        <v>2452</v>
      </c>
      <c r="B177" t="s">
        <v>951</v>
      </c>
      <c r="C177" t="s">
        <v>950</v>
      </c>
      <c r="D177" s="82" t="s">
        <v>952</v>
      </c>
      <c r="E177" t="str">
        <f t="shared" si="136"/>
        <v xml:space="preserve">Hnidy, Shane </v>
      </c>
      <c r="F177" t="s">
        <v>178</v>
      </c>
      <c r="G177" t="s">
        <v>1524</v>
      </c>
      <c r="H177">
        <v>72</v>
      </c>
      <c r="I177">
        <v>5</v>
      </c>
      <c r="J177">
        <v>7</v>
      </c>
      <c r="K177">
        <f>I177+J177</f>
        <v>12</v>
      </c>
      <c r="L177">
        <v>15</v>
      </c>
      <c r="M177">
        <v>63</v>
      </c>
      <c r="N177">
        <v>86</v>
      </c>
      <c r="O177" s="4">
        <f t="shared" si="137"/>
        <v>5.8139534883720929E-2</v>
      </c>
      <c r="P177">
        <v>1461</v>
      </c>
      <c r="Q177">
        <v>1</v>
      </c>
      <c r="R177">
        <v>0</v>
      </c>
      <c r="S177">
        <v>0</v>
      </c>
      <c r="T177">
        <v>0</v>
      </c>
      <c r="U177" s="4">
        <f t="shared" si="138"/>
        <v>0</v>
      </c>
      <c r="V177" s="40">
        <v>0</v>
      </c>
      <c r="W177">
        <v>0</v>
      </c>
      <c r="X177">
        <v>0</v>
      </c>
      <c r="Y177">
        <v>1</v>
      </c>
      <c r="Z177">
        <v>0</v>
      </c>
      <c r="AA177">
        <f>I177-W177-Y177</f>
        <v>4</v>
      </c>
      <c r="AB177">
        <f>J177-X177-Z177</f>
        <v>7</v>
      </c>
      <c r="AC177" s="9">
        <f t="shared" si="113"/>
        <v>0</v>
      </c>
      <c r="AD177" s="9">
        <f t="shared" si="114"/>
        <v>0</v>
      </c>
      <c r="AE177" s="9">
        <f t="shared" si="115"/>
        <v>2.7743526510480891</v>
      </c>
      <c r="AF177" s="9">
        <f t="shared" si="116"/>
        <v>0</v>
      </c>
      <c r="AG177" s="9">
        <f t="shared" si="117"/>
        <v>4.876149196620557</v>
      </c>
      <c r="AH177" s="9">
        <f t="shared" si="118"/>
        <v>8.5332610940859741</v>
      </c>
      <c r="AI177" s="6">
        <f t="shared" si="119"/>
        <v>2.6818820581413068</v>
      </c>
      <c r="AJ177" s="6">
        <f t="shared" si="120"/>
        <v>0</v>
      </c>
      <c r="AK177" s="6">
        <f t="shared" si="121"/>
        <v>1.6646115906288534</v>
      </c>
      <c r="AL177" s="6">
        <f t="shared" si="122"/>
        <v>2.1333152735214935</v>
      </c>
      <c r="AM177" s="6">
        <f t="shared" si="123"/>
        <v>0</v>
      </c>
      <c r="AN177" s="6">
        <f t="shared" si="124"/>
        <v>6.1035758323057951</v>
      </c>
      <c r="AO177" s="32">
        <v>984.38333333333344</v>
      </c>
      <c r="AP177" s="32">
        <v>33.299999999999997</v>
      </c>
      <c r="AQ177" s="32">
        <v>108.13333333333333</v>
      </c>
      <c r="AR177" s="32">
        <v>1125.8166666666668</v>
      </c>
      <c r="AS177" s="40">
        <v>104</v>
      </c>
      <c r="AT177" s="40">
        <v>73</v>
      </c>
      <c r="AU177" s="40">
        <v>27</v>
      </c>
      <c r="AV177" s="40">
        <v>45</v>
      </c>
      <c r="AW177" s="40">
        <v>21</v>
      </c>
      <c r="AX177" s="9">
        <f t="shared" si="125"/>
        <v>5.5426431183289164</v>
      </c>
      <c r="AY177" s="9">
        <f t="shared" si="126"/>
        <v>3.8905091119039508</v>
      </c>
      <c r="AZ177" s="9">
        <f t="shared" si="127"/>
        <v>1.4389554249507763</v>
      </c>
      <c r="BA177" s="9">
        <f t="shared" si="128"/>
        <v>2.3982590415846272</v>
      </c>
      <c r="BB177" s="9">
        <f t="shared" si="129"/>
        <v>1.1191875527394928</v>
      </c>
      <c r="BC177" s="9">
        <f t="shared" si="130"/>
        <v>13.671990740740743</v>
      </c>
      <c r="BD177" s="9">
        <f t="shared" si="131"/>
        <v>1.5018518518518518</v>
      </c>
      <c r="BE177" s="9">
        <f t="shared" si="132"/>
        <v>0.46249999999999997</v>
      </c>
      <c r="BF177" s="3">
        <v>44</v>
      </c>
      <c r="BG177" s="3">
        <v>0</v>
      </c>
      <c r="BH177" s="3">
        <v>3</v>
      </c>
      <c r="BI177" s="3">
        <v>47</v>
      </c>
      <c r="BJ177" s="3">
        <v>35</v>
      </c>
      <c r="BK177" s="3">
        <v>0</v>
      </c>
      <c r="BL177" s="3">
        <v>11</v>
      </c>
      <c r="BM177" s="3">
        <v>46</v>
      </c>
      <c r="BN177" s="34">
        <f t="shared" si="139"/>
        <v>26.326184684559529</v>
      </c>
      <c r="BO177" s="34">
        <f t="shared" si="140"/>
        <v>46.768155889016022</v>
      </c>
      <c r="BP177" s="34">
        <v>6.1607845567537023</v>
      </c>
      <c r="BQ177" s="34">
        <v>-1.2275994925731397</v>
      </c>
      <c r="BR177" s="34">
        <v>0.16849586006250145</v>
      </c>
      <c r="BS177" s="34">
        <v>2.4577555346082152</v>
      </c>
      <c r="BT177" s="34">
        <v>0</v>
      </c>
      <c r="BU177" s="34">
        <f t="shared" si="141"/>
        <v>7.5594364588512795</v>
      </c>
      <c r="BV177" s="34">
        <f t="shared" si="142"/>
        <v>13.429249508684856</v>
      </c>
      <c r="BW177" s="34">
        <v>17.730946370029404</v>
      </c>
      <c r="BX177" s="34">
        <v>0.79172833173191925</v>
      </c>
      <c r="BY177" s="34">
        <v>3.8875094447376335</v>
      </c>
      <c r="BZ177" s="34">
        <v>-3.6434359207907097</v>
      </c>
      <c r="CA177" s="34">
        <f t="shared" si="143"/>
        <v>18.766748225708248</v>
      </c>
      <c r="CB177" s="34">
        <f t="shared" si="144"/>
        <v>33.33890638033116</v>
      </c>
      <c r="CC177" s="15">
        <v>64</v>
      </c>
      <c r="CD177" s="7">
        <v>2175606</v>
      </c>
      <c r="CE177" s="68">
        <f t="shared" si="133"/>
        <v>2477773.5</v>
      </c>
      <c r="CF177" s="9">
        <v>20</v>
      </c>
      <c r="CG177" s="9">
        <v>25.7</v>
      </c>
      <c r="CH177" s="9">
        <v>11.4</v>
      </c>
      <c r="CI177" s="9">
        <v>0.2</v>
      </c>
      <c r="CJ177" s="9">
        <f t="shared" si="145"/>
        <v>0.31564411126454922</v>
      </c>
      <c r="CK177" s="9">
        <v>4.9000000000000004</v>
      </c>
      <c r="CL177" s="9">
        <f t="shared" si="146"/>
        <v>7.7332807259814569</v>
      </c>
      <c r="CM177" s="9">
        <v>5.0999999999999996</v>
      </c>
      <c r="CN177" t="s">
        <v>1044</v>
      </c>
      <c r="CO177" t="s">
        <v>1045</v>
      </c>
      <c r="CP177" t="s">
        <v>3134</v>
      </c>
      <c r="CQ177" t="s">
        <v>2400</v>
      </c>
      <c r="CR177">
        <v>74</v>
      </c>
      <c r="CS177">
        <v>210</v>
      </c>
      <c r="CT177">
        <v>34</v>
      </c>
      <c r="CU177" t="s">
        <v>3401</v>
      </c>
      <c r="CV177" t="s">
        <v>2382</v>
      </c>
      <c r="CW177">
        <v>0</v>
      </c>
      <c r="CX177">
        <v>0</v>
      </c>
      <c r="CY177">
        <v>0</v>
      </c>
      <c r="CZ177" s="70"/>
      <c r="DA177">
        <v>0</v>
      </c>
    </row>
    <row r="178" spans="1:105" s="18" customFormat="1" x14ac:dyDescent="0.2">
      <c r="A178" s="78" t="s">
        <v>2372</v>
      </c>
      <c r="B178" s="52" t="s">
        <v>951</v>
      </c>
      <c r="C178" s="52" t="s">
        <v>950</v>
      </c>
      <c r="D178" s="53" t="s">
        <v>952</v>
      </c>
      <c r="E178" s="53" t="str">
        <f t="shared" si="136"/>
        <v xml:space="preserve">Hnidy, Shane </v>
      </c>
      <c r="F178" s="53" t="s">
        <v>178</v>
      </c>
      <c r="G178" s="54" t="s">
        <v>2374</v>
      </c>
      <c r="H178" s="52">
        <v>33</v>
      </c>
      <c r="I178" s="19">
        <v>1</v>
      </c>
      <c r="J178" s="19">
        <v>2</v>
      </c>
      <c r="K178" s="19">
        <v>3</v>
      </c>
      <c r="L178" s="52">
        <v>2</v>
      </c>
      <c r="M178" s="19">
        <v>30</v>
      </c>
      <c r="N178" s="19">
        <v>21</v>
      </c>
      <c r="O178" s="20">
        <f t="shared" si="137"/>
        <v>4.7619047619047616E-2</v>
      </c>
      <c r="P178" s="19"/>
      <c r="Q178" s="19"/>
      <c r="R178" s="19"/>
      <c r="S178" s="19">
        <v>0</v>
      </c>
      <c r="T178" s="19">
        <v>0</v>
      </c>
      <c r="U178" s="20">
        <f t="shared" si="138"/>
        <v>0</v>
      </c>
      <c r="V178" s="19"/>
      <c r="W178" s="19"/>
      <c r="X178" s="19"/>
      <c r="Y178" s="19"/>
      <c r="Z178" s="19"/>
      <c r="AA178" s="19"/>
      <c r="AB178" s="19"/>
      <c r="AC178" s="24">
        <f t="shared" si="113"/>
        <v>0</v>
      </c>
      <c r="AD178" s="24">
        <f t="shared" si="114"/>
        <v>0</v>
      </c>
      <c r="AE178" s="24">
        <f t="shared" si="115"/>
        <v>0</v>
      </c>
      <c r="AF178" s="24">
        <f t="shared" si="116"/>
        <v>0</v>
      </c>
      <c r="AG178" s="24">
        <f t="shared" si="117"/>
        <v>0</v>
      </c>
      <c r="AH178" s="24">
        <f t="shared" si="118"/>
        <v>0</v>
      </c>
      <c r="AI178" s="21">
        <f t="shared" si="119"/>
        <v>1.6879795396419437</v>
      </c>
      <c r="AJ178" s="21">
        <f t="shared" si="120"/>
        <v>0</v>
      </c>
      <c r="AK178" s="21">
        <f t="shared" si="121"/>
        <v>1.486988847583643</v>
      </c>
      <c r="AL178" s="21">
        <f t="shared" si="122"/>
        <v>1.5345268542199488</v>
      </c>
      <c r="AM178" s="21">
        <f t="shared" si="123"/>
        <v>0</v>
      </c>
      <c r="AN178" s="21">
        <f t="shared" si="124"/>
        <v>4.4609665427509295</v>
      </c>
      <c r="AO178" s="60">
        <v>391</v>
      </c>
      <c r="AP178" s="60">
        <v>2.2666666666666666</v>
      </c>
      <c r="AQ178" s="60">
        <v>40.35</v>
      </c>
      <c r="AR178" s="61">
        <f>SUM(AO178:AQ178)</f>
        <v>433.61666666666667</v>
      </c>
      <c r="AS178" s="19"/>
      <c r="AT178" s="19"/>
      <c r="AU178" s="19"/>
      <c r="AV178" s="19"/>
      <c r="AW178" s="19"/>
      <c r="AX178" s="24">
        <f t="shared" si="125"/>
        <v>0</v>
      </c>
      <c r="AY178" s="24">
        <f t="shared" si="126"/>
        <v>0</v>
      </c>
      <c r="AZ178" s="24">
        <f t="shared" si="127"/>
        <v>0</v>
      </c>
      <c r="BA178" s="24">
        <f t="shared" si="128"/>
        <v>0</v>
      </c>
      <c r="BB178" s="24">
        <f t="shared" si="129"/>
        <v>0</v>
      </c>
      <c r="BC178" s="24">
        <f t="shared" si="130"/>
        <v>11.848484848484848</v>
      </c>
      <c r="BD178" s="24">
        <f t="shared" si="131"/>
        <v>1.2227272727272727</v>
      </c>
      <c r="BE178" s="24">
        <f t="shared" si="132"/>
        <v>6.8686868686868685E-2</v>
      </c>
      <c r="BF178" s="53">
        <f>BI178-BG178-BH178</f>
        <v>11</v>
      </c>
      <c r="BG178" s="52">
        <v>0</v>
      </c>
      <c r="BH178" s="52">
        <v>1</v>
      </c>
      <c r="BI178" s="52">
        <v>12</v>
      </c>
      <c r="BJ178" s="53">
        <f>BM178-BK178-BL178</f>
        <v>10</v>
      </c>
      <c r="BK178" s="52">
        <v>0</v>
      </c>
      <c r="BL178" s="52">
        <v>3</v>
      </c>
      <c r="BM178" s="52">
        <v>13</v>
      </c>
      <c r="BN178" s="35">
        <f t="shared" si="139"/>
        <v>11.480999995542694</v>
      </c>
      <c r="BO178" s="35">
        <f t="shared" si="140"/>
        <v>52.954606582815977</v>
      </c>
      <c r="BP178" s="24">
        <v>0.94431778221173268</v>
      </c>
      <c r="BQ178" s="24">
        <v>-9.7724784135825096E-2</v>
      </c>
      <c r="BR178" s="24">
        <v>-0.76315901852303525</v>
      </c>
      <c r="BS178" s="24">
        <v>-8.6518868598325999E-2</v>
      </c>
      <c r="BT178" s="24">
        <v>0</v>
      </c>
      <c r="BU178" s="24">
        <f t="shared" si="141"/>
        <v>-3.0848890454536482E-3</v>
      </c>
      <c r="BV178" s="35">
        <f t="shared" si="142"/>
        <v>-1.4228646095031626E-2</v>
      </c>
      <c r="BW178" s="24">
        <v>10.569257820201233</v>
      </c>
      <c r="BX178" s="24">
        <v>4.5989149504387566E-2</v>
      </c>
      <c r="BY178" s="24">
        <v>2.1645461928540062</v>
      </c>
      <c r="BZ178" s="24">
        <v>-1.2957082779714797</v>
      </c>
      <c r="CA178" s="24">
        <f t="shared" si="143"/>
        <v>11.484084884588148</v>
      </c>
      <c r="CB178" s="35">
        <f t="shared" si="144"/>
        <v>52.968835228911004</v>
      </c>
      <c r="CC178" s="55">
        <v>62.406917999999997</v>
      </c>
      <c r="CD178" s="19">
        <v>899650</v>
      </c>
      <c r="CE178" s="76">
        <f t="shared" si="133"/>
        <v>2235493.9393939395</v>
      </c>
      <c r="CF178" s="24"/>
      <c r="CG178" s="24"/>
      <c r="CH178" s="24"/>
      <c r="CI178" s="24"/>
      <c r="CJ178" s="24"/>
      <c r="CK178" s="24"/>
      <c r="CL178" s="24"/>
      <c r="CM178" s="24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74">
        <v>757500</v>
      </c>
      <c r="DA178" s="19">
        <v>1</v>
      </c>
    </row>
    <row r="179" spans="1:105" x14ac:dyDescent="0.2">
      <c r="A179" s="78" t="s">
        <v>2372</v>
      </c>
      <c r="B179" s="52" t="s">
        <v>951</v>
      </c>
      <c r="C179" s="52" t="s">
        <v>952</v>
      </c>
      <c r="D179" s="53" t="s">
        <v>952</v>
      </c>
      <c r="E179" s="53" t="str">
        <f t="shared" si="136"/>
        <v xml:space="preserve">Hnidy, Shane </v>
      </c>
      <c r="F179" s="53" t="s">
        <v>178</v>
      </c>
      <c r="G179" s="54" t="s">
        <v>2374</v>
      </c>
      <c r="H179" s="52">
        <v>43</v>
      </c>
      <c r="I179" s="19">
        <v>1</v>
      </c>
      <c r="J179" s="19">
        <v>4</v>
      </c>
      <c r="K179" s="19">
        <v>5</v>
      </c>
      <c r="L179" s="52">
        <v>-4</v>
      </c>
      <c r="M179" s="19">
        <v>41</v>
      </c>
      <c r="N179" s="19">
        <v>28</v>
      </c>
      <c r="O179" s="20">
        <f t="shared" si="137"/>
        <v>3.5714285714285712E-2</v>
      </c>
      <c r="P179" s="19"/>
      <c r="Q179" s="19"/>
      <c r="R179" s="19"/>
      <c r="S179" s="19">
        <v>0</v>
      </c>
      <c r="T179" s="19">
        <v>0</v>
      </c>
      <c r="U179" s="20">
        <f t="shared" si="138"/>
        <v>0</v>
      </c>
      <c r="V179" s="19"/>
      <c r="W179" s="19"/>
      <c r="X179" s="19"/>
      <c r="Y179" s="19"/>
      <c r="Z179" s="19"/>
      <c r="AA179" s="19"/>
      <c r="AB179" s="19"/>
      <c r="AC179" s="24">
        <f t="shared" si="113"/>
        <v>0</v>
      </c>
      <c r="AD179" s="24">
        <f t="shared" si="114"/>
        <v>0</v>
      </c>
      <c r="AE179" s="24">
        <f t="shared" si="115"/>
        <v>0</v>
      </c>
      <c r="AF179" s="24">
        <f t="shared" si="116"/>
        <v>0</v>
      </c>
      <c r="AG179" s="24">
        <f t="shared" si="117"/>
        <v>0</v>
      </c>
      <c r="AH179" s="24">
        <f t="shared" si="118"/>
        <v>0</v>
      </c>
      <c r="AI179" s="21">
        <f t="shared" si="119"/>
        <v>1.5414478191367891</v>
      </c>
      <c r="AJ179" s="21">
        <f t="shared" si="120"/>
        <v>0</v>
      </c>
      <c r="AK179" s="21">
        <f t="shared" si="121"/>
        <v>3.0303030303030303</v>
      </c>
      <c r="AL179" s="21">
        <f t="shared" si="122"/>
        <v>2.1580269467915048</v>
      </c>
      <c r="AM179" s="21">
        <f t="shared" si="123"/>
        <v>0</v>
      </c>
      <c r="AN179" s="21">
        <f t="shared" si="124"/>
        <v>10.606060606060606</v>
      </c>
      <c r="AO179" s="60">
        <v>583.86666666666667</v>
      </c>
      <c r="AP179" s="60">
        <v>8.9666666666666668</v>
      </c>
      <c r="AQ179" s="60">
        <v>39.6</v>
      </c>
      <c r="AR179" s="61">
        <f>SUM(AO179:AQ179)</f>
        <v>632.43333333333339</v>
      </c>
      <c r="AS179" s="19"/>
      <c r="AT179" s="19"/>
      <c r="AU179" s="19"/>
      <c r="AV179" s="19"/>
      <c r="AW179" s="19"/>
      <c r="AX179" s="24">
        <f t="shared" si="125"/>
        <v>0</v>
      </c>
      <c r="AY179" s="24">
        <f t="shared" si="126"/>
        <v>0</v>
      </c>
      <c r="AZ179" s="24">
        <f t="shared" si="127"/>
        <v>0</v>
      </c>
      <c r="BA179" s="24">
        <f t="shared" si="128"/>
        <v>0</v>
      </c>
      <c r="BB179" s="24">
        <f t="shared" si="129"/>
        <v>0</v>
      </c>
      <c r="BC179" s="24">
        <f t="shared" si="130"/>
        <v>13.578294573643412</v>
      </c>
      <c r="BD179" s="24">
        <f t="shared" si="131"/>
        <v>0.92093023255813955</v>
      </c>
      <c r="BE179" s="24">
        <f t="shared" si="132"/>
        <v>0.20852713178294574</v>
      </c>
      <c r="BF179" s="53">
        <f>BI179-BG179-BH179</f>
        <v>15</v>
      </c>
      <c r="BG179" s="52">
        <v>0</v>
      </c>
      <c r="BH179" s="52">
        <v>2</v>
      </c>
      <c r="BI179" s="52">
        <v>17</v>
      </c>
      <c r="BJ179" s="53">
        <f>BM179-BK179-BL179</f>
        <v>21</v>
      </c>
      <c r="BK179" s="52">
        <v>0</v>
      </c>
      <c r="BL179" s="52">
        <v>7</v>
      </c>
      <c r="BM179" s="52">
        <v>28</v>
      </c>
      <c r="BN179" s="35">
        <f t="shared" si="139"/>
        <v>17.263549776531697</v>
      </c>
      <c r="BO179" s="35">
        <f t="shared" si="140"/>
        <v>54.594054002630145</v>
      </c>
      <c r="BP179" s="24">
        <v>-0.7507080873432288</v>
      </c>
      <c r="BQ179" s="24">
        <v>-0.3830115752532583</v>
      </c>
      <c r="BR179" s="24">
        <v>1.3956851331600764</v>
      </c>
      <c r="BS179" s="24">
        <v>2.8573676348953612</v>
      </c>
      <c r="BT179" s="24">
        <v>0</v>
      </c>
      <c r="BU179" s="24">
        <f t="shared" si="141"/>
        <v>3.1193331054589502</v>
      </c>
      <c r="BV179" s="35">
        <f t="shared" si="142"/>
        <v>9.8645436318735573</v>
      </c>
      <c r="BW179" s="24">
        <v>12.699953880655427</v>
      </c>
      <c r="BX179" s="24">
        <v>0.25556561135582295</v>
      </c>
      <c r="BY179" s="24">
        <v>-0.29310465829062105</v>
      </c>
      <c r="BZ179" s="24">
        <v>1.4818018373521187</v>
      </c>
      <c r="CA179" s="24">
        <f t="shared" si="143"/>
        <v>14.144216671072748</v>
      </c>
      <c r="CB179" s="35">
        <f t="shared" si="144"/>
        <v>44.729510370756593</v>
      </c>
      <c r="CC179" s="55">
        <v>47.225582000000003</v>
      </c>
      <c r="CD179" s="19">
        <v>579087</v>
      </c>
      <c r="CE179" s="76">
        <f t="shared" si="133"/>
        <v>1104305.4418604651</v>
      </c>
      <c r="CF179" s="24"/>
      <c r="CG179" s="24"/>
      <c r="CH179" s="24"/>
      <c r="CI179" s="24"/>
      <c r="CJ179" s="24"/>
      <c r="CK179" s="24"/>
      <c r="CL179" s="24"/>
      <c r="CM179" s="24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74">
        <v>757500</v>
      </c>
      <c r="DA179" s="19">
        <v>1</v>
      </c>
    </row>
    <row r="180" spans="1:105" x14ac:dyDescent="0.2">
      <c r="A180" s="80" t="s">
        <v>2372</v>
      </c>
      <c r="B180" s="48" t="s">
        <v>951</v>
      </c>
      <c r="C180" s="48" t="s">
        <v>952</v>
      </c>
      <c r="D180" s="49" t="s">
        <v>952</v>
      </c>
      <c r="E180" s="49" t="str">
        <f t="shared" ref="E180:E211" si="147">CONCATENATE(RIGHT(F180,LEN(F180)-SEARCH(" ",F180)), ", ", LEFT(F180, SEARCH(" ", F180)))</f>
        <v xml:space="preserve">Hnidy, Shane </v>
      </c>
      <c r="F180" s="49" t="s">
        <v>178</v>
      </c>
      <c r="G180" s="50" t="s">
        <v>2374</v>
      </c>
      <c r="H180" s="48">
        <v>76</v>
      </c>
      <c r="I180" s="65">
        <v>2</v>
      </c>
      <c r="J180" s="65">
        <v>6</v>
      </c>
      <c r="K180" s="65">
        <v>8</v>
      </c>
      <c r="L180" s="48">
        <v>-2</v>
      </c>
      <c r="M180" s="10">
        <v>71</v>
      </c>
      <c r="N180" s="10">
        <v>49</v>
      </c>
      <c r="O180" s="11">
        <f t="shared" ref="O180:O211" si="148">IF(N180=0,0,I180/N180)</f>
        <v>4.0816326530612242E-2</v>
      </c>
      <c r="P180" s="10"/>
      <c r="Q180" s="10">
        <v>0</v>
      </c>
      <c r="R180" s="10">
        <v>0</v>
      </c>
      <c r="S180" s="10">
        <v>0</v>
      </c>
      <c r="T180" s="10">
        <v>0</v>
      </c>
      <c r="U180" s="11">
        <f t="shared" ref="U180:U211" si="149">IF(S180+T180=0,0,S180/(S180+T180))</f>
        <v>0</v>
      </c>
      <c r="V180" s="10">
        <v>0</v>
      </c>
      <c r="W180" s="10">
        <v>0</v>
      </c>
      <c r="X180" s="10">
        <v>0</v>
      </c>
      <c r="Y180" s="10">
        <v>1</v>
      </c>
      <c r="Z180" s="10">
        <v>0</v>
      </c>
      <c r="AA180" s="10">
        <v>1</v>
      </c>
      <c r="AB180" s="10">
        <v>6</v>
      </c>
      <c r="AC180" s="13">
        <f t="shared" si="113"/>
        <v>0</v>
      </c>
      <c r="AD180" s="13">
        <f t="shared" si="114"/>
        <v>0</v>
      </c>
      <c r="AE180" s="13">
        <f t="shared" si="115"/>
        <v>3.75</v>
      </c>
      <c r="AF180" s="13">
        <f t="shared" si="116"/>
        <v>0</v>
      </c>
      <c r="AG180" s="13">
        <f t="shared" si="117"/>
        <v>1.230895476459124</v>
      </c>
      <c r="AH180" s="13">
        <f t="shared" si="118"/>
        <v>7.385372858754744</v>
      </c>
      <c r="AI180" s="29">
        <f t="shared" si="119"/>
        <v>1.6001641193968612</v>
      </c>
      <c r="AJ180" s="29">
        <f t="shared" si="120"/>
        <v>0</v>
      </c>
      <c r="AK180" s="29">
        <f t="shared" si="121"/>
        <v>2.25</v>
      </c>
      <c r="AL180" s="29">
        <f t="shared" si="122"/>
        <v>1.9078879885116422</v>
      </c>
      <c r="AM180" s="29">
        <f t="shared" si="123"/>
        <v>0</v>
      </c>
      <c r="AN180" s="29">
        <f t="shared" si="124"/>
        <v>7.5</v>
      </c>
      <c r="AO180" s="13">
        <v>974.9</v>
      </c>
      <c r="AP180" s="13">
        <v>11.2</v>
      </c>
      <c r="AQ180" s="13">
        <v>80</v>
      </c>
      <c r="AR180" s="59">
        <v>1066.0999999999999</v>
      </c>
      <c r="AS180" s="10">
        <v>82</v>
      </c>
      <c r="AT180" s="10">
        <v>66</v>
      </c>
      <c r="AU180" s="10">
        <v>25</v>
      </c>
      <c r="AV180" s="10">
        <v>21</v>
      </c>
      <c r="AW180" s="10">
        <v>9</v>
      </c>
      <c r="AX180" s="13">
        <f t="shared" si="125"/>
        <v>4.6149516930869527</v>
      </c>
      <c r="AY180" s="13">
        <f t="shared" si="126"/>
        <v>3.7144733139480355</v>
      </c>
      <c r="AZ180" s="13">
        <f t="shared" si="127"/>
        <v>1.4069974674045589</v>
      </c>
      <c r="BA180" s="13">
        <f t="shared" si="128"/>
        <v>1.1818778726198294</v>
      </c>
      <c r="BB180" s="13">
        <f t="shared" si="129"/>
        <v>0.50651908826564118</v>
      </c>
      <c r="BC180" s="13">
        <f t="shared" si="130"/>
        <v>12.827631578947368</v>
      </c>
      <c r="BD180" s="13">
        <f t="shared" si="131"/>
        <v>1.0526315789473684</v>
      </c>
      <c r="BE180" s="13">
        <f t="shared" si="132"/>
        <v>0.14736842105263157</v>
      </c>
      <c r="BF180" s="49">
        <v>26</v>
      </c>
      <c r="BG180" s="49">
        <v>0</v>
      </c>
      <c r="BH180" s="49">
        <v>3</v>
      </c>
      <c r="BI180" s="49">
        <v>29</v>
      </c>
      <c r="BJ180" s="49">
        <v>31</v>
      </c>
      <c r="BK180" s="49">
        <v>0</v>
      </c>
      <c r="BL180" s="49">
        <v>10</v>
      </c>
      <c r="BM180" s="49">
        <v>41</v>
      </c>
      <c r="BN180" s="39">
        <v>28.7</v>
      </c>
      <c r="BO180" s="39">
        <v>53.9</v>
      </c>
      <c r="BP180" s="13">
        <v>0.2</v>
      </c>
      <c r="BQ180" s="13">
        <v>-0.5</v>
      </c>
      <c r="BR180" s="13">
        <v>0.6</v>
      </c>
      <c r="BS180" s="13">
        <v>2.8</v>
      </c>
      <c r="BT180" s="13">
        <v>0</v>
      </c>
      <c r="BU180" s="13">
        <v>3.1</v>
      </c>
      <c r="BV180" s="39">
        <v>5.8</v>
      </c>
      <c r="BW180" s="13">
        <v>23.3</v>
      </c>
      <c r="BX180" s="13">
        <v>0.3</v>
      </c>
      <c r="BY180" s="13">
        <v>1.9</v>
      </c>
      <c r="BZ180" s="13">
        <v>0.2</v>
      </c>
      <c r="CA180" s="13">
        <v>25.6</v>
      </c>
      <c r="CB180" s="39">
        <v>48.1</v>
      </c>
      <c r="CC180" s="51">
        <v>53.817478000000001</v>
      </c>
      <c r="CD180" s="10">
        <v>1419707</v>
      </c>
      <c r="CE180" s="73">
        <f t="shared" si="133"/>
        <v>1531789.1315789472</v>
      </c>
      <c r="CF180" s="66">
        <v>18.7</v>
      </c>
      <c r="CG180" s="66">
        <v>23.7</v>
      </c>
      <c r="CH180" s="66">
        <v>-6.1</v>
      </c>
      <c r="CI180" s="66">
        <v>-1.1000000000000001</v>
      </c>
      <c r="CJ180" s="67">
        <f t="shared" ref="CJ180:CJ211" si="150">CI180/(AO180+2*(AP180+AQ180))*2000</f>
        <v>-1.9009764106109048</v>
      </c>
      <c r="CK180" s="66">
        <v>0.7</v>
      </c>
      <c r="CL180" s="67">
        <f t="shared" ref="CL180:CL211" si="151">CK180/(AO180+2*(AP180+AQ180))*2000</f>
        <v>1.2097122612978484</v>
      </c>
      <c r="CM180" s="66">
        <v>-0.4</v>
      </c>
      <c r="CN180" s="10" t="s">
        <v>754</v>
      </c>
      <c r="CO180" s="10" t="s">
        <v>1045</v>
      </c>
      <c r="CP180" s="10" t="s">
        <v>3134</v>
      </c>
      <c r="CQ180" s="10" t="s">
        <v>2400</v>
      </c>
      <c r="CR180" s="10">
        <v>74</v>
      </c>
      <c r="CS180" s="10">
        <v>204</v>
      </c>
      <c r="CT180" s="10">
        <v>34</v>
      </c>
      <c r="CU180" s="10" t="s">
        <v>3401</v>
      </c>
      <c r="CV180" s="10"/>
      <c r="CW180" s="10"/>
      <c r="CX180" s="10"/>
      <c r="CY180" s="10"/>
      <c r="CZ180" s="73">
        <v>757500</v>
      </c>
      <c r="DA180" s="10">
        <v>2</v>
      </c>
    </row>
    <row r="181" spans="1:105" x14ac:dyDescent="0.2">
      <c r="A181" s="38" t="s">
        <v>2452</v>
      </c>
      <c r="B181" t="s">
        <v>950</v>
      </c>
      <c r="C181" t="s">
        <v>952</v>
      </c>
      <c r="D181" s="82" t="s">
        <v>952</v>
      </c>
      <c r="E181" t="str">
        <f t="shared" si="147"/>
        <v xml:space="preserve">Thornton, Shawn </v>
      </c>
      <c r="F181" t="s">
        <v>938</v>
      </c>
      <c r="G181" t="s">
        <v>1540</v>
      </c>
      <c r="H181">
        <v>48</v>
      </c>
      <c r="I181">
        <v>2</v>
      </c>
      <c r="J181">
        <v>7</v>
      </c>
      <c r="K181">
        <f>I181+J181</f>
        <v>9</v>
      </c>
      <c r="L181">
        <v>3</v>
      </c>
      <c r="M181">
        <v>88</v>
      </c>
      <c r="N181">
        <v>60</v>
      </c>
      <c r="O181" s="4">
        <f t="shared" si="148"/>
        <v>3.3333333333333333E-2</v>
      </c>
      <c r="P181">
        <v>621</v>
      </c>
      <c r="Q181">
        <v>0</v>
      </c>
      <c r="R181">
        <v>0</v>
      </c>
      <c r="S181">
        <v>2</v>
      </c>
      <c r="T181">
        <v>6</v>
      </c>
      <c r="U181" s="4">
        <f t="shared" si="149"/>
        <v>0.25</v>
      </c>
      <c r="V181" s="40">
        <v>0.2</v>
      </c>
      <c r="W181">
        <v>0</v>
      </c>
      <c r="X181">
        <v>1</v>
      </c>
      <c r="Y181">
        <v>0</v>
      </c>
      <c r="Z181">
        <v>0</v>
      </c>
      <c r="AA181">
        <f>I181-W181-Y181</f>
        <v>2</v>
      </c>
      <c r="AB181">
        <f>J181-X181-Z181</f>
        <v>6</v>
      </c>
      <c r="AC181" s="9">
        <f t="shared" si="113"/>
        <v>0</v>
      </c>
      <c r="AD181" s="9">
        <f t="shared" si="114"/>
        <v>113.9240506329114</v>
      </c>
      <c r="AE181" s="9">
        <f t="shared" si="115"/>
        <v>0</v>
      </c>
      <c r="AF181" s="9">
        <f t="shared" si="116"/>
        <v>0</v>
      </c>
      <c r="AG181" s="9">
        <f t="shared" si="117"/>
        <v>5.9778322055710076</v>
      </c>
      <c r="AH181" s="9">
        <f t="shared" si="118"/>
        <v>17.933496616713022</v>
      </c>
      <c r="AI181" s="6">
        <f t="shared" si="119"/>
        <v>2.2416870770891277</v>
      </c>
      <c r="AJ181" s="6">
        <f t="shared" si="120"/>
        <v>22.784810126582279</v>
      </c>
      <c r="AK181" s="6">
        <f t="shared" si="121"/>
        <v>0</v>
      </c>
      <c r="AL181" s="6">
        <f t="shared" si="122"/>
        <v>1.7933496616713021</v>
      </c>
      <c r="AM181" s="6">
        <f t="shared" si="123"/>
        <v>0</v>
      </c>
      <c r="AN181" s="6">
        <f t="shared" si="124"/>
        <v>0</v>
      </c>
      <c r="AO181" s="32">
        <v>401.48333333333335</v>
      </c>
      <c r="AP181" s="32">
        <v>2.6333333333333333</v>
      </c>
      <c r="AQ181" s="32">
        <v>0.85</v>
      </c>
      <c r="AR181" s="32">
        <v>404.9666666666667</v>
      </c>
      <c r="AS181" s="40">
        <v>6</v>
      </c>
      <c r="AT181" s="40">
        <v>49</v>
      </c>
      <c r="AU181" s="40">
        <v>29</v>
      </c>
      <c r="AV181" s="40">
        <v>4</v>
      </c>
      <c r="AW181" s="40">
        <v>16</v>
      </c>
      <c r="AX181" s="9">
        <f t="shared" si="125"/>
        <v>0.88896205449008148</v>
      </c>
      <c r="AY181" s="9">
        <f t="shared" si="126"/>
        <v>7.2598567783356653</v>
      </c>
      <c r="AZ181" s="9">
        <f t="shared" si="127"/>
        <v>4.2966499300353931</v>
      </c>
      <c r="BA181" s="9">
        <f t="shared" si="128"/>
        <v>0.59264136966005421</v>
      </c>
      <c r="BB181" s="9">
        <f t="shared" si="129"/>
        <v>2.3705654786402168</v>
      </c>
      <c r="BC181" s="9">
        <f t="shared" si="130"/>
        <v>8.3642361111111114</v>
      </c>
      <c r="BD181" s="9">
        <f t="shared" si="131"/>
        <v>1.7708333333333333E-2</v>
      </c>
      <c r="BE181" s="9">
        <f t="shared" si="132"/>
        <v>5.486111111111111E-2</v>
      </c>
      <c r="BF181" s="3">
        <v>15</v>
      </c>
      <c r="BG181" s="3">
        <v>1</v>
      </c>
      <c r="BH181" s="3">
        <v>0</v>
      </c>
      <c r="BI181" s="3">
        <v>16</v>
      </c>
      <c r="BJ181" s="3">
        <v>12</v>
      </c>
      <c r="BK181" s="3">
        <v>0</v>
      </c>
      <c r="BL181" s="3">
        <v>0</v>
      </c>
      <c r="BM181" s="3">
        <v>12</v>
      </c>
      <c r="BN181" s="34">
        <f t="shared" ref="BN181:BN197" si="152">BU181+CA181</f>
        <v>1.1876587176607865</v>
      </c>
      <c r="BO181" s="34">
        <f t="shared" ref="BO181:BO197" si="153">BN181/AR181*2000</f>
        <v>5.8654640760266012</v>
      </c>
      <c r="BP181" s="34">
        <v>-0.7206620694381366</v>
      </c>
      <c r="BQ181" s="34">
        <v>0.94502085362061183</v>
      </c>
      <c r="BR181" s="34">
        <v>1.0432036996059905E-3</v>
      </c>
      <c r="BS181" s="34">
        <v>-1.0682181660619693E-2</v>
      </c>
      <c r="BT181" s="34">
        <v>0</v>
      </c>
      <c r="BU181" s="34">
        <f t="shared" ref="BU181:BU197" si="154">SUM(BP181:BT181)</f>
        <v>0.21471980622146153</v>
      </c>
      <c r="BV181" s="34">
        <f t="shared" ref="BV181:BV197" si="155">BU181/AR181*2000</f>
        <v>1.0604320004352368</v>
      </c>
      <c r="BW181" s="34">
        <v>4.587183330422973</v>
      </c>
      <c r="BX181" s="34">
        <v>7.2017924929884394E-3</v>
      </c>
      <c r="BY181" s="34">
        <v>8.3624827333143859E-2</v>
      </c>
      <c r="BZ181" s="34">
        <v>-3.7050710388097805</v>
      </c>
      <c r="CA181" s="34">
        <f t="shared" ref="CA181:CA197" si="156">SUM(BW181:BZ181)</f>
        <v>0.97293891143932498</v>
      </c>
      <c r="CB181" s="34">
        <f t="shared" ref="CB181:CB197" si="157">CA181/AR181*2000</f>
        <v>4.8050320755913658</v>
      </c>
      <c r="CC181" s="15">
        <v>53</v>
      </c>
      <c r="CD181" s="7">
        <v>165000</v>
      </c>
      <c r="CE181" s="68">
        <f t="shared" si="133"/>
        <v>165000</v>
      </c>
      <c r="CF181" s="9">
        <v>8.9</v>
      </c>
      <c r="CG181" s="9">
        <v>8.4</v>
      </c>
      <c r="CH181" s="9">
        <v>0.8</v>
      </c>
      <c r="CI181" s="9">
        <v>-1.3</v>
      </c>
      <c r="CJ181" s="9">
        <f t="shared" si="150"/>
        <v>-6.3655282164279594</v>
      </c>
      <c r="CK181" s="9">
        <v>0.9</v>
      </c>
      <c r="CL181" s="9">
        <f t="shared" si="151"/>
        <v>4.4069041498347419</v>
      </c>
      <c r="CM181" s="9">
        <v>-0.4</v>
      </c>
      <c r="CN181" t="s">
        <v>1253</v>
      </c>
      <c r="CO181" t="s">
        <v>1059</v>
      </c>
      <c r="CP181" t="s">
        <v>2427</v>
      </c>
      <c r="CQ181" t="s">
        <v>2400</v>
      </c>
      <c r="CR181">
        <v>73</v>
      </c>
      <c r="CS181">
        <v>209</v>
      </c>
      <c r="CU181" t="s">
        <v>3401</v>
      </c>
      <c r="CV181" t="s">
        <v>2382</v>
      </c>
      <c r="CW181">
        <v>0</v>
      </c>
      <c r="CX181">
        <v>0</v>
      </c>
      <c r="CY181">
        <v>0</v>
      </c>
      <c r="CZ181" s="71"/>
      <c r="DA181">
        <v>0</v>
      </c>
    </row>
    <row r="182" spans="1:105" x14ac:dyDescent="0.2">
      <c r="A182" s="44" t="s">
        <v>2372</v>
      </c>
      <c r="B182" s="43" t="s">
        <v>950</v>
      </c>
      <c r="C182" s="43" t="s">
        <v>952</v>
      </c>
      <c r="D182" s="82" t="s">
        <v>952</v>
      </c>
      <c r="E182" s="42" t="str">
        <f t="shared" si="147"/>
        <v xml:space="preserve">Thornton, Shawn </v>
      </c>
      <c r="F182" s="42" t="s">
        <v>938</v>
      </c>
      <c r="G182" s="45" t="s">
        <v>2376</v>
      </c>
      <c r="H182" s="43">
        <v>58</v>
      </c>
      <c r="I182" s="64">
        <v>4</v>
      </c>
      <c r="J182" s="64">
        <v>3</v>
      </c>
      <c r="K182" s="64">
        <v>7</v>
      </c>
      <c r="L182" s="43">
        <v>-1</v>
      </c>
      <c r="M182">
        <v>74</v>
      </c>
      <c r="N182">
        <v>65</v>
      </c>
      <c r="O182" s="4">
        <f t="shared" si="148"/>
        <v>6.1538461538461542E-2</v>
      </c>
      <c r="Q182">
        <v>1</v>
      </c>
      <c r="R182">
        <v>0</v>
      </c>
      <c r="S182">
        <v>2</v>
      </c>
      <c r="T182">
        <v>5</v>
      </c>
      <c r="U182" s="4">
        <f t="shared" si="149"/>
        <v>0.2857142857142857</v>
      </c>
      <c r="V182">
        <v>0.2</v>
      </c>
      <c r="W182">
        <v>0</v>
      </c>
      <c r="X182">
        <v>0</v>
      </c>
      <c r="Y182">
        <v>0</v>
      </c>
      <c r="Z182">
        <v>0</v>
      </c>
      <c r="AA182">
        <v>4</v>
      </c>
      <c r="AB182">
        <v>3</v>
      </c>
      <c r="AC182" s="9">
        <f t="shared" si="113"/>
        <v>0</v>
      </c>
      <c r="AD182" s="9">
        <f t="shared" si="114"/>
        <v>0</v>
      </c>
      <c r="AE182" s="9">
        <f t="shared" si="115"/>
        <v>0</v>
      </c>
      <c r="AF182" s="9">
        <f t="shared" si="116"/>
        <v>0</v>
      </c>
      <c r="AG182" s="9">
        <f t="shared" si="117"/>
        <v>11.272898074213247</v>
      </c>
      <c r="AH182" s="9">
        <f t="shared" si="118"/>
        <v>8.4546735556599337</v>
      </c>
      <c r="AI182" s="58">
        <f t="shared" si="119"/>
        <v>1.2682010333489899</v>
      </c>
      <c r="AJ182" s="58">
        <f t="shared" si="120"/>
        <v>0</v>
      </c>
      <c r="AK182" s="58">
        <f t="shared" si="121"/>
        <v>0</v>
      </c>
      <c r="AL182" s="58">
        <f t="shared" si="122"/>
        <v>1.4091122592766556</v>
      </c>
      <c r="AM182" s="58">
        <f t="shared" si="123"/>
        <v>0</v>
      </c>
      <c r="AN182" s="58">
        <f t="shared" si="124"/>
        <v>0</v>
      </c>
      <c r="AO182" s="56">
        <v>425.8</v>
      </c>
      <c r="AP182" s="56">
        <v>2.6833333333333336</v>
      </c>
      <c r="AQ182" s="56">
        <v>0.65</v>
      </c>
      <c r="AR182" s="57">
        <f>SUM(AO182:AQ182)</f>
        <v>429.13333333333333</v>
      </c>
      <c r="AS182">
        <v>10</v>
      </c>
      <c r="AT182">
        <v>67</v>
      </c>
      <c r="AU182">
        <v>23</v>
      </c>
      <c r="AV182">
        <v>6</v>
      </c>
      <c r="AW182">
        <v>8</v>
      </c>
      <c r="AX182" s="9">
        <f t="shared" si="125"/>
        <v>1.3981668479105174</v>
      </c>
      <c r="AY182" s="9">
        <f t="shared" si="126"/>
        <v>9.3677178810004662</v>
      </c>
      <c r="AZ182" s="9">
        <f t="shared" si="127"/>
        <v>3.2157837501941899</v>
      </c>
      <c r="BA182" s="9">
        <f t="shared" si="128"/>
        <v>0.83890010874631038</v>
      </c>
      <c r="BB182" s="9">
        <f t="shared" si="129"/>
        <v>1.118533478328414</v>
      </c>
      <c r="BC182" s="33">
        <f t="shared" si="130"/>
        <v>7.3413793103448279</v>
      </c>
      <c r="BD182" s="33">
        <f t="shared" si="131"/>
        <v>1.1206896551724138E-2</v>
      </c>
      <c r="BE182" s="33">
        <f t="shared" si="132"/>
        <v>4.6264367816091959E-2</v>
      </c>
      <c r="BF182" s="42">
        <f>BI182-BG182-BH182</f>
        <v>9</v>
      </c>
      <c r="BG182" s="43">
        <v>0</v>
      </c>
      <c r="BH182" s="43">
        <v>0</v>
      </c>
      <c r="BI182" s="43">
        <v>9</v>
      </c>
      <c r="BJ182" s="42">
        <f>BM182-BK182-BL182</f>
        <v>10</v>
      </c>
      <c r="BK182" s="43">
        <v>0</v>
      </c>
      <c r="BL182" s="43">
        <v>0</v>
      </c>
      <c r="BM182" s="43">
        <v>10</v>
      </c>
      <c r="BN182" s="34">
        <f t="shared" si="152"/>
        <v>7.1612456887046338</v>
      </c>
      <c r="BO182" s="34">
        <f t="shared" si="153"/>
        <v>33.375387705629798</v>
      </c>
      <c r="BP182" s="33">
        <v>1.2767750338537194</v>
      </c>
      <c r="BQ182" s="33">
        <v>-0.15617858080443042</v>
      </c>
      <c r="BR182" s="33">
        <v>0.5535143698902254</v>
      </c>
      <c r="BS182" s="33">
        <v>-9.676555639614285E-3</v>
      </c>
      <c r="BT182" s="33">
        <v>0</v>
      </c>
      <c r="BU182" s="9">
        <f t="shared" si="154"/>
        <v>1.6644342672999</v>
      </c>
      <c r="BV182" s="34">
        <f t="shared" si="155"/>
        <v>7.7571893768831748</v>
      </c>
      <c r="BW182" s="33">
        <v>5.4864625489719883</v>
      </c>
      <c r="BX182" s="33">
        <v>1.0438269354955882E-2</v>
      </c>
      <c r="BY182" s="33">
        <v>6.8942917227652722E-2</v>
      </c>
      <c r="BZ182" s="33">
        <v>-6.9032314149863105E-2</v>
      </c>
      <c r="CA182" s="9">
        <f t="shared" si="156"/>
        <v>5.4968114214047334</v>
      </c>
      <c r="CB182" s="34">
        <f t="shared" si="157"/>
        <v>25.618198328746622</v>
      </c>
      <c r="CC182" s="47">
        <v>47.001846</v>
      </c>
      <c r="CD182">
        <v>165000</v>
      </c>
      <c r="CE182" s="68">
        <f t="shared" si="133"/>
        <v>165000</v>
      </c>
      <c r="CF182" s="62">
        <v>8.4</v>
      </c>
      <c r="CG182" s="62">
        <v>8.1</v>
      </c>
      <c r="CH182" s="62">
        <v>-1.6</v>
      </c>
      <c r="CI182" s="62">
        <v>-1</v>
      </c>
      <c r="CJ182" s="63">
        <f t="shared" si="150"/>
        <v>-4.6246338831509162</v>
      </c>
      <c r="CK182" s="62">
        <v>0.3</v>
      </c>
      <c r="CL182" s="63">
        <f t="shared" si="151"/>
        <v>1.3873901649452749</v>
      </c>
      <c r="CM182" s="62">
        <v>-0.7</v>
      </c>
      <c r="CN182" t="s">
        <v>760</v>
      </c>
      <c r="CO182" t="s">
        <v>1059</v>
      </c>
      <c r="CP182" t="s">
        <v>2427</v>
      </c>
      <c r="CQ182" t="s">
        <v>2400</v>
      </c>
      <c r="CR182">
        <v>74</v>
      </c>
      <c r="CS182">
        <v>217</v>
      </c>
      <c r="CT182">
        <v>22</v>
      </c>
      <c r="CU182" t="s">
        <v>3401</v>
      </c>
      <c r="CZ182" s="72">
        <v>516666.66666666599</v>
      </c>
      <c r="DA182">
        <v>0</v>
      </c>
    </row>
    <row r="183" spans="1:105" x14ac:dyDescent="0.2">
      <c r="A183" s="44" t="s">
        <v>2372</v>
      </c>
      <c r="B183" s="43"/>
      <c r="C183" s="43" t="s">
        <v>952</v>
      </c>
      <c r="D183" s="42" t="s">
        <v>952</v>
      </c>
      <c r="E183" s="42" t="str">
        <f t="shared" si="147"/>
        <v xml:space="preserve">Sobotka, Vladimir </v>
      </c>
      <c r="F183" s="42" t="s">
        <v>885</v>
      </c>
      <c r="G183" s="45" t="s">
        <v>2373</v>
      </c>
      <c r="H183" s="43">
        <v>48</v>
      </c>
      <c r="I183" s="64">
        <v>1</v>
      </c>
      <c r="J183" s="64">
        <v>6</v>
      </c>
      <c r="K183" s="64">
        <v>7</v>
      </c>
      <c r="L183" s="43">
        <v>1</v>
      </c>
      <c r="M183">
        <v>24</v>
      </c>
      <c r="N183">
        <v>40</v>
      </c>
      <c r="O183" s="4">
        <f t="shared" si="148"/>
        <v>2.5000000000000001E-2</v>
      </c>
      <c r="Q183">
        <v>1</v>
      </c>
      <c r="R183">
        <v>0</v>
      </c>
      <c r="S183">
        <v>120</v>
      </c>
      <c r="T183">
        <v>127</v>
      </c>
      <c r="U183" s="4">
        <f t="shared" si="149"/>
        <v>0.48582995951417002</v>
      </c>
      <c r="V183">
        <v>8.9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6</v>
      </c>
      <c r="AC183" s="9">
        <f t="shared" si="113"/>
        <v>0</v>
      </c>
      <c r="AD183" s="9">
        <f t="shared" si="114"/>
        <v>0</v>
      </c>
      <c r="AE183" s="9">
        <f t="shared" si="115"/>
        <v>0</v>
      </c>
      <c r="AF183" s="9">
        <f t="shared" si="116"/>
        <v>0</v>
      </c>
      <c r="AG183" s="9">
        <f t="shared" si="117"/>
        <v>2.9750836742283373</v>
      </c>
      <c r="AH183" s="9">
        <f t="shared" si="118"/>
        <v>17.850502045370025</v>
      </c>
      <c r="AI183" s="58">
        <f t="shared" si="119"/>
        <v>1.3387876534027519</v>
      </c>
      <c r="AJ183" s="58">
        <f t="shared" si="120"/>
        <v>0</v>
      </c>
      <c r="AK183" s="58">
        <f t="shared" si="121"/>
        <v>0</v>
      </c>
      <c r="AL183" s="58">
        <f t="shared" si="122"/>
        <v>1.1900334696913351</v>
      </c>
      <c r="AM183" s="58">
        <f t="shared" si="123"/>
        <v>0</v>
      </c>
      <c r="AN183" s="58">
        <f t="shared" si="124"/>
        <v>7.3619631901840492</v>
      </c>
      <c r="AO183" s="56">
        <v>403.35</v>
      </c>
      <c r="AP183" s="56">
        <v>4.3499999999999996</v>
      </c>
      <c r="AQ183" s="56">
        <v>16.3</v>
      </c>
      <c r="AR183" s="57">
        <f>SUM(AO183:AQ183)</f>
        <v>424.00000000000006</v>
      </c>
      <c r="AS183">
        <v>12</v>
      </c>
      <c r="AT183">
        <v>64</v>
      </c>
      <c r="AU183">
        <v>17</v>
      </c>
      <c r="AV183">
        <v>4</v>
      </c>
      <c r="AW183">
        <v>12</v>
      </c>
      <c r="AX183" s="9">
        <f t="shared" si="125"/>
        <v>1.6981132075471697</v>
      </c>
      <c r="AY183" s="9">
        <f t="shared" si="126"/>
        <v>9.0566037735849036</v>
      </c>
      <c r="AZ183" s="9">
        <f t="shared" si="127"/>
        <v>2.4056603773584904</v>
      </c>
      <c r="BA183" s="9">
        <f t="shared" si="128"/>
        <v>0.56603773584905648</v>
      </c>
      <c r="BB183" s="9">
        <f t="shared" si="129"/>
        <v>1.6981132075471697</v>
      </c>
      <c r="BC183" s="33">
        <f t="shared" si="130"/>
        <v>8.4031250000000011</v>
      </c>
      <c r="BD183" s="33">
        <f t="shared" si="131"/>
        <v>0.33958333333333335</v>
      </c>
      <c r="BE183" s="33">
        <f t="shared" si="132"/>
        <v>9.0624999999999997E-2</v>
      </c>
      <c r="BF183" s="42">
        <f>BI183-BG183-BH183</f>
        <v>9</v>
      </c>
      <c r="BG183" s="43">
        <v>0</v>
      </c>
      <c r="BH183" s="43">
        <v>0</v>
      </c>
      <c r="BI183" s="43">
        <v>9</v>
      </c>
      <c r="BJ183" s="42">
        <f>BM183-BK183-BL183</f>
        <v>8</v>
      </c>
      <c r="BK183" s="43">
        <v>0</v>
      </c>
      <c r="BL183" s="43">
        <v>2</v>
      </c>
      <c r="BM183" s="43">
        <v>10</v>
      </c>
      <c r="BN183" s="34">
        <f t="shared" si="152"/>
        <v>1.227467080772034</v>
      </c>
      <c r="BO183" s="34">
        <f t="shared" si="153"/>
        <v>5.7899390602454428</v>
      </c>
      <c r="BP183" s="33">
        <v>-1.8965945153699013</v>
      </c>
      <c r="BQ183" s="33">
        <v>-0.2531839104966232</v>
      </c>
      <c r="BR183" s="33">
        <v>0.99412634893048613</v>
      </c>
      <c r="BS183" s="33">
        <v>-0.24265824142417358</v>
      </c>
      <c r="BT183" s="33">
        <v>0</v>
      </c>
      <c r="BU183" s="9">
        <f t="shared" si="154"/>
        <v>-1.3983103183602121</v>
      </c>
      <c r="BV183" s="34">
        <f t="shared" si="155"/>
        <v>-6.5958033884915661</v>
      </c>
      <c r="BW183" s="33">
        <v>5.6941435312611981</v>
      </c>
      <c r="BX183" s="33">
        <v>1.6921666469835311E-2</v>
      </c>
      <c r="BY183" s="33">
        <v>0.45853458040505196</v>
      </c>
      <c r="BZ183" s="33">
        <v>-3.5438223790038399</v>
      </c>
      <c r="CA183" s="9">
        <f t="shared" si="156"/>
        <v>2.6257773991322462</v>
      </c>
      <c r="CB183" s="34">
        <f t="shared" si="157"/>
        <v>12.385742448737009</v>
      </c>
      <c r="CC183" s="47">
        <v>56.760463999999999</v>
      </c>
      <c r="CD183">
        <v>165000</v>
      </c>
      <c r="CE183" s="68">
        <f t="shared" si="133"/>
        <v>165000</v>
      </c>
      <c r="CF183" s="62">
        <v>7.3</v>
      </c>
      <c r="CG183" s="62">
        <v>7.5</v>
      </c>
      <c r="CH183" s="62">
        <v>0.3</v>
      </c>
      <c r="CI183" s="62">
        <v>-1</v>
      </c>
      <c r="CJ183" s="63">
        <f t="shared" si="150"/>
        <v>-4.4979197121331387</v>
      </c>
      <c r="CK183" s="62">
        <v>0.5</v>
      </c>
      <c r="CL183" s="63">
        <f t="shared" si="151"/>
        <v>2.2489598560665693</v>
      </c>
      <c r="CM183" s="62">
        <v>-0.4</v>
      </c>
      <c r="CN183" t="s">
        <v>843</v>
      </c>
      <c r="CO183" t="s">
        <v>3415</v>
      </c>
      <c r="CQ183" t="s">
        <v>3079</v>
      </c>
      <c r="CR183">
        <v>70</v>
      </c>
      <c r="CS183">
        <v>183</v>
      </c>
      <c r="CT183">
        <v>60</v>
      </c>
      <c r="CU183" t="s">
        <v>3402</v>
      </c>
      <c r="CV183" t="s">
        <v>3090</v>
      </c>
      <c r="CZ183" s="72">
        <v>750000</v>
      </c>
      <c r="DA183">
        <v>0</v>
      </c>
    </row>
    <row r="184" spans="1:105" x14ac:dyDescent="0.2">
      <c r="A184" s="38" t="s">
        <v>2452</v>
      </c>
      <c r="B184" t="s">
        <v>952</v>
      </c>
      <c r="C184" t="s">
        <v>952</v>
      </c>
      <c r="D184" s="82" t="s">
        <v>952</v>
      </c>
      <c r="E184" t="str">
        <f t="shared" si="147"/>
        <v xml:space="preserve">Chara, Zdeno </v>
      </c>
      <c r="F184" t="s">
        <v>2554</v>
      </c>
      <c r="G184" t="s">
        <v>1524</v>
      </c>
      <c r="H184">
        <v>80</v>
      </c>
      <c r="I184">
        <v>11</v>
      </c>
      <c r="J184">
        <v>32</v>
      </c>
      <c r="K184">
        <f>I184+J184</f>
        <v>43</v>
      </c>
      <c r="L184">
        <v>-21</v>
      </c>
      <c r="M184">
        <v>100</v>
      </c>
      <c r="N184">
        <v>204</v>
      </c>
      <c r="O184" s="4">
        <f t="shared" si="148"/>
        <v>5.3921568627450983E-2</v>
      </c>
      <c r="P184">
        <v>2375</v>
      </c>
      <c r="Q184">
        <v>3</v>
      </c>
      <c r="R184">
        <v>0</v>
      </c>
      <c r="S184">
        <v>0</v>
      </c>
      <c r="T184">
        <v>1</v>
      </c>
      <c r="U184" s="4">
        <f t="shared" si="149"/>
        <v>0</v>
      </c>
      <c r="V184" s="40">
        <v>0</v>
      </c>
      <c r="W184">
        <v>9</v>
      </c>
      <c r="X184">
        <v>17</v>
      </c>
      <c r="Y184">
        <v>0</v>
      </c>
      <c r="Z184">
        <v>1</v>
      </c>
      <c r="AA184">
        <f>I184-W184-Y184</f>
        <v>2</v>
      </c>
      <c r="AB184">
        <f>J184-X184-Z184</f>
        <v>14</v>
      </c>
      <c r="AC184" s="9">
        <f t="shared" si="113"/>
        <v>6.4528978291177053</v>
      </c>
      <c r="AD184" s="9">
        <f t="shared" si="114"/>
        <v>12.188807010555665</v>
      </c>
      <c r="AE184" s="9">
        <f t="shared" si="115"/>
        <v>0</v>
      </c>
      <c r="AF184" s="9">
        <f t="shared" si="116"/>
        <v>0.76397436441577182</v>
      </c>
      <c r="AG184" s="9">
        <f t="shared" si="117"/>
        <v>1.6827737721010132</v>
      </c>
      <c r="AH184" s="9">
        <f t="shared" si="118"/>
        <v>11.779416404707092</v>
      </c>
      <c r="AI184" s="6">
        <f t="shared" si="119"/>
        <v>2.1455365594287916</v>
      </c>
      <c r="AJ184" s="6">
        <f t="shared" si="120"/>
        <v>8.0302728540131447</v>
      </c>
      <c r="AK184" s="6">
        <f t="shared" si="121"/>
        <v>0.30558974576630871</v>
      </c>
      <c r="AL184" s="6">
        <f t="shared" si="122"/>
        <v>2.6924380353616213</v>
      </c>
      <c r="AM184" s="6">
        <f t="shared" si="123"/>
        <v>0.86038637721569411</v>
      </c>
      <c r="AN184" s="6">
        <f t="shared" si="124"/>
        <v>7.4869487712745642</v>
      </c>
      <c r="AO184" s="32">
        <v>1426.2166666666667</v>
      </c>
      <c r="AP184" s="32">
        <v>418.41666666666669</v>
      </c>
      <c r="AQ184" s="32">
        <v>392.68333333333334</v>
      </c>
      <c r="AR184" s="32">
        <v>2237.3166666666666</v>
      </c>
      <c r="AS184" s="40">
        <v>134</v>
      </c>
      <c r="AT184" s="40">
        <v>203</v>
      </c>
      <c r="AU184" s="40">
        <v>77</v>
      </c>
      <c r="AV184" s="40">
        <v>94</v>
      </c>
      <c r="AW184" s="40">
        <v>33</v>
      </c>
      <c r="AX184" s="9">
        <f t="shared" si="125"/>
        <v>3.5935905362823024</v>
      </c>
      <c r="AY184" s="9">
        <f t="shared" si="126"/>
        <v>5.4440214840694585</v>
      </c>
      <c r="AZ184" s="9">
        <f t="shared" si="127"/>
        <v>2.064973666371174</v>
      </c>
      <c r="BA184" s="9">
        <f t="shared" si="128"/>
        <v>2.5208769433622122</v>
      </c>
      <c r="BB184" s="9">
        <f t="shared" si="129"/>
        <v>0.88498871415907454</v>
      </c>
      <c r="BC184" s="9">
        <f t="shared" si="130"/>
        <v>17.827708333333334</v>
      </c>
      <c r="BD184" s="9">
        <f t="shared" si="131"/>
        <v>4.9085416666666664</v>
      </c>
      <c r="BE184" s="9">
        <f t="shared" si="132"/>
        <v>5.2302083333333336</v>
      </c>
      <c r="BF184" s="3">
        <v>51</v>
      </c>
      <c r="BG184" s="3">
        <v>56</v>
      </c>
      <c r="BH184" s="3">
        <v>2</v>
      </c>
      <c r="BI184" s="3">
        <v>109</v>
      </c>
      <c r="BJ184" s="3">
        <v>64</v>
      </c>
      <c r="BK184" s="3">
        <v>6</v>
      </c>
      <c r="BL184" s="3">
        <v>49</v>
      </c>
      <c r="BM184" s="3">
        <v>119</v>
      </c>
      <c r="BN184" s="34">
        <f t="shared" si="152"/>
        <v>68.741063149875131</v>
      </c>
      <c r="BO184" s="34">
        <f t="shared" si="153"/>
        <v>61.449560693874481</v>
      </c>
      <c r="BP184" s="34">
        <v>5.5053984182704792</v>
      </c>
      <c r="BQ184" s="34">
        <v>19.719200365229881</v>
      </c>
      <c r="BR184" s="34">
        <v>0.5633961642100086</v>
      </c>
      <c r="BS184" s="34">
        <v>-0.17029927939796735</v>
      </c>
      <c r="BT184" s="34">
        <v>2.6804462397176936</v>
      </c>
      <c r="BU184" s="34">
        <f t="shared" si="154"/>
        <v>28.298141908030097</v>
      </c>
      <c r="BV184" s="34">
        <f t="shared" si="155"/>
        <v>25.296501232604623</v>
      </c>
      <c r="BW184" s="34">
        <v>24.647281366672612</v>
      </c>
      <c r="BX184" s="34">
        <v>3.062631623285438</v>
      </c>
      <c r="BY184" s="34">
        <v>15.45488173786898</v>
      </c>
      <c r="BZ184" s="34">
        <v>-2.7218734859819964</v>
      </c>
      <c r="CA184" s="34">
        <f t="shared" si="156"/>
        <v>40.442921241845035</v>
      </c>
      <c r="CB184" s="34">
        <f t="shared" si="157"/>
        <v>36.153059461269855</v>
      </c>
      <c r="CC184" s="15">
        <v>65</v>
      </c>
      <c r="CD184" s="7">
        <v>4271848</v>
      </c>
      <c r="CE184" s="68">
        <f t="shared" si="133"/>
        <v>4378644.2</v>
      </c>
      <c r="CF184" s="9">
        <v>51.9</v>
      </c>
      <c r="CG184" s="9">
        <v>46</v>
      </c>
      <c r="CH184" s="9">
        <v>5.0999999999999996</v>
      </c>
      <c r="CI184" s="9">
        <v>4.0999999999999996</v>
      </c>
      <c r="CJ184" s="9">
        <f t="shared" si="150"/>
        <v>2.6899209972390032</v>
      </c>
      <c r="CK184" s="9">
        <v>3.4</v>
      </c>
      <c r="CL184" s="9">
        <f t="shared" si="151"/>
        <v>2.2306661928323441</v>
      </c>
      <c r="CM184" s="9">
        <v>7.5</v>
      </c>
      <c r="CN184" t="s">
        <v>2975</v>
      </c>
      <c r="CO184" t="s">
        <v>3118</v>
      </c>
      <c r="CQ184" t="s">
        <v>2403</v>
      </c>
      <c r="CR184">
        <v>81</v>
      </c>
      <c r="CS184">
        <v>260</v>
      </c>
      <c r="CT184">
        <v>33</v>
      </c>
      <c r="CU184" t="s">
        <v>3402</v>
      </c>
      <c r="CV184" t="s">
        <v>2382</v>
      </c>
      <c r="CW184">
        <v>2</v>
      </c>
      <c r="CX184">
        <v>1</v>
      </c>
      <c r="CY184">
        <v>1</v>
      </c>
      <c r="CZ184" s="70"/>
      <c r="DA184">
        <v>0</v>
      </c>
    </row>
    <row r="185" spans="1:105" x14ac:dyDescent="0.2">
      <c r="A185" s="44" t="s">
        <v>2372</v>
      </c>
      <c r="B185" s="43" t="s">
        <v>952</v>
      </c>
      <c r="C185" s="43" t="s">
        <v>952</v>
      </c>
      <c r="D185" s="82" t="s">
        <v>952</v>
      </c>
      <c r="E185" s="42" t="str">
        <f t="shared" si="147"/>
        <v xml:space="preserve">Chara, Zdeno </v>
      </c>
      <c r="F185" s="42" t="s">
        <v>2554</v>
      </c>
      <c r="G185" s="45" t="s">
        <v>2374</v>
      </c>
      <c r="H185" s="43">
        <v>77</v>
      </c>
      <c r="I185" s="64">
        <v>17</v>
      </c>
      <c r="J185" s="64">
        <v>34</v>
      </c>
      <c r="K185" s="64">
        <v>51</v>
      </c>
      <c r="L185" s="43">
        <v>14</v>
      </c>
      <c r="M185">
        <v>114</v>
      </c>
      <c r="N185">
        <v>207</v>
      </c>
      <c r="O185" s="4">
        <f t="shared" si="148"/>
        <v>8.2125603864734303E-2</v>
      </c>
      <c r="Q185">
        <v>0</v>
      </c>
      <c r="R185">
        <v>0</v>
      </c>
      <c r="S185">
        <v>0</v>
      </c>
      <c r="T185">
        <v>0</v>
      </c>
      <c r="U185" s="4">
        <f t="shared" si="149"/>
        <v>0</v>
      </c>
      <c r="V185">
        <v>0</v>
      </c>
      <c r="W185">
        <v>9</v>
      </c>
      <c r="X185">
        <v>16</v>
      </c>
      <c r="Y185">
        <v>1</v>
      </c>
      <c r="Z185">
        <v>1</v>
      </c>
      <c r="AA185">
        <v>7</v>
      </c>
      <c r="AB185">
        <v>17</v>
      </c>
      <c r="AC185" s="9">
        <f t="shared" si="113"/>
        <v>8.0757726819541382</v>
      </c>
      <c r="AD185" s="9">
        <f t="shared" si="114"/>
        <v>14.356929212362912</v>
      </c>
      <c r="AE185" s="9">
        <f t="shared" si="115"/>
        <v>1.0741138560687433</v>
      </c>
      <c r="AF185" s="9">
        <f t="shared" si="116"/>
        <v>1.0741138560687433</v>
      </c>
      <c r="AG185" s="9">
        <f t="shared" si="117"/>
        <v>5.7810761519138349</v>
      </c>
      <c r="AH185" s="9">
        <f t="shared" si="118"/>
        <v>14.039756368933599</v>
      </c>
      <c r="AI185" s="58">
        <f t="shared" si="119"/>
        <v>2.890538075956917</v>
      </c>
      <c r="AJ185" s="58">
        <f t="shared" si="120"/>
        <v>8.2552342971086752</v>
      </c>
      <c r="AK185" s="58">
        <f t="shared" si="121"/>
        <v>0.85929108485499461</v>
      </c>
      <c r="AL185" s="58">
        <f t="shared" si="122"/>
        <v>2.3537238618506326</v>
      </c>
      <c r="AM185" s="58">
        <f t="shared" si="123"/>
        <v>0.53838484546360921</v>
      </c>
      <c r="AN185" s="58">
        <f t="shared" si="124"/>
        <v>5.5853920515574647</v>
      </c>
      <c r="AO185" s="56">
        <v>1453.0166666666667</v>
      </c>
      <c r="AP185" s="56">
        <v>334.33333333333331</v>
      </c>
      <c r="AQ185" s="56">
        <v>279.3</v>
      </c>
      <c r="AR185" s="57">
        <f>SUM(AO185:AQ185)</f>
        <v>2066.65</v>
      </c>
      <c r="AS185">
        <v>78</v>
      </c>
      <c r="AT185">
        <v>223</v>
      </c>
      <c r="AU185">
        <v>79</v>
      </c>
      <c r="AV185">
        <v>50</v>
      </c>
      <c r="AW185">
        <v>30</v>
      </c>
      <c r="AX185" s="9">
        <f t="shared" si="125"/>
        <v>2.2645343914063822</v>
      </c>
      <c r="AY185" s="9">
        <f t="shared" si="126"/>
        <v>6.4742457600464514</v>
      </c>
      <c r="AZ185" s="9">
        <f t="shared" si="127"/>
        <v>2.2935668836039</v>
      </c>
      <c r="BA185" s="9">
        <f t="shared" si="128"/>
        <v>1.451624609875886</v>
      </c>
      <c r="BB185" s="9">
        <f t="shared" si="129"/>
        <v>0.87097476592553158</v>
      </c>
      <c r="BC185" s="33">
        <f t="shared" si="130"/>
        <v>18.870346320346322</v>
      </c>
      <c r="BD185" s="33">
        <f t="shared" si="131"/>
        <v>3.6272727272727274</v>
      </c>
      <c r="BE185" s="33">
        <f t="shared" si="132"/>
        <v>4.3419913419913421</v>
      </c>
      <c r="BF185" s="42">
        <f>BI185-BG185-BH185</f>
        <v>70</v>
      </c>
      <c r="BG185" s="43">
        <v>46</v>
      </c>
      <c r="BH185" s="43">
        <v>4</v>
      </c>
      <c r="BI185" s="43">
        <v>120</v>
      </c>
      <c r="BJ185" s="42">
        <f>BM185-BK185-BL185</f>
        <v>57</v>
      </c>
      <c r="BK185" s="43">
        <v>3</v>
      </c>
      <c r="BL185" s="43">
        <v>26</v>
      </c>
      <c r="BM185" s="43">
        <v>86</v>
      </c>
      <c r="BN185" s="34">
        <f t="shared" si="152"/>
        <v>97.073934066346283</v>
      </c>
      <c r="BO185" s="34">
        <f t="shared" si="153"/>
        <v>93.943274445451593</v>
      </c>
      <c r="BP185" s="33">
        <v>21.599630537418513</v>
      </c>
      <c r="BQ185" s="33">
        <v>21.47438173425164</v>
      </c>
      <c r="BR185" s="33">
        <v>4.7964702096315186</v>
      </c>
      <c r="BS185" s="33">
        <v>3.4125443546078609</v>
      </c>
      <c r="BT185" s="33">
        <v>4.0067256883237556</v>
      </c>
      <c r="BU185" s="9">
        <f t="shared" si="154"/>
        <v>55.289752524233293</v>
      </c>
      <c r="BV185" s="34">
        <f t="shared" si="155"/>
        <v>53.506643625416295</v>
      </c>
      <c r="BW185" s="33">
        <v>27.594824878455285</v>
      </c>
      <c r="BX185" s="33">
        <v>4.5674279320087292</v>
      </c>
      <c r="BY185" s="33">
        <v>15.621293201445736</v>
      </c>
      <c r="BZ185" s="33">
        <v>-5.9993644697967632</v>
      </c>
      <c r="CA185" s="9">
        <f t="shared" si="156"/>
        <v>41.784181542112989</v>
      </c>
      <c r="CB185" s="34">
        <f t="shared" si="157"/>
        <v>40.436630820035312</v>
      </c>
      <c r="CC185" s="47">
        <v>84</v>
      </c>
      <c r="CD185">
        <v>6800108</v>
      </c>
      <c r="CE185" s="68">
        <f t="shared" si="133"/>
        <v>7241673.4545454551</v>
      </c>
      <c r="CF185" s="62">
        <v>51.3</v>
      </c>
      <c r="CG185" s="62">
        <v>43.3</v>
      </c>
      <c r="CH185" s="62">
        <v>13</v>
      </c>
      <c r="CI185" s="62">
        <v>7.8</v>
      </c>
      <c r="CJ185" s="63">
        <f t="shared" si="150"/>
        <v>5.8202801942580695</v>
      </c>
      <c r="CK185" s="62">
        <v>7</v>
      </c>
      <c r="CL185" s="63">
        <f t="shared" si="151"/>
        <v>5.2233283794623704</v>
      </c>
      <c r="CM185" s="62">
        <v>15.1</v>
      </c>
      <c r="CN185" t="s">
        <v>859</v>
      </c>
      <c r="CO185" t="s">
        <v>3118</v>
      </c>
      <c r="CQ185" t="s">
        <v>2403</v>
      </c>
      <c r="CR185">
        <v>81</v>
      </c>
      <c r="CS185">
        <v>255</v>
      </c>
      <c r="CT185">
        <v>33</v>
      </c>
      <c r="CU185" t="s">
        <v>3402</v>
      </c>
      <c r="CZ185" s="72">
        <v>7500000</v>
      </c>
      <c r="DA185">
        <v>0</v>
      </c>
    </row>
    <row r="186" spans="1:105" s="18" customFormat="1" x14ac:dyDescent="0.2">
      <c r="A186" s="38" t="s">
        <v>2452</v>
      </c>
      <c r="B186" t="s">
        <v>953</v>
      </c>
      <c r="C186" t="s">
        <v>953</v>
      </c>
      <c r="D186" t="s">
        <v>953</v>
      </c>
      <c r="E186" t="str">
        <f t="shared" si="147"/>
        <v xml:space="preserve">Mair, Adam </v>
      </c>
      <c r="F186" t="s">
        <v>317</v>
      </c>
      <c r="G186" t="s">
        <v>1537</v>
      </c>
      <c r="H186">
        <v>82</v>
      </c>
      <c r="I186">
        <v>2</v>
      </c>
      <c r="J186">
        <v>9</v>
      </c>
      <c r="K186">
        <f>I186+J186</f>
        <v>11</v>
      </c>
      <c r="L186">
        <v>-1</v>
      </c>
      <c r="M186">
        <v>128</v>
      </c>
      <c r="N186">
        <v>73</v>
      </c>
      <c r="O186" s="4">
        <f t="shared" si="148"/>
        <v>2.7397260273972601E-2</v>
      </c>
      <c r="P186">
        <v>846</v>
      </c>
      <c r="Q186">
        <v>0</v>
      </c>
      <c r="R186">
        <v>0</v>
      </c>
      <c r="S186">
        <v>60</v>
      </c>
      <c r="T186">
        <v>70</v>
      </c>
      <c r="U186" s="4">
        <f t="shared" si="149"/>
        <v>0.46153846153846156</v>
      </c>
      <c r="V186" s="40">
        <v>2.5</v>
      </c>
      <c r="W186">
        <v>0</v>
      </c>
      <c r="X186">
        <v>0</v>
      </c>
      <c r="Y186">
        <v>0</v>
      </c>
      <c r="Z186">
        <v>0</v>
      </c>
      <c r="AA186">
        <f>I186-W186-Y186</f>
        <v>2</v>
      </c>
      <c r="AB186">
        <f>J186-X186-Z186</f>
        <v>9</v>
      </c>
      <c r="AC186" s="9">
        <f t="shared" si="113"/>
        <v>0</v>
      </c>
      <c r="AD186" s="9">
        <f t="shared" si="114"/>
        <v>0</v>
      </c>
      <c r="AE186" s="9">
        <f t="shared" si="115"/>
        <v>0</v>
      </c>
      <c r="AF186" s="9">
        <f t="shared" si="116"/>
        <v>0</v>
      </c>
      <c r="AG186" s="9">
        <f t="shared" si="117"/>
        <v>3.9316332659859117</v>
      </c>
      <c r="AH186" s="9">
        <f t="shared" si="118"/>
        <v>17.692349696936603</v>
      </c>
      <c r="AI186" s="6">
        <f t="shared" si="119"/>
        <v>1.6709441380440127</v>
      </c>
      <c r="AJ186" s="6">
        <f t="shared" si="120"/>
        <v>0</v>
      </c>
      <c r="AK186" s="6">
        <f t="shared" si="121"/>
        <v>0</v>
      </c>
      <c r="AL186" s="6">
        <f t="shared" si="122"/>
        <v>1.6709441380440127</v>
      </c>
      <c r="AM186" s="6">
        <f t="shared" si="123"/>
        <v>10.344827586206897</v>
      </c>
      <c r="AN186" s="6">
        <f t="shared" si="124"/>
        <v>0</v>
      </c>
      <c r="AO186" s="32">
        <v>610.43333333333328</v>
      </c>
      <c r="AP186" s="32">
        <v>5.8</v>
      </c>
      <c r="AQ186" s="32">
        <v>3.1166666666666671</v>
      </c>
      <c r="AR186" s="32">
        <v>619.35</v>
      </c>
      <c r="AS186" s="40">
        <v>31</v>
      </c>
      <c r="AT186" s="40">
        <v>97</v>
      </c>
      <c r="AU186" s="40">
        <v>35</v>
      </c>
      <c r="AV186" s="40">
        <v>20</v>
      </c>
      <c r="AW186" s="40">
        <v>11</v>
      </c>
      <c r="AX186" s="9">
        <f t="shared" si="125"/>
        <v>3.0031484620973603</v>
      </c>
      <c r="AY186" s="9">
        <f t="shared" si="126"/>
        <v>9.3969484136594819</v>
      </c>
      <c r="AZ186" s="9">
        <f t="shared" si="127"/>
        <v>3.3906514894647612</v>
      </c>
      <c r="BA186" s="9">
        <f t="shared" si="128"/>
        <v>1.9375151368370065</v>
      </c>
      <c r="BB186" s="9">
        <f t="shared" si="129"/>
        <v>1.0656333252603536</v>
      </c>
      <c r="BC186" s="9">
        <f t="shared" si="130"/>
        <v>7.44430894308943</v>
      </c>
      <c r="BD186" s="9">
        <f t="shared" si="131"/>
        <v>3.8008130081300821E-2</v>
      </c>
      <c r="BE186" s="9">
        <f t="shared" si="132"/>
        <v>7.0731707317073164E-2</v>
      </c>
      <c r="BF186" s="3">
        <v>17</v>
      </c>
      <c r="BG186" s="3">
        <v>0</v>
      </c>
      <c r="BH186" s="3">
        <v>0</v>
      </c>
      <c r="BI186" s="3">
        <v>17</v>
      </c>
      <c r="BJ186" s="3">
        <v>17</v>
      </c>
      <c r="BK186" s="3">
        <v>1</v>
      </c>
      <c r="BL186" s="3">
        <v>0</v>
      </c>
      <c r="BM186" s="3">
        <v>18</v>
      </c>
      <c r="BN186" s="34">
        <f t="shared" si="152"/>
        <v>-5.7371210416978151</v>
      </c>
      <c r="BO186" s="34">
        <f t="shared" si="153"/>
        <v>-18.526264766926019</v>
      </c>
      <c r="BP186" s="34">
        <v>-2.2351687501954056</v>
      </c>
      <c r="BQ186" s="34">
        <v>-0.28555053246407097</v>
      </c>
      <c r="BR186" s="34">
        <v>8.3860690962313134E-2</v>
      </c>
      <c r="BS186" s="34">
        <v>-3.949078062106294E-2</v>
      </c>
      <c r="BT186" s="34">
        <v>0</v>
      </c>
      <c r="BU186" s="34">
        <f t="shared" si="154"/>
        <v>-2.4763493723182264</v>
      </c>
      <c r="BV186" s="34">
        <f t="shared" si="155"/>
        <v>-7.996607321605639</v>
      </c>
      <c r="BW186" s="34">
        <v>7.8037971404256554</v>
      </c>
      <c r="BX186" s="34">
        <v>-0.19400643085368832</v>
      </c>
      <c r="BY186" s="34">
        <v>0.32627728663965888</v>
      </c>
      <c r="BZ186" s="34">
        <v>-11.196839665591215</v>
      </c>
      <c r="CA186" s="34">
        <f t="shared" si="156"/>
        <v>-3.2607716693795892</v>
      </c>
      <c r="CB186" s="34">
        <f t="shared" si="157"/>
        <v>-10.52965744532038</v>
      </c>
      <c r="CC186" s="15">
        <v>42</v>
      </c>
      <c r="CD186" s="7">
        <v>165000</v>
      </c>
      <c r="CE186" s="68">
        <f t="shared" si="133"/>
        <v>165000</v>
      </c>
      <c r="CF186" s="9">
        <v>11.8</v>
      </c>
      <c r="CG186" s="9">
        <v>11.1</v>
      </c>
      <c r="CH186" s="9">
        <v>-6.1</v>
      </c>
      <c r="CI186" s="9">
        <v>-1.8</v>
      </c>
      <c r="CJ186" s="9">
        <f t="shared" si="150"/>
        <v>-5.7300509337860781</v>
      </c>
      <c r="CK186" s="9">
        <v>-0.5</v>
      </c>
      <c r="CL186" s="9">
        <f t="shared" si="151"/>
        <v>-1.5916808149405772</v>
      </c>
      <c r="CM186" s="9">
        <v>-2.2999999999999998</v>
      </c>
      <c r="CN186" t="s">
        <v>1244</v>
      </c>
      <c r="CO186" t="s">
        <v>1220</v>
      </c>
      <c r="CP186" t="s">
        <v>2427</v>
      </c>
      <c r="CQ186" t="s">
        <v>2400</v>
      </c>
      <c r="CR186">
        <v>73</v>
      </c>
      <c r="CS186">
        <v>208</v>
      </c>
      <c r="CT186">
        <v>22</v>
      </c>
      <c r="CU186" t="s">
        <v>3401</v>
      </c>
      <c r="CV186" t="s">
        <v>2382</v>
      </c>
      <c r="CW186">
        <v>0</v>
      </c>
      <c r="CX186">
        <v>0</v>
      </c>
      <c r="CY186">
        <v>0</v>
      </c>
      <c r="CZ186" s="71"/>
      <c r="DA186">
        <v>0</v>
      </c>
    </row>
    <row r="187" spans="1:105" x14ac:dyDescent="0.2">
      <c r="A187" s="44" t="s">
        <v>2372</v>
      </c>
      <c r="B187" s="43" t="s">
        <v>953</v>
      </c>
      <c r="C187" s="43" t="s">
        <v>953</v>
      </c>
      <c r="D187" s="42" t="s">
        <v>953</v>
      </c>
      <c r="E187" s="42" t="str">
        <f t="shared" si="147"/>
        <v xml:space="preserve">Mair, Adam </v>
      </c>
      <c r="F187" s="42" t="s">
        <v>317</v>
      </c>
      <c r="G187" s="45" t="s">
        <v>2373</v>
      </c>
      <c r="H187" s="43">
        <v>72</v>
      </c>
      <c r="I187" s="64">
        <v>5</v>
      </c>
      <c r="J187" s="64">
        <v>12</v>
      </c>
      <c r="K187" s="64">
        <v>17</v>
      </c>
      <c r="L187" s="43">
        <v>-2</v>
      </c>
      <c r="M187">
        <v>66</v>
      </c>
      <c r="N187">
        <v>62</v>
      </c>
      <c r="O187" s="4">
        <f t="shared" si="148"/>
        <v>8.0645161290322578E-2</v>
      </c>
      <c r="Q187">
        <v>2</v>
      </c>
      <c r="R187">
        <v>0</v>
      </c>
      <c r="S187">
        <v>164</v>
      </c>
      <c r="T187">
        <v>197</v>
      </c>
      <c r="U187" s="4">
        <f t="shared" si="149"/>
        <v>0.45429362880886426</v>
      </c>
      <c r="V187">
        <v>8.6999999999999993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12</v>
      </c>
      <c r="AC187" s="9">
        <f t="shared" si="113"/>
        <v>0</v>
      </c>
      <c r="AD187" s="9">
        <f t="shared" si="114"/>
        <v>0</v>
      </c>
      <c r="AE187" s="9">
        <f t="shared" si="115"/>
        <v>0</v>
      </c>
      <c r="AF187" s="9">
        <f t="shared" si="116"/>
        <v>0</v>
      </c>
      <c r="AG187" s="9">
        <f t="shared" si="117"/>
        <v>9.8784403040364417</v>
      </c>
      <c r="AH187" s="9">
        <f t="shared" si="118"/>
        <v>23.708256729687456</v>
      </c>
      <c r="AI187" s="58">
        <f t="shared" si="119"/>
        <v>2.1732568668880168</v>
      </c>
      <c r="AJ187" s="58">
        <f t="shared" si="120"/>
        <v>4.0770101925254814</v>
      </c>
      <c r="AK187" s="58">
        <f t="shared" si="121"/>
        <v>0</v>
      </c>
      <c r="AL187" s="58">
        <f t="shared" si="122"/>
        <v>2.3708256729687456</v>
      </c>
      <c r="AM187" s="58">
        <f t="shared" si="123"/>
        <v>0</v>
      </c>
      <c r="AN187" s="58">
        <f t="shared" si="124"/>
        <v>7.3770491803278695</v>
      </c>
      <c r="AO187" s="56">
        <v>607.38333333333333</v>
      </c>
      <c r="AP187" s="56">
        <v>14.716666666666669</v>
      </c>
      <c r="AQ187" s="56">
        <v>16.266666666666666</v>
      </c>
      <c r="AR187" s="57">
        <f>SUM(AO187:AQ187)</f>
        <v>638.36666666666667</v>
      </c>
      <c r="AS187">
        <v>16</v>
      </c>
      <c r="AT187">
        <v>112</v>
      </c>
      <c r="AU187">
        <v>18</v>
      </c>
      <c r="AV187">
        <v>16</v>
      </c>
      <c r="AW187">
        <v>13</v>
      </c>
      <c r="AX187" s="9">
        <f t="shared" si="125"/>
        <v>1.5038379196908778</v>
      </c>
      <c r="AY187" s="9">
        <f t="shared" si="126"/>
        <v>10.526865437836145</v>
      </c>
      <c r="AZ187" s="9">
        <f t="shared" si="127"/>
        <v>1.6918176596522376</v>
      </c>
      <c r="BA187" s="9">
        <f t="shared" si="128"/>
        <v>1.5038379196908778</v>
      </c>
      <c r="BB187" s="9">
        <f t="shared" si="129"/>
        <v>1.2218683097488381</v>
      </c>
      <c r="BC187" s="33">
        <f t="shared" si="130"/>
        <v>8.4358796296296301</v>
      </c>
      <c r="BD187" s="33">
        <f t="shared" si="131"/>
        <v>0.22592592592592592</v>
      </c>
      <c r="BE187" s="33">
        <f t="shared" si="132"/>
        <v>0.20439814814814816</v>
      </c>
      <c r="BF187" s="42">
        <f>BI187-BG187-BH187</f>
        <v>22</v>
      </c>
      <c r="BG187" s="43">
        <v>1</v>
      </c>
      <c r="BH187" s="43">
        <v>0</v>
      </c>
      <c r="BI187" s="43">
        <v>23</v>
      </c>
      <c r="BJ187" s="42">
        <f>BM187-BK187-BL187</f>
        <v>24</v>
      </c>
      <c r="BK187" s="43">
        <v>0</v>
      </c>
      <c r="BL187" s="43">
        <v>2</v>
      </c>
      <c r="BM187" s="43">
        <v>26</v>
      </c>
      <c r="BN187" s="34">
        <f t="shared" si="152"/>
        <v>4.4282783122380964</v>
      </c>
      <c r="BO187" s="34">
        <f t="shared" si="153"/>
        <v>13.873776760184104</v>
      </c>
      <c r="BP187" s="33">
        <v>6.4682407439490461</v>
      </c>
      <c r="BQ187" s="33">
        <v>-0.71564980185124727</v>
      </c>
      <c r="BR187" s="33">
        <v>1.8473488430511378</v>
      </c>
      <c r="BS187" s="33">
        <v>-0.20669715773874089</v>
      </c>
      <c r="BT187" s="33">
        <v>0</v>
      </c>
      <c r="BU187" s="9">
        <f t="shared" si="154"/>
        <v>7.3932426274101948</v>
      </c>
      <c r="BV187" s="34">
        <f t="shared" si="155"/>
        <v>23.162997109530139</v>
      </c>
      <c r="BW187" s="33">
        <v>5.4684682015579886</v>
      </c>
      <c r="BX187" s="33">
        <v>6.9913675533363015E-2</v>
      </c>
      <c r="BY187" s="33">
        <v>0.50208179545480636</v>
      </c>
      <c r="BZ187" s="33">
        <v>-9.0054279877182566</v>
      </c>
      <c r="CA187" s="9">
        <f t="shared" si="156"/>
        <v>-2.9649643151720984</v>
      </c>
      <c r="CB187" s="34">
        <f t="shared" si="157"/>
        <v>-9.2892203493460332</v>
      </c>
      <c r="CC187" s="47">
        <v>45.587409999999998</v>
      </c>
      <c r="CD187">
        <v>474603</v>
      </c>
      <c r="CE187" s="68">
        <f t="shared" si="133"/>
        <v>540520.08333333326</v>
      </c>
      <c r="CF187" s="62">
        <v>13.6</v>
      </c>
      <c r="CG187" s="62">
        <v>13.5</v>
      </c>
      <c r="CH187" s="62">
        <v>-2.5</v>
      </c>
      <c r="CI187" s="62">
        <v>-0.2</v>
      </c>
      <c r="CJ187" s="63">
        <f t="shared" si="150"/>
        <v>-0.59759468140733552</v>
      </c>
      <c r="CK187" s="62">
        <v>0.4</v>
      </c>
      <c r="CL187" s="63">
        <f t="shared" si="151"/>
        <v>1.195189362814671</v>
      </c>
      <c r="CM187" s="62">
        <v>0.2</v>
      </c>
      <c r="CN187" t="s">
        <v>1638</v>
      </c>
      <c r="CO187" t="s">
        <v>1220</v>
      </c>
      <c r="CP187" t="s">
        <v>2427</v>
      </c>
      <c r="CQ187" t="s">
        <v>2400</v>
      </c>
      <c r="CR187">
        <v>73</v>
      </c>
      <c r="CS187">
        <v>208</v>
      </c>
      <c r="CT187">
        <v>22</v>
      </c>
      <c r="CU187" t="s">
        <v>3401</v>
      </c>
      <c r="CZ187" s="72">
        <v>758333.33333333337</v>
      </c>
      <c r="DA187">
        <v>0</v>
      </c>
    </row>
    <row r="188" spans="1:105" x14ac:dyDescent="0.2">
      <c r="A188" s="38" t="s">
        <v>2452</v>
      </c>
      <c r="B188" t="s">
        <v>953</v>
      </c>
      <c r="C188" t="s">
        <v>953</v>
      </c>
      <c r="D188" s="82" t="s">
        <v>953</v>
      </c>
      <c r="E188" t="str">
        <f t="shared" si="147"/>
        <v xml:space="preserve">Kotalik, Ales </v>
      </c>
      <c r="F188" t="s">
        <v>258</v>
      </c>
      <c r="G188" t="s">
        <v>1528</v>
      </c>
      <c r="H188">
        <v>66</v>
      </c>
      <c r="I188">
        <v>16</v>
      </c>
      <c r="J188">
        <v>22</v>
      </c>
      <c r="K188">
        <f>I188+J188</f>
        <v>38</v>
      </c>
      <c r="L188">
        <v>-5</v>
      </c>
      <c r="M188">
        <v>46</v>
      </c>
      <c r="N188">
        <v>162</v>
      </c>
      <c r="O188" s="4">
        <f t="shared" si="148"/>
        <v>9.8765432098765427E-2</v>
      </c>
      <c r="P188">
        <v>1258</v>
      </c>
      <c r="Q188">
        <v>4</v>
      </c>
      <c r="R188">
        <v>0</v>
      </c>
      <c r="S188">
        <v>17</v>
      </c>
      <c r="T188">
        <v>18</v>
      </c>
      <c r="U188" s="4">
        <f t="shared" si="149"/>
        <v>0.48571428571428571</v>
      </c>
      <c r="V188" s="40">
        <v>0.8</v>
      </c>
      <c r="W188">
        <v>3</v>
      </c>
      <c r="X188">
        <v>8</v>
      </c>
      <c r="Y188">
        <v>0</v>
      </c>
      <c r="Z188">
        <v>0</v>
      </c>
      <c r="AA188">
        <f>I188-W188-Y188</f>
        <v>13</v>
      </c>
      <c r="AB188">
        <f>J188-X188-Z188</f>
        <v>14</v>
      </c>
      <c r="AC188" s="9">
        <f t="shared" si="113"/>
        <v>5.142367393581563</v>
      </c>
      <c r="AD188" s="9">
        <f t="shared" si="114"/>
        <v>13.712979716217502</v>
      </c>
      <c r="AE188" s="9">
        <f t="shared" si="115"/>
        <v>0</v>
      </c>
      <c r="AF188" s="9">
        <f t="shared" si="116"/>
        <v>0</v>
      </c>
      <c r="AG188" s="9">
        <f t="shared" si="117"/>
        <v>20.051413881748068</v>
      </c>
      <c r="AH188" s="9">
        <f t="shared" si="118"/>
        <v>21.593830334190233</v>
      </c>
      <c r="AI188" s="6">
        <f t="shared" si="119"/>
        <v>2.6992287917737787</v>
      </c>
      <c r="AJ188" s="6">
        <f t="shared" si="120"/>
        <v>7.5421388439196271</v>
      </c>
      <c r="AK188" s="6">
        <f t="shared" si="121"/>
        <v>0</v>
      </c>
      <c r="AL188" s="6">
        <f t="shared" si="122"/>
        <v>2.8534704370179949</v>
      </c>
      <c r="AM188" s="6">
        <f t="shared" si="123"/>
        <v>1.3712979716217504</v>
      </c>
      <c r="AN188" s="6">
        <f t="shared" si="124"/>
        <v>0</v>
      </c>
      <c r="AO188" s="32">
        <v>778</v>
      </c>
      <c r="AP188" s="32">
        <v>175.01666666666668</v>
      </c>
      <c r="AQ188" s="32">
        <v>4.7833333333333332</v>
      </c>
      <c r="AR188" s="32">
        <v>957.8</v>
      </c>
      <c r="AS188" s="40">
        <v>24</v>
      </c>
      <c r="AT188" s="40">
        <v>99</v>
      </c>
      <c r="AU188" s="40">
        <v>71</v>
      </c>
      <c r="AV188" s="40">
        <v>32</v>
      </c>
      <c r="AW188" s="40">
        <v>13</v>
      </c>
      <c r="AX188" s="9">
        <f t="shared" si="125"/>
        <v>1.5034453956984757</v>
      </c>
      <c r="AY188" s="9">
        <f t="shared" si="126"/>
        <v>6.2017122572562124</v>
      </c>
      <c r="AZ188" s="9">
        <f t="shared" si="127"/>
        <v>4.4476926289413239</v>
      </c>
      <c r="BA188" s="9">
        <f t="shared" si="128"/>
        <v>2.0045938609313008</v>
      </c>
      <c r="BB188" s="9">
        <f t="shared" si="129"/>
        <v>0.814366256003341</v>
      </c>
      <c r="BC188" s="9">
        <f t="shared" si="130"/>
        <v>11.787878787878787</v>
      </c>
      <c r="BD188" s="9">
        <f t="shared" si="131"/>
        <v>7.247474747474747E-2</v>
      </c>
      <c r="BE188" s="9">
        <f t="shared" si="132"/>
        <v>2.651767676767677</v>
      </c>
      <c r="BF188" s="3">
        <v>35</v>
      </c>
      <c r="BG188" s="3">
        <v>22</v>
      </c>
      <c r="BH188" s="3">
        <v>0</v>
      </c>
      <c r="BI188" s="3">
        <v>57</v>
      </c>
      <c r="BJ188" s="3">
        <v>37</v>
      </c>
      <c r="BK188" s="3">
        <v>4</v>
      </c>
      <c r="BL188" s="3">
        <v>0</v>
      </c>
      <c r="BM188" s="3">
        <v>41</v>
      </c>
      <c r="BN188" s="34">
        <f t="shared" si="152"/>
        <v>43.26297611827944</v>
      </c>
      <c r="BO188" s="34">
        <f t="shared" si="153"/>
        <v>90.338225346167135</v>
      </c>
      <c r="BP188" s="34">
        <v>19.420575256226257</v>
      </c>
      <c r="BQ188" s="34">
        <v>4.5201274132248059</v>
      </c>
      <c r="BR188" s="34">
        <v>0.12968720401017769</v>
      </c>
      <c r="BS188" s="34">
        <v>-6.0608845124305151E-2</v>
      </c>
      <c r="BT188" s="34">
        <v>17.497951101568088</v>
      </c>
      <c r="BU188" s="34">
        <f t="shared" si="154"/>
        <v>41.507732129905023</v>
      </c>
      <c r="BV188" s="34">
        <f t="shared" si="155"/>
        <v>86.673067717488053</v>
      </c>
      <c r="BW188" s="34">
        <v>4.7992388012785137</v>
      </c>
      <c r="BX188" s="34">
        <v>-0.24354498043836034</v>
      </c>
      <c r="BY188" s="34">
        <v>0.50075711906728393</v>
      </c>
      <c r="BZ188" s="34">
        <v>-3.3012069515330236</v>
      </c>
      <c r="CA188" s="34">
        <f t="shared" si="156"/>
        <v>1.7552439883744135</v>
      </c>
      <c r="CB188" s="34">
        <f t="shared" si="157"/>
        <v>3.6651576286790846</v>
      </c>
      <c r="CC188" s="15">
        <v>47</v>
      </c>
      <c r="CD188" s="7">
        <v>1716809</v>
      </c>
      <c r="CE188" s="68">
        <f t="shared" si="133"/>
        <v>2133005.1212121211</v>
      </c>
      <c r="CF188" s="9">
        <v>22.1</v>
      </c>
      <c r="CG188" s="9">
        <v>16.7</v>
      </c>
      <c r="CH188" s="9">
        <v>-11.9</v>
      </c>
      <c r="CI188" s="9">
        <v>3.9</v>
      </c>
      <c r="CJ188" s="9">
        <f t="shared" si="150"/>
        <v>6.8565400843881861</v>
      </c>
      <c r="CK188" s="9">
        <v>-1.6</v>
      </c>
      <c r="CL188" s="9">
        <f t="shared" si="151"/>
        <v>-2.8129395218002817</v>
      </c>
      <c r="CM188" s="9">
        <v>2.2999999999999998</v>
      </c>
      <c r="CN188" t="s">
        <v>3513</v>
      </c>
      <c r="CO188" t="s">
        <v>3514</v>
      </c>
      <c r="CQ188" t="s">
        <v>3079</v>
      </c>
      <c r="CR188">
        <v>73</v>
      </c>
      <c r="CS188">
        <v>227</v>
      </c>
      <c r="CU188" t="s">
        <v>3401</v>
      </c>
      <c r="CV188" t="s">
        <v>2382</v>
      </c>
      <c r="CW188">
        <v>7</v>
      </c>
      <c r="CX188">
        <v>5</v>
      </c>
      <c r="CY188">
        <v>4</v>
      </c>
      <c r="CZ188" s="71"/>
      <c r="DA188">
        <v>0</v>
      </c>
    </row>
    <row r="189" spans="1:105" x14ac:dyDescent="0.2">
      <c r="A189" s="44" t="s">
        <v>2372</v>
      </c>
      <c r="B189" s="43" t="s">
        <v>953</v>
      </c>
      <c r="C189" s="43" t="s">
        <v>953</v>
      </c>
      <c r="D189" s="82" t="s">
        <v>953</v>
      </c>
      <c r="E189" s="42" t="str">
        <f t="shared" si="147"/>
        <v xml:space="preserve">Kotalik, Ales </v>
      </c>
      <c r="F189" s="42" t="s">
        <v>258</v>
      </c>
      <c r="G189" s="45" t="s">
        <v>2379</v>
      </c>
      <c r="H189" s="43">
        <v>79</v>
      </c>
      <c r="I189" s="64">
        <v>23</v>
      </c>
      <c r="J189" s="64">
        <v>20</v>
      </c>
      <c r="K189" s="64">
        <v>43</v>
      </c>
      <c r="L189" s="43">
        <v>-5</v>
      </c>
      <c r="M189">
        <v>58</v>
      </c>
      <c r="N189">
        <v>207</v>
      </c>
      <c r="O189" s="4">
        <f t="shared" si="148"/>
        <v>0.1111111111111111</v>
      </c>
      <c r="Q189">
        <v>1</v>
      </c>
      <c r="R189">
        <v>0</v>
      </c>
      <c r="S189">
        <v>98</v>
      </c>
      <c r="T189">
        <v>122</v>
      </c>
      <c r="U189" s="4">
        <f t="shared" si="149"/>
        <v>0.44545454545454544</v>
      </c>
      <c r="V189">
        <v>4.8</v>
      </c>
      <c r="W189">
        <v>12</v>
      </c>
      <c r="X189">
        <v>12</v>
      </c>
      <c r="Y189">
        <v>0</v>
      </c>
      <c r="Z189">
        <v>0</v>
      </c>
      <c r="AA189">
        <v>11</v>
      </c>
      <c r="AB189">
        <v>8</v>
      </c>
      <c r="AC189" s="9">
        <f t="shared" si="113"/>
        <v>13.895143132840142</v>
      </c>
      <c r="AD189" s="9">
        <f t="shared" si="114"/>
        <v>13.895143132840142</v>
      </c>
      <c r="AE189" s="9">
        <f t="shared" si="115"/>
        <v>0</v>
      </c>
      <c r="AF189" s="9">
        <f t="shared" si="116"/>
        <v>0</v>
      </c>
      <c r="AG189" s="9">
        <f t="shared" si="117"/>
        <v>13.878910014895297</v>
      </c>
      <c r="AH189" s="9">
        <f t="shared" si="118"/>
        <v>10.093752738105669</v>
      </c>
      <c r="AI189" s="58">
        <f t="shared" si="119"/>
        <v>1.7664067291684922</v>
      </c>
      <c r="AJ189" s="58">
        <f t="shared" si="120"/>
        <v>8.3370858797040857</v>
      </c>
      <c r="AK189" s="58">
        <f t="shared" si="121"/>
        <v>0</v>
      </c>
      <c r="AL189" s="58">
        <f t="shared" si="122"/>
        <v>1.8294926837816525</v>
      </c>
      <c r="AM189" s="58">
        <f t="shared" si="123"/>
        <v>0.92634287552267625</v>
      </c>
      <c r="AN189" s="58">
        <f t="shared" si="124"/>
        <v>31.858407079646021</v>
      </c>
      <c r="AO189" s="56">
        <v>951.08333333333326</v>
      </c>
      <c r="AP189" s="56">
        <v>259.08333333333331</v>
      </c>
      <c r="AQ189" s="56">
        <v>1.8833333333333333</v>
      </c>
      <c r="AR189" s="57">
        <f>SUM(AO189:AQ189)</f>
        <v>1212.05</v>
      </c>
      <c r="AS189">
        <v>18</v>
      </c>
      <c r="AT189">
        <v>139</v>
      </c>
      <c r="AU189">
        <v>59</v>
      </c>
      <c r="AV189">
        <v>32</v>
      </c>
      <c r="AW189">
        <v>13</v>
      </c>
      <c r="AX189" s="9">
        <f t="shared" si="125"/>
        <v>0.89105234932552291</v>
      </c>
      <c r="AY189" s="9">
        <f t="shared" si="126"/>
        <v>6.8809042531248714</v>
      </c>
      <c r="AZ189" s="9">
        <f t="shared" si="127"/>
        <v>2.9206715894558806</v>
      </c>
      <c r="BA189" s="9">
        <f t="shared" si="128"/>
        <v>1.5840930654675962</v>
      </c>
      <c r="BB189" s="9">
        <f t="shared" si="129"/>
        <v>0.64353780784621095</v>
      </c>
      <c r="BC189" s="33">
        <f t="shared" si="130"/>
        <v>12.039029535864978</v>
      </c>
      <c r="BD189" s="33">
        <f t="shared" si="131"/>
        <v>2.3839662447257385E-2</v>
      </c>
      <c r="BE189" s="33">
        <f t="shared" si="132"/>
        <v>3.2795358649789028</v>
      </c>
      <c r="BF189" s="42">
        <f>BI189-BG189-BH189</f>
        <v>28</v>
      </c>
      <c r="BG189" s="43">
        <v>36</v>
      </c>
      <c r="BH189" s="43">
        <v>0</v>
      </c>
      <c r="BI189" s="43">
        <v>64</v>
      </c>
      <c r="BJ189" s="42">
        <f>BM189-BK189-BL189</f>
        <v>29</v>
      </c>
      <c r="BK189" s="43">
        <v>4</v>
      </c>
      <c r="BL189" s="43">
        <v>1</v>
      </c>
      <c r="BM189" s="43">
        <v>34</v>
      </c>
      <c r="BN189" s="34">
        <f t="shared" si="152"/>
        <v>37.842153526975224</v>
      </c>
      <c r="BO189" s="34">
        <f t="shared" si="153"/>
        <v>62.443221858793329</v>
      </c>
      <c r="BP189" s="33">
        <v>5.9154527510095818</v>
      </c>
      <c r="BQ189" s="33">
        <v>19.739953320222874</v>
      </c>
      <c r="BR189" s="33">
        <v>-4.5282786100967307</v>
      </c>
      <c r="BS189" s="33">
        <v>-2.3931125844751766E-2</v>
      </c>
      <c r="BT189" s="33">
        <v>11.445497967909953</v>
      </c>
      <c r="BU189" s="9">
        <f t="shared" si="154"/>
        <v>32.548694303200925</v>
      </c>
      <c r="BV189" s="34">
        <f t="shared" si="155"/>
        <v>53.708500974713793</v>
      </c>
      <c r="BW189" s="33">
        <v>11.86750652545037</v>
      </c>
      <c r="BX189" s="33">
        <v>0.18459202272692821</v>
      </c>
      <c r="BY189" s="33">
        <v>-0.49160487152229387</v>
      </c>
      <c r="BZ189" s="33">
        <v>-6.2670344528807043</v>
      </c>
      <c r="CA189" s="9">
        <f t="shared" si="156"/>
        <v>5.2934592237743008</v>
      </c>
      <c r="CB189" s="34">
        <f t="shared" si="157"/>
        <v>8.7347208840795361</v>
      </c>
      <c r="CC189" s="47">
        <v>44.412303999999999</v>
      </c>
      <c r="CD189">
        <v>2399172</v>
      </c>
      <c r="CE189" s="68">
        <f t="shared" si="133"/>
        <v>2490279.7974683545</v>
      </c>
      <c r="CF189" s="62">
        <v>24.9</v>
      </c>
      <c r="CG189" s="62">
        <v>17</v>
      </c>
      <c r="CH189" s="62">
        <v>-1.9</v>
      </c>
      <c r="CI189" s="62">
        <v>5.5</v>
      </c>
      <c r="CJ189" s="63">
        <f t="shared" si="150"/>
        <v>7.4676683902648771</v>
      </c>
      <c r="CK189" s="62">
        <v>0.6</v>
      </c>
      <c r="CL189" s="63">
        <f t="shared" si="151"/>
        <v>0.81465473348344108</v>
      </c>
      <c r="CM189" s="62">
        <v>7</v>
      </c>
      <c r="CN189" t="s">
        <v>1644</v>
      </c>
      <c r="CO189" t="s">
        <v>3514</v>
      </c>
      <c r="CQ189" t="s">
        <v>3079</v>
      </c>
      <c r="CR189">
        <v>73</v>
      </c>
      <c r="CS189">
        <v>227</v>
      </c>
      <c r="CT189">
        <v>12</v>
      </c>
      <c r="CU189" t="s">
        <v>3401</v>
      </c>
      <c r="CZ189" s="72">
        <v>2333333.3333333335</v>
      </c>
      <c r="DA189">
        <v>0</v>
      </c>
    </row>
    <row r="190" spans="1:105" x14ac:dyDescent="0.2">
      <c r="A190" s="38" t="s">
        <v>2452</v>
      </c>
      <c r="B190" t="s">
        <v>953</v>
      </c>
      <c r="C190" t="s">
        <v>953</v>
      </c>
      <c r="D190" s="82" t="s">
        <v>953</v>
      </c>
      <c r="E190" t="str">
        <f t="shared" si="147"/>
        <v xml:space="preserve">Sekera, Andrej </v>
      </c>
      <c r="F190" t="s">
        <v>525</v>
      </c>
      <c r="G190" t="s">
        <v>1524</v>
      </c>
      <c r="H190">
        <v>2</v>
      </c>
      <c r="I190">
        <v>0</v>
      </c>
      <c r="J190">
        <v>0</v>
      </c>
      <c r="K190">
        <f>I190+J190</f>
        <v>0</v>
      </c>
      <c r="L190">
        <v>1</v>
      </c>
      <c r="M190">
        <v>2</v>
      </c>
      <c r="N190">
        <v>0</v>
      </c>
      <c r="O190" s="4">
        <f t="shared" si="148"/>
        <v>0</v>
      </c>
      <c r="P190">
        <v>20</v>
      </c>
      <c r="Q190">
        <v>0</v>
      </c>
      <c r="R190">
        <v>0</v>
      </c>
      <c r="S190">
        <v>0</v>
      </c>
      <c r="T190">
        <v>0</v>
      </c>
      <c r="U190" s="4">
        <f t="shared" si="149"/>
        <v>0</v>
      </c>
      <c r="V190" s="40">
        <v>0</v>
      </c>
      <c r="W190">
        <v>0</v>
      </c>
      <c r="X190">
        <v>0</v>
      </c>
      <c r="Y190">
        <v>0</v>
      </c>
      <c r="Z190">
        <v>0</v>
      </c>
      <c r="AA190">
        <f>I190-W190-Y190</f>
        <v>0</v>
      </c>
      <c r="AB190">
        <f>J190-X190-Z190</f>
        <v>0</v>
      </c>
      <c r="AC190" s="9">
        <f t="shared" si="113"/>
        <v>0</v>
      </c>
      <c r="AD190" s="9">
        <f t="shared" si="114"/>
        <v>0</v>
      </c>
      <c r="AE190" s="9">
        <f t="shared" si="115"/>
        <v>0</v>
      </c>
      <c r="AF190" s="9">
        <f t="shared" si="116"/>
        <v>0</v>
      </c>
      <c r="AG190" s="9">
        <f t="shared" si="117"/>
        <v>0</v>
      </c>
      <c r="AH190" s="9">
        <f t="shared" si="118"/>
        <v>0</v>
      </c>
      <c r="AI190" s="6">
        <f t="shared" si="119"/>
        <v>3.9955604883462823</v>
      </c>
      <c r="AJ190" s="6">
        <f t="shared" si="120"/>
        <v>0</v>
      </c>
      <c r="AK190" s="6">
        <f t="shared" si="121"/>
        <v>0</v>
      </c>
      <c r="AL190" s="6">
        <f t="shared" si="122"/>
        <v>0</v>
      </c>
      <c r="AM190" s="6">
        <f t="shared" si="123"/>
        <v>0</v>
      </c>
      <c r="AN190" s="6">
        <f t="shared" si="124"/>
        <v>0</v>
      </c>
      <c r="AO190" s="33">
        <v>15.016666666666666</v>
      </c>
      <c r="AP190" s="33">
        <v>0</v>
      </c>
      <c r="AQ190" s="33">
        <v>0</v>
      </c>
      <c r="AR190" s="32">
        <v>15.016666666666666</v>
      </c>
      <c r="AS190" s="40">
        <v>1</v>
      </c>
      <c r="AT190" s="40">
        <v>0</v>
      </c>
      <c r="AU190" s="40">
        <v>1</v>
      </c>
      <c r="AV190" s="40">
        <v>1</v>
      </c>
      <c r="AW190" s="40">
        <v>2</v>
      </c>
      <c r="AX190" s="9">
        <f t="shared" si="125"/>
        <v>3.9955604883462823</v>
      </c>
      <c r="AY190" s="9">
        <f t="shared" si="126"/>
        <v>0</v>
      </c>
      <c r="AZ190" s="9">
        <f t="shared" si="127"/>
        <v>3.9955604883462823</v>
      </c>
      <c r="BA190" s="9">
        <f t="shared" si="128"/>
        <v>3.9955604883462823</v>
      </c>
      <c r="BB190" s="9">
        <f t="shared" si="129"/>
        <v>7.9911209766925646</v>
      </c>
      <c r="BC190" s="9">
        <f t="shared" si="130"/>
        <v>7.5083333333333329</v>
      </c>
      <c r="BD190" s="9">
        <f t="shared" si="131"/>
        <v>0</v>
      </c>
      <c r="BE190" s="9">
        <f t="shared" si="132"/>
        <v>0</v>
      </c>
      <c r="BF190" s="3">
        <v>1</v>
      </c>
      <c r="BG190" s="3">
        <v>0</v>
      </c>
      <c r="BH190" s="3">
        <v>0</v>
      </c>
      <c r="BI190" s="3">
        <v>1</v>
      </c>
      <c r="BJ190" s="3">
        <v>0</v>
      </c>
      <c r="BK190" s="3">
        <v>0</v>
      </c>
      <c r="BL190" s="3">
        <v>0</v>
      </c>
      <c r="BM190" s="3">
        <v>0</v>
      </c>
      <c r="BN190" s="34">
        <f t="shared" si="152"/>
        <v>0.23538706989722144</v>
      </c>
      <c r="BO190" s="34">
        <f t="shared" si="153"/>
        <v>31.350109198298089</v>
      </c>
      <c r="BP190" s="34">
        <v>-0.11885121904051063</v>
      </c>
      <c r="BQ190" s="34">
        <v>0</v>
      </c>
      <c r="BR190" s="34">
        <v>2.0332736620931658E-3</v>
      </c>
      <c r="BS190" s="34">
        <v>0</v>
      </c>
      <c r="BT190" s="34">
        <v>0</v>
      </c>
      <c r="BU190" s="34">
        <f t="shared" si="154"/>
        <v>-0.11681794537841747</v>
      </c>
      <c r="BV190" s="34">
        <f t="shared" si="155"/>
        <v>-15.558438896126633</v>
      </c>
      <c r="BW190" s="34">
        <v>0.8141132275892472</v>
      </c>
      <c r="BX190" s="34">
        <v>0</v>
      </c>
      <c r="BY190" s="34">
        <v>0</v>
      </c>
      <c r="BZ190" s="34">
        <v>-0.46190821231360829</v>
      </c>
      <c r="CA190" s="34">
        <f t="shared" si="156"/>
        <v>0.35220501527563891</v>
      </c>
      <c r="CB190" s="34">
        <f t="shared" si="157"/>
        <v>46.908548094424717</v>
      </c>
      <c r="CE190" s="68">
        <f t="shared" si="133"/>
        <v>165000</v>
      </c>
      <c r="CF190" s="9">
        <v>0.3</v>
      </c>
      <c r="CG190" s="9">
        <v>0.4</v>
      </c>
      <c r="CH190" s="9">
        <v>0.9</v>
      </c>
      <c r="CI190" s="9">
        <v>-0.1</v>
      </c>
      <c r="CJ190" s="9">
        <f t="shared" si="150"/>
        <v>-13.318534961154274</v>
      </c>
      <c r="CK190" s="9">
        <v>0.2</v>
      </c>
      <c r="CL190" s="9">
        <f t="shared" si="151"/>
        <v>26.637069922308548</v>
      </c>
      <c r="CM190" s="9">
        <v>0.2</v>
      </c>
      <c r="CN190" t="s">
        <v>2728</v>
      </c>
      <c r="CO190" t="s">
        <v>1509</v>
      </c>
      <c r="CQ190" t="s">
        <v>2403</v>
      </c>
      <c r="CR190">
        <v>72</v>
      </c>
      <c r="CS190">
        <v>191</v>
      </c>
      <c r="CT190">
        <v>44</v>
      </c>
      <c r="CU190" t="s">
        <v>3402</v>
      </c>
      <c r="CV190" t="s">
        <v>3090</v>
      </c>
      <c r="CW190">
        <v>0</v>
      </c>
      <c r="CX190">
        <v>0</v>
      </c>
      <c r="CY190">
        <v>0</v>
      </c>
      <c r="CZ190" s="71"/>
      <c r="DA190">
        <v>0</v>
      </c>
    </row>
    <row r="191" spans="1:105" s="18" customFormat="1" x14ac:dyDescent="0.2">
      <c r="A191" s="44" t="s">
        <v>2372</v>
      </c>
      <c r="B191" s="43" t="s">
        <v>953</v>
      </c>
      <c r="C191" s="43" t="s">
        <v>953</v>
      </c>
      <c r="D191" s="82" t="s">
        <v>953</v>
      </c>
      <c r="E191" s="42" t="str">
        <f t="shared" si="147"/>
        <v xml:space="preserve">Sekera, Andrej </v>
      </c>
      <c r="F191" s="42" t="s">
        <v>525</v>
      </c>
      <c r="G191" s="45" t="s">
        <v>2374</v>
      </c>
      <c r="H191" s="43">
        <v>37</v>
      </c>
      <c r="I191" s="64">
        <v>2</v>
      </c>
      <c r="J191" s="64">
        <v>6</v>
      </c>
      <c r="K191" s="64">
        <v>8</v>
      </c>
      <c r="L191" s="43">
        <v>5</v>
      </c>
      <c r="M191">
        <v>16</v>
      </c>
      <c r="N191">
        <v>28</v>
      </c>
      <c r="O191" s="4">
        <f t="shared" si="148"/>
        <v>7.1428571428571425E-2</v>
      </c>
      <c r="P191"/>
      <c r="Q191">
        <v>1</v>
      </c>
      <c r="R191">
        <v>0</v>
      </c>
      <c r="S191">
        <v>0</v>
      </c>
      <c r="T191">
        <v>0</v>
      </c>
      <c r="U191" s="4">
        <f t="shared" si="149"/>
        <v>0</v>
      </c>
      <c r="V191">
        <v>0</v>
      </c>
      <c r="W191">
        <v>0</v>
      </c>
      <c r="X191">
        <v>3</v>
      </c>
      <c r="Y191">
        <v>0</v>
      </c>
      <c r="Z191">
        <v>0</v>
      </c>
      <c r="AA191">
        <v>2</v>
      </c>
      <c r="AB191">
        <v>3</v>
      </c>
      <c r="AC191" s="9">
        <f t="shared" si="113"/>
        <v>0</v>
      </c>
      <c r="AD191" s="9">
        <f t="shared" si="114"/>
        <v>21.168169345354762</v>
      </c>
      <c r="AE191" s="9">
        <f t="shared" si="115"/>
        <v>0</v>
      </c>
      <c r="AF191" s="9">
        <f t="shared" si="116"/>
        <v>0</v>
      </c>
      <c r="AG191" s="9">
        <f t="shared" si="117"/>
        <v>3.8994800693240901</v>
      </c>
      <c r="AH191" s="9">
        <f t="shared" si="118"/>
        <v>5.8492201039861351</v>
      </c>
      <c r="AI191" s="58">
        <f t="shared" si="119"/>
        <v>2.9246100519930676</v>
      </c>
      <c r="AJ191" s="58">
        <f t="shared" si="120"/>
        <v>5.64484515876127</v>
      </c>
      <c r="AK191" s="58">
        <f t="shared" si="121"/>
        <v>1.7668711656441716</v>
      </c>
      <c r="AL191" s="58">
        <f t="shared" si="122"/>
        <v>2.5346620450606583</v>
      </c>
      <c r="AM191" s="58">
        <f t="shared" si="123"/>
        <v>1.4112112896903175</v>
      </c>
      <c r="AN191" s="58">
        <f t="shared" si="124"/>
        <v>6.1840490797546002</v>
      </c>
      <c r="AO191" s="56">
        <v>615.4666666666667</v>
      </c>
      <c r="AP191" s="56">
        <v>42.516666666666666</v>
      </c>
      <c r="AQ191" s="56">
        <v>67.916666666666671</v>
      </c>
      <c r="AR191" s="57">
        <f>SUM(AO191:AQ191)</f>
        <v>725.9</v>
      </c>
      <c r="AS191">
        <v>50</v>
      </c>
      <c r="AT191">
        <v>19</v>
      </c>
      <c r="AU191">
        <v>17</v>
      </c>
      <c r="AV191">
        <v>15</v>
      </c>
      <c r="AW191">
        <v>14</v>
      </c>
      <c r="AX191" s="9">
        <f t="shared" si="125"/>
        <v>4.1328006612481065</v>
      </c>
      <c r="AY191" s="9">
        <f t="shared" si="126"/>
        <v>1.5704642512742801</v>
      </c>
      <c r="AZ191" s="9">
        <f t="shared" si="127"/>
        <v>1.405152224824356</v>
      </c>
      <c r="BA191" s="9">
        <f t="shared" si="128"/>
        <v>1.2398401983744318</v>
      </c>
      <c r="BB191" s="9">
        <f t="shared" si="129"/>
        <v>1.1571841851494695</v>
      </c>
      <c r="BC191" s="33">
        <f t="shared" si="130"/>
        <v>16.634234234234235</v>
      </c>
      <c r="BD191" s="33">
        <f t="shared" si="131"/>
        <v>1.8355855855855858</v>
      </c>
      <c r="BE191" s="33">
        <f t="shared" si="132"/>
        <v>1.149099099099099</v>
      </c>
      <c r="BF191" s="42">
        <f>BI191-BG191-BH191</f>
        <v>30</v>
      </c>
      <c r="BG191" s="43">
        <v>4</v>
      </c>
      <c r="BH191" s="43">
        <v>2</v>
      </c>
      <c r="BI191" s="43">
        <v>36</v>
      </c>
      <c r="BJ191" s="42">
        <f>BM191-BK191-BL191</f>
        <v>26</v>
      </c>
      <c r="BK191" s="43">
        <v>1</v>
      </c>
      <c r="BL191" s="43">
        <v>7</v>
      </c>
      <c r="BM191" s="43">
        <v>34</v>
      </c>
      <c r="BN191" s="34">
        <f t="shared" si="152"/>
        <v>21.111391903562694</v>
      </c>
      <c r="BO191" s="34">
        <f t="shared" si="153"/>
        <v>58.166116279274547</v>
      </c>
      <c r="BP191" s="33">
        <v>2.1755763666302355</v>
      </c>
      <c r="BQ191" s="33">
        <v>1.3370319877840786</v>
      </c>
      <c r="BR191" s="33">
        <v>-1.1266896284400807</v>
      </c>
      <c r="BS191" s="33">
        <v>-0.16403755355677449</v>
      </c>
      <c r="BT191" s="33">
        <v>0</v>
      </c>
      <c r="BU191" s="9">
        <f t="shared" si="154"/>
        <v>2.2218811724174587</v>
      </c>
      <c r="BV191" s="34">
        <f t="shared" si="155"/>
        <v>6.1217279857210603</v>
      </c>
      <c r="BW191" s="33">
        <v>12.273541798513104</v>
      </c>
      <c r="BX191" s="33">
        <v>-0.19678438890430522</v>
      </c>
      <c r="BY191" s="33">
        <v>3.6490307013176642</v>
      </c>
      <c r="BZ191" s="33">
        <v>3.1637226202187723</v>
      </c>
      <c r="CA191" s="9">
        <f t="shared" si="156"/>
        <v>18.889510731145236</v>
      </c>
      <c r="CB191" s="34">
        <f t="shared" si="157"/>
        <v>52.044388293553482</v>
      </c>
      <c r="CC191" s="47">
        <v>57.429752000000001</v>
      </c>
      <c r="CD191">
        <v>1168932</v>
      </c>
      <c r="CE191" s="68">
        <f t="shared" si="133"/>
        <v>2590606.054054054</v>
      </c>
      <c r="CF191" s="62">
        <v>13.6</v>
      </c>
      <c r="CG191" s="62">
        <v>16</v>
      </c>
      <c r="CH191" s="62">
        <v>3.9</v>
      </c>
      <c r="CI191" s="62">
        <v>-0.1</v>
      </c>
      <c r="CJ191" s="63">
        <f t="shared" si="150"/>
        <v>-0.23913909924272619</v>
      </c>
      <c r="CK191" s="62">
        <v>2.2000000000000002</v>
      </c>
      <c r="CL191" s="63">
        <f t="shared" si="151"/>
        <v>5.2610601833399766</v>
      </c>
      <c r="CM191" s="62">
        <v>2.1</v>
      </c>
      <c r="CN191" t="s">
        <v>1676</v>
      </c>
      <c r="CO191" t="s">
        <v>1509</v>
      </c>
      <c r="CP191"/>
      <c r="CQ191" t="s">
        <v>2403</v>
      </c>
      <c r="CR191">
        <v>72</v>
      </c>
      <c r="CS191">
        <v>191</v>
      </c>
      <c r="CT191">
        <v>44</v>
      </c>
      <c r="CU191" t="s">
        <v>3402</v>
      </c>
      <c r="CV191" t="s">
        <v>3090</v>
      </c>
      <c r="CW191"/>
      <c r="CX191"/>
      <c r="CY191"/>
      <c r="CZ191" s="72">
        <v>675000</v>
      </c>
      <c r="DA191">
        <v>0</v>
      </c>
    </row>
    <row r="192" spans="1:105" x14ac:dyDescent="0.2">
      <c r="A192" s="38" t="s">
        <v>2452</v>
      </c>
      <c r="B192" t="s">
        <v>953</v>
      </c>
      <c r="C192" t="s">
        <v>953</v>
      </c>
      <c r="D192" t="s">
        <v>953</v>
      </c>
      <c r="E192" t="str">
        <f t="shared" si="147"/>
        <v xml:space="preserve">Peters, Andrew </v>
      </c>
      <c r="F192" t="s">
        <v>432</v>
      </c>
      <c r="G192" t="s">
        <v>1540</v>
      </c>
      <c r="H192">
        <v>58</v>
      </c>
      <c r="I192">
        <v>1</v>
      </c>
      <c r="J192">
        <v>1</v>
      </c>
      <c r="K192">
        <f>I192+J192</f>
        <v>2</v>
      </c>
      <c r="L192">
        <v>-1</v>
      </c>
      <c r="M192">
        <v>125</v>
      </c>
      <c r="N192">
        <v>19</v>
      </c>
      <c r="O192" s="4">
        <f t="shared" si="148"/>
        <v>5.2631578947368418E-2</v>
      </c>
      <c r="P192">
        <v>306</v>
      </c>
      <c r="Q192">
        <v>0</v>
      </c>
      <c r="R192">
        <v>0</v>
      </c>
      <c r="S192">
        <v>0</v>
      </c>
      <c r="T192">
        <v>0</v>
      </c>
      <c r="U192" s="4">
        <f t="shared" si="149"/>
        <v>0</v>
      </c>
      <c r="V192" s="40">
        <v>0</v>
      </c>
      <c r="W192">
        <v>0</v>
      </c>
      <c r="X192">
        <v>0</v>
      </c>
      <c r="Y192">
        <v>0</v>
      </c>
      <c r="Z192">
        <v>0</v>
      </c>
      <c r="AA192">
        <f>I192-W192-Y192</f>
        <v>1</v>
      </c>
      <c r="AB192">
        <f>J192-X192-Z192</f>
        <v>1</v>
      </c>
      <c r="AC192" s="9">
        <f t="shared" si="113"/>
        <v>0</v>
      </c>
      <c r="AD192" s="9">
        <f t="shared" si="114"/>
        <v>0</v>
      </c>
      <c r="AE192" s="9">
        <f t="shared" si="115"/>
        <v>0</v>
      </c>
      <c r="AF192" s="9">
        <f t="shared" si="116"/>
        <v>0</v>
      </c>
      <c r="AG192" s="9">
        <f t="shared" si="117"/>
        <v>5.5240141169249659</v>
      </c>
      <c r="AH192" s="9">
        <f t="shared" si="118"/>
        <v>5.5240141169249659</v>
      </c>
      <c r="AI192" s="6">
        <f t="shared" si="119"/>
        <v>0.82860211753874469</v>
      </c>
      <c r="AJ192" s="6">
        <f t="shared" si="120"/>
        <v>0</v>
      </c>
      <c r="AK192" s="6">
        <f t="shared" si="121"/>
        <v>0</v>
      </c>
      <c r="AL192" s="6">
        <f t="shared" si="122"/>
        <v>1.1048028233849931</v>
      </c>
      <c r="AM192" s="6">
        <f t="shared" si="123"/>
        <v>0</v>
      </c>
      <c r="AN192" s="6">
        <f t="shared" si="124"/>
        <v>0</v>
      </c>
      <c r="AO192" s="33">
        <v>217.23333333333335</v>
      </c>
      <c r="AP192" s="33">
        <v>1.5833333333333335</v>
      </c>
      <c r="AQ192" s="33">
        <v>0.05</v>
      </c>
      <c r="AR192" s="32">
        <v>218.8666666666667</v>
      </c>
      <c r="AS192" s="40">
        <v>4</v>
      </c>
      <c r="AT192" s="40">
        <v>42</v>
      </c>
      <c r="AU192" s="40">
        <v>14</v>
      </c>
      <c r="AV192" s="40">
        <v>10</v>
      </c>
      <c r="AW192" s="40">
        <v>3</v>
      </c>
      <c r="AX192" s="9">
        <f t="shared" si="125"/>
        <v>1.0965580261955528</v>
      </c>
      <c r="AY192" s="9">
        <f t="shared" si="126"/>
        <v>11.513859275053303</v>
      </c>
      <c r="AZ192" s="9">
        <f t="shared" si="127"/>
        <v>3.8379530916844344</v>
      </c>
      <c r="BA192" s="9">
        <f t="shared" si="128"/>
        <v>2.7413950654888817</v>
      </c>
      <c r="BB192" s="9">
        <f t="shared" si="129"/>
        <v>0.82241851964666446</v>
      </c>
      <c r="BC192" s="9">
        <f t="shared" si="130"/>
        <v>3.7454022988505749</v>
      </c>
      <c r="BD192" s="9">
        <f t="shared" si="131"/>
        <v>8.6206896551724148E-4</v>
      </c>
      <c r="BE192" s="9">
        <f t="shared" si="132"/>
        <v>2.7298850574712645E-2</v>
      </c>
      <c r="BF192" s="3">
        <v>3</v>
      </c>
      <c r="BG192" s="3">
        <v>0</v>
      </c>
      <c r="BH192" s="3">
        <v>0</v>
      </c>
      <c r="BI192" s="3">
        <v>3</v>
      </c>
      <c r="BJ192" s="3">
        <v>4</v>
      </c>
      <c r="BK192" s="3">
        <v>0</v>
      </c>
      <c r="BL192" s="3">
        <v>0</v>
      </c>
      <c r="BM192" s="3">
        <v>4</v>
      </c>
      <c r="BN192" s="34">
        <f t="shared" si="152"/>
        <v>-2.8888953222295779</v>
      </c>
      <c r="BO192" s="34">
        <f t="shared" si="153"/>
        <v>-26.39867793691359</v>
      </c>
      <c r="BP192" s="34">
        <v>-2.518221842546768</v>
      </c>
      <c r="BQ192" s="34">
        <v>-7.7952013172663065E-2</v>
      </c>
      <c r="BR192" s="34">
        <v>2.963479437359319E-2</v>
      </c>
      <c r="BS192" s="34">
        <v>-6.3354193509726638E-4</v>
      </c>
      <c r="BT192" s="34">
        <v>0</v>
      </c>
      <c r="BU192" s="34">
        <f t="shared" si="154"/>
        <v>-2.5671726032809352</v>
      </c>
      <c r="BV192" s="34">
        <f t="shared" si="155"/>
        <v>-23.458781022975341</v>
      </c>
      <c r="BW192" s="34">
        <v>3.4651239588176961</v>
      </c>
      <c r="BX192" s="34">
        <v>5.5533725527233844E-3</v>
      </c>
      <c r="BY192" s="34">
        <v>5.2343949728287523E-3</v>
      </c>
      <c r="BZ192" s="34">
        <v>-3.7976344452918909</v>
      </c>
      <c r="CA192" s="34">
        <f t="shared" si="156"/>
        <v>-0.32172271894864268</v>
      </c>
      <c r="CB192" s="34">
        <f t="shared" si="157"/>
        <v>-2.9398969139382514</v>
      </c>
      <c r="CC192" s="15">
        <v>36</v>
      </c>
      <c r="CD192" s="7">
        <v>165000</v>
      </c>
      <c r="CE192" s="68">
        <f t="shared" si="133"/>
        <v>165000</v>
      </c>
      <c r="CF192" s="9">
        <v>5.7</v>
      </c>
      <c r="CG192" s="9">
        <v>5.3</v>
      </c>
      <c r="CH192" s="9">
        <v>-2</v>
      </c>
      <c r="CI192" s="9">
        <v>-1.9</v>
      </c>
      <c r="CJ192" s="9">
        <f t="shared" si="150"/>
        <v>-17.233560090702944</v>
      </c>
      <c r="CK192" s="9">
        <v>-0.1</v>
      </c>
      <c r="CL192" s="9">
        <f t="shared" si="151"/>
        <v>-0.90702947845804982</v>
      </c>
      <c r="CM192" s="9">
        <v>-2</v>
      </c>
      <c r="CN192" t="s">
        <v>39</v>
      </c>
      <c r="CO192" t="s">
        <v>3531</v>
      </c>
      <c r="CP192" t="s">
        <v>2427</v>
      </c>
      <c r="CQ192" t="s">
        <v>2400</v>
      </c>
      <c r="CR192">
        <v>76</v>
      </c>
      <c r="CS192">
        <v>247</v>
      </c>
      <c r="CU192" t="s">
        <v>3402</v>
      </c>
      <c r="CV192" t="s">
        <v>2382</v>
      </c>
      <c r="CW192">
        <v>0</v>
      </c>
      <c r="CX192">
        <v>0</v>
      </c>
      <c r="CY192">
        <v>0</v>
      </c>
      <c r="CZ192" s="70"/>
      <c r="DA192">
        <v>0</v>
      </c>
    </row>
    <row r="193" spans="1:105" x14ac:dyDescent="0.2">
      <c r="A193" s="44" t="s">
        <v>2372</v>
      </c>
      <c r="B193" s="43" t="s">
        <v>953</v>
      </c>
      <c r="C193" s="43" t="s">
        <v>953</v>
      </c>
      <c r="D193" s="42" t="s">
        <v>953</v>
      </c>
      <c r="E193" s="42" t="str">
        <f t="shared" si="147"/>
        <v xml:space="preserve">Peters, Andrew </v>
      </c>
      <c r="F193" s="42" t="s">
        <v>432</v>
      </c>
      <c r="G193" s="45" t="s">
        <v>1540</v>
      </c>
      <c r="H193" s="43">
        <v>44</v>
      </c>
      <c r="I193" s="64">
        <v>1</v>
      </c>
      <c r="J193" s="64">
        <v>1</v>
      </c>
      <c r="K193" s="64">
        <v>2</v>
      </c>
      <c r="L193" s="43">
        <v>-4</v>
      </c>
      <c r="M193">
        <v>100</v>
      </c>
      <c r="N193">
        <v>18</v>
      </c>
      <c r="O193" s="4">
        <f t="shared" si="148"/>
        <v>5.5555555555555552E-2</v>
      </c>
      <c r="Q193">
        <v>0</v>
      </c>
      <c r="R193">
        <v>0</v>
      </c>
      <c r="S193">
        <v>0</v>
      </c>
      <c r="T193">
        <v>1</v>
      </c>
      <c r="U193" s="4">
        <f t="shared" si="149"/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 s="9">
        <f t="shared" si="113"/>
        <v>0</v>
      </c>
      <c r="AD193" s="9">
        <f t="shared" si="114"/>
        <v>0</v>
      </c>
      <c r="AE193" s="9">
        <f t="shared" si="115"/>
        <v>0</v>
      </c>
      <c r="AF193" s="9">
        <f t="shared" si="116"/>
        <v>0</v>
      </c>
      <c r="AG193" s="9">
        <f t="shared" si="117"/>
        <v>8.8669950738916246</v>
      </c>
      <c r="AH193" s="9">
        <f t="shared" si="118"/>
        <v>8.8669950738916246</v>
      </c>
      <c r="AI193" s="58">
        <f t="shared" si="119"/>
        <v>0.88669950738916248</v>
      </c>
      <c r="AJ193" s="58">
        <f t="shared" si="120"/>
        <v>0</v>
      </c>
      <c r="AK193" s="58">
        <f t="shared" si="121"/>
        <v>0</v>
      </c>
      <c r="AL193" s="58">
        <f t="shared" si="122"/>
        <v>2.6600985221674875</v>
      </c>
      <c r="AM193" s="58">
        <f t="shared" si="123"/>
        <v>0</v>
      </c>
      <c r="AN193" s="58">
        <f t="shared" si="124"/>
        <v>0</v>
      </c>
      <c r="AO193" s="56">
        <v>135.33333333333334</v>
      </c>
      <c r="AP193" s="56">
        <v>1.6833333333333333</v>
      </c>
      <c r="AQ193" s="56">
        <v>1.3666666666666667</v>
      </c>
      <c r="AR193" s="57">
        <f>SUM(AO193:AQ193)</f>
        <v>138.38333333333335</v>
      </c>
      <c r="AS193">
        <v>3</v>
      </c>
      <c r="AT193">
        <v>22</v>
      </c>
      <c r="AU193">
        <v>3</v>
      </c>
      <c r="AV193">
        <v>6</v>
      </c>
      <c r="AW193">
        <v>2</v>
      </c>
      <c r="AX193" s="9">
        <f t="shared" si="125"/>
        <v>1.3007346742141395</v>
      </c>
      <c r="AY193" s="9">
        <f t="shared" si="126"/>
        <v>9.5387209442370207</v>
      </c>
      <c r="AZ193" s="9">
        <f t="shared" si="127"/>
        <v>1.3007346742141395</v>
      </c>
      <c r="BA193" s="9">
        <f t="shared" si="128"/>
        <v>2.6014693484282789</v>
      </c>
      <c r="BB193" s="9">
        <f t="shared" si="129"/>
        <v>0.86715644947609283</v>
      </c>
      <c r="BC193" s="33">
        <f t="shared" si="130"/>
        <v>3.0757575757575761</v>
      </c>
      <c r="BD193" s="33">
        <f t="shared" si="131"/>
        <v>3.1060606060606063E-2</v>
      </c>
      <c r="BE193" s="33">
        <f t="shared" si="132"/>
        <v>3.8257575757575761E-2</v>
      </c>
      <c r="BF193" s="42">
        <f>BI193-BG193-BH193</f>
        <v>2</v>
      </c>
      <c r="BG193" s="43">
        <v>0</v>
      </c>
      <c r="BH193" s="43">
        <v>0</v>
      </c>
      <c r="BI193" s="43">
        <v>2</v>
      </c>
      <c r="BJ193" s="42">
        <f>BM193-BK193-BL193</f>
        <v>6</v>
      </c>
      <c r="BK193" s="43">
        <v>0</v>
      </c>
      <c r="BL193" s="43">
        <v>0</v>
      </c>
      <c r="BM193" s="43">
        <v>6</v>
      </c>
      <c r="BN193" s="34">
        <f t="shared" si="152"/>
        <v>-1.2870904880200511</v>
      </c>
      <c r="BO193" s="34">
        <f t="shared" si="153"/>
        <v>-18.601813629098654</v>
      </c>
      <c r="BP193" s="33">
        <v>-0.45054937192050254</v>
      </c>
      <c r="BQ193" s="33">
        <v>-8.1858018105295555E-2</v>
      </c>
      <c r="BR193" s="33">
        <v>8.7718902992943659E-2</v>
      </c>
      <c r="BS193" s="33">
        <v>-1.7365949728049952E-2</v>
      </c>
      <c r="BT193" s="33">
        <v>0</v>
      </c>
      <c r="BU193" s="9">
        <f t="shared" si="154"/>
        <v>-0.46205443676090435</v>
      </c>
      <c r="BV193" s="34">
        <f t="shared" si="155"/>
        <v>-6.6778914141043622</v>
      </c>
      <c r="BW193" s="33">
        <v>0.96717554200306843</v>
      </c>
      <c r="BX193" s="33">
        <v>7.9969209839973517E-3</v>
      </c>
      <c r="BY193" s="33">
        <v>0.16239187487593379</v>
      </c>
      <c r="BZ193" s="33">
        <v>-1.9626003891221464</v>
      </c>
      <c r="CA193" s="9">
        <f t="shared" si="156"/>
        <v>-0.82503605125914681</v>
      </c>
      <c r="CB193" s="34">
        <f t="shared" si="157"/>
        <v>-11.923922214994292</v>
      </c>
      <c r="CC193" s="47">
        <v>30.026803999999998</v>
      </c>
      <c r="CD193">
        <v>165000</v>
      </c>
      <c r="CE193" s="68">
        <f t="shared" si="133"/>
        <v>165000</v>
      </c>
      <c r="CF193" s="62">
        <v>4.8</v>
      </c>
      <c r="CG193" s="62">
        <v>4.5</v>
      </c>
      <c r="CH193" s="62">
        <v>-4</v>
      </c>
      <c r="CI193" s="62">
        <v>-1.4</v>
      </c>
      <c r="CJ193" s="63">
        <f t="shared" si="150"/>
        <v>-19.797313221777042</v>
      </c>
      <c r="CK193" s="62">
        <v>-0.4</v>
      </c>
      <c r="CL193" s="63">
        <f t="shared" si="151"/>
        <v>-5.6563752062220125</v>
      </c>
      <c r="CM193" s="62">
        <v>-1.8</v>
      </c>
      <c r="CN193" t="s">
        <v>1685</v>
      </c>
      <c r="CO193" t="s">
        <v>3531</v>
      </c>
      <c r="CP193" t="s">
        <v>2427</v>
      </c>
      <c r="CQ193" t="s">
        <v>2400</v>
      </c>
      <c r="CR193">
        <v>76</v>
      </c>
      <c r="CS193">
        <v>247</v>
      </c>
      <c r="CT193">
        <v>76</v>
      </c>
      <c r="CU193" t="s">
        <v>3402</v>
      </c>
      <c r="CZ193" s="72">
        <v>525000</v>
      </c>
      <c r="DA193">
        <v>0</v>
      </c>
    </row>
    <row r="194" spans="1:105" s="18" customFormat="1" x14ac:dyDescent="0.2">
      <c r="A194" s="38" t="s">
        <v>2452</v>
      </c>
      <c r="B194" t="s">
        <v>953</v>
      </c>
      <c r="C194" t="s">
        <v>953</v>
      </c>
      <c r="D194" t="s">
        <v>953</v>
      </c>
      <c r="E194" t="str">
        <f t="shared" si="147"/>
        <v xml:space="preserve">MacArthur, Clarke </v>
      </c>
      <c r="F194" t="s">
        <v>313</v>
      </c>
      <c r="G194" t="s">
        <v>1540</v>
      </c>
      <c r="H194">
        <v>19</v>
      </c>
      <c r="I194">
        <v>3</v>
      </c>
      <c r="J194">
        <v>4</v>
      </c>
      <c r="K194">
        <f>I194+J194</f>
        <v>7</v>
      </c>
      <c r="L194">
        <v>4</v>
      </c>
      <c r="M194">
        <v>4</v>
      </c>
      <c r="N194">
        <v>16</v>
      </c>
      <c r="O194" s="4">
        <f t="shared" si="148"/>
        <v>0.1875</v>
      </c>
      <c r="P194">
        <v>231</v>
      </c>
      <c r="Q194">
        <v>0</v>
      </c>
      <c r="R194">
        <v>0</v>
      </c>
      <c r="S194">
        <v>23</v>
      </c>
      <c r="T194">
        <v>27</v>
      </c>
      <c r="U194" s="4">
        <f t="shared" si="149"/>
        <v>0.46</v>
      </c>
      <c r="V194" s="40">
        <v>4.0999999999999996</v>
      </c>
      <c r="W194">
        <v>0</v>
      </c>
      <c r="X194">
        <v>0</v>
      </c>
      <c r="Y194">
        <v>0</v>
      </c>
      <c r="Z194">
        <v>0</v>
      </c>
      <c r="AA194">
        <f>I194-W194-Y194</f>
        <v>3</v>
      </c>
      <c r="AB194">
        <f>J194-X194-Z194</f>
        <v>4</v>
      </c>
      <c r="AC194" s="9">
        <f t="shared" ref="AC194:AC257" si="158">IF(AP194=0,0,W194/AP194*300)</f>
        <v>0</v>
      </c>
      <c r="AD194" s="9">
        <f t="shared" ref="AD194:AD257" si="159">IF(AP194=0,0,X194/AP194*300)</f>
        <v>0</v>
      </c>
      <c r="AE194" s="9">
        <f t="shared" ref="AE194:AE257" si="160">IF(AQ194=0,0,Y194/AQ194*300)</f>
        <v>0</v>
      </c>
      <c r="AF194" s="9">
        <f t="shared" ref="AF194:AF257" si="161">IF(AQ194=0,0,Z194/AQ194*300)</f>
        <v>0</v>
      </c>
      <c r="AG194" s="9">
        <f t="shared" ref="AG194:AG257" si="162">AA194/AO194*1200</f>
        <v>22.966507177033492</v>
      </c>
      <c r="AH194" s="9">
        <f t="shared" ref="AH194:AH257" si="163">AB194/AO194*1200</f>
        <v>30.62200956937799</v>
      </c>
      <c r="AI194" s="6">
        <f t="shared" ref="AI194:AI257" si="164">IF(AO194=0,0,BF194/AO194*60)</f>
        <v>3.8277511961722483</v>
      </c>
      <c r="AJ194" s="6">
        <f t="shared" ref="AJ194:AJ257" si="165">IF(AP194=0,0,BG194/AP194*60)</f>
        <v>11.803278688524591</v>
      </c>
      <c r="AK194" s="6">
        <f t="shared" ref="AK194:AK257" si="166">IF(AQ194=0,0,BH194/AQ194*60)</f>
        <v>0</v>
      </c>
      <c r="AL194" s="6">
        <f t="shared" ref="AL194:AL257" si="167">IF(AO194=0,0,BJ194/AO194*60)</f>
        <v>2.2966507177033493</v>
      </c>
      <c r="AM194" s="6">
        <f t="shared" ref="AM194:AM257" si="168">IF(AP194=0,0,BK194/AP194*60)</f>
        <v>0</v>
      </c>
      <c r="AN194" s="6">
        <f t="shared" ref="AN194:AN257" si="169">IF(AQ194=0,0,BL194/AQ194*60)</f>
        <v>27.906976744186046</v>
      </c>
      <c r="AO194" s="32">
        <v>156.75</v>
      </c>
      <c r="AP194" s="32">
        <v>10.166666666666666</v>
      </c>
      <c r="AQ194" s="32">
        <v>2.15</v>
      </c>
      <c r="AR194" s="32">
        <v>169.06666666666666</v>
      </c>
      <c r="AS194" s="40">
        <v>6</v>
      </c>
      <c r="AT194" s="40">
        <v>20</v>
      </c>
      <c r="AU194" s="40">
        <v>6</v>
      </c>
      <c r="AV194" s="40">
        <v>6</v>
      </c>
      <c r="AW194" s="40">
        <v>3</v>
      </c>
      <c r="AX194" s="9">
        <f t="shared" ref="AX194:AX257" si="170">AS194/AR194*60</f>
        <v>2.1293375394321767</v>
      </c>
      <c r="AY194" s="9">
        <f t="shared" ref="AY194:AY257" si="171">AT194/AR194*60</f>
        <v>7.0977917981072558</v>
      </c>
      <c r="AZ194" s="9">
        <f t="shared" ref="AZ194:AZ257" si="172">AU194/AR194*60</f>
        <v>2.1293375394321767</v>
      </c>
      <c r="BA194" s="9">
        <f t="shared" ref="BA194:BA257" si="173">AV194/AR194*60</f>
        <v>2.1293375394321767</v>
      </c>
      <c r="BB194" s="9">
        <f t="shared" ref="BB194:BB257" si="174">AW194/AR194*60</f>
        <v>1.0646687697160884</v>
      </c>
      <c r="BC194" s="9">
        <f t="shared" ref="BC194:BC257" si="175">AO194/H194</f>
        <v>8.25</v>
      </c>
      <c r="BD194" s="9">
        <f t="shared" ref="BD194:BD257" si="176">AQ194/H194</f>
        <v>0.1131578947368421</v>
      </c>
      <c r="BE194" s="9">
        <f t="shared" ref="BE194:BE257" si="177">AP194/H194</f>
        <v>0.53508771929824561</v>
      </c>
      <c r="BF194" s="3">
        <v>10</v>
      </c>
      <c r="BG194" s="3">
        <v>2</v>
      </c>
      <c r="BH194" s="3">
        <v>0</v>
      </c>
      <c r="BI194" s="3">
        <v>12</v>
      </c>
      <c r="BJ194" s="3">
        <v>6</v>
      </c>
      <c r="BK194" s="3">
        <v>0</v>
      </c>
      <c r="BL194" s="3">
        <v>1</v>
      </c>
      <c r="BM194" s="3">
        <v>7</v>
      </c>
      <c r="BN194" s="34">
        <f t="shared" si="152"/>
        <v>6.2381788864001253</v>
      </c>
      <c r="BO194" s="34">
        <f t="shared" si="153"/>
        <v>73.795491558361107</v>
      </c>
      <c r="BP194" s="34">
        <v>5.5284329180934915</v>
      </c>
      <c r="BQ194" s="34">
        <v>-0.50053397931920485</v>
      </c>
      <c r="BR194" s="34">
        <v>2.2891818011401867E-2</v>
      </c>
      <c r="BS194" s="34">
        <v>-2.7242303209182452E-2</v>
      </c>
      <c r="BT194" s="34">
        <v>-0.61573823804048489</v>
      </c>
      <c r="BU194" s="34">
        <f t="shared" si="154"/>
        <v>4.4078102155360215</v>
      </c>
      <c r="BV194" s="34">
        <f t="shared" si="155"/>
        <v>52.142865325741582</v>
      </c>
      <c r="BW194" s="34">
        <v>1.4552157419167853</v>
      </c>
      <c r="BX194" s="34">
        <v>3.5658497443802777E-2</v>
      </c>
      <c r="BY194" s="34">
        <v>-0.39911430849232576</v>
      </c>
      <c r="BZ194" s="34">
        <v>0.73860873999584153</v>
      </c>
      <c r="CA194" s="34">
        <f t="shared" si="156"/>
        <v>1.8303686708641038</v>
      </c>
      <c r="CB194" s="34">
        <f t="shared" si="157"/>
        <v>21.652626232619525</v>
      </c>
      <c r="CC194" s="15"/>
      <c r="CD194"/>
      <c r="CE194" s="68">
        <f t="shared" ref="CE194:CE257" si="178">IF(CD194&gt;165000, CD194/H194*82, 165000)</f>
        <v>165000</v>
      </c>
      <c r="CF194" s="9">
        <v>4.4000000000000004</v>
      </c>
      <c r="CG194" s="9">
        <v>4.0999999999999996</v>
      </c>
      <c r="CH194" s="9">
        <v>2</v>
      </c>
      <c r="CI194" s="9">
        <v>0.6</v>
      </c>
      <c r="CJ194" s="9">
        <f t="shared" si="150"/>
        <v>6.6158228429660939</v>
      </c>
      <c r="CK194" s="9">
        <v>0.5</v>
      </c>
      <c r="CL194" s="9">
        <f t="shared" si="151"/>
        <v>5.5131857024717448</v>
      </c>
      <c r="CM194" s="9">
        <v>1.1000000000000001</v>
      </c>
      <c r="CN194" t="s">
        <v>1187</v>
      </c>
      <c r="CO194" t="s">
        <v>2952</v>
      </c>
      <c r="CP194" t="s">
        <v>2417</v>
      </c>
      <c r="CQ194" t="s">
        <v>2400</v>
      </c>
      <c r="CR194">
        <v>71</v>
      </c>
      <c r="CS194">
        <v>191</v>
      </c>
      <c r="CT194">
        <v>41</v>
      </c>
      <c r="CU194" t="s">
        <v>3402</v>
      </c>
      <c r="CV194" t="s">
        <v>3090</v>
      </c>
      <c r="CW194">
        <v>1</v>
      </c>
      <c r="CX194">
        <v>0</v>
      </c>
      <c r="CY194">
        <v>0</v>
      </c>
      <c r="CZ194" s="70"/>
      <c r="DA194">
        <v>0</v>
      </c>
    </row>
    <row r="195" spans="1:105" x14ac:dyDescent="0.2">
      <c r="A195" s="44" t="s">
        <v>2372</v>
      </c>
      <c r="B195" s="43" t="s">
        <v>953</v>
      </c>
      <c r="C195" s="43" t="s">
        <v>953</v>
      </c>
      <c r="D195" s="42" t="s">
        <v>953</v>
      </c>
      <c r="E195" s="42" t="str">
        <f t="shared" si="147"/>
        <v xml:space="preserve">MacArthur, Clarke </v>
      </c>
      <c r="F195" s="42" t="s">
        <v>313</v>
      </c>
      <c r="G195" s="45" t="s">
        <v>1540</v>
      </c>
      <c r="H195" s="43">
        <v>37</v>
      </c>
      <c r="I195" s="64">
        <v>8</v>
      </c>
      <c r="J195" s="64">
        <v>7</v>
      </c>
      <c r="K195" s="64">
        <v>15</v>
      </c>
      <c r="L195" s="43">
        <v>3</v>
      </c>
      <c r="M195">
        <v>20</v>
      </c>
      <c r="N195">
        <v>51</v>
      </c>
      <c r="O195" s="4">
        <f t="shared" si="148"/>
        <v>0.15686274509803921</v>
      </c>
      <c r="Q195">
        <v>1</v>
      </c>
      <c r="R195">
        <v>0</v>
      </c>
      <c r="S195">
        <v>4</v>
      </c>
      <c r="T195">
        <v>10</v>
      </c>
      <c r="U195" s="4">
        <f t="shared" si="149"/>
        <v>0.2857142857142857</v>
      </c>
      <c r="V195">
        <v>0.6</v>
      </c>
      <c r="W195">
        <v>0</v>
      </c>
      <c r="X195">
        <v>0</v>
      </c>
      <c r="Y195">
        <v>0</v>
      </c>
      <c r="Z195">
        <v>0</v>
      </c>
      <c r="AA195">
        <v>8</v>
      </c>
      <c r="AB195">
        <v>7</v>
      </c>
      <c r="AC195" s="9">
        <f t="shared" si="158"/>
        <v>0</v>
      </c>
      <c r="AD195" s="9">
        <f t="shared" si="159"/>
        <v>0</v>
      </c>
      <c r="AE195" s="9">
        <f t="shared" si="160"/>
        <v>0</v>
      </c>
      <c r="AF195" s="9">
        <f t="shared" si="161"/>
        <v>0</v>
      </c>
      <c r="AG195" s="9">
        <f t="shared" si="162"/>
        <v>20.295267960959798</v>
      </c>
      <c r="AH195" s="9">
        <f t="shared" si="163"/>
        <v>17.758359465839824</v>
      </c>
      <c r="AI195" s="58">
        <f t="shared" si="164"/>
        <v>3.1711356188999686</v>
      </c>
      <c r="AJ195" s="58">
        <f t="shared" si="165"/>
        <v>3.3686837180286964</v>
      </c>
      <c r="AK195" s="58">
        <f t="shared" si="166"/>
        <v>0</v>
      </c>
      <c r="AL195" s="58">
        <f t="shared" si="167"/>
        <v>2.6637539198759734</v>
      </c>
      <c r="AM195" s="58">
        <f t="shared" si="168"/>
        <v>1.1228945726762321</v>
      </c>
      <c r="AN195" s="58">
        <f t="shared" si="169"/>
        <v>0</v>
      </c>
      <c r="AO195" s="56">
        <v>473.01666666666665</v>
      </c>
      <c r="AP195" s="56">
        <v>53.43333333333333</v>
      </c>
      <c r="AQ195" s="56">
        <v>12.383333333333333</v>
      </c>
      <c r="AR195" s="57">
        <f>SUM(AO195:AQ195)</f>
        <v>538.83333333333326</v>
      </c>
      <c r="AS195">
        <v>11</v>
      </c>
      <c r="AT195">
        <v>36</v>
      </c>
      <c r="AU195">
        <v>15</v>
      </c>
      <c r="AV195">
        <v>13</v>
      </c>
      <c r="AW195">
        <v>9</v>
      </c>
      <c r="AX195" s="9">
        <f t="shared" si="170"/>
        <v>1.2248685431487785</v>
      </c>
      <c r="AY195" s="9">
        <f t="shared" si="171"/>
        <v>4.0086606866687289</v>
      </c>
      <c r="AZ195" s="9">
        <f t="shared" si="172"/>
        <v>1.6702752861119705</v>
      </c>
      <c r="BA195" s="9">
        <f t="shared" si="173"/>
        <v>1.4475719146303745</v>
      </c>
      <c r="BB195" s="9">
        <f t="shared" si="174"/>
        <v>1.0021651716671822</v>
      </c>
      <c r="BC195" s="33">
        <f t="shared" si="175"/>
        <v>12.784234234234233</v>
      </c>
      <c r="BD195" s="33">
        <f t="shared" si="176"/>
        <v>0.33468468468468465</v>
      </c>
      <c r="BE195" s="33">
        <f t="shared" si="177"/>
        <v>1.444144144144144</v>
      </c>
      <c r="BF195" s="42">
        <f>BI195-BG195-BH195</f>
        <v>25</v>
      </c>
      <c r="BG195" s="43">
        <v>3</v>
      </c>
      <c r="BH195" s="43">
        <v>0</v>
      </c>
      <c r="BI195" s="43">
        <v>28</v>
      </c>
      <c r="BJ195" s="42">
        <f>BM195-BK195-BL195</f>
        <v>21</v>
      </c>
      <c r="BK195" s="43">
        <v>1</v>
      </c>
      <c r="BL195" s="43">
        <v>0</v>
      </c>
      <c r="BM195" s="43">
        <v>22</v>
      </c>
      <c r="BN195" s="34">
        <f t="shared" si="152"/>
        <v>8.1674255131960045</v>
      </c>
      <c r="BO195" s="34">
        <f t="shared" si="153"/>
        <v>30.315219968559255</v>
      </c>
      <c r="BP195" s="33">
        <v>11.413402202934089</v>
      </c>
      <c r="BQ195" s="33">
        <v>-2.5983842182730452</v>
      </c>
      <c r="BR195" s="33">
        <v>-1.9750372169945241</v>
      </c>
      <c r="BS195" s="33">
        <v>-0.15735244692611117</v>
      </c>
      <c r="BT195" s="33">
        <v>-2.6977799022576177</v>
      </c>
      <c r="BU195" s="9">
        <f t="shared" si="154"/>
        <v>3.9848484184827901</v>
      </c>
      <c r="BV195" s="34">
        <f t="shared" si="155"/>
        <v>14.790652960653723</v>
      </c>
      <c r="BW195" s="33">
        <v>3.3693710522445834</v>
      </c>
      <c r="BX195" s="33">
        <v>-7.7124448070224399E-3</v>
      </c>
      <c r="BY195" s="33">
        <v>1.4714288174734003</v>
      </c>
      <c r="BZ195" s="33">
        <v>-0.6505103301977464</v>
      </c>
      <c r="CA195" s="9">
        <f t="shared" si="156"/>
        <v>4.1825770947132153</v>
      </c>
      <c r="CB195" s="34">
        <f t="shared" si="157"/>
        <v>15.524567007905533</v>
      </c>
      <c r="CC195" s="47">
        <v>54.348671000000003</v>
      </c>
      <c r="CD195">
        <v>1449490</v>
      </c>
      <c r="CE195" s="68">
        <f t="shared" si="178"/>
        <v>3212383.2432432435</v>
      </c>
      <c r="CF195" s="62">
        <v>11.4</v>
      </c>
      <c r="CG195" s="62">
        <v>10.5</v>
      </c>
      <c r="CH195" s="62">
        <v>3</v>
      </c>
      <c r="CI195" s="62">
        <v>0.7</v>
      </c>
      <c r="CJ195" s="63">
        <f t="shared" si="150"/>
        <v>2.3153890680559002</v>
      </c>
      <c r="CK195" s="62">
        <v>1</v>
      </c>
      <c r="CL195" s="63">
        <f t="shared" si="151"/>
        <v>3.3076986686512857</v>
      </c>
      <c r="CM195" s="62">
        <v>0.9</v>
      </c>
      <c r="CN195" t="s">
        <v>1808</v>
      </c>
      <c r="CO195" t="s">
        <v>2952</v>
      </c>
      <c r="CP195" t="s">
        <v>2417</v>
      </c>
      <c r="CQ195" t="s">
        <v>2400</v>
      </c>
      <c r="CR195">
        <v>71</v>
      </c>
      <c r="CS195">
        <v>191</v>
      </c>
      <c r="CT195">
        <v>41</v>
      </c>
      <c r="CU195" t="s">
        <v>3402</v>
      </c>
      <c r="CV195" t="s">
        <v>3090</v>
      </c>
      <c r="CZ195" s="72">
        <v>686666.66666666663</v>
      </c>
      <c r="DA195">
        <v>0</v>
      </c>
    </row>
    <row r="196" spans="1:105" x14ac:dyDescent="0.2">
      <c r="A196" s="75" t="s">
        <v>2452</v>
      </c>
      <c r="B196" s="19" t="s">
        <v>973</v>
      </c>
      <c r="C196" s="19" t="s">
        <v>973</v>
      </c>
      <c r="D196" s="19" t="s">
        <v>953</v>
      </c>
      <c r="E196" s="19" t="str">
        <f t="shared" si="147"/>
        <v xml:space="preserve">Rivet, Craig </v>
      </c>
      <c r="F196" s="19" t="s">
        <v>2805</v>
      </c>
      <c r="G196" s="19" t="s">
        <v>1524</v>
      </c>
      <c r="H196" s="19">
        <v>17</v>
      </c>
      <c r="I196" s="19">
        <v>1</v>
      </c>
      <c r="J196" s="19">
        <v>7</v>
      </c>
      <c r="K196" s="19">
        <f>I196+J196</f>
        <v>8</v>
      </c>
      <c r="L196" s="19">
        <v>8</v>
      </c>
      <c r="M196" s="19">
        <v>12</v>
      </c>
      <c r="N196" s="19">
        <v>31</v>
      </c>
      <c r="O196" s="20">
        <f t="shared" si="148"/>
        <v>3.2258064516129031E-2</v>
      </c>
      <c r="P196" s="19">
        <v>524</v>
      </c>
      <c r="Q196" s="19">
        <v>0</v>
      </c>
      <c r="R196" s="19">
        <v>0</v>
      </c>
      <c r="S196" s="19">
        <v>0</v>
      </c>
      <c r="T196" s="19">
        <v>0</v>
      </c>
      <c r="U196" s="20">
        <f t="shared" si="149"/>
        <v>0</v>
      </c>
      <c r="V196" s="19">
        <v>0</v>
      </c>
      <c r="W196" s="19">
        <v>0</v>
      </c>
      <c r="X196" s="19">
        <v>5</v>
      </c>
      <c r="Y196" s="19">
        <v>0</v>
      </c>
      <c r="Z196" s="19">
        <v>0</v>
      </c>
      <c r="AA196" s="19">
        <f>I196-W196-Y196</f>
        <v>1</v>
      </c>
      <c r="AB196" s="19">
        <f>J196-X196-Z196</f>
        <v>2</v>
      </c>
      <c r="AC196" s="24">
        <f t="shared" si="158"/>
        <v>0</v>
      </c>
      <c r="AD196" s="24">
        <f t="shared" si="159"/>
        <v>19.5907705703091</v>
      </c>
      <c r="AE196" s="24">
        <f t="shared" si="160"/>
        <v>0</v>
      </c>
      <c r="AF196" s="24">
        <f t="shared" si="161"/>
        <v>0</v>
      </c>
      <c r="AG196" s="24">
        <f t="shared" si="162"/>
        <v>4.3318693219421212</v>
      </c>
      <c r="AH196" s="24">
        <f t="shared" si="163"/>
        <v>8.6637386438842423</v>
      </c>
      <c r="AI196" s="21">
        <f t="shared" si="164"/>
        <v>3.0323085253594853</v>
      </c>
      <c r="AJ196" s="21">
        <f t="shared" si="165"/>
        <v>8.6199390509360043</v>
      </c>
      <c r="AK196" s="21">
        <f t="shared" si="166"/>
        <v>0</v>
      </c>
      <c r="AL196" s="21">
        <f t="shared" si="167"/>
        <v>1.2995607965826366</v>
      </c>
      <c r="AM196" s="21">
        <f t="shared" si="168"/>
        <v>0</v>
      </c>
      <c r="AN196" s="21">
        <f t="shared" si="169"/>
        <v>3.903144199494037</v>
      </c>
      <c r="AO196" s="36">
        <v>277.01666666666665</v>
      </c>
      <c r="AP196" s="36">
        <v>76.566666666666663</v>
      </c>
      <c r="AQ196" s="36">
        <v>46.116666666666667</v>
      </c>
      <c r="AR196" s="36">
        <v>399.7</v>
      </c>
      <c r="AS196" s="19">
        <v>79</v>
      </c>
      <c r="AT196" s="19">
        <v>118</v>
      </c>
      <c r="AU196" s="19">
        <v>40</v>
      </c>
      <c r="AV196" s="19">
        <v>68</v>
      </c>
      <c r="AW196" s="19">
        <v>31</v>
      </c>
      <c r="AX196" s="24">
        <f t="shared" si="170"/>
        <v>11.858894170627972</v>
      </c>
      <c r="AY196" s="24">
        <f t="shared" si="171"/>
        <v>17.713284963722792</v>
      </c>
      <c r="AZ196" s="24">
        <f t="shared" si="172"/>
        <v>6.0045033775331493</v>
      </c>
      <c r="BA196" s="24">
        <f t="shared" si="173"/>
        <v>10.207655741806354</v>
      </c>
      <c r="BB196" s="24">
        <f t="shared" si="174"/>
        <v>4.6534901175881913</v>
      </c>
      <c r="BC196" s="24">
        <f t="shared" si="175"/>
        <v>16.295098039215684</v>
      </c>
      <c r="BD196" s="24">
        <f t="shared" si="176"/>
        <v>2.7127450980392158</v>
      </c>
      <c r="BE196" s="24">
        <f t="shared" si="177"/>
        <v>4.503921568627451</v>
      </c>
      <c r="BF196" s="30">
        <v>14</v>
      </c>
      <c r="BG196" s="30">
        <v>11</v>
      </c>
      <c r="BH196" s="30">
        <v>0</v>
      </c>
      <c r="BI196" s="30">
        <v>25</v>
      </c>
      <c r="BJ196" s="30">
        <v>6</v>
      </c>
      <c r="BK196" s="30">
        <v>0</v>
      </c>
      <c r="BL196" s="30">
        <v>3</v>
      </c>
      <c r="BM196" s="30">
        <v>9</v>
      </c>
      <c r="BN196" s="35">
        <f t="shared" si="152"/>
        <v>21.725948483022734</v>
      </c>
      <c r="BO196" s="35">
        <f t="shared" si="153"/>
        <v>108.71127587201769</v>
      </c>
      <c r="BP196" s="35">
        <v>1.9017105900961289</v>
      </c>
      <c r="BQ196" s="35">
        <v>1.5061674289129345</v>
      </c>
      <c r="BR196" s="35">
        <v>7.3915553662418837E-2</v>
      </c>
      <c r="BS196" s="35">
        <v>-0.13125673494655016</v>
      </c>
      <c r="BT196" s="35">
        <v>0</v>
      </c>
      <c r="BU196" s="35">
        <f t="shared" si="154"/>
        <v>3.350536837724932</v>
      </c>
      <c r="BV196" s="35">
        <f t="shared" si="155"/>
        <v>16.765258132223828</v>
      </c>
      <c r="BW196" s="35">
        <v>11.071053766785614</v>
      </c>
      <c r="BX196" s="35">
        <v>2.2090383002419562</v>
      </c>
      <c r="BY196" s="35">
        <v>4.0007219720735341</v>
      </c>
      <c r="BZ196" s="35">
        <v>1.094597606196696</v>
      </c>
      <c r="CA196" s="35">
        <f t="shared" si="156"/>
        <v>18.375411645297802</v>
      </c>
      <c r="CB196" s="35">
        <f t="shared" si="157"/>
        <v>91.946017739793859</v>
      </c>
      <c r="CC196" s="22"/>
      <c r="CD196" s="19"/>
      <c r="CE196" s="76">
        <f t="shared" si="178"/>
        <v>165000</v>
      </c>
      <c r="CF196" s="24">
        <v>8.5</v>
      </c>
      <c r="CG196" s="24">
        <v>6.9</v>
      </c>
      <c r="CH196" s="24">
        <v>7.2</v>
      </c>
      <c r="CI196" s="24">
        <v>0.7</v>
      </c>
      <c r="CJ196" s="24">
        <f t="shared" si="150"/>
        <v>2.6800242478384324</v>
      </c>
      <c r="CK196" s="24">
        <v>3</v>
      </c>
      <c r="CL196" s="24">
        <f t="shared" si="151"/>
        <v>11.485818205021856</v>
      </c>
      <c r="CM196" s="24">
        <v>3.7</v>
      </c>
      <c r="CN196" s="19" t="s">
        <v>3598</v>
      </c>
      <c r="CO196" s="19" t="s">
        <v>3599</v>
      </c>
      <c r="CP196" s="19" t="s">
        <v>2427</v>
      </c>
      <c r="CQ196" s="19" t="s">
        <v>2400</v>
      </c>
      <c r="CR196" s="19">
        <v>74</v>
      </c>
      <c r="CS196" s="19">
        <v>210</v>
      </c>
      <c r="CT196" s="19">
        <v>52</v>
      </c>
      <c r="CU196" s="19" t="s">
        <v>3401</v>
      </c>
      <c r="CV196" s="19" t="s">
        <v>2382</v>
      </c>
      <c r="CW196" s="19">
        <v>0</v>
      </c>
      <c r="CX196" s="19">
        <v>0</v>
      </c>
      <c r="CY196" s="19">
        <v>0</v>
      </c>
      <c r="CZ196" s="77"/>
      <c r="DA196" s="19">
        <v>1</v>
      </c>
    </row>
    <row r="197" spans="1:105" x14ac:dyDescent="0.2">
      <c r="A197" s="75" t="s">
        <v>2452</v>
      </c>
      <c r="B197" s="19" t="s">
        <v>964</v>
      </c>
      <c r="C197" s="19" t="s">
        <v>973</v>
      </c>
      <c r="D197" s="19" t="s">
        <v>953</v>
      </c>
      <c r="E197" s="19" t="str">
        <f t="shared" si="147"/>
        <v xml:space="preserve">Rivet, Craig </v>
      </c>
      <c r="F197" s="19" t="s">
        <v>2805</v>
      </c>
      <c r="G197" s="19" t="s">
        <v>1524</v>
      </c>
      <c r="H197" s="19">
        <v>54</v>
      </c>
      <c r="I197" s="19">
        <v>6</v>
      </c>
      <c r="J197" s="19">
        <v>10</v>
      </c>
      <c r="K197" s="19">
        <f>I197+J197</f>
        <v>16</v>
      </c>
      <c r="L197" s="19">
        <v>-7</v>
      </c>
      <c r="M197" s="19">
        <v>57</v>
      </c>
      <c r="N197" s="19">
        <v>58</v>
      </c>
      <c r="O197" s="20">
        <f t="shared" si="148"/>
        <v>0.10344827586206896</v>
      </c>
      <c r="P197" s="19">
        <v>1424</v>
      </c>
      <c r="Q197" s="19">
        <v>0</v>
      </c>
      <c r="R197" s="19">
        <v>0</v>
      </c>
      <c r="S197" s="19">
        <v>0</v>
      </c>
      <c r="T197" s="19">
        <v>0</v>
      </c>
      <c r="U197" s="20">
        <f t="shared" si="149"/>
        <v>0</v>
      </c>
      <c r="V197" s="19"/>
      <c r="W197" s="19">
        <v>2</v>
      </c>
      <c r="X197" s="19">
        <v>4</v>
      </c>
      <c r="Y197" s="19">
        <v>0</v>
      </c>
      <c r="Z197" s="19">
        <v>1</v>
      </c>
      <c r="AA197" s="19">
        <f>I197-W197-Y197</f>
        <v>4</v>
      </c>
      <c r="AB197" s="19">
        <f>J197-X197-Z197</f>
        <v>5</v>
      </c>
      <c r="AC197" s="24">
        <f t="shared" si="158"/>
        <v>5.0434295320818157</v>
      </c>
      <c r="AD197" s="24">
        <f t="shared" si="159"/>
        <v>10.086859064163631</v>
      </c>
      <c r="AE197" s="24">
        <f t="shared" si="160"/>
        <v>0</v>
      </c>
      <c r="AF197" s="24">
        <f t="shared" si="161"/>
        <v>1.6397922929762232</v>
      </c>
      <c r="AG197" s="24">
        <f t="shared" si="162"/>
        <v>5.7449482356226689</v>
      </c>
      <c r="AH197" s="24">
        <f t="shared" si="163"/>
        <v>7.1811852945283361</v>
      </c>
      <c r="AI197" s="21">
        <f t="shared" si="164"/>
        <v>1.795296323632084</v>
      </c>
      <c r="AJ197" s="21">
        <f t="shared" si="165"/>
        <v>5.0434295320818157</v>
      </c>
      <c r="AK197" s="21">
        <f t="shared" si="166"/>
        <v>2.295709210166712</v>
      </c>
      <c r="AL197" s="21">
        <f t="shared" si="167"/>
        <v>3.0160978237019012</v>
      </c>
      <c r="AM197" s="21">
        <f t="shared" si="168"/>
        <v>0.50434295320818157</v>
      </c>
      <c r="AN197" s="21">
        <f t="shared" si="169"/>
        <v>4.91937687892867</v>
      </c>
      <c r="AO197" s="36">
        <v>835.51666666666665</v>
      </c>
      <c r="AP197" s="36">
        <v>118.96666666666667</v>
      </c>
      <c r="AQ197" s="36">
        <v>182.95</v>
      </c>
      <c r="AR197" s="36">
        <v>1137.4333333333334</v>
      </c>
      <c r="AS197" s="19"/>
      <c r="AT197" s="19"/>
      <c r="AU197" s="19"/>
      <c r="AV197" s="19"/>
      <c r="AW197" s="19"/>
      <c r="AX197" s="24">
        <f t="shared" si="170"/>
        <v>0</v>
      </c>
      <c r="AY197" s="24">
        <f t="shared" si="171"/>
        <v>0</v>
      </c>
      <c r="AZ197" s="24">
        <f t="shared" si="172"/>
        <v>0</v>
      </c>
      <c r="BA197" s="24">
        <f t="shared" si="173"/>
        <v>0</v>
      </c>
      <c r="BB197" s="24">
        <f t="shared" si="174"/>
        <v>0</v>
      </c>
      <c r="BC197" s="24">
        <f t="shared" si="175"/>
        <v>15.47253086419753</v>
      </c>
      <c r="BD197" s="24">
        <f t="shared" si="176"/>
        <v>3.3879629629629626</v>
      </c>
      <c r="BE197" s="24">
        <f t="shared" si="177"/>
        <v>2.2030864197530864</v>
      </c>
      <c r="BF197" s="30">
        <v>25</v>
      </c>
      <c r="BG197" s="30">
        <v>10</v>
      </c>
      <c r="BH197" s="30">
        <v>7</v>
      </c>
      <c r="BI197" s="30">
        <v>42</v>
      </c>
      <c r="BJ197" s="30">
        <v>42</v>
      </c>
      <c r="BK197" s="30">
        <v>1</v>
      </c>
      <c r="BL197" s="30">
        <v>15</v>
      </c>
      <c r="BM197" s="30">
        <v>58</v>
      </c>
      <c r="BN197" s="35">
        <f t="shared" si="152"/>
        <v>29.212866886515044</v>
      </c>
      <c r="BO197" s="35">
        <f t="shared" si="153"/>
        <v>51.366292916534377</v>
      </c>
      <c r="BP197" s="35">
        <v>5.4101395143420028</v>
      </c>
      <c r="BQ197" s="35">
        <v>3.293445756567198</v>
      </c>
      <c r="BR197" s="35">
        <v>-0.36126677404411228</v>
      </c>
      <c r="BS197" s="35">
        <v>0.68648373895864945</v>
      </c>
      <c r="BT197" s="35">
        <v>0</v>
      </c>
      <c r="BU197" s="35">
        <f t="shared" si="154"/>
        <v>9.0288022358237381</v>
      </c>
      <c r="BV197" s="35">
        <f t="shared" si="155"/>
        <v>15.875747564675562</v>
      </c>
      <c r="BW197" s="35">
        <v>8.5187608839039655</v>
      </c>
      <c r="BX197" s="35">
        <v>1.6712743426139236</v>
      </c>
      <c r="BY197" s="35">
        <v>9.7518756247225742</v>
      </c>
      <c r="BZ197" s="35">
        <v>0.24215379945084087</v>
      </c>
      <c r="CA197" s="35">
        <f t="shared" si="156"/>
        <v>20.184064650691305</v>
      </c>
      <c r="CB197" s="35">
        <f t="shared" si="157"/>
        <v>35.490545351858813</v>
      </c>
      <c r="CC197" s="22">
        <v>38</v>
      </c>
      <c r="CD197" s="23">
        <v>1054843</v>
      </c>
      <c r="CE197" s="76">
        <f t="shared" si="178"/>
        <v>1601798.6296296297</v>
      </c>
      <c r="CF197" s="24">
        <v>20.100000000000001</v>
      </c>
      <c r="CG197" s="24">
        <v>24.1</v>
      </c>
      <c r="CH197" s="24">
        <v>-2.7</v>
      </c>
      <c r="CI197" s="24">
        <v>1.5</v>
      </c>
      <c r="CJ197" s="24">
        <f t="shared" si="150"/>
        <v>2.0842741515267309</v>
      </c>
      <c r="CK197" s="24">
        <v>0.9</v>
      </c>
      <c r="CL197" s="24">
        <f t="shared" si="151"/>
        <v>1.2505644909160385</v>
      </c>
      <c r="CM197" s="24">
        <v>2.2999999999999998</v>
      </c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77"/>
      <c r="DA197" s="19">
        <v>1</v>
      </c>
    </row>
    <row r="198" spans="1:105" s="18" customFormat="1" x14ac:dyDescent="0.2">
      <c r="A198" s="25" t="s">
        <v>2452</v>
      </c>
      <c r="B198" s="10" t="s">
        <v>973</v>
      </c>
      <c r="C198" s="10" t="s">
        <v>973</v>
      </c>
      <c r="D198" s="10" t="s">
        <v>953</v>
      </c>
      <c r="E198" s="10" t="s">
        <v>1557</v>
      </c>
      <c r="F198" s="10" t="s">
        <v>2805</v>
      </c>
      <c r="G198" s="10" t="s">
        <v>1524</v>
      </c>
      <c r="H198" s="10">
        <v>71</v>
      </c>
      <c r="I198" s="10">
        <v>7</v>
      </c>
      <c r="J198" s="10">
        <v>17</v>
      </c>
      <c r="K198" s="10">
        <v>24</v>
      </c>
      <c r="L198" s="10">
        <v>1</v>
      </c>
      <c r="M198" s="10">
        <v>69</v>
      </c>
      <c r="N198" s="10">
        <v>89</v>
      </c>
      <c r="O198" s="11">
        <v>7.9000000000000001E-2</v>
      </c>
      <c r="P198" s="10">
        <v>1948</v>
      </c>
      <c r="Q198" s="10">
        <v>0</v>
      </c>
      <c r="R198" s="10">
        <v>0</v>
      </c>
      <c r="S198" s="10">
        <v>0</v>
      </c>
      <c r="T198" s="10">
        <v>0</v>
      </c>
      <c r="U198" s="11">
        <v>0</v>
      </c>
      <c r="V198" s="41">
        <v>0</v>
      </c>
      <c r="W198" s="10">
        <v>2</v>
      </c>
      <c r="X198" s="10">
        <v>9</v>
      </c>
      <c r="Y198" s="10">
        <v>0</v>
      </c>
      <c r="Z198" s="10">
        <v>1</v>
      </c>
      <c r="AA198" s="10">
        <v>5</v>
      </c>
      <c r="AB198" s="10">
        <v>7</v>
      </c>
      <c r="AC198" s="13">
        <f t="shared" si="158"/>
        <v>3.0685828261647825</v>
      </c>
      <c r="AD198" s="13">
        <f t="shared" si="159"/>
        <v>13.808622717741523</v>
      </c>
      <c r="AE198" s="13">
        <f t="shared" si="160"/>
        <v>0</v>
      </c>
      <c r="AF198" s="13">
        <f t="shared" si="161"/>
        <v>1.3096433404636136</v>
      </c>
      <c r="AG198" s="13">
        <f t="shared" si="162"/>
        <v>5.3931129947057608</v>
      </c>
      <c r="AH198" s="13">
        <f t="shared" si="163"/>
        <v>7.5503581925880656</v>
      </c>
      <c r="AI198" s="29">
        <f t="shared" si="164"/>
        <v>2.1033140679352469</v>
      </c>
      <c r="AJ198" s="29">
        <f t="shared" si="165"/>
        <v>6.4440239349460438</v>
      </c>
      <c r="AK198" s="29">
        <f t="shared" si="166"/>
        <v>1.8335006766490594</v>
      </c>
      <c r="AL198" s="29">
        <f t="shared" si="167"/>
        <v>2.5886942374587649</v>
      </c>
      <c r="AM198" s="29">
        <f t="shared" si="168"/>
        <v>0.3068582826164783</v>
      </c>
      <c r="AN198" s="29">
        <f t="shared" si="169"/>
        <v>4.7147160256690093</v>
      </c>
      <c r="AO198" s="13">
        <v>1112.53</v>
      </c>
      <c r="AP198" s="13">
        <v>195.53</v>
      </c>
      <c r="AQ198" s="13">
        <v>229.07</v>
      </c>
      <c r="AR198" s="13">
        <v>1537.13</v>
      </c>
      <c r="AS198" s="41">
        <v>118</v>
      </c>
      <c r="AT198" s="41">
        <v>79</v>
      </c>
      <c r="AU198" s="41">
        <v>40</v>
      </c>
      <c r="AV198" s="41">
        <v>68</v>
      </c>
      <c r="AW198" s="41">
        <v>31</v>
      </c>
      <c r="AX198" s="13">
        <f t="shared" si="170"/>
        <v>4.6059864812995643</v>
      </c>
      <c r="AY198" s="13">
        <f t="shared" si="171"/>
        <v>3.0836689154463186</v>
      </c>
      <c r="AZ198" s="13">
        <f t="shared" si="172"/>
        <v>1.5613513495930726</v>
      </c>
      <c r="BA198" s="13">
        <f t="shared" si="173"/>
        <v>2.6542972943082233</v>
      </c>
      <c r="BB198" s="13">
        <f t="shared" si="174"/>
        <v>1.2100472959346313</v>
      </c>
      <c r="BC198" s="13">
        <f t="shared" si="175"/>
        <v>15.66943661971831</v>
      </c>
      <c r="BD198" s="13">
        <f t="shared" si="176"/>
        <v>3.2263380281690139</v>
      </c>
      <c r="BE198" s="13">
        <f t="shared" si="177"/>
        <v>2.7539436619718312</v>
      </c>
      <c r="BF198" s="10">
        <v>39</v>
      </c>
      <c r="BG198" s="10">
        <v>21</v>
      </c>
      <c r="BH198" s="10">
        <v>7</v>
      </c>
      <c r="BI198" s="10">
        <v>67</v>
      </c>
      <c r="BJ198" s="10">
        <v>48</v>
      </c>
      <c r="BK198" s="10">
        <v>1</v>
      </c>
      <c r="BL198" s="10">
        <v>18</v>
      </c>
      <c r="BM198" s="10">
        <v>67</v>
      </c>
      <c r="BN198" s="39">
        <v>50.939</v>
      </c>
      <c r="BO198" s="39">
        <v>66.278000000000006</v>
      </c>
      <c r="BP198" s="13">
        <v>7.3120000000000003</v>
      </c>
      <c r="BQ198" s="13">
        <v>4.8</v>
      </c>
      <c r="BR198" s="13">
        <v>-0.28699999999999998</v>
      </c>
      <c r="BS198" s="13">
        <v>0.55500000000000005</v>
      </c>
      <c r="BT198" s="13">
        <v>0</v>
      </c>
      <c r="BU198" s="39">
        <v>12.379</v>
      </c>
      <c r="BV198" s="39">
        <v>16.106999999999999</v>
      </c>
      <c r="BW198" s="13">
        <v>19.59</v>
      </c>
      <c r="BX198" s="13">
        <v>3.88</v>
      </c>
      <c r="BY198" s="13">
        <v>13.753</v>
      </c>
      <c r="BZ198" s="13">
        <v>1.337</v>
      </c>
      <c r="CA198" s="39">
        <v>38.558999999999997</v>
      </c>
      <c r="CB198" s="39">
        <v>50.170999999999999</v>
      </c>
      <c r="CC198" s="16">
        <v>29</v>
      </c>
      <c r="CD198" s="12">
        <v>1054843</v>
      </c>
      <c r="CE198" s="73">
        <f t="shared" si="178"/>
        <v>1218269.38028169</v>
      </c>
      <c r="CF198" s="13">
        <v>28.6</v>
      </c>
      <c r="CG198" s="13">
        <v>31</v>
      </c>
      <c r="CH198" s="13">
        <v>4.5</v>
      </c>
      <c r="CI198" s="17">
        <v>1.3</v>
      </c>
      <c r="CJ198" s="13">
        <f t="shared" si="150"/>
        <v>1.3253607784965311</v>
      </c>
      <c r="CK198" s="17">
        <v>1.4</v>
      </c>
      <c r="CL198" s="13">
        <f t="shared" si="151"/>
        <v>1.4273116076116488</v>
      </c>
      <c r="CM198" s="13">
        <v>2.7</v>
      </c>
      <c r="CN198" s="10" t="s">
        <v>3598</v>
      </c>
      <c r="CO198" s="10" t="s">
        <v>3599</v>
      </c>
      <c r="CP198" s="10" t="s">
        <v>2427</v>
      </c>
      <c r="CQ198" s="10" t="s">
        <v>2400</v>
      </c>
      <c r="CR198" s="10">
        <v>74</v>
      </c>
      <c r="CS198" s="10">
        <v>210</v>
      </c>
      <c r="CT198" s="10">
        <v>52</v>
      </c>
      <c r="CU198" s="10" t="s">
        <v>3401</v>
      </c>
      <c r="CV198" s="10" t="s">
        <v>2382</v>
      </c>
      <c r="CW198" s="10">
        <v>0</v>
      </c>
      <c r="CX198" s="10">
        <v>0</v>
      </c>
      <c r="CY198" s="10">
        <v>0</v>
      </c>
      <c r="CZ198" s="79"/>
      <c r="DA198" s="10">
        <v>2</v>
      </c>
    </row>
    <row r="199" spans="1:105" x14ac:dyDescent="0.2">
      <c r="A199" s="44" t="s">
        <v>2372</v>
      </c>
      <c r="B199" s="43" t="s">
        <v>973</v>
      </c>
      <c r="C199" s="43" t="s">
        <v>973</v>
      </c>
      <c r="D199" s="42" t="s">
        <v>953</v>
      </c>
      <c r="E199" s="42" t="str">
        <f t="shared" ref="E199:E246" si="179">CONCATENATE(RIGHT(F199,LEN(F199)-SEARCH(" ",F199)), ", ", LEFT(F199, SEARCH(" ", F199)))</f>
        <v xml:space="preserve">Rivet, Craig </v>
      </c>
      <c r="F199" s="42" t="s">
        <v>2805</v>
      </c>
      <c r="G199" s="45" t="s">
        <v>2374</v>
      </c>
      <c r="H199" s="43">
        <v>74</v>
      </c>
      <c r="I199" s="64">
        <v>5</v>
      </c>
      <c r="J199" s="64">
        <v>30</v>
      </c>
      <c r="K199" s="64">
        <v>35</v>
      </c>
      <c r="L199" s="43">
        <v>3</v>
      </c>
      <c r="M199">
        <v>104</v>
      </c>
      <c r="N199">
        <v>105</v>
      </c>
      <c r="O199" s="4">
        <f t="shared" ref="O199:O246" si="180">IF(N199=0,0,I199/N199)</f>
        <v>4.7619047619047616E-2</v>
      </c>
      <c r="Q199">
        <v>0</v>
      </c>
      <c r="R199">
        <v>0</v>
      </c>
      <c r="S199">
        <v>0</v>
      </c>
      <c r="T199">
        <v>0</v>
      </c>
      <c r="U199" s="4">
        <f t="shared" ref="U199:U246" si="181">IF(S199+T199=0,0,S199/(S199+T199))</f>
        <v>0</v>
      </c>
      <c r="V199">
        <v>0</v>
      </c>
      <c r="W199">
        <v>2</v>
      </c>
      <c r="X199">
        <v>18</v>
      </c>
      <c r="Y199">
        <v>0</v>
      </c>
      <c r="Z199">
        <v>1</v>
      </c>
      <c r="AA199">
        <v>3</v>
      </c>
      <c r="AB199">
        <v>11</v>
      </c>
      <c r="AC199" s="9">
        <f t="shared" si="158"/>
        <v>2.2538032930570342</v>
      </c>
      <c r="AD199" s="9">
        <f t="shared" si="159"/>
        <v>20.284229637513302</v>
      </c>
      <c r="AE199" s="9">
        <f t="shared" si="160"/>
        <v>0</v>
      </c>
      <c r="AF199" s="9">
        <f t="shared" si="161"/>
        <v>1.7947950942267423</v>
      </c>
      <c r="AG199" s="9">
        <f t="shared" si="162"/>
        <v>3.1714336054501668</v>
      </c>
      <c r="AH199" s="9">
        <f t="shared" si="163"/>
        <v>11.628589886650612</v>
      </c>
      <c r="AI199" s="58">
        <f t="shared" si="164"/>
        <v>2.008574616785106</v>
      </c>
      <c r="AJ199" s="58">
        <f t="shared" si="165"/>
        <v>7.8883115256996188</v>
      </c>
      <c r="AK199" s="58">
        <f t="shared" si="166"/>
        <v>1.7947950942267423</v>
      </c>
      <c r="AL199" s="58">
        <f t="shared" si="167"/>
        <v>1.9028601632701001</v>
      </c>
      <c r="AM199" s="58">
        <f t="shared" si="168"/>
        <v>0.90152131722281359</v>
      </c>
      <c r="AN199" s="58">
        <f t="shared" si="169"/>
        <v>4.6664672449895299</v>
      </c>
      <c r="AO199" s="56">
        <v>1135.1333333333334</v>
      </c>
      <c r="AP199" s="56">
        <v>266.21666666666664</v>
      </c>
      <c r="AQ199" s="56">
        <v>167.15</v>
      </c>
      <c r="AR199" s="57">
        <f>SUM(AO199:AQ199)</f>
        <v>1568.5000000000002</v>
      </c>
      <c r="AS199">
        <v>79</v>
      </c>
      <c r="AT199">
        <v>73</v>
      </c>
      <c r="AU199">
        <v>36</v>
      </c>
      <c r="AV199">
        <v>44</v>
      </c>
      <c r="AW199">
        <v>21</v>
      </c>
      <c r="AX199" s="9">
        <f t="shared" si="170"/>
        <v>3.0219955371373919</v>
      </c>
      <c r="AY199" s="9">
        <f t="shared" si="171"/>
        <v>2.7924768887472102</v>
      </c>
      <c r="AZ199" s="9">
        <f t="shared" si="172"/>
        <v>1.3771118903410899</v>
      </c>
      <c r="BA199" s="9">
        <f t="shared" si="173"/>
        <v>1.6831367548613323</v>
      </c>
      <c r="BB199" s="9">
        <f t="shared" si="174"/>
        <v>0.80331526936563591</v>
      </c>
      <c r="BC199" s="33">
        <f t="shared" si="175"/>
        <v>15.339639639639641</v>
      </c>
      <c r="BD199" s="33">
        <f t="shared" si="176"/>
        <v>2.2587837837837839</v>
      </c>
      <c r="BE199" s="33">
        <f t="shared" si="177"/>
        <v>3.5975225225225222</v>
      </c>
      <c r="BF199" s="42">
        <f>BI199-BG199-BH199</f>
        <v>38</v>
      </c>
      <c r="BG199" s="43">
        <v>35</v>
      </c>
      <c r="BH199" s="43">
        <v>5</v>
      </c>
      <c r="BI199" s="43">
        <v>78</v>
      </c>
      <c r="BJ199" s="42">
        <f>BM199-BK199-BL199</f>
        <v>36</v>
      </c>
      <c r="BK199" s="43">
        <v>4</v>
      </c>
      <c r="BL199" s="43">
        <v>13</v>
      </c>
      <c r="BM199" s="43">
        <v>53</v>
      </c>
      <c r="BN199" s="34">
        <f t="shared" ref="BN199:BN246" si="182">BU199+CA199</f>
        <v>74.962775556869332</v>
      </c>
      <c r="BO199" s="34">
        <f t="shared" ref="BO199:BO246" si="183">BN199/AR199*2000</f>
        <v>95.585305141051094</v>
      </c>
      <c r="BP199" s="33">
        <v>7.086195009964749</v>
      </c>
      <c r="BQ199" s="33">
        <v>11.454238966878227</v>
      </c>
      <c r="BR199" s="33">
        <v>-0.68296243827939296</v>
      </c>
      <c r="BS199" s="33">
        <v>0.70651971142287695</v>
      </c>
      <c r="BT199" s="33">
        <v>0</v>
      </c>
      <c r="BU199" s="9">
        <f t="shared" ref="BU199:BU246" si="184">SUM(BP199:BT199)</f>
        <v>18.563991249986461</v>
      </c>
      <c r="BV199" s="34">
        <f t="shared" ref="BV199:BV246" si="185">BU199/AR199*2000</f>
        <v>23.671012113466954</v>
      </c>
      <c r="BW199" s="33">
        <v>39.459403696378324</v>
      </c>
      <c r="BX199" s="33">
        <v>2.1083748861563385</v>
      </c>
      <c r="BY199" s="33">
        <v>15.153759947612018</v>
      </c>
      <c r="BZ199" s="33">
        <v>-0.32275422326381026</v>
      </c>
      <c r="CA199" s="9">
        <f t="shared" ref="CA199:CA246" si="186">SUM(BW199:BZ199)</f>
        <v>56.398784306882874</v>
      </c>
      <c r="CB199" s="34">
        <f t="shared" ref="CB199:CB246" si="187">CA199/AR199*2000</f>
        <v>71.914293027584151</v>
      </c>
      <c r="CC199" s="47">
        <v>57.471615</v>
      </c>
      <c r="CD199">
        <v>3165599</v>
      </c>
      <c r="CE199" s="68">
        <f t="shared" si="178"/>
        <v>3507825.9189189193</v>
      </c>
      <c r="CF199" s="62">
        <v>35</v>
      </c>
      <c r="CG199" s="62">
        <v>31</v>
      </c>
      <c r="CH199" s="62">
        <v>4.7</v>
      </c>
      <c r="CI199" s="62">
        <v>4.3</v>
      </c>
      <c r="CJ199" s="63">
        <f t="shared" si="150"/>
        <v>4.2959904089516447</v>
      </c>
      <c r="CK199" s="62">
        <v>6.5</v>
      </c>
      <c r="CL199" s="63">
        <f t="shared" si="151"/>
        <v>6.4939389902757423</v>
      </c>
      <c r="CM199" s="62">
        <v>10.8</v>
      </c>
      <c r="CN199" t="s">
        <v>1831</v>
      </c>
      <c r="CO199" t="s">
        <v>3599</v>
      </c>
      <c r="CP199" t="s">
        <v>2427</v>
      </c>
      <c r="CQ199" t="s">
        <v>2400</v>
      </c>
      <c r="CR199">
        <v>74</v>
      </c>
      <c r="CS199">
        <v>210</v>
      </c>
      <c r="CT199">
        <v>52</v>
      </c>
      <c r="CU199" t="s">
        <v>3401</v>
      </c>
      <c r="CZ199" s="72">
        <v>3500000</v>
      </c>
      <c r="DA199">
        <v>0</v>
      </c>
    </row>
    <row r="200" spans="1:105" x14ac:dyDescent="0.2">
      <c r="A200" s="38" t="s">
        <v>2452</v>
      </c>
      <c r="B200" t="s">
        <v>953</v>
      </c>
      <c r="C200" t="s">
        <v>953</v>
      </c>
      <c r="D200" s="82" t="s">
        <v>953</v>
      </c>
      <c r="E200" t="str">
        <f t="shared" si="179"/>
        <v xml:space="preserve">Paille, Daniel </v>
      </c>
      <c r="F200" t="s">
        <v>1337</v>
      </c>
      <c r="G200" t="s">
        <v>1540</v>
      </c>
      <c r="H200">
        <v>29</v>
      </c>
      <c r="I200">
        <v>3</v>
      </c>
      <c r="J200">
        <v>8</v>
      </c>
      <c r="K200">
        <f>I200+J200</f>
        <v>11</v>
      </c>
      <c r="L200">
        <v>5</v>
      </c>
      <c r="M200">
        <v>18</v>
      </c>
      <c r="N200">
        <v>45</v>
      </c>
      <c r="O200" s="4">
        <f t="shared" si="180"/>
        <v>6.6666666666666666E-2</v>
      </c>
      <c r="P200">
        <v>484</v>
      </c>
      <c r="Q200">
        <v>0</v>
      </c>
      <c r="R200">
        <v>0</v>
      </c>
      <c r="S200">
        <v>2</v>
      </c>
      <c r="T200">
        <v>4</v>
      </c>
      <c r="U200" s="4">
        <f t="shared" si="181"/>
        <v>0.33333333333333331</v>
      </c>
      <c r="V200" s="40">
        <v>0.3</v>
      </c>
      <c r="W200">
        <v>0</v>
      </c>
      <c r="X200">
        <v>0</v>
      </c>
      <c r="Y200">
        <v>0</v>
      </c>
      <c r="Z200">
        <v>1</v>
      </c>
      <c r="AA200">
        <f>I200-W200-Y200</f>
        <v>3</v>
      </c>
      <c r="AB200">
        <f>J200-X200-Z200</f>
        <v>7</v>
      </c>
      <c r="AC200" s="9">
        <f t="shared" si="158"/>
        <v>0</v>
      </c>
      <c r="AD200" s="9">
        <f t="shared" si="159"/>
        <v>0</v>
      </c>
      <c r="AE200" s="9">
        <f t="shared" si="160"/>
        <v>0</v>
      </c>
      <c r="AF200" s="9">
        <f t="shared" si="161"/>
        <v>5.5214723926380369</v>
      </c>
      <c r="AG200" s="9">
        <f t="shared" si="162"/>
        <v>11.638558111967239</v>
      </c>
      <c r="AH200" s="9">
        <f t="shared" si="163"/>
        <v>27.156635594590227</v>
      </c>
      <c r="AI200" s="6">
        <f t="shared" si="164"/>
        <v>2.5216875909262351</v>
      </c>
      <c r="AJ200" s="6">
        <f t="shared" si="165"/>
        <v>0</v>
      </c>
      <c r="AK200" s="6">
        <f t="shared" si="166"/>
        <v>0</v>
      </c>
      <c r="AL200" s="6">
        <f t="shared" si="167"/>
        <v>1.9397596853278734</v>
      </c>
      <c r="AM200" s="6">
        <f t="shared" si="168"/>
        <v>0</v>
      </c>
      <c r="AN200" s="6">
        <f t="shared" si="169"/>
        <v>2.2085889570552149</v>
      </c>
      <c r="AO200" s="32">
        <v>309.31666666666666</v>
      </c>
      <c r="AP200" s="32">
        <v>7.1833333333333336</v>
      </c>
      <c r="AQ200" s="32">
        <v>54.333333333333329</v>
      </c>
      <c r="AR200" s="32">
        <v>370.83333333333331</v>
      </c>
      <c r="AS200" s="40">
        <v>14</v>
      </c>
      <c r="AT200" s="40">
        <v>14</v>
      </c>
      <c r="AU200" s="40">
        <v>10</v>
      </c>
      <c r="AV200" s="40">
        <v>15</v>
      </c>
      <c r="AW200" s="40">
        <v>6</v>
      </c>
      <c r="AX200" s="9">
        <f t="shared" si="170"/>
        <v>2.2651685393258427</v>
      </c>
      <c r="AY200" s="9">
        <f t="shared" si="171"/>
        <v>2.2651685393258427</v>
      </c>
      <c r="AZ200" s="9">
        <f t="shared" si="172"/>
        <v>1.6179775280898876</v>
      </c>
      <c r="BA200" s="9">
        <f t="shared" si="173"/>
        <v>2.4269662921348316</v>
      </c>
      <c r="BB200" s="9">
        <f t="shared" si="174"/>
        <v>0.97078651685393269</v>
      </c>
      <c r="BC200" s="9">
        <f t="shared" si="175"/>
        <v>10.666091954022988</v>
      </c>
      <c r="BD200" s="9">
        <f t="shared" si="176"/>
        <v>1.8735632183908044</v>
      </c>
      <c r="BE200" s="9">
        <f t="shared" si="177"/>
        <v>0.24770114942528737</v>
      </c>
      <c r="BF200" s="3">
        <v>13</v>
      </c>
      <c r="BG200" s="3">
        <v>0</v>
      </c>
      <c r="BH200" s="3">
        <v>0</v>
      </c>
      <c r="BI200" s="3">
        <v>13</v>
      </c>
      <c r="BJ200" s="3">
        <v>10</v>
      </c>
      <c r="BK200" s="3">
        <v>0</v>
      </c>
      <c r="BL200" s="3">
        <v>2</v>
      </c>
      <c r="BM200" s="3">
        <v>12</v>
      </c>
      <c r="BN200" s="34">
        <f t="shared" si="182"/>
        <v>12.070202837929987</v>
      </c>
      <c r="BO200" s="34">
        <f t="shared" si="183"/>
        <v>65.097723170858359</v>
      </c>
      <c r="BP200" s="34">
        <v>5.7514021560044402</v>
      </c>
      <c r="BQ200" s="34">
        <v>-0.35365597555176603</v>
      </c>
      <c r="BR200" s="34">
        <v>5.0211253031712491E-2</v>
      </c>
      <c r="BS200" s="34">
        <v>7.3403338527142335E-3</v>
      </c>
      <c r="BT200" s="34">
        <v>0</v>
      </c>
      <c r="BU200" s="34">
        <f t="shared" si="184"/>
        <v>5.4552977673371013</v>
      </c>
      <c r="BV200" s="34">
        <f t="shared" si="185"/>
        <v>29.421830655301221</v>
      </c>
      <c r="BW200" s="34">
        <v>3.4891565387315371</v>
      </c>
      <c r="BX200" s="34">
        <v>2.5194774423408201E-2</v>
      </c>
      <c r="BY200" s="34">
        <v>4.439655952492652</v>
      </c>
      <c r="BZ200" s="34">
        <v>-1.3391021950547124</v>
      </c>
      <c r="CA200" s="34">
        <f t="shared" si="186"/>
        <v>6.6149050705928847</v>
      </c>
      <c r="CB200" s="34">
        <f t="shared" si="187"/>
        <v>35.67589251555713</v>
      </c>
      <c r="CC200" s="15">
        <v>57</v>
      </c>
      <c r="CD200" s="7">
        <v>332365</v>
      </c>
      <c r="CE200" s="68">
        <f t="shared" si="178"/>
        <v>939790.68965517252</v>
      </c>
      <c r="CF200" s="9">
        <v>6.1</v>
      </c>
      <c r="CG200" s="9">
        <v>6.4</v>
      </c>
      <c r="CH200" s="9">
        <v>1.2</v>
      </c>
      <c r="CI200" s="9">
        <v>1</v>
      </c>
      <c r="CJ200" s="9">
        <f t="shared" si="150"/>
        <v>4.6258818087197868</v>
      </c>
      <c r="CK200" s="9">
        <v>0.5</v>
      </c>
      <c r="CL200" s="9">
        <f t="shared" si="151"/>
        <v>2.3129409043598934</v>
      </c>
      <c r="CM200" s="9">
        <v>1.5</v>
      </c>
      <c r="CN200" t="s">
        <v>1162</v>
      </c>
      <c r="CO200" t="s">
        <v>3107</v>
      </c>
      <c r="CP200" t="s">
        <v>2427</v>
      </c>
      <c r="CQ200" t="s">
        <v>2400</v>
      </c>
      <c r="CR200">
        <v>72</v>
      </c>
      <c r="CS200">
        <v>197</v>
      </c>
      <c r="CT200">
        <v>20</v>
      </c>
      <c r="CU200" t="s">
        <v>3402</v>
      </c>
      <c r="CV200" t="s">
        <v>3090</v>
      </c>
      <c r="CW200">
        <v>0</v>
      </c>
      <c r="CX200">
        <v>0</v>
      </c>
      <c r="CY200">
        <v>0</v>
      </c>
      <c r="CZ200" s="70"/>
      <c r="DA200">
        <v>0</v>
      </c>
    </row>
    <row r="201" spans="1:105" x14ac:dyDescent="0.2">
      <c r="A201" s="44" t="s">
        <v>2372</v>
      </c>
      <c r="B201" s="43" t="s">
        <v>953</v>
      </c>
      <c r="C201" s="43" t="s">
        <v>953</v>
      </c>
      <c r="D201" s="42" t="s">
        <v>953</v>
      </c>
      <c r="E201" s="42" t="str">
        <f t="shared" si="179"/>
        <v xml:space="preserve">Paille, Daniel </v>
      </c>
      <c r="F201" s="42" t="s">
        <v>1337</v>
      </c>
      <c r="G201" s="45" t="s">
        <v>1540</v>
      </c>
      <c r="H201" s="43">
        <v>77</v>
      </c>
      <c r="I201" s="64">
        <v>19</v>
      </c>
      <c r="J201" s="64">
        <v>16</v>
      </c>
      <c r="K201" s="64">
        <v>35</v>
      </c>
      <c r="L201" s="43">
        <v>9</v>
      </c>
      <c r="M201">
        <v>14</v>
      </c>
      <c r="N201">
        <v>110</v>
      </c>
      <c r="O201" s="4">
        <f t="shared" si="180"/>
        <v>0.17272727272727273</v>
      </c>
      <c r="Q201">
        <v>2</v>
      </c>
      <c r="R201">
        <v>0</v>
      </c>
      <c r="S201">
        <v>15</v>
      </c>
      <c r="T201">
        <v>26</v>
      </c>
      <c r="U201" s="4">
        <f t="shared" si="181"/>
        <v>0.36585365853658536</v>
      </c>
      <c r="V201">
        <v>0.9</v>
      </c>
      <c r="W201">
        <v>0</v>
      </c>
      <c r="X201">
        <v>0</v>
      </c>
      <c r="Y201">
        <v>3</v>
      </c>
      <c r="Z201">
        <v>0</v>
      </c>
      <c r="AA201">
        <v>16</v>
      </c>
      <c r="AB201">
        <v>16</v>
      </c>
      <c r="AC201" s="9">
        <f t="shared" si="158"/>
        <v>0</v>
      </c>
      <c r="AD201" s="9">
        <f t="shared" si="159"/>
        <v>0</v>
      </c>
      <c r="AE201" s="9">
        <f t="shared" si="160"/>
        <v>6.543868153174988</v>
      </c>
      <c r="AF201" s="9">
        <f t="shared" si="161"/>
        <v>0</v>
      </c>
      <c r="AG201" s="9">
        <f t="shared" si="162"/>
        <v>22.061780646149725</v>
      </c>
      <c r="AH201" s="9">
        <f t="shared" si="163"/>
        <v>22.061780646149725</v>
      </c>
      <c r="AI201" s="58">
        <f t="shared" si="164"/>
        <v>2.6198364517302797</v>
      </c>
      <c r="AJ201" s="58">
        <f t="shared" si="165"/>
        <v>0</v>
      </c>
      <c r="AK201" s="58">
        <f t="shared" si="166"/>
        <v>1.3087736306349977</v>
      </c>
      <c r="AL201" s="58">
        <f t="shared" si="167"/>
        <v>2.2061780646149725</v>
      </c>
      <c r="AM201" s="58">
        <f t="shared" si="168"/>
        <v>0</v>
      </c>
      <c r="AN201" s="58">
        <f t="shared" si="169"/>
        <v>4.798836645661658</v>
      </c>
      <c r="AO201" s="56">
        <v>870.2833333333333</v>
      </c>
      <c r="AP201" s="56">
        <v>14.083333333333334</v>
      </c>
      <c r="AQ201" s="56">
        <v>137.53333333333333</v>
      </c>
      <c r="AR201" s="57">
        <f>SUM(AO201:AQ201)</f>
        <v>1021.9</v>
      </c>
      <c r="AS201">
        <v>26</v>
      </c>
      <c r="AT201">
        <v>61</v>
      </c>
      <c r="AU201">
        <v>34</v>
      </c>
      <c r="AV201">
        <v>25</v>
      </c>
      <c r="AW201">
        <v>18</v>
      </c>
      <c r="AX201" s="9">
        <f t="shared" si="170"/>
        <v>1.5265681573539485</v>
      </c>
      <c r="AY201" s="9">
        <f t="shared" si="171"/>
        <v>3.5815637537919565</v>
      </c>
      <c r="AZ201" s="9">
        <f t="shared" si="172"/>
        <v>1.9962814365397787</v>
      </c>
      <c r="BA201" s="9">
        <f t="shared" si="173"/>
        <v>1.4678539974557197</v>
      </c>
      <c r="BB201" s="9">
        <f t="shared" si="174"/>
        <v>1.0568548781681182</v>
      </c>
      <c r="BC201" s="33">
        <f t="shared" si="175"/>
        <v>11.302380952380952</v>
      </c>
      <c r="BD201" s="33">
        <f t="shared" si="176"/>
        <v>1.786147186147186</v>
      </c>
      <c r="BE201" s="33">
        <f t="shared" si="177"/>
        <v>0.1829004329004329</v>
      </c>
      <c r="BF201" s="42">
        <f>BI201-BG201-BH201</f>
        <v>38</v>
      </c>
      <c r="BG201" s="43">
        <v>0</v>
      </c>
      <c r="BH201" s="43">
        <v>3</v>
      </c>
      <c r="BI201" s="43">
        <v>41</v>
      </c>
      <c r="BJ201" s="42">
        <f>BM201-BK201-BL201</f>
        <v>32</v>
      </c>
      <c r="BK201" s="43">
        <v>0</v>
      </c>
      <c r="BL201" s="43">
        <v>11</v>
      </c>
      <c r="BM201" s="43">
        <v>43</v>
      </c>
      <c r="BN201" s="34">
        <f t="shared" si="182"/>
        <v>59.331436759143628</v>
      </c>
      <c r="BO201" s="34">
        <f t="shared" si="183"/>
        <v>116.11984882893361</v>
      </c>
      <c r="BP201" s="33">
        <v>26.343777786723525</v>
      </c>
      <c r="BQ201" s="33">
        <v>-0.68485173563341328</v>
      </c>
      <c r="BR201" s="33">
        <v>2.6748433031479739</v>
      </c>
      <c r="BS201" s="33">
        <v>6.1019291906222142</v>
      </c>
      <c r="BT201" s="33">
        <v>0</v>
      </c>
      <c r="BU201" s="9">
        <f t="shared" si="184"/>
        <v>34.435698544860301</v>
      </c>
      <c r="BV201" s="34">
        <f t="shared" si="185"/>
        <v>67.395437019004419</v>
      </c>
      <c r="BW201" s="33">
        <v>8.7551528816587645</v>
      </c>
      <c r="BX201" s="33">
        <v>6.6904932984928361E-2</v>
      </c>
      <c r="BY201" s="33">
        <v>8.4728909377111137</v>
      </c>
      <c r="BZ201" s="33">
        <v>7.6007894619285254</v>
      </c>
      <c r="CA201" s="9">
        <f t="shared" si="186"/>
        <v>24.89573821428333</v>
      </c>
      <c r="CB201" s="34">
        <f t="shared" si="187"/>
        <v>48.724411809929208</v>
      </c>
      <c r="CC201" s="47">
        <v>63.935893999999998</v>
      </c>
      <c r="CD201">
        <v>4100953</v>
      </c>
      <c r="CE201" s="68">
        <f t="shared" si="178"/>
        <v>4367248.6493506497</v>
      </c>
      <c r="CF201" s="62">
        <v>18.399999999999999</v>
      </c>
      <c r="CG201" s="62">
        <v>21.3</v>
      </c>
      <c r="CH201" s="62">
        <v>6.7</v>
      </c>
      <c r="CI201" s="62">
        <v>5.3</v>
      </c>
      <c r="CJ201" s="63">
        <f t="shared" si="150"/>
        <v>9.032679552910766</v>
      </c>
      <c r="CK201" s="62">
        <v>2.8</v>
      </c>
      <c r="CL201" s="63">
        <f t="shared" si="151"/>
        <v>4.7719816505943671</v>
      </c>
      <c r="CM201" s="62">
        <v>8.1</v>
      </c>
      <c r="CN201" t="s">
        <v>1781</v>
      </c>
      <c r="CO201" t="s">
        <v>3107</v>
      </c>
      <c r="CP201" t="s">
        <v>2427</v>
      </c>
      <c r="CQ201" t="s">
        <v>2400</v>
      </c>
      <c r="CR201">
        <v>72</v>
      </c>
      <c r="CS201">
        <v>197</v>
      </c>
      <c r="CT201">
        <v>20</v>
      </c>
      <c r="CU201" t="s">
        <v>3402</v>
      </c>
      <c r="CZ201" s="72">
        <v>585200</v>
      </c>
      <c r="DA201">
        <v>0</v>
      </c>
    </row>
    <row r="202" spans="1:105" x14ac:dyDescent="0.2">
      <c r="A202" s="38" t="s">
        <v>2452</v>
      </c>
      <c r="B202" t="s">
        <v>953</v>
      </c>
      <c r="C202" t="s">
        <v>953</v>
      </c>
      <c r="D202" s="82" t="s">
        <v>953</v>
      </c>
      <c r="E202" t="str">
        <f t="shared" si="179"/>
        <v xml:space="preserve">Roy, Derek </v>
      </c>
      <c r="F202" t="s">
        <v>492</v>
      </c>
      <c r="G202" t="s">
        <v>1537</v>
      </c>
      <c r="H202">
        <v>75</v>
      </c>
      <c r="I202">
        <v>21</v>
      </c>
      <c r="J202">
        <v>42</v>
      </c>
      <c r="K202">
        <f>I202+J202</f>
        <v>63</v>
      </c>
      <c r="L202">
        <v>37</v>
      </c>
      <c r="M202">
        <v>60</v>
      </c>
      <c r="N202">
        <v>130</v>
      </c>
      <c r="O202" s="4">
        <f t="shared" si="180"/>
        <v>0.16153846153846155</v>
      </c>
      <c r="P202">
        <v>1633</v>
      </c>
      <c r="Q202">
        <v>3</v>
      </c>
      <c r="R202">
        <v>0</v>
      </c>
      <c r="S202">
        <v>548</v>
      </c>
      <c r="T202">
        <v>581</v>
      </c>
      <c r="U202" s="4">
        <f t="shared" si="181"/>
        <v>0.48538529672276348</v>
      </c>
      <c r="V202" s="40">
        <v>24.4</v>
      </c>
      <c r="W202">
        <v>6</v>
      </c>
      <c r="X202">
        <v>8</v>
      </c>
      <c r="Y202">
        <v>1</v>
      </c>
      <c r="Z202">
        <v>1</v>
      </c>
      <c r="AA202">
        <f>I202-W202-Y202</f>
        <v>14</v>
      </c>
      <c r="AB202">
        <f>J202-X202-Z202</f>
        <v>33</v>
      </c>
      <c r="AC202" s="9">
        <f t="shared" si="158"/>
        <v>8.0729555987442065</v>
      </c>
      <c r="AD202" s="9">
        <f t="shared" si="159"/>
        <v>10.763940798325608</v>
      </c>
      <c r="AE202" s="9">
        <f t="shared" si="160"/>
        <v>1.57260178228202</v>
      </c>
      <c r="AF202" s="9">
        <f t="shared" si="161"/>
        <v>1.57260178228202</v>
      </c>
      <c r="AG202" s="9">
        <f t="shared" si="162"/>
        <v>17.305612306213195</v>
      </c>
      <c r="AH202" s="9">
        <f t="shared" si="163"/>
        <v>40.791800436073963</v>
      </c>
      <c r="AI202" s="6">
        <f t="shared" si="164"/>
        <v>4.2027915600803469</v>
      </c>
      <c r="AJ202" s="6">
        <f t="shared" si="165"/>
        <v>6.7274629989535057</v>
      </c>
      <c r="AK202" s="6">
        <f t="shared" si="166"/>
        <v>0.62904071291280794</v>
      </c>
      <c r="AL202" s="6">
        <f t="shared" si="167"/>
        <v>1.9777842635672225</v>
      </c>
      <c r="AM202" s="6">
        <f t="shared" si="168"/>
        <v>0.8072955598744207</v>
      </c>
      <c r="AN202" s="6">
        <f t="shared" si="169"/>
        <v>6.9194478420408876</v>
      </c>
      <c r="AO202" s="32">
        <v>970.7833333333333</v>
      </c>
      <c r="AP202" s="32">
        <v>222.96666666666667</v>
      </c>
      <c r="AQ202" s="32">
        <v>190.76666666666668</v>
      </c>
      <c r="AR202" s="32">
        <v>1384.5166666666667</v>
      </c>
      <c r="AS202" s="40">
        <v>42</v>
      </c>
      <c r="AT202" s="40">
        <v>46</v>
      </c>
      <c r="AU202" s="40">
        <v>52</v>
      </c>
      <c r="AV202" s="40">
        <v>63</v>
      </c>
      <c r="AW202" s="40">
        <v>51</v>
      </c>
      <c r="AX202" s="9">
        <f t="shared" si="170"/>
        <v>1.8201297685112736</v>
      </c>
      <c r="AY202" s="9">
        <f t="shared" si="171"/>
        <v>1.9934754607504426</v>
      </c>
      <c r="AZ202" s="9">
        <f t="shared" si="172"/>
        <v>2.2534939991091956</v>
      </c>
      <c r="BA202" s="9">
        <f t="shared" si="173"/>
        <v>2.7301946527669103</v>
      </c>
      <c r="BB202" s="9">
        <f t="shared" si="174"/>
        <v>2.2101575760494034</v>
      </c>
      <c r="BC202" s="9">
        <f t="shared" si="175"/>
        <v>12.943777777777777</v>
      </c>
      <c r="BD202" s="9">
        <f t="shared" si="176"/>
        <v>2.5435555555555558</v>
      </c>
      <c r="BE202" s="9">
        <f t="shared" si="177"/>
        <v>2.9728888888888889</v>
      </c>
      <c r="BF202" s="3">
        <v>68</v>
      </c>
      <c r="BG202" s="3">
        <v>25</v>
      </c>
      <c r="BH202" s="3">
        <v>2</v>
      </c>
      <c r="BI202" s="3">
        <v>95</v>
      </c>
      <c r="BJ202" s="3">
        <v>32</v>
      </c>
      <c r="BK202" s="3">
        <v>3</v>
      </c>
      <c r="BL202" s="3">
        <v>22</v>
      </c>
      <c r="BM202" s="3">
        <v>57</v>
      </c>
      <c r="BN202" s="34">
        <f t="shared" si="182"/>
        <v>58.790122897696897</v>
      </c>
      <c r="BO202" s="34">
        <f t="shared" si="183"/>
        <v>84.925121254392366</v>
      </c>
      <c r="BP202" s="34">
        <v>33.483054424002631</v>
      </c>
      <c r="BQ202" s="34">
        <v>7.294532798860879</v>
      </c>
      <c r="BR202" s="34">
        <v>0.18746512362235454</v>
      </c>
      <c r="BS202" s="34">
        <v>0.8008515565040436</v>
      </c>
      <c r="BT202" s="34">
        <v>-0.61573823804048489</v>
      </c>
      <c r="BU202" s="34">
        <f t="shared" si="184"/>
        <v>41.150165664949419</v>
      </c>
      <c r="BV202" s="34">
        <f t="shared" si="185"/>
        <v>59.44336627455948</v>
      </c>
      <c r="BW202" s="34">
        <v>10.744134703741189</v>
      </c>
      <c r="BX202" s="34">
        <v>0.13898383444199028</v>
      </c>
      <c r="BY202" s="34">
        <v>6.2387091885388015</v>
      </c>
      <c r="BZ202" s="34">
        <v>0.51812950602549579</v>
      </c>
      <c r="CA202" s="34">
        <f t="shared" si="186"/>
        <v>17.639957232747477</v>
      </c>
      <c r="CB202" s="34">
        <f t="shared" si="187"/>
        <v>25.481754979832882</v>
      </c>
      <c r="CC202" s="15">
        <v>70</v>
      </c>
      <c r="CD202" s="7">
        <v>3875767</v>
      </c>
      <c r="CE202" s="68">
        <f t="shared" si="178"/>
        <v>4237505.2533333329</v>
      </c>
      <c r="CF202" s="9">
        <v>28.6</v>
      </c>
      <c r="CG202" s="9">
        <v>28.6</v>
      </c>
      <c r="CH202" s="9">
        <v>24.3</v>
      </c>
      <c r="CI202" s="9">
        <v>9.5</v>
      </c>
      <c r="CJ202" s="9">
        <f t="shared" si="150"/>
        <v>10.565827888224662</v>
      </c>
      <c r="CK202" s="9">
        <v>5.2</v>
      </c>
      <c r="CL202" s="9">
        <f t="shared" si="151"/>
        <v>5.7834005282913941</v>
      </c>
      <c r="CM202" s="9">
        <v>14.7</v>
      </c>
      <c r="CN202" t="s">
        <v>3418</v>
      </c>
      <c r="CO202" t="s">
        <v>3170</v>
      </c>
      <c r="CP202" t="s">
        <v>2427</v>
      </c>
      <c r="CQ202" t="s">
        <v>2400</v>
      </c>
      <c r="CR202">
        <v>69</v>
      </c>
      <c r="CS202">
        <v>188</v>
      </c>
      <c r="CT202">
        <v>9</v>
      </c>
      <c r="CU202" t="s">
        <v>3402</v>
      </c>
      <c r="CV202" t="s">
        <v>2382</v>
      </c>
      <c r="CW202">
        <v>1</v>
      </c>
      <c r="CX202">
        <v>0</v>
      </c>
      <c r="CY202">
        <v>0</v>
      </c>
      <c r="CZ202" s="71"/>
      <c r="DA202">
        <v>0</v>
      </c>
    </row>
    <row r="203" spans="1:105" x14ac:dyDescent="0.2">
      <c r="A203" s="44" t="s">
        <v>2372</v>
      </c>
      <c r="B203" s="43" t="s">
        <v>953</v>
      </c>
      <c r="C203" s="43" t="s">
        <v>953</v>
      </c>
      <c r="D203" s="82" t="s">
        <v>953</v>
      </c>
      <c r="E203" s="42" t="str">
        <f t="shared" si="179"/>
        <v xml:space="preserve">Roy, Derek </v>
      </c>
      <c r="F203" s="42" t="s">
        <v>492</v>
      </c>
      <c r="G203" s="45" t="s">
        <v>2373</v>
      </c>
      <c r="H203" s="43">
        <v>78</v>
      </c>
      <c r="I203" s="64">
        <v>32</v>
      </c>
      <c r="J203" s="64">
        <v>49</v>
      </c>
      <c r="K203" s="64">
        <v>81</v>
      </c>
      <c r="L203" s="43">
        <v>13</v>
      </c>
      <c r="M203">
        <v>46</v>
      </c>
      <c r="N203">
        <v>218</v>
      </c>
      <c r="O203" s="4">
        <f t="shared" si="180"/>
        <v>0.14678899082568808</v>
      </c>
      <c r="Q203">
        <v>4</v>
      </c>
      <c r="R203">
        <v>0</v>
      </c>
      <c r="S203">
        <v>713</v>
      </c>
      <c r="T203">
        <v>680</v>
      </c>
      <c r="U203" s="4">
        <f t="shared" si="181"/>
        <v>0.51184493898061734</v>
      </c>
      <c r="V203">
        <v>31</v>
      </c>
      <c r="W203">
        <v>6</v>
      </c>
      <c r="X203">
        <v>17</v>
      </c>
      <c r="Y203">
        <v>3</v>
      </c>
      <c r="Z203">
        <v>2</v>
      </c>
      <c r="AA203">
        <v>23</v>
      </c>
      <c r="AB203">
        <v>30</v>
      </c>
      <c r="AC203" s="9">
        <f t="shared" si="158"/>
        <v>5.9973345179920035</v>
      </c>
      <c r="AD203" s="9">
        <f t="shared" si="159"/>
        <v>16.992447800977345</v>
      </c>
      <c r="AE203" s="9">
        <f t="shared" si="160"/>
        <v>4.3841844605017455</v>
      </c>
      <c r="AF203" s="9">
        <f t="shared" si="161"/>
        <v>2.9227896403344968</v>
      </c>
      <c r="AG203" s="9">
        <f t="shared" si="162"/>
        <v>24.422977656515009</v>
      </c>
      <c r="AH203" s="9">
        <f t="shared" si="163"/>
        <v>31.856057812845666</v>
      </c>
      <c r="AI203" s="58">
        <f t="shared" si="164"/>
        <v>3.9289137969176311</v>
      </c>
      <c r="AJ203" s="58">
        <f t="shared" si="165"/>
        <v>7.9964460239893373</v>
      </c>
      <c r="AK203" s="58">
        <f t="shared" si="166"/>
        <v>1.7536737842006982</v>
      </c>
      <c r="AL203" s="58">
        <f t="shared" si="167"/>
        <v>3.3979795000368704</v>
      </c>
      <c r="AM203" s="58">
        <f t="shared" si="168"/>
        <v>0.59973345179920035</v>
      </c>
      <c r="AN203" s="58">
        <f t="shared" si="169"/>
        <v>4.9687423885686446</v>
      </c>
      <c r="AO203" s="56">
        <v>1130.0833333333333</v>
      </c>
      <c r="AP203" s="56">
        <v>300.13333333333333</v>
      </c>
      <c r="AQ203" s="56">
        <v>205.28333333333333</v>
      </c>
      <c r="AR203" s="57">
        <f>SUM(AO203:AQ203)</f>
        <v>1635.5</v>
      </c>
      <c r="AS203">
        <v>48</v>
      </c>
      <c r="AT203">
        <v>36</v>
      </c>
      <c r="AU203">
        <v>74</v>
      </c>
      <c r="AV203">
        <v>66</v>
      </c>
      <c r="AW203">
        <v>48</v>
      </c>
      <c r="AX203" s="9">
        <f t="shared" si="170"/>
        <v>1.7609293793946805</v>
      </c>
      <c r="AY203" s="9">
        <f t="shared" si="171"/>
        <v>1.3206970345460105</v>
      </c>
      <c r="AZ203" s="9">
        <f t="shared" si="172"/>
        <v>2.7147661265667988</v>
      </c>
      <c r="BA203" s="9">
        <f t="shared" si="173"/>
        <v>2.4212778966676858</v>
      </c>
      <c r="BB203" s="9">
        <f t="shared" si="174"/>
        <v>1.7609293793946805</v>
      </c>
      <c r="BC203" s="33">
        <f t="shared" si="175"/>
        <v>14.488247863247862</v>
      </c>
      <c r="BD203" s="33">
        <f t="shared" si="176"/>
        <v>2.6318376068376068</v>
      </c>
      <c r="BE203" s="33">
        <f t="shared" si="177"/>
        <v>3.847863247863248</v>
      </c>
      <c r="BF203" s="42">
        <f>BI203-BG203-BH203</f>
        <v>74</v>
      </c>
      <c r="BG203" s="43">
        <v>40</v>
      </c>
      <c r="BH203" s="43">
        <v>6</v>
      </c>
      <c r="BI203" s="43">
        <v>120</v>
      </c>
      <c r="BJ203" s="42">
        <f>BM203-BK203-BL203</f>
        <v>64</v>
      </c>
      <c r="BK203" s="43">
        <v>3</v>
      </c>
      <c r="BL203" s="43">
        <v>17</v>
      </c>
      <c r="BM203" s="43">
        <v>84</v>
      </c>
      <c r="BN203" s="34">
        <f t="shared" si="182"/>
        <v>91.668024033820231</v>
      </c>
      <c r="BO203" s="34">
        <f t="shared" si="183"/>
        <v>112.09785880014702</v>
      </c>
      <c r="BP203" s="33">
        <v>46.41187116388047</v>
      </c>
      <c r="BQ203" s="33">
        <v>12.099870572386232</v>
      </c>
      <c r="BR203" s="33">
        <v>6.7730183605551906</v>
      </c>
      <c r="BS203" s="33">
        <v>7.3818267408116984</v>
      </c>
      <c r="BT203" s="33">
        <v>-4.9028206111269748E-2</v>
      </c>
      <c r="BU203" s="9">
        <f t="shared" si="184"/>
        <v>72.617558631522314</v>
      </c>
      <c r="BV203" s="34">
        <f t="shared" si="185"/>
        <v>88.801661426502363</v>
      </c>
      <c r="BW203" s="33">
        <v>2.7240756238408781</v>
      </c>
      <c r="BX203" s="33">
        <v>0.64116134929910862</v>
      </c>
      <c r="BY203" s="33">
        <v>12.230838296440611</v>
      </c>
      <c r="BZ203" s="33">
        <v>3.4543901327173159</v>
      </c>
      <c r="CA203" s="9">
        <f t="shared" si="186"/>
        <v>19.050465402297913</v>
      </c>
      <c r="CB203" s="34">
        <f t="shared" si="187"/>
        <v>23.296197373644652</v>
      </c>
      <c r="CC203" s="47">
        <v>63.856639999999999</v>
      </c>
      <c r="CD203">
        <v>5198584</v>
      </c>
      <c r="CE203" s="68">
        <f t="shared" si="178"/>
        <v>5465178.051282052</v>
      </c>
      <c r="CF203" s="62">
        <v>40</v>
      </c>
      <c r="CG203" s="62">
        <v>36.5</v>
      </c>
      <c r="CH203" s="62">
        <v>13.2</v>
      </c>
      <c r="CI203" s="62">
        <v>11.6</v>
      </c>
      <c r="CJ203" s="63">
        <f t="shared" si="150"/>
        <v>10.836479701062629</v>
      </c>
      <c r="CK203" s="62">
        <v>4.8</v>
      </c>
      <c r="CL203" s="63">
        <f t="shared" si="151"/>
        <v>4.4840605659569501</v>
      </c>
      <c r="CM203" s="62">
        <v>15.9</v>
      </c>
      <c r="CN203" t="s">
        <v>1890</v>
      </c>
      <c r="CO203" t="s">
        <v>3170</v>
      </c>
      <c r="CP203" t="s">
        <v>2427</v>
      </c>
      <c r="CQ203" t="s">
        <v>2400</v>
      </c>
      <c r="CR203">
        <v>69</v>
      </c>
      <c r="CS203">
        <v>188</v>
      </c>
      <c r="CT203">
        <v>9</v>
      </c>
      <c r="CU203" t="s">
        <v>3402</v>
      </c>
      <c r="CZ203" s="72">
        <v>4000000</v>
      </c>
      <c r="DA203">
        <v>0</v>
      </c>
    </row>
    <row r="204" spans="1:105" x14ac:dyDescent="0.2">
      <c r="A204" s="38" t="s">
        <v>2452</v>
      </c>
      <c r="B204" t="s">
        <v>953</v>
      </c>
      <c r="C204" t="s">
        <v>953</v>
      </c>
      <c r="D204" s="82" t="s">
        <v>953</v>
      </c>
      <c r="E204" t="str">
        <f t="shared" si="179"/>
        <v xml:space="preserve">Stafford, Drew </v>
      </c>
      <c r="F204" t="s">
        <v>895</v>
      </c>
      <c r="G204" t="s">
        <v>1528</v>
      </c>
      <c r="H204">
        <v>41</v>
      </c>
      <c r="I204">
        <v>13</v>
      </c>
      <c r="J204">
        <v>14</v>
      </c>
      <c r="K204">
        <f>I204+J204</f>
        <v>27</v>
      </c>
      <c r="L204">
        <v>5</v>
      </c>
      <c r="M204">
        <v>33</v>
      </c>
      <c r="N204">
        <v>67</v>
      </c>
      <c r="O204" s="4">
        <f t="shared" si="180"/>
        <v>0.19402985074626866</v>
      </c>
      <c r="P204">
        <v>678</v>
      </c>
      <c r="Q204">
        <v>3</v>
      </c>
      <c r="R204">
        <v>0</v>
      </c>
      <c r="S204">
        <v>6</v>
      </c>
      <c r="T204">
        <v>7</v>
      </c>
      <c r="U204" s="4">
        <f t="shared" si="181"/>
        <v>0.46153846153846156</v>
      </c>
      <c r="V204" s="40">
        <v>0.5</v>
      </c>
      <c r="W204">
        <v>3</v>
      </c>
      <c r="X204">
        <v>1</v>
      </c>
      <c r="Y204">
        <v>0</v>
      </c>
      <c r="Z204">
        <v>0</v>
      </c>
      <c r="AA204">
        <f>I204-W204-Y204</f>
        <v>10</v>
      </c>
      <c r="AB204">
        <f>J204-X204-Z204</f>
        <v>13</v>
      </c>
      <c r="AC204" s="9">
        <f t="shared" si="158"/>
        <v>17.088607594936711</v>
      </c>
      <c r="AD204" s="9">
        <f t="shared" si="159"/>
        <v>5.6962025316455707</v>
      </c>
      <c r="AE204" s="9">
        <f t="shared" si="160"/>
        <v>0</v>
      </c>
      <c r="AF204" s="9">
        <f t="shared" si="161"/>
        <v>0</v>
      </c>
      <c r="AG204" s="9">
        <f t="shared" si="162"/>
        <v>24.719332578020392</v>
      </c>
      <c r="AH204" s="9">
        <f t="shared" si="163"/>
        <v>32.135132351426513</v>
      </c>
      <c r="AI204" s="6">
        <f t="shared" si="164"/>
        <v>3.5843032238129573</v>
      </c>
      <c r="AJ204" s="6">
        <f t="shared" si="165"/>
        <v>9.1139240506329138</v>
      </c>
      <c r="AK204" s="6">
        <f t="shared" si="166"/>
        <v>0</v>
      </c>
      <c r="AL204" s="6">
        <f t="shared" si="167"/>
        <v>3.0899165722525495</v>
      </c>
      <c r="AM204" s="6">
        <f t="shared" si="168"/>
        <v>0</v>
      </c>
      <c r="AN204" s="6">
        <f t="shared" si="169"/>
        <v>0</v>
      </c>
      <c r="AO204" s="32">
        <v>485.45</v>
      </c>
      <c r="AP204" s="32">
        <v>52.666666666666657</v>
      </c>
      <c r="AQ204" s="32">
        <v>0.48333333333333339</v>
      </c>
      <c r="AR204" s="32">
        <v>538.6</v>
      </c>
      <c r="AS204" s="40">
        <v>15</v>
      </c>
      <c r="AT204" s="40">
        <v>37</v>
      </c>
      <c r="AU204" s="40">
        <v>23</v>
      </c>
      <c r="AV204" s="40">
        <v>21</v>
      </c>
      <c r="AW204" s="40">
        <v>8</v>
      </c>
      <c r="AX204" s="9">
        <f t="shared" si="170"/>
        <v>1.6709988860007425</v>
      </c>
      <c r="AY204" s="9">
        <f t="shared" si="171"/>
        <v>4.1217972521351651</v>
      </c>
      <c r="AZ204" s="9">
        <f t="shared" si="172"/>
        <v>2.5621982918678055</v>
      </c>
      <c r="BA204" s="9">
        <f t="shared" si="173"/>
        <v>2.3393984404010397</v>
      </c>
      <c r="BB204" s="9">
        <f t="shared" si="174"/>
        <v>0.8911994058670627</v>
      </c>
      <c r="BC204" s="9">
        <f t="shared" si="175"/>
        <v>11.840243902439024</v>
      </c>
      <c r="BD204" s="9">
        <f t="shared" si="176"/>
        <v>1.1788617886178862E-2</v>
      </c>
      <c r="BE204" s="9">
        <f t="shared" si="177"/>
        <v>1.2845528455284549</v>
      </c>
      <c r="BF204" s="3">
        <v>29</v>
      </c>
      <c r="BG204" s="3">
        <v>8</v>
      </c>
      <c r="BH204" s="3">
        <v>0</v>
      </c>
      <c r="BI204" s="3">
        <v>37</v>
      </c>
      <c r="BJ204" s="3">
        <v>25</v>
      </c>
      <c r="BK204" s="3">
        <v>0</v>
      </c>
      <c r="BL204" s="3">
        <v>0</v>
      </c>
      <c r="BM204" s="3">
        <v>25</v>
      </c>
      <c r="BN204" s="34">
        <f t="shared" si="182"/>
        <v>29.415336958497132</v>
      </c>
      <c r="BO204" s="34">
        <f t="shared" si="183"/>
        <v>109.22887841996706</v>
      </c>
      <c r="BP204" s="34">
        <v>18.839431193500836</v>
      </c>
      <c r="BQ204" s="34">
        <v>3.5858742961198584</v>
      </c>
      <c r="BR204" s="34">
        <v>7.2927049571812175E-2</v>
      </c>
      <c r="BS204" s="34">
        <v>-6.1242387059402426E-3</v>
      </c>
      <c r="BT204" s="34">
        <v>6.8758666414621459</v>
      </c>
      <c r="BU204" s="34">
        <f t="shared" si="184"/>
        <v>29.367974941948713</v>
      </c>
      <c r="BV204" s="34">
        <f t="shared" si="185"/>
        <v>109.05300758243116</v>
      </c>
      <c r="BW204" s="34">
        <v>2.3524663985371346</v>
      </c>
      <c r="BX204" s="34">
        <v>0.1847227080695357</v>
      </c>
      <c r="BY204" s="34">
        <v>5.0599151404011271E-2</v>
      </c>
      <c r="BZ204" s="34">
        <v>-2.5404262414622618</v>
      </c>
      <c r="CA204" s="34">
        <f t="shared" si="186"/>
        <v>4.736201654841965E-2</v>
      </c>
      <c r="CB204" s="34">
        <f t="shared" si="187"/>
        <v>0.1758708375359066</v>
      </c>
      <c r="CC204" s="15">
        <v>55</v>
      </c>
      <c r="CD204" s="7">
        <v>1955334</v>
      </c>
      <c r="CE204" s="68">
        <f t="shared" si="178"/>
        <v>3910668</v>
      </c>
      <c r="CF204" s="9">
        <v>13.3</v>
      </c>
      <c r="CG204" s="9">
        <v>11.2</v>
      </c>
      <c r="CH204" s="9">
        <v>-1.3</v>
      </c>
      <c r="CI204" s="9">
        <v>4.2</v>
      </c>
      <c r="CJ204" s="9">
        <f t="shared" si="150"/>
        <v>14.195183776932828</v>
      </c>
      <c r="CK204" s="9">
        <v>0.2</v>
      </c>
      <c r="CL204" s="9">
        <f t="shared" si="151"/>
        <v>0.67596113223489651</v>
      </c>
      <c r="CM204" s="9">
        <v>4.3</v>
      </c>
      <c r="CN204" t="s">
        <v>1603</v>
      </c>
      <c r="CO204" t="s">
        <v>1604</v>
      </c>
      <c r="CP204" t="s">
        <v>1571</v>
      </c>
      <c r="CQ204" t="s">
        <v>2414</v>
      </c>
      <c r="CR204">
        <v>74</v>
      </c>
      <c r="CS204">
        <v>202</v>
      </c>
      <c r="CT204">
        <v>21</v>
      </c>
      <c r="CU204" t="s">
        <v>3401</v>
      </c>
      <c r="CV204" t="s">
        <v>3090</v>
      </c>
      <c r="CW204">
        <v>0</v>
      </c>
      <c r="CX204">
        <v>0</v>
      </c>
      <c r="CY204">
        <v>0</v>
      </c>
      <c r="CZ204" s="70"/>
      <c r="DA204">
        <v>0</v>
      </c>
    </row>
    <row r="205" spans="1:105" x14ac:dyDescent="0.2">
      <c r="A205" s="44" t="s">
        <v>2372</v>
      </c>
      <c r="B205" s="43" t="s">
        <v>953</v>
      </c>
      <c r="C205" s="43" t="s">
        <v>953</v>
      </c>
      <c r="D205" s="82" t="s">
        <v>953</v>
      </c>
      <c r="E205" s="42" t="str">
        <f t="shared" si="179"/>
        <v xml:space="preserve">Stafford, Drew </v>
      </c>
      <c r="F205" s="42" t="s">
        <v>895</v>
      </c>
      <c r="G205" s="45" t="s">
        <v>1528</v>
      </c>
      <c r="H205" s="43">
        <v>64</v>
      </c>
      <c r="I205" s="64">
        <v>16</v>
      </c>
      <c r="J205" s="64">
        <v>22</v>
      </c>
      <c r="K205" s="64">
        <v>38</v>
      </c>
      <c r="L205" s="43">
        <v>3</v>
      </c>
      <c r="M205">
        <v>51</v>
      </c>
      <c r="N205">
        <v>103</v>
      </c>
      <c r="O205" s="4">
        <f t="shared" si="180"/>
        <v>0.1553398058252427</v>
      </c>
      <c r="Q205">
        <v>5</v>
      </c>
      <c r="R205">
        <v>0</v>
      </c>
      <c r="S205">
        <v>8</v>
      </c>
      <c r="T205">
        <v>13</v>
      </c>
      <c r="U205" s="4">
        <f t="shared" si="181"/>
        <v>0.38095238095238093</v>
      </c>
      <c r="V205">
        <v>0.5</v>
      </c>
      <c r="W205">
        <v>1</v>
      </c>
      <c r="X205">
        <v>2</v>
      </c>
      <c r="Y205">
        <v>0</v>
      </c>
      <c r="Z205">
        <v>0</v>
      </c>
      <c r="AA205">
        <v>15</v>
      </c>
      <c r="AB205">
        <v>20</v>
      </c>
      <c r="AC205" s="9">
        <f t="shared" si="158"/>
        <v>2.4386939439100397</v>
      </c>
      <c r="AD205" s="9">
        <f t="shared" si="159"/>
        <v>4.8773878878200794</v>
      </c>
      <c r="AE205" s="9">
        <f t="shared" si="160"/>
        <v>0</v>
      </c>
      <c r="AF205" s="9">
        <f t="shared" si="161"/>
        <v>0</v>
      </c>
      <c r="AG205" s="9">
        <f t="shared" si="162"/>
        <v>24.344611500574803</v>
      </c>
      <c r="AH205" s="9">
        <f t="shared" si="163"/>
        <v>32.4594820007664</v>
      </c>
      <c r="AI205" s="58">
        <f t="shared" si="164"/>
        <v>3.1647994950747247</v>
      </c>
      <c r="AJ205" s="58">
        <f t="shared" si="165"/>
        <v>2.4386939439100397</v>
      </c>
      <c r="AK205" s="58">
        <f t="shared" si="166"/>
        <v>0</v>
      </c>
      <c r="AL205" s="58">
        <f t="shared" si="167"/>
        <v>2.7590559700651442</v>
      </c>
      <c r="AM205" s="58">
        <f t="shared" si="168"/>
        <v>0.97547757756401576</v>
      </c>
      <c r="AN205" s="58">
        <f t="shared" si="169"/>
        <v>0</v>
      </c>
      <c r="AO205" s="56">
        <v>739.38333333333333</v>
      </c>
      <c r="AP205" s="56">
        <v>123.01666666666665</v>
      </c>
      <c r="AQ205" s="56">
        <v>3.7</v>
      </c>
      <c r="AR205" s="57">
        <f>SUM(AO205:AQ205)</f>
        <v>866.1</v>
      </c>
      <c r="AS205">
        <v>20</v>
      </c>
      <c r="AT205">
        <v>62</v>
      </c>
      <c r="AU205">
        <v>32</v>
      </c>
      <c r="AV205">
        <v>26</v>
      </c>
      <c r="AW205">
        <v>15</v>
      </c>
      <c r="AX205" s="9">
        <f t="shared" si="170"/>
        <v>1.3855213023900244</v>
      </c>
      <c r="AY205" s="9">
        <f t="shared" si="171"/>
        <v>4.2951160374090751</v>
      </c>
      <c r="AZ205" s="9">
        <f t="shared" si="172"/>
        <v>2.2168340838240388</v>
      </c>
      <c r="BA205" s="9">
        <f t="shared" si="173"/>
        <v>1.8011776931070316</v>
      </c>
      <c r="BB205" s="9">
        <f t="shared" si="174"/>
        <v>1.0391409767925182</v>
      </c>
      <c r="BC205" s="33">
        <f t="shared" si="175"/>
        <v>11.552864583333333</v>
      </c>
      <c r="BD205" s="33">
        <f t="shared" si="176"/>
        <v>5.7812500000000003E-2</v>
      </c>
      <c r="BE205" s="33">
        <f t="shared" si="177"/>
        <v>1.9221354166666664</v>
      </c>
      <c r="BF205" s="42">
        <f>BI205-BG205-BH205</f>
        <v>39</v>
      </c>
      <c r="BG205" s="43">
        <v>5</v>
      </c>
      <c r="BH205" s="43">
        <v>0</v>
      </c>
      <c r="BI205" s="43">
        <v>44</v>
      </c>
      <c r="BJ205" s="42">
        <f>BM205-BK205-BL205</f>
        <v>34</v>
      </c>
      <c r="BK205" s="43">
        <v>2</v>
      </c>
      <c r="BL205" s="43">
        <v>0</v>
      </c>
      <c r="BM205" s="43">
        <v>36</v>
      </c>
      <c r="BN205" s="34">
        <f t="shared" si="182"/>
        <v>28.490933508276992</v>
      </c>
      <c r="BO205" s="34">
        <f t="shared" si="183"/>
        <v>65.791325501159193</v>
      </c>
      <c r="BP205" s="33">
        <v>30.617670930729329</v>
      </c>
      <c r="BQ205" s="33">
        <v>-2.3654937369362607</v>
      </c>
      <c r="BR205" s="33">
        <v>0.27990979750778544</v>
      </c>
      <c r="BS205" s="33">
        <v>-4.7015132190574266E-2</v>
      </c>
      <c r="BT205" s="33">
        <v>0.85020952550567652</v>
      </c>
      <c r="BU205" s="9">
        <f t="shared" si="184"/>
        <v>29.335281384615953</v>
      </c>
      <c r="BV205" s="34">
        <f t="shared" si="185"/>
        <v>67.741095449984883</v>
      </c>
      <c r="BW205" s="33">
        <v>4.8144622599212612</v>
      </c>
      <c r="BX205" s="33">
        <v>6.1298045371038619E-2</v>
      </c>
      <c r="BY205" s="33">
        <v>0.43964629539582079</v>
      </c>
      <c r="BZ205" s="33">
        <v>-6.1597544770270813</v>
      </c>
      <c r="CA205" s="9">
        <f t="shared" si="186"/>
        <v>-0.84434787633896136</v>
      </c>
      <c r="CB205" s="34">
        <f t="shared" si="187"/>
        <v>-1.9497699488256814</v>
      </c>
      <c r="CC205" s="47">
        <v>51.785328</v>
      </c>
      <c r="CD205">
        <v>2682723</v>
      </c>
      <c r="CE205" s="68">
        <f t="shared" si="178"/>
        <v>3437238.84375</v>
      </c>
      <c r="CF205" s="62">
        <v>18.7</v>
      </c>
      <c r="CG205" s="62">
        <v>17.100000000000001</v>
      </c>
      <c r="CH205" s="62">
        <v>3.1</v>
      </c>
      <c r="CI205" s="62">
        <v>5.6</v>
      </c>
      <c r="CJ205" s="63">
        <f t="shared" si="150"/>
        <v>11.28103543789555</v>
      </c>
      <c r="CK205" s="62">
        <v>1.3</v>
      </c>
      <c r="CL205" s="63">
        <f t="shared" si="151"/>
        <v>2.6188117980828958</v>
      </c>
      <c r="CM205" s="62">
        <v>6.7</v>
      </c>
      <c r="CN205" t="s">
        <v>1908</v>
      </c>
      <c r="CO205" t="s">
        <v>1604</v>
      </c>
      <c r="CP205" t="s">
        <v>1571</v>
      </c>
      <c r="CQ205" t="s">
        <v>2414</v>
      </c>
      <c r="CR205">
        <v>74</v>
      </c>
      <c r="CS205">
        <v>202</v>
      </c>
      <c r="CT205">
        <v>21</v>
      </c>
      <c r="CU205" t="s">
        <v>3401</v>
      </c>
      <c r="CZ205" s="72">
        <v>984200</v>
      </c>
      <c r="DA205">
        <v>0</v>
      </c>
    </row>
    <row r="206" spans="1:105" x14ac:dyDescent="0.2">
      <c r="A206" s="38" t="s">
        <v>2452</v>
      </c>
      <c r="B206" t="s">
        <v>953</v>
      </c>
      <c r="C206" t="s">
        <v>953</v>
      </c>
      <c r="D206" t="s">
        <v>953</v>
      </c>
      <c r="E206" t="str">
        <f t="shared" si="179"/>
        <v xml:space="preserve">Tallinder, Henrik </v>
      </c>
      <c r="F206" t="s">
        <v>927</v>
      </c>
      <c r="G206" t="s">
        <v>1524</v>
      </c>
      <c r="H206">
        <v>47</v>
      </c>
      <c r="I206">
        <v>4</v>
      </c>
      <c r="J206">
        <v>10</v>
      </c>
      <c r="K206">
        <f>I206+J206</f>
        <v>14</v>
      </c>
      <c r="L206">
        <v>19</v>
      </c>
      <c r="M206">
        <v>34</v>
      </c>
      <c r="N206">
        <v>34</v>
      </c>
      <c r="O206" s="4">
        <f t="shared" si="180"/>
        <v>0.11764705882352941</v>
      </c>
      <c r="P206">
        <v>1208</v>
      </c>
      <c r="Q206">
        <v>0</v>
      </c>
      <c r="R206">
        <v>0</v>
      </c>
      <c r="S206">
        <v>0</v>
      </c>
      <c r="T206">
        <v>1</v>
      </c>
      <c r="U206" s="4">
        <f t="shared" si="181"/>
        <v>0</v>
      </c>
      <c r="V206" s="40">
        <v>0</v>
      </c>
      <c r="W206">
        <v>0</v>
      </c>
      <c r="X206">
        <v>0</v>
      </c>
      <c r="Y206">
        <v>0</v>
      </c>
      <c r="Z206">
        <v>0</v>
      </c>
      <c r="AA206">
        <f>I206-W206-Y206</f>
        <v>4</v>
      </c>
      <c r="AB206">
        <f>J206-X206-Z206</f>
        <v>10</v>
      </c>
      <c r="AC206" s="9">
        <f t="shared" si="158"/>
        <v>0</v>
      </c>
      <c r="AD206" s="9">
        <f t="shared" si="159"/>
        <v>0</v>
      </c>
      <c r="AE206" s="9">
        <f t="shared" si="160"/>
        <v>0</v>
      </c>
      <c r="AF206" s="9">
        <f t="shared" si="161"/>
        <v>0</v>
      </c>
      <c r="AG206" s="9">
        <f t="shared" si="162"/>
        <v>6.03963510537905</v>
      </c>
      <c r="AH206" s="9">
        <f t="shared" si="163"/>
        <v>15.099087763447626</v>
      </c>
      <c r="AI206" s="6">
        <f t="shared" si="164"/>
        <v>3.3972947467757155</v>
      </c>
      <c r="AJ206" s="6">
        <f t="shared" si="165"/>
        <v>6.5099457504520792</v>
      </c>
      <c r="AK206" s="6">
        <f t="shared" si="166"/>
        <v>0.63581773225008831</v>
      </c>
      <c r="AL206" s="6">
        <f t="shared" si="167"/>
        <v>2.2648631645171435</v>
      </c>
      <c r="AM206" s="6">
        <f t="shared" si="168"/>
        <v>0</v>
      </c>
      <c r="AN206" s="6">
        <f t="shared" si="169"/>
        <v>6.9939950547509717</v>
      </c>
      <c r="AO206" s="32">
        <v>794.75</v>
      </c>
      <c r="AP206" s="32">
        <v>9.2166666666666668</v>
      </c>
      <c r="AQ206" s="32">
        <v>188.73333333333332</v>
      </c>
      <c r="AR206" s="32">
        <v>992.7</v>
      </c>
      <c r="AS206" s="40">
        <v>66</v>
      </c>
      <c r="AT206" s="40">
        <v>26</v>
      </c>
      <c r="AU206" s="40">
        <v>18</v>
      </c>
      <c r="AV206" s="40">
        <v>45</v>
      </c>
      <c r="AW206" s="40">
        <v>15</v>
      </c>
      <c r="AX206" s="9">
        <f t="shared" si="170"/>
        <v>3.9891205802357206</v>
      </c>
      <c r="AY206" s="9">
        <f t="shared" si="171"/>
        <v>1.5714717437292232</v>
      </c>
      <c r="AZ206" s="9">
        <f t="shared" si="172"/>
        <v>1.0879419764279239</v>
      </c>
      <c r="BA206" s="9">
        <f t="shared" si="173"/>
        <v>2.7198549410698094</v>
      </c>
      <c r="BB206" s="9">
        <f t="shared" si="174"/>
        <v>0.90661831368993651</v>
      </c>
      <c r="BC206" s="9">
        <f t="shared" si="175"/>
        <v>16.909574468085108</v>
      </c>
      <c r="BD206" s="9">
        <f t="shared" si="176"/>
        <v>4.0156028368794328</v>
      </c>
      <c r="BE206" s="9">
        <f t="shared" si="177"/>
        <v>0.19609929078014185</v>
      </c>
      <c r="BF206" s="3">
        <v>45</v>
      </c>
      <c r="BG206" s="3">
        <v>1</v>
      </c>
      <c r="BH206" s="3">
        <v>2</v>
      </c>
      <c r="BI206" s="3">
        <v>48</v>
      </c>
      <c r="BJ206" s="3">
        <v>30</v>
      </c>
      <c r="BK206" s="3">
        <v>0</v>
      </c>
      <c r="BL206" s="3">
        <v>22</v>
      </c>
      <c r="BM206" s="3">
        <v>52</v>
      </c>
      <c r="BN206" s="34">
        <f t="shared" si="182"/>
        <v>35.959971005441687</v>
      </c>
      <c r="BO206" s="34">
        <f t="shared" si="183"/>
        <v>72.448818385094569</v>
      </c>
      <c r="BP206" s="34">
        <v>9.728893336330648</v>
      </c>
      <c r="BQ206" s="34">
        <v>-0.31142549043777445</v>
      </c>
      <c r="BR206" s="34">
        <v>0.13441270350898243</v>
      </c>
      <c r="BS206" s="34">
        <v>-0.44812853634824884</v>
      </c>
      <c r="BT206" s="34">
        <v>0</v>
      </c>
      <c r="BU206" s="34">
        <f t="shared" si="184"/>
        <v>9.103752013053608</v>
      </c>
      <c r="BV206" s="34">
        <f t="shared" si="185"/>
        <v>18.341396218502283</v>
      </c>
      <c r="BW206" s="34">
        <v>18.419891740774812</v>
      </c>
      <c r="BX206" s="34">
        <v>0.2811638785177053</v>
      </c>
      <c r="BY206" s="34">
        <v>7.1902928159503752</v>
      </c>
      <c r="BZ206" s="34">
        <v>0.96487055714518877</v>
      </c>
      <c r="CA206" s="34">
        <f t="shared" si="186"/>
        <v>26.856218992388083</v>
      </c>
      <c r="CB206" s="34">
        <f t="shared" si="187"/>
        <v>54.107422166592286</v>
      </c>
      <c r="CC206" s="15">
        <v>70</v>
      </c>
      <c r="CD206" s="7">
        <v>2152891</v>
      </c>
      <c r="CE206" s="68">
        <f t="shared" si="178"/>
        <v>3756107.7021276592</v>
      </c>
      <c r="CF206" s="9">
        <v>15</v>
      </c>
      <c r="CG206" s="9">
        <v>23.4</v>
      </c>
      <c r="CH206" s="9">
        <v>5.7</v>
      </c>
      <c r="CI206" s="9">
        <v>1.6</v>
      </c>
      <c r="CJ206" s="9">
        <f t="shared" si="150"/>
        <v>2.6876076092890435</v>
      </c>
      <c r="CK206" s="9">
        <v>2.6</v>
      </c>
      <c r="CL206" s="9">
        <f t="shared" si="151"/>
        <v>4.3673623650946967</v>
      </c>
      <c r="CM206" s="9">
        <v>4.2</v>
      </c>
      <c r="CN206" t="s">
        <v>1088</v>
      </c>
      <c r="CO206" t="s">
        <v>3168</v>
      </c>
      <c r="CQ206" t="s">
        <v>2436</v>
      </c>
      <c r="CR206">
        <v>75</v>
      </c>
      <c r="CS206">
        <v>214</v>
      </c>
      <c r="CU206" t="s">
        <v>3402</v>
      </c>
      <c r="CV206" t="s">
        <v>2382</v>
      </c>
      <c r="CW206">
        <v>0</v>
      </c>
      <c r="CX206">
        <v>0</v>
      </c>
      <c r="CY206">
        <v>0</v>
      </c>
      <c r="CZ206" s="71"/>
      <c r="DA206">
        <v>0</v>
      </c>
    </row>
    <row r="207" spans="1:105" x14ac:dyDescent="0.2">
      <c r="A207" s="44" t="s">
        <v>2372</v>
      </c>
      <c r="B207" s="43" t="s">
        <v>953</v>
      </c>
      <c r="C207" s="43" t="s">
        <v>953</v>
      </c>
      <c r="D207" s="42" t="s">
        <v>953</v>
      </c>
      <c r="E207" s="42" t="str">
        <f t="shared" si="179"/>
        <v xml:space="preserve">Tallinder, Henrik </v>
      </c>
      <c r="F207" s="42" t="s">
        <v>927</v>
      </c>
      <c r="G207" s="45" t="s">
        <v>2374</v>
      </c>
      <c r="H207" s="43">
        <v>71</v>
      </c>
      <c r="I207" s="64">
        <v>1</v>
      </c>
      <c r="J207" s="64">
        <v>17</v>
      </c>
      <c r="K207" s="64">
        <v>18</v>
      </c>
      <c r="L207" s="43">
        <v>5</v>
      </c>
      <c r="M207">
        <v>48</v>
      </c>
      <c r="N207">
        <v>70</v>
      </c>
      <c r="O207" s="4">
        <f t="shared" si="180"/>
        <v>1.4285714285714285E-2</v>
      </c>
      <c r="Q207">
        <v>0</v>
      </c>
      <c r="R207">
        <v>0</v>
      </c>
      <c r="S207">
        <v>0</v>
      </c>
      <c r="T207">
        <v>0</v>
      </c>
      <c r="U207" s="4">
        <f t="shared" si="181"/>
        <v>0</v>
      </c>
      <c r="V207">
        <v>0</v>
      </c>
      <c r="W207">
        <v>0</v>
      </c>
      <c r="X207">
        <v>1</v>
      </c>
      <c r="Y207">
        <v>0</v>
      </c>
      <c r="Z207">
        <v>2</v>
      </c>
      <c r="AA207">
        <v>1</v>
      </c>
      <c r="AB207">
        <v>14</v>
      </c>
      <c r="AC207" s="9">
        <f t="shared" si="158"/>
        <v>0</v>
      </c>
      <c r="AD207" s="9">
        <f t="shared" si="159"/>
        <v>19.911504424778762</v>
      </c>
      <c r="AE207" s="9">
        <f t="shared" si="160"/>
        <v>0</v>
      </c>
      <c r="AF207" s="9">
        <f t="shared" si="161"/>
        <v>2.219482120838471</v>
      </c>
      <c r="AG207" s="9">
        <f t="shared" si="162"/>
        <v>0.99315824321341861</v>
      </c>
      <c r="AH207" s="9">
        <f t="shared" si="163"/>
        <v>13.904215404987861</v>
      </c>
      <c r="AI207" s="58">
        <f t="shared" si="164"/>
        <v>2.5822114323548888</v>
      </c>
      <c r="AJ207" s="58">
        <f t="shared" si="165"/>
        <v>3.9823008849557526</v>
      </c>
      <c r="AK207" s="58">
        <f t="shared" si="166"/>
        <v>0.88779284833538841</v>
      </c>
      <c r="AL207" s="58">
        <f t="shared" si="167"/>
        <v>2.5325535201942175</v>
      </c>
      <c r="AM207" s="58">
        <f t="shared" si="168"/>
        <v>0</v>
      </c>
      <c r="AN207" s="58">
        <f t="shared" si="169"/>
        <v>6.4364981504315661</v>
      </c>
      <c r="AO207" s="56">
        <v>1208.2666666666667</v>
      </c>
      <c r="AP207" s="56">
        <v>15.066666666666666</v>
      </c>
      <c r="AQ207" s="56">
        <v>270.33333333333331</v>
      </c>
      <c r="AR207" s="57">
        <f>SUM(AO207:AQ207)</f>
        <v>1493.6666666666665</v>
      </c>
      <c r="AS207">
        <v>118</v>
      </c>
      <c r="AT207">
        <v>34</v>
      </c>
      <c r="AU207">
        <v>32</v>
      </c>
      <c r="AV207">
        <v>52</v>
      </c>
      <c r="AW207">
        <v>16</v>
      </c>
      <c r="AX207" s="9">
        <f t="shared" si="170"/>
        <v>4.7400133898683334</v>
      </c>
      <c r="AY207" s="9">
        <f t="shared" si="171"/>
        <v>1.365766569962062</v>
      </c>
      <c r="AZ207" s="9">
        <f t="shared" si="172"/>
        <v>1.2854273599642938</v>
      </c>
      <c r="BA207" s="9">
        <f t="shared" si="173"/>
        <v>2.0888194599419774</v>
      </c>
      <c r="BB207" s="9">
        <f t="shared" si="174"/>
        <v>0.6427136799821469</v>
      </c>
      <c r="BC207" s="33">
        <f t="shared" si="175"/>
        <v>17.017840375586854</v>
      </c>
      <c r="BD207" s="33">
        <f t="shared" si="176"/>
        <v>3.8075117370892015</v>
      </c>
      <c r="BE207" s="33">
        <f t="shared" si="177"/>
        <v>0.21220657276995306</v>
      </c>
      <c r="BF207" s="42">
        <f>BI207-BG207-BH207</f>
        <v>52</v>
      </c>
      <c r="BG207" s="43">
        <v>1</v>
      </c>
      <c r="BH207" s="43">
        <v>4</v>
      </c>
      <c r="BI207" s="43">
        <v>57</v>
      </c>
      <c r="BJ207" s="42">
        <f>BM207-BK207-BL207</f>
        <v>51</v>
      </c>
      <c r="BK207" s="43">
        <v>0</v>
      </c>
      <c r="BL207" s="43">
        <v>29</v>
      </c>
      <c r="BM207" s="43">
        <v>80</v>
      </c>
      <c r="BN207" s="34">
        <f t="shared" si="182"/>
        <v>45.494224540895175</v>
      </c>
      <c r="BO207" s="34">
        <f t="shared" si="183"/>
        <v>60.916167651276744</v>
      </c>
      <c r="BP207" s="33">
        <v>4.0744859507438482</v>
      </c>
      <c r="BQ207" s="33">
        <v>0.17589143234425794</v>
      </c>
      <c r="BR207" s="33">
        <v>-1.3381733704856766</v>
      </c>
      <c r="BS207" s="33">
        <v>0.77425864890671758</v>
      </c>
      <c r="BT207" s="33">
        <v>2.6486182846679918</v>
      </c>
      <c r="BU207" s="9">
        <f t="shared" si="184"/>
        <v>6.3350809461771398</v>
      </c>
      <c r="BV207" s="34">
        <f t="shared" si="185"/>
        <v>8.4825899747964382</v>
      </c>
      <c r="BW207" s="33">
        <v>24.136077520541576</v>
      </c>
      <c r="BX207" s="33">
        <v>0.52442981904720976</v>
      </c>
      <c r="BY207" s="33">
        <v>13.554901959006537</v>
      </c>
      <c r="BZ207" s="33">
        <v>0.94373429612270987</v>
      </c>
      <c r="CA207" s="9">
        <f t="shared" si="186"/>
        <v>39.159143594718039</v>
      </c>
      <c r="CB207" s="34">
        <f t="shared" si="187"/>
        <v>52.433577676480304</v>
      </c>
      <c r="CC207" s="47">
        <v>54.993515000000002</v>
      </c>
      <c r="CD207">
        <v>1925796</v>
      </c>
      <c r="CE207" s="68">
        <f t="shared" si="178"/>
        <v>2224158.7605633801</v>
      </c>
      <c r="CF207" s="62">
        <v>22.6</v>
      </c>
      <c r="CG207" s="62">
        <v>34.9</v>
      </c>
      <c r="CH207" s="62">
        <v>-0.4</v>
      </c>
      <c r="CI207" s="62">
        <v>1</v>
      </c>
      <c r="CJ207" s="63">
        <f t="shared" si="150"/>
        <v>1.1241849658997227</v>
      </c>
      <c r="CK207" s="62">
        <v>3</v>
      </c>
      <c r="CL207" s="63">
        <f t="shared" si="151"/>
        <v>3.3725548976991684</v>
      </c>
      <c r="CM207" s="62">
        <v>4.2</v>
      </c>
      <c r="CN207" t="s">
        <v>1961</v>
      </c>
      <c r="CO207" t="s">
        <v>3168</v>
      </c>
      <c r="CQ207" t="s">
        <v>2436</v>
      </c>
      <c r="CR207">
        <v>75</v>
      </c>
      <c r="CS207">
        <v>214</v>
      </c>
      <c r="CT207">
        <v>10</v>
      </c>
      <c r="CU207" t="s">
        <v>3402</v>
      </c>
      <c r="CZ207" s="72">
        <v>2562500</v>
      </c>
      <c r="DA207">
        <v>0</v>
      </c>
    </row>
    <row r="208" spans="1:105" x14ac:dyDescent="0.2">
      <c r="A208" s="38" t="s">
        <v>2452</v>
      </c>
      <c r="B208" t="s">
        <v>953</v>
      </c>
      <c r="C208" t="s">
        <v>953</v>
      </c>
      <c r="D208" s="82" t="s">
        <v>953</v>
      </c>
      <c r="E208" t="str">
        <f t="shared" si="179"/>
        <v xml:space="preserve">Spacek, Jaroslav </v>
      </c>
      <c r="F208" t="s">
        <v>887</v>
      </c>
      <c r="G208" t="s">
        <v>1524</v>
      </c>
      <c r="H208">
        <v>65</v>
      </c>
      <c r="I208">
        <v>5</v>
      </c>
      <c r="J208">
        <v>16</v>
      </c>
      <c r="K208">
        <f>I208+J208</f>
        <v>21</v>
      </c>
      <c r="L208">
        <v>20</v>
      </c>
      <c r="M208">
        <v>62</v>
      </c>
      <c r="N208">
        <v>78</v>
      </c>
      <c r="O208" s="4">
        <f t="shared" si="180"/>
        <v>6.4102564102564097E-2</v>
      </c>
      <c r="P208">
        <v>1467</v>
      </c>
      <c r="Q208">
        <v>2</v>
      </c>
      <c r="R208">
        <v>0</v>
      </c>
      <c r="S208">
        <v>0</v>
      </c>
      <c r="T208">
        <v>0</v>
      </c>
      <c r="U208" s="4">
        <f t="shared" si="181"/>
        <v>0</v>
      </c>
      <c r="V208" s="40">
        <v>0</v>
      </c>
      <c r="W208">
        <v>1</v>
      </c>
      <c r="X208">
        <v>8</v>
      </c>
      <c r="Y208">
        <v>0</v>
      </c>
      <c r="Z208">
        <v>0</v>
      </c>
      <c r="AA208">
        <f>I208-W208-Y208</f>
        <v>4</v>
      </c>
      <c r="AB208">
        <f>J208-X208-Z208</f>
        <v>8</v>
      </c>
      <c r="AC208" s="9">
        <f t="shared" si="158"/>
        <v>1.5573628655476726</v>
      </c>
      <c r="AD208" s="9">
        <f t="shared" si="159"/>
        <v>12.45890292438138</v>
      </c>
      <c r="AE208" s="9">
        <f t="shared" si="160"/>
        <v>0</v>
      </c>
      <c r="AF208" s="9">
        <f t="shared" si="161"/>
        <v>0</v>
      </c>
      <c r="AG208" s="9">
        <f t="shared" si="162"/>
        <v>5.1876936378701632</v>
      </c>
      <c r="AH208" s="9">
        <f t="shared" si="163"/>
        <v>10.375387275740326</v>
      </c>
      <c r="AI208" s="6">
        <f t="shared" si="164"/>
        <v>3.5016932055623604</v>
      </c>
      <c r="AJ208" s="6">
        <f t="shared" si="165"/>
        <v>4.9835611697525524</v>
      </c>
      <c r="AK208" s="6">
        <f t="shared" si="166"/>
        <v>0</v>
      </c>
      <c r="AL208" s="6">
        <f t="shared" si="167"/>
        <v>2.2047697960948196</v>
      </c>
      <c r="AM208" s="6">
        <f t="shared" si="168"/>
        <v>0.62294514621906905</v>
      </c>
      <c r="AN208" s="6">
        <f t="shared" si="169"/>
        <v>8.0230728893550065</v>
      </c>
      <c r="AO208" s="32">
        <v>925.26666666666665</v>
      </c>
      <c r="AP208" s="32">
        <v>192.63333333333333</v>
      </c>
      <c r="AQ208" s="32">
        <v>127.13333333333334</v>
      </c>
      <c r="AR208" s="32">
        <v>1245.0333333333333</v>
      </c>
      <c r="AS208" s="40">
        <v>103</v>
      </c>
      <c r="AT208" s="40">
        <v>83</v>
      </c>
      <c r="AU208" s="40">
        <v>38</v>
      </c>
      <c r="AV208" s="40">
        <v>50</v>
      </c>
      <c r="AW208" s="40">
        <v>20</v>
      </c>
      <c r="AX208" s="9">
        <f t="shared" si="170"/>
        <v>4.963722524162673</v>
      </c>
      <c r="AY208" s="9">
        <f t="shared" si="171"/>
        <v>3.9998929078204064</v>
      </c>
      <c r="AZ208" s="9">
        <f t="shared" si="172"/>
        <v>1.8312762710503065</v>
      </c>
      <c r="BA208" s="9">
        <f t="shared" si="173"/>
        <v>2.4095740408556665</v>
      </c>
      <c r="BB208" s="9">
        <f t="shared" si="174"/>
        <v>0.96382961634226672</v>
      </c>
      <c r="BC208" s="9">
        <f t="shared" si="175"/>
        <v>14.234871794871795</v>
      </c>
      <c r="BD208" s="9">
        <f t="shared" si="176"/>
        <v>1.9558974358974359</v>
      </c>
      <c r="BE208" s="9">
        <f t="shared" si="177"/>
        <v>2.9635897435897434</v>
      </c>
      <c r="BF208" s="3">
        <v>54</v>
      </c>
      <c r="BG208" s="3">
        <v>16</v>
      </c>
      <c r="BH208" s="3">
        <v>0</v>
      </c>
      <c r="BI208" s="3">
        <v>70</v>
      </c>
      <c r="BJ208" s="3">
        <v>34</v>
      </c>
      <c r="BK208" s="3">
        <v>2</v>
      </c>
      <c r="BL208" s="3">
        <v>17</v>
      </c>
      <c r="BM208" s="3">
        <v>53</v>
      </c>
      <c r="BN208" s="34">
        <f t="shared" si="182"/>
        <v>32.289339671207756</v>
      </c>
      <c r="BO208" s="34">
        <f t="shared" si="183"/>
        <v>51.869036445408838</v>
      </c>
      <c r="BP208" s="34">
        <v>7.304324967002465</v>
      </c>
      <c r="BQ208" s="34">
        <v>1.5808131601343161</v>
      </c>
      <c r="BR208" s="34">
        <v>0.16857892242584208</v>
      </c>
      <c r="BS208" s="34">
        <v>-0.30186546054966817</v>
      </c>
      <c r="BT208" s="34">
        <v>0</v>
      </c>
      <c r="BU208" s="34">
        <f t="shared" si="184"/>
        <v>8.7518515890129542</v>
      </c>
      <c r="BV208" s="34">
        <f t="shared" si="185"/>
        <v>14.058822932204688</v>
      </c>
      <c r="BW208" s="34">
        <v>22.20683045187068</v>
      </c>
      <c r="BX208" s="34">
        <v>3.1097004973645426</v>
      </c>
      <c r="BY208" s="34">
        <v>3.2194107587254246</v>
      </c>
      <c r="BZ208" s="34">
        <v>-4.9984536257658441</v>
      </c>
      <c r="CA208" s="34">
        <f t="shared" si="186"/>
        <v>23.537488082194802</v>
      </c>
      <c r="CB208" s="34">
        <f t="shared" si="187"/>
        <v>37.810213513204147</v>
      </c>
      <c r="CC208" s="15">
        <v>69</v>
      </c>
      <c r="CD208" s="7">
        <v>2854543</v>
      </c>
      <c r="CE208" s="68">
        <f t="shared" si="178"/>
        <v>3601115.7846153844</v>
      </c>
      <c r="CF208" s="9">
        <v>24.4</v>
      </c>
      <c r="CG208" s="9">
        <v>25.9</v>
      </c>
      <c r="CH208" s="9">
        <v>8.4</v>
      </c>
      <c r="CI208" s="9">
        <v>1.9</v>
      </c>
      <c r="CJ208" s="9">
        <f t="shared" si="150"/>
        <v>2.4284253578732109</v>
      </c>
      <c r="CK208" s="9">
        <v>3.4</v>
      </c>
      <c r="CL208" s="9">
        <f t="shared" si="151"/>
        <v>4.3456032719836406</v>
      </c>
      <c r="CM208" s="9">
        <v>5.3</v>
      </c>
      <c r="CN208" t="s">
        <v>1014</v>
      </c>
      <c r="CO208" t="s">
        <v>1015</v>
      </c>
      <c r="CQ208" t="s">
        <v>3079</v>
      </c>
      <c r="CR208">
        <v>71</v>
      </c>
      <c r="CS208">
        <v>204</v>
      </c>
      <c r="CU208" t="s">
        <v>3402</v>
      </c>
      <c r="CV208" t="s">
        <v>2382</v>
      </c>
      <c r="CW208">
        <v>0</v>
      </c>
      <c r="CX208">
        <v>0</v>
      </c>
      <c r="CY208">
        <v>0</v>
      </c>
      <c r="CZ208" s="70"/>
      <c r="DA208">
        <v>0</v>
      </c>
    </row>
    <row r="209" spans="1:105" x14ac:dyDescent="0.2">
      <c r="A209" s="44" t="s">
        <v>2372</v>
      </c>
      <c r="B209" s="43" t="s">
        <v>953</v>
      </c>
      <c r="C209" s="43" t="s">
        <v>953</v>
      </c>
      <c r="D209" s="82" t="s">
        <v>953</v>
      </c>
      <c r="E209" s="42" t="str">
        <f t="shared" si="179"/>
        <v xml:space="preserve">Spacek, Jaroslav </v>
      </c>
      <c r="F209" s="42" t="s">
        <v>887</v>
      </c>
      <c r="G209" s="45" t="s">
        <v>2374</v>
      </c>
      <c r="H209" s="43">
        <v>60</v>
      </c>
      <c r="I209" s="64">
        <v>9</v>
      </c>
      <c r="J209" s="64">
        <v>23</v>
      </c>
      <c r="K209" s="64">
        <v>32</v>
      </c>
      <c r="L209" s="43">
        <v>7</v>
      </c>
      <c r="M209">
        <v>42</v>
      </c>
      <c r="N209">
        <v>95</v>
      </c>
      <c r="O209" s="4">
        <f t="shared" si="180"/>
        <v>9.4736842105263161E-2</v>
      </c>
      <c r="Q209">
        <v>1</v>
      </c>
      <c r="R209">
        <v>0</v>
      </c>
      <c r="S209">
        <v>0</v>
      </c>
      <c r="T209">
        <v>0</v>
      </c>
      <c r="U209" s="4">
        <f t="shared" si="181"/>
        <v>0</v>
      </c>
      <c r="V209">
        <v>0</v>
      </c>
      <c r="W209">
        <v>7</v>
      </c>
      <c r="X209">
        <v>15</v>
      </c>
      <c r="Y209">
        <v>0</v>
      </c>
      <c r="Z209">
        <v>0</v>
      </c>
      <c r="AA209">
        <v>2</v>
      </c>
      <c r="AB209">
        <v>8</v>
      </c>
      <c r="AC209" s="9">
        <f t="shared" si="158"/>
        <v>8.6260012322858906</v>
      </c>
      <c r="AD209" s="9">
        <f t="shared" si="159"/>
        <v>18.484288354898339</v>
      </c>
      <c r="AE209" s="9">
        <f t="shared" si="160"/>
        <v>0</v>
      </c>
      <c r="AF209" s="9">
        <f t="shared" si="161"/>
        <v>0</v>
      </c>
      <c r="AG209" s="9">
        <f t="shared" si="162"/>
        <v>2.4375793482860768</v>
      </c>
      <c r="AH209" s="9">
        <f t="shared" si="163"/>
        <v>9.7503173931443072</v>
      </c>
      <c r="AI209" s="58">
        <f t="shared" si="164"/>
        <v>3.5344900550148117</v>
      </c>
      <c r="AJ209" s="58">
        <f t="shared" si="165"/>
        <v>8.3795440542205792</v>
      </c>
      <c r="AK209" s="58">
        <f t="shared" si="166"/>
        <v>0.79593190360380273</v>
      </c>
      <c r="AL209" s="58">
        <f t="shared" si="167"/>
        <v>3.107913669064748</v>
      </c>
      <c r="AM209" s="58">
        <f t="shared" si="168"/>
        <v>0.49291435613062229</v>
      </c>
      <c r="AN209" s="58">
        <f t="shared" si="169"/>
        <v>5.1735573734247176</v>
      </c>
      <c r="AO209" s="56">
        <v>984.58333333333337</v>
      </c>
      <c r="AP209" s="56">
        <v>243.45</v>
      </c>
      <c r="AQ209" s="56">
        <v>150.76666666666668</v>
      </c>
      <c r="AR209" s="57">
        <f>SUM(AO209:AQ209)</f>
        <v>1378.8</v>
      </c>
      <c r="AS209">
        <v>75</v>
      </c>
      <c r="AT209">
        <v>78</v>
      </c>
      <c r="AU209">
        <v>41</v>
      </c>
      <c r="AV209">
        <v>43</v>
      </c>
      <c r="AW209">
        <v>12</v>
      </c>
      <c r="AX209" s="9">
        <f t="shared" si="170"/>
        <v>3.2637075718015667</v>
      </c>
      <c r="AY209" s="9">
        <f t="shared" si="171"/>
        <v>3.3942558746736293</v>
      </c>
      <c r="AZ209" s="9">
        <f t="shared" si="172"/>
        <v>1.7841601392515232</v>
      </c>
      <c r="BA209" s="9">
        <f t="shared" si="173"/>
        <v>1.8711923411662317</v>
      </c>
      <c r="BB209" s="9">
        <f t="shared" si="174"/>
        <v>0.5221932114882506</v>
      </c>
      <c r="BC209" s="33">
        <f t="shared" si="175"/>
        <v>16.409722222222221</v>
      </c>
      <c r="BD209" s="33">
        <f t="shared" si="176"/>
        <v>2.512777777777778</v>
      </c>
      <c r="BE209" s="33">
        <f t="shared" si="177"/>
        <v>4.0575000000000001</v>
      </c>
      <c r="BF209" s="42">
        <f>BI209-BG209-BH209</f>
        <v>58</v>
      </c>
      <c r="BG209" s="43">
        <v>34</v>
      </c>
      <c r="BH209" s="43">
        <v>2</v>
      </c>
      <c r="BI209" s="43">
        <v>94</v>
      </c>
      <c r="BJ209" s="42">
        <f>BM209-BK209-BL209</f>
        <v>51</v>
      </c>
      <c r="BK209" s="43">
        <v>2</v>
      </c>
      <c r="BL209" s="43">
        <v>13</v>
      </c>
      <c r="BM209" s="43">
        <v>66</v>
      </c>
      <c r="BN209" s="34">
        <f t="shared" si="182"/>
        <v>46.753845561897514</v>
      </c>
      <c r="BO209" s="34">
        <f t="shared" si="183"/>
        <v>67.818168787202666</v>
      </c>
      <c r="BP209" s="33">
        <v>3.732696636771963</v>
      </c>
      <c r="BQ209" s="33">
        <v>17.341669957992419</v>
      </c>
      <c r="BR209" s="33">
        <v>-0.6485598592257773</v>
      </c>
      <c r="BS209" s="33">
        <v>-0.36414324158885442</v>
      </c>
      <c r="BT209" s="33">
        <v>0</v>
      </c>
      <c r="BU209" s="9">
        <f t="shared" si="184"/>
        <v>20.061663493949748</v>
      </c>
      <c r="BV209" s="34">
        <f t="shared" si="185"/>
        <v>29.100179132506163</v>
      </c>
      <c r="BW209" s="33">
        <v>9.5833590470749659</v>
      </c>
      <c r="BX209" s="33">
        <v>5.1204859014433008</v>
      </c>
      <c r="BY209" s="33">
        <v>10.264862081938464</v>
      </c>
      <c r="BZ209" s="33">
        <v>1.7234750374910346</v>
      </c>
      <c r="CA209" s="9">
        <f t="shared" si="186"/>
        <v>26.692182067947765</v>
      </c>
      <c r="CB209" s="34">
        <f t="shared" si="187"/>
        <v>38.717989654696503</v>
      </c>
      <c r="CC209" s="47">
        <v>56.754078</v>
      </c>
      <c r="CD209">
        <v>2972321</v>
      </c>
      <c r="CE209" s="68">
        <f t="shared" si="178"/>
        <v>4062172.0333333332</v>
      </c>
      <c r="CF209" s="62">
        <v>36.299999999999997</v>
      </c>
      <c r="CG209" s="62">
        <v>30.4</v>
      </c>
      <c r="CH209" s="62">
        <v>7.5</v>
      </c>
      <c r="CI209" s="62">
        <v>3.6</v>
      </c>
      <c r="CJ209" s="63">
        <f t="shared" si="150"/>
        <v>4.0608755322849008</v>
      </c>
      <c r="CK209" s="62">
        <v>4.4000000000000004</v>
      </c>
      <c r="CL209" s="63">
        <f t="shared" si="151"/>
        <v>4.9632923172371006</v>
      </c>
      <c r="CM209" s="62">
        <v>8</v>
      </c>
      <c r="CN209" t="s">
        <v>1993</v>
      </c>
      <c r="CO209" t="s">
        <v>1015</v>
      </c>
      <c r="CQ209" t="s">
        <v>3079</v>
      </c>
      <c r="CR209">
        <v>71</v>
      </c>
      <c r="CS209">
        <v>204</v>
      </c>
      <c r="CT209">
        <v>6</v>
      </c>
      <c r="CU209" t="s">
        <v>3402</v>
      </c>
      <c r="CZ209" s="72">
        <v>3333333.3333333335</v>
      </c>
      <c r="DA209">
        <v>0</v>
      </c>
    </row>
    <row r="210" spans="1:105" x14ac:dyDescent="0.2">
      <c r="A210" s="38" t="s">
        <v>2452</v>
      </c>
      <c r="B210" t="s">
        <v>953</v>
      </c>
      <c r="C210" t="s">
        <v>953</v>
      </c>
      <c r="D210" t="s">
        <v>953</v>
      </c>
      <c r="E210" t="str">
        <f t="shared" si="179"/>
        <v xml:space="preserve">Pominville, Jason </v>
      </c>
      <c r="F210" t="s">
        <v>448</v>
      </c>
      <c r="G210" t="s">
        <v>1528</v>
      </c>
      <c r="H210">
        <v>82</v>
      </c>
      <c r="I210">
        <v>34</v>
      </c>
      <c r="J210">
        <v>34</v>
      </c>
      <c r="K210">
        <f>I210+J210</f>
        <v>68</v>
      </c>
      <c r="L210">
        <v>25</v>
      </c>
      <c r="M210">
        <v>30</v>
      </c>
      <c r="N210">
        <v>212</v>
      </c>
      <c r="O210" s="4">
        <f t="shared" si="180"/>
        <v>0.16037735849056603</v>
      </c>
      <c r="P210">
        <v>1781</v>
      </c>
      <c r="Q210">
        <v>5</v>
      </c>
      <c r="R210">
        <v>0</v>
      </c>
      <c r="S210">
        <v>6</v>
      </c>
      <c r="T210">
        <v>8</v>
      </c>
      <c r="U210" s="4">
        <f t="shared" si="181"/>
        <v>0.42857142857142855</v>
      </c>
      <c r="V210" s="40">
        <v>0.2</v>
      </c>
      <c r="W210">
        <v>2</v>
      </c>
      <c r="X210">
        <v>11</v>
      </c>
      <c r="Y210">
        <v>2</v>
      </c>
      <c r="Z210">
        <v>2</v>
      </c>
      <c r="AA210">
        <f>I210-W210-Y210</f>
        <v>30</v>
      </c>
      <c r="AB210">
        <f>J210-X210-Z210</f>
        <v>21</v>
      </c>
      <c r="AC210" s="9">
        <f t="shared" si="158"/>
        <v>2.9069767441860463</v>
      </c>
      <c r="AD210" s="9">
        <f t="shared" si="159"/>
        <v>15.988372093023255</v>
      </c>
      <c r="AE210" s="9">
        <f t="shared" si="160"/>
        <v>3.0994403788204901</v>
      </c>
      <c r="AF210" s="9">
        <f t="shared" si="161"/>
        <v>3.0994403788204901</v>
      </c>
      <c r="AG210" s="9">
        <f t="shared" si="162"/>
        <v>35.029677921572443</v>
      </c>
      <c r="AH210" s="9">
        <f t="shared" si="163"/>
        <v>24.520774545100707</v>
      </c>
      <c r="AI210" s="6">
        <f t="shared" si="164"/>
        <v>4.3787097401965553</v>
      </c>
      <c r="AJ210" s="6">
        <f t="shared" si="165"/>
        <v>6.6860465116279073</v>
      </c>
      <c r="AK210" s="6">
        <f t="shared" si="166"/>
        <v>0.92983211364614704</v>
      </c>
      <c r="AL210" s="6">
        <f t="shared" si="167"/>
        <v>2.9775226233336576</v>
      </c>
      <c r="AM210" s="6">
        <f t="shared" si="168"/>
        <v>1.1627906976744187</v>
      </c>
      <c r="AN210" s="6">
        <f t="shared" si="169"/>
        <v>6.1988807576409801</v>
      </c>
      <c r="AO210" s="33">
        <v>1027.7</v>
      </c>
      <c r="AP210" s="33">
        <v>206.4</v>
      </c>
      <c r="AQ210" s="33">
        <v>193.58333333333337</v>
      </c>
      <c r="AR210" s="32">
        <v>1427.6833333333334</v>
      </c>
      <c r="AS210" s="40">
        <v>64</v>
      </c>
      <c r="AT210" s="40">
        <v>45</v>
      </c>
      <c r="AU210" s="40">
        <v>64</v>
      </c>
      <c r="AV210" s="40">
        <v>29</v>
      </c>
      <c r="AW210" s="40">
        <v>38</v>
      </c>
      <c r="AX210" s="9">
        <f t="shared" si="170"/>
        <v>2.689672079476074</v>
      </c>
      <c r="AY210" s="9">
        <f t="shared" si="171"/>
        <v>1.8911756808816147</v>
      </c>
      <c r="AZ210" s="9">
        <f t="shared" si="172"/>
        <v>2.689672079476074</v>
      </c>
      <c r="BA210" s="9">
        <f t="shared" si="173"/>
        <v>1.2187576610125961</v>
      </c>
      <c r="BB210" s="9">
        <f t="shared" si="174"/>
        <v>1.5969927971889191</v>
      </c>
      <c r="BC210" s="9">
        <f t="shared" si="175"/>
        <v>12.532926829268293</v>
      </c>
      <c r="BD210" s="9">
        <f t="shared" si="176"/>
        <v>2.3607723577235777</v>
      </c>
      <c r="BE210" s="9">
        <f t="shared" si="177"/>
        <v>2.5170731707317073</v>
      </c>
      <c r="BF210" s="3">
        <v>75</v>
      </c>
      <c r="BG210" s="3">
        <v>23</v>
      </c>
      <c r="BH210" s="3">
        <v>3</v>
      </c>
      <c r="BI210" s="3">
        <v>101</v>
      </c>
      <c r="BJ210" s="3">
        <v>51</v>
      </c>
      <c r="BK210" s="3">
        <v>4</v>
      </c>
      <c r="BL210" s="3">
        <v>20</v>
      </c>
      <c r="BM210" s="3">
        <v>75</v>
      </c>
      <c r="BN210" s="34">
        <f t="shared" si="182"/>
        <v>78.587742122450038</v>
      </c>
      <c r="BO210" s="34">
        <f t="shared" si="183"/>
        <v>110.09127904990608</v>
      </c>
      <c r="BP210" s="34">
        <v>50.988442435507537</v>
      </c>
      <c r="BQ210" s="34">
        <v>3.5826270584175717</v>
      </c>
      <c r="BR210" s="34">
        <v>0.19330993914379882</v>
      </c>
      <c r="BS210" s="34">
        <v>4.3310818653679162</v>
      </c>
      <c r="BT210" s="34">
        <v>-1.2314764760809698</v>
      </c>
      <c r="BU210" s="34">
        <f t="shared" si="184"/>
        <v>57.863984822355853</v>
      </c>
      <c r="BV210" s="34">
        <f t="shared" si="185"/>
        <v>81.059971033290566</v>
      </c>
      <c r="BW210" s="34">
        <v>5.6263586019125702</v>
      </c>
      <c r="BX210" s="34">
        <v>-0.13347129078806436</v>
      </c>
      <c r="BY210" s="34">
        <v>7.7819666899894182</v>
      </c>
      <c r="BZ210" s="34">
        <v>7.4489032989802659</v>
      </c>
      <c r="CA210" s="34">
        <f t="shared" si="186"/>
        <v>20.723757300094192</v>
      </c>
      <c r="CB210" s="34">
        <f t="shared" si="187"/>
        <v>29.03130801661553</v>
      </c>
      <c r="CC210" s="15">
        <v>75</v>
      </c>
      <c r="CD210" s="7">
        <v>5306296</v>
      </c>
      <c r="CE210" s="68">
        <f t="shared" si="178"/>
        <v>5306296</v>
      </c>
      <c r="CF210" s="9">
        <v>32.700000000000003</v>
      </c>
      <c r="CG210" s="9">
        <v>32.6</v>
      </c>
      <c r="CH210" s="9">
        <v>8</v>
      </c>
      <c r="CI210" s="9">
        <v>11.1</v>
      </c>
      <c r="CJ210" s="9">
        <f t="shared" si="150"/>
        <v>12.146635053802662</v>
      </c>
      <c r="CK210" s="9">
        <v>2.6</v>
      </c>
      <c r="CL210" s="9">
        <f t="shared" si="151"/>
        <v>2.845157760350173</v>
      </c>
      <c r="CM210" s="9">
        <v>13.7</v>
      </c>
      <c r="CN210" t="s">
        <v>3086</v>
      </c>
      <c r="CO210" t="s">
        <v>3087</v>
      </c>
      <c r="CP210" t="s">
        <v>2399</v>
      </c>
      <c r="CQ210" t="s">
        <v>2400</v>
      </c>
      <c r="CR210">
        <v>72</v>
      </c>
      <c r="CS210">
        <v>186</v>
      </c>
      <c r="CT210">
        <v>29</v>
      </c>
      <c r="CU210" t="s">
        <v>3401</v>
      </c>
      <c r="CV210" t="s">
        <v>2382</v>
      </c>
      <c r="CW210">
        <v>2</v>
      </c>
      <c r="CX210">
        <v>0</v>
      </c>
      <c r="CY210">
        <v>0</v>
      </c>
      <c r="CZ210" s="70"/>
      <c r="DA210">
        <v>0</v>
      </c>
    </row>
    <row r="211" spans="1:105" x14ac:dyDescent="0.2">
      <c r="A211" s="44" t="s">
        <v>2372</v>
      </c>
      <c r="B211" s="43" t="s">
        <v>953</v>
      </c>
      <c r="C211" s="43" t="s">
        <v>953</v>
      </c>
      <c r="D211" s="42" t="s">
        <v>953</v>
      </c>
      <c r="E211" s="42" t="str">
        <f t="shared" si="179"/>
        <v xml:space="preserve">Pominville, Jason </v>
      </c>
      <c r="F211" s="42" t="s">
        <v>448</v>
      </c>
      <c r="G211" s="45" t="s">
        <v>1528</v>
      </c>
      <c r="H211" s="43">
        <v>82</v>
      </c>
      <c r="I211" s="64">
        <v>27</v>
      </c>
      <c r="J211" s="64">
        <v>53</v>
      </c>
      <c r="K211" s="64">
        <v>80</v>
      </c>
      <c r="L211" s="43">
        <v>16</v>
      </c>
      <c r="M211">
        <v>20</v>
      </c>
      <c r="N211">
        <v>232</v>
      </c>
      <c r="O211" s="4">
        <f t="shared" si="180"/>
        <v>0.11637931034482758</v>
      </c>
      <c r="Q211">
        <v>1</v>
      </c>
      <c r="R211">
        <v>0</v>
      </c>
      <c r="S211">
        <v>25</v>
      </c>
      <c r="T211">
        <v>42</v>
      </c>
      <c r="U211" s="4">
        <f t="shared" si="181"/>
        <v>0.37313432835820898</v>
      </c>
      <c r="V211">
        <v>1.4</v>
      </c>
      <c r="W211">
        <v>2</v>
      </c>
      <c r="X211">
        <v>25</v>
      </c>
      <c r="Y211">
        <v>1</v>
      </c>
      <c r="Z211">
        <v>2</v>
      </c>
      <c r="AA211">
        <v>24</v>
      </c>
      <c r="AB211">
        <v>26</v>
      </c>
      <c r="AC211" s="9">
        <f t="shared" si="158"/>
        <v>2.0100502512562812</v>
      </c>
      <c r="AD211" s="9">
        <f t="shared" si="159"/>
        <v>25.125628140703519</v>
      </c>
      <c r="AE211" s="9">
        <f t="shared" si="160"/>
        <v>1.3530782530256333</v>
      </c>
      <c r="AF211" s="9">
        <f t="shared" si="161"/>
        <v>2.7061565060512667</v>
      </c>
      <c r="AG211" s="9">
        <f t="shared" si="162"/>
        <v>25.779501715649708</v>
      </c>
      <c r="AH211" s="9">
        <f t="shared" si="163"/>
        <v>27.927793525287182</v>
      </c>
      <c r="AI211" s="58">
        <f t="shared" si="164"/>
        <v>3.2761450096971503</v>
      </c>
      <c r="AJ211" s="58">
        <f t="shared" si="165"/>
        <v>7.4371859296482414</v>
      </c>
      <c r="AK211" s="58">
        <f t="shared" si="166"/>
        <v>1.0824626024205066</v>
      </c>
      <c r="AL211" s="58">
        <f t="shared" si="167"/>
        <v>2.4705355810830971</v>
      </c>
      <c r="AM211" s="58">
        <f t="shared" si="168"/>
        <v>0.60301507537688448</v>
      </c>
      <c r="AN211" s="58">
        <f t="shared" si="169"/>
        <v>6.4947756145230411</v>
      </c>
      <c r="AO211" s="56">
        <v>1117.1666666666667</v>
      </c>
      <c r="AP211" s="56">
        <v>298.5</v>
      </c>
      <c r="AQ211" s="56">
        <v>221.71666666666664</v>
      </c>
      <c r="AR211" s="57">
        <f>SUM(AO211:AQ211)</f>
        <v>1637.3833333333334</v>
      </c>
      <c r="AS211">
        <v>38</v>
      </c>
      <c r="AT211">
        <v>30</v>
      </c>
      <c r="AU211">
        <v>83</v>
      </c>
      <c r="AV211">
        <v>45</v>
      </c>
      <c r="AW211">
        <v>38</v>
      </c>
      <c r="AX211" s="9">
        <f t="shared" si="170"/>
        <v>1.3924656209602719</v>
      </c>
      <c r="AY211" s="9">
        <f t="shared" si="171"/>
        <v>1.0993149639160043</v>
      </c>
      <c r="AZ211" s="9">
        <f t="shared" si="172"/>
        <v>3.041438066834278</v>
      </c>
      <c r="BA211" s="9">
        <f t="shared" si="173"/>
        <v>1.648972445874006</v>
      </c>
      <c r="BB211" s="9">
        <f t="shared" si="174"/>
        <v>1.3924656209602719</v>
      </c>
      <c r="BC211" s="33">
        <f t="shared" si="175"/>
        <v>13.623983739837399</v>
      </c>
      <c r="BD211" s="33">
        <f t="shared" si="176"/>
        <v>2.703861788617886</v>
      </c>
      <c r="BE211" s="33">
        <f t="shared" si="177"/>
        <v>3.6402439024390243</v>
      </c>
      <c r="BF211" s="42">
        <f>BI211-BG211-BH211</f>
        <v>61</v>
      </c>
      <c r="BG211" s="43">
        <v>37</v>
      </c>
      <c r="BH211" s="43">
        <v>4</v>
      </c>
      <c r="BI211" s="43">
        <v>102</v>
      </c>
      <c r="BJ211" s="42">
        <f>BM211-BK211-BL211</f>
        <v>46</v>
      </c>
      <c r="BK211" s="43">
        <v>3</v>
      </c>
      <c r="BL211" s="43">
        <v>24</v>
      </c>
      <c r="BM211" s="43">
        <v>73</v>
      </c>
      <c r="BN211" s="34">
        <f t="shared" si="182"/>
        <v>93.890711525716171</v>
      </c>
      <c r="BO211" s="34">
        <f t="shared" si="183"/>
        <v>114.68384905882291</v>
      </c>
      <c r="BP211" s="33">
        <v>45.428176349943612</v>
      </c>
      <c r="BQ211" s="33">
        <v>10.557492057410903</v>
      </c>
      <c r="BR211" s="33">
        <v>-1.5613947320445392</v>
      </c>
      <c r="BS211" s="33">
        <v>1.9399873063834436</v>
      </c>
      <c r="BT211" s="33">
        <v>5.2974589206881761</v>
      </c>
      <c r="BU211" s="9">
        <f t="shared" si="184"/>
        <v>61.661719902381599</v>
      </c>
      <c r="BV211" s="34">
        <f t="shared" si="185"/>
        <v>75.317390432761528</v>
      </c>
      <c r="BW211" s="33">
        <v>9.3432358262888204</v>
      </c>
      <c r="BX211" s="33">
        <v>0.63340196062156673</v>
      </c>
      <c r="BY211" s="33">
        <v>9.1757799957943966</v>
      </c>
      <c r="BZ211" s="33">
        <v>13.076573840629793</v>
      </c>
      <c r="CA211" s="9">
        <f t="shared" si="186"/>
        <v>32.228991623334579</v>
      </c>
      <c r="CB211" s="34">
        <f t="shared" si="187"/>
        <v>39.366458626061387</v>
      </c>
      <c r="CC211" s="47">
        <v>70.315055999999998</v>
      </c>
      <c r="CD211">
        <v>5145899</v>
      </c>
      <c r="CE211" s="68">
        <f t="shared" si="178"/>
        <v>5145899</v>
      </c>
      <c r="CF211" s="62">
        <v>34.5</v>
      </c>
      <c r="CG211" s="62">
        <v>33.700000000000003</v>
      </c>
      <c r="CH211" s="62">
        <v>15</v>
      </c>
      <c r="CI211" s="62">
        <v>13</v>
      </c>
      <c r="CJ211" s="63">
        <f t="shared" si="150"/>
        <v>12.050426399703372</v>
      </c>
      <c r="CK211" s="62">
        <v>5.4</v>
      </c>
      <c r="CL211" s="63">
        <f t="shared" si="151"/>
        <v>5.0055617352614004</v>
      </c>
      <c r="CM211" s="62">
        <v>18.899999999999999</v>
      </c>
      <c r="CN211" t="s">
        <v>2003</v>
      </c>
      <c r="CO211" t="s">
        <v>3087</v>
      </c>
      <c r="CP211" t="s">
        <v>2399</v>
      </c>
      <c r="CQ211" t="s">
        <v>2400</v>
      </c>
      <c r="CR211">
        <v>72</v>
      </c>
      <c r="CS211">
        <v>186</v>
      </c>
      <c r="CT211">
        <v>29</v>
      </c>
      <c r="CU211" t="s">
        <v>3401</v>
      </c>
      <c r="CZ211" s="72">
        <v>1033333.3333333334</v>
      </c>
      <c r="DA211">
        <v>0</v>
      </c>
    </row>
    <row r="212" spans="1:105" x14ac:dyDescent="0.2">
      <c r="A212" s="38" t="s">
        <v>2452</v>
      </c>
      <c r="B212" t="s">
        <v>953</v>
      </c>
      <c r="C212" t="s">
        <v>953</v>
      </c>
      <c r="D212" s="82" t="s">
        <v>953</v>
      </c>
      <c r="E212" t="str">
        <f t="shared" si="179"/>
        <v xml:space="preserve">Hecht, Jochen </v>
      </c>
      <c r="F212" t="s">
        <v>161</v>
      </c>
      <c r="G212" t="s">
        <v>1537</v>
      </c>
      <c r="H212">
        <v>76</v>
      </c>
      <c r="I212">
        <v>19</v>
      </c>
      <c r="J212">
        <v>37</v>
      </c>
      <c r="K212">
        <f>I212+J212</f>
        <v>56</v>
      </c>
      <c r="L212">
        <v>19</v>
      </c>
      <c r="M212">
        <v>39</v>
      </c>
      <c r="N212">
        <v>197</v>
      </c>
      <c r="O212" s="4">
        <f t="shared" si="180"/>
        <v>9.6446700507614211E-2</v>
      </c>
      <c r="P212">
        <v>1761</v>
      </c>
      <c r="Q212">
        <v>1</v>
      </c>
      <c r="R212">
        <v>0</v>
      </c>
      <c r="S212">
        <v>57</v>
      </c>
      <c r="T212">
        <v>88</v>
      </c>
      <c r="U212" s="4">
        <f t="shared" si="181"/>
        <v>0.39310344827586208</v>
      </c>
      <c r="V212" s="40">
        <v>3.1</v>
      </c>
      <c r="W212">
        <v>3</v>
      </c>
      <c r="X212">
        <v>6</v>
      </c>
      <c r="Y212">
        <v>0</v>
      </c>
      <c r="Z212">
        <v>1</v>
      </c>
      <c r="AA212">
        <f>I212-W212-Y212</f>
        <v>16</v>
      </c>
      <c r="AB212">
        <f>J212-X212-Z212</f>
        <v>30</v>
      </c>
      <c r="AC212" s="9">
        <f t="shared" si="158"/>
        <v>4.2233693101830125</v>
      </c>
      <c r="AD212" s="9">
        <f t="shared" si="159"/>
        <v>8.4467386203660251</v>
      </c>
      <c r="AE212" s="9">
        <f t="shared" si="160"/>
        <v>0</v>
      </c>
      <c r="AF212" s="9">
        <f t="shared" si="161"/>
        <v>1.4381591562799618</v>
      </c>
      <c r="AG212" s="9">
        <f t="shared" si="162"/>
        <v>18.997988060292226</v>
      </c>
      <c r="AH212" s="9">
        <f t="shared" si="163"/>
        <v>35.621227613047921</v>
      </c>
      <c r="AI212" s="6">
        <f t="shared" si="164"/>
        <v>3.9183350374352717</v>
      </c>
      <c r="AJ212" s="6">
        <f t="shared" si="165"/>
        <v>5.3496011262318159</v>
      </c>
      <c r="AK212" s="6">
        <f t="shared" si="166"/>
        <v>0.86289549376797703</v>
      </c>
      <c r="AL212" s="6">
        <f t="shared" si="167"/>
        <v>2.8496982090438334</v>
      </c>
      <c r="AM212" s="6">
        <f t="shared" si="168"/>
        <v>0.5631159080244017</v>
      </c>
      <c r="AN212" s="6">
        <f t="shared" si="169"/>
        <v>6.615532118887824</v>
      </c>
      <c r="AO212" s="32">
        <v>1010.6333333333334</v>
      </c>
      <c r="AP212" s="32">
        <v>213.1</v>
      </c>
      <c r="AQ212" s="32">
        <v>208.6</v>
      </c>
      <c r="AR212" s="32">
        <v>1432.3333333333333</v>
      </c>
      <c r="AS212" s="40">
        <v>35</v>
      </c>
      <c r="AT212" s="40">
        <v>39</v>
      </c>
      <c r="AU212" s="40">
        <v>72</v>
      </c>
      <c r="AV212" s="40">
        <v>52</v>
      </c>
      <c r="AW212" s="40">
        <v>40</v>
      </c>
      <c r="AX212" s="9">
        <f t="shared" si="170"/>
        <v>1.4661391668606005</v>
      </c>
      <c r="AY212" s="9">
        <f t="shared" si="171"/>
        <v>1.6336979287875262</v>
      </c>
      <c r="AZ212" s="9">
        <f t="shared" si="172"/>
        <v>3.0160577146846639</v>
      </c>
      <c r="BA212" s="9">
        <f t="shared" si="173"/>
        <v>2.1782639050500352</v>
      </c>
      <c r="BB212" s="9">
        <f t="shared" si="174"/>
        <v>1.6755876192692576</v>
      </c>
      <c r="BC212" s="9">
        <f t="shared" si="175"/>
        <v>13.29780701754386</v>
      </c>
      <c r="BD212" s="9">
        <f t="shared" si="176"/>
        <v>2.7447368421052629</v>
      </c>
      <c r="BE212" s="9">
        <f t="shared" si="177"/>
        <v>2.8039473684210527</v>
      </c>
      <c r="BF212" s="3">
        <v>66</v>
      </c>
      <c r="BG212" s="3">
        <v>19</v>
      </c>
      <c r="BH212" s="3">
        <v>3</v>
      </c>
      <c r="BI212" s="3">
        <v>88</v>
      </c>
      <c r="BJ212" s="3">
        <v>48</v>
      </c>
      <c r="BK212" s="3">
        <v>2</v>
      </c>
      <c r="BL212" s="3">
        <v>23</v>
      </c>
      <c r="BM212" s="3">
        <v>73</v>
      </c>
      <c r="BN212" s="34">
        <f t="shared" si="182"/>
        <v>51.363595545241985</v>
      </c>
      <c r="BO212" s="34">
        <f t="shared" si="183"/>
        <v>71.72017064730089</v>
      </c>
      <c r="BP212" s="34">
        <v>33.245464971327365</v>
      </c>
      <c r="BQ212" s="34">
        <v>-0.13798058708815095</v>
      </c>
      <c r="BR212" s="34">
        <v>0.19393955440653352</v>
      </c>
      <c r="BS212" s="34">
        <v>-1.5994530982381794</v>
      </c>
      <c r="BT212" s="34">
        <v>-0.61573823804048489</v>
      </c>
      <c r="BU212" s="34">
        <f t="shared" si="184"/>
        <v>31.086232602367083</v>
      </c>
      <c r="BV212" s="34">
        <f t="shared" si="185"/>
        <v>43.406422065208865</v>
      </c>
      <c r="BW212" s="34">
        <v>6.2556082725592921</v>
      </c>
      <c r="BX212" s="34">
        <v>0.31872686631815733</v>
      </c>
      <c r="BY212" s="34">
        <v>7.4814501031904275</v>
      </c>
      <c r="BZ212" s="34">
        <v>6.2215777008070257</v>
      </c>
      <c r="CA212" s="34">
        <f t="shared" si="186"/>
        <v>20.277362942874902</v>
      </c>
      <c r="CB212" s="34">
        <f t="shared" si="187"/>
        <v>28.313748582092021</v>
      </c>
      <c r="CC212" s="15">
        <v>72</v>
      </c>
      <c r="CD212" s="7">
        <v>3100299</v>
      </c>
      <c r="CE212" s="68">
        <f t="shared" si="178"/>
        <v>3345059.4473684207</v>
      </c>
      <c r="CF212" s="9">
        <v>29.3</v>
      </c>
      <c r="CG212" s="9">
        <v>31</v>
      </c>
      <c r="CH212" s="9">
        <v>2.9</v>
      </c>
      <c r="CI212" s="9">
        <v>6.6</v>
      </c>
      <c r="CJ212" s="9">
        <f t="shared" ref="CJ212:CJ243" si="188">CI212/(AO212+2*(AP212+AQ212))*2000</f>
        <v>7.1196130957731789</v>
      </c>
      <c r="CK212" s="9">
        <v>1.8</v>
      </c>
      <c r="CL212" s="9">
        <f t="shared" ref="CL212:CL243" si="189">CK212/(AO212+2*(AP212+AQ212))*2000</f>
        <v>1.9417126624835943</v>
      </c>
      <c r="CM212" s="9">
        <v>8.3000000000000007</v>
      </c>
      <c r="CN212" t="s">
        <v>3446</v>
      </c>
      <c r="CO212" t="s">
        <v>3447</v>
      </c>
      <c r="CP212" t="s">
        <v>2387</v>
      </c>
      <c r="CQ212" t="s">
        <v>3448</v>
      </c>
      <c r="CR212">
        <v>73</v>
      </c>
      <c r="CS212">
        <v>191</v>
      </c>
      <c r="CT212">
        <v>55</v>
      </c>
      <c r="CU212" t="s">
        <v>3400</v>
      </c>
      <c r="CV212" t="s">
        <v>2382</v>
      </c>
      <c r="CW212">
        <v>1</v>
      </c>
      <c r="CX212">
        <v>0</v>
      </c>
      <c r="CY212">
        <v>0</v>
      </c>
      <c r="CZ212" s="70"/>
      <c r="DA212">
        <v>0</v>
      </c>
    </row>
    <row r="213" spans="1:105" x14ac:dyDescent="0.2">
      <c r="A213" s="44" t="s">
        <v>2372</v>
      </c>
      <c r="B213" s="43" t="s">
        <v>953</v>
      </c>
      <c r="C213" s="43" t="s">
        <v>953</v>
      </c>
      <c r="D213" s="82" t="s">
        <v>953</v>
      </c>
      <c r="E213" s="42" t="str">
        <f t="shared" si="179"/>
        <v xml:space="preserve">Hecht, Jochen </v>
      </c>
      <c r="F213" s="42" t="s">
        <v>161</v>
      </c>
      <c r="G213" s="45" t="s">
        <v>2378</v>
      </c>
      <c r="H213" s="43">
        <v>75</v>
      </c>
      <c r="I213" s="64">
        <v>22</v>
      </c>
      <c r="J213" s="64">
        <v>27</v>
      </c>
      <c r="K213" s="64">
        <v>49</v>
      </c>
      <c r="L213" s="43">
        <v>1</v>
      </c>
      <c r="M213">
        <v>38</v>
      </c>
      <c r="N213">
        <v>229</v>
      </c>
      <c r="O213" s="4">
        <f t="shared" si="180"/>
        <v>9.606986899563319E-2</v>
      </c>
      <c r="Q213">
        <v>2</v>
      </c>
      <c r="R213">
        <v>0</v>
      </c>
      <c r="S213">
        <v>380</v>
      </c>
      <c r="T213">
        <v>525</v>
      </c>
      <c r="U213" s="4">
        <f t="shared" si="181"/>
        <v>0.41988950276243092</v>
      </c>
      <c r="V213">
        <v>21.1</v>
      </c>
      <c r="W213">
        <v>3</v>
      </c>
      <c r="X213">
        <v>4</v>
      </c>
      <c r="Y213">
        <v>1</v>
      </c>
      <c r="Z213">
        <v>0</v>
      </c>
      <c r="AA213">
        <v>18</v>
      </c>
      <c r="AB213">
        <v>23</v>
      </c>
      <c r="AC213" s="9">
        <f t="shared" si="158"/>
        <v>6.666666666666667</v>
      </c>
      <c r="AD213" s="9">
        <f t="shared" si="159"/>
        <v>8.8888888888888893</v>
      </c>
      <c r="AE213" s="9">
        <f t="shared" si="160"/>
        <v>1.4512617915020563</v>
      </c>
      <c r="AF213" s="9">
        <f t="shared" si="161"/>
        <v>0</v>
      </c>
      <c r="AG213" s="9">
        <f t="shared" si="162"/>
        <v>19.503386004514674</v>
      </c>
      <c r="AH213" s="9">
        <f t="shared" si="163"/>
        <v>24.920993227990969</v>
      </c>
      <c r="AI213" s="58">
        <f t="shared" si="164"/>
        <v>2.8171557562076748</v>
      </c>
      <c r="AJ213" s="58">
        <f t="shared" si="165"/>
        <v>5.7777777777777777</v>
      </c>
      <c r="AK213" s="58">
        <f t="shared" si="166"/>
        <v>0.58050471660082248</v>
      </c>
      <c r="AL213" s="58">
        <f t="shared" si="167"/>
        <v>2.6546275395033856</v>
      </c>
      <c r="AM213" s="58">
        <f t="shared" si="168"/>
        <v>1.7777777777777779</v>
      </c>
      <c r="AN213" s="58">
        <f t="shared" si="169"/>
        <v>7.2563089575102806</v>
      </c>
      <c r="AO213" s="56">
        <v>1107.5</v>
      </c>
      <c r="AP213" s="56">
        <v>135</v>
      </c>
      <c r="AQ213" s="56">
        <v>206.71666666666664</v>
      </c>
      <c r="AR213" s="57">
        <f>SUM(AO213:AQ213)</f>
        <v>1449.2166666666667</v>
      </c>
      <c r="AS213">
        <v>40</v>
      </c>
      <c r="AT213">
        <v>47</v>
      </c>
      <c r="AU213">
        <v>80</v>
      </c>
      <c r="AV213">
        <v>41</v>
      </c>
      <c r="AW213">
        <v>36</v>
      </c>
      <c r="AX213" s="9">
        <f t="shared" si="170"/>
        <v>1.6560670707163638</v>
      </c>
      <c r="AY213" s="9">
        <f t="shared" si="171"/>
        <v>1.9458788080917275</v>
      </c>
      <c r="AZ213" s="9">
        <f t="shared" si="172"/>
        <v>3.3121341414327277</v>
      </c>
      <c r="BA213" s="9">
        <f t="shared" si="173"/>
        <v>1.6974687474842729</v>
      </c>
      <c r="BB213" s="9">
        <f t="shared" si="174"/>
        <v>1.4904603636447276</v>
      </c>
      <c r="BC213" s="33">
        <f t="shared" si="175"/>
        <v>14.766666666666667</v>
      </c>
      <c r="BD213" s="33">
        <f t="shared" si="176"/>
        <v>2.7562222222222217</v>
      </c>
      <c r="BE213" s="33">
        <f t="shared" si="177"/>
        <v>1.8</v>
      </c>
      <c r="BF213" s="42">
        <f>BI213-BG213-BH213</f>
        <v>52</v>
      </c>
      <c r="BG213" s="43">
        <v>13</v>
      </c>
      <c r="BH213" s="43">
        <v>2</v>
      </c>
      <c r="BI213" s="43">
        <v>67</v>
      </c>
      <c r="BJ213" s="42">
        <f>BM213-BK213-BL213</f>
        <v>49</v>
      </c>
      <c r="BK213" s="43">
        <v>4</v>
      </c>
      <c r="BL213" s="43">
        <v>25</v>
      </c>
      <c r="BM213" s="43">
        <v>78</v>
      </c>
      <c r="BN213" s="34">
        <f t="shared" si="182"/>
        <v>48.031391758132187</v>
      </c>
      <c r="BO213" s="34">
        <f t="shared" si="183"/>
        <v>66.286005209433398</v>
      </c>
      <c r="BP213" s="33">
        <v>30.132707344374086</v>
      </c>
      <c r="BQ213" s="33">
        <v>2.5010395900541447</v>
      </c>
      <c r="BR213" s="33">
        <v>-1.9999199797918241</v>
      </c>
      <c r="BS213" s="33">
        <v>-1.0193547333824387E-2</v>
      </c>
      <c r="BT213" s="33">
        <v>-0.89925996741920589</v>
      </c>
      <c r="BU213" s="9">
        <f t="shared" si="184"/>
        <v>29.724373439883379</v>
      </c>
      <c r="BV213" s="34">
        <f t="shared" si="185"/>
        <v>41.021296709555799</v>
      </c>
      <c r="BW213" s="33">
        <v>7.9537692456244145</v>
      </c>
      <c r="BX213" s="33">
        <v>-0.40488398445980739</v>
      </c>
      <c r="BY213" s="33">
        <v>6.6780413529389202</v>
      </c>
      <c r="BZ213" s="33">
        <v>4.0800917041452864</v>
      </c>
      <c r="CA213" s="9">
        <f t="shared" si="186"/>
        <v>18.307018318248812</v>
      </c>
      <c r="CB213" s="34">
        <f t="shared" si="187"/>
        <v>25.264708499877607</v>
      </c>
      <c r="CC213" s="47">
        <v>52.687412000000002</v>
      </c>
      <c r="CD213">
        <v>2917130</v>
      </c>
      <c r="CE213" s="68">
        <f t="shared" si="178"/>
        <v>3189395.4666666668</v>
      </c>
      <c r="CF213" s="62">
        <v>27.2</v>
      </c>
      <c r="CG213" s="62">
        <v>31.8</v>
      </c>
      <c r="CH213" s="62">
        <v>-2.5</v>
      </c>
      <c r="CI213" s="62">
        <v>6.1</v>
      </c>
      <c r="CJ213" s="63">
        <f t="shared" si="188"/>
        <v>6.8120905300774259</v>
      </c>
      <c r="CK213" s="62">
        <v>2.2999999999999998</v>
      </c>
      <c r="CL213" s="63">
        <f t="shared" si="189"/>
        <v>2.5684931506849313</v>
      </c>
      <c r="CM213" s="62">
        <v>8.1999999999999993</v>
      </c>
      <c r="CN213" t="s">
        <v>2045</v>
      </c>
      <c r="CO213" t="s">
        <v>2046</v>
      </c>
      <c r="CQ213" t="s">
        <v>2390</v>
      </c>
      <c r="CR213">
        <v>73</v>
      </c>
      <c r="CS213">
        <v>191</v>
      </c>
      <c r="CT213">
        <v>55</v>
      </c>
      <c r="CU213" t="s">
        <v>3402</v>
      </c>
      <c r="CZ213" s="72">
        <v>2200000</v>
      </c>
      <c r="DA213">
        <v>0</v>
      </c>
    </row>
    <row r="214" spans="1:105" x14ac:dyDescent="0.2">
      <c r="A214" s="44" t="s">
        <v>2372</v>
      </c>
      <c r="B214" s="43"/>
      <c r="C214" s="43" t="s">
        <v>953</v>
      </c>
      <c r="D214" s="82" t="s">
        <v>953</v>
      </c>
      <c r="E214" s="42" t="str">
        <f t="shared" si="179"/>
        <v xml:space="preserve">Gragnani, Marc-Andre </v>
      </c>
      <c r="F214" s="42" t="s">
        <v>132</v>
      </c>
      <c r="G214" s="45" t="s">
        <v>1540</v>
      </c>
      <c r="H214" s="43">
        <v>2</v>
      </c>
      <c r="I214" s="64">
        <v>0</v>
      </c>
      <c r="J214" s="64">
        <v>0</v>
      </c>
      <c r="K214" s="64">
        <v>0</v>
      </c>
      <c r="L214" s="43">
        <v>-2</v>
      </c>
      <c r="M214">
        <v>4</v>
      </c>
      <c r="N214">
        <v>1</v>
      </c>
      <c r="O214" s="4">
        <f t="shared" si="180"/>
        <v>0</v>
      </c>
      <c r="Q214">
        <v>0</v>
      </c>
      <c r="R214">
        <v>0</v>
      </c>
      <c r="S214">
        <v>0</v>
      </c>
      <c r="T214">
        <v>0</v>
      </c>
      <c r="U214" s="4">
        <f t="shared" si="181"/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9">
        <f t="shared" si="158"/>
        <v>0</v>
      </c>
      <c r="AD214" s="9">
        <f t="shared" si="159"/>
        <v>0</v>
      </c>
      <c r="AE214" s="9">
        <f t="shared" si="160"/>
        <v>0</v>
      </c>
      <c r="AF214" s="9">
        <f t="shared" si="161"/>
        <v>0</v>
      </c>
      <c r="AG214" s="9">
        <f t="shared" si="162"/>
        <v>0</v>
      </c>
      <c r="AH214" s="9">
        <f t="shared" si="163"/>
        <v>0</v>
      </c>
      <c r="AI214" s="58">
        <f t="shared" si="164"/>
        <v>0</v>
      </c>
      <c r="AJ214" s="58">
        <f t="shared" si="165"/>
        <v>0</v>
      </c>
      <c r="AK214" s="58">
        <f t="shared" si="166"/>
        <v>0</v>
      </c>
      <c r="AL214" s="58">
        <f t="shared" si="167"/>
        <v>9.5364238410596016</v>
      </c>
      <c r="AM214" s="58">
        <f t="shared" si="168"/>
        <v>0</v>
      </c>
      <c r="AN214" s="58">
        <f t="shared" si="169"/>
        <v>0</v>
      </c>
      <c r="AO214" s="56">
        <v>12.583333333333334</v>
      </c>
      <c r="AP214" s="56">
        <v>0</v>
      </c>
      <c r="AQ214" s="56">
        <v>0</v>
      </c>
      <c r="AR214" s="57">
        <f>SUM(AO214:AQ214)</f>
        <v>12.583333333333334</v>
      </c>
      <c r="AS214">
        <v>0</v>
      </c>
      <c r="AT214">
        <v>2</v>
      </c>
      <c r="AU214">
        <v>0</v>
      </c>
      <c r="AV214">
        <v>0</v>
      </c>
      <c r="AW214">
        <v>0</v>
      </c>
      <c r="AX214" s="9">
        <f t="shared" si="170"/>
        <v>0</v>
      </c>
      <c r="AY214" s="9">
        <f t="shared" si="171"/>
        <v>9.5364238410596016</v>
      </c>
      <c r="AZ214" s="9">
        <f t="shared" si="172"/>
        <v>0</v>
      </c>
      <c r="BA214" s="9">
        <f t="shared" si="173"/>
        <v>0</v>
      </c>
      <c r="BB214" s="9">
        <f t="shared" si="174"/>
        <v>0</v>
      </c>
      <c r="BC214" s="33">
        <f t="shared" si="175"/>
        <v>6.291666666666667</v>
      </c>
      <c r="BD214" s="33">
        <f t="shared" si="176"/>
        <v>0</v>
      </c>
      <c r="BE214" s="33">
        <f t="shared" si="177"/>
        <v>0</v>
      </c>
      <c r="BF214" s="42">
        <f>BI214-BG214-BH214</f>
        <v>0</v>
      </c>
      <c r="BG214" s="43">
        <v>0</v>
      </c>
      <c r="BH214" s="43">
        <v>0</v>
      </c>
      <c r="BI214" s="43">
        <v>0</v>
      </c>
      <c r="BJ214" s="42">
        <f>BM214-BK214-BL214</f>
        <v>2</v>
      </c>
      <c r="BK214" s="43">
        <v>0</v>
      </c>
      <c r="BL214" s="43">
        <v>0</v>
      </c>
      <c r="BM214" s="43">
        <v>2</v>
      </c>
      <c r="BN214" s="34">
        <f t="shared" si="182"/>
        <v>-2.1594132213182737</v>
      </c>
      <c r="BO214" s="34">
        <f t="shared" si="183"/>
        <v>-343.21799544131505</v>
      </c>
      <c r="BP214" s="33">
        <v>-0.2878780553021269</v>
      </c>
      <c r="BQ214" s="33">
        <v>0</v>
      </c>
      <c r="BR214" s="33">
        <v>-8.6608348901143967E-2</v>
      </c>
      <c r="BS214" s="33">
        <v>0</v>
      </c>
      <c r="BT214" s="33">
        <v>0</v>
      </c>
      <c r="BU214" s="9">
        <f t="shared" si="184"/>
        <v>-0.37448640420327084</v>
      </c>
      <c r="BV214" s="34">
        <f t="shared" si="185"/>
        <v>-59.521017886612583</v>
      </c>
      <c r="BW214" s="33">
        <v>-0.46544818348490158</v>
      </c>
      <c r="BX214" s="33">
        <v>0</v>
      </c>
      <c r="BY214" s="33">
        <v>0</v>
      </c>
      <c r="BZ214" s="33">
        <v>-1.3194786336301012</v>
      </c>
      <c r="CA214" s="9">
        <f t="shared" si="186"/>
        <v>-1.7849268171150028</v>
      </c>
      <c r="CB214" s="34">
        <f t="shared" si="187"/>
        <v>-283.69697755470241</v>
      </c>
      <c r="CE214" s="68">
        <f t="shared" si="178"/>
        <v>165000</v>
      </c>
      <c r="CF214" s="62">
        <v>0.5</v>
      </c>
      <c r="CG214" s="62">
        <v>0.5</v>
      </c>
      <c r="CH214" s="62">
        <v>-2</v>
      </c>
      <c r="CI214" s="62">
        <v>-0.2</v>
      </c>
      <c r="CJ214" s="63">
        <f t="shared" si="188"/>
        <v>-31.788079470198674</v>
      </c>
      <c r="CK214" s="62">
        <v>-0.3</v>
      </c>
      <c r="CL214" s="63">
        <f t="shared" si="189"/>
        <v>-47.682119205298008</v>
      </c>
      <c r="CM214" s="62">
        <v>-0.5</v>
      </c>
      <c r="CN214" t="s">
        <v>2159</v>
      </c>
      <c r="CO214" t="s">
        <v>3417</v>
      </c>
      <c r="CP214" t="s">
        <v>2399</v>
      </c>
      <c r="CQ214" t="s">
        <v>2400</v>
      </c>
      <c r="CR214">
        <v>73</v>
      </c>
      <c r="CS214">
        <v>180</v>
      </c>
      <c r="CT214">
        <v>17</v>
      </c>
      <c r="CU214" t="s">
        <v>3402</v>
      </c>
      <c r="CV214" t="s">
        <v>3090</v>
      </c>
      <c r="CZ214" s="72">
        <v>750266.66666666663</v>
      </c>
      <c r="DA214">
        <v>0</v>
      </c>
    </row>
    <row r="215" spans="1:105" x14ac:dyDescent="0.2">
      <c r="A215" s="38" t="s">
        <v>2452</v>
      </c>
      <c r="B215" t="s">
        <v>953</v>
      </c>
      <c r="C215" t="s">
        <v>953</v>
      </c>
      <c r="D215" t="s">
        <v>953</v>
      </c>
      <c r="E215" t="str">
        <f t="shared" si="179"/>
        <v xml:space="preserve">Mancari, Mark </v>
      </c>
      <c r="F215" t="s">
        <v>1400</v>
      </c>
      <c r="G215" t="s">
        <v>1528</v>
      </c>
      <c r="H215">
        <v>3</v>
      </c>
      <c r="I215">
        <v>0</v>
      </c>
      <c r="J215">
        <v>1</v>
      </c>
      <c r="K215">
        <f>I215+J215</f>
        <v>1</v>
      </c>
      <c r="L215">
        <v>-1</v>
      </c>
      <c r="M215">
        <v>2</v>
      </c>
      <c r="N215">
        <v>1</v>
      </c>
      <c r="O215" s="4">
        <f t="shared" si="180"/>
        <v>0</v>
      </c>
      <c r="P215">
        <v>21</v>
      </c>
      <c r="Q215">
        <v>0</v>
      </c>
      <c r="R215">
        <v>0</v>
      </c>
      <c r="S215">
        <v>0</v>
      </c>
      <c r="T215">
        <v>0</v>
      </c>
      <c r="U215" s="4">
        <f t="shared" si="181"/>
        <v>0</v>
      </c>
      <c r="V215" s="40">
        <v>0</v>
      </c>
      <c r="W215">
        <v>0</v>
      </c>
      <c r="X215">
        <v>0</v>
      </c>
      <c r="Y215">
        <v>0</v>
      </c>
      <c r="Z215">
        <v>0</v>
      </c>
      <c r="AA215">
        <f>I215-W215-Y215</f>
        <v>0</v>
      </c>
      <c r="AB215">
        <f>J215-X215-Z215</f>
        <v>1</v>
      </c>
      <c r="AC215" s="9">
        <f t="shared" si="158"/>
        <v>0</v>
      </c>
      <c r="AD215" s="9">
        <f t="shared" si="159"/>
        <v>0</v>
      </c>
      <c r="AE215" s="9">
        <f t="shared" si="160"/>
        <v>0</v>
      </c>
      <c r="AF215" s="9">
        <f t="shared" si="161"/>
        <v>0</v>
      </c>
      <c r="AG215" s="9">
        <f t="shared" si="162"/>
        <v>0</v>
      </c>
      <c r="AH215" s="9">
        <f t="shared" si="163"/>
        <v>107.62331838565022</v>
      </c>
      <c r="AI215" s="6">
        <f t="shared" si="164"/>
        <v>5.3811659192825108</v>
      </c>
      <c r="AJ215" s="6">
        <f t="shared" si="165"/>
        <v>8.053691275167786</v>
      </c>
      <c r="AK215" s="6">
        <f t="shared" si="166"/>
        <v>0</v>
      </c>
      <c r="AL215" s="6">
        <f t="shared" si="167"/>
        <v>5.3811659192825108</v>
      </c>
      <c r="AM215" s="6">
        <f t="shared" si="168"/>
        <v>8.053691275167786</v>
      </c>
      <c r="AN215" s="6">
        <f t="shared" si="169"/>
        <v>0</v>
      </c>
      <c r="AO215" s="33">
        <v>11.15</v>
      </c>
      <c r="AP215" s="33">
        <v>7.45</v>
      </c>
      <c r="AQ215" s="33">
        <v>1.6666666666666666E-2</v>
      </c>
      <c r="AR215" s="32">
        <v>18.616666666666667</v>
      </c>
      <c r="AS215" s="40">
        <v>1</v>
      </c>
      <c r="AT215" s="40">
        <v>2</v>
      </c>
      <c r="AU215" s="40">
        <v>3</v>
      </c>
      <c r="AV215" s="40">
        <v>1</v>
      </c>
      <c r="AW215" s="40">
        <v>1</v>
      </c>
      <c r="AX215" s="9">
        <f t="shared" si="170"/>
        <v>3.2229185317815574</v>
      </c>
      <c r="AY215" s="9">
        <f t="shared" si="171"/>
        <v>6.4458370635631148</v>
      </c>
      <c r="AZ215" s="9">
        <f t="shared" si="172"/>
        <v>9.668755595344674</v>
      </c>
      <c r="BA215" s="9">
        <f t="shared" si="173"/>
        <v>3.2229185317815574</v>
      </c>
      <c r="BB215" s="9">
        <f t="shared" si="174"/>
        <v>3.2229185317815574</v>
      </c>
      <c r="BC215" s="9">
        <f t="shared" si="175"/>
        <v>3.7166666666666668</v>
      </c>
      <c r="BD215" s="9">
        <f t="shared" si="176"/>
        <v>5.5555555555555558E-3</v>
      </c>
      <c r="BE215" s="9">
        <f t="shared" si="177"/>
        <v>2.4833333333333334</v>
      </c>
      <c r="BF215" s="3">
        <v>1</v>
      </c>
      <c r="BG215" s="3">
        <v>1</v>
      </c>
      <c r="BH215" s="3">
        <v>0</v>
      </c>
      <c r="BI215" s="3">
        <v>2</v>
      </c>
      <c r="BJ215" s="3">
        <v>1</v>
      </c>
      <c r="BK215" s="3">
        <v>1</v>
      </c>
      <c r="BL215" s="3">
        <v>0</v>
      </c>
      <c r="BM215" s="3">
        <v>2</v>
      </c>
      <c r="BN215" s="34">
        <f t="shared" si="182"/>
        <v>-0.62629058503586121</v>
      </c>
      <c r="BO215" s="34">
        <f t="shared" si="183"/>
        <v>-67.282784426413016</v>
      </c>
      <c r="BP215" s="34">
        <v>0.43240819272983305</v>
      </c>
      <c r="BQ215" s="34">
        <v>-0.3667847356650567</v>
      </c>
      <c r="BR215" s="34">
        <v>2.5207177364684427E-3</v>
      </c>
      <c r="BS215" s="34">
        <v>-2.1118064503242208E-4</v>
      </c>
      <c r="BT215" s="34">
        <v>0</v>
      </c>
      <c r="BU215" s="34">
        <f t="shared" si="184"/>
        <v>6.7932994156212373E-2</v>
      </c>
      <c r="BV215" s="34">
        <f t="shared" si="185"/>
        <v>7.2980835261821699</v>
      </c>
      <c r="BW215" s="34">
        <v>-8.8886226276663913E-2</v>
      </c>
      <c r="BX215" s="34">
        <v>-0.18821923208821867</v>
      </c>
      <c r="BY215" s="34">
        <v>1.7447983242762505E-3</v>
      </c>
      <c r="BZ215" s="34">
        <v>-0.41886291915146723</v>
      </c>
      <c r="CA215" s="34">
        <f t="shared" si="186"/>
        <v>-0.69422357919207356</v>
      </c>
      <c r="CB215" s="34">
        <f t="shared" si="187"/>
        <v>-74.580867952595199</v>
      </c>
      <c r="CE215" s="68">
        <f t="shared" si="178"/>
        <v>165000</v>
      </c>
      <c r="CF215" s="9">
        <v>0.9</v>
      </c>
      <c r="CG215" s="9">
        <v>0.7</v>
      </c>
      <c r="CH215" s="9">
        <v>-1.2</v>
      </c>
      <c r="CI215" s="9">
        <v>-0.1</v>
      </c>
      <c r="CJ215" s="9">
        <f t="shared" si="188"/>
        <v>-7.6677316293929705</v>
      </c>
      <c r="CK215" s="9">
        <v>-0.2</v>
      </c>
      <c r="CL215" s="9">
        <f t="shared" si="189"/>
        <v>-15.335463258785941</v>
      </c>
      <c r="CM215" s="9">
        <v>-0.3</v>
      </c>
      <c r="CN215" t="s">
        <v>2752</v>
      </c>
      <c r="CO215" t="s">
        <v>2233</v>
      </c>
      <c r="CP215" t="s">
        <v>2427</v>
      </c>
      <c r="CQ215" t="s">
        <v>2400</v>
      </c>
      <c r="CR215">
        <v>75</v>
      </c>
      <c r="CS215">
        <v>225</v>
      </c>
      <c r="CU215" t="s">
        <v>3401</v>
      </c>
      <c r="CV215" t="s">
        <v>3090</v>
      </c>
      <c r="CW215">
        <v>0</v>
      </c>
      <c r="CX215">
        <v>0</v>
      </c>
      <c r="CY215">
        <v>0</v>
      </c>
      <c r="CZ215" s="70"/>
      <c r="DA215">
        <v>0</v>
      </c>
    </row>
    <row r="216" spans="1:105" x14ac:dyDescent="0.2">
      <c r="A216" s="38" t="s">
        <v>2452</v>
      </c>
      <c r="B216" t="s">
        <v>973</v>
      </c>
      <c r="C216" t="s">
        <v>975</v>
      </c>
      <c r="D216" s="82" t="s">
        <v>953</v>
      </c>
      <c r="E216" t="str">
        <f t="shared" si="179"/>
        <v xml:space="preserve">Darche, Mathieu </v>
      </c>
      <c r="F216" t="s">
        <v>2589</v>
      </c>
      <c r="G216" t="s">
        <v>1540</v>
      </c>
      <c r="H216">
        <v>2</v>
      </c>
      <c r="I216">
        <v>0</v>
      </c>
      <c r="J216">
        <v>0</v>
      </c>
      <c r="K216">
        <f>I216+J216</f>
        <v>0</v>
      </c>
      <c r="L216">
        <v>0</v>
      </c>
      <c r="M216">
        <v>0</v>
      </c>
      <c r="N216">
        <v>3</v>
      </c>
      <c r="O216" s="4">
        <f t="shared" si="180"/>
        <v>0</v>
      </c>
      <c r="P216">
        <v>26</v>
      </c>
      <c r="Q216">
        <v>0</v>
      </c>
      <c r="R216">
        <v>0</v>
      </c>
      <c r="S216">
        <v>0</v>
      </c>
      <c r="T216">
        <v>0</v>
      </c>
      <c r="U216" s="4">
        <f t="shared" si="181"/>
        <v>0</v>
      </c>
      <c r="V216" s="40">
        <v>0</v>
      </c>
      <c r="W216">
        <v>0</v>
      </c>
      <c r="X216">
        <v>0</v>
      </c>
      <c r="Y216">
        <v>0</v>
      </c>
      <c r="Z216">
        <v>0</v>
      </c>
      <c r="AA216">
        <f>I216-W216-Y216</f>
        <v>0</v>
      </c>
      <c r="AB216">
        <f>J216-X216-Z216</f>
        <v>0</v>
      </c>
      <c r="AC216" s="9">
        <f t="shared" si="158"/>
        <v>0</v>
      </c>
      <c r="AD216" s="9">
        <f t="shared" si="159"/>
        <v>0</v>
      </c>
      <c r="AE216" s="9">
        <f t="shared" si="160"/>
        <v>0</v>
      </c>
      <c r="AF216" s="9">
        <f t="shared" si="161"/>
        <v>0</v>
      </c>
      <c r="AG216" s="9">
        <f t="shared" si="162"/>
        <v>0</v>
      </c>
      <c r="AH216" s="9">
        <f t="shared" si="163"/>
        <v>0</v>
      </c>
      <c r="AI216" s="6">
        <f t="shared" si="164"/>
        <v>0</v>
      </c>
      <c r="AJ216" s="6">
        <f t="shared" si="165"/>
        <v>0</v>
      </c>
      <c r="AK216" s="6">
        <f t="shared" si="166"/>
        <v>0</v>
      </c>
      <c r="AL216" s="6">
        <f t="shared" si="167"/>
        <v>0</v>
      </c>
      <c r="AM216" s="6">
        <f t="shared" si="168"/>
        <v>0</v>
      </c>
      <c r="AN216" s="6">
        <f t="shared" si="169"/>
        <v>0</v>
      </c>
      <c r="AO216" s="32">
        <v>18.133333333333333</v>
      </c>
      <c r="AP216" s="32">
        <v>0.21666666666666667</v>
      </c>
      <c r="AQ216" s="32">
        <v>8.3333333333333329E-2</v>
      </c>
      <c r="AR216" s="32">
        <v>18.43333333333333</v>
      </c>
      <c r="AS216" s="40">
        <v>0</v>
      </c>
      <c r="AT216" s="40">
        <v>5</v>
      </c>
      <c r="AU216" s="40">
        <v>0</v>
      </c>
      <c r="AV216" s="40">
        <v>1</v>
      </c>
      <c r="AW216" s="40">
        <v>1</v>
      </c>
      <c r="AX216" s="9">
        <f t="shared" si="170"/>
        <v>0</v>
      </c>
      <c r="AY216" s="9">
        <f t="shared" si="171"/>
        <v>16.2748643761302</v>
      </c>
      <c r="AZ216" s="9">
        <f t="shared" si="172"/>
        <v>0</v>
      </c>
      <c r="BA216" s="9">
        <f t="shared" si="173"/>
        <v>3.2549728752260405</v>
      </c>
      <c r="BB216" s="9">
        <f t="shared" si="174"/>
        <v>3.2549728752260405</v>
      </c>
      <c r="BC216" s="9">
        <f t="shared" si="175"/>
        <v>9.0666666666666664</v>
      </c>
      <c r="BD216" s="9">
        <f t="shared" si="176"/>
        <v>4.1666666666666664E-2</v>
      </c>
      <c r="BE216" s="9">
        <f t="shared" si="177"/>
        <v>0.10833333333333334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4">
        <f t="shared" si="182"/>
        <v>0.25821426476979015</v>
      </c>
      <c r="BO216" s="34">
        <f t="shared" si="183"/>
        <v>28.016014260736728</v>
      </c>
      <c r="BP216" s="34">
        <v>-0.43128919230604373</v>
      </c>
      <c r="BQ216" s="34">
        <v>-1.1396554924797258E-2</v>
      </c>
      <c r="BR216" s="34">
        <v>3.4088317217344354E-3</v>
      </c>
      <c r="BS216" s="34">
        <v>-1.2657088436699598E-3</v>
      </c>
      <c r="BT216" s="34">
        <v>0</v>
      </c>
      <c r="BU216" s="34">
        <f t="shared" si="184"/>
        <v>-0.44054262435277647</v>
      </c>
      <c r="BV216" s="34">
        <f t="shared" si="185"/>
        <v>-47.798476421639407</v>
      </c>
      <c r="BW216" s="34">
        <v>0.4415208998202691</v>
      </c>
      <c r="BX216" s="34">
        <v>7.1871120723082996E-4</v>
      </c>
      <c r="BY216" s="34">
        <v>9.7840590869272045E-3</v>
      </c>
      <c r="BZ216" s="34">
        <v>0.24673321900813949</v>
      </c>
      <c r="CA216" s="34">
        <f t="shared" si="186"/>
        <v>0.69875688912256662</v>
      </c>
      <c r="CB216" s="34">
        <f t="shared" si="187"/>
        <v>75.814490682376146</v>
      </c>
      <c r="CE216" s="68">
        <f t="shared" si="178"/>
        <v>165000</v>
      </c>
      <c r="CF216" s="9">
        <v>0.2</v>
      </c>
      <c r="CG216" s="9">
        <v>0.1</v>
      </c>
      <c r="CH216" s="9">
        <v>0</v>
      </c>
      <c r="CI216" s="9">
        <v>-0.1</v>
      </c>
      <c r="CJ216" s="9">
        <f t="shared" si="188"/>
        <v>-10.676156583629894</v>
      </c>
      <c r="CK216" s="9">
        <v>0</v>
      </c>
      <c r="CL216" s="9">
        <f t="shared" si="189"/>
        <v>0</v>
      </c>
      <c r="CM216" s="9">
        <v>-0.1</v>
      </c>
      <c r="CN216" t="s">
        <v>1517</v>
      </c>
      <c r="CO216" t="s">
        <v>3417</v>
      </c>
      <c r="CP216" t="s">
        <v>2399</v>
      </c>
      <c r="CQ216" t="s">
        <v>2400</v>
      </c>
      <c r="CR216">
        <v>73</v>
      </c>
      <c r="CS216">
        <v>220</v>
      </c>
      <c r="CT216">
        <v>49</v>
      </c>
      <c r="CU216" t="s">
        <v>3402</v>
      </c>
      <c r="CV216" t="s">
        <v>2382</v>
      </c>
      <c r="CW216">
        <v>0</v>
      </c>
      <c r="CX216">
        <v>0</v>
      </c>
      <c r="CY216">
        <v>0</v>
      </c>
      <c r="CZ216" s="70"/>
      <c r="DA216">
        <v>0</v>
      </c>
    </row>
    <row r="217" spans="1:105" x14ac:dyDescent="0.2">
      <c r="A217" s="44" t="s">
        <v>2372</v>
      </c>
      <c r="B217" s="43" t="s">
        <v>973</v>
      </c>
      <c r="C217" s="43" t="s">
        <v>975</v>
      </c>
      <c r="D217" s="82" t="s">
        <v>953</v>
      </c>
      <c r="E217" s="42" t="str">
        <f t="shared" si="179"/>
        <v xml:space="preserve">Darche, Mathieu </v>
      </c>
      <c r="F217" s="42" t="s">
        <v>2589</v>
      </c>
      <c r="G217" s="45" t="s">
        <v>1540</v>
      </c>
      <c r="H217" s="43">
        <v>73</v>
      </c>
      <c r="I217" s="64">
        <v>7</v>
      </c>
      <c r="J217" s="64">
        <v>15</v>
      </c>
      <c r="K217" s="64">
        <v>22</v>
      </c>
      <c r="L217" s="43">
        <v>-14</v>
      </c>
      <c r="M217">
        <v>20</v>
      </c>
      <c r="N217">
        <v>120</v>
      </c>
      <c r="O217" s="4">
        <f t="shared" si="180"/>
        <v>5.8333333333333334E-2</v>
      </c>
      <c r="Q217">
        <v>0</v>
      </c>
      <c r="R217">
        <v>0</v>
      </c>
      <c r="S217">
        <v>43</v>
      </c>
      <c r="T217">
        <v>46</v>
      </c>
      <c r="U217" s="4">
        <f t="shared" si="181"/>
        <v>0.48314606741573035</v>
      </c>
      <c r="V217">
        <v>2.1</v>
      </c>
      <c r="W217">
        <v>1</v>
      </c>
      <c r="X217">
        <v>1</v>
      </c>
      <c r="Y217">
        <v>1</v>
      </c>
      <c r="Z217">
        <v>0</v>
      </c>
      <c r="AA217">
        <v>5</v>
      </c>
      <c r="AB217">
        <v>14</v>
      </c>
      <c r="AC217" s="9">
        <f t="shared" si="158"/>
        <v>4.225352112676056</v>
      </c>
      <c r="AD217" s="9">
        <f t="shared" si="159"/>
        <v>4.225352112676056</v>
      </c>
      <c r="AE217" s="9">
        <f t="shared" si="160"/>
        <v>3.4890482651676682</v>
      </c>
      <c r="AF217" s="9">
        <f t="shared" si="161"/>
        <v>0</v>
      </c>
      <c r="AG217" s="9">
        <f t="shared" si="162"/>
        <v>6.6953077051832839</v>
      </c>
      <c r="AH217" s="9">
        <f t="shared" si="163"/>
        <v>18.746861574513197</v>
      </c>
      <c r="AI217" s="58">
        <f t="shared" si="164"/>
        <v>1.9416392345031526</v>
      </c>
      <c r="AJ217" s="58">
        <f t="shared" si="165"/>
        <v>6.76056338028169</v>
      </c>
      <c r="AK217" s="58">
        <f t="shared" si="166"/>
        <v>0.69780965303353359</v>
      </c>
      <c r="AL217" s="58">
        <f t="shared" si="167"/>
        <v>2.8789823132288119</v>
      </c>
      <c r="AM217" s="58">
        <f t="shared" si="168"/>
        <v>0.84507042253521125</v>
      </c>
      <c r="AN217" s="58">
        <f t="shared" si="169"/>
        <v>2.0934289591006006</v>
      </c>
      <c r="AO217" s="56">
        <v>896.15</v>
      </c>
      <c r="AP217" s="56">
        <v>71</v>
      </c>
      <c r="AQ217" s="56">
        <v>85.983333333333334</v>
      </c>
      <c r="AR217" s="57">
        <f>SUM(AO217:AQ217)</f>
        <v>1053.1333333333332</v>
      </c>
      <c r="AS217">
        <v>39</v>
      </c>
      <c r="AT217">
        <v>125</v>
      </c>
      <c r="AU217">
        <v>39</v>
      </c>
      <c r="AV217">
        <v>12</v>
      </c>
      <c r="AW217">
        <v>33</v>
      </c>
      <c r="AX217" s="9">
        <f t="shared" si="170"/>
        <v>2.2219408748496554</v>
      </c>
      <c r="AY217" s="9">
        <f t="shared" si="171"/>
        <v>7.1216053681078701</v>
      </c>
      <c r="AZ217" s="9">
        <f t="shared" si="172"/>
        <v>2.2219408748496554</v>
      </c>
      <c r="BA217" s="9">
        <f t="shared" si="173"/>
        <v>0.68367411533835543</v>
      </c>
      <c r="BB217" s="9">
        <f t="shared" si="174"/>
        <v>1.8801038171804776</v>
      </c>
      <c r="BC217" s="33">
        <f t="shared" si="175"/>
        <v>12.276027397260274</v>
      </c>
      <c r="BD217" s="33">
        <f t="shared" si="176"/>
        <v>1.1778538812785389</v>
      </c>
      <c r="BE217" s="33">
        <f t="shared" si="177"/>
        <v>0.9726027397260274</v>
      </c>
      <c r="BF217" s="42">
        <f>BI217-BG217-BH217</f>
        <v>29</v>
      </c>
      <c r="BG217" s="43">
        <v>8</v>
      </c>
      <c r="BH217" s="43">
        <v>1</v>
      </c>
      <c r="BI217" s="43">
        <v>38</v>
      </c>
      <c r="BJ217" s="42">
        <f>BM217-BK217-BL217</f>
        <v>43</v>
      </c>
      <c r="BK217" s="43">
        <v>1</v>
      </c>
      <c r="BL217" s="43">
        <v>3</v>
      </c>
      <c r="BM217" s="43">
        <v>47</v>
      </c>
      <c r="BN217" s="34">
        <f t="shared" si="182"/>
        <v>28.115827156860348</v>
      </c>
      <c r="BO217" s="34">
        <f t="shared" si="183"/>
        <v>53.394620162423912</v>
      </c>
      <c r="BP217" s="33">
        <v>4.0661769013801949</v>
      </c>
      <c r="BQ217" s="33">
        <v>-0.69527646281528532</v>
      </c>
      <c r="BR217" s="33">
        <v>-2.7553345953584238</v>
      </c>
      <c r="BS217" s="33">
        <v>1.2015704105758436</v>
      </c>
      <c r="BT217" s="33">
        <v>0</v>
      </c>
      <c r="BU217" s="9">
        <f t="shared" si="184"/>
        <v>1.8171362537823292</v>
      </c>
      <c r="BV217" s="34">
        <f t="shared" si="185"/>
        <v>3.4509139465385759</v>
      </c>
      <c r="BW217" s="33">
        <v>6.38043733296937</v>
      </c>
      <c r="BX217" s="33">
        <v>0.23867155427691036</v>
      </c>
      <c r="BY217" s="33">
        <v>11.898941194772965</v>
      </c>
      <c r="BZ217" s="33">
        <v>7.7806408210587747</v>
      </c>
      <c r="CA217" s="9">
        <f t="shared" si="186"/>
        <v>26.298690903078018</v>
      </c>
      <c r="CB217" s="34">
        <f t="shared" si="187"/>
        <v>49.943706215885335</v>
      </c>
      <c r="CC217" s="47">
        <v>34.077567999999999</v>
      </c>
      <c r="CD217">
        <v>165000</v>
      </c>
      <c r="CE217" s="68">
        <f t="shared" si="178"/>
        <v>165000</v>
      </c>
      <c r="CF217" s="62">
        <v>20.100000000000001</v>
      </c>
      <c r="CG217" s="62">
        <v>18.7</v>
      </c>
      <c r="CH217" s="62">
        <v>-4</v>
      </c>
      <c r="CI217" s="62">
        <v>-1</v>
      </c>
      <c r="CJ217" s="63">
        <f t="shared" si="188"/>
        <v>-1.6527332075419723</v>
      </c>
      <c r="CK217" s="62">
        <v>0.5</v>
      </c>
      <c r="CL217" s="63">
        <f t="shared" si="189"/>
        <v>0.82636660377098614</v>
      </c>
      <c r="CM217" s="62">
        <v>-0.4</v>
      </c>
      <c r="CN217" t="s">
        <v>2204</v>
      </c>
      <c r="CO217" t="s">
        <v>3417</v>
      </c>
      <c r="CP217" t="s">
        <v>2399</v>
      </c>
      <c r="CQ217" t="s">
        <v>2400</v>
      </c>
      <c r="CR217">
        <v>73</v>
      </c>
      <c r="CS217">
        <v>217</v>
      </c>
      <c r="CT217">
        <v>21</v>
      </c>
      <c r="CU217" t="s">
        <v>3402</v>
      </c>
      <c r="CZ217" s="72">
        <v>475000</v>
      </c>
      <c r="DA217">
        <v>0</v>
      </c>
    </row>
    <row r="218" spans="1:105" x14ac:dyDescent="0.2">
      <c r="A218" s="38" t="s">
        <v>2452</v>
      </c>
      <c r="B218" t="s">
        <v>953</v>
      </c>
      <c r="C218" t="s">
        <v>953</v>
      </c>
      <c r="D218" s="82" t="s">
        <v>953</v>
      </c>
      <c r="E218" t="str">
        <f t="shared" si="179"/>
        <v xml:space="preserve">Afinogenov, Maxim </v>
      </c>
      <c r="F218" t="s">
        <v>2455</v>
      </c>
      <c r="G218" t="s">
        <v>1528</v>
      </c>
      <c r="H218">
        <v>56</v>
      </c>
      <c r="I218">
        <v>23</v>
      </c>
      <c r="J218">
        <v>38</v>
      </c>
      <c r="K218">
        <f>I218+J218</f>
        <v>61</v>
      </c>
      <c r="L218">
        <v>19</v>
      </c>
      <c r="M218">
        <v>66</v>
      </c>
      <c r="N218">
        <v>151</v>
      </c>
      <c r="O218" s="4">
        <f t="shared" si="180"/>
        <v>0.15231788079470199</v>
      </c>
      <c r="P218">
        <v>1067</v>
      </c>
      <c r="Q218">
        <v>3</v>
      </c>
      <c r="R218">
        <v>0</v>
      </c>
      <c r="S218">
        <v>2</v>
      </c>
      <c r="T218">
        <v>1</v>
      </c>
      <c r="U218" s="4">
        <f t="shared" si="181"/>
        <v>0.66666666666666663</v>
      </c>
      <c r="V218" s="40">
        <v>0</v>
      </c>
      <c r="W218">
        <v>7</v>
      </c>
      <c r="X218">
        <v>13</v>
      </c>
      <c r="Y218">
        <v>0</v>
      </c>
      <c r="Z218">
        <v>0</v>
      </c>
      <c r="AA218">
        <f>I218-W218-Y218</f>
        <v>16</v>
      </c>
      <c r="AB218">
        <f>J218-X218-Z218</f>
        <v>25</v>
      </c>
      <c r="AC218" s="9">
        <f t="shared" si="158"/>
        <v>9.9984129503253456</v>
      </c>
      <c r="AD218" s="9">
        <f t="shared" si="159"/>
        <v>18.568481193461359</v>
      </c>
      <c r="AE218" s="9">
        <f t="shared" si="160"/>
        <v>0</v>
      </c>
      <c r="AF218" s="9">
        <f t="shared" si="161"/>
        <v>0</v>
      </c>
      <c r="AG218" s="9">
        <f t="shared" si="162"/>
        <v>25.931928687196109</v>
      </c>
      <c r="AH218" s="9">
        <f t="shared" si="163"/>
        <v>40.518638573743921</v>
      </c>
      <c r="AI218" s="6">
        <f t="shared" si="164"/>
        <v>4.1329011345218802</v>
      </c>
      <c r="AJ218" s="6">
        <f t="shared" si="165"/>
        <v>7.4273924773845437</v>
      </c>
      <c r="AK218" s="6">
        <f t="shared" si="166"/>
        <v>0</v>
      </c>
      <c r="AL218" s="6">
        <f t="shared" si="167"/>
        <v>2.3500810372771475</v>
      </c>
      <c r="AM218" s="6">
        <f t="shared" si="168"/>
        <v>1.1426757657514683</v>
      </c>
      <c r="AN218" s="6">
        <f t="shared" si="169"/>
        <v>13.740458015267176</v>
      </c>
      <c r="AO218" s="33">
        <v>740.4</v>
      </c>
      <c r="AP218" s="33">
        <v>210.0333333333333</v>
      </c>
      <c r="AQ218" s="33">
        <v>4.3666666666666663</v>
      </c>
      <c r="AR218" s="32">
        <v>954.8</v>
      </c>
      <c r="AS218" s="40">
        <v>13</v>
      </c>
      <c r="AT218" s="40">
        <v>33</v>
      </c>
      <c r="AU218" s="40">
        <v>55</v>
      </c>
      <c r="AV218" s="40">
        <v>65</v>
      </c>
      <c r="AW218" s="40">
        <v>25</v>
      </c>
      <c r="AX218" s="9">
        <f t="shared" si="170"/>
        <v>0.81692501047339761</v>
      </c>
      <c r="AY218" s="9">
        <f t="shared" si="171"/>
        <v>2.0737327188940093</v>
      </c>
      <c r="AZ218" s="9">
        <f t="shared" si="172"/>
        <v>3.4562211981566819</v>
      </c>
      <c r="BA218" s="9">
        <f t="shared" si="173"/>
        <v>4.084625052366988</v>
      </c>
      <c r="BB218" s="9">
        <f t="shared" si="174"/>
        <v>1.5710096355257646</v>
      </c>
      <c r="BC218" s="9">
        <f t="shared" si="175"/>
        <v>13.221428571428572</v>
      </c>
      <c r="BD218" s="9">
        <f t="shared" si="176"/>
        <v>7.7976190476190463E-2</v>
      </c>
      <c r="BE218" s="9">
        <f t="shared" si="177"/>
        <v>3.7505952380952374</v>
      </c>
      <c r="BF218" s="3">
        <v>51</v>
      </c>
      <c r="BG218" s="3">
        <v>26</v>
      </c>
      <c r="BH218" s="3">
        <v>0</v>
      </c>
      <c r="BI218" s="3">
        <v>77</v>
      </c>
      <c r="BJ218" s="3">
        <v>29</v>
      </c>
      <c r="BK218" s="3">
        <v>4</v>
      </c>
      <c r="BL218" s="3">
        <v>1</v>
      </c>
      <c r="BM218" s="3">
        <v>34</v>
      </c>
      <c r="BN218" s="34">
        <f t="shared" si="182"/>
        <v>52.571186805636266</v>
      </c>
      <c r="BO218" s="34">
        <f t="shared" si="183"/>
        <v>110.11978803023936</v>
      </c>
      <c r="BP218" s="34">
        <v>34.758288963833529</v>
      </c>
      <c r="BQ218" s="34">
        <v>12.890000956597099</v>
      </c>
      <c r="BR218" s="34">
        <v>0.12928100061486494</v>
      </c>
      <c r="BS218" s="34">
        <v>-5.532932899849459E-2</v>
      </c>
      <c r="BT218" s="34">
        <v>5.0287973096069152</v>
      </c>
      <c r="BU218" s="34">
        <f t="shared" si="184"/>
        <v>52.751038901653914</v>
      </c>
      <c r="BV218" s="34">
        <f t="shared" si="185"/>
        <v>110.49652053132367</v>
      </c>
      <c r="BW218" s="34">
        <v>6.6523242479766491</v>
      </c>
      <c r="BX218" s="34">
        <v>-0.12072776219339397</v>
      </c>
      <c r="BY218" s="34">
        <v>-0.16705613136358435</v>
      </c>
      <c r="BZ218" s="34">
        <v>-6.5443924504373197</v>
      </c>
      <c r="CA218" s="34">
        <f t="shared" si="186"/>
        <v>-0.17985209601764929</v>
      </c>
      <c r="CB218" s="34">
        <f t="shared" si="187"/>
        <v>-0.37673250108430939</v>
      </c>
      <c r="CC218" s="15">
        <v>66</v>
      </c>
      <c r="CD218" s="7">
        <v>3483392</v>
      </c>
      <c r="CE218" s="68">
        <f t="shared" si="178"/>
        <v>5100681.1428571427</v>
      </c>
      <c r="CF218" s="9">
        <v>23.5</v>
      </c>
      <c r="CG218" s="9">
        <v>17.5</v>
      </c>
      <c r="CH218" s="9">
        <v>11.7</v>
      </c>
      <c r="CI218" s="9">
        <v>11.6</v>
      </c>
      <c r="CJ218" s="9">
        <f t="shared" si="188"/>
        <v>19.84262743756415</v>
      </c>
      <c r="CK218" s="9">
        <v>2.5</v>
      </c>
      <c r="CL218" s="9">
        <f t="shared" si="189"/>
        <v>4.2764283270612387</v>
      </c>
      <c r="CM218" s="9">
        <v>14</v>
      </c>
      <c r="CN218" t="s">
        <v>2226</v>
      </c>
      <c r="CO218" t="s">
        <v>2395</v>
      </c>
      <c r="CQ218" t="s">
        <v>2396</v>
      </c>
      <c r="CR218">
        <v>72</v>
      </c>
      <c r="CS218">
        <v>191</v>
      </c>
      <c r="CT218">
        <v>61</v>
      </c>
      <c r="CU218" t="s">
        <v>3402</v>
      </c>
      <c r="CV218" t="s">
        <v>2382</v>
      </c>
      <c r="CW218">
        <v>6</v>
      </c>
      <c r="CX218">
        <v>2</v>
      </c>
      <c r="CY218">
        <v>1</v>
      </c>
      <c r="CZ218" s="70"/>
      <c r="DA218">
        <v>0</v>
      </c>
    </row>
    <row r="219" spans="1:105" x14ac:dyDescent="0.2">
      <c r="A219" s="44" t="s">
        <v>2372</v>
      </c>
      <c r="B219" s="43" t="s">
        <v>953</v>
      </c>
      <c r="C219" s="43" t="s">
        <v>953</v>
      </c>
      <c r="D219" s="82" t="s">
        <v>953</v>
      </c>
      <c r="E219" s="42" t="str">
        <f t="shared" si="179"/>
        <v xml:space="preserve">Afinogenov, Maxim </v>
      </c>
      <c r="F219" s="42" t="s">
        <v>2455</v>
      </c>
      <c r="G219" s="45" t="s">
        <v>1528</v>
      </c>
      <c r="H219" s="43">
        <v>56</v>
      </c>
      <c r="I219" s="64">
        <v>10</v>
      </c>
      <c r="J219" s="64">
        <v>18</v>
      </c>
      <c r="K219" s="64">
        <v>28</v>
      </c>
      <c r="L219" s="43">
        <v>-16</v>
      </c>
      <c r="M219">
        <v>42</v>
      </c>
      <c r="N219">
        <v>114</v>
      </c>
      <c r="O219" s="4">
        <f t="shared" si="180"/>
        <v>8.771929824561403E-2</v>
      </c>
      <c r="Q219">
        <v>1</v>
      </c>
      <c r="R219">
        <v>0</v>
      </c>
      <c r="S219">
        <v>1</v>
      </c>
      <c r="T219">
        <v>4</v>
      </c>
      <c r="U219" s="4">
        <f t="shared" si="181"/>
        <v>0.2</v>
      </c>
      <c r="V219">
        <v>0.1</v>
      </c>
      <c r="W219">
        <v>1</v>
      </c>
      <c r="X219">
        <v>5</v>
      </c>
      <c r="Y219">
        <v>0</v>
      </c>
      <c r="Z219">
        <v>0</v>
      </c>
      <c r="AA219">
        <v>9</v>
      </c>
      <c r="AB219">
        <v>13</v>
      </c>
      <c r="AC219" s="9">
        <f t="shared" si="158"/>
        <v>1.6622033428756118</v>
      </c>
      <c r="AD219" s="9">
        <f t="shared" si="159"/>
        <v>8.3110167143780593</v>
      </c>
      <c r="AE219" s="9">
        <f t="shared" si="160"/>
        <v>0</v>
      </c>
      <c r="AF219" s="9">
        <f t="shared" si="161"/>
        <v>0</v>
      </c>
      <c r="AG219" s="9">
        <f t="shared" si="162"/>
        <v>15.047371354263422</v>
      </c>
      <c r="AH219" s="9">
        <f t="shared" si="163"/>
        <v>21.735091956158275</v>
      </c>
      <c r="AI219" s="58">
        <f t="shared" si="164"/>
        <v>2.4242987181868845</v>
      </c>
      <c r="AJ219" s="58">
        <f t="shared" si="165"/>
        <v>4.3217286914765909</v>
      </c>
      <c r="AK219" s="58">
        <f t="shared" si="166"/>
        <v>0</v>
      </c>
      <c r="AL219" s="58">
        <f t="shared" si="167"/>
        <v>3.4274568084711126</v>
      </c>
      <c r="AM219" s="58">
        <f t="shared" si="168"/>
        <v>1.3297626743004893</v>
      </c>
      <c r="AN219" s="58">
        <f t="shared" si="169"/>
        <v>0</v>
      </c>
      <c r="AO219" s="56">
        <v>717.73333333333335</v>
      </c>
      <c r="AP219" s="56">
        <v>180.48333333333332</v>
      </c>
      <c r="AQ219" s="56">
        <v>0.95</v>
      </c>
      <c r="AR219" s="57">
        <f>SUM(AO219:AQ219)</f>
        <v>899.16666666666674</v>
      </c>
      <c r="AS219">
        <v>6</v>
      </c>
      <c r="AT219">
        <v>25</v>
      </c>
      <c r="AU219">
        <v>47</v>
      </c>
      <c r="AV219">
        <v>44</v>
      </c>
      <c r="AW219">
        <v>17</v>
      </c>
      <c r="AX219" s="9">
        <f t="shared" si="170"/>
        <v>0.40037071362372567</v>
      </c>
      <c r="AY219" s="9">
        <f t="shared" si="171"/>
        <v>1.6682113067655233</v>
      </c>
      <c r="AZ219" s="9">
        <f t="shared" si="172"/>
        <v>3.1362372567191841</v>
      </c>
      <c r="BA219" s="9">
        <f t="shared" si="173"/>
        <v>2.9360518999073215</v>
      </c>
      <c r="BB219" s="9">
        <f t="shared" si="174"/>
        <v>1.1343836886005561</v>
      </c>
      <c r="BC219" s="33">
        <f t="shared" si="175"/>
        <v>12.816666666666666</v>
      </c>
      <c r="BD219" s="33">
        <f t="shared" si="176"/>
        <v>1.6964285714285713E-2</v>
      </c>
      <c r="BE219" s="33">
        <f t="shared" si="177"/>
        <v>3.2229166666666664</v>
      </c>
      <c r="BF219" s="42">
        <f>BI219-BG219-BH219</f>
        <v>29</v>
      </c>
      <c r="BG219" s="43">
        <v>13</v>
      </c>
      <c r="BH219" s="43">
        <v>0</v>
      </c>
      <c r="BI219" s="43">
        <v>42</v>
      </c>
      <c r="BJ219" s="42">
        <f>BM219-BK219-BL219</f>
        <v>41</v>
      </c>
      <c r="BK219" s="43">
        <v>4</v>
      </c>
      <c r="BL219" s="43">
        <v>0</v>
      </c>
      <c r="BM219" s="43">
        <v>45</v>
      </c>
      <c r="BN219" s="34">
        <f t="shared" si="182"/>
        <v>11.911710262905789</v>
      </c>
      <c r="BO219" s="34">
        <f t="shared" si="183"/>
        <v>26.494999657992484</v>
      </c>
      <c r="BP219" s="33">
        <v>13.455570603736072</v>
      </c>
      <c r="BQ219" s="33">
        <v>-2.6624331440188898</v>
      </c>
      <c r="BR219" s="33">
        <v>2.1326817460533118</v>
      </c>
      <c r="BS219" s="33">
        <v>-1.2071452859742041E-2</v>
      </c>
      <c r="BT219" s="33">
        <v>1.7494324337485609</v>
      </c>
      <c r="BU219" s="9">
        <f t="shared" si="184"/>
        <v>14.663180186659314</v>
      </c>
      <c r="BV219" s="34">
        <f t="shared" si="185"/>
        <v>32.615043974033689</v>
      </c>
      <c r="BW219" s="33">
        <v>1.5943066075751222</v>
      </c>
      <c r="BX219" s="33">
        <v>-0.18880876302090863</v>
      </c>
      <c r="BY219" s="33">
        <v>0.11288215692595399</v>
      </c>
      <c r="BZ219" s="33">
        <v>-4.269849925233693</v>
      </c>
      <c r="CA219" s="9">
        <f t="shared" si="186"/>
        <v>-2.7514699237535254</v>
      </c>
      <c r="CB219" s="34">
        <f t="shared" si="187"/>
        <v>-6.1200443160412048</v>
      </c>
      <c r="CC219" s="47">
        <v>33.254078</v>
      </c>
      <c r="CD219">
        <v>587960</v>
      </c>
      <c r="CE219" s="68">
        <f t="shared" si="178"/>
        <v>860941.42857142852</v>
      </c>
      <c r="CF219" s="62">
        <v>19.8</v>
      </c>
      <c r="CG219" s="62">
        <v>16.5</v>
      </c>
      <c r="CH219" s="62">
        <v>-15.1</v>
      </c>
      <c r="CI219" s="62">
        <v>1.2</v>
      </c>
      <c r="CJ219" s="63">
        <f t="shared" si="188"/>
        <v>2.2209883398112162</v>
      </c>
      <c r="CK219" s="62">
        <v>-1.8</v>
      </c>
      <c r="CL219" s="63">
        <f t="shared" si="189"/>
        <v>-3.3314825097168246</v>
      </c>
      <c r="CM219" s="62">
        <v>-0.6</v>
      </c>
      <c r="CN219" t="s">
        <v>552</v>
      </c>
      <c r="CO219" t="s">
        <v>2395</v>
      </c>
      <c r="CQ219" t="s">
        <v>2396</v>
      </c>
      <c r="CR219">
        <v>72</v>
      </c>
      <c r="CS219">
        <v>191</v>
      </c>
      <c r="CT219">
        <v>61</v>
      </c>
      <c r="CU219" t="s">
        <v>3402</v>
      </c>
      <c r="CZ219" s="72">
        <v>3333333.3333333335</v>
      </c>
      <c r="DA219">
        <v>0</v>
      </c>
    </row>
    <row r="220" spans="1:105" x14ac:dyDescent="0.2">
      <c r="A220" s="38" t="s">
        <v>2452</v>
      </c>
      <c r="B220" t="s">
        <v>953</v>
      </c>
      <c r="C220" t="s">
        <v>953</v>
      </c>
      <c r="D220" s="82" t="s">
        <v>953</v>
      </c>
      <c r="E220" t="str">
        <f t="shared" si="179"/>
        <v xml:space="preserve">Funk, Michael </v>
      </c>
      <c r="F220" t="s">
        <v>105</v>
      </c>
      <c r="G220" t="s">
        <v>1524</v>
      </c>
      <c r="H220">
        <v>5</v>
      </c>
      <c r="I220">
        <v>0</v>
      </c>
      <c r="J220">
        <v>2</v>
      </c>
      <c r="K220">
        <f>I220+J220</f>
        <v>2</v>
      </c>
      <c r="L220">
        <v>2</v>
      </c>
      <c r="M220">
        <v>0</v>
      </c>
      <c r="N220">
        <v>1</v>
      </c>
      <c r="O220" s="4">
        <f t="shared" si="180"/>
        <v>0</v>
      </c>
      <c r="P220">
        <v>26</v>
      </c>
      <c r="Q220">
        <v>0</v>
      </c>
      <c r="R220">
        <v>0</v>
      </c>
      <c r="S220">
        <v>0</v>
      </c>
      <c r="T220">
        <v>0</v>
      </c>
      <c r="U220" s="4">
        <f t="shared" si="181"/>
        <v>0</v>
      </c>
      <c r="V220" s="40">
        <v>0</v>
      </c>
      <c r="W220">
        <v>0</v>
      </c>
      <c r="X220">
        <v>0</v>
      </c>
      <c r="Y220">
        <v>0</v>
      </c>
      <c r="Z220">
        <v>0</v>
      </c>
      <c r="AA220">
        <f>I220-W220-Y220</f>
        <v>0</v>
      </c>
      <c r="AB220">
        <f>J220-X220-Z220</f>
        <v>2</v>
      </c>
      <c r="AC220" s="9">
        <f t="shared" si="158"/>
        <v>0</v>
      </c>
      <c r="AD220" s="9">
        <f t="shared" si="159"/>
        <v>0</v>
      </c>
      <c r="AE220" s="9">
        <f t="shared" si="160"/>
        <v>0</v>
      </c>
      <c r="AF220" s="9">
        <f t="shared" si="161"/>
        <v>0</v>
      </c>
      <c r="AG220" s="9">
        <f t="shared" si="162"/>
        <v>0</v>
      </c>
      <c r="AH220" s="9">
        <f t="shared" si="163"/>
        <v>148.30072090628218</v>
      </c>
      <c r="AI220" s="6">
        <f t="shared" si="164"/>
        <v>11.122554067971164</v>
      </c>
      <c r="AJ220" s="6">
        <f t="shared" si="165"/>
        <v>0</v>
      </c>
      <c r="AK220" s="6">
        <f t="shared" si="166"/>
        <v>0</v>
      </c>
      <c r="AL220" s="6">
        <f t="shared" si="167"/>
        <v>3.7075180226570543</v>
      </c>
      <c r="AM220" s="6">
        <f t="shared" si="168"/>
        <v>0</v>
      </c>
      <c r="AN220" s="6">
        <f t="shared" si="169"/>
        <v>0</v>
      </c>
      <c r="AO220" s="32">
        <v>16.183333333333334</v>
      </c>
      <c r="AP220" s="32">
        <v>0</v>
      </c>
      <c r="AQ220" s="32">
        <v>0.98333333333333339</v>
      </c>
      <c r="AR220" s="32">
        <v>17.166666666666668</v>
      </c>
      <c r="AS220" s="40">
        <v>1</v>
      </c>
      <c r="AT220" s="40">
        <v>2</v>
      </c>
      <c r="AU220" s="40">
        <v>0</v>
      </c>
      <c r="AV220" s="40">
        <v>0</v>
      </c>
      <c r="AW220" s="40">
        <v>0</v>
      </c>
      <c r="AX220" s="9">
        <f t="shared" si="170"/>
        <v>3.4951456310679609</v>
      </c>
      <c r="AY220" s="9">
        <f t="shared" si="171"/>
        <v>6.9902912621359219</v>
      </c>
      <c r="AZ220" s="9">
        <f t="shared" si="172"/>
        <v>0</v>
      </c>
      <c r="BA220" s="9">
        <f t="shared" si="173"/>
        <v>0</v>
      </c>
      <c r="BB220" s="9">
        <f t="shared" si="174"/>
        <v>0</v>
      </c>
      <c r="BC220" s="9">
        <f t="shared" si="175"/>
        <v>3.2366666666666668</v>
      </c>
      <c r="BD220" s="9">
        <f t="shared" si="176"/>
        <v>0.19666666666666668</v>
      </c>
      <c r="BE220" s="9">
        <f t="shared" si="177"/>
        <v>0</v>
      </c>
      <c r="BF220" s="3">
        <v>3</v>
      </c>
      <c r="BG220" s="3">
        <v>0</v>
      </c>
      <c r="BH220" s="3">
        <v>0</v>
      </c>
      <c r="BI220" s="3">
        <v>3</v>
      </c>
      <c r="BJ220" s="3">
        <v>1</v>
      </c>
      <c r="BK220" s="3">
        <v>0</v>
      </c>
      <c r="BL220" s="3">
        <v>0</v>
      </c>
      <c r="BM220" s="3">
        <v>1</v>
      </c>
      <c r="BN220" s="34">
        <f t="shared" si="182"/>
        <v>1.9946167075300165</v>
      </c>
      <c r="BO220" s="34">
        <f t="shared" si="183"/>
        <v>232.38252903262327</v>
      </c>
      <c r="BP220" s="34">
        <v>1.6113881485957082</v>
      </c>
      <c r="BQ220" s="34">
        <v>0</v>
      </c>
      <c r="BR220" s="34">
        <v>2.3243860954006235E-3</v>
      </c>
      <c r="BS220" s="34">
        <v>-2.3348272381266944E-3</v>
      </c>
      <c r="BT220" s="34">
        <v>0</v>
      </c>
      <c r="BU220" s="34">
        <f t="shared" si="184"/>
        <v>1.611377707452982</v>
      </c>
      <c r="BV220" s="34">
        <f t="shared" si="185"/>
        <v>187.73332514015323</v>
      </c>
      <c r="BW220" s="34">
        <v>5.5140640788739294E-2</v>
      </c>
      <c r="BX220" s="34">
        <v>0</v>
      </c>
      <c r="BY220" s="34">
        <v>0.1228360817095669</v>
      </c>
      <c r="BZ220" s="34">
        <v>0.20526227757872814</v>
      </c>
      <c r="CA220" s="34">
        <f t="shared" si="186"/>
        <v>0.38323900007703438</v>
      </c>
      <c r="CB220" s="34">
        <f t="shared" si="187"/>
        <v>44.64920389247002</v>
      </c>
      <c r="CE220" s="68">
        <f t="shared" si="178"/>
        <v>165000</v>
      </c>
      <c r="CF220" s="9">
        <v>1</v>
      </c>
      <c r="CG220" s="9">
        <v>1.1000000000000001</v>
      </c>
      <c r="CH220" s="9">
        <v>1.4</v>
      </c>
      <c r="CI220" s="9">
        <v>0.4</v>
      </c>
      <c r="CJ220" s="9">
        <f t="shared" si="188"/>
        <v>44.0771349862259</v>
      </c>
      <c r="CK220" s="9">
        <v>0.4</v>
      </c>
      <c r="CL220" s="9">
        <f t="shared" si="189"/>
        <v>44.0771349862259</v>
      </c>
      <c r="CM220" s="9">
        <v>0.8</v>
      </c>
      <c r="CN220" t="s">
        <v>2729</v>
      </c>
      <c r="CO220" t="s">
        <v>1574</v>
      </c>
      <c r="CP220" t="s">
        <v>2433</v>
      </c>
      <c r="CQ220" t="s">
        <v>2400</v>
      </c>
      <c r="CR220">
        <v>76</v>
      </c>
      <c r="CS220">
        <v>199</v>
      </c>
      <c r="CT220">
        <v>3</v>
      </c>
      <c r="CU220" t="s">
        <v>3402</v>
      </c>
      <c r="CV220" t="s">
        <v>3090</v>
      </c>
      <c r="CW220">
        <v>0</v>
      </c>
      <c r="CX220">
        <v>0</v>
      </c>
      <c r="CY220">
        <v>0</v>
      </c>
      <c r="CZ220" s="70"/>
      <c r="DA220">
        <v>0</v>
      </c>
    </row>
    <row r="221" spans="1:105" x14ac:dyDescent="0.2">
      <c r="A221" s="44" t="s">
        <v>2372</v>
      </c>
      <c r="B221" s="43" t="s">
        <v>953</v>
      </c>
      <c r="C221" s="43" t="s">
        <v>953</v>
      </c>
      <c r="D221" s="82" t="s">
        <v>953</v>
      </c>
      <c r="E221" s="42" t="str">
        <f t="shared" si="179"/>
        <v xml:space="preserve">Funk, Michael </v>
      </c>
      <c r="F221" s="42" t="s">
        <v>105</v>
      </c>
      <c r="G221" s="45" t="s">
        <v>2374</v>
      </c>
      <c r="H221" s="43">
        <v>4</v>
      </c>
      <c r="I221" s="64">
        <v>0</v>
      </c>
      <c r="J221" s="64">
        <v>0</v>
      </c>
      <c r="K221" s="64">
        <v>0</v>
      </c>
      <c r="L221" s="43">
        <v>-3</v>
      </c>
      <c r="M221">
        <v>0</v>
      </c>
      <c r="N221">
        <v>1</v>
      </c>
      <c r="O221" s="4">
        <f t="shared" si="180"/>
        <v>0</v>
      </c>
      <c r="Q221">
        <v>0</v>
      </c>
      <c r="R221">
        <v>0</v>
      </c>
      <c r="S221">
        <v>0</v>
      </c>
      <c r="T221">
        <v>0</v>
      </c>
      <c r="U221" s="4">
        <f t="shared" si="181"/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9">
        <f t="shared" si="158"/>
        <v>0</v>
      </c>
      <c r="AD221" s="9">
        <f t="shared" si="159"/>
        <v>0</v>
      </c>
      <c r="AE221" s="9">
        <f t="shared" si="160"/>
        <v>0</v>
      </c>
      <c r="AF221" s="9">
        <f t="shared" si="161"/>
        <v>0</v>
      </c>
      <c r="AG221" s="9">
        <f t="shared" si="162"/>
        <v>0</v>
      </c>
      <c r="AH221" s="9">
        <f t="shared" si="163"/>
        <v>0</v>
      </c>
      <c r="AI221" s="58">
        <f t="shared" si="164"/>
        <v>0</v>
      </c>
      <c r="AJ221" s="58">
        <f t="shared" si="165"/>
        <v>0</v>
      </c>
      <c r="AK221" s="58">
        <f t="shared" si="166"/>
        <v>0</v>
      </c>
      <c r="AL221" s="58">
        <f t="shared" si="167"/>
        <v>3.9970392301998521</v>
      </c>
      <c r="AM221" s="58">
        <f t="shared" si="168"/>
        <v>0</v>
      </c>
      <c r="AN221" s="58">
        <f t="shared" si="169"/>
        <v>0</v>
      </c>
      <c r="AO221" s="56">
        <v>45.033333333333331</v>
      </c>
      <c r="AP221" s="56">
        <v>1.3166666666666667</v>
      </c>
      <c r="AQ221" s="56">
        <v>8.3333333333333329E-2</v>
      </c>
      <c r="AR221" s="57">
        <f>SUM(AO221:AQ221)</f>
        <v>46.433333333333337</v>
      </c>
      <c r="AS221">
        <v>3</v>
      </c>
      <c r="AT221">
        <v>3</v>
      </c>
      <c r="AU221">
        <v>1</v>
      </c>
      <c r="AV221">
        <v>2</v>
      </c>
      <c r="AW221">
        <v>0</v>
      </c>
      <c r="AX221" s="9">
        <f t="shared" si="170"/>
        <v>3.8765254845656854</v>
      </c>
      <c r="AY221" s="9">
        <f t="shared" si="171"/>
        <v>3.8765254845656854</v>
      </c>
      <c r="AZ221" s="9">
        <f t="shared" si="172"/>
        <v>1.292175161521895</v>
      </c>
      <c r="BA221" s="9">
        <f t="shared" si="173"/>
        <v>2.5843503230437901</v>
      </c>
      <c r="BB221" s="9">
        <f t="shared" si="174"/>
        <v>0</v>
      </c>
      <c r="BC221" s="33">
        <f t="shared" si="175"/>
        <v>11.258333333333333</v>
      </c>
      <c r="BD221" s="33">
        <f t="shared" si="176"/>
        <v>2.0833333333333332E-2</v>
      </c>
      <c r="BE221" s="33">
        <f t="shared" si="177"/>
        <v>0.32916666666666666</v>
      </c>
      <c r="BF221" s="42">
        <f>BI221-BG221-BH221</f>
        <v>0</v>
      </c>
      <c r="BG221" s="43">
        <v>0</v>
      </c>
      <c r="BH221" s="43">
        <v>0</v>
      </c>
      <c r="BI221" s="43">
        <v>0</v>
      </c>
      <c r="BJ221" s="42">
        <f>BM221-BK221-BL221</f>
        <v>3</v>
      </c>
      <c r="BK221" s="43">
        <v>0</v>
      </c>
      <c r="BL221" s="43">
        <v>0</v>
      </c>
      <c r="BM221" s="43">
        <v>3</v>
      </c>
      <c r="BN221" s="34">
        <f t="shared" si="182"/>
        <v>0.30436446344541845</v>
      </c>
      <c r="BO221" s="34">
        <f t="shared" si="183"/>
        <v>13.109739990470285</v>
      </c>
      <c r="BP221" s="33">
        <v>-0.3323904349263222</v>
      </c>
      <c r="BQ221" s="33">
        <v>-4.6989515881837265E-2</v>
      </c>
      <c r="BR221" s="33">
        <v>0.20811980255737697</v>
      </c>
      <c r="BS221" s="33">
        <v>-2.01273071848803E-4</v>
      </c>
      <c r="BT221" s="33">
        <v>0</v>
      </c>
      <c r="BU221" s="9">
        <f t="shared" si="184"/>
        <v>-0.17146142132263129</v>
      </c>
      <c r="BV221" s="34">
        <f t="shared" si="185"/>
        <v>-7.3852729930781598</v>
      </c>
      <c r="BW221" s="33">
        <v>-0.16201677696199696</v>
      </c>
      <c r="BX221" s="33">
        <v>4.5829597018506155E-2</v>
      </c>
      <c r="BY221" s="33">
        <v>1.1798896035778281E-2</v>
      </c>
      <c r="BZ221" s="33">
        <v>0.58021416867576225</v>
      </c>
      <c r="CA221" s="9">
        <f t="shared" si="186"/>
        <v>0.47582588476804977</v>
      </c>
      <c r="CB221" s="34">
        <f t="shared" si="187"/>
        <v>20.495012983548445</v>
      </c>
      <c r="CE221" s="68">
        <f t="shared" si="178"/>
        <v>165000</v>
      </c>
      <c r="CF221" s="62">
        <v>0.8</v>
      </c>
      <c r="CG221" s="62">
        <v>0.9</v>
      </c>
      <c r="CH221" s="62">
        <v>-3</v>
      </c>
      <c r="CI221" s="62">
        <v>-0.2</v>
      </c>
      <c r="CJ221" s="63">
        <f t="shared" si="188"/>
        <v>-8.3623693379790964</v>
      </c>
      <c r="CK221" s="62">
        <v>-0.7</v>
      </c>
      <c r="CL221" s="63">
        <f t="shared" si="189"/>
        <v>-29.26829268292683</v>
      </c>
      <c r="CM221" s="62">
        <v>-0.9</v>
      </c>
      <c r="CN221" t="s">
        <v>558</v>
      </c>
      <c r="CO221" t="s">
        <v>1574</v>
      </c>
      <c r="CP221" t="s">
        <v>2433</v>
      </c>
      <c r="CQ221" t="s">
        <v>2400</v>
      </c>
      <c r="CR221">
        <v>76</v>
      </c>
      <c r="CS221">
        <v>199</v>
      </c>
      <c r="CT221">
        <v>3</v>
      </c>
      <c r="CU221" t="s">
        <v>3402</v>
      </c>
      <c r="CV221" t="s">
        <v>3090</v>
      </c>
      <c r="CZ221" s="72">
        <v>625000</v>
      </c>
      <c r="DA221">
        <v>0</v>
      </c>
    </row>
    <row r="222" spans="1:105" s="18" customFormat="1" x14ac:dyDescent="0.2">
      <c r="A222" s="38" t="s">
        <v>2452</v>
      </c>
      <c r="B222" t="s">
        <v>953</v>
      </c>
      <c r="C222" t="s">
        <v>953</v>
      </c>
      <c r="D222" s="82" t="s">
        <v>953</v>
      </c>
      <c r="E222" t="str">
        <f t="shared" si="179"/>
        <v xml:space="preserve">Ryan, Michael </v>
      </c>
      <c r="F222" t="s">
        <v>502</v>
      </c>
      <c r="G222" t="s">
        <v>1537</v>
      </c>
      <c r="H222">
        <v>19</v>
      </c>
      <c r="I222">
        <v>3</v>
      </c>
      <c r="J222">
        <v>2</v>
      </c>
      <c r="K222">
        <f>I222+J222</f>
        <v>5</v>
      </c>
      <c r="L222">
        <v>-8</v>
      </c>
      <c r="M222">
        <v>2</v>
      </c>
      <c r="N222">
        <v>34</v>
      </c>
      <c r="O222" s="4">
        <f t="shared" si="180"/>
        <v>8.8235294117647065E-2</v>
      </c>
      <c r="P222">
        <v>336</v>
      </c>
      <c r="Q222">
        <v>0</v>
      </c>
      <c r="R222">
        <v>0</v>
      </c>
      <c r="S222">
        <v>0</v>
      </c>
      <c r="T222">
        <v>2</v>
      </c>
      <c r="U222" s="4">
        <f t="shared" si="181"/>
        <v>0</v>
      </c>
      <c r="V222" s="40">
        <v>0.1</v>
      </c>
      <c r="W222">
        <v>0</v>
      </c>
      <c r="X222">
        <v>0</v>
      </c>
      <c r="Y222">
        <v>1</v>
      </c>
      <c r="Z222">
        <v>0</v>
      </c>
      <c r="AA222">
        <f>I222-W222-Y222</f>
        <v>2</v>
      </c>
      <c r="AB222">
        <f>J222-X222-Z222</f>
        <v>2</v>
      </c>
      <c r="AC222" s="9">
        <f t="shared" si="158"/>
        <v>0</v>
      </c>
      <c r="AD222" s="9">
        <f t="shared" si="159"/>
        <v>0</v>
      </c>
      <c r="AE222" s="9">
        <f t="shared" si="160"/>
        <v>11.545862732520847</v>
      </c>
      <c r="AF222" s="9">
        <f t="shared" si="161"/>
        <v>0</v>
      </c>
      <c r="AG222" s="9">
        <f t="shared" si="162"/>
        <v>10.399364483281577</v>
      </c>
      <c r="AH222" s="9">
        <f t="shared" si="163"/>
        <v>10.399364483281577</v>
      </c>
      <c r="AI222" s="6">
        <f t="shared" si="164"/>
        <v>1.5599046724922365</v>
      </c>
      <c r="AJ222" s="6">
        <f t="shared" si="165"/>
        <v>0</v>
      </c>
      <c r="AK222" s="6">
        <f t="shared" si="166"/>
        <v>2.3091725465041693</v>
      </c>
      <c r="AL222" s="6">
        <f t="shared" si="167"/>
        <v>3.6397775691485519</v>
      </c>
      <c r="AM222" s="6">
        <f t="shared" si="168"/>
        <v>21.81818181818182</v>
      </c>
      <c r="AN222" s="6">
        <f t="shared" si="169"/>
        <v>6.9275176395125078</v>
      </c>
      <c r="AO222" s="32">
        <v>230.78333333333333</v>
      </c>
      <c r="AP222" s="32">
        <v>2.75</v>
      </c>
      <c r="AQ222" s="32">
        <v>25.983333333333334</v>
      </c>
      <c r="AR222" s="32">
        <v>259.51666666666665</v>
      </c>
      <c r="AS222" s="40">
        <v>4</v>
      </c>
      <c r="AT222" s="40">
        <v>21</v>
      </c>
      <c r="AU222" s="40">
        <v>12</v>
      </c>
      <c r="AV222" s="40">
        <v>9</v>
      </c>
      <c r="AW222" s="40">
        <v>6</v>
      </c>
      <c r="AX222" s="9">
        <f t="shared" si="170"/>
        <v>0.92479609530537543</v>
      </c>
      <c r="AY222" s="9">
        <f t="shared" si="171"/>
        <v>4.8551795003532208</v>
      </c>
      <c r="AZ222" s="9">
        <f t="shared" si="172"/>
        <v>2.7743882859161264</v>
      </c>
      <c r="BA222" s="9">
        <f t="shared" si="173"/>
        <v>2.0807912144370948</v>
      </c>
      <c r="BB222" s="9">
        <f t="shared" si="174"/>
        <v>1.3871941429580632</v>
      </c>
      <c r="BC222" s="9">
        <f t="shared" si="175"/>
        <v>12.146491228070175</v>
      </c>
      <c r="BD222" s="9">
        <f t="shared" si="176"/>
        <v>1.367543859649123</v>
      </c>
      <c r="BE222" s="9">
        <f t="shared" si="177"/>
        <v>0.14473684210526316</v>
      </c>
      <c r="BF222" s="3">
        <v>6</v>
      </c>
      <c r="BG222" s="3">
        <v>0</v>
      </c>
      <c r="BH222" s="3">
        <v>1</v>
      </c>
      <c r="BI222" s="3">
        <v>7</v>
      </c>
      <c r="BJ222" s="3">
        <v>14</v>
      </c>
      <c r="BK222" s="3">
        <v>1</v>
      </c>
      <c r="BL222" s="3">
        <v>3</v>
      </c>
      <c r="BM222" s="3">
        <v>18</v>
      </c>
      <c r="BN222" s="34">
        <f t="shared" si="182"/>
        <v>5.728437939194194</v>
      </c>
      <c r="BO222" s="34">
        <f t="shared" si="183"/>
        <v>44.146975319716347</v>
      </c>
      <c r="BP222" s="34">
        <v>0.12278088518057463</v>
      </c>
      <c r="BQ222" s="34">
        <v>-0.13539033866830952</v>
      </c>
      <c r="BR222" s="34">
        <v>3.5138850380080681E-2</v>
      </c>
      <c r="BS222" s="34">
        <v>2.1930053572811907</v>
      </c>
      <c r="BT222" s="34">
        <v>0</v>
      </c>
      <c r="BU222" s="34">
        <f t="shared" si="184"/>
        <v>2.2155347541735364</v>
      </c>
      <c r="BV222" s="34">
        <f t="shared" si="185"/>
        <v>17.074315747275346</v>
      </c>
      <c r="BW222" s="34">
        <v>0.40846183958422727</v>
      </c>
      <c r="BX222" s="34">
        <v>-0.20470398008682916</v>
      </c>
      <c r="BY222" s="34">
        <v>0.84756071057478832</v>
      </c>
      <c r="BZ222" s="34">
        <v>2.461584614948471</v>
      </c>
      <c r="CA222" s="34">
        <f t="shared" si="186"/>
        <v>3.5129031850206576</v>
      </c>
      <c r="CB222" s="34">
        <f t="shared" si="187"/>
        <v>27.072659572441008</v>
      </c>
      <c r="CC222" s="15"/>
      <c r="CD222"/>
      <c r="CE222" s="68">
        <f t="shared" si="178"/>
        <v>165000</v>
      </c>
      <c r="CF222" s="9">
        <v>4.9000000000000004</v>
      </c>
      <c r="CG222" s="9">
        <v>5.5</v>
      </c>
      <c r="CH222" s="9">
        <v>-11.5</v>
      </c>
      <c r="CI222" s="9">
        <v>-0.3</v>
      </c>
      <c r="CJ222" s="9">
        <f t="shared" si="188"/>
        <v>-2.0815264527320037</v>
      </c>
      <c r="CK222" s="9">
        <v>-1.7</v>
      </c>
      <c r="CL222" s="9">
        <f t="shared" si="189"/>
        <v>-11.795316565481352</v>
      </c>
      <c r="CM222" s="9">
        <v>-2</v>
      </c>
      <c r="CN222" t="s">
        <v>1197</v>
      </c>
      <c r="CO222" t="s">
        <v>3057</v>
      </c>
      <c r="CP222" t="s">
        <v>2441</v>
      </c>
      <c r="CQ222" t="s">
        <v>2414</v>
      </c>
      <c r="CR222">
        <v>73</v>
      </c>
      <c r="CS222">
        <v>188</v>
      </c>
      <c r="CT222"/>
      <c r="CU222" t="s">
        <v>3402</v>
      </c>
      <c r="CV222" t="s">
        <v>2382</v>
      </c>
      <c r="CW222">
        <v>0</v>
      </c>
      <c r="CX222">
        <v>0</v>
      </c>
      <c r="CY222">
        <v>0</v>
      </c>
      <c r="CZ222" s="70"/>
      <c r="DA222">
        <v>0</v>
      </c>
    </row>
    <row r="223" spans="1:105" x14ac:dyDescent="0.2">
      <c r="A223" s="44" t="s">
        <v>2372</v>
      </c>
      <c r="B223" s="43" t="s">
        <v>953</v>
      </c>
      <c r="C223" s="43" t="s">
        <v>953</v>
      </c>
      <c r="D223" s="82" t="s">
        <v>953</v>
      </c>
      <c r="E223" s="42" t="str">
        <f t="shared" si="179"/>
        <v xml:space="preserve">Ryan, Michael </v>
      </c>
      <c r="F223" s="42" t="s">
        <v>502</v>
      </c>
      <c r="G223" s="45" t="s">
        <v>2378</v>
      </c>
      <c r="H223" s="43">
        <v>46</v>
      </c>
      <c r="I223" s="64">
        <v>4</v>
      </c>
      <c r="J223" s="64">
        <v>4</v>
      </c>
      <c r="K223" s="64">
        <v>8</v>
      </c>
      <c r="L223" s="43">
        <v>-4</v>
      </c>
      <c r="M223">
        <v>30</v>
      </c>
      <c r="N223">
        <v>60</v>
      </c>
      <c r="O223" s="4">
        <f t="shared" si="180"/>
        <v>6.6666666666666666E-2</v>
      </c>
      <c r="Q223">
        <v>0</v>
      </c>
      <c r="R223">
        <v>0</v>
      </c>
      <c r="S223">
        <v>0</v>
      </c>
      <c r="T223">
        <v>2</v>
      </c>
      <c r="U223" s="4">
        <f t="shared" si="181"/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4</v>
      </c>
      <c r="AC223" s="9">
        <f t="shared" si="158"/>
        <v>0</v>
      </c>
      <c r="AD223" s="9">
        <f t="shared" si="159"/>
        <v>0</v>
      </c>
      <c r="AE223" s="9">
        <f t="shared" si="160"/>
        <v>0</v>
      </c>
      <c r="AF223" s="9">
        <f t="shared" si="161"/>
        <v>0</v>
      </c>
      <c r="AG223" s="9">
        <f t="shared" si="162"/>
        <v>11.925959667066959</v>
      </c>
      <c r="AH223" s="9">
        <f t="shared" si="163"/>
        <v>11.925959667066959</v>
      </c>
      <c r="AI223" s="58">
        <f t="shared" si="164"/>
        <v>1.7888939500600438</v>
      </c>
      <c r="AJ223" s="58">
        <f t="shared" si="165"/>
        <v>7.4074074074074074</v>
      </c>
      <c r="AK223" s="58">
        <f t="shared" si="166"/>
        <v>0</v>
      </c>
      <c r="AL223" s="58">
        <f t="shared" si="167"/>
        <v>2.3851919334133918</v>
      </c>
      <c r="AM223" s="58">
        <f t="shared" si="168"/>
        <v>0</v>
      </c>
      <c r="AN223" s="58">
        <f t="shared" si="169"/>
        <v>2.7252081756245272</v>
      </c>
      <c r="AO223" s="56">
        <v>402.48333333333335</v>
      </c>
      <c r="AP223" s="56">
        <v>8.1</v>
      </c>
      <c r="AQ223" s="56">
        <v>44.033333333333331</v>
      </c>
      <c r="AR223" s="57">
        <f>SUM(AO223:AQ223)</f>
        <v>454.61666666666667</v>
      </c>
      <c r="AS223">
        <v>14</v>
      </c>
      <c r="AT223">
        <v>27</v>
      </c>
      <c r="AU223">
        <v>16</v>
      </c>
      <c r="AV223">
        <v>11</v>
      </c>
      <c r="AW223">
        <v>8</v>
      </c>
      <c r="AX223" s="9">
        <f t="shared" si="170"/>
        <v>1.8477105253510282</v>
      </c>
      <c r="AY223" s="9">
        <f t="shared" si="171"/>
        <v>3.5634417274626977</v>
      </c>
      <c r="AZ223" s="9">
        <f t="shared" si="172"/>
        <v>2.1116691718297464</v>
      </c>
      <c r="BA223" s="9">
        <f t="shared" si="173"/>
        <v>1.4517725556329508</v>
      </c>
      <c r="BB223" s="9">
        <f t="shared" si="174"/>
        <v>1.0558345859148732</v>
      </c>
      <c r="BC223" s="33">
        <f t="shared" si="175"/>
        <v>8.7496376811594203</v>
      </c>
      <c r="BD223" s="33">
        <f t="shared" si="176"/>
        <v>0.95724637681159419</v>
      </c>
      <c r="BE223" s="33">
        <f t="shared" si="177"/>
        <v>0.17608695652173911</v>
      </c>
      <c r="BF223" s="42">
        <f>BI223-BG223-BH223</f>
        <v>12</v>
      </c>
      <c r="BG223" s="43">
        <v>1</v>
      </c>
      <c r="BH223" s="43">
        <v>0</v>
      </c>
      <c r="BI223" s="43">
        <v>13</v>
      </c>
      <c r="BJ223" s="42">
        <f>BM223-BK223-BL223</f>
        <v>16</v>
      </c>
      <c r="BK223" s="43">
        <v>0</v>
      </c>
      <c r="BL223" s="43">
        <v>2</v>
      </c>
      <c r="BM223" s="43">
        <v>18</v>
      </c>
      <c r="BN223" s="34">
        <f t="shared" si="182"/>
        <v>8.9401169572674846</v>
      </c>
      <c r="BO223" s="34">
        <f t="shared" si="183"/>
        <v>39.330352856696045</v>
      </c>
      <c r="BP223" s="33">
        <v>2.4447661725042038</v>
      </c>
      <c r="BQ223" s="33">
        <v>-0.3938910574175607</v>
      </c>
      <c r="BR223" s="33">
        <v>1.7251517433433456</v>
      </c>
      <c r="BS223" s="33">
        <v>-0.55952242904278016</v>
      </c>
      <c r="BT223" s="33">
        <v>0</v>
      </c>
      <c r="BU223" s="9">
        <f t="shared" si="184"/>
        <v>3.216504429387208</v>
      </c>
      <c r="BV223" s="34">
        <f t="shared" si="185"/>
        <v>14.150402592897494</v>
      </c>
      <c r="BW223" s="33">
        <v>3.586574285206666</v>
      </c>
      <c r="BX223" s="33">
        <v>3.8480233645769434E-2</v>
      </c>
      <c r="BY223" s="33">
        <v>3.8014093996414613</v>
      </c>
      <c r="BZ223" s="33">
        <v>-1.7028513906136191</v>
      </c>
      <c r="CA223" s="9">
        <f t="shared" si="186"/>
        <v>5.7236125278802774</v>
      </c>
      <c r="CB223" s="34">
        <f t="shared" si="187"/>
        <v>25.17995026379856</v>
      </c>
      <c r="CC223" s="47">
        <v>46.232337999999999</v>
      </c>
      <c r="CD223">
        <v>255923</v>
      </c>
      <c r="CE223" s="68">
        <f t="shared" si="178"/>
        <v>456210.56521739135</v>
      </c>
      <c r="CF223" s="62">
        <v>8.6</v>
      </c>
      <c r="CG223" s="62">
        <v>8.6999999999999993</v>
      </c>
      <c r="CH223" s="62">
        <v>-4.4000000000000004</v>
      </c>
      <c r="CI223" s="62">
        <v>-0.8</v>
      </c>
      <c r="CJ223" s="63">
        <f t="shared" si="188"/>
        <v>-3.1573754316724227</v>
      </c>
      <c r="CK223" s="62">
        <v>-0.2</v>
      </c>
      <c r="CL223" s="63">
        <f t="shared" si="189"/>
        <v>-0.78934385791810568</v>
      </c>
      <c r="CM223" s="62">
        <v>-1</v>
      </c>
      <c r="CN223" t="s">
        <v>563</v>
      </c>
      <c r="CO223" t="s">
        <v>3057</v>
      </c>
      <c r="CP223" t="s">
        <v>2441</v>
      </c>
      <c r="CQ223" t="s">
        <v>2414</v>
      </c>
      <c r="CR223">
        <v>73</v>
      </c>
      <c r="CS223">
        <v>188</v>
      </c>
      <c r="CT223">
        <v>37</v>
      </c>
      <c r="CU223" t="s">
        <v>3402</v>
      </c>
      <c r="CZ223" s="72">
        <v>475000</v>
      </c>
      <c r="DA223">
        <v>0</v>
      </c>
    </row>
    <row r="224" spans="1:105" x14ac:dyDescent="0.2">
      <c r="A224" s="44" t="s">
        <v>2372</v>
      </c>
      <c r="B224" s="43"/>
      <c r="C224" s="43" t="s">
        <v>953</v>
      </c>
      <c r="D224" s="82" t="s">
        <v>953</v>
      </c>
      <c r="E224" s="42" t="str">
        <f t="shared" si="179"/>
        <v xml:space="preserve">Weber, Mike </v>
      </c>
      <c r="F224" s="42" t="s">
        <v>2333</v>
      </c>
      <c r="G224" s="45" t="s">
        <v>2374</v>
      </c>
      <c r="H224" s="43">
        <v>16</v>
      </c>
      <c r="I224" s="64">
        <v>0</v>
      </c>
      <c r="J224" s="64">
        <v>3</v>
      </c>
      <c r="K224" s="64">
        <v>3</v>
      </c>
      <c r="L224" s="43">
        <v>12</v>
      </c>
      <c r="M224">
        <v>14</v>
      </c>
      <c r="N224">
        <v>12</v>
      </c>
      <c r="O224" s="4">
        <f t="shared" si="180"/>
        <v>0</v>
      </c>
      <c r="Q224">
        <v>0</v>
      </c>
      <c r="R224">
        <v>0</v>
      </c>
      <c r="S224">
        <v>0</v>
      </c>
      <c r="T224">
        <v>0</v>
      </c>
      <c r="U224" s="4">
        <f t="shared" si="181"/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</v>
      </c>
      <c r="AC224" s="9">
        <f t="shared" si="158"/>
        <v>0</v>
      </c>
      <c r="AD224" s="9">
        <f t="shared" si="159"/>
        <v>0</v>
      </c>
      <c r="AE224" s="9">
        <f t="shared" si="160"/>
        <v>0</v>
      </c>
      <c r="AF224" s="9">
        <f t="shared" si="161"/>
        <v>0</v>
      </c>
      <c r="AG224" s="9">
        <f t="shared" si="162"/>
        <v>0</v>
      </c>
      <c r="AH224" s="9">
        <f t="shared" si="163"/>
        <v>13.734342214026833</v>
      </c>
      <c r="AI224" s="58">
        <f t="shared" si="164"/>
        <v>4.3492083677751641</v>
      </c>
      <c r="AJ224" s="58">
        <f t="shared" si="165"/>
        <v>0</v>
      </c>
      <c r="AK224" s="58">
        <f t="shared" si="166"/>
        <v>0</v>
      </c>
      <c r="AL224" s="58">
        <f t="shared" si="167"/>
        <v>1.6023399249697972</v>
      </c>
      <c r="AM224" s="58">
        <f t="shared" si="168"/>
        <v>0</v>
      </c>
      <c r="AN224" s="58">
        <f t="shared" si="169"/>
        <v>28.685258964143426</v>
      </c>
      <c r="AO224" s="56">
        <v>262.11666666666667</v>
      </c>
      <c r="AP224" s="56">
        <v>0.58333333333333337</v>
      </c>
      <c r="AQ224" s="56">
        <v>4.1833333333333336</v>
      </c>
      <c r="AR224" s="57">
        <f>SUM(AO224:AQ224)</f>
        <v>266.88333333333333</v>
      </c>
      <c r="AS224">
        <v>12</v>
      </c>
      <c r="AT224">
        <v>45</v>
      </c>
      <c r="AU224">
        <v>4</v>
      </c>
      <c r="AV224">
        <v>9</v>
      </c>
      <c r="AW224">
        <v>0</v>
      </c>
      <c r="AX224" s="9">
        <f t="shared" si="170"/>
        <v>2.6978080309748331</v>
      </c>
      <c r="AY224" s="9">
        <f t="shared" si="171"/>
        <v>10.116780116155624</v>
      </c>
      <c r="AZ224" s="9">
        <f t="shared" si="172"/>
        <v>0.89926934365827771</v>
      </c>
      <c r="BA224" s="9">
        <f t="shared" si="173"/>
        <v>2.0233560232311247</v>
      </c>
      <c r="BB224" s="9">
        <f t="shared" si="174"/>
        <v>0</v>
      </c>
      <c r="BC224" s="33">
        <f t="shared" si="175"/>
        <v>16.382291666666667</v>
      </c>
      <c r="BD224" s="33">
        <f t="shared" si="176"/>
        <v>0.26145833333333335</v>
      </c>
      <c r="BE224" s="33">
        <f t="shared" si="177"/>
        <v>3.6458333333333336E-2</v>
      </c>
      <c r="BF224" s="42">
        <f>BI224-BG224-BH224</f>
        <v>19</v>
      </c>
      <c r="BG224" s="43">
        <v>0</v>
      </c>
      <c r="BH224" s="43">
        <v>0</v>
      </c>
      <c r="BI224" s="43">
        <v>19</v>
      </c>
      <c r="BJ224" s="42">
        <f>BM224-BK224-BL224</f>
        <v>7</v>
      </c>
      <c r="BK224" s="43">
        <v>0</v>
      </c>
      <c r="BL224" s="43">
        <v>2</v>
      </c>
      <c r="BM224" s="43">
        <v>9</v>
      </c>
      <c r="BN224" s="34">
        <f t="shared" si="182"/>
        <v>10.712229313584515</v>
      </c>
      <c r="BO224" s="34">
        <f t="shared" si="183"/>
        <v>80.276495199534253</v>
      </c>
      <c r="BP224" s="33">
        <v>0.91969735433180444</v>
      </c>
      <c r="BQ224" s="33">
        <v>-2.0818139947649424E-2</v>
      </c>
      <c r="BR224" s="33">
        <v>-0.1032143949434233</v>
      </c>
      <c r="BS224" s="33">
        <v>-1.0103908206809913E-2</v>
      </c>
      <c r="BT224" s="33">
        <v>0</v>
      </c>
      <c r="BU224" s="9">
        <f t="shared" si="184"/>
        <v>0.78556091123392169</v>
      </c>
      <c r="BV224" s="34">
        <f t="shared" si="185"/>
        <v>5.8869237087410609</v>
      </c>
      <c r="BW224" s="33">
        <v>9.1607742370057217</v>
      </c>
      <c r="BX224" s="33">
        <v>2.0304251843641971E-2</v>
      </c>
      <c r="BY224" s="33">
        <v>-1.1125724383872548</v>
      </c>
      <c r="BZ224" s="33">
        <v>1.8581623518884849</v>
      </c>
      <c r="CA224" s="9">
        <f t="shared" si="186"/>
        <v>9.9266684023505931</v>
      </c>
      <c r="CB224" s="34">
        <f t="shared" si="187"/>
        <v>74.389571490793188</v>
      </c>
      <c r="CE224" s="68">
        <f t="shared" si="178"/>
        <v>165000</v>
      </c>
      <c r="CF224" s="62">
        <v>5.2</v>
      </c>
      <c r="CG224" s="62">
        <v>6.6</v>
      </c>
      <c r="CH224" s="62">
        <v>11.5</v>
      </c>
      <c r="CI224" s="62">
        <v>-0.2</v>
      </c>
      <c r="CJ224" s="63">
        <f t="shared" si="188"/>
        <v>-1.4724829744156083</v>
      </c>
      <c r="CK224" s="62">
        <v>3.4</v>
      </c>
      <c r="CL224" s="63">
        <f t="shared" si="189"/>
        <v>25.032210565065338</v>
      </c>
      <c r="CM224" s="62">
        <v>3.2</v>
      </c>
      <c r="CN224" t="s">
        <v>591</v>
      </c>
      <c r="CO224" t="s">
        <v>3522</v>
      </c>
      <c r="CP224" t="s">
        <v>3523</v>
      </c>
      <c r="CQ224" t="s">
        <v>2414</v>
      </c>
      <c r="CR224">
        <v>74</v>
      </c>
      <c r="CS224">
        <v>199</v>
      </c>
      <c r="CT224">
        <v>34</v>
      </c>
      <c r="CU224" t="s">
        <v>3402</v>
      </c>
      <c r="CV224" t="s">
        <v>3090</v>
      </c>
      <c r="CZ224" s="72">
        <v>750266.66666666663</v>
      </c>
      <c r="DA224">
        <v>0</v>
      </c>
    </row>
    <row r="225" spans="1:105" x14ac:dyDescent="0.2">
      <c r="A225" s="38" t="s">
        <v>2452</v>
      </c>
      <c r="B225" t="s">
        <v>953</v>
      </c>
      <c r="C225" t="s">
        <v>953</v>
      </c>
      <c r="D225" s="82" t="s">
        <v>953</v>
      </c>
      <c r="E225" t="str">
        <f t="shared" si="179"/>
        <v xml:space="preserve">Paetsch, Nathan </v>
      </c>
      <c r="F225" t="s">
        <v>416</v>
      </c>
      <c r="G225" t="s">
        <v>1524</v>
      </c>
      <c r="H225">
        <v>63</v>
      </c>
      <c r="I225">
        <v>2</v>
      </c>
      <c r="J225">
        <v>22</v>
      </c>
      <c r="K225">
        <f>I225+J225</f>
        <v>24</v>
      </c>
      <c r="L225">
        <v>10</v>
      </c>
      <c r="M225">
        <v>50</v>
      </c>
      <c r="N225">
        <v>62</v>
      </c>
      <c r="O225" s="4">
        <f t="shared" si="180"/>
        <v>3.2258064516129031E-2</v>
      </c>
      <c r="P225">
        <v>1178</v>
      </c>
      <c r="Q225">
        <v>0</v>
      </c>
      <c r="R225">
        <v>0</v>
      </c>
      <c r="S225">
        <v>0</v>
      </c>
      <c r="T225">
        <v>0</v>
      </c>
      <c r="U225" s="4">
        <f t="shared" si="181"/>
        <v>0</v>
      </c>
      <c r="V225" s="40">
        <v>0</v>
      </c>
      <c r="W225">
        <v>0</v>
      </c>
      <c r="X225">
        <v>9</v>
      </c>
      <c r="Y225">
        <v>0</v>
      </c>
      <c r="Z225">
        <v>0</v>
      </c>
      <c r="AA225">
        <f>I225-W225-Y225</f>
        <v>2</v>
      </c>
      <c r="AB225">
        <f>J225-X225-Z225</f>
        <v>13</v>
      </c>
      <c r="AC225" s="9">
        <f t="shared" si="158"/>
        <v>0</v>
      </c>
      <c r="AD225" s="9">
        <f t="shared" si="159"/>
        <v>24.415975885455921</v>
      </c>
      <c r="AE225" s="9">
        <f t="shared" si="160"/>
        <v>0</v>
      </c>
      <c r="AF225" s="9">
        <f t="shared" si="161"/>
        <v>0</v>
      </c>
      <c r="AG225" s="9">
        <f t="shared" si="162"/>
        <v>2.8763757665341667</v>
      </c>
      <c r="AH225" s="9">
        <f t="shared" si="163"/>
        <v>18.696442482472083</v>
      </c>
      <c r="AI225" s="6">
        <f t="shared" si="164"/>
        <v>3.0921039490242292</v>
      </c>
      <c r="AJ225" s="6">
        <f t="shared" si="165"/>
        <v>7.0535041446872659</v>
      </c>
      <c r="AK225" s="6">
        <f t="shared" si="166"/>
        <v>0</v>
      </c>
      <c r="AL225" s="6">
        <f t="shared" si="167"/>
        <v>2.3011006132273333</v>
      </c>
      <c r="AM225" s="6">
        <f t="shared" si="168"/>
        <v>1.0851544837980409</v>
      </c>
      <c r="AN225" s="6">
        <f t="shared" si="169"/>
        <v>3.8502673796791438</v>
      </c>
      <c r="AO225" s="32">
        <v>834.38333333333344</v>
      </c>
      <c r="AP225" s="32">
        <v>110.58333333333331</v>
      </c>
      <c r="AQ225" s="32">
        <v>15.583333333333334</v>
      </c>
      <c r="AR225" s="32">
        <v>960.55</v>
      </c>
      <c r="AS225" s="40">
        <v>73</v>
      </c>
      <c r="AT225" s="40">
        <v>53</v>
      </c>
      <c r="AU225" s="40">
        <v>25</v>
      </c>
      <c r="AV225" s="40">
        <v>25</v>
      </c>
      <c r="AW225" s="40">
        <v>9</v>
      </c>
      <c r="AX225" s="9">
        <f t="shared" si="170"/>
        <v>4.5598875644162202</v>
      </c>
      <c r="AY225" s="9">
        <f t="shared" si="171"/>
        <v>3.3106033001925983</v>
      </c>
      <c r="AZ225" s="9">
        <f t="shared" si="172"/>
        <v>1.5616053302795274</v>
      </c>
      <c r="BA225" s="9">
        <f t="shared" si="173"/>
        <v>1.5616053302795274</v>
      </c>
      <c r="BB225" s="9">
        <f t="shared" si="174"/>
        <v>0.56217791890062985</v>
      </c>
      <c r="BC225" s="9">
        <f t="shared" si="175"/>
        <v>13.244179894179895</v>
      </c>
      <c r="BD225" s="9">
        <f t="shared" si="176"/>
        <v>0.24735449735449735</v>
      </c>
      <c r="BE225" s="9">
        <f t="shared" si="177"/>
        <v>1.7552910052910049</v>
      </c>
      <c r="BF225" s="3">
        <v>43</v>
      </c>
      <c r="BG225" s="3">
        <v>13</v>
      </c>
      <c r="BH225" s="3">
        <v>0</v>
      </c>
      <c r="BI225" s="3">
        <v>56</v>
      </c>
      <c r="BJ225" s="3">
        <v>32</v>
      </c>
      <c r="BK225" s="3">
        <v>2</v>
      </c>
      <c r="BL225" s="3">
        <v>1</v>
      </c>
      <c r="BM225" s="3">
        <v>35</v>
      </c>
      <c r="BN225" s="34">
        <f t="shared" si="182"/>
        <v>36.361372243867713</v>
      </c>
      <c r="BO225" s="34">
        <f t="shared" si="183"/>
        <v>75.709483616402508</v>
      </c>
      <c r="BP225" s="34">
        <v>8.3635838861903711</v>
      </c>
      <c r="BQ225" s="34">
        <v>5.3087173477082787</v>
      </c>
      <c r="BR225" s="34">
        <v>0.13005955712254769</v>
      </c>
      <c r="BS225" s="34">
        <v>-3.7001075722855235E-2</v>
      </c>
      <c r="BT225" s="34">
        <v>0</v>
      </c>
      <c r="BU225" s="34">
        <f t="shared" si="184"/>
        <v>13.765359715298343</v>
      </c>
      <c r="BV225" s="34">
        <f t="shared" si="185"/>
        <v>28.661412139499962</v>
      </c>
      <c r="BW225" s="34">
        <v>18.924127924937107</v>
      </c>
      <c r="BX225" s="34">
        <v>0.60668101464724933</v>
      </c>
      <c r="BY225" s="34">
        <v>1.2018256453218243</v>
      </c>
      <c r="BZ225" s="34">
        <v>1.8633779436631877</v>
      </c>
      <c r="CA225" s="34">
        <f t="shared" si="186"/>
        <v>22.596012528569371</v>
      </c>
      <c r="CB225" s="34">
        <f t="shared" si="187"/>
        <v>47.04807147690255</v>
      </c>
      <c r="CC225" s="15">
        <v>61</v>
      </c>
      <c r="CD225" s="7">
        <v>2337311</v>
      </c>
      <c r="CE225" s="68">
        <f t="shared" si="178"/>
        <v>3042214.3174603172</v>
      </c>
      <c r="CF225" s="9">
        <v>20.9</v>
      </c>
      <c r="CG225" s="9">
        <v>18.600000000000001</v>
      </c>
      <c r="CH225" s="9">
        <v>1.3</v>
      </c>
      <c r="CI225" s="9">
        <v>3.1</v>
      </c>
      <c r="CJ225" s="9">
        <f t="shared" si="188"/>
        <v>5.7052589604772788</v>
      </c>
      <c r="CK225" s="9">
        <v>1.3</v>
      </c>
      <c r="CL225" s="9">
        <f t="shared" si="189"/>
        <v>2.392527951167891</v>
      </c>
      <c r="CM225" s="9">
        <v>4.4000000000000004</v>
      </c>
      <c r="CN225" t="s">
        <v>1211</v>
      </c>
      <c r="CO225" t="s">
        <v>1212</v>
      </c>
      <c r="CP225" t="s">
        <v>3102</v>
      </c>
      <c r="CQ225" t="s">
        <v>2400</v>
      </c>
      <c r="CR225">
        <v>71</v>
      </c>
      <c r="CS225">
        <v>198</v>
      </c>
      <c r="CU225" t="s">
        <v>3402</v>
      </c>
      <c r="CV225" t="s">
        <v>3090</v>
      </c>
      <c r="CW225">
        <v>0</v>
      </c>
      <c r="CX225">
        <v>0</v>
      </c>
      <c r="CY225">
        <v>0</v>
      </c>
      <c r="CZ225" s="70"/>
      <c r="DA225">
        <v>0</v>
      </c>
    </row>
    <row r="226" spans="1:105" x14ac:dyDescent="0.2">
      <c r="A226" s="44" t="s">
        <v>2372</v>
      </c>
      <c r="B226" s="43" t="s">
        <v>953</v>
      </c>
      <c r="C226" s="43" t="s">
        <v>953</v>
      </c>
      <c r="D226" s="82" t="s">
        <v>953</v>
      </c>
      <c r="E226" s="42" t="str">
        <f t="shared" si="179"/>
        <v xml:space="preserve">Paetsch, Nathan </v>
      </c>
      <c r="F226" s="42" t="s">
        <v>416</v>
      </c>
      <c r="G226" s="45" t="s">
        <v>2374</v>
      </c>
      <c r="H226" s="43">
        <v>59</v>
      </c>
      <c r="I226" s="64">
        <v>2</v>
      </c>
      <c r="J226" s="64">
        <v>7</v>
      </c>
      <c r="K226" s="64">
        <v>9</v>
      </c>
      <c r="L226" s="43">
        <v>3</v>
      </c>
      <c r="M226">
        <v>27</v>
      </c>
      <c r="N226">
        <v>49</v>
      </c>
      <c r="O226" s="4">
        <f t="shared" si="180"/>
        <v>4.0816326530612242E-2</v>
      </c>
      <c r="Q226">
        <v>0</v>
      </c>
      <c r="R226">
        <v>0</v>
      </c>
      <c r="S226">
        <v>0</v>
      </c>
      <c r="T226">
        <v>0</v>
      </c>
      <c r="U226" s="4">
        <f t="shared" si="181"/>
        <v>0</v>
      </c>
      <c r="V226">
        <v>0</v>
      </c>
      <c r="W226">
        <v>0</v>
      </c>
      <c r="X226">
        <v>3</v>
      </c>
      <c r="Y226">
        <v>0</v>
      </c>
      <c r="Z226">
        <v>0</v>
      </c>
      <c r="AA226">
        <v>2</v>
      </c>
      <c r="AB226">
        <v>4</v>
      </c>
      <c r="AC226" s="9">
        <f t="shared" si="158"/>
        <v>0</v>
      </c>
      <c r="AD226" s="9">
        <f t="shared" si="159"/>
        <v>10.00741289844329</v>
      </c>
      <c r="AE226" s="9">
        <f t="shared" si="160"/>
        <v>0</v>
      </c>
      <c r="AF226" s="9">
        <f t="shared" si="161"/>
        <v>0</v>
      </c>
      <c r="AG226" s="9">
        <f t="shared" si="162"/>
        <v>3.4602907605430731</v>
      </c>
      <c r="AH226" s="9">
        <f t="shared" si="163"/>
        <v>6.9205815210861461</v>
      </c>
      <c r="AI226" s="58">
        <f t="shared" si="164"/>
        <v>2.7682326084344586</v>
      </c>
      <c r="AJ226" s="58">
        <f t="shared" si="165"/>
        <v>3.3358042994810972</v>
      </c>
      <c r="AK226" s="58">
        <f t="shared" si="166"/>
        <v>0</v>
      </c>
      <c r="AL226" s="58">
        <f t="shared" si="167"/>
        <v>2.4222035323801512</v>
      </c>
      <c r="AM226" s="58">
        <f t="shared" si="168"/>
        <v>0.66716085989621932</v>
      </c>
      <c r="AN226" s="58">
        <f t="shared" si="169"/>
        <v>2.8985507246376812</v>
      </c>
      <c r="AO226" s="56">
        <v>693.58333333333337</v>
      </c>
      <c r="AP226" s="56">
        <v>89.933333333333337</v>
      </c>
      <c r="AQ226" s="56">
        <v>20.7</v>
      </c>
      <c r="AR226" s="57">
        <f>SUM(AO226:AQ226)</f>
        <v>804.2166666666667</v>
      </c>
      <c r="AS226">
        <v>52</v>
      </c>
      <c r="AT226">
        <v>35</v>
      </c>
      <c r="AU226">
        <v>10</v>
      </c>
      <c r="AV226">
        <v>20</v>
      </c>
      <c r="AW226">
        <v>4</v>
      </c>
      <c r="AX226" s="9">
        <f t="shared" si="170"/>
        <v>3.8795515304747887</v>
      </c>
      <c r="AY226" s="9">
        <f t="shared" si="171"/>
        <v>2.6112366070503388</v>
      </c>
      <c r="AZ226" s="9">
        <f t="shared" si="172"/>
        <v>0.74606760201438249</v>
      </c>
      <c r="BA226" s="9">
        <f t="shared" si="173"/>
        <v>1.492135204028765</v>
      </c>
      <c r="BB226" s="9">
        <f t="shared" si="174"/>
        <v>0.298427040805753</v>
      </c>
      <c r="BC226" s="33">
        <f t="shared" si="175"/>
        <v>11.755649717514125</v>
      </c>
      <c r="BD226" s="33">
        <f t="shared" si="176"/>
        <v>0.35084745762711861</v>
      </c>
      <c r="BE226" s="33">
        <f t="shared" si="177"/>
        <v>1.5242937853107346</v>
      </c>
      <c r="BF226" s="42">
        <f>BI226-BG226-BH226</f>
        <v>32</v>
      </c>
      <c r="BG226" s="43">
        <v>5</v>
      </c>
      <c r="BH226" s="43">
        <v>0</v>
      </c>
      <c r="BI226" s="43">
        <v>37</v>
      </c>
      <c r="BJ226" s="42">
        <f>BM226-BK226-BL226</f>
        <v>28</v>
      </c>
      <c r="BK226" s="43">
        <v>1</v>
      </c>
      <c r="BL226" s="43">
        <v>1</v>
      </c>
      <c r="BM226" s="43">
        <v>30</v>
      </c>
      <c r="BN226" s="34">
        <f t="shared" si="182"/>
        <v>21.429801725362701</v>
      </c>
      <c r="BO226" s="34">
        <f t="shared" si="183"/>
        <v>53.293602616283422</v>
      </c>
      <c r="BP226" s="33">
        <v>1.9557954114809668</v>
      </c>
      <c r="BQ226" s="33">
        <v>-0.35518538796056759</v>
      </c>
      <c r="BR226" s="33">
        <v>-0.66701708183976127</v>
      </c>
      <c r="BS226" s="33">
        <v>-4.999623104724267E-2</v>
      </c>
      <c r="BT226" s="33">
        <v>0</v>
      </c>
      <c r="BU226" s="9">
        <f t="shared" si="184"/>
        <v>0.88359671063339529</v>
      </c>
      <c r="BV226" s="34">
        <f t="shared" si="185"/>
        <v>2.1974095968335114</v>
      </c>
      <c r="BW226" s="33">
        <v>15.086870248739221</v>
      </c>
      <c r="BX226" s="33">
        <v>1.4536612252431635</v>
      </c>
      <c r="BY226" s="33">
        <v>2.0784072655956622</v>
      </c>
      <c r="BZ226" s="33">
        <v>1.9272662751512619</v>
      </c>
      <c r="CA226" s="9">
        <f t="shared" si="186"/>
        <v>20.546205014729306</v>
      </c>
      <c r="CB226" s="34">
        <f t="shared" si="187"/>
        <v>51.096193019449913</v>
      </c>
      <c r="CC226" s="47">
        <v>55.177807000000001</v>
      </c>
      <c r="CD226">
        <v>1433331</v>
      </c>
      <c r="CE226" s="68">
        <f t="shared" si="178"/>
        <v>1992087.1525423729</v>
      </c>
      <c r="CF226" s="62">
        <v>16.2</v>
      </c>
      <c r="CG226" s="62">
        <v>16.7</v>
      </c>
      <c r="CH226" s="62">
        <v>3</v>
      </c>
      <c r="CI226" s="62">
        <v>-0.3</v>
      </c>
      <c r="CJ226" s="63">
        <f t="shared" si="188"/>
        <v>-0.65584522052795535</v>
      </c>
      <c r="CK226" s="62">
        <v>1.8</v>
      </c>
      <c r="CL226" s="63">
        <f t="shared" si="189"/>
        <v>3.9350713231677323</v>
      </c>
      <c r="CM226" s="62">
        <v>1.5</v>
      </c>
      <c r="CN226" t="s">
        <v>603</v>
      </c>
      <c r="CO226" t="s">
        <v>1212</v>
      </c>
      <c r="CP226" t="s">
        <v>3102</v>
      </c>
      <c r="CQ226" t="s">
        <v>2400</v>
      </c>
      <c r="CR226">
        <v>73</v>
      </c>
      <c r="CS226">
        <v>198</v>
      </c>
      <c r="CT226">
        <v>38</v>
      </c>
      <c r="CU226" t="s">
        <v>3402</v>
      </c>
      <c r="CZ226" s="72">
        <v>850000</v>
      </c>
      <c r="DA226">
        <v>0</v>
      </c>
    </row>
    <row r="227" spans="1:105" x14ac:dyDescent="0.2">
      <c r="A227" s="38" t="s">
        <v>2452</v>
      </c>
      <c r="B227" t="s">
        <v>975</v>
      </c>
      <c r="C227" t="s">
        <v>953</v>
      </c>
      <c r="D227" t="s">
        <v>953</v>
      </c>
      <c r="E227" t="str">
        <f t="shared" si="179"/>
        <v xml:space="preserve">Pratt, Nolan </v>
      </c>
      <c r="F227" t="s">
        <v>456</v>
      </c>
      <c r="G227" t="s">
        <v>1524</v>
      </c>
      <c r="H227">
        <v>81</v>
      </c>
      <c r="I227">
        <v>1</v>
      </c>
      <c r="J227">
        <v>7</v>
      </c>
      <c r="K227">
        <f>I227+J227</f>
        <v>8</v>
      </c>
      <c r="L227">
        <v>0</v>
      </c>
      <c r="M227">
        <v>44</v>
      </c>
      <c r="N227">
        <v>30</v>
      </c>
      <c r="O227" s="4">
        <f t="shared" si="180"/>
        <v>3.3333333333333333E-2</v>
      </c>
      <c r="P227">
        <v>1647</v>
      </c>
      <c r="Q227">
        <v>0</v>
      </c>
      <c r="R227">
        <v>0</v>
      </c>
      <c r="S227">
        <v>0</v>
      </c>
      <c r="T227">
        <v>1</v>
      </c>
      <c r="U227" s="4">
        <f t="shared" si="181"/>
        <v>0</v>
      </c>
      <c r="V227" s="40">
        <v>0</v>
      </c>
      <c r="W227">
        <v>0</v>
      </c>
      <c r="X227">
        <v>0</v>
      </c>
      <c r="Y227">
        <v>0</v>
      </c>
      <c r="Z227">
        <v>1</v>
      </c>
      <c r="AA227">
        <f>I227-W227-Y227</f>
        <v>1</v>
      </c>
      <c r="AB227">
        <f>J227-X227-Z227</f>
        <v>6</v>
      </c>
      <c r="AC227" s="9">
        <f t="shared" si="158"/>
        <v>0</v>
      </c>
      <c r="AD227" s="9">
        <f t="shared" si="159"/>
        <v>0</v>
      </c>
      <c r="AE227" s="9">
        <f t="shared" si="160"/>
        <v>0</v>
      </c>
      <c r="AF227" s="9">
        <f t="shared" si="161"/>
        <v>1.2497396375755052</v>
      </c>
      <c r="AG227" s="9">
        <f t="shared" si="162"/>
        <v>1.1592149538729049</v>
      </c>
      <c r="AH227" s="9">
        <f t="shared" si="163"/>
        <v>6.9552897232374296</v>
      </c>
      <c r="AI227" s="6">
        <f t="shared" si="164"/>
        <v>1.8547439261966479</v>
      </c>
      <c r="AJ227" s="6">
        <f t="shared" si="165"/>
        <v>0</v>
      </c>
      <c r="AK227" s="6">
        <f t="shared" si="166"/>
        <v>0.74984378254530304</v>
      </c>
      <c r="AL227" s="6">
        <f t="shared" si="167"/>
        <v>2.144547664664874</v>
      </c>
      <c r="AM227" s="6">
        <f t="shared" si="168"/>
        <v>0</v>
      </c>
      <c r="AN227" s="6">
        <f t="shared" si="169"/>
        <v>7.998333680483233</v>
      </c>
      <c r="AO227" s="32">
        <v>1035.1833333333334</v>
      </c>
      <c r="AP227" s="32">
        <v>3.5</v>
      </c>
      <c r="AQ227" s="32">
        <v>240.05</v>
      </c>
      <c r="AR227" s="32">
        <v>1278.7333333333333</v>
      </c>
      <c r="AS227" s="40">
        <v>93</v>
      </c>
      <c r="AT227" s="40">
        <v>86</v>
      </c>
      <c r="AU227" s="40">
        <v>15</v>
      </c>
      <c r="AV227" s="40">
        <v>35</v>
      </c>
      <c r="AW227" s="40">
        <v>24</v>
      </c>
      <c r="AX227" s="9">
        <f t="shared" si="170"/>
        <v>4.363693238100204</v>
      </c>
      <c r="AY227" s="9">
        <f t="shared" si="171"/>
        <v>4.0352432094259942</v>
      </c>
      <c r="AZ227" s="9">
        <f t="shared" si="172"/>
        <v>0.7038214900161619</v>
      </c>
      <c r="BA227" s="9">
        <f t="shared" si="173"/>
        <v>1.6422501433710441</v>
      </c>
      <c r="BB227" s="9">
        <f t="shared" si="174"/>
        <v>1.1261143840258587</v>
      </c>
      <c r="BC227" s="9">
        <f t="shared" si="175"/>
        <v>12.780041152263376</v>
      </c>
      <c r="BD227" s="9">
        <f t="shared" si="176"/>
        <v>2.9635802469135806</v>
      </c>
      <c r="BE227" s="9">
        <f t="shared" si="177"/>
        <v>4.3209876543209874E-2</v>
      </c>
      <c r="BF227" s="3">
        <v>32</v>
      </c>
      <c r="BG227" s="3">
        <v>0</v>
      </c>
      <c r="BH227" s="3">
        <v>3</v>
      </c>
      <c r="BI227" s="3">
        <v>35</v>
      </c>
      <c r="BJ227" s="3">
        <v>37</v>
      </c>
      <c r="BK227" s="3">
        <v>0</v>
      </c>
      <c r="BL227" s="3">
        <v>32</v>
      </c>
      <c r="BM227" s="3">
        <v>69</v>
      </c>
      <c r="BN227" s="34">
        <f t="shared" si="182"/>
        <v>43.862589239045292</v>
      </c>
      <c r="BO227" s="34">
        <f t="shared" si="183"/>
        <v>68.60318425375938</v>
      </c>
      <c r="BP227" s="34">
        <v>-1.444950473087</v>
      </c>
      <c r="BQ227" s="34">
        <v>-0.12528767134711885</v>
      </c>
      <c r="BR227" s="34">
        <v>-0.4858692011665659</v>
      </c>
      <c r="BS227" s="34">
        <v>0.35490437978154249</v>
      </c>
      <c r="BT227" s="34">
        <v>0</v>
      </c>
      <c r="BU227" s="34">
        <f t="shared" si="184"/>
        <v>-1.7012029658191423</v>
      </c>
      <c r="BV227" s="34">
        <f t="shared" si="185"/>
        <v>-2.6607626804949831</v>
      </c>
      <c r="BW227" s="34">
        <v>31.524863087039659</v>
      </c>
      <c r="BX227" s="34">
        <v>0.14540733952898424</v>
      </c>
      <c r="BY227" s="34">
        <v>8.7817792203872731</v>
      </c>
      <c r="BZ227" s="34">
        <v>5.1117425579085207</v>
      </c>
      <c r="CA227" s="34">
        <f t="shared" si="186"/>
        <v>45.563792204864434</v>
      </c>
      <c r="CB227" s="34">
        <f t="shared" si="187"/>
        <v>71.263946934254363</v>
      </c>
      <c r="CC227" s="15">
        <v>49</v>
      </c>
      <c r="CD227" s="7">
        <v>1088268</v>
      </c>
      <c r="CE227" s="68">
        <f t="shared" si="178"/>
        <v>1101703.4074074074</v>
      </c>
      <c r="CF227" s="9">
        <v>17.8</v>
      </c>
      <c r="CG227" s="9">
        <v>28.4</v>
      </c>
      <c r="CH227" s="9">
        <v>-1.9</v>
      </c>
      <c r="CI227" s="9">
        <v>-1.3</v>
      </c>
      <c r="CJ227" s="9">
        <f t="shared" si="188"/>
        <v>-1.7079606293178011</v>
      </c>
      <c r="CK227" s="9">
        <v>2.4</v>
      </c>
      <c r="CL227" s="9">
        <f t="shared" si="189"/>
        <v>3.1531580848944021</v>
      </c>
      <c r="CM227" s="9">
        <v>1.1000000000000001</v>
      </c>
      <c r="CN227" t="s">
        <v>3225</v>
      </c>
      <c r="CO227" t="s">
        <v>3580</v>
      </c>
      <c r="CP227" t="s">
        <v>2417</v>
      </c>
      <c r="CQ227" t="s">
        <v>2400</v>
      </c>
      <c r="CR227">
        <v>75</v>
      </c>
      <c r="CS227">
        <v>207</v>
      </c>
      <c r="CT227">
        <v>44</v>
      </c>
      <c r="CU227" t="s">
        <v>3402</v>
      </c>
      <c r="CV227" t="s">
        <v>2382</v>
      </c>
      <c r="CW227">
        <v>0</v>
      </c>
      <c r="CX227">
        <v>0</v>
      </c>
      <c r="CY227">
        <v>0</v>
      </c>
      <c r="CZ227" s="70"/>
      <c r="DA227">
        <v>0</v>
      </c>
    </row>
    <row r="228" spans="1:105" x14ac:dyDescent="0.2">
      <c r="A228" s="44" t="s">
        <v>2372</v>
      </c>
      <c r="B228" s="43" t="s">
        <v>975</v>
      </c>
      <c r="C228" s="43" t="s">
        <v>953</v>
      </c>
      <c r="D228" s="42" t="s">
        <v>953</v>
      </c>
      <c r="E228" s="42" t="str">
        <f t="shared" si="179"/>
        <v xml:space="preserve">Pratt, Nolan </v>
      </c>
      <c r="F228" s="42" t="s">
        <v>456</v>
      </c>
      <c r="G228" s="45" t="s">
        <v>2374</v>
      </c>
      <c r="H228" s="43">
        <v>55</v>
      </c>
      <c r="I228" s="64">
        <v>1</v>
      </c>
      <c r="J228" s="64">
        <v>6</v>
      </c>
      <c r="K228" s="64">
        <v>7</v>
      </c>
      <c r="L228" s="43">
        <v>1</v>
      </c>
      <c r="M228">
        <v>30</v>
      </c>
      <c r="N228">
        <v>21</v>
      </c>
      <c r="O228" s="4">
        <f t="shared" si="180"/>
        <v>4.7619047619047616E-2</v>
      </c>
      <c r="Q228">
        <v>0</v>
      </c>
      <c r="R228">
        <v>0</v>
      </c>
      <c r="S228">
        <v>0</v>
      </c>
      <c r="T228">
        <v>0</v>
      </c>
      <c r="U228" s="4">
        <f t="shared" si="181"/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6</v>
      </c>
      <c r="AC228" s="9">
        <f t="shared" si="158"/>
        <v>0</v>
      </c>
      <c r="AD228" s="9">
        <f t="shared" si="159"/>
        <v>0</v>
      </c>
      <c r="AE228" s="9">
        <f t="shared" si="160"/>
        <v>0</v>
      </c>
      <c r="AF228" s="9">
        <f t="shared" si="161"/>
        <v>0</v>
      </c>
      <c r="AG228" s="9">
        <f t="shared" si="162"/>
        <v>1.7721332053459353</v>
      </c>
      <c r="AH228" s="9">
        <f t="shared" si="163"/>
        <v>10.632799232075611</v>
      </c>
      <c r="AI228" s="58">
        <f t="shared" si="164"/>
        <v>1.8607398656132319</v>
      </c>
      <c r="AJ228" s="58">
        <f t="shared" si="165"/>
        <v>0</v>
      </c>
      <c r="AK228" s="58">
        <f t="shared" si="166"/>
        <v>0.93921210540046962</v>
      </c>
      <c r="AL228" s="58">
        <f t="shared" si="167"/>
        <v>1.8607398656132319</v>
      </c>
      <c r="AM228" s="58">
        <f t="shared" si="168"/>
        <v>0</v>
      </c>
      <c r="AN228" s="58">
        <f t="shared" si="169"/>
        <v>4.6960605270023486</v>
      </c>
      <c r="AO228" s="56">
        <v>677.15</v>
      </c>
      <c r="AP228" s="56">
        <v>2.7833333333333332</v>
      </c>
      <c r="AQ228" s="56">
        <v>63.883333333333333</v>
      </c>
      <c r="AR228" s="57">
        <f>SUM(AO228:AQ228)</f>
        <v>743.81666666666661</v>
      </c>
      <c r="AS228">
        <v>76</v>
      </c>
      <c r="AT228">
        <v>55</v>
      </c>
      <c r="AU228">
        <v>15</v>
      </c>
      <c r="AV228">
        <v>20</v>
      </c>
      <c r="AW228">
        <v>11</v>
      </c>
      <c r="AX228" s="9">
        <f t="shared" si="170"/>
        <v>6.1305429205225304</v>
      </c>
      <c r="AY228" s="9">
        <f t="shared" si="171"/>
        <v>4.4365771135360417</v>
      </c>
      <c r="AZ228" s="9">
        <f t="shared" si="172"/>
        <v>1.2099755764189206</v>
      </c>
      <c r="BA228" s="9">
        <f t="shared" si="173"/>
        <v>1.6133007685585607</v>
      </c>
      <c r="BB228" s="9">
        <f t="shared" si="174"/>
        <v>0.88731542270720831</v>
      </c>
      <c r="BC228" s="33">
        <f t="shared" si="175"/>
        <v>12.311818181818181</v>
      </c>
      <c r="BD228" s="33">
        <f t="shared" si="176"/>
        <v>1.1615151515151516</v>
      </c>
      <c r="BE228" s="33">
        <f t="shared" si="177"/>
        <v>5.0606060606060606E-2</v>
      </c>
      <c r="BF228" s="42">
        <f>BI228-BG228-BH228</f>
        <v>21</v>
      </c>
      <c r="BG228" s="43">
        <v>0</v>
      </c>
      <c r="BH228" s="43">
        <v>1</v>
      </c>
      <c r="BI228" s="43">
        <v>22</v>
      </c>
      <c r="BJ228" s="42">
        <f>BM228-BK228-BL228</f>
        <v>21</v>
      </c>
      <c r="BK228" s="43">
        <v>0</v>
      </c>
      <c r="BL228" s="43">
        <v>5</v>
      </c>
      <c r="BM228" s="43">
        <v>26</v>
      </c>
      <c r="BN228" s="34">
        <f t="shared" si="182"/>
        <v>29.542282728080892</v>
      </c>
      <c r="BO228" s="34">
        <f t="shared" si="183"/>
        <v>79.434312383645334</v>
      </c>
      <c r="BP228" s="33">
        <v>2.6426941574432732</v>
      </c>
      <c r="BQ228" s="33">
        <v>-9.9332267750212963E-2</v>
      </c>
      <c r="BR228" s="33">
        <v>-0.48671813574160694</v>
      </c>
      <c r="BS228" s="33">
        <v>-0.15429593687929238</v>
      </c>
      <c r="BT228" s="33">
        <v>0</v>
      </c>
      <c r="BU228" s="9">
        <f t="shared" si="184"/>
        <v>1.9023478170721606</v>
      </c>
      <c r="BV228" s="34">
        <f t="shared" si="185"/>
        <v>5.1150986589136949</v>
      </c>
      <c r="BW228" s="33">
        <v>20.849326076737984</v>
      </c>
      <c r="BX228" s="33">
        <v>9.6880287368234522E-2</v>
      </c>
      <c r="BY228" s="33">
        <v>4.7828411525693175</v>
      </c>
      <c r="BZ228" s="33">
        <v>1.9108873943331952</v>
      </c>
      <c r="CA228" s="9">
        <f t="shared" si="186"/>
        <v>27.63993491100873</v>
      </c>
      <c r="CB228" s="34">
        <f t="shared" si="187"/>
        <v>74.319213724731625</v>
      </c>
      <c r="CC228" s="47">
        <v>52.299529999999997</v>
      </c>
      <c r="CD228">
        <v>1036730</v>
      </c>
      <c r="CE228" s="68">
        <f t="shared" si="178"/>
        <v>1545670.1818181819</v>
      </c>
      <c r="CF228" s="62">
        <v>11.3</v>
      </c>
      <c r="CG228" s="62">
        <v>14.5</v>
      </c>
      <c r="CH228" s="62">
        <v>-0.1</v>
      </c>
      <c r="CI228" s="62">
        <v>0</v>
      </c>
      <c r="CJ228" s="63">
        <f t="shared" si="188"/>
        <v>0</v>
      </c>
      <c r="CK228" s="62">
        <v>1.1000000000000001</v>
      </c>
      <c r="CL228" s="63">
        <f t="shared" si="189"/>
        <v>2.7144296613132082</v>
      </c>
      <c r="CM228" s="62">
        <v>1</v>
      </c>
      <c r="CN228" t="s">
        <v>626</v>
      </c>
      <c r="CO228" t="s">
        <v>627</v>
      </c>
      <c r="CP228" t="s">
        <v>2417</v>
      </c>
      <c r="CQ228" t="s">
        <v>2400</v>
      </c>
      <c r="CR228">
        <v>75</v>
      </c>
      <c r="CS228">
        <v>207</v>
      </c>
      <c r="CT228">
        <v>4</v>
      </c>
      <c r="CU228" t="s">
        <v>3402</v>
      </c>
      <c r="CZ228" s="72">
        <v>550000</v>
      </c>
      <c r="DA228">
        <v>0</v>
      </c>
    </row>
    <row r="229" spans="1:105" x14ac:dyDescent="0.2">
      <c r="A229" s="38" t="s">
        <v>2452</v>
      </c>
      <c r="B229" t="s">
        <v>953</v>
      </c>
      <c r="C229" t="s">
        <v>953</v>
      </c>
      <c r="D229" t="s">
        <v>953</v>
      </c>
      <c r="E229" t="str">
        <f t="shared" si="179"/>
        <v xml:space="preserve">Kaleta, Patrick </v>
      </c>
      <c r="F229" t="s">
        <v>223</v>
      </c>
      <c r="G229" t="s">
        <v>1528</v>
      </c>
      <c r="H229">
        <v>7</v>
      </c>
      <c r="I229">
        <v>0</v>
      </c>
      <c r="J229">
        <v>2</v>
      </c>
      <c r="K229">
        <f>I229+J229</f>
        <v>2</v>
      </c>
      <c r="L229">
        <v>3</v>
      </c>
      <c r="M229">
        <v>21</v>
      </c>
      <c r="N229">
        <v>6</v>
      </c>
      <c r="O229" s="4">
        <f t="shared" si="180"/>
        <v>0</v>
      </c>
      <c r="P229">
        <v>73</v>
      </c>
      <c r="Q229">
        <v>0</v>
      </c>
      <c r="R229">
        <v>0</v>
      </c>
      <c r="S229">
        <v>0</v>
      </c>
      <c r="T229">
        <v>0</v>
      </c>
      <c r="U229" s="4">
        <f t="shared" si="181"/>
        <v>0</v>
      </c>
      <c r="V229" s="40">
        <v>0</v>
      </c>
      <c r="W229">
        <v>0</v>
      </c>
      <c r="X229">
        <v>0</v>
      </c>
      <c r="Y229">
        <v>0</v>
      </c>
      <c r="Z229">
        <v>0</v>
      </c>
      <c r="AA229">
        <f>I229-W229-Y229</f>
        <v>0</v>
      </c>
      <c r="AB229">
        <f>J229-X229-Z229</f>
        <v>2</v>
      </c>
      <c r="AC229" s="9">
        <f t="shared" si="158"/>
        <v>0</v>
      </c>
      <c r="AD229" s="9">
        <f t="shared" si="159"/>
        <v>0</v>
      </c>
      <c r="AE229" s="9">
        <f t="shared" si="160"/>
        <v>0</v>
      </c>
      <c r="AF229" s="9">
        <f t="shared" si="161"/>
        <v>0</v>
      </c>
      <c r="AG229" s="9">
        <f t="shared" si="162"/>
        <v>0</v>
      </c>
      <c r="AH229" s="9">
        <f t="shared" si="163"/>
        <v>50.526315789473685</v>
      </c>
      <c r="AI229" s="6">
        <f t="shared" si="164"/>
        <v>3.7894736842105265</v>
      </c>
      <c r="AJ229" s="6">
        <f t="shared" si="165"/>
        <v>0</v>
      </c>
      <c r="AK229" s="6">
        <f t="shared" si="166"/>
        <v>0</v>
      </c>
      <c r="AL229" s="6">
        <f t="shared" si="167"/>
        <v>0</v>
      </c>
      <c r="AM229" s="6">
        <f t="shared" si="168"/>
        <v>0</v>
      </c>
      <c r="AN229" s="6">
        <f t="shared" si="169"/>
        <v>0</v>
      </c>
      <c r="AO229" s="32">
        <v>47.5</v>
      </c>
      <c r="AP229" s="32">
        <v>0.21666666666666667</v>
      </c>
      <c r="AQ229" s="32">
        <v>0</v>
      </c>
      <c r="AR229" s="32">
        <v>47.716666666666669</v>
      </c>
      <c r="AS229" s="40">
        <v>4</v>
      </c>
      <c r="AT229" s="40">
        <v>19</v>
      </c>
      <c r="AU229" s="40">
        <v>0</v>
      </c>
      <c r="AV229" s="40">
        <v>1</v>
      </c>
      <c r="AW229" s="40">
        <v>0</v>
      </c>
      <c r="AX229" s="9">
        <f t="shared" si="170"/>
        <v>5.0296891372685995</v>
      </c>
      <c r="AY229" s="9">
        <f t="shared" si="171"/>
        <v>23.891023402025848</v>
      </c>
      <c r="AZ229" s="9">
        <f t="shared" si="172"/>
        <v>0</v>
      </c>
      <c r="BA229" s="9">
        <f t="shared" si="173"/>
        <v>1.2574222843171499</v>
      </c>
      <c r="BB229" s="9">
        <f t="shared" si="174"/>
        <v>0</v>
      </c>
      <c r="BC229" s="9">
        <f t="shared" si="175"/>
        <v>6.7857142857142856</v>
      </c>
      <c r="BD229" s="9">
        <f t="shared" si="176"/>
        <v>0</v>
      </c>
      <c r="BE229" s="9">
        <f t="shared" si="177"/>
        <v>3.0952380952380953E-2</v>
      </c>
      <c r="BF229" s="3">
        <v>3</v>
      </c>
      <c r="BG229" s="3">
        <v>0</v>
      </c>
      <c r="BH229" s="3">
        <v>0</v>
      </c>
      <c r="BI229" s="3">
        <v>3</v>
      </c>
      <c r="BJ229" s="3">
        <v>0</v>
      </c>
      <c r="BK229" s="3">
        <v>0</v>
      </c>
      <c r="BL229" s="3">
        <v>0</v>
      </c>
      <c r="BM229" s="3">
        <v>0</v>
      </c>
      <c r="BN229" s="34">
        <f t="shared" si="182"/>
        <v>0.31141636968459585</v>
      </c>
      <c r="BO229" s="34">
        <f t="shared" si="183"/>
        <v>13.052729431418618</v>
      </c>
      <c r="BP229" s="34">
        <v>0.61744622289199702</v>
      </c>
      <c r="BQ229" s="34">
        <v>-1.0667117592048629E-2</v>
      </c>
      <c r="BR229" s="34">
        <v>6.4608906710019263E-3</v>
      </c>
      <c r="BS229" s="34">
        <v>0</v>
      </c>
      <c r="BT229" s="34">
        <v>0</v>
      </c>
      <c r="BU229" s="34">
        <f t="shared" si="184"/>
        <v>0.61323999597095036</v>
      </c>
      <c r="BV229" s="34">
        <f t="shared" si="185"/>
        <v>25.703387885614404</v>
      </c>
      <c r="BW229" s="34">
        <v>1.0512556731207183</v>
      </c>
      <c r="BX229" s="34">
        <v>7.5993519142530529E-4</v>
      </c>
      <c r="BY229" s="34">
        <v>0</v>
      </c>
      <c r="BZ229" s="34">
        <v>-1.3538392345984982</v>
      </c>
      <c r="CA229" s="34">
        <f t="shared" si="186"/>
        <v>-0.30182362628635451</v>
      </c>
      <c r="CB229" s="34">
        <f t="shared" si="187"/>
        <v>-12.650658454195787</v>
      </c>
      <c r="CE229" s="68">
        <f t="shared" si="178"/>
        <v>165000</v>
      </c>
      <c r="CF229" s="9">
        <v>1</v>
      </c>
      <c r="CG229" s="9">
        <v>0.9</v>
      </c>
      <c r="CH229" s="9">
        <v>2.6</v>
      </c>
      <c r="CI229" s="9">
        <v>0.1</v>
      </c>
      <c r="CJ229" s="9">
        <f t="shared" si="188"/>
        <v>4.1724617524339367</v>
      </c>
      <c r="CK229" s="9">
        <v>0.5</v>
      </c>
      <c r="CL229" s="9">
        <f t="shared" si="189"/>
        <v>20.862308762169683</v>
      </c>
      <c r="CM229" s="9">
        <v>0.6</v>
      </c>
      <c r="CN229" t="s">
        <v>2728</v>
      </c>
      <c r="CO229" t="s">
        <v>3567</v>
      </c>
      <c r="CP229" t="s">
        <v>3131</v>
      </c>
      <c r="CQ229" t="s">
        <v>2414</v>
      </c>
      <c r="CR229">
        <v>71</v>
      </c>
      <c r="CS229">
        <v>195</v>
      </c>
      <c r="CT229">
        <v>36</v>
      </c>
      <c r="CU229" t="s">
        <v>3401</v>
      </c>
      <c r="CV229" t="s">
        <v>3090</v>
      </c>
      <c r="CW229">
        <v>0</v>
      </c>
      <c r="CX229">
        <v>0</v>
      </c>
      <c r="CY229">
        <v>0</v>
      </c>
      <c r="CZ229" s="70"/>
      <c r="DA229">
        <v>0</v>
      </c>
    </row>
    <row r="230" spans="1:105" x14ac:dyDescent="0.2">
      <c r="A230" s="44" t="s">
        <v>2372</v>
      </c>
      <c r="B230" s="43" t="s">
        <v>953</v>
      </c>
      <c r="C230" s="43" t="s">
        <v>953</v>
      </c>
      <c r="D230" s="42" t="s">
        <v>953</v>
      </c>
      <c r="E230" s="42" t="str">
        <f t="shared" si="179"/>
        <v xml:space="preserve">Kaleta, Patrick </v>
      </c>
      <c r="F230" s="42" t="s">
        <v>223</v>
      </c>
      <c r="G230" s="45" t="s">
        <v>1528</v>
      </c>
      <c r="H230" s="43">
        <v>40</v>
      </c>
      <c r="I230" s="64">
        <v>3</v>
      </c>
      <c r="J230" s="64">
        <v>2</v>
      </c>
      <c r="K230" s="64">
        <v>5</v>
      </c>
      <c r="L230" s="43">
        <v>1</v>
      </c>
      <c r="M230">
        <v>41</v>
      </c>
      <c r="N230">
        <v>26</v>
      </c>
      <c r="O230" s="4">
        <f t="shared" si="180"/>
        <v>0.11538461538461539</v>
      </c>
      <c r="Q230">
        <v>0</v>
      </c>
      <c r="R230">
        <v>0</v>
      </c>
      <c r="S230">
        <v>1</v>
      </c>
      <c r="T230">
        <v>5</v>
      </c>
      <c r="U230" s="4">
        <f t="shared" si="181"/>
        <v>0.16666666666666666</v>
      </c>
      <c r="V230">
        <v>0.2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2</v>
      </c>
      <c r="AC230" s="9">
        <f t="shared" si="158"/>
        <v>0</v>
      </c>
      <c r="AD230" s="9">
        <f t="shared" si="159"/>
        <v>0</v>
      </c>
      <c r="AE230" s="9">
        <f t="shared" si="160"/>
        <v>0</v>
      </c>
      <c r="AF230" s="9">
        <f t="shared" si="161"/>
        <v>0</v>
      </c>
      <c r="AG230" s="9">
        <f t="shared" si="162"/>
        <v>14.446227929373997</v>
      </c>
      <c r="AH230" s="9">
        <f t="shared" si="163"/>
        <v>9.6308186195826657</v>
      </c>
      <c r="AI230" s="58">
        <f t="shared" si="164"/>
        <v>2.1669341894060996</v>
      </c>
      <c r="AJ230" s="58">
        <f t="shared" si="165"/>
        <v>0</v>
      </c>
      <c r="AK230" s="58">
        <f t="shared" si="166"/>
        <v>0</v>
      </c>
      <c r="AL230" s="58">
        <f t="shared" si="167"/>
        <v>1.9261637239165332</v>
      </c>
      <c r="AM230" s="58">
        <f t="shared" si="168"/>
        <v>0</v>
      </c>
      <c r="AN230" s="58">
        <f t="shared" si="169"/>
        <v>0</v>
      </c>
      <c r="AO230" s="56">
        <v>249.2</v>
      </c>
      <c r="AP230" s="56">
        <v>3.7666666666666666</v>
      </c>
      <c r="AQ230" s="56">
        <v>0</v>
      </c>
      <c r="AR230" s="57">
        <f>SUM(AO230:AQ230)</f>
        <v>252.96666666666667</v>
      </c>
      <c r="AS230">
        <v>12</v>
      </c>
      <c r="AT230">
        <v>112</v>
      </c>
      <c r="AU230">
        <v>3</v>
      </c>
      <c r="AV230">
        <v>1</v>
      </c>
      <c r="AW230">
        <v>3</v>
      </c>
      <c r="AX230" s="9">
        <f t="shared" si="170"/>
        <v>2.8462247990512584</v>
      </c>
      <c r="AY230" s="9">
        <f t="shared" si="171"/>
        <v>26.56476479114508</v>
      </c>
      <c r="AZ230" s="9">
        <f t="shared" si="172"/>
        <v>0.71155619976281459</v>
      </c>
      <c r="BA230" s="9">
        <f t="shared" si="173"/>
        <v>0.23718539992093821</v>
      </c>
      <c r="BB230" s="9">
        <f t="shared" si="174"/>
        <v>0.71155619976281459</v>
      </c>
      <c r="BC230" s="33">
        <f t="shared" si="175"/>
        <v>6.2299999999999995</v>
      </c>
      <c r="BD230" s="33">
        <f t="shared" si="176"/>
        <v>0</v>
      </c>
      <c r="BE230" s="33">
        <f t="shared" si="177"/>
        <v>9.4166666666666662E-2</v>
      </c>
      <c r="BF230" s="42">
        <f>BI230-BG230-BH230</f>
        <v>9</v>
      </c>
      <c r="BG230" s="43">
        <v>0</v>
      </c>
      <c r="BH230" s="43">
        <v>0</v>
      </c>
      <c r="BI230" s="43">
        <v>9</v>
      </c>
      <c r="BJ230" s="42">
        <f>BM230-BK230-BL230</f>
        <v>8</v>
      </c>
      <c r="BK230" s="43">
        <v>0</v>
      </c>
      <c r="BL230" s="43">
        <v>0</v>
      </c>
      <c r="BM230" s="43">
        <v>8</v>
      </c>
      <c r="BN230" s="34">
        <f t="shared" si="182"/>
        <v>8.5128966841014932</v>
      </c>
      <c r="BO230" s="34">
        <f t="shared" si="183"/>
        <v>67.304493483474715</v>
      </c>
      <c r="BP230" s="33">
        <v>2.2355793601092335</v>
      </c>
      <c r="BQ230" s="33">
        <v>-0.18316744645343361</v>
      </c>
      <c r="BR230" s="33">
        <v>6.2336088180619607</v>
      </c>
      <c r="BS230" s="33">
        <v>0</v>
      </c>
      <c r="BT230" s="33">
        <v>0</v>
      </c>
      <c r="BU230" s="9">
        <f t="shared" si="184"/>
        <v>8.2860207317177608</v>
      </c>
      <c r="BV230" s="34">
        <f t="shared" si="185"/>
        <v>65.510771366855408</v>
      </c>
      <c r="BW230" s="33">
        <v>2.9548634134909904</v>
      </c>
      <c r="BX230" s="33">
        <v>1.7894100419637644E-2</v>
      </c>
      <c r="BY230" s="33">
        <v>0</v>
      </c>
      <c r="BZ230" s="33">
        <v>-2.745881561526895</v>
      </c>
      <c r="CA230" s="9">
        <f t="shared" si="186"/>
        <v>0.22687595238373293</v>
      </c>
      <c r="CB230" s="34">
        <f t="shared" si="187"/>
        <v>1.7937221166193142</v>
      </c>
      <c r="CC230" s="47">
        <v>47.504078</v>
      </c>
      <c r="CD230">
        <v>457806</v>
      </c>
      <c r="CE230" s="68">
        <f t="shared" si="178"/>
        <v>938502.29999999993</v>
      </c>
      <c r="CF230" s="62">
        <v>6</v>
      </c>
      <c r="CG230" s="62">
        <v>5.7</v>
      </c>
      <c r="CH230" s="62">
        <v>0.9</v>
      </c>
      <c r="CI230" s="62">
        <v>-0.7</v>
      </c>
      <c r="CJ230" s="63">
        <f t="shared" si="188"/>
        <v>-5.4531290573876907</v>
      </c>
      <c r="CK230" s="62">
        <v>0.5</v>
      </c>
      <c r="CL230" s="63">
        <f t="shared" si="189"/>
        <v>3.8950921838483508</v>
      </c>
      <c r="CM230" s="62">
        <v>-0.2</v>
      </c>
      <c r="CN230" t="s">
        <v>1676</v>
      </c>
      <c r="CO230" t="s">
        <v>3567</v>
      </c>
      <c r="CP230" t="s">
        <v>3131</v>
      </c>
      <c r="CQ230" t="s">
        <v>2414</v>
      </c>
      <c r="CR230">
        <v>71</v>
      </c>
      <c r="CS230">
        <v>195</v>
      </c>
      <c r="CT230">
        <v>36</v>
      </c>
      <c r="CU230" t="s">
        <v>3401</v>
      </c>
      <c r="CV230" t="s">
        <v>3090</v>
      </c>
      <c r="CZ230" s="72">
        <v>491666.66666666669</v>
      </c>
      <c r="DA230">
        <v>0</v>
      </c>
    </row>
    <row r="231" spans="1:105" x14ac:dyDescent="0.2">
      <c r="A231" s="38" t="s">
        <v>2452</v>
      </c>
      <c r="B231" t="s">
        <v>953</v>
      </c>
      <c r="C231" t="s">
        <v>953</v>
      </c>
      <c r="D231" t="s">
        <v>953</v>
      </c>
      <c r="E231" t="str">
        <f t="shared" si="179"/>
        <v xml:space="preserve">Gaustad, Paul </v>
      </c>
      <c r="F231" t="s">
        <v>110</v>
      </c>
      <c r="G231" t="s">
        <v>1537</v>
      </c>
      <c r="H231">
        <v>54</v>
      </c>
      <c r="I231">
        <v>9</v>
      </c>
      <c r="J231">
        <v>13</v>
      </c>
      <c r="K231">
        <f>I231+J231</f>
        <v>22</v>
      </c>
      <c r="L231">
        <v>11</v>
      </c>
      <c r="M231">
        <v>74</v>
      </c>
      <c r="N231">
        <v>75</v>
      </c>
      <c r="O231" s="4">
        <f t="shared" si="180"/>
        <v>0.12</v>
      </c>
      <c r="P231">
        <v>966</v>
      </c>
      <c r="Q231">
        <v>0</v>
      </c>
      <c r="R231">
        <v>0</v>
      </c>
      <c r="S231">
        <v>204</v>
      </c>
      <c r="T231">
        <v>182</v>
      </c>
      <c r="U231" s="4">
        <f t="shared" si="181"/>
        <v>0.52849740932642486</v>
      </c>
      <c r="V231" s="40">
        <v>11.6</v>
      </c>
      <c r="W231">
        <v>3</v>
      </c>
      <c r="X231">
        <v>5</v>
      </c>
      <c r="Y231">
        <v>0</v>
      </c>
      <c r="Z231">
        <v>1</v>
      </c>
      <c r="AA231">
        <f>I231-W231-Y231</f>
        <v>6</v>
      </c>
      <c r="AB231">
        <f>J231-X231-Z231</f>
        <v>7</v>
      </c>
      <c r="AC231" s="9">
        <f t="shared" si="158"/>
        <v>9.6566523605150216</v>
      </c>
      <c r="AD231" s="9">
        <f t="shared" si="159"/>
        <v>16.094420600858371</v>
      </c>
      <c r="AE231" s="9">
        <f t="shared" si="160"/>
        <v>0</v>
      </c>
      <c r="AF231" s="9">
        <f t="shared" si="161"/>
        <v>2.8809218950064013</v>
      </c>
      <c r="AG231" s="9">
        <f t="shared" si="162"/>
        <v>13.797068123023855</v>
      </c>
      <c r="AH231" s="9">
        <f t="shared" si="163"/>
        <v>16.096579476861166</v>
      </c>
      <c r="AI231" s="6">
        <f t="shared" si="164"/>
        <v>2.7594136246047714</v>
      </c>
      <c r="AJ231" s="6">
        <f t="shared" si="165"/>
        <v>9.012875536480685</v>
      </c>
      <c r="AK231" s="6">
        <f t="shared" si="166"/>
        <v>0.57618437900128028</v>
      </c>
      <c r="AL231" s="6">
        <f t="shared" si="167"/>
        <v>1.6096579476861166</v>
      </c>
      <c r="AM231" s="6">
        <f t="shared" si="168"/>
        <v>0.64377682403433478</v>
      </c>
      <c r="AN231" s="6">
        <f t="shared" si="169"/>
        <v>6.9142125480153638</v>
      </c>
      <c r="AO231" s="32">
        <v>521.85</v>
      </c>
      <c r="AP231" s="32">
        <v>93.2</v>
      </c>
      <c r="AQ231" s="32">
        <v>104.13333333333335</v>
      </c>
      <c r="AR231" s="32">
        <v>719.18333333333339</v>
      </c>
      <c r="AS231" s="40">
        <v>31</v>
      </c>
      <c r="AT231" s="40">
        <v>105</v>
      </c>
      <c r="AU231" s="40">
        <v>33</v>
      </c>
      <c r="AV231" s="40">
        <v>22</v>
      </c>
      <c r="AW231" s="40">
        <v>8</v>
      </c>
      <c r="AX231" s="9">
        <f t="shared" si="170"/>
        <v>2.5862668304326668</v>
      </c>
      <c r="AY231" s="9">
        <f t="shared" si="171"/>
        <v>8.7599360385622571</v>
      </c>
      <c r="AZ231" s="9">
        <f t="shared" si="172"/>
        <v>2.7531227549767094</v>
      </c>
      <c r="BA231" s="9">
        <f t="shared" si="173"/>
        <v>1.835415169984473</v>
      </c>
      <c r="BB231" s="9">
        <f t="shared" si="174"/>
        <v>0.66742369817617198</v>
      </c>
      <c r="BC231" s="9">
        <f t="shared" si="175"/>
        <v>9.6638888888888896</v>
      </c>
      <c r="BD231" s="9">
        <f t="shared" si="176"/>
        <v>1.9283950617283954</v>
      </c>
      <c r="BE231" s="9">
        <f t="shared" si="177"/>
        <v>1.7259259259259261</v>
      </c>
      <c r="BF231" s="3">
        <v>24</v>
      </c>
      <c r="BG231" s="3">
        <v>14</v>
      </c>
      <c r="BH231" s="3">
        <v>1</v>
      </c>
      <c r="BI231" s="3">
        <v>39</v>
      </c>
      <c r="BJ231" s="3">
        <v>14</v>
      </c>
      <c r="BK231" s="3">
        <v>1</v>
      </c>
      <c r="BL231" s="3">
        <v>12</v>
      </c>
      <c r="BM231" s="3">
        <v>27</v>
      </c>
      <c r="BN231" s="34">
        <f t="shared" si="182"/>
        <v>14.495669502321377</v>
      </c>
      <c r="BO231" s="34">
        <f t="shared" si="183"/>
        <v>40.311472278245354</v>
      </c>
      <c r="BP231" s="34">
        <v>5.091617810569856</v>
      </c>
      <c r="BQ231" s="34">
        <v>4.7213543238625286</v>
      </c>
      <c r="BR231" s="34">
        <v>9.7378237284109034E-2</v>
      </c>
      <c r="BS231" s="34">
        <v>-0.27577281517495839</v>
      </c>
      <c r="BT231" s="34">
        <v>0</v>
      </c>
      <c r="BU231" s="34">
        <f t="shared" si="184"/>
        <v>9.6345775565415366</v>
      </c>
      <c r="BV231" s="34">
        <f t="shared" si="185"/>
        <v>26.793105763133745</v>
      </c>
      <c r="BW231" s="34">
        <v>6.8502615151562356</v>
      </c>
      <c r="BX231" s="34">
        <v>0.1125397340566426</v>
      </c>
      <c r="BY231" s="34">
        <v>3.4111804221904714</v>
      </c>
      <c r="BZ231" s="34">
        <v>-5.5128897256235083</v>
      </c>
      <c r="CA231" s="34">
        <f t="shared" si="186"/>
        <v>4.8610919457798412</v>
      </c>
      <c r="CB231" s="34">
        <f t="shared" si="187"/>
        <v>13.518366515111605</v>
      </c>
      <c r="CC231" s="15">
        <v>56</v>
      </c>
      <c r="CD231" s="7">
        <v>1132871</v>
      </c>
      <c r="CE231" s="68">
        <f t="shared" si="178"/>
        <v>1720285.5925925926</v>
      </c>
      <c r="CF231" s="9">
        <v>14.3</v>
      </c>
      <c r="CG231" s="9">
        <v>14.2</v>
      </c>
      <c r="CH231" s="9">
        <v>6.6</v>
      </c>
      <c r="CI231" s="9">
        <v>1.5</v>
      </c>
      <c r="CJ231" s="9">
        <f t="shared" si="188"/>
        <v>3.2732628975650555</v>
      </c>
      <c r="CK231" s="9">
        <v>1.7</v>
      </c>
      <c r="CL231" s="9">
        <f t="shared" si="189"/>
        <v>3.7096979505737298</v>
      </c>
      <c r="CM231" s="9">
        <v>3.2</v>
      </c>
      <c r="CN231" t="s">
        <v>2300</v>
      </c>
      <c r="CO231" t="s">
        <v>2301</v>
      </c>
      <c r="CP231" t="s">
        <v>2302</v>
      </c>
      <c r="CQ231" t="s">
        <v>2414</v>
      </c>
      <c r="CR231">
        <v>76</v>
      </c>
      <c r="CS231">
        <v>229</v>
      </c>
      <c r="CT231">
        <v>28</v>
      </c>
      <c r="CU231" t="s">
        <v>3402</v>
      </c>
      <c r="CV231" t="s">
        <v>2382</v>
      </c>
      <c r="CW231">
        <v>0</v>
      </c>
      <c r="CX231">
        <v>0</v>
      </c>
      <c r="CY231">
        <v>0</v>
      </c>
      <c r="CZ231" s="70"/>
      <c r="DA231">
        <v>0</v>
      </c>
    </row>
    <row r="232" spans="1:105" x14ac:dyDescent="0.2">
      <c r="A232" s="44" t="s">
        <v>2372</v>
      </c>
      <c r="B232" s="43" t="s">
        <v>953</v>
      </c>
      <c r="C232" s="43" t="s">
        <v>953</v>
      </c>
      <c r="D232" s="42" t="s">
        <v>953</v>
      </c>
      <c r="E232" s="42" t="str">
        <f t="shared" si="179"/>
        <v xml:space="preserve">Gaustad, Paul </v>
      </c>
      <c r="F232" s="42" t="s">
        <v>110</v>
      </c>
      <c r="G232" s="45" t="s">
        <v>2373</v>
      </c>
      <c r="H232" s="43">
        <v>82</v>
      </c>
      <c r="I232" s="64">
        <v>10</v>
      </c>
      <c r="J232" s="64">
        <v>26</v>
      </c>
      <c r="K232" s="64">
        <v>36</v>
      </c>
      <c r="L232" s="43">
        <v>-4</v>
      </c>
      <c r="M232">
        <v>85</v>
      </c>
      <c r="N232">
        <v>136</v>
      </c>
      <c r="O232" s="4">
        <f t="shared" si="180"/>
        <v>7.3529411764705885E-2</v>
      </c>
      <c r="Q232">
        <v>2</v>
      </c>
      <c r="R232">
        <v>0</v>
      </c>
      <c r="S232">
        <v>640</v>
      </c>
      <c r="T232">
        <v>525</v>
      </c>
      <c r="U232" s="4">
        <f t="shared" si="181"/>
        <v>0.54935622317596566</v>
      </c>
      <c r="V232">
        <v>24.8</v>
      </c>
      <c r="W232">
        <v>5</v>
      </c>
      <c r="X232">
        <v>3</v>
      </c>
      <c r="Y232">
        <v>0</v>
      </c>
      <c r="Z232">
        <v>1</v>
      </c>
      <c r="AA232">
        <v>5</v>
      </c>
      <c r="AB232">
        <v>22</v>
      </c>
      <c r="AC232" s="9">
        <f t="shared" si="158"/>
        <v>6.1542669584245084</v>
      </c>
      <c r="AD232" s="9">
        <f t="shared" si="159"/>
        <v>3.6925601750547052</v>
      </c>
      <c r="AE232" s="9">
        <f t="shared" si="160"/>
        <v>0</v>
      </c>
      <c r="AF232" s="9">
        <f t="shared" si="161"/>
        <v>2.3029682702149437</v>
      </c>
      <c r="AG232" s="9">
        <f t="shared" si="162"/>
        <v>5.8073882884336179</v>
      </c>
      <c r="AH232" s="9">
        <f t="shared" si="163"/>
        <v>25.55250846910792</v>
      </c>
      <c r="AI232" s="58">
        <f t="shared" si="164"/>
        <v>2.0906597838361023</v>
      </c>
      <c r="AJ232" s="58">
        <f t="shared" si="165"/>
        <v>5.9080962800875279</v>
      </c>
      <c r="AK232" s="58">
        <f t="shared" si="166"/>
        <v>0.46059365404298874</v>
      </c>
      <c r="AL232" s="58">
        <f t="shared" si="167"/>
        <v>2.1487336667204384</v>
      </c>
      <c r="AM232" s="58">
        <f t="shared" si="168"/>
        <v>0.98468271334792135</v>
      </c>
      <c r="AN232" s="58">
        <f t="shared" si="169"/>
        <v>5.0665301944728753</v>
      </c>
      <c r="AO232" s="56">
        <v>1033.1666666666667</v>
      </c>
      <c r="AP232" s="56">
        <v>243.73333333333332</v>
      </c>
      <c r="AQ232" s="56">
        <v>130.26666666666668</v>
      </c>
      <c r="AR232" s="57">
        <f>SUM(AO232:AQ232)</f>
        <v>1407.1666666666667</v>
      </c>
      <c r="AS232">
        <v>48</v>
      </c>
      <c r="AT232">
        <v>199</v>
      </c>
      <c r="AU232">
        <v>39</v>
      </c>
      <c r="AV232">
        <v>24</v>
      </c>
      <c r="AW232">
        <v>19</v>
      </c>
      <c r="AX232" s="9">
        <f t="shared" si="170"/>
        <v>2.0466658770579174</v>
      </c>
      <c r="AY232" s="9">
        <f t="shared" si="171"/>
        <v>8.4851356153026174</v>
      </c>
      <c r="AZ232" s="9">
        <f t="shared" si="172"/>
        <v>1.662916025109558</v>
      </c>
      <c r="BA232" s="9">
        <f t="shared" si="173"/>
        <v>1.0233329385289587</v>
      </c>
      <c r="BB232" s="9">
        <f t="shared" si="174"/>
        <v>0.81013857633542574</v>
      </c>
      <c r="BC232" s="33">
        <f t="shared" si="175"/>
        <v>12.599593495934961</v>
      </c>
      <c r="BD232" s="33">
        <f t="shared" si="176"/>
        <v>1.588617886178862</v>
      </c>
      <c r="BE232" s="33">
        <f t="shared" si="177"/>
        <v>2.9723577235772356</v>
      </c>
      <c r="BF232" s="42">
        <f>BI232-BG232-BH232</f>
        <v>36</v>
      </c>
      <c r="BG232" s="43">
        <v>24</v>
      </c>
      <c r="BH232" s="43">
        <v>1</v>
      </c>
      <c r="BI232" s="43">
        <v>61</v>
      </c>
      <c r="BJ232" s="42">
        <f>BM232-BK232-BL232</f>
        <v>37</v>
      </c>
      <c r="BK232" s="43">
        <v>4</v>
      </c>
      <c r="BL232" s="43">
        <v>11</v>
      </c>
      <c r="BM232" s="43">
        <v>52</v>
      </c>
      <c r="BN232" s="34">
        <f t="shared" si="182"/>
        <v>20.4539647089284</v>
      </c>
      <c r="BO232" s="34">
        <f t="shared" si="183"/>
        <v>29.071133069660167</v>
      </c>
      <c r="BP232" s="33">
        <v>6.0040114133850659</v>
      </c>
      <c r="BQ232" s="33">
        <v>0.5219803235806717</v>
      </c>
      <c r="BR232" s="33">
        <v>-2.7506802823193568</v>
      </c>
      <c r="BS232" s="33">
        <v>-0.94167725391566848</v>
      </c>
      <c r="BT232" s="33">
        <v>0</v>
      </c>
      <c r="BU232" s="9">
        <f t="shared" si="184"/>
        <v>2.8336342007307125</v>
      </c>
      <c r="BV232" s="34">
        <f t="shared" si="185"/>
        <v>4.0274322407637744</v>
      </c>
      <c r="BW232" s="33">
        <v>10.774715632011548</v>
      </c>
      <c r="BX232" s="33">
        <v>0.11166960464513047</v>
      </c>
      <c r="BY232" s="33">
        <v>7.6094414566634647</v>
      </c>
      <c r="BZ232" s="33">
        <v>-0.87549618512245708</v>
      </c>
      <c r="CA232" s="9">
        <f t="shared" si="186"/>
        <v>17.620330508197686</v>
      </c>
      <c r="CB232" s="34">
        <f t="shared" si="187"/>
        <v>25.043700828896391</v>
      </c>
      <c r="CC232" s="47">
        <v>42.388221999999999</v>
      </c>
      <c r="CD232">
        <v>959821</v>
      </c>
      <c r="CE232" s="68">
        <f t="shared" si="178"/>
        <v>959821</v>
      </c>
      <c r="CF232" s="62">
        <v>25.3</v>
      </c>
      <c r="CG232" s="62">
        <v>23.1</v>
      </c>
      <c r="CH232" s="62">
        <v>-3.9</v>
      </c>
      <c r="CI232" s="62">
        <v>1.2</v>
      </c>
      <c r="CJ232" s="63">
        <f t="shared" si="188"/>
        <v>1.3474314587816973</v>
      </c>
      <c r="CK232" s="62">
        <v>1</v>
      </c>
      <c r="CL232" s="63">
        <f t="shared" si="189"/>
        <v>1.1228595489847477</v>
      </c>
      <c r="CM232" s="62">
        <v>2.2000000000000002</v>
      </c>
      <c r="CN232" t="s">
        <v>649</v>
      </c>
      <c r="CO232" t="s">
        <v>2301</v>
      </c>
      <c r="CP232" t="s">
        <v>2302</v>
      </c>
      <c r="CQ232" t="s">
        <v>2414</v>
      </c>
      <c r="CR232">
        <v>77</v>
      </c>
      <c r="CS232">
        <v>225</v>
      </c>
      <c r="CT232">
        <v>28</v>
      </c>
      <c r="CU232" t="s">
        <v>3402</v>
      </c>
      <c r="CZ232" s="72">
        <v>712500</v>
      </c>
      <c r="DA232">
        <v>0</v>
      </c>
    </row>
    <row r="233" spans="1:105" x14ac:dyDescent="0.2">
      <c r="A233" s="38" t="s">
        <v>2452</v>
      </c>
      <c r="B233" t="s">
        <v>953</v>
      </c>
      <c r="C233" t="s">
        <v>953</v>
      </c>
      <c r="D233" s="82" t="s">
        <v>953</v>
      </c>
      <c r="E233" t="str">
        <f t="shared" si="179"/>
        <v xml:space="preserve">Numminen, Teppo </v>
      </c>
      <c r="F233" t="s">
        <v>398</v>
      </c>
      <c r="G233" t="s">
        <v>1524</v>
      </c>
      <c r="H233">
        <v>79</v>
      </c>
      <c r="I233">
        <v>2</v>
      </c>
      <c r="J233">
        <v>27</v>
      </c>
      <c r="K233">
        <f>I233+J233</f>
        <v>29</v>
      </c>
      <c r="L233">
        <v>17</v>
      </c>
      <c r="M233">
        <v>32</v>
      </c>
      <c r="N233">
        <v>69</v>
      </c>
      <c r="O233" s="4">
        <f t="shared" si="180"/>
        <v>2.8985507246376812E-2</v>
      </c>
      <c r="P233">
        <v>2076</v>
      </c>
      <c r="Q233">
        <v>0</v>
      </c>
      <c r="R233">
        <v>0</v>
      </c>
      <c r="S233">
        <v>0</v>
      </c>
      <c r="T233">
        <v>0</v>
      </c>
      <c r="U233" s="4">
        <f t="shared" si="181"/>
        <v>0</v>
      </c>
      <c r="V233" s="40">
        <v>0</v>
      </c>
      <c r="W233">
        <v>0</v>
      </c>
      <c r="X233">
        <v>12</v>
      </c>
      <c r="Y233">
        <v>0</v>
      </c>
      <c r="Z233">
        <v>1</v>
      </c>
      <c r="AA233">
        <f>I233-W233-Y233</f>
        <v>2</v>
      </c>
      <c r="AB233">
        <f>J233-X233-Z233</f>
        <v>14</v>
      </c>
      <c r="AC233" s="9">
        <f t="shared" si="158"/>
        <v>0</v>
      </c>
      <c r="AD233" s="9">
        <f t="shared" si="159"/>
        <v>18.036072144288578</v>
      </c>
      <c r="AE233" s="9">
        <f t="shared" si="160"/>
        <v>0</v>
      </c>
      <c r="AF233" s="9">
        <f t="shared" si="161"/>
        <v>1.0919679689395778</v>
      </c>
      <c r="AG233" s="9">
        <f t="shared" si="162"/>
        <v>2.0535930748277975</v>
      </c>
      <c r="AH233" s="9">
        <f t="shared" si="163"/>
        <v>14.375151523794583</v>
      </c>
      <c r="AI233" s="6">
        <f t="shared" si="164"/>
        <v>3.3370887465951711</v>
      </c>
      <c r="AJ233" s="6">
        <f t="shared" si="165"/>
        <v>7.8156312625250495</v>
      </c>
      <c r="AK233" s="6">
        <f t="shared" si="166"/>
        <v>0.87357437515166214</v>
      </c>
      <c r="AL233" s="6">
        <f t="shared" si="167"/>
        <v>2.6183311704054417</v>
      </c>
      <c r="AM233" s="6">
        <f t="shared" si="168"/>
        <v>1.503006012024048</v>
      </c>
      <c r="AN233" s="6">
        <f t="shared" si="169"/>
        <v>7.4253821887891283</v>
      </c>
      <c r="AO233" s="32">
        <v>1168.6833333333334</v>
      </c>
      <c r="AP233" s="32">
        <v>199.6</v>
      </c>
      <c r="AQ233" s="32">
        <v>274.73333333333335</v>
      </c>
      <c r="AR233" s="32">
        <v>1643.0166666666667</v>
      </c>
      <c r="AS233" s="40">
        <v>118</v>
      </c>
      <c r="AT233" s="40">
        <v>37</v>
      </c>
      <c r="AU233" s="40">
        <v>28</v>
      </c>
      <c r="AV233" s="40">
        <v>54</v>
      </c>
      <c r="AW233" s="40">
        <v>24</v>
      </c>
      <c r="AX233" s="9">
        <f t="shared" si="170"/>
        <v>4.3091467929925651</v>
      </c>
      <c r="AY233" s="9">
        <f t="shared" si="171"/>
        <v>1.3511731469552957</v>
      </c>
      <c r="AZ233" s="9">
        <f t="shared" si="172"/>
        <v>1.0225094085067101</v>
      </c>
      <c r="BA233" s="9">
        <f t="shared" si="173"/>
        <v>1.9719824306915126</v>
      </c>
      <c r="BB233" s="9">
        <f t="shared" si="174"/>
        <v>0.87643663586289444</v>
      </c>
      <c r="BC233" s="9">
        <f t="shared" si="175"/>
        <v>14.793459915611814</v>
      </c>
      <c r="BD233" s="9">
        <f t="shared" si="176"/>
        <v>3.4776371308016878</v>
      </c>
      <c r="BE233" s="9">
        <f t="shared" si="177"/>
        <v>2.5265822784810128</v>
      </c>
      <c r="BF233" s="3">
        <v>65</v>
      </c>
      <c r="BG233" s="3">
        <v>26</v>
      </c>
      <c r="BH233" s="3">
        <v>4</v>
      </c>
      <c r="BI233" s="3">
        <v>95</v>
      </c>
      <c r="BJ233" s="3">
        <v>51</v>
      </c>
      <c r="BK233" s="3">
        <v>5</v>
      </c>
      <c r="BL233" s="3">
        <v>34</v>
      </c>
      <c r="BM233" s="3">
        <v>90</v>
      </c>
      <c r="BN233" s="34">
        <f t="shared" si="182"/>
        <v>47.955705714160857</v>
      </c>
      <c r="BO233" s="34">
        <f t="shared" si="183"/>
        <v>58.37519081465296</v>
      </c>
      <c r="BP233" s="34">
        <v>6.0656208446809927</v>
      </c>
      <c r="BQ233" s="34">
        <v>2.648793621682775</v>
      </c>
      <c r="BR233" s="34">
        <v>0.22246631618513477</v>
      </c>
      <c r="BS233" s="34">
        <v>4.3462250331623396E-2</v>
      </c>
      <c r="BT233" s="34">
        <v>0</v>
      </c>
      <c r="BU233" s="34">
        <f t="shared" si="184"/>
        <v>8.9803430328805245</v>
      </c>
      <c r="BV233" s="34">
        <f t="shared" si="185"/>
        <v>10.931530050878596</v>
      </c>
      <c r="BW233" s="34">
        <v>21.425638261067551</v>
      </c>
      <c r="BX233" s="34">
        <v>-0.82793982465565219</v>
      </c>
      <c r="BY233" s="34">
        <v>8.9954775909991245</v>
      </c>
      <c r="BZ233" s="34">
        <v>9.3821866538693062</v>
      </c>
      <c r="CA233" s="34">
        <f t="shared" si="186"/>
        <v>38.97536268128033</v>
      </c>
      <c r="CB233" s="34">
        <f t="shared" si="187"/>
        <v>47.443660763774353</v>
      </c>
      <c r="CC233" s="15">
        <v>71</v>
      </c>
      <c r="CD233" s="7">
        <v>3786535</v>
      </c>
      <c r="CE233" s="68">
        <f t="shared" si="178"/>
        <v>3930327.46835443</v>
      </c>
      <c r="CF233" s="9">
        <v>35.1</v>
      </c>
      <c r="CG233" s="9">
        <v>38.5</v>
      </c>
      <c r="CH233" s="9">
        <v>0.2</v>
      </c>
      <c r="CI233" s="9">
        <v>1.5</v>
      </c>
      <c r="CJ233" s="9">
        <f t="shared" si="188"/>
        <v>1.4168654213993905</v>
      </c>
      <c r="CK233" s="9">
        <v>1.9</v>
      </c>
      <c r="CL233" s="9">
        <f t="shared" si="189"/>
        <v>1.794696200439228</v>
      </c>
      <c r="CM233" s="9">
        <v>3.4</v>
      </c>
      <c r="CN233" t="s">
        <v>1209</v>
      </c>
      <c r="CO233" t="s">
        <v>1210</v>
      </c>
      <c r="CQ233" t="s">
        <v>2393</v>
      </c>
      <c r="CR233">
        <v>74</v>
      </c>
      <c r="CS233">
        <v>198</v>
      </c>
      <c r="CT233">
        <v>27</v>
      </c>
      <c r="CU233" t="s">
        <v>3401</v>
      </c>
      <c r="CV233" t="s">
        <v>2382</v>
      </c>
      <c r="CW233">
        <v>0</v>
      </c>
      <c r="CX233">
        <v>0</v>
      </c>
      <c r="CY233">
        <v>0</v>
      </c>
      <c r="CZ233" s="70"/>
      <c r="DA233">
        <v>0</v>
      </c>
    </row>
    <row r="234" spans="1:105" x14ac:dyDescent="0.2">
      <c r="A234" s="44" t="s">
        <v>2372</v>
      </c>
      <c r="B234" s="43" t="s">
        <v>953</v>
      </c>
      <c r="C234" s="43" t="s">
        <v>953</v>
      </c>
      <c r="D234" s="82" t="s">
        <v>953</v>
      </c>
      <c r="E234" s="42" t="str">
        <f t="shared" si="179"/>
        <v xml:space="preserve">Numminen, Teppo </v>
      </c>
      <c r="F234" s="42" t="s">
        <v>398</v>
      </c>
      <c r="G234" s="45" t="s">
        <v>2374</v>
      </c>
      <c r="H234" s="43">
        <v>1</v>
      </c>
      <c r="I234" s="64">
        <v>0</v>
      </c>
      <c r="J234" s="64">
        <v>0</v>
      </c>
      <c r="K234" s="64">
        <v>0</v>
      </c>
      <c r="L234" s="43">
        <v>0</v>
      </c>
      <c r="M234">
        <v>0</v>
      </c>
      <c r="N234">
        <v>1</v>
      </c>
      <c r="O234" s="4">
        <f t="shared" si="180"/>
        <v>0</v>
      </c>
      <c r="Q234">
        <v>0</v>
      </c>
      <c r="R234">
        <v>0</v>
      </c>
      <c r="S234">
        <v>0</v>
      </c>
      <c r="T234">
        <v>0</v>
      </c>
      <c r="U234" s="4">
        <f t="shared" si="181"/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9">
        <f t="shared" si="158"/>
        <v>0</v>
      </c>
      <c r="AD234" s="9">
        <f t="shared" si="159"/>
        <v>0</v>
      </c>
      <c r="AE234" s="9">
        <f t="shared" si="160"/>
        <v>0</v>
      </c>
      <c r="AF234" s="9">
        <f t="shared" si="161"/>
        <v>0</v>
      </c>
      <c r="AG234" s="9">
        <f t="shared" si="162"/>
        <v>0</v>
      </c>
      <c r="AH234" s="9">
        <f t="shared" si="163"/>
        <v>0</v>
      </c>
      <c r="AI234" s="58">
        <f t="shared" si="164"/>
        <v>0</v>
      </c>
      <c r="AJ234" s="58">
        <f t="shared" si="165"/>
        <v>0</v>
      </c>
      <c r="AK234" s="58">
        <f t="shared" si="166"/>
        <v>0</v>
      </c>
      <c r="AL234" s="58">
        <f t="shared" si="167"/>
        <v>0</v>
      </c>
      <c r="AM234" s="58">
        <f t="shared" si="168"/>
        <v>0</v>
      </c>
      <c r="AN234" s="58">
        <f t="shared" si="169"/>
        <v>0</v>
      </c>
      <c r="AO234" s="56">
        <v>15.7</v>
      </c>
      <c r="AP234" s="56">
        <v>0</v>
      </c>
      <c r="AQ234" s="56">
        <v>0.35</v>
      </c>
      <c r="AR234" s="57">
        <f>SUM(AO234:AQ234)</f>
        <v>16.05</v>
      </c>
      <c r="AS234">
        <v>2</v>
      </c>
      <c r="AT234">
        <v>0</v>
      </c>
      <c r="AU234">
        <v>0</v>
      </c>
      <c r="AV234">
        <v>0</v>
      </c>
      <c r="AW234">
        <v>0</v>
      </c>
      <c r="AX234" s="9">
        <f t="shared" si="170"/>
        <v>7.4766355140186915</v>
      </c>
      <c r="AY234" s="9">
        <f t="shared" si="171"/>
        <v>0</v>
      </c>
      <c r="AZ234" s="9">
        <f t="shared" si="172"/>
        <v>0</v>
      </c>
      <c r="BA234" s="9">
        <f t="shared" si="173"/>
        <v>0</v>
      </c>
      <c r="BB234" s="9">
        <f t="shared" si="174"/>
        <v>0</v>
      </c>
      <c r="BC234" s="33">
        <f t="shared" si="175"/>
        <v>15.7</v>
      </c>
      <c r="BD234" s="33">
        <f t="shared" si="176"/>
        <v>0.35</v>
      </c>
      <c r="BE234" s="33">
        <f t="shared" si="177"/>
        <v>0</v>
      </c>
      <c r="BF234" s="42">
        <f>BI234-BG234-BH234</f>
        <v>0</v>
      </c>
      <c r="BG234" s="43">
        <v>0</v>
      </c>
      <c r="BH234" s="43">
        <v>0</v>
      </c>
      <c r="BI234" s="43">
        <v>0</v>
      </c>
      <c r="BJ234" s="42">
        <f>BM234-BK234-BL234</f>
        <v>0</v>
      </c>
      <c r="BK234" s="43">
        <v>0</v>
      </c>
      <c r="BL234" s="43">
        <v>0</v>
      </c>
      <c r="BM234" s="43">
        <v>0</v>
      </c>
      <c r="BN234" s="34">
        <f t="shared" si="182"/>
        <v>1.0391180864297556</v>
      </c>
      <c r="BO234" s="34">
        <f t="shared" si="183"/>
        <v>129.48511980433091</v>
      </c>
      <c r="BP234" s="33">
        <v>-0.11588149137697834</v>
      </c>
      <c r="BQ234" s="33">
        <v>0</v>
      </c>
      <c r="BR234" s="33">
        <v>-4.7910564319128879E-2</v>
      </c>
      <c r="BS234" s="33">
        <v>-8.4534690176497266E-4</v>
      </c>
      <c r="BT234" s="33">
        <v>0</v>
      </c>
      <c r="BU234" s="9">
        <f t="shared" si="184"/>
        <v>-0.16463740259787218</v>
      </c>
      <c r="BV234" s="34">
        <f t="shared" si="185"/>
        <v>-20.515564186650739</v>
      </c>
      <c r="BW234" s="33">
        <v>0.95364512049618189</v>
      </c>
      <c r="BX234" s="33">
        <v>0</v>
      </c>
      <c r="BY234" s="33">
        <v>4.9555363350268784E-2</v>
      </c>
      <c r="BZ234" s="33">
        <v>0.20055500518117697</v>
      </c>
      <c r="CA234" s="9">
        <f t="shared" si="186"/>
        <v>1.2037554890276279</v>
      </c>
      <c r="CB234" s="34">
        <f t="shared" si="187"/>
        <v>150.00068399098166</v>
      </c>
      <c r="CE234" s="68">
        <f t="shared" si="178"/>
        <v>165000</v>
      </c>
      <c r="CF234" s="62">
        <v>0.1</v>
      </c>
      <c r="CG234" s="62">
        <v>0.1</v>
      </c>
      <c r="CH234" s="62">
        <v>0</v>
      </c>
      <c r="CI234" s="62">
        <v>0</v>
      </c>
      <c r="CJ234" s="63">
        <f t="shared" si="188"/>
        <v>0</v>
      </c>
      <c r="CK234" s="62">
        <v>0</v>
      </c>
      <c r="CL234" s="63">
        <f t="shared" si="189"/>
        <v>0</v>
      </c>
      <c r="CM234" s="62">
        <v>0</v>
      </c>
      <c r="CN234" t="s">
        <v>794</v>
      </c>
      <c r="CO234" t="s">
        <v>1210</v>
      </c>
      <c r="CQ234" t="s">
        <v>2393</v>
      </c>
      <c r="CR234">
        <v>74</v>
      </c>
      <c r="CS234">
        <v>198</v>
      </c>
      <c r="CT234">
        <v>27</v>
      </c>
      <c r="CU234" t="s">
        <v>3401</v>
      </c>
      <c r="CZ234" s="72">
        <v>2600000</v>
      </c>
      <c r="DA234">
        <v>0</v>
      </c>
    </row>
    <row r="235" spans="1:105" x14ac:dyDescent="0.2">
      <c r="A235" s="38" t="s">
        <v>2452</v>
      </c>
      <c r="B235" t="s">
        <v>953</v>
      </c>
      <c r="C235" t="s">
        <v>953</v>
      </c>
      <c r="D235" s="82" t="s">
        <v>953</v>
      </c>
      <c r="E235" t="str">
        <f t="shared" si="179"/>
        <v xml:space="preserve">Vanek, Thomas </v>
      </c>
      <c r="F235" t="s">
        <v>2314</v>
      </c>
      <c r="G235" t="s">
        <v>1540</v>
      </c>
      <c r="H235">
        <v>82</v>
      </c>
      <c r="I235">
        <v>43</v>
      </c>
      <c r="J235">
        <v>41</v>
      </c>
      <c r="K235">
        <f>I235+J235</f>
        <v>84</v>
      </c>
      <c r="L235">
        <v>47</v>
      </c>
      <c r="M235">
        <v>40</v>
      </c>
      <c r="N235">
        <v>237</v>
      </c>
      <c r="O235" s="4">
        <f t="shared" si="180"/>
        <v>0.18143459915611815</v>
      </c>
      <c r="P235">
        <v>1593</v>
      </c>
      <c r="Q235">
        <v>5</v>
      </c>
      <c r="R235">
        <v>0</v>
      </c>
      <c r="S235">
        <v>11</v>
      </c>
      <c r="T235">
        <v>28</v>
      </c>
      <c r="U235" s="4">
        <f t="shared" si="181"/>
        <v>0.28205128205128205</v>
      </c>
      <c r="V235" s="40">
        <v>0.7</v>
      </c>
      <c r="W235">
        <v>15</v>
      </c>
      <c r="X235">
        <v>7</v>
      </c>
      <c r="Y235">
        <v>0</v>
      </c>
      <c r="Z235">
        <v>0</v>
      </c>
      <c r="AA235">
        <f>I235-W235-Y235</f>
        <v>28</v>
      </c>
      <c r="AB235">
        <f>J235-X235-Z235</f>
        <v>34</v>
      </c>
      <c r="AC235" s="9">
        <f t="shared" si="158"/>
        <v>15.592515592515591</v>
      </c>
      <c r="AD235" s="9">
        <f t="shared" si="159"/>
        <v>7.2765072765072754</v>
      </c>
      <c r="AE235" s="9">
        <f t="shared" si="160"/>
        <v>0</v>
      </c>
      <c r="AF235" s="9">
        <f t="shared" si="161"/>
        <v>0</v>
      </c>
      <c r="AG235" s="9">
        <f t="shared" si="162"/>
        <v>31.659285781588618</v>
      </c>
      <c r="AH235" s="9">
        <f t="shared" si="163"/>
        <v>38.443418449071892</v>
      </c>
      <c r="AI235" s="6">
        <f t="shared" si="164"/>
        <v>4.6358239894469051</v>
      </c>
      <c r="AJ235" s="6">
        <f t="shared" si="165"/>
        <v>7.4844074844074839</v>
      </c>
      <c r="AK235" s="6">
        <f t="shared" si="166"/>
        <v>0</v>
      </c>
      <c r="AL235" s="6">
        <f t="shared" si="167"/>
        <v>1.7525676057665129</v>
      </c>
      <c r="AM235" s="6">
        <f t="shared" si="168"/>
        <v>1.0395010395010393</v>
      </c>
      <c r="AN235" s="6">
        <f t="shared" si="169"/>
        <v>2.3346303501945527</v>
      </c>
      <c r="AO235" s="32">
        <v>1061.3</v>
      </c>
      <c r="AP235" s="32">
        <v>288.60000000000002</v>
      </c>
      <c r="AQ235" s="32">
        <v>25.7</v>
      </c>
      <c r="AR235" s="32">
        <v>1375.6</v>
      </c>
      <c r="AS235" s="40">
        <v>36</v>
      </c>
      <c r="AT235" s="40">
        <v>30</v>
      </c>
      <c r="AU235" s="40">
        <v>81</v>
      </c>
      <c r="AV235" s="40">
        <v>95</v>
      </c>
      <c r="AW235" s="40">
        <v>45</v>
      </c>
      <c r="AX235" s="9">
        <f t="shared" si="170"/>
        <v>1.5702239022971796</v>
      </c>
      <c r="AY235" s="9">
        <f t="shared" si="171"/>
        <v>1.3085199185809828</v>
      </c>
      <c r="AZ235" s="9">
        <f t="shared" si="172"/>
        <v>3.533003780168654</v>
      </c>
      <c r="BA235" s="9">
        <f t="shared" si="173"/>
        <v>4.1436464088397793</v>
      </c>
      <c r="BB235" s="9">
        <f t="shared" si="174"/>
        <v>1.9627798778714742</v>
      </c>
      <c r="BC235" s="9">
        <f t="shared" si="175"/>
        <v>12.942682926829267</v>
      </c>
      <c r="BD235" s="9">
        <f t="shared" si="176"/>
        <v>0.31341463414634146</v>
      </c>
      <c r="BE235" s="9">
        <f t="shared" si="177"/>
        <v>3.5195121951219517</v>
      </c>
      <c r="BF235" s="3">
        <v>82</v>
      </c>
      <c r="BG235" s="3">
        <v>36</v>
      </c>
      <c r="BH235" s="3">
        <v>0</v>
      </c>
      <c r="BI235" s="3">
        <v>118</v>
      </c>
      <c r="BJ235" s="3">
        <v>31</v>
      </c>
      <c r="BK235" s="3">
        <v>5</v>
      </c>
      <c r="BL235" s="3">
        <v>1</v>
      </c>
      <c r="BM235" s="3">
        <v>37</v>
      </c>
      <c r="BN235" s="34">
        <f t="shared" si="182"/>
        <v>99.568012696163009</v>
      </c>
      <c r="BO235" s="34">
        <f t="shared" si="183"/>
        <v>144.76303096272611</v>
      </c>
      <c r="BP235" s="34">
        <v>58.884178719703257</v>
      </c>
      <c r="BQ235" s="34">
        <v>20.16436764315705</v>
      </c>
      <c r="BR235" s="34">
        <v>0.18625779686406388</v>
      </c>
      <c r="BS235" s="34">
        <v>-0.32564055463999486</v>
      </c>
      <c r="BT235" s="34">
        <v>1.9501722038547675</v>
      </c>
      <c r="BU235" s="34">
        <f t="shared" si="184"/>
        <v>80.85933580893915</v>
      </c>
      <c r="BV235" s="34">
        <f t="shared" si="185"/>
        <v>117.5622794546949</v>
      </c>
      <c r="BW235" s="34">
        <v>13.083076932135882</v>
      </c>
      <c r="BX235" s="34">
        <v>-5.951288183455259E-2</v>
      </c>
      <c r="BY235" s="34">
        <v>2.0662857237100156</v>
      </c>
      <c r="BZ235" s="34">
        <v>3.6188271132125158</v>
      </c>
      <c r="CA235" s="34">
        <f t="shared" si="186"/>
        <v>18.708676887223859</v>
      </c>
      <c r="CB235" s="34">
        <f t="shared" si="187"/>
        <v>27.200751508031203</v>
      </c>
      <c r="CC235" s="15">
        <v>74</v>
      </c>
      <c r="CD235" s="7">
        <v>6304860</v>
      </c>
      <c r="CE235" s="68">
        <f t="shared" si="178"/>
        <v>6304860</v>
      </c>
      <c r="CF235" s="9">
        <v>33.200000000000003</v>
      </c>
      <c r="CG235" s="9">
        <v>24.9</v>
      </c>
      <c r="CH235" s="9">
        <v>36.6</v>
      </c>
      <c r="CI235" s="9">
        <v>17.3</v>
      </c>
      <c r="CJ235" s="9">
        <f t="shared" si="188"/>
        <v>20.474584294928693</v>
      </c>
      <c r="CK235" s="9">
        <v>6.9</v>
      </c>
      <c r="CL235" s="9">
        <f t="shared" si="189"/>
        <v>8.1661636783241605</v>
      </c>
      <c r="CM235" s="9">
        <v>24.2</v>
      </c>
      <c r="CN235" t="s">
        <v>2404</v>
      </c>
      <c r="CO235" t="s">
        <v>2405</v>
      </c>
      <c r="CQ235" t="s">
        <v>2406</v>
      </c>
      <c r="CR235">
        <v>74</v>
      </c>
      <c r="CS235">
        <v>208</v>
      </c>
      <c r="CU235" t="s">
        <v>3401</v>
      </c>
      <c r="CV235" t="s">
        <v>2382</v>
      </c>
      <c r="CW235">
        <v>11</v>
      </c>
      <c r="CX235">
        <v>2</v>
      </c>
      <c r="CY235">
        <v>1</v>
      </c>
      <c r="CZ235" s="70"/>
      <c r="DA235">
        <v>0</v>
      </c>
    </row>
    <row r="236" spans="1:105" x14ac:dyDescent="0.2">
      <c r="A236" s="44" t="s">
        <v>2372</v>
      </c>
      <c r="B236" s="43" t="s">
        <v>953</v>
      </c>
      <c r="C236" s="43" t="s">
        <v>953</v>
      </c>
      <c r="D236" s="82" t="s">
        <v>953</v>
      </c>
      <c r="E236" s="42" t="str">
        <f t="shared" si="179"/>
        <v xml:space="preserve">Vanek, Thomas </v>
      </c>
      <c r="F236" s="42" t="s">
        <v>2314</v>
      </c>
      <c r="G236" s="45" t="s">
        <v>1540</v>
      </c>
      <c r="H236" s="43">
        <v>82</v>
      </c>
      <c r="I236" s="64">
        <v>36</v>
      </c>
      <c r="J236" s="64">
        <v>28</v>
      </c>
      <c r="K236" s="64">
        <v>64</v>
      </c>
      <c r="L236" s="43">
        <v>-5</v>
      </c>
      <c r="M236">
        <v>64</v>
      </c>
      <c r="N236">
        <v>240</v>
      </c>
      <c r="O236" s="4">
        <f t="shared" si="180"/>
        <v>0.15</v>
      </c>
      <c r="Q236">
        <v>9</v>
      </c>
      <c r="R236">
        <v>0</v>
      </c>
      <c r="S236">
        <v>6</v>
      </c>
      <c r="T236">
        <v>7</v>
      </c>
      <c r="U236" s="4">
        <f t="shared" si="181"/>
        <v>0.46153846153846156</v>
      </c>
      <c r="V236">
        <v>0.2</v>
      </c>
      <c r="W236">
        <v>19</v>
      </c>
      <c r="X236">
        <v>5</v>
      </c>
      <c r="Y236">
        <v>0</v>
      </c>
      <c r="Z236">
        <v>0</v>
      </c>
      <c r="AA236">
        <v>17</v>
      </c>
      <c r="AB236">
        <v>23</v>
      </c>
      <c r="AC236" s="9">
        <f t="shared" si="158"/>
        <v>18.166365664506536</v>
      </c>
      <c r="AD236" s="9">
        <f t="shared" si="159"/>
        <v>4.7806225432911926</v>
      </c>
      <c r="AE236" s="9">
        <f t="shared" si="160"/>
        <v>0</v>
      </c>
      <c r="AF236" s="9">
        <f t="shared" si="161"/>
        <v>0</v>
      </c>
      <c r="AG236" s="9">
        <f t="shared" si="162"/>
        <v>19.281967264764724</v>
      </c>
      <c r="AH236" s="9">
        <f t="shared" si="163"/>
        <v>26.087367475858155</v>
      </c>
      <c r="AI236" s="58">
        <f t="shared" si="164"/>
        <v>3.23256510026938</v>
      </c>
      <c r="AJ236" s="58">
        <f t="shared" si="165"/>
        <v>7.075321364070966</v>
      </c>
      <c r="AK236" s="58">
        <f t="shared" si="166"/>
        <v>0</v>
      </c>
      <c r="AL236" s="58">
        <f t="shared" si="167"/>
        <v>3.4027001055467161</v>
      </c>
      <c r="AM236" s="58">
        <f t="shared" si="168"/>
        <v>0.38244980346329543</v>
      </c>
      <c r="AN236" s="58">
        <f t="shared" si="169"/>
        <v>5.882352941176471</v>
      </c>
      <c r="AO236" s="56">
        <v>1057.9833333333333</v>
      </c>
      <c r="AP236" s="56">
        <v>313.76666666666665</v>
      </c>
      <c r="AQ236" s="56">
        <v>10.199999999999999</v>
      </c>
      <c r="AR236" s="57">
        <f>SUM(AO236:AQ236)</f>
        <v>1381.95</v>
      </c>
      <c r="AS236">
        <v>24</v>
      </c>
      <c r="AT236">
        <v>45</v>
      </c>
      <c r="AU236">
        <v>87</v>
      </c>
      <c r="AV236">
        <v>60</v>
      </c>
      <c r="AW236">
        <v>33</v>
      </c>
      <c r="AX236" s="9">
        <f t="shared" si="170"/>
        <v>1.0420058612829697</v>
      </c>
      <c r="AY236" s="9">
        <f t="shared" si="171"/>
        <v>1.9537609899055681</v>
      </c>
      <c r="AZ236" s="9">
        <f t="shared" si="172"/>
        <v>3.777271247150765</v>
      </c>
      <c r="BA236" s="9">
        <f t="shared" si="173"/>
        <v>2.6050146532074239</v>
      </c>
      <c r="BB236" s="9">
        <f t="shared" si="174"/>
        <v>1.4327580592640834</v>
      </c>
      <c r="BC236" s="33">
        <f t="shared" si="175"/>
        <v>12.902235772357724</v>
      </c>
      <c r="BD236" s="33">
        <f t="shared" si="176"/>
        <v>0.12439024390243901</v>
      </c>
      <c r="BE236" s="33">
        <f t="shared" si="177"/>
        <v>3.826422764227642</v>
      </c>
      <c r="BF236" s="42">
        <f>BI236-BG236-BH236</f>
        <v>57</v>
      </c>
      <c r="BG236" s="43">
        <v>37</v>
      </c>
      <c r="BH236" s="43">
        <v>0</v>
      </c>
      <c r="BI236" s="43">
        <v>94</v>
      </c>
      <c r="BJ236" s="42">
        <f>BM236-BK236-BL236</f>
        <v>60</v>
      </c>
      <c r="BK236" s="43">
        <v>2</v>
      </c>
      <c r="BL236" s="43">
        <v>1</v>
      </c>
      <c r="BM236" s="43">
        <v>63</v>
      </c>
      <c r="BN236" s="34">
        <f t="shared" si="182"/>
        <v>51.356560896026089</v>
      </c>
      <c r="BO236" s="34">
        <f t="shared" si="183"/>
        <v>74.32477426249298</v>
      </c>
      <c r="BP236" s="33">
        <v>30.403952126158124</v>
      </c>
      <c r="BQ236" s="33">
        <v>24.557304987290173</v>
      </c>
      <c r="BR236" s="33">
        <v>-0.15002971081233935</v>
      </c>
      <c r="BS236" s="33">
        <v>-0.12960928333617769</v>
      </c>
      <c r="BT236" s="33">
        <v>-0.94827334953877229</v>
      </c>
      <c r="BU236" s="9">
        <f t="shared" si="184"/>
        <v>53.733344769761004</v>
      </c>
      <c r="BV236" s="34">
        <f t="shared" si="185"/>
        <v>77.764528050596624</v>
      </c>
      <c r="BW236" s="33">
        <v>2.5182217635927344</v>
      </c>
      <c r="BX236" s="33">
        <v>0.96748379449826316</v>
      </c>
      <c r="BY236" s="33">
        <v>0.49660909875930315</v>
      </c>
      <c r="BZ236" s="33">
        <v>-6.3590985305852161</v>
      </c>
      <c r="CA236" s="9">
        <f t="shared" si="186"/>
        <v>-2.3767838737349152</v>
      </c>
      <c r="CB236" s="34">
        <f t="shared" si="187"/>
        <v>-3.4397537881036433</v>
      </c>
      <c r="CC236" s="47">
        <v>43.949199999999998</v>
      </c>
      <c r="CD236">
        <v>3795471</v>
      </c>
      <c r="CE236" s="68">
        <f t="shared" si="178"/>
        <v>3795471</v>
      </c>
      <c r="CF236" s="62">
        <v>34.9</v>
      </c>
      <c r="CG236" s="62">
        <v>26.7</v>
      </c>
      <c r="CH236" s="62">
        <v>-2.2000000000000002</v>
      </c>
      <c r="CI236" s="62">
        <v>9.3000000000000007</v>
      </c>
      <c r="CJ236" s="63">
        <f t="shared" si="188"/>
        <v>10.903228958038202</v>
      </c>
      <c r="CK236" s="62">
        <v>0.9</v>
      </c>
      <c r="CL236" s="63">
        <f t="shared" si="189"/>
        <v>1.0551511894875678</v>
      </c>
      <c r="CM236" s="62">
        <v>9.5</v>
      </c>
      <c r="CN236" t="s">
        <v>2068</v>
      </c>
      <c r="CO236" t="s">
        <v>2405</v>
      </c>
      <c r="CQ236" t="s">
        <v>2406</v>
      </c>
      <c r="CR236">
        <v>74</v>
      </c>
      <c r="CS236">
        <v>208</v>
      </c>
      <c r="CT236">
        <v>26</v>
      </c>
      <c r="CU236" t="s">
        <v>3401</v>
      </c>
      <c r="CZ236" s="72">
        <v>7142857.1428571427</v>
      </c>
      <c r="DA236">
        <v>0</v>
      </c>
    </row>
    <row r="237" spans="1:105" x14ac:dyDescent="0.2">
      <c r="A237" s="38" t="s">
        <v>2452</v>
      </c>
      <c r="B237" t="s">
        <v>953</v>
      </c>
      <c r="C237" t="s">
        <v>953</v>
      </c>
      <c r="D237" s="82" t="s">
        <v>953</v>
      </c>
      <c r="E237" t="str">
        <f t="shared" si="179"/>
        <v xml:space="preserve">Connolly, Tim </v>
      </c>
      <c r="F237" t="s">
        <v>2575</v>
      </c>
      <c r="G237" t="s">
        <v>1537</v>
      </c>
      <c r="H237">
        <v>2</v>
      </c>
      <c r="I237">
        <v>1</v>
      </c>
      <c r="J237">
        <v>0</v>
      </c>
      <c r="K237">
        <f>I237+J237</f>
        <v>1</v>
      </c>
      <c r="L237">
        <v>1</v>
      </c>
      <c r="M237">
        <v>2</v>
      </c>
      <c r="N237">
        <v>2</v>
      </c>
      <c r="O237" s="4">
        <f t="shared" si="180"/>
        <v>0.5</v>
      </c>
      <c r="P237">
        <v>30</v>
      </c>
      <c r="Q237">
        <v>0</v>
      </c>
      <c r="R237">
        <v>0</v>
      </c>
      <c r="S237">
        <v>7</v>
      </c>
      <c r="T237">
        <v>6</v>
      </c>
      <c r="U237" s="4">
        <f t="shared" si="181"/>
        <v>0.53846153846153844</v>
      </c>
      <c r="V237" s="40">
        <v>10.4</v>
      </c>
      <c r="W237">
        <v>0</v>
      </c>
      <c r="X237">
        <v>0</v>
      </c>
      <c r="Y237">
        <v>0</v>
      </c>
      <c r="Z237">
        <v>0</v>
      </c>
      <c r="AA237">
        <f>I237-W237-Y237</f>
        <v>1</v>
      </c>
      <c r="AB237">
        <f>J237-X237-Z237</f>
        <v>0</v>
      </c>
      <c r="AC237" s="9">
        <f t="shared" si="158"/>
        <v>0</v>
      </c>
      <c r="AD237" s="9">
        <f t="shared" si="159"/>
        <v>0</v>
      </c>
      <c r="AE237" s="9">
        <f t="shared" si="160"/>
        <v>0</v>
      </c>
      <c r="AF237" s="9">
        <f t="shared" si="161"/>
        <v>0</v>
      </c>
      <c r="AG237" s="9">
        <f t="shared" si="162"/>
        <v>64.171122994652407</v>
      </c>
      <c r="AH237" s="9">
        <f t="shared" si="163"/>
        <v>0</v>
      </c>
      <c r="AI237" s="6">
        <f t="shared" si="164"/>
        <v>3.2085561497326203</v>
      </c>
      <c r="AJ237" s="6">
        <f t="shared" si="165"/>
        <v>0</v>
      </c>
      <c r="AK237" s="6">
        <f t="shared" si="166"/>
        <v>0</v>
      </c>
      <c r="AL237" s="6">
        <f t="shared" si="167"/>
        <v>0</v>
      </c>
      <c r="AM237" s="6">
        <f t="shared" si="168"/>
        <v>0</v>
      </c>
      <c r="AN237" s="6">
        <f t="shared" si="169"/>
        <v>0</v>
      </c>
      <c r="AO237" s="32">
        <v>18.7</v>
      </c>
      <c r="AP237" s="32">
        <v>6.05</v>
      </c>
      <c r="AQ237" s="32">
        <v>1.4666666666666668</v>
      </c>
      <c r="AR237" s="32">
        <v>26.216666666666665</v>
      </c>
      <c r="AS237" s="40">
        <v>1</v>
      </c>
      <c r="AT237" s="40">
        <v>0</v>
      </c>
      <c r="AU237" s="40">
        <v>1</v>
      </c>
      <c r="AV237" s="40">
        <v>0</v>
      </c>
      <c r="AW237" s="40">
        <v>0</v>
      </c>
      <c r="AX237" s="9">
        <f t="shared" si="170"/>
        <v>2.2886204704386524</v>
      </c>
      <c r="AY237" s="9">
        <f t="shared" si="171"/>
        <v>0</v>
      </c>
      <c r="AZ237" s="9">
        <f t="shared" si="172"/>
        <v>2.2886204704386524</v>
      </c>
      <c r="BA237" s="9">
        <f t="shared" si="173"/>
        <v>0</v>
      </c>
      <c r="BB237" s="9">
        <f t="shared" si="174"/>
        <v>0</v>
      </c>
      <c r="BC237" s="9">
        <f t="shared" si="175"/>
        <v>9.35</v>
      </c>
      <c r="BD237" s="9">
        <f t="shared" si="176"/>
        <v>0.73333333333333339</v>
      </c>
      <c r="BE237" s="9">
        <f t="shared" si="177"/>
        <v>3.0249999999999999</v>
      </c>
      <c r="BF237" s="3">
        <v>1</v>
      </c>
      <c r="BG237" s="3">
        <v>0</v>
      </c>
      <c r="BH237" s="3">
        <v>0</v>
      </c>
      <c r="BI237" s="3">
        <v>1</v>
      </c>
      <c r="BJ237" s="3">
        <v>0</v>
      </c>
      <c r="BK237" s="3">
        <v>0</v>
      </c>
      <c r="BL237" s="3">
        <v>0</v>
      </c>
      <c r="BM237" s="3">
        <v>0</v>
      </c>
      <c r="BN237" s="34">
        <f t="shared" si="182"/>
        <v>1.4234098816543306</v>
      </c>
      <c r="BO237" s="34">
        <f t="shared" si="183"/>
        <v>108.58816643262536</v>
      </c>
      <c r="BP237" s="34">
        <v>1.475667538548501</v>
      </c>
      <c r="BQ237" s="34">
        <v>-0.29785874507028093</v>
      </c>
      <c r="BR237" s="34">
        <v>3.5497663379273595E-3</v>
      </c>
      <c r="BS237" s="34">
        <v>-1.8583896762853148E-2</v>
      </c>
      <c r="BT237" s="34">
        <v>0</v>
      </c>
      <c r="BU237" s="34">
        <f t="shared" si="184"/>
        <v>1.1627746630532942</v>
      </c>
      <c r="BV237" s="34">
        <f t="shared" si="185"/>
        <v>88.704996545705868</v>
      </c>
      <c r="BW237" s="34">
        <v>0.41386275973384062</v>
      </c>
      <c r="BX237" s="34">
        <v>2.1219728806721981E-2</v>
      </c>
      <c r="BY237" s="34">
        <v>0.15354225253631004</v>
      </c>
      <c r="BZ237" s="34">
        <v>-0.32798952247583618</v>
      </c>
      <c r="CA237" s="34">
        <f t="shared" si="186"/>
        <v>0.26063521860103639</v>
      </c>
      <c r="CB237" s="34">
        <f t="shared" si="187"/>
        <v>19.883169886919497</v>
      </c>
      <c r="CE237" s="68">
        <f t="shared" si="178"/>
        <v>165000</v>
      </c>
      <c r="CF237" s="9">
        <v>0.3</v>
      </c>
      <c r="CG237" s="9">
        <v>0.3</v>
      </c>
      <c r="CH237" s="9">
        <v>0.9</v>
      </c>
      <c r="CI237" s="9">
        <v>0.3</v>
      </c>
      <c r="CJ237" s="9">
        <f t="shared" si="188"/>
        <v>17.786561264822133</v>
      </c>
      <c r="CK237" s="9">
        <v>0.2</v>
      </c>
      <c r="CL237" s="9">
        <f t="shared" si="189"/>
        <v>11.857707509881424</v>
      </c>
      <c r="CM237" s="9">
        <v>0.5</v>
      </c>
      <c r="CN237" t="s">
        <v>64</v>
      </c>
      <c r="CO237" t="s">
        <v>65</v>
      </c>
      <c r="CP237" t="s">
        <v>3131</v>
      </c>
      <c r="CQ237" t="s">
        <v>2414</v>
      </c>
      <c r="CR237">
        <v>73</v>
      </c>
      <c r="CS237">
        <v>190</v>
      </c>
      <c r="CT237">
        <v>19</v>
      </c>
      <c r="CU237" t="s">
        <v>3401</v>
      </c>
      <c r="CV237" t="s">
        <v>2382</v>
      </c>
      <c r="CW237">
        <v>0</v>
      </c>
      <c r="CX237">
        <v>0</v>
      </c>
      <c r="CY237">
        <v>0</v>
      </c>
      <c r="CZ237" s="70"/>
      <c r="DA237">
        <v>0</v>
      </c>
    </row>
    <row r="238" spans="1:105" x14ac:dyDescent="0.2">
      <c r="A238" s="44" t="s">
        <v>2372</v>
      </c>
      <c r="B238" s="43" t="s">
        <v>953</v>
      </c>
      <c r="C238" s="43" t="s">
        <v>953</v>
      </c>
      <c r="D238" s="82" t="s">
        <v>953</v>
      </c>
      <c r="E238" s="42" t="str">
        <f t="shared" si="179"/>
        <v xml:space="preserve">Connolly, Tim </v>
      </c>
      <c r="F238" s="42" t="s">
        <v>2575</v>
      </c>
      <c r="G238" s="45" t="s">
        <v>2373</v>
      </c>
      <c r="H238" s="43">
        <v>48</v>
      </c>
      <c r="I238" s="64">
        <v>7</v>
      </c>
      <c r="J238" s="64">
        <v>33</v>
      </c>
      <c r="K238" s="64">
        <v>40</v>
      </c>
      <c r="L238" s="43">
        <v>4</v>
      </c>
      <c r="M238">
        <v>8</v>
      </c>
      <c r="N238">
        <v>111</v>
      </c>
      <c r="O238" s="4">
        <f t="shared" si="180"/>
        <v>6.3063063063063057E-2</v>
      </c>
      <c r="Q238">
        <v>3</v>
      </c>
      <c r="R238">
        <v>0</v>
      </c>
      <c r="S238">
        <v>222</v>
      </c>
      <c r="T238">
        <v>241</v>
      </c>
      <c r="U238" s="4">
        <f t="shared" si="181"/>
        <v>0.4794816414686825</v>
      </c>
      <c r="V238">
        <v>16.8</v>
      </c>
      <c r="W238">
        <v>3</v>
      </c>
      <c r="X238">
        <v>12</v>
      </c>
      <c r="Y238">
        <v>1</v>
      </c>
      <c r="Z238">
        <v>1</v>
      </c>
      <c r="AA238">
        <v>3</v>
      </c>
      <c r="AB238">
        <v>20</v>
      </c>
      <c r="AC238" s="9">
        <f t="shared" si="158"/>
        <v>4.6632124352331603</v>
      </c>
      <c r="AD238" s="9">
        <f t="shared" si="159"/>
        <v>18.652849740932641</v>
      </c>
      <c r="AE238" s="9">
        <f t="shared" si="160"/>
        <v>2.9955067398901645</v>
      </c>
      <c r="AF238" s="9">
        <f t="shared" si="161"/>
        <v>2.9955067398901645</v>
      </c>
      <c r="AG238" s="9">
        <f t="shared" si="162"/>
        <v>5.9671805072103439</v>
      </c>
      <c r="AH238" s="9">
        <f t="shared" si="163"/>
        <v>39.781203381402293</v>
      </c>
      <c r="AI238" s="58">
        <f t="shared" si="164"/>
        <v>3.2819492789656888</v>
      </c>
      <c r="AJ238" s="58">
        <f t="shared" si="165"/>
        <v>9.3264248704663206</v>
      </c>
      <c r="AK238" s="58">
        <f t="shared" si="166"/>
        <v>1.1982026959560659</v>
      </c>
      <c r="AL238" s="58">
        <f t="shared" si="167"/>
        <v>2.9835902536051719</v>
      </c>
      <c r="AM238" s="58">
        <f t="shared" si="168"/>
        <v>0.31088082901554404</v>
      </c>
      <c r="AN238" s="58">
        <f t="shared" si="169"/>
        <v>6.5901148277583621</v>
      </c>
      <c r="AO238" s="56">
        <v>603.29999999999995</v>
      </c>
      <c r="AP238" s="56">
        <v>193</v>
      </c>
      <c r="AQ238" s="56">
        <v>100.15</v>
      </c>
      <c r="AR238" s="57">
        <f>SUM(AO238:AQ238)</f>
        <v>896.44999999999993</v>
      </c>
      <c r="AS238">
        <v>36</v>
      </c>
      <c r="AT238">
        <v>18</v>
      </c>
      <c r="AU238">
        <v>34</v>
      </c>
      <c r="AV238">
        <v>33</v>
      </c>
      <c r="AW238">
        <v>16</v>
      </c>
      <c r="AX238" s="9">
        <f t="shared" si="170"/>
        <v>2.4095041552791567</v>
      </c>
      <c r="AY238" s="9">
        <f t="shared" si="171"/>
        <v>1.2047520776395784</v>
      </c>
      <c r="AZ238" s="9">
        <f t="shared" si="172"/>
        <v>2.2756428133192039</v>
      </c>
      <c r="BA238" s="9">
        <f t="shared" si="173"/>
        <v>2.2087121423392269</v>
      </c>
      <c r="BB238" s="9">
        <f t="shared" si="174"/>
        <v>1.0708907356796253</v>
      </c>
      <c r="BC238" s="33">
        <f t="shared" si="175"/>
        <v>12.56875</v>
      </c>
      <c r="BD238" s="33">
        <f t="shared" si="176"/>
        <v>2.0864583333333333</v>
      </c>
      <c r="BE238" s="33">
        <f t="shared" si="177"/>
        <v>4.020833333333333</v>
      </c>
      <c r="BF238" s="42">
        <f>BI238-BG238-BH238</f>
        <v>33</v>
      </c>
      <c r="BG238" s="43">
        <v>30</v>
      </c>
      <c r="BH238" s="43">
        <v>2</v>
      </c>
      <c r="BI238" s="43">
        <v>65</v>
      </c>
      <c r="BJ238" s="42">
        <f>BM238-BK238-BL238</f>
        <v>30</v>
      </c>
      <c r="BK238" s="43">
        <v>1</v>
      </c>
      <c r="BL238" s="43">
        <v>11</v>
      </c>
      <c r="BM238" s="43">
        <v>42</v>
      </c>
      <c r="BN238" s="34">
        <f t="shared" si="182"/>
        <v>32.787911673249781</v>
      </c>
      <c r="BO238" s="34">
        <f t="shared" si="183"/>
        <v>73.150564277427151</v>
      </c>
      <c r="BP238" s="33">
        <v>10.190447052598776</v>
      </c>
      <c r="BQ238" s="33">
        <v>6.8165275747631551</v>
      </c>
      <c r="BR238" s="33">
        <v>7.1017342740921668E-2</v>
      </c>
      <c r="BS238" s="33">
        <v>2.4143183421927827</v>
      </c>
      <c r="BT238" s="33">
        <v>-2.6977799022576177</v>
      </c>
      <c r="BU238" s="9">
        <f t="shared" si="184"/>
        <v>16.794530410038018</v>
      </c>
      <c r="BV238" s="34">
        <f t="shared" si="185"/>
        <v>37.468972971248853</v>
      </c>
      <c r="BW238" s="33">
        <v>3.0588981289736479</v>
      </c>
      <c r="BX238" s="33">
        <v>0.6553193999453919</v>
      </c>
      <c r="BY238" s="33">
        <v>4.0308790432389214</v>
      </c>
      <c r="BZ238" s="33">
        <v>8.2482846910538061</v>
      </c>
      <c r="CA238" s="9">
        <f t="shared" si="186"/>
        <v>15.993381263211766</v>
      </c>
      <c r="CB238" s="34">
        <f t="shared" si="187"/>
        <v>35.681591306178298</v>
      </c>
      <c r="CC238" s="47">
        <v>59.087409999999998</v>
      </c>
      <c r="CD238">
        <v>1576955</v>
      </c>
      <c r="CE238" s="68">
        <f t="shared" si="178"/>
        <v>2693964.7916666665</v>
      </c>
      <c r="CF238" s="62">
        <v>22.2</v>
      </c>
      <c r="CG238" s="62">
        <v>18.8</v>
      </c>
      <c r="CH238" s="62">
        <v>4.9000000000000004</v>
      </c>
      <c r="CI238" s="62">
        <v>3.3</v>
      </c>
      <c r="CJ238" s="63">
        <f t="shared" si="188"/>
        <v>5.5480833893745798</v>
      </c>
      <c r="CK238" s="62">
        <v>2.2999999999999998</v>
      </c>
      <c r="CL238" s="63">
        <f t="shared" si="189"/>
        <v>3.8668459986550099</v>
      </c>
      <c r="CM238" s="62">
        <v>4.8</v>
      </c>
      <c r="CN238" t="s">
        <v>799</v>
      </c>
      <c r="CO238" t="s">
        <v>65</v>
      </c>
      <c r="CP238" t="s">
        <v>3131</v>
      </c>
      <c r="CQ238" t="s">
        <v>2414</v>
      </c>
      <c r="CR238">
        <v>73</v>
      </c>
      <c r="CS238">
        <v>190</v>
      </c>
      <c r="CT238">
        <v>19</v>
      </c>
      <c r="CU238" t="s">
        <v>3401</v>
      </c>
      <c r="CZ238" s="72">
        <v>2900000</v>
      </c>
      <c r="DA238">
        <v>0</v>
      </c>
    </row>
    <row r="239" spans="1:105" s="18" customFormat="1" x14ac:dyDescent="0.2">
      <c r="A239" s="38" t="s">
        <v>2452</v>
      </c>
      <c r="B239" t="s">
        <v>953</v>
      </c>
      <c r="C239" t="s">
        <v>953</v>
      </c>
      <c r="D239" s="82" t="s">
        <v>953</v>
      </c>
      <c r="E239" t="str">
        <f t="shared" si="179"/>
        <v xml:space="preserve">Lydman, Toni </v>
      </c>
      <c r="F239" t="s">
        <v>312</v>
      </c>
      <c r="G239" t="s">
        <v>1524</v>
      </c>
      <c r="H239">
        <v>67</v>
      </c>
      <c r="I239">
        <v>2</v>
      </c>
      <c r="J239">
        <v>17</v>
      </c>
      <c r="K239">
        <f>I239+J239</f>
        <v>19</v>
      </c>
      <c r="L239">
        <v>10</v>
      </c>
      <c r="M239">
        <v>55</v>
      </c>
      <c r="N239">
        <v>44</v>
      </c>
      <c r="O239" s="4">
        <f t="shared" si="180"/>
        <v>4.5454545454545456E-2</v>
      </c>
      <c r="P239">
        <v>1697</v>
      </c>
      <c r="Q239">
        <v>1</v>
      </c>
      <c r="R239">
        <v>0</v>
      </c>
      <c r="S239">
        <v>0</v>
      </c>
      <c r="T239">
        <v>0</v>
      </c>
      <c r="U239" s="4">
        <f t="shared" si="181"/>
        <v>0</v>
      </c>
      <c r="V239" s="40">
        <v>0</v>
      </c>
      <c r="W239">
        <v>0</v>
      </c>
      <c r="X239">
        <v>2</v>
      </c>
      <c r="Y239">
        <v>0</v>
      </c>
      <c r="Z239">
        <v>1</v>
      </c>
      <c r="AA239">
        <f>I239-W239-Y239</f>
        <v>2</v>
      </c>
      <c r="AB239">
        <f>J239-X239-Z239</f>
        <v>14</v>
      </c>
      <c r="AC239" s="9">
        <f t="shared" si="158"/>
        <v>0</v>
      </c>
      <c r="AD239" s="9">
        <f t="shared" si="159"/>
        <v>9.7985846488840505</v>
      </c>
      <c r="AE239" s="9">
        <f t="shared" si="160"/>
        <v>0</v>
      </c>
      <c r="AF239" s="9">
        <f t="shared" si="161"/>
        <v>1.2385605174430605</v>
      </c>
      <c r="AG239" s="9">
        <f t="shared" si="162"/>
        <v>2.2294472828611243</v>
      </c>
      <c r="AH239" s="9">
        <f t="shared" si="163"/>
        <v>15.606130980027869</v>
      </c>
      <c r="AI239" s="6">
        <f t="shared" si="164"/>
        <v>2.8425452856479332</v>
      </c>
      <c r="AJ239" s="6">
        <f t="shared" si="165"/>
        <v>6.8590092542188348</v>
      </c>
      <c r="AK239" s="6">
        <f t="shared" si="166"/>
        <v>0.49542420697722422</v>
      </c>
      <c r="AL239" s="6">
        <f t="shared" si="167"/>
        <v>2.4523920111472366</v>
      </c>
      <c r="AM239" s="6">
        <f t="shared" si="168"/>
        <v>0.979858464888405</v>
      </c>
      <c r="AN239" s="6">
        <f t="shared" si="169"/>
        <v>7.4313631046583621</v>
      </c>
      <c r="AO239" s="32">
        <v>1076.5</v>
      </c>
      <c r="AP239" s="32">
        <v>61.233333333333334</v>
      </c>
      <c r="AQ239" s="32">
        <v>242.2166666666667</v>
      </c>
      <c r="AR239" s="32">
        <v>1379.95</v>
      </c>
      <c r="AS239" s="40">
        <v>167</v>
      </c>
      <c r="AT239" s="40">
        <v>138</v>
      </c>
      <c r="AU239" s="40">
        <v>27</v>
      </c>
      <c r="AV239" s="40">
        <v>55</v>
      </c>
      <c r="AW239" s="40">
        <v>27</v>
      </c>
      <c r="AX239" s="9">
        <f t="shared" si="170"/>
        <v>7.2611326497336863</v>
      </c>
      <c r="AY239" s="9">
        <f t="shared" si="171"/>
        <v>6.0002173991811292</v>
      </c>
      <c r="AZ239" s="9">
        <f t="shared" si="172"/>
        <v>1.1739555781006559</v>
      </c>
      <c r="BA239" s="9">
        <f t="shared" si="173"/>
        <v>2.3913909924272616</v>
      </c>
      <c r="BB239" s="9">
        <f t="shared" si="174"/>
        <v>1.1739555781006559</v>
      </c>
      <c r="BC239" s="9">
        <f t="shared" si="175"/>
        <v>16.067164179104477</v>
      </c>
      <c r="BD239" s="9">
        <f t="shared" si="176"/>
        <v>3.6151741293532345</v>
      </c>
      <c r="BE239" s="9">
        <f t="shared" si="177"/>
        <v>0.91393034825870645</v>
      </c>
      <c r="BF239" s="3">
        <v>51</v>
      </c>
      <c r="BG239" s="3">
        <v>7</v>
      </c>
      <c r="BH239" s="3">
        <v>2</v>
      </c>
      <c r="BI239" s="3">
        <v>60</v>
      </c>
      <c r="BJ239" s="3">
        <v>44</v>
      </c>
      <c r="BK239" s="3">
        <v>1</v>
      </c>
      <c r="BL239" s="3">
        <v>30</v>
      </c>
      <c r="BM239" s="3">
        <v>75</v>
      </c>
      <c r="BN239" s="34">
        <f t="shared" si="182"/>
        <v>37.469781883225451</v>
      </c>
      <c r="BO239" s="34">
        <f t="shared" si="183"/>
        <v>54.305999323490632</v>
      </c>
      <c r="BP239" s="34">
        <v>6.4473223334695078</v>
      </c>
      <c r="BQ239" s="34">
        <v>-0.67745814850665764</v>
      </c>
      <c r="BR239" s="34">
        <v>0.1868467917872674</v>
      </c>
      <c r="BS239" s="34">
        <v>0.46856446089108583</v>
      </c>
      <c r="BT239" s="34">
        <v>0</v>
      </c>
      <c r="BU239" s="34">
        <f t="shared" si="184"/>
        <v>6.4252754376412042</v>
      </c>
      <c r="BV239" s="34">
        <f t="shared" si="185"/>
        <v>9.3123307911753379</v>
      </c>
      <c r="BW239" s="34">
        <v>22.183568699106839</v>
      </c>
      <c r="BX239" s="34">
        <v>0.48459714871885456</v>
      </c>
      <c r="BY239" s="34">
        <v>7.9128148432442877</v>
      </c>
      <c r="BZ239" s="34">
        <v>0.46352575451426198</v>
      </c>
      <c r="CA239" s="34">
        <f t="shared" si="186"/>
        <v>31.044506445584243</v>
      </c>
      <c r="CB239" s="34">
        <f t="shared" si="187"/>
        <v>44.99366853231529</v>
      </c>
      <c r="CC239" s="15">
        <v>60</v>
      </c>
      <c r="CD239" s="7">
        <v>2131717</v>
      </c>
      <c r="CE239" s="68">
        <f t="shared" si="178"/>
        <v>2608967.0746268658</v>
      </c>
      <c r="CF239" s="9">
        <v>22.4</v>
      </c>
      <c r="CG239" s="9">
        <v>31.4</v>
      </c>
      <c r="CH239" s="9">
        <v>-6.2</v>
      </c>
      <c r="CI239" s="9">
        <v>1.2</v>
      </c>
      <c r="CJ239" s="9">
        <f t="shared" si="188"/>
        <v>1.4256861114411308</v>
      </c>
      <c r="CK239" s="9">
        <v>-0.1</v>
      </c>
      <c r="CL239" s="9">
        <f t="shared" si="189"/>
        <v>-0.11880717595342759</v>
      </c>
      <c r="CM239" s="9">
        <v>1.2</v>
      </c>
      <c r="CN239" t="s">
        <v>1217</v>
      </c>
      <c r="CO239" t="s">
        <v>1218</v>
      </c>
      <c r="CP239"/>
      <c r="CQ239" t="s">
        <v>2393</v>
      </c>
      <c r="CR239">
        <v>73</v>
      </c>
      <c r="CS239">
        <v>204</v>
      </c>
      <c r="CT239">
        <v>5</v>
      </c>
      <c r="CU239" t="s">
        <v>3402</v>
      </c>
      <c r="CV239" t="s">
        <v>2382</v>
      </c>
      <c r="CW239">
        <v>0</v>
      </c>
      <c r="CX239">
        <v>0</v>
      </c>
      <c r="CY239">
        <v>0</v>
      </c>
      <c r="CZ239" s="70"/>
      <c r="DA239">
        <v>0</v>
      </c>
    </row>
    <row r="240" spans="1:105" x14ac:dyDescent="0.2">
      <c r="A240" s="44" t="s">
        <v>2372</v>
      </c>
      <c r="B240" s="43" t="s">
        <v>953</v>
      </c>
      <c r="C240" s="43" t="s">
        <v>953</v>
      </c>
      <c r="D240" s="82" t="s">
        <v>953</v>
      </c>
      <c r="E240" s="42" t="str">
        <f t="shared" si="179"/>
        <v xml:space="preserve">Lydman, Toni </v>
      </c>
      <c r="F240" s="42" t="s">
        <v>312</v>
      </c>
      <c r="G240" s="45" t="s">
        <v>2374</v>
      </c>
      <c r="H240" s="43">
        <v>82</v>
      </c>
      <c r="I240" s="64">
        <v>4</v>
      </c>
      <c r="J240" s="64">
        <v>22</v>
      </c>
      <c r="K240" s="64">
        <v>26</v>
      </c>
      <c r="L240" s="43">
        <v>1</v>
      </c>
      <c r="M240">
        <v>74</v>
      </c>
      <c r="N240">
        <v>86</v>
      </c>
      <c r="O240" s="4">
        <f t="shared" si="180"/>
        <v>4.6511627906976744E-2</v>
      </c>
      <c r="Q240">
        <v>0</v>
      </c>
      <c r="R240">
        <v>0</v>
      </c>
      <c r="S240">
        <v>0</v>
      </c>
      <c r="T240">
        <v>1</v>
      </c>
      <c r="U240" s="4">
        <f t="shared" si="181"/>
        <v>0</v>
      </c>
      <c r="V240">
        <v>0</v>
      </c>
      <c r="W240">
        <v>3</v>
      </c>
      <c r="X240">
        <v>0</v>
      </c>
      <c r="Y240">
        <v>0</v>
      </c>
      <c r="Z240">
        <v>1</v>
      </c>
      <c r="AA240">
        <v>1</v>
      </c>
      <c r="AB240">
        <v>21</v>
      </c>
      <c r="AC240" s="9">
        <f t="shared" si="158"/>
        <v>12.410940013789933</v>
      </c>
      <c r="AD240" s="9">
        <f t="shared" si="159"/>
        <v>0</v>
      </c>
      <c r="AE240" s="9">
        <f t="shared" si="160"/>
        <v>0</v>
      </c>
      <c r="AF240" s="9">
        <f t="shared" si="161"/>
        <v>1.01614542170035</v>
      </c>
      <c r="AG240" s="9">
        <f t="shared" si="162"/>
        <v>0.85193993823435454</v>
      </c>
      <c r="AH240" s="9">
        <f t="shared" si="163"/>
        <v>17.890738702921443</v>
      </c>
      <c r="AI240" s="58">
        <f t="shared" si="164"/>
        <v>2.598416811614781</v>
      </c>
      <c r="AJ240" s="58">
        <f t="shared" si="165"/>
        <v>4.9643760055159731</v>
      </c>
      <c r="AK240" s="58">
        <f t="shared" si="166"/>
        <v>0.81291633736028002</v>
      </c>
      <c r="AL240" s="58">
        <f t="shared" si="167"/>
        <v>2.6410138085264991</v>
      </c>
      <c r="AM240" s="58">
        <f t="shared" si="168"/>
        <v>1.6547920018386579</v>
      </c>
      <c r="AN240" s="58">
        <f t="shared" si="169"/>
        <v>7.1130179519024495</v>
      </c>
      <c r="AO240" s="56">
        <v>1408.55</v>
      </c>
      <c r="AP240" s="56">
        <v>72.516666666666666</v>
      </c>
      <c r="AQ240" s="56">
        <v>295.23333333333335</v>
      </c>
      <c r="AR240" s="57">
        <f>SUM(AO240:AQ240)</f>
        <v>1776.3</v>
      </c>
      <c r="AS240">
        <v>146</v>
      </c>
      <c r="AT240">
        <v>159</v>
      </c>
      <c r="AU240">
        <v>32</v>
      </c>
      <c r="AV240">
        <v>83</v>
      </c>
      <c r="AW240">
        <v>18</v>
      </c>
      <c r="AX240" s="9">
        <f t="shared" si="170"/>
        <v>4.9315993919945953</v>
      </c>
      <c r="AY240" s="9">
        <f t="shared" si="171"/>
        <v>5.3707144063502792</v>
      </c>
      <c r="AZ240" s="9">
        <f t="shared" si="172"/>
        <v>1.0808984968755277</v>
      </c>
      <c r="BA240" s="9">
        <f t="shared" si="173"/>
        <v>2.8035804762709002</v>
      </c>
      <c r="BB240" s="9">
        <f t="shared" si="174"/>
        <v>0.60800540449248441</v>
      </c>
      <c r="BC240" s="33">
        <f t="shared" si="175"/>
        <v>17.177439024390242</v>
      </c>
      <c r="BD240" s="33">
        <f t="shared" si="176"/>
        <v>3.6004065040650408</v>
      </c>
      <c r="BE240" s="33">
        <f t="shared" si="177"/>
        <v>0.88434959349593489</v>
      </c>
      <c r="BF240" s="42">
        <f>BI240-BG240-BH240</f>
        <v>61</v>
      </c>
      <c r="BG240" s="43">
        <v>6</v>
      </c>
      <c r="BH240" s="43">
        <v>4</v>
      </c>
      <c r="BI240" s="43">
        <v>71</v>
      </c>
      <c r="BJ240" s="42">
        <f>BM240-BK240-BL240</f>
        <v>62</v>
      </c>
      <c r="BK240" s="43">
        <v>2</v>
      </c>
      <c r="BL240" s="43">
        <v>35</v>
      </c>
      <c r="BM240" s="43">
        <v>99</v>
      </c>
      <c r="BN240" s="34">
        <f t="shared" si="182"/>
        <v>43.865301182609038</v>
      </c>
      <c r="BO240" s="34">
        <f t="shared" si="183"/>
        <v>49.389518867994191</v>
      </c>
      <c r="BP240" s="33">
        <v>8.6617484282265806</v>
      </c>
      <c r="BQ240" s="33">
        <v>2.909927114560829</v>
      </c>
      <c r="BR240" s="33">
        <v>0.24523271951135636</v>
      </c>
      <c r="BS240" s="33">
        <v>0.35732113154223671</v>
      </c>
      <c r="BT240" s="33">
        <v>0</v>
      </c>
      <c r="BU240" s="9">
        <f t="shared" si="184"/>
        <v>12.174229393841005</v>
      </c>
      <c r="BV240" s="34">
        <f t="shared" si="185"/>
        <v>13.707402346271468</v>
      </c>
      <c r="BW240" s="33">
        <v>25.677762631914575</v>
      </c>
      <c r="BX240" s="33">
        <v>-0.82924001022504257</v>
      </c>
      <c r="BY240" s="33">
        <v>11.965781036347117</v>
      </c>
      <c r="BZ240" s="33">
        <v>-5.1232318692686141</v>
      </c>
      <c r="CA240" s="9">
        <f t="shared" si="186"/>
        <v>31.691071788768035</v>
      </c>
      <c r="CB240" s="34">
        <f t="shared" si="187"/>
        <v>35.682116521722719</v>
      </c>
      <c r="CC240" s="47">
        <v>48.729686999999998</v>
      </c>
      <c r="CD240">
        <v>2155999</v>
      </c>
      <c r="CE240" s="68">
        <f t="shared" si="178"/>
        <v>2155999</v>
      </c>
      <c r="CF240" s="62">
        <v>28.9</v>
      </c>
      <c r="CG240" s="62">
        <v>41.8</v>
      </c>
      <c r="CH240" s="62">
        <v>-5.0999999999999996</v>
      </c>
      <c r="CI240" s="62">
        <v>2.5</v>
      </c>
      <c r="CJ240" s="63">
        <f t="shared" si="188"/>
        <v>2.3320351670903197</v>
      </c>
      <c r="CK240" s="62">
        <v>2.5</v>
      </c>
      <c r="CL240" s="63">
        <f t="shared" si="189"/>
        <v>2.3320351670903197</v>
      </c>
      <c r="CM240" s="62">
        <v>5</v>
      </c>
      <c r="CN240" t="s">
        <v>821</v>
      </c>
      <c r="CO240" t="s">
        <v>1218</v>
      </c>
      <c r="CQ240" t="s">
        <v>2393</v>
      </c>
      <c r="CR240">
        <v>73</v>
      </c>
      <c r="CS240">
        <v>204</v>
      </c>
      <c r="CT240">
        <v>5</v>
      </c>
      <c r="CU240" t="s">
        <v>3402</v>
      </c>
      <c r="CZ240" s="72">
        <v>2875000</v>
      </c>
      <c r="DA240">
        <v>0</v>
      </c>
    </row>
    <row r="241" spans="1:105" x14ac:dyDescent="0.2">
      <c r="A241" s="38" t="s">
        <v>2452</v>
      </c>
      <c r="B241" t="s">
        <v>956</v>
      </c>
      <c r="C241" t="s">
        <v>954</v>
      </c>
      <c r="D241" s="82" t="s">
        <v>954</v>
      </c>
      <c r="E241" t="str">
        <f t="shared" si="179"/>
        <v xml:space="preserve">Aucoin, Adrian </v>
      </c>
      <c r="F241" t="s">
        <v>2465</v>
      </c>
      <c r="G241" t="s">
        <v>1524</v>
      </c>
      <c r="H241">
        <v>59</v>
      </c>
      <c r="I241">
        <v>4</v>
      </c>
      <c r="J241">
        <v>12</v>
      </c>
      <c r="K241">
        <f>I241+J241</f>
        <v>16</v>
      </c>
      <c r="L241">
        <v>-22</v>
      </c>
      <c r="M241">
        <v>50</v>
      </c>
      <c r="N241">
        <v>96</v>
      </c>
      <c r="O241" s="4">
        <f t="shared" si="180"/>
        <v>4.1666666666666664E-2</v>
      </c>
      <c r="P241">
        <v>1519</v>
      </c>
      <c r="Q241">
        <v>3</v>
      </c>
      <c r="R241">
        <v>0</v>
      </c>
      <c r="S241">
        <v>0</v>
      </c>
      <c r="T241">
        <v>0</v>
      </c>
      <c r="U241" s="4">
        <f t="shared" si="181"/>
        <v>0</v>
      </c>
      <c r="V241" s="40">
        <v>0</v>
      </c>
      <c r="W241">
        <v>2</v>
      </c>
      <c r="X241">
        <v>6</v>
      </c>
      <c r="Y241">
        <v>0</v>
      </c>
      <c r="Z241">
        <v>0</v>
      </c>
      <c r="AA241">
        <f>I241-W241-Y241</f>
        <v>2</v>
      </c>
      <c r="AB241">
        <f>J241-X241-Z241</f>
        <v>6</v>
      </c>
      <c r="AC241" s="9">
        <f t="shared" si="158"/>
        <v>3.7986704653371324</v>
      </c>
      <c r="AD241" s="9">
        <f t="shared" si="159"/>
        <v>11.396011396011398</v>
      </c>
      <c r="AE241" s="9">
        <f t="shared" si="160"/>
        <v>0</v>
      </c>
      <c r="AF241" s="9">
        <f t="shared" si="161"/>
        <v>0</v>
      </c>
      <c r="AG241" s="9">
        <f t="shared" si="162"/>
        <v>2.9089733748131388</v>
      </c>
      <c r="AH241" s="9">
        <f t="shared" si="163"/>
        <v>8.7269201244394168</v>
      </c>
      <c r="AI241" s="6">
        <f t="shared" si="164"/>
        <v>1.6726596905175548</v>
      </c>
      <c r="AJ241" s="6">
        <f t="shared" si="165"/>
        <v>4.5584045584045594</v>
      </c>
      <c r="AK241" s="6">
        <f t="shared" si="166"/>
        <v>0.48714479025710417</v>
      </c>
      <c r="AL241" s="6">
        <f t="shared" si="167"/>
        <v>3.3453193810351096</v>
      </c>
      <c r="AM241" s="6">
        <f t="shared" si="168"/>
        <v>0.75973409306742645</v>
      </c>
      <c r="AN241" s="6">
        <f t="shared" si="169"/>
        <v>7.0635994587280111</v>
      </c>
      <c r="AO241" s="33">
        <v>825.0333333333333</v>
      </c>
      <c r="AP241" s="33">
        <v>157.94999999999999</v>
      </c>
      <c r="AQ241" s="33">
        <v>246.33333333333334</v>
      </c>
      <c r="AR241" s="32">
        <v>1229.3166666666666</v>
      </c>
      <c r="AS241" s="40">
        <v>59</v>
      </c>
      <c r="AT241" s="40">
        <v>64</v>
      </c>
      <c r="AU241" s="40">
        <v>36</v>
      </c>
      <c r="AV241" s="40">
        <v>21</v>
      </c>
      <c r="AW241" s="40">
        <v>16</v>
      </c>
      <c r="AX241" s="9">
        <f t="shared" si="170"/>
        <v>2.8796485852573928</v>
      </c>
      <c r="AY241" s="9">
        <f t="shared" si="171"/>
        <v>3.1236866009571713</v>
      </c>
      <c r="AZ241" s="9">
        <f t="shared" si="172"/>
        <v>1.7570737130384089</v>
      </c>
      <c r="BA241" s="9">
        <f t="shared" si="173"/>
        <v>1.0249596659390718</v>
      </c>
      <c r="BB241" s="9">
        <f t="shared" si="174"/>
        <v>0.78092165023929283</v>
      </c>
      <c r="BC241" s="9">
        <f t="shared" si="175"/>
        <v>13.983615819209039</v>
      </c>
      <c r="BD241" s="9">
        <f t="shared" si="176"/>
        <v>4.1751412429378529</v>
      </c>
      <c r="BE241" s="9">
        <f t="shared" si="177"/>
        <v>2.6771186440677965</v>
      </c>
      <c r="BF241" s="3">
        <v>23</v>
      </c>
      <c r="BG241" s="3">
        <v>12</v>
      </c>
      <c r="BH241" s="3">
        <v>2</v>
      </c>
      <c r="BI241" s="3">
        <v>37</v>
      </c>
      <c r="BJ241" s="3">
        <v>46</v>
      </c>
      <c r="BK241" s="3">
        <v>2</v>
      </c>
      <c r="BL241" s="3">
        <v>29</v>
      </c>
      <c r="BM241" s="3">
        <v>77</v>
      </c>
      <c r="BN241" s="34">
        <f t="shared" si="182"/>
        <v>21.619745203523966</v>
      </c>
      <c r="BO241" s="34">
        <f t="shared" si="183"/>
        <v>35.173598129352023</v>
      </c>
      <c r="BP241" s="34">
        <v>2.6980698440313935</v>
      </c>
      <c r="BQ241" s="34">
        <v>4.0622572999527735</v>
      </c>
      <c r="BR241" s="34">
        <v>-0.64148834121343978</v>
      </c>
      <c r="BS241" s="34">
        <v>-0.51981855782263064</v>
      </c>
      <c r="BT241" s="34">
        <v>0</v>
      </c>
      <c r="BU241" s="34">
        <f t="shared" si="184"/>
        <v>5.5990202449480968</v>
      </c>
      <c r="BV241" s="34">
        <f t="shared" si="185"/>
        <v>9.1091586029334959</v>
      </c>
      <c r="BW241" s="34">
        <v>6.426665956220142</v>
      </c>
      <c r="BX241" s="34">
        <v>2.5946858900714709</v>
      </c>
      <c r="BY241" s="34">
        <v>8.2915428726272555</v>
      </c>
      <c r="BZ241" s="34">
        <v>-1.2921697603430005</v>
      </c>
      <c r="CA241" s="34">
        <f t="shared" si="186"/>
        <v>16.020724958575869</v>
      </c>
      <c r="CB241" s="34">
        <f t="shared" si="187"/>
        <v>26.064439526418528</v>
      </c>
      <c r="CC241" s="15">
        <v>27</v>
      </c>
      <c r="CD241" s="7">
        <v>561506</v>
      </c>
      <c r="CE241" s="68">
        <f t="shared" si="178"/>
        <v>780398.16949152539</v>
      </c>
      <c r="CF241" s="9">
        <v>26.2</v>
      </c>
      <c r="CG241" s="9">
        <v>29.5</v>
      </c>
      <c r="CH241" s="9">
        <v>-19.5</v>
      </c>
      <c r="CI241" s="9">
        <v>0</v>
      </c>
      <c r="CJ241" s="9">
        <f t="shared" si="188"/>
        <v>0</v>
      </c>
      <c r="CK241" s="9">
        <v>-2.1</v>
      </c>
      <c r="CL241" s="9">
        <f t="shared" si="189"/>
        <v>-2.5710088148873655</v>
      </c>
      <c r="CM241" s="9">
        <v>-2.2000000000000002</v>
      </c>
      <c r="CN241" t="s">
        <v>1085</v>
      </c>
      <c r="CO241" t="s">
        <v>3170</v>
      </c>
      <c r="CP241" t="s">
        <v>2427</v>
      </c>
      <c r="CQ241" t="s">
        <v>2400</v>
      </c>
      <c r="CR241">
        <v>74</v>
      </c>
      <c r="CS241">
        <v>215</v>
      </c>
      <c r="CU241" t="s">
        <v>3401</v>
      </c>
      <c r="CV241" t="s">
        <v>2382</v>
      </c>
      <c r="CW241">
        <v>0</v>
      </c>
      <c r="CX241">
        <v>0</v>
      </c>
      <c r="CY241">
        <v>0</v>
      </c>
      <c r="CZ241" s="70"/>
      <c r="DA241">
        <v>0</v>
      </c>
    </row>
    <row r="242" spans="1:105" x14ac:dyDescent="0.2">
      <c r="A242" s="44" t="s">
        <v>2372</v>
      </c>
      <c r="B242" s="43" t="s">
        <v>956</v>
      </c>
      <c r="C242" s="43" t="s">
        <v>954</v>
      </c>
      <c r="D242" s="82" t="s">
        <v>954</v>
      </c>
      <c r="E242" s="42" t="str">
        <f t="shared" si="179"/>
        <v xml:space="preserve">Aucoin, Adrian </v>
      </c>
      <c r="F242" s="42" t="s">
        <v>2465</v>
      </c>
      <c r="G242" s="45" t="s">
        <v>2374</v>
      </c>
      <c r="H242" s="43">
        <v>76</v>
      </c>
      <c r="I242" s="64">
        <v>10</v>
      </c>
      <c r="J242" s="64">
        <v>25</v>
      </c>
      <c r="K242" s="64">
        <v>35</v>
      </c>
      <c r="L242" s="43">
        <v>13</v>
      </c>
      <c r="M242">
        <v>37</v>
      </c>
      <c r="N242">
        <v>121</v>
      </c>
      <c r="O242" s="4">
        <f t="shared" si="180"/>
        <v>8.2644628099173556E-2</v>
      </c>
      <c r="Q242">
        <v>1</v>
      </c>
      <c r="R242">
        <v>0</v>
      </c>
      <c r="S242">
        <v>0</v>
      </c>
      <c r="T242">
        <v>0</v>
      </c>
      <c r="U242" s="4">
        <f t="shared" si="181"/>
        <v>0</v>
      </c>
      <c r="V242">
        <v>0</v>
      </c>
      <c r="W242">
        <v>5</v>
      </c>
      <c r="X242">
        <v>15</v>
      </c>
      <c r="Y242">
        <v>0</v>
      </c>
      <c r="Z242">
        <v>0</v>
      </c>
      <c r="AA242">
        <v>5</v>
      </c>
      <c r="AB242">
        <v>10</v>
      </c>
      <c r="AC242" s="9">
        <f t="shared" si="158"/>
        <v>4.5308095046314945</v>
      </c>
      <c r="AD242" s="9">
        <f t="shared" si="159"/>
        <v>13.592428513894482</v>
      </c>
      <c r="AE242" s="9">
        <f t="shared" si="160"/>
        <v>0</v>
      </c>
      <c r="AF242" s="9">
        <f t="shared" si="161"/>
        <v>0</v>
      </c>
      <c r="AG242" s="9">
        <f t="shared" si="162"/>
        <v>5.3172633817795099</v>
      </c>
      <c r="AH242" s="9">
        <f t="shared" si="163"/>
        <v>10.63452676355902</v>
      </c>
      <c r="AI242" s="58">
        <f t="shared" si="164"/>
        <v>2.5522864232541651</v>
      </c>
      <c r="AJ242" s="58">
        <f t="shared" si="165"/>
        <v>6.524365686669352</v>
      </c>
      <c r="AK242" s="58">
        <f t="shared" si="166"/>
        <v>0.44915782907049279</v>
      </c>
      <c r="AL242" s="58">
        <f t="shared" si="167"/>
        <v>1.648351648351648</v>
      </c>
      <c r="AM242" s="58">
        <f t="shared" si="168"/>
        <v>0.90616190092629889</v>
      </c>
      <c r="AN242" s="58">
        <f t="shared" si="169"/>
        <v>8.5339987523393628</v>
      </c>
      <c r="AO242" s="56">
        <v>1128.4000000000001</v>
      </c>
      <c r="AP242" s="56">
        <v>331.06666666666666</v>
      </c>
      <c r="AQ242" s="56">
        <v>133.58333333333334</v>
      </c>
      <c r="AR242" s="57">
        <f>SUM(AO242:AQ242)</f>
        <v>1593.05</v>
      </c>
      <c r="AS242">
        <v>55</v>
      </c>
      <c r="AT242">
        <v>69</v>
      </c>
      <c r="AU242">
        <v>74</v>
      </c>
      <c r="AV242">
        <v>35</v>
      </c>
      <c r="AW242">
        <v>35</v>
      </c>
      <c r="AX242" s="9">
        <f t="shared" si="170"/>
        <v>2.0714980697404348</v>
      </c>
      <c r="AY242" s="9">
        <f t="shared" si="171"/>
        <v>2.5987884874925458</v>
      </c>
      <c r="AZ242" s="9">
        <f t="shared" si="172"/>
        <v>2.7871064938325856</v>
      </c>
      <c r="BA242" s="9">
        <f t="shared" si="173"/>
        <v>1.3182260443802769</v>
      </c>
      <c r="BB242" s="9">
        <f t="shared" si="174"/>
        <v>1.3182260443802769</v>
      </c>
      <c r="BC242" s="33">
        <f t="shared" si="175"/>
        <v>14.847368421052632</v>
      </c>
      <c r="BD242" s="33">
        <f t="shared" si="176"/>
        <v>1.7576754385964914</v>
      </c>
      <c r="BE242" s="33">
        <f t="shared" si="177"/>
        <v>4.356140350877193</v>
      </c>
      <c r="BF242" s="42">
        <f>BI242-BG242-BH242</f>
        <v>48</v>
      </c>
      <c r="BG242" s="43">
        <v>36</v>
      </c>
      <c r="BH242" s="43">
        <v>1</v>
      </c>
      <c r="BI242" s="43">
        <v>85</v>
      </c>
      <c r="BJ242" s="42">
        <f>BM242-BK242-BL242</f>
        <v>31</v>
      </c>
      <c r="BK242" s="43">
        <v>5</v>
      </c>
      <c r="BL242" s="43">
        <v>19</v>
      </c>
      <c r="BM242" s="43">
        <v>55</v>
      </c>
      <c r="BN242" s="34">
        <f t="shared" si="182"/>
        <v>87.720489338950557</v>
      </c>
      <c r="BO242" s="34">
        <f t="shared" si="183"/>
        <v>110.12898444989241</v>
      </c>
      <c r="BP242" s="33">
        <v>12.300770754024068</v>
      </c>
      <c r="BQ242" s="33">
        <v>11.213813320286164</v>
      </c>
      <c r="BR242" s="33">
        <v>-0.38847579431534435</v>
      </c>
      <c r="BS242" s="33">
        <v>-0.32571349188739734</v>
      </c>
      <c r="BT242" s="33">
        <v>0</v>
      </c>
      <c r="BU242" s="9">
        <f t="shared" si="184"/>
        <v>22.800394788107489</v>
      </c>
      <c r="BV242" s="34">
        <f t="shared" si="185"/>
        <v>28.624832601748206</v>
      </c>
      <c r="BW242" s="33">
        <v>47.18947000212281</v>
      </c>
      <c r="BX242" s="33">
        <v>4.0791607674620591</v>
      </c>
      <c r="BY242" s="33">
        <v>4.1449736426860282</v>
      </c>
      <c r="BZ242" s="33">
        <v>9.5064901385721825</v>
      </c>
      <c r="CA242" s="9">
        <f t="shared" si="186"/>
        <v>64.920094550843075</v>
      </c>
      <c r="CB242" s="34">
        <f t="shared" si="187"/>
        <v>81.504151848144218</v>
      </c>
      <c r="CC242" s="47">
        <v>66.808364999999995</v>
      </c>
      <c r="CD242">
        <v>4389340</v>
      </c>
      <c r="CE242" s="68">
        <f t="shared" si="178"/>
        <v>4735866.8421052629</v>
      </c>
      <c r="CF242" s="62">
        <v>37</v>
      </c>
      <c r="CG242" s="62">
        <v>29.9</v>
      </c>
      <c r="CH242" s="62">
        <v>13</v>
      </c>
      <c r="CI242" s="62">
        <v>4.9000000000000004</v>
      </c>
      <c r="CJ242" s="63">
        <f t="shared" si="188"/>
        <v>4.7625990183214277</v>
      </c>
      <c r="CK242" s="62">
        <v>5.9</v>
      </c>
      <c r="CL242" s="63">
        <f t="shared" si="189"/>
        <v>5.7345580016523305</v>
      </c>
      <c r="CM242" s="62">
        <v>10.7</v>
      </c>
      <c r="CN242" t="s">
        <v>1641</v>
      </c>
      <c r="CO242" t="s">
        <v>3170</v>
      </c>
      <c r="CP242" t="s">
        <v>2427</v>
      </c>
      <c r="CQ242" t="s">
        <v>2400</v>
      </c>
      <c r="CR242">
        <v>74</v>
      </c>
      <c r="CS242">
        <v>212</v>
      </c>
      <c r="CT242">
        <v>33</v>
      </c>
      <c r="CU242" t="s">
        <v>3401</v>
      </c>
      <c r="CZ242" s="72">
        <v>4000000</v>
      </c>
      <c r="DA242">
        <v>0</v>
      </c>
    </row>
    <row r="243" spans="1:105" x14ac:dyDescent="0.2">
      <c r="A243" s="38" t="s">
        <v>2452</v>
      </c>
      <c r="B243" t="s">
        <v>530</v>
      </c>
      <c r="C243" t="s">
        <v>954</v>
      </c>
      <c r="D243" t="s">
        <v>954</v>
      </c>
      <c r="E243" t="str">
        <f t="shared" si="179"/>
        <v xml:space="preserve">Eriksson, Anders </v>
      </c>
      <c r="F243" t="s">
        <v>2624</v>
      </c>
      <c r="G243" t="s">
        <v>1524</v>
      </c>
      <c r="H243">
        <v>79</v>
      </c>
      <c r="I243">
        <v>0</v>
      </c>
      <c r="J243">
        <v>23</v>
      </c>
      <c r="K243">
        <f>I243+J243</f>
        <v>23</v>
      </c>
      <c r="L243">
        <v>12</v>
      </c>
      <c r="M243">
        <v>46</v>
      </c>
      <c r="N243">
        <v>78</v>
      </c>
      <c r="O243" s="4">
        <f t="shared" si="180"/>
        <v>0</v>
      </c>
      <c r="P243">
        <v>2116</v>
      </c>
      <c r="Q243">
        <v>0</v>
      </c>
      <c r="R243">
        <v>0</v>
      </c>
      <c r="S243">
        <v>1</v>
      </c>
      <c r="T243">
        <v>0</v>
      </c>
      <c r="U243" s="4">
        <f t="shared" si="181"/>
        <v>1</v>
      </c>
      <c r="V243" s="40">
        <v>0</v>
      </c>
      <c r="W243">
        <v>0</v>
      </c>
      <c r="X243">
        <v>8</v>
      </c>
      <c r="Y243">
        <v>0</v>
      </c>
      <c r="Z243">
        <v>1</v>
      </c>
      <c r="AA243">
        <f>I243-W243-Y243</f>
        <v>0</v>
      </c>
      <c r="AB243">
        <f>J243-X243-Z243</f>
        <v>14</v>
      </c>
      <c r="AC243" s="9">
        <f t="shared" si="158"/>
        <v>0</v>
      </c>
      <c r="AD243" s="9">
        <f t="shared" si="159"/>
        <v>10.737454328536277</v>
      </c>
      <c r="AE243" s="9">
        <f t="shared" si="160"/>
        <v>0</v>
      </c>
      <c r="AF243" s="9">
        <f t="shared" si="161"/>
        <v>1.3242109909512247</v>
      </c>
      <c r="AG243" s="9">
        <f t="shared" si="162"/>
        <v>0</v>
      </c>
      <c r="AH243" s="9">
        <f t="shared" si="163"/>
        <v>14.660325494131508</v>
      </c>
      <c r="AI243" s="6">
        <f t="shared" si="164"/>
        <v>2.4084820454644618</v>
      </c>
      <c r="AJ243" s="6">
        <f t="shared" si="165"/>
        <v>5.1002908060547307</v>
      </c>
      <c r="AK243" s="6">
        <f t="shared" si="166"/>
        <v>0.79452659457073493</v>
      </c>
      <c r="AL243" s="6">
        <f t="shared" si="167"/>
        <v>1.937257297438806</v>
      </c>
      <c r="AM243" s="6">
        <f t="shared" si="168"/>
        <v>1.0737454328536276</v>
      </c>
      <c r="AN243" s="6">
        <f t="shared" si="169"/>
        <v>6.6210549547561239</v>
      </c>
      <c r="AO243" s="32">
        <v>1145.95</v>
      </c>
      <c r="AP243" s="32">
        <v>223.51666666666668</v>
      </c>
      <c r="AQ243" s="32">
        <v>226.55</v>
      </c>
      <c r="AR243" s="32">
        <v>1596.0166666666667</v>
      </c>
      <c r="AS243" s="40">
        <v>114</v>
      </c>
      <c r="AT243" s="40">
        <v>42</v>
      </c>
      <c r="AU243" s="40">
        <v>33</v>
      </c>
      <c r="AV243" s="40">
        <v>32</v>
      </c>
      <c r="AW243" s="40">
        <v>32</v>
      </c>
      <c r="AX243" s="9">
        <f t="shared" si="170"/>
        <v>4.2856695314376418</v>
      </c>
      <c r="AY243" s="9">
        <f t="shared" si="171"/>
        <v>1.5789308800033415</v>
      </c>
      <c r="AZ243" s="9">
        <f t="shared" si="172"/>
        <v>1.2405885485740542</v>
      </c>
      <c r="BA243" s="9">
        <f t="shared" si="173"/>
        <v>1.2029949561930222</v>
      </c>
      <c r="BB243" s="9">
        <f t="shared" si="174"/>
        <v>1.2029949561930222</v>
      </c>
      <c r="BC243" s="9">
        <f t="shared" si="175"/>
        <v>14.505696202531647</v>
      </c>
      <c r="BD243" s="9">
        <f t="shared" si="176"/>
        <v>2.867721518987342</v>
      </c>
      <c r="BE243" s="9">
        <f t="shared" si="177"/>
        <v>2.8293248945147682</v>
      </c>
      <c r="BF243" s="3">
        <v>46</v>
      </c>
      <c r="BG243" s="3">
        <v>19</v>
      </c>
      <c r="BH243" s="3">
        <v>3</v>
      </c>
      <c r="BI243" s="3">
        <v>68</v>
      </c>
      <c r="BJ243" s="3">
        <v>37</v>
      </c>
      <c r="BK243" s="3">
        <v>4</v>
      </c>
      <c r="BL243" s="3">
        <v>25</v>
      </c>
      <c r="BM243" s="3">
        <v>66</v>
      </c>
      <c r="BN243" s="34">
        <f t="shared" si="182"/>
        <v>54.461963113530928</v>
      </c>
      <c r="BO243" s="34">
        <f t="shared" si="183"/>
        <v>68.247361385362638</v>
      </c>
      <c r="BP243" s="34">
        <v>2.0210394683804425</v>
      </c>
      <c r="BQ243" s="34">
        <v>-0.43377436411417358</v>
      </c>
      <c r="BR243" s="34">
        <v>7.4526081650125642E-2</v>
      </c>
      <c r="BS243" s="34">
        <v>0.24276197764433932</v>
      </c>
      <c r="BT243" s="34">
        <v>-0.64540791002355025</v>
      </c>
      <c r="BU243" s="34">
        <f t="shared" si="184"/>
        <v>1.2591452535371834</v>
      </c>
      <c r="BV243" s="34">
        <f t="shared" si="185"/>
        <v>1.5778597803329331</v>
      </c>
      <c r="BW243" s="34">
        <v>36.999050121612605</v>
      </c>
      <c r="BX243" s="34">
        <v>2.6288359915467043</v>
      </c>
      <c r="BY243" s="34">
        <v>7.9293049903736801</v>
      </c>
      <c r="BZ243" s="34">
        <v>5.6456267564607581</v>
      </c>
      <c r="CA243" s="34">
        <f t="shared" si="186"/>
        <v>53.202817859993743</v>
      </c>
      <c r="CB243" s="34">
        <f t="shared" si="187"/>
        <v>66.669501605029694</v>
      </c>
      <c r="CC243" s="15">
        <v>63</v>
      </c>
      <c r="CD243" s="7">
        <v>2654395</v>
      </c>
      <c r="CE243" s="68">
        <f t="shared" si="178"/>
        <v>2755194.8101265826</v>
      </c>
      <c r="CF243" s="9">
        <v>31.9</v>
      </c>
      <c r="CG243" s="9">
        <v>34.200000000000003</v>
      </c>
      <c r="CH243" s="9">
        <v>19.7</v>
      </c>
      <c r="CI243" s="9">
        <v>0.1</v>
      </c>
      <c r="CJ243" s="9">
        <f t="shared" si="188"/>
        <v>9.7747729401702427E-2</v>
      </c>
      <c r="CK243" s="9">
        <v>8.6</v>
      </c>
      <c r="CL243" s="9">
        <f t="shared" si="189"/>
        <v>8.4063047285464094</v>
      </c>
      <c r="CM243" s="9">
        <v>8.6999999999999993</v>
      </c>
      <c r="CN243" t="s">
        <v>91</v>
      </c>
      <c r="CO243" t="s">
        <v>92</v>
      </c>
      <c r="CQ243" t="s">
        <v>2436</v>
      </c>
      <c r="CR243">
        <v>74</v>
      </c>
      <c r="CS243">
        <v>220</v>
      </c>
      <c r="CT243">
        <v>2</v>
      </c>
      <c r="CU243" t="s">
        <v>3402</v>
      </c>
      <c r="CV243" t="s">
        <v>2382</v>
      </c>
      <c r="CW243">
        <v>1</v>
      </c>
      <c r="CX243">
        <v>0</v>
      </c>
      <c r="CY243">
        <v>0</v>
      </c>
      <c r="CZ243" s="70"/>
      <c r="DA243">
        <v>0</v>
      </c>
    </row>
    <row r="244" spans="1:105" x14ac:dyDescent="0.2">
      <c r="A244" s="44" t="s">
        <v>2372</v>
      </c>
      <c r="B244" s="43" t="s">
        <v>530</v>
      </c>
      <c r="C244" s="43" t="s">
        <v>954</v>
      </c>
      <c r="D244" s="42" t="s">
        <v>954</v>
      </c>
      <c r="E244" s="42" t="str">
        <f t="shared" si="179"/>
        <v xml:space="preserve">Eriksson, Anders </v>
      </c>
      <c r="F244" s="42" t="s">
        <v>2624</v>
      </c>
      <c r="G244" s="45" t="s">
        <v>2374</v>
      </c>
      <c r="H244" s="43">
        <v>61</v>
      </c>
      <c r="I244" s="64">
        <v>1</v>
      </c>
      <c r="J244" s="64">
        <v>17</v>
      </c>
      <c r="K244" s="64">
        <v>18</v>
      </c>
      <c r="L244" s="43">
        <v>-5</v>
      </c>
      <c r="M244">
        <v>36</v>
      </c>
      <c r="N244">
        <v>50</v>
      </c>
      <c r="O244" s="4">
        <f t="shared" si="180"/>
        <v>0.02</v>
      </c>
      <c r="Q244">
        <v>0</v>
      </c>
      <c r="R244">
        <v>0</v>
      </c>
      <c r="S244">
        <v>0</v>
      </c>
      <c r="T244">
        <v>0</v>
      </c>
      <c r="U244" s="4">
        <f t="shared" si="181"/>
        <v>0</v>
      </c>
      <c r="V244">
        <v>0</v>
      </c>
      <c r="W244">
        <v>1</v>
      </c>
      <c r="X244">
        <v>4</v>
      </c>
      <c r="Y244">
        <v>0</v>
      </c>
      <c r="Z244">
        <v>0</v>
      </c>
      <c r="AA244">
        <v>0</v>
      </c>
      <c r="AB244">
        <v>13</v>
      </c>
      <c r="AC244" s="9">
        <f t="shared" si="158"/>
        <v>2.4284943335132216</v>
      </c>
      <c r="AD244" s="9">
        <f t="shared" si="159"/>
        <v>9.7139773340528865</v>
      </c>
      <c r="AE244" s="9">
        <f t="shared" si="160"/>
        <v>0</v>
      </c>
      <c r="AF244" s="9">
        <f t="shared" si="161"/>
        <v>0</v>
      </c>
      <c r="AG244" s="9">
        <f t="shared" si="162"/>
        <v>0</v>
      </c>
      <c r="AH244" s="9">
        <f t="shared" si="163"/>
        <v>15.686537397978849</v>
      </c>
      <c r="AI244" s="58">
        <f t="shared" si="164"/>
        <v>2.775310462719335</v>
      </c>
      <c r="AJ244" s="58">
        <f t="shared" si="165"/>
        <v>4.8569886670264433</v>
      </c>
      <c r="AK244" s="58">
        <f t="shared" si="166"/>
        <v>0.4020100502512563</v>
      </c>
      <c r="AL244" s="58">
        <f t="shared" si="167"/>
        <v>3.0166418073036252</v>
      </c>
      <c r="AM244" s="58">
        <f t="shared" si="168"/>
        <v>0.97139773340528868</v>
      </c>
      <c r="AN244" s="58">
        <f t="shared" si="169"/>
        <v>7.6381909547738696</v>
      </c>
      <c r="AO244" s="56">
        <v>994.48333333333335</v>
      </c>
      <c r="AP244" s="56">
        <v>123.53333333333333</v>
      </c>
      <c r="AQ244" s="56">
        <v>149.25</v>
      </c>
      <c r="AR244" s="57">
        <f>SUM(AO244:AQ244)</f>
        <v>1267.2666666666667</v>
      </c>
      <c r="AS244">
        <v>70</v>
      </c>
      <c r="AT244">
        <v>63</v>
      </c>
      <c r="AU244">
        <v>34</v>
      </c>
      <c r="AV244">
        <v>44</v>
      </c>
      <c r="AW244">
        <v>28</v>
      </c>
      <c r="AX244" s="9">
        <f t="shared" si="170"/>
        <v>3.3142195801988534</v>
      </c>
      <c r="AY244" s="9">
        <f t="shared" si="171"/>
        <v>2.9827976221789676</v>
      </c>
      <c r="AZ244" s="9">
        <f t="shared" si="172"/>
        <v>1.6097637960965858</v>
      </c>
      <c r="BA244" s="9">
        <f t="shared" si="173"/>
        <v>2.0832237361249937</v>
      </c>
      <c r="BB244" s="9">
        <f t="shared" si="174"/>
        <v>1.3256878320795413</v>
      </c>
      <c r="BC244" s="33">
        <f t="shared" si="175"/>
        <v>16.303005464480876</v>
      </c>
      <c r="BD244" s="33">
        <f t="shared" si="176"/>
        <v>2.4467213114754101</v>
      </c>
      <c r="BE244" s="33">
        <f t="shared" si="177"/>
        <v>2.0251366120218579</v>
      </c>
      <c r="BF244" s="42">
        <f>BI244-BG244-BH244</f>
        <v>46</v>
      </c>
      <c r="BG244" s="43">
        <v>10</v>
      </c>
      <c r="BH244" s="43">
        <v>1</v>
      </c>
      <c r="BI244" s="43">
        <v>57</v>
      </c>
      <c r="BJ244" s="42">
        <f>BM244-BK244-BL244</f>
        <v>50</v>
      </c>
      <c r="BK244" s="43">
        <v>2</v>
      </c>
      <c r="BL244" s="43">
        <v>19</v>
      </c>
      <c r="BM244" s="43">
        <v>71</v>
      </c>
      <c r="BN244" s="34">
        <f t="shared" si="182"/>
        <v>29.834972969976231</v>
      </c>
      <c r="BO244" s="34">
        <f t="shared" si="183"/>
        <v>47.085548377047033</v>
      </c>
      <c r="BP244" s="33">
        <v>3.2709935863331094</v>
      </c>
      <c r="BQ244" s="33">
        <v>0.84141990086925256</v>
      </c>
      <c r="BR244" s="33">
        <v>-0.44324566922029629</v>
      </c>
      <c r="BS244" s="33">
        <v>-0.36391320272634348</v>
      </c>
      <c r="BT244" s="33">
        <v>0</v>
      </c>
      <c r="BU244" s="9">
        <f t="shared" si="184"/>
        <v>3.3052546152557225</v>
      </c>
      <c r="BV244" s="34">
        <f t="shared" si="185"/>
        <v>5.2163521730586391</v>
      </c>
      <c r="BW244" s="33">
        <v>14.475861067328905</v>
      </c>
      <c r="BX244" s="33">
        <v>1.3173049186158656</v>
      </c>
      <c r="BY244" s="33">
        <v>7.9153546869494704</v>
      </c>
      <c r="BZ244" s="33">
        <v>2.8211976818262645</v>
      </c>
      <c r="CA244" s="9">
        <f t="shared" si="186"/>
        <v>26.529718354720508</v>
      </c>
      <c r="CB244" s="34">
        <f t="shared" si="187"/>
        <v>41.869196203988388</v>
      </c>
      <c r="CC244" s="47">
        <v>47.775145999999999</v>
      </c>
      <c r="CD244">
        <v>1355034</v>
      </c>
      <c r="CE244" s="68">
        <f t="shared" si="178"/>
        <v>1821521.1147540985</v>
      </c>
      <c r="CF244" s="62">
        <v>26.6</v>
      </c>
      <c r="CG244" s="62">
        <v>30.5</v>
      </c>
      <c r="CH244" s="62">
        <v>-9.4</v>
      </c>
      <c r="CI244" s="62">
        <v>0.2</v>
      </c>
      <c r="CJ244" s="63">
        <f t="shared" ref="CJ244:CJ275" si="190">CI244/(AO244+2*(AP244+AQ244))*2000</f>
        <v>0.25973182688873742</v>
      </c>
      <c r="CK244" s="62">
        <v>0</v>
      </c>
      <c r="CL244" s="63">
        <f t="shared" ref="CL244:CL275" si="191">CK244/(AO244+2*(AP244+AQ244))*2000</f>
        <v>0</v>
      </c>
      <c r="CM244" s="62">
        <v>0.3</v>
      </c>
      <c r="CN244" t="s">
        <v>1666</v>
      </c>
      <c r="CO244" t="s">
        <v>92</v>
      </c>
      <c r="CQ244" t="s">
        <v>2436</v>
      </c>
      <c r="CR244">
        <v>75</v>
      </c>
      <c r="CS244">
        <v>224</v>
      </c>
      <c r="CT244">
        <v>8</v>
      </c>
      <c r="CU244" t="s">
        <v>3402</v>
      </c>
      <c r="CZ244" s="72">
        <v>1500000</v>
      </c>
      <c r="DA244">
        <v>0</v>
      </c>
    </row>
    <row r="245" spans="1:105" x14ac:dyDescent="0.2">
      <c r="A245" s="75" t="s">
        <v>2452</v>
      </c>
      <c r="B245" s="19" t="s">
        <v>975</v>
      </c>
      <c r="C245" s="19" t="s">
        <v>975</v>
      </c>
      <c r="D245" s="19" t="s">
        <v>954</v>
      </c>
      <c r="E245" s="19" t="str">
        <f t="shared" si="179"/>
        <v xml:space="preserve">Roy, Andre </v>
      </c>
      <c r="F245" s="19" t="s">
        <v>1527</v>
      </c>
      <c r="G245" s="19" t="s">
        <v>1528</v>
      </c>
      <c r="H245" s="19">
        <v>51</v>
      </c>
      <c r="I245" s="19">
        <v>1</v>
      </c>
      <c r="J245" s="19">
        <v>2</v>
      </c>
      <c r="K245" s="19">
        <f>I245+J245</f>
        <v>3</v>
      </c>
      <c r="L245" s="19">
        <v>-3</v>
      </c>
      <c r="M245" s="19">
        <v>116</v>
      </c>
      <c r="N245" s="19">
        <v>14</v>
      </c>
      <c r="O245" s="20">
        <f t="shared" si="180"/>
        <v>7.1428571428571425E-2</v>
      </c>
      <c r="P245" s="19">
        <v>352</v>
      </c>
      <c r="Q245" s="19">
        <v>0</v>
      </c>
      <c r="R245" s="19">
        <v>0</v>
      </c>
      <c r="S245" s="19">
        <v>0</v>
      </c>
      <c r="T245" s="19">
        <v>2</v>
      </c>
      <c r="U245" s="20">
        <f t="shared" si="181"/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f>I245-W245-Y245</f>
        <v>1</v>
      </c>
      <c r="AB245" s="19">
        <f>J245-X245-Z245</f>
        <v>2</v>
      </c>
      <c r="AC245" s="24">
        <f t="shared" si="158"/>
        <v>0</v>
      </c>
      <c r="AD245" s="24">
        <f t="shared" si="159"/>
        <v>0</v>
      </c>
      <c r="AE245" s="24">
        <f t="shared" si="160"/>
        <v>0</v>
      </c>
      <c r="AF245" s="24">
        <f t="shared" si="161"/>
        <v>0</v>
      </c>
      <c r="AG245" s="24">
        <f t="shared" si="162"/>
        <v>5.186198948354102</v>
      </c>
      <c r="AH245" s="24">
        <f t="shared" si="163"/>
        <v>10.372397896708204</v>
      </c>
      <c r="AI245" s="21">
        <f t="shared" si="164"/>
        <v>1.8151696319239359</v>
      </c>
      <c r="AJ245" s="21">
        <f t="shared" si="165"/>
        <v>0</v>
      </c>
      <c r="AK245" s="21">
        <f t="shared" si="166"/>
        <v>0</v>
      </c>
      <c r="AL245" s="21">
        <f t="shared" si="167"/>
        <v>2.5930994741770514</v>
      </c>
      <c r="AM245" s="21">
        <f t="shared" si="168"/>
        <v>0</v>
      </c>
      <c r="AN245" s="21">
        <f t="shared" si="169"/>
        <v>0</v>
      </c>
      <c r="AO245" s="24">
        <v>231.38333333333333</v>
      </c>
      <c r="AP245" s="24">
        <v>2.0666666666666669</v>
      </c>
      <c r="AQ245" s="24">
        <v>0.05</v>
      </c>
      <c r="AR245" s="36">
        <v>233.5</v>
      </c>
      <c r="AS245" s="19">
        <v>1</v>
      </c>
      <c r="AT245" s="19">
        <v>66</v>
      </c>
      <c r="AU245" s="19">
        <v>10</v>
      </c>
      <c r="AV245" s="19">
        <v>5</v>
      </c>
      <c r="AW245" s="19">
        <v>7</v>
      </c>
      <c r="AX245" s="24">
        <f t="shared" si="170"/>
        <v>0.2569593147751606</v>
      </c>
      <c r="AY245" s="24">
        <f t="shared" si="171"/>
        <v>16.9593147751606</v>
      </c>
      <c r="AZ245" s="24">
        <f t="shared" si="172"/>
        <v>2.5695931477516059</v>
      </c>
      <c r="BA245" s="24">
        <f t="shared" si="173"/>
        <v>1.2847965738758029</v>
      </c>
      <c r="BB245" s="24">
        <f t="shared" si="174"/>
        <v>1.7987152034261242</v>
      </c>
      <c r="BC245" s="24">
        <f t="shared" si="175"/>
        <v>4.5369281045751633</v>
      </c>
      <c r="BD245" s="24">
        <f t="shared" si="176"/>
        <v>9.8039215686274508E-4</v>
      </c>
      <c r="BE245" s="24">
        <f t="shared" si="177"/>
        <v>4.0522875816993466E-2</v>
      </c>
      <c r="BF245" s="30">
        <v>7</v>
      </c>
      <c r="BG245" s="30">
        <v>0</v>
      </c>
      <c r="BH245" s="30">
        <v>0</v>
      </c>
      <c r="BI245" s="30">
        <v>7</v>
      </c>
      <c r="BJ245" s="30">
        <v>10</v>
      </c>
      <c r="BK245" s="30">
        <v>0</v>
      </c>
      <c r="BL245" s="30">
        <v>0</v>
      </c>
      <c r="BM245" s="30">
        <v>10</v>
      </c>
      <c r="BN245" s="35">
        <f t="shared" si="182"/>
        <v>-4.1673745904812307</v>
      </c>
      <c r="BO245" s="35">
        <f t="shared" si="183"/>
        <v>-35.694857306049087</v>
      </c>
      <c r="BP245" s="35">
        <v>-1.6325557220728353</v>
      </c>
      <c r="BQ245" s="35">
        <v>-0.1077917275684588</v>
      </c>
      <c r="BR245" s="35">
        <v>-8.8720967472284917E-2</v>
      </c>
      <c r="BS245" s="35">
        <v>-8.6317886129808237E-4</v>
      </c>
      <c r="BT245" s="35">
        <v>0</v>
      </c>
      <c r="BU245" s="35">
        <f t="shared" si="184"/>
        <v>-1.829931595974877</v>
      </c>
      <c r="BV245" s="35">
        <f t="shared" si="185"/>
        <v>-15.673932299570682</v>
      </c>
      <c r="BW245" s="35">
        <v>2.084292027172673</v>
      </c>
      <c r="BX245" s="35">
        <v>9.8715995318006816E-3</v>
      </c>
      <c r="BY245" s="35">
        <v>7.064585604958212E-3</v>
      </c>
      <c r="BZ245" s="35">
        <v>-4.4386712068157852</v>
      </c>
      <c r="CA245" s="35">
        <f t="shared" si="186"/>
        <v>-2.3374429945063535</v>
      </c>
      <c r="CB245" s="35">
        <f t="shared" si="187"/>
        <v>-20.020925006478404</v>
      </c>
      <c r="CC245" s="22">
        <v>29</v>
      </c>
      <c r="CD245" s="23">
        <v>165000</v>
      </c>
      <c r="CE245" s="76">
        <f t="shared" si="178"/>
        <v>165000</v>
      </c>
      <c r="CF245" s="24">
        <v>6.9</v>
      </c>
      <c r="CG245" s="24">
        <v>6.7</v>
      </c>
      <c r="CH245" s="24">
        <v>-1.8</v>
      </c>
      <c r="CI245" s="24">
        <v>-2.2000000000000002</v>
      </c>
      <c r="CJ245" s="24">
        <f t="shared" si="190"/>
        <v>-18.674400509301833</v>
      </c>
      <c r="CK245" s="24">
        <v>0.4</v>
      </c>
      <c r="CL245" s="24">
        <f t="shared" si="191"/>
        <v>3.3953455471457881</v>
      </c>
      <c r="CM245" s="24">
        <v>-1.8</v>
      </c>
      <c r="CN245" s="19" t="s">
        <v>3263</v>
      </c>
      <c r="CO245" s="19" t="s">
        <v>3264</v>
      </c>
      <c r="CP245" s="19" t="s">
        <v>3131</v>
      </c>
      <c r="CQ245" s="19" t="s">
        <v>2414</v>
      </c>
      <c r="CR245" s="19">
        <v>76</v>
      </c>
      <c r="CS245" s="19">
        <v>225</v>
      </c>
      <c r="CT245" s="19">
        <v>36</v>
      </c>
      <c r="CU245" s="19" t="s">
        <v>3402</v>
      </c>
      <c r="CV245" s="19" t="s">
        <v>2382</v>
      </c>
      <c r="CW245" s="19">
        <v>0</v>
      </c>
      <c r="CX245" s="19">
        <v>0</v>
      </c>
      <c r="CY245" s="19">
        <v>0</v>
      </c>
      <c r="CZ245" s="77"/>
      <c r="DA245" s="19">
        <v>1</v>
      </c>
    </row>
    <row r="246" spans="1:105" x14ac:dyDescent="0.2">
      <c r="A246" s="75" t="s">
        <v>2452</v>
      </c>
      <c r="B246" s="19" t="s">
        <v>972</v>
      </c>
      <c r="C246" s="19" t="s">
        <v>975</v>
      </c>
      <c r="D246" s="19" t="s">
        <v>954</v>
      </c>
      <c r="E246" s="19" t="str">
        <f t="shared" si="179"/>
        <v xml:space="preserve">Roy, Andre </v>
      </c>
      <c r="F246" s="19" t="s">
        <v>1527</v>
      </c>
      <c r="G246" s="19" t="s">
        <v>1528</v>
      </c>
      <c r="H246" s="19">
        <v>5</v>
      </c>
      <c r="I246" s="19">
        <v>0</v>
      </c>
      <c r="J246" s="19">
        <v>0</v>
      </c>
      <c r="K246" s="19">
        <f>I246+J246</f>
        <v>0</v>
      </c>
      <c r="L246" s="19">
        <v>-1</v>
      </c>
      <c r="M246" s="19">
        <v>12</v>
      </c>
      <c r="N246" s="19">
        <v>1</v>
      </c>
      <c r="O246" s="20">
        <f t="shared" si="180"/>
        <v>0</v>
      </c>
      <c r="P246" s="19">
        <v>29</v>
      </c>
      <c r="Q246" s="19">
        <v>0</v>
      </c>
      <c r="R246" s="19">
        <v>0</v>
      </c>
      <c r="S246" s="19">
        <v>0</v>
      </c>
      <c r="T246" s="19">
        <v>1</v>
      </c>
      <c r="U246" s="20">
        <f t="shared" si="181"/>
        <v>0</v>
      </c>
      <c r="V246" s="19"/>
      <c r="W246" s="19">
        <v>0</v>
      </c>
      <c r="X246" s="19">
        <v>0</v>
      </c>
      <c r="Y246" s="19">
        <v>0</v>
      </c>
      <c r="Z246" s="19">
        <v>0</v>
      </c>
      <c r="AA246" s="19">
        <f>I246-W246-Y246</f>
        <v>0</v>
      </c>
      <c r="AB246" s="19">
        <f>J246-X246-Z246</f>
        <v>0</v>
      </c>
      <c r="AC246" s="24">
        <f t="shared" si="158"/>
        <v>0</v>
      </c>
      <c r="AD246" s="24">
        <f t="shared" si="159"/>
        <v>0</v>
      </c>
      <c r="AE246" s="24">
        <f t="shared" si="160"/>
        <v>0</v>
      </c>
      <c r="AF246" s="24">
        <f t="shared" si="161"/>
        <v>0</v>
      </c>
      <c r="AG246" s="24">
        <f t="shared" si="162"/>
        <v>0</v>
      </c>
      <c r="AH246" s="24">
        <f t="shared" si="163"/>
        <v>0</v>
      </c>
      <c r="AI246" s="21">
        <f t="shared" si="164"/>
        <v>0</v>
      </c>
      <c r="AJ246" s="21">
        <f t="shared" si="165"/>
        <v>0</v>
      </c>
      <c r="AK246" s="21">
        <f t="shared" si="166"/>
        <v>0</v>
      </c>
      <c r="AL246" s="21">
        <f t="shared" si="167"/>
        <v>3.7539103232533892</v>
      </c>
      <c r="AM246" s="21">
        <f t="shared" si="168"/>
        <v>0</v>
      </c>
      <c r="AN246" s="21">
        <f t="shared" si="169"/>
        <v>0</v>
      </c>
      <c r="AO246" s="24">
        <v>15.983333333333333</v>
      </c>
      <c r="AP246" s="24">
        <v>0.05</v>
      </c>
      <c r="AQ246" s="24">
        <v>0</v>
      </c>
      <c r="AR246" s="36">
        <v>16.033333333333331</v>
      </c>
      <c r="AS246" s="19"/>
      <c r="AT246" s="19"/>
      <c r="AU246" s="19"/>
      <c r="AV246" s="19"/>
      <c r="AW246" s="19"/>
      <c r="AX246" s="24">
        <f t="shared" si="170"/>
        <v>0</v>
      </c>
      <c r="AY246" s="24">
        <f t="shared" si="171"/>
        <v>0</v>
      </c>
      <c r="AZ246" s="24">
        <f t="shared" si="172"/>
        <v>0</v>
      </c>
      <c r="BA246" s="24">
        <f t="shared" si="173"/>
        <v>0</v>
      </c>
      <c r="BB246" s="24">
        <f t="shared" si="174"/>
        <v>0</v>
      </c>
      <c r="BC246" s="24">
        <f t="shared" si="175"/>
        <v>3.1966666666666663</v>
      </c>
      <c r="BD246" s="24">
        <f t="shared" si="176"/>
        <v>0</v>
      </c>
      <c r="BE246" s="24">
        <f t="shared" si="177"/>
        <v>0.01</v>
      </c>
      <c r="BF246" s="30">
        <v>0</v>
      </c>
      <c r="BG246" s="30">
        <v>0</v>
      </c>
      <c r="BH246" s="30">
        <v>0</v>
      </c>
      <c r="BI246" s="30">
        <v>0</v>
      </c>
      <c r="BJ246" s="30">
        <v>1</v>
      </c>
      <c r="BK246" s="30">
        <v>0</v>
      </c>
      <c r="BL246" s="30">
        <v>0</v>
      </c>
      <c r="BM246" s="30">
        <v>1</v>
      </c>
      <c r="BN246" s="35">
        <f t="shared" si="182"/>
        <v>-3.6172709497185109</v>
      </c>
      <c r="BO246" s="35">
        <f t="shared" si="183"/>
        <v>-451.21882948671657</v>
      </c>
      <c r="BP246" s="35">
        <v>-0.40267806193548245</v>
      </c>
      <c r="BQ246" s="35">
        <v>-2.6635861281736044E-3</v>
      </c>
      <c r="BR246" s="35">
        <v>1.5994502635695976E-2</v>
      </c>
      <c r="BS246" s="35">
        <v>0</v>
      </c>
      <c r="BT246" s="35">
        <v>0</v>
      </c>
      <c r="BU246" s="35">
        <f t="shared" si="184"/>
        <v>-0.38934714542796006</v>
      </c>
      <c r="BV246" s="35">
        <f t="shared" si="185"/>
        <v>-48.567211487895229</v>
      </c>
      <c r="BW246" s="35">
        <v>2.5732085913279853E-2</v>
      </c>
      <c r="BX246" s="35">
        <v>1.2097804727150444E-4</v>
      </c>
      <c r="BY246" s="35">
        <v>0</v>
      </c>
      <c r="BZ246" s="35">
        <v>-3.2537768682511019</v>
      </c>
      <c r="CA246" s="35">
        <f t="shared" si="186"/>
        <v>-3.2279238042905507</v>
      </c>
      <c r="CB246" s="35">
        <f t="shared" si="187"/>
        <v>-402.65161799882134</v>
      </c>
      <c r="CC246" s="22"/>
      <c r="CD246" s="19"/>
      <c r="CE246" s="76">
        <f t="shared" si="178"/>
        <v>165000</v>
      </c>
      <c r="CF246" s="24">
        <v>0.6</v>
      </c>
      <c r="CG246" s="24">
        <v>0.5</v>
      </c>
      <c r="CH246" s="24">
        <v>-1</v>
      </c>
      <c r="CI246" s="24">
        <v>-0.3</v>
      </c>
      <c r="CJ246" s="24">
        <f t="shared" si="190"/>
        <v>-37.30569948186529</v>
      </c>
      <c r="CK246" s="24">
        <v>-0.1</v>
      </c>
      <c r="CL246" s="24">
        <f t="shared" si="191"/>
        <v>-12.435233160621763</v>
      </c>
      <c r="CM246" s="24">
        <v>-0.4</v>
      </c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77"/>
      <c r="DA246" s="19">
        <v>1</v>
      </c>
    </row>
    <row r="247" spans="1:105" x14ac:dyDescent="0.2">
      <c r="A247" s="25" t="s">
        <v>2452</v>
      </c>
      <c r="B247" s="10" t="s">
        <v>975</v>
      </c>
      <c r="C247" s="10" t="s">
        <v>975</v>
      </c>
      <c r="D247" s="10" t="s">
        <v>954</v>
      </c>
      <c r="E247" s="10" t="s">
        <v>1526</v>
      </c>
      <c r="F247" s="10" t="s">
        <v>1527</v>
      </c>
      <c r="G247" s="10" t="s">
        <v>1528</v>
      </c>
      <c r="H247" s="10">
        <v>56</v>
      </c>
      <c r="I247" s="10">
        <v>1</v>
      </c>
      <c r="J247" s="10">
        <v>2</v>
      </c>
      <c r="K247" s="10">
        <v>3</v>
      </c>
      <c r="L247" s="10">
        <v>-4</v>
      </c>
      <c r="M247" s="10">
        <v>128</v>
      </c>
      <c r="N247" s="10">
        <v>15</v>
      </c>
      <c r="O247" s="11">
        <v>6.7000000000000004E-2</v>
      </c>
      <c r="P247" s="10">
        <v>381</v>
      </c>
      <c r="Q247" s="10">
        <v>0</v>
      </c>
      <c r="R247" s="10">
        <v>0</v>
      </c>
      <c r="S247" s="10">
        <v>0</v>
      </c>
      <c r="T247" s="10">
        <v>3</v>
      </c>
      <c r="U247" s="11">
        <v>0</v>
      </c>
      <c r="V247" s="41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1</v>
      </c>
      <c r="AB247" s="10">
        <v>2</v>
      </c>
      <c r="AC247" s="13">
        <f t="shared" si="158"/>
        <v>0</v>
      </c>
      <c r="AD247" s="13">
        <f t="shared" si="159"/>
        <v>0</v>
      </c>
      <c r="AE247" s="13">
        <f t="shared" si="160"/>
        <v>0</v>
      </c>
      <c r="AF247" s="13">
        <f t="shared" si="161"/>
        <v>0</v>
      </c>
      <c r="AG247" s="13">
        <f t="shared" si="162"/>
        <v>4.8510328657476656</v>
      </c>
      <c r="AH247" s="13">
        <f t="shared" si="163"/>
        <v>9.7020657314953311</v>
      </c>
      <c r="AI247" s="29">
        <f t="shared" si="164"/>
        <v>1.697861503011683</v>
      </c>
      <c r="AJ247" s="29">
        <f t="shared" si="165"/>
        <v>0</v>
      </c>
      <c r="AK247" s="29">
        <f t="shared" si="166"/>
        <v>0</v>
      </c>
      <c r="AL247" s="29">
        <f t="shared" si="167"/>
        <v>2.6680680761612159</v>
      </c>
      <c r="AM247" s="29">
        <f t="shared" si="168"/>
        <v>0</v>
      </c>
      <c r="AN247" s="29">
        <f t="shared" si="169"/>
        <v>0</v>
      </c>
      <c r="AO247" s="13">
        <v>247.37</v>
      </c>
      <c r="AP247" s="13">
        <v>2.12</v>
      </c>
      <c r="AQ247" s="13">
        <v>0.05</v>
      </c>
      <c r="AR247" s="13">
        <v>249.53</v>
      </c>
      <c r="AS247" s="41">
        <v>1</v>
      </c>
      <c r="AT247" s="41">
        <v>66</v>
      </c>
      <c r="AU247" s="41">
        <v>10</v>
      </c>
      <c r="AV247" s="41">
        <v>5</v>
      </c>
      <c r="AW247" s="41">
        <v>7</v>
      </c>
      <c r="AX247" s="13">
        <f t="shared" si="170"/>
        <v>0.24045204985372498</v>
      </c>
      <c r="AY247" s="13">
        <f t="shared" si="171"/>
        <v>15.869835290345852</v>
      </c>
      <c r="AZ247" s="13">
        <f t="shared" si="172"/>
        <v>2.4045204985372499</v>
      </c>
      <c r="BA247" s="13">
        <f t="shared" si="173"/>
        <v>1.202260249268625</v>
      </c>
      <c r="BB247" s="13">
        <f t="shared" si="174"/>
        <v>1.683164348976075</v>
      </c>
      <c r="BC247" s="13">
        <f t="shared" si="175"/>
        <v>4.4173214285714284</v>
      </c>
      <c r="BD247" s="13">
        <f t="shared" si="176"/>
        <v>8.9285714285714294E-4</v>
      </c>
      <c r="BE247" s="13">
        <f t="shared" si="177"/>
        <v>3.785714285714286E-2</v>
      </c>
      <c r="BF247" s="10">
        <v>7</v>
      </c>
      <c r="BG247" s="10">
        <v>0</v>
      </c>
      <c r="BH247" s="10">
        <v>0</v>
      </c>
      <c r="BI247" s="10">
        <v>7</v>
      </c>
      <c r="BJ247" s="10">
        <v>11</v>
      </c>
      <c r="BK247" s="10">
        <v>0</v>
      </c>
      <c r="BL247" s="10">
        <v>0</v>
      </c>
      <c r="BM247" s="10">
        <v>11</v>
      </c>
      <c r="BN247" s="39">
        <v>-7.7850000000000001</v>
      </c>
      <c r="BO247" s="39">
        <v>-62.393999999999998</v>
      </c>
      <c r="BP247" s="13">
        <v>-2.0350000000000001</v>
      </c>
      <c r="BQ247" s="13">
        <v>-0.11</v>
      </c>
      <c r="BR247" s="13">
        <v>-7.2999999999999995E-2</v>
      </c>
      <c r="BS247" s="13">
        <v>-1E-3</v>
      </c>
      <c r="BT247" s="13">
        <v>0</v>
      </c>
      <c r="BU247" s="39">
        <v>-2.2189999999999999</v>
      </c>
      <c r="BV247" s="39">
        <v>-17.786999999999999</v>
      </c>
      <c r="BW247" s="13">
        <v>2.11</v>
      </c>
      <c r="BX247" s="13">
        <v>0.01</v>
      </c>
      <c r="BY247" s="13">
        <v>7.0000000000000001E-3</v>
      </c>
      <c r="BZ247" s="13">
        <v>-7.6920000000000002</v>
      </c>
      <c r="CA247" s="39">
        <v>-5.5650000000000004</v>
      </c>
      <c r="CB247" s="39">
        <v>-44.606000000000002</v>
      </c>
      <c r="CC247" s="16">
        <v>26</v>
      </c>
      <c r="CD247" s="12">
        <v>165000</v>
      </c>
      <c r="CE247" s="73">
        <f t="shared" si="178"/>
        <v>165000</v>
      </c>
      <c r="CF247" s="13">
        <v>7.5</v>
      </c>
      <c r="CG247" s="13">
        <v>7.2</v>
      </c>
      <c r="CH247" s="13">
        <v>-2.8</v>
      </c>
      <c r="CI247" s="17">
        <v>-2</v>
      </c>
      <c r="CJ247" s="13">
        <f t="shared" si="190"/>
        <v>-15.891303484168288</v>
      </c>
      <c r="CK247" s="17">
        <v>0.4</v>
      </c>
      <c r="CL247" s="13">
        <f t="shared" si="191"/>
        <v>3.1782606968336578</v>
      </c>
      <c r="CM247" s="13">
        <v>-1.7</v>
      </c>
      <c r="CN247" s="10" t="s">
        <v>3263</v>
      </c>
      <c r="CO247" s="10" t="s">
        <v>3264</v>
      </c>
      <c r="CP247" s="10" t="s">
        <v>3131</v>
      </c>
      <c r="CQ247" s="10" t="s">
        <v>2414</v>
      </c>
      <c r="CR247" s="10">
        <v>76</v>
      </c>
      <c r="CS247" s="10">
        <v>225</v>
      </c>
      <c r="CT247" s="10">
        <v>36</v>
      </c>
      <c r="CU247" s="10" t="s">
        <v>3402</v>
      </c>
      <c r="CV247" s="10" t="s">
        <v>2382</v>
      </c>
      <c r="CW247" s="10">
        <v>0</v>
      </c>
      <c r="CX247" s="10">
        <v>0</v>
      </c>
      <c r="CY247" s="10">
        <v>0</v>
      </c>
      <c r="CZ247" s="79"/>
      <c r="DA247" s="10">
        <v>2</v>
      </c>
    </row>
    <row r="248" spans="1:105" x14ac:dyDescent="0.2">
      <c r="A248" s="44" t="s">
        <v>2372</v>
      </c>
      <c r="B248" s="43" t="s">
        <v>975</v>
      </c>
      <c r="C248" s="43" t="s">
        <v>975</v>
      </c>
      <c r="D248" s="42" t="s">
        <v>954</v>
      </c>
      <c r="E248" s="42" t="str">
        <f t="shared" ref="E248:E254" si="192">CONCATENATE(RIGHT(F248,LEN(F248)-SEARCH(" ",F248)), ", ", LEFT(F248, SEARCH(" ", F248)))</f>
        <v xml:space="preserve">Roy, Andre </v>
      </c>
      <c r="F248" s="42" t="s">
        <v>1527</v>
      </c>
      <c r="G248" s="45" t="s">
        <v>1528</v>
      </c>
      <c r="H248" s="43">
        <v>63</v>
      </c>
      <c r="I248" s="64">
        <v>4</v>
      </c>
      <c r="J248" s="64">
        <v>3</v>
      </c>
      <c r="K248" s="64">
        <v>7</v>
      </c>
      <c r="L248" s="43">
        <v>-1</v>
      </c>
      <c r="M248">
        <v>108</v>
      </c>
      <c r="N248">
        <v>38</v>
      </c>
      <c r="O248" s="4">
        <f t="shared" ref="O248:O254" si="193">IF(N248=0,0,I248/N248)</f>
        <v>0.10526315789473684</v>
      </c>
      <c r="Q248">
        <v>0</v>
      </c>
      <c r="R248">
        <v>0</v>
      </c>
      <c r="S248">
        <v>0</v>
      </c>
      <c r="T248">
        <v>0</v>
      </c>
      <c r="U248" s="4">
        <f t="shared" ref="U248:U254" si="194">IF(S248+T248=0,0,S248/(S248+T248))</f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3</v>
      </c>
      <c r="AC248" s="9">
        <f t="shared" si="158"/>
        <v>0</v>
      </c>
      <c r="AD248" s="9">
        <f t="shared" si="159"/>
        <v>0</v>
      </c>
      <c r="AE248" s="9">
        <f t="shared" si="160"/>
        <v>0</v>
      </c>
      <c r="AF248" s="9">
        <f t="shared" si="161"/>
        <v>0</v>
      </c>
      <c r="AG248" s="9">
        <f t="shared" si="162"/>
        <v>14.283588751673857</v>
      </c>
      <c r="AH248" s="9">
        <f t="shared" si="163"/>
        <v>10.712691563755392</v>
      </c>
      <c r="AI248" s="58">
        <f t="shared" si="164"/>
        <v>1.7854485939592322</v>
      </c>
      <c r="AJ248" s="58">
        <f t="shared" si="165"/>
        <v>8.3720930232558146</v>
      </c>
      <c r="AK248" s="58">
        <f t="shared" si="166"/>
        <v>0</v>
      </c>
      <c r="AL248" s="58">
        <f t="shared" si="167"/>
        <v>1.9639934533551553</v>
      </c>
      <c r="AM248" s="58">
        <f t="shared" si="168"/>
        <v>0</v>
      </c>
      <c r="AN248" s="58">
        <f t="shared" si="169"/>
        <v>0</v>
      </c>
      <c r="AO248" s="56">
        <v>336.05</v>
      </c>
      <c r="AP248" s="56">
        <v>7.1666666666666661</v>
      </c>
      <c r="AQ248" s="56">
        <v>0.8833333333333333</v>
      </c>
      <c r="AR248" s="57">
        <f>SUM(AO248:AQ248)</f>
        <v>344.1</v>
      </c>
      <c r="AS248">
        <v>3</v>
      </c>
      <c r="AT248">
        <v>91</v>
      </c>
      <c r="AU248">
        <v>12</v>
      </c>
      <c r="AV248">
        <v>5</v>
      </c>
      <c r="AW248">
        <v>5</v>
      </c>
      <c r="AX248" s="9">
        <f t="shared" si="170"/>
        <v>0.52310374891020051</v>
      </c>
      <c r="AY248" s="9">
        <f t="shared" si="171"/>
        <v>15.867480383609415</v>
      </c>
      <c r="AZ248" s="9">
        <f t="shared" si="172"/>
        <v>2.092414995640802</v>
      </c>
      <c r="BA248" s="9">
        <f t="shared" si="173"/>
        <v>0.87183958151700081</v>
      </c>
      <c r="BB248" s="9">
        <f t="shared" si="174"/>
        <v>0.87183958151700081</v>
      </c>
      <c r="BC248" s="33">
        <f t="shared" si="175"/>
        <v>5.3341269841269847</v>
      </c>
      <c r="BD248" s="33">
        <f t="shared" si="176"/>
        <v>1.4021164021164021E-2</v>
      </c>
      <c r="BE248" s="33">
        <f t="shared" si="177"/>
        <v>0.11375661375661375</v>
      </c>
      <c r="BF248" s="42">
        <f>BI248-BG248-BH248</f>
        <v>10</v>
      </c>
      <c r="BG248" s="43">
        <v>1</v>
      </c>
      <c r="BH248" s="43">
        <v>0</v>
      </c>
      <c r="BI248" s="43">
        <v>11</v>
      </c>
      <c r="BJ248" s="42">
        <f>BM248-BK248-BL248</f>
        <v>11</v>
      </c>
      <c r="BK248" s="43">
        <v>0</v>
      </c>
      <c r="BL248" s="43">
        <v>0</v>
      </c>
      <c r="BM248" s="43">
        <v>11</v>
      </c>
      <c r="BN248" s="34">
        <f t="shared" ref="BN248:BN254" si="195">BU248+CA248</f>
        <v>4.9029115363674451</v>
      </c>
      <c r="BO248" s="34">
        <f t="shared" ref="BO248:BO254" si="196">BN248/AR248*2000</f>
        <v>28.49701561387646</v>
      </c>
      <c r="BP248" s="33">
        <v>4.4039536908187209</v>
      </c>
      <c r="BQ248" s="33">
        <v>-0.3858914052550429</v>
      </c>
      <c r="BR248" s="33">
        <v>-0.60135175488970971</v>
      </c>
      <c r="BS248" s="33">
        <v>-1.3251924527261528E-2</v>
      </c>
      <c r="BT248" s="33">
        <v>0</v>
      </c>
      <c r="BU248" s="9">
        <f t="shared" ref="BU248:BU254" si="197">SUM(BP248:BT248)</f>
        <v>3.4034586061467071</v>
      </c>
      <c r="BV248" s="34">
        <f t="shared" ref="BV248:BV254" si="198">BU248/AR248*2000</f>
        <v>19.781799512622534</v>
      </c>
      <c r="BW248" s="33">
        <v>5.2412330541728789</v>
      </c>
      <c r="BX248" s="33">
        <v>6.3750182916463727E-2</v>
      </c>
      <c r="BY248" s="33">
        <v>0.15530901943528103</v>
      </c>
      <c r="BZ248" s="33">
        <v>-3.9608393263038857</v>
      </c>
      <c r="CA248" s="9">
        <f t="shared" ref="CA248:CA254" si="199">SUM(BW248:BZ248)</f>
        <v>1.499452930220738</v>
      </c>
      <c r="CB248" s="34">
        <f t="shared" ref="CB248:CB254" si="200">CA248/AR248*2000</f>
        <v>8.7152161012539242</v>
      </c>
      <c r="CC248" s="47">
        <v>32.674435000000003</v>
      </c>
      <c r="CD248">
        <v>165000</v>
      </c>
      <c r="CE248" s="68">
        <f t="shared" si="178"/>
        <v>165000</v>
      </c>
      <c r="CF248" s="62">
        <v>8.8000000000000007</v>
      </c>
      <c r="CG248" s="62">
        <v>8.1</v>
      </c>
      <c r="CH248" s="62">
        <v>1.8</v>
      </c>
      <c r="CI248" s="62">
        <v>-1.1000000000000001</v>
      </c>
      <c r="CJ248" s="63">
        <f t="shared" si="190"/>
        <v>-6.2473377821950873</v>
      </c>
      <c r="CK248" s="62">
        <v>0.8</v>
      </c>
      <c r="CL248" s="63">
        <f t="shared" si="191"/>
        <v>4.5435183870509723</v>
      </c>
      <c r="CM248" s="62">
        <v>-0.3</v>
      </c>
      <c r="CN248" t="s">
        <v>1667</v>
      </c>
      <c r="CO248" t="s">
        <v>3264</v>
      </c>
      <c r="CP248" t="s">
        <v>3131</v>
      </c>
      <c r="CQ248" t="s">
        <v>2414</v>
      </c>
      <c r="CR248">
        <v>76</v>
      </c>
      <c r="CS248">
        <v>229</v>
      </c>
      <c r="CT248">
        <v>36</v>
      </c>
      <c r="CU248" t="s">
        <v>3402</v>
      </c>
      <c r="CZ248" s="72">
        <v>500000</v>
      </c>
      <c r="DA248">
        <v>0</v>
      </c>
    </row>
    <row r="249" spans="1:105" x14ac:dyDescent="0.2">
      <c r="A249" s="38" t="s">
        <v>2452</v>
      </c>
      <c r="B249" t="s">
        <v>954</v>
      </c>
      <c r="D249" t="s">
        <v>954</v>
      </c>
      <c r="E249" t="str">
        <f t="shared" si="192"/>
        <v xml:space="preserve">Prust, Brandon </v>
      </c>
      <c r="F249" t="s">
        <v>1330</v>
      </c>
      <c r="G249" t="s">
        <v>1537</v>
      </c>
      <c r="H249">
        <v>10</v>
      </c>
      <c r="I249">
        <v>0</v>
      </c>
      <c r="J249">
        <v>0</v>
      </c>
      <c r="K249">
        <f>I249+J249</f>
        <v>0</v>
      </c>
      <c r="L249">
        <v>1</v>
      </c>
      <c r="M249">
        <v>25</v>
      </c>
      <c r="N249">
        <v>1</v>
      </c>
      <c r="O249" s="4">
        <f t="shared" si="193"/>
        <v>0</v>
      </c>
      <c r="P249">
        <v>95</v>
      </c>
      <c r="Q249">
        <v>0</v>
      </c>
      <c r="R249">
        <v>0</v>
      </c>
      <c r="S249">
        <v>0</v>
      </c>
      <c r="T249">
        <v>0</v>
      </c>
      <c r="U249" s="4">
        <f t="shared" si="194"/>
        <v>0</v>
      </c>
      <c r="V249" s="40">
        <v>0</v>
      </c>
      <c r="W249">
        <v>0</v>
      </c>
      <c r="X249">
        <v>0</v>
      </c>
      <c r="Y249">
        <v>0</v>
      </c>
      <c r="Z249">
        <v>0</v>
      </c>
      <c r="AA249">
        <f t="shared" ref="AA249:AB251" si="201">I249-W249-Y249</f>
        <v>0</v>
      </c>
      <c r="AB249">
        <f t="shared" si="201"/>
        <v>0</v>
      </c>
      <c r="AC249" s="9">
        <f t="shared" si="158"/>
        <v>0</v>
      </c>
      <c r="AD249" s="9">
        <f t="shared" si="159"/>
        <v>0</v>
      </c>
      <c r="AE249" s="9">
        <f t="shared" si="160"/>
        <v>0</v>
      </c>
      <c r="AF249" s="9">
        <f t="shared" si="161"/>
        <v>0</v>
      </c>
      <c r="AG249" s="9">
        <f t="shared" si="162"/>
        <v>0</v>
      </c>
      <c r="AH249" s="9">
        <f t="shared" si="163"/>
        <v>0</v>
      </c>
      <c r="AI249" s="6">
        <f t="shared" si="164"/>
        <v>1.0455997676444961</v>
      </c>
      <c r="AJ249" s="6">
        <f t="shared" si="165"/>
        <v>0</v>
      </c>
      <c r="AK249" s="6">
        <f t="shared" si="166"/>
        <v>0</v>
      </c>
      <c r="AL249" s="6">
        <f t="shared" si="167"/>
        <v>0</v>
      </c>
      <c r="AM249" s="6">
        <f t="shared" si="168"/>
        <v>0</v>
      </c>
      <c r="AN249" s="6">
        <f t="shared" si="169"/>
        <v>22.641509433962266</v>
      </c>
      <c r="AO249" s="32">
        <v>57.383333333333326</v>
      </c>
      <c r="AP249" s="32">
        <v>0.5</v>
      </c>
      <c r="AQ249" s="32">
        <v>2.65</v>
      </c>
      <c r="AR249" s="32">
        <v>60.533333333333324</v>
      </c>
      <c r="AS249" s="40">
        <v>3</v>
      </c>
      <c r="AT249" s="40">
        <v>12</v>
      </c>
      <c r="AU249" s="40">
        <v>1</v>
      </c>
      <c r="AV249" s="40">
        <v>2</v>
      </c>
      <c r="AW249" s="40">
        <v>3</v>
      </c>
      <c r="AX249" s="9">
        <f t="shared" si="170"/>
        <v>2.9735682819383267</v>
      </c>
      <c r="AY249" s="9">
        <f t="shared" si="171"/>
        <v>11.894273127753307</v>
      </c>
      <c r="AZ249" s="9">
        <f t="shared" si="172"/>
        <v>0.99118942731277548</v>
      </c>
      <c r="BA249" s="9">
        <f t="shared" si="173"/>
        <v>1.982378854625551</v>
      </c>
      <c r="BB249" s="9">
        <f t="shared" si="174"/>
        <v>2.9735682819383267</v>
      </c>
      <c r="BC249" s="9">
        <f t="shared" si="175"/>
        <v>5.7383333333333324</v>
      </c>
      <c r="BD249" s="9">
        <f t="shared" si="176"/>
        <v>0.26500000000000001</v>
      </c>
      <c r="BE249" s="9">
        <f t="shared" si="177"/>
        <v>0.05</v>
      </c>
      <c r="BF249" s="3">
        <v>1</v>
      </c>
      <c r="BG249" s="3">
        <v>0</v>
      </c>
      <c r="BH249" s="3">
        <v>0</v>
      </c>
      <c r="BI249" s="3">
        <v>1</v>
      </c>
      <c r="BJ249" s="3">
        <v>0</v>
      </c>
      <c r="BK249" s="3">
        <v>0</v>
      </c>
      <c r="BL249" s="3">
        <v>1</v>
      </c>
      <c r="BM249" s="3">
        <v>1</v>
      </c>
      <c r="BN249" s="34">
        <f t="shared" si="195"/>
        <v>-2.847408628853743</v>
      </c>
      <c r="BO249" s="34">
        <f t="shared" si="196"/>
        <v>-94.077377605299901</v>
      </c>
      <c r="BP249" s="34">
        <v>-1.3641930280879742</v>
      </c>
      <c r="BQ249" s="34">
        <v>-2.4408333617272009E-2</v>
      </c>
      <c r="BR249" s="34">
        <v>2.8167000719708478E-3</v>
      </c>
      <c r="BS249" s="34">
        <v>-3.1071574747740634E-2</v>
      </c>
      <c r="BT249" s="34">
        <v>0</v>
      </c>
      <c r="BU249" s="34">
        <f t="shared" si="197"/>
        <v>-1.416856236381016</v>
      </c>
      <c r="BV249" s="34">
        <f t="shared" si="198"/>
        <v>-46.812430717434452</v>
      </c>
      <c r="BW249" s="34">
        <v>1.2391384011106792</v>
      </c>
      <c r="BX249" s="34">
        <v>1.371034319237357E-3</v>
      </c>
      <c r="BY249" s="34">
        <v>-0.3440249473623091</v>
      </c>
      <c r="BZ249" s="34">
        <v>-2.3270368805403345</v>
      </c>
      <c r="CA249" s="34">
        <f t="shared" si="199"/>
        <v>-1.430552392472727</v>
      </c>
      <c r="CB249" s="34">
        <f t="shared" si="200"/>
        <v>-47.264946887865435</v>
      </c>
      <c r="CE249" s="68">
        <f t="shared" si="178"/>
        <v>165000</v>
      </c>
      <c r="CF249" s="9">
        <v>1</v>
      </c>
      <c r="CG249" s="9">
        <v>1.2</v>
      </c>
      <c r="CH249" s="9">
        <v>0.7</v>
      </c>
      <c r="CI249" s="9">
        <v>-0.5</v>
      </c>
      <c r="CJ249" s="9">
        <f t="shared" si="190"/>
        <v>-15.702695629416386</v>
      </c>
      <c r="CK249" s="9">
        <v>0.2</v>
      </c>
      <c r="CL249" s="9">
        <f t="shared" si="191"/>
        <v>6.2810782517665542</v>
      </c>
      <c r="CM249" s="9">
        <v>-0.3</v>
      </c>
      <c r="CN249" t="s">
        <v>1510</v>
      </c>
      <c r="CO249" t="s">
        <v>2233</v>
      </c>
      <c r="CP249" t="s">
        <v>2427</v>
      </c>
      <c r="CQ249" t="s">
        <v>2400</v>
      </c>
      <c r="CR249">
        <v>71</v>
      </c>
      <c r="CS249">
        <v>195</v>
      </c>
      <c r="CT249">
        <v>37</v>
      </c>
      <c r="CU249" t="s">
        <v>3402</v>
      </c>
      <c r="CV249" t="s">
        <v>3090</v>
      </c>
      <c r="CW249">
        <v>0</v>
      </c>
      <c r="CX249">
        <v>0</v>
      </c>
      <c r="CY249">
        <v>0</v>
      </c>
      <c r="CZ249" s="70"/>
      <c r="DA249">
        <v>0</v>
      </c>
    </row>
    <row r="250" spans="1:105" x14ac:dyDescent="0.2">
      <c r="A250" s="38" t="s">
        <v>2452</v>
      </c>
      <c r="B250" t="s">
        <v>954</v>
      </c>
      <c r="D250" s="82" t="s">
        <v>954</v>
      </c>
      <c r="E250" t="str">
        <f t="shared" si="192"/>
        <v xml:space="preserve">Germyn, Carsen </v>
      </c>
      <c r="F250" t="s">
        <v>1335</v>
      </c>
      <c r="G250" t="s">
        <v>1537</v>
      </c>
      <c r="H250">
        <v>2</v>
      </c>
      <c r="I250">
        <v>0</v>
      </c>
      <c r="J250">
        <v>0</v>
      </c>
      <c r="K250">
        <f>I250+J250</f>
        <v>0</v>
      </c>
      <c r="L250">
        <v>0</v>
      </c>
      <c r="M250">
        <v>0</v>
      </c>
      <c r="N250">
        <v>3</v>
      </c>
      <c r="O250" s="4">
        <f t="shared" si="193"/>
        <v>0</v>
      </c>
      <c r="P250">
        <v>28</v>
      </c>
      <c r="Q250">
        <v>0</v>
      </c>
      <c r="R250">
        <v>0</v>
      </c>
      <c r="S250">
        <v>1</v>
      </c>
      <c r="T250">
        <v>1</v>
      </c>
      <c r="U250" s="4">
        <f t="shared" si="194"/>
        <v>0.5</v>
      </c>
      <c r="V250" s="40">
        <v>1.6</v>
      </c>
      <c r="W250">
        <v>0</v>
      </c>
      <c r="X250">
        <v>0</v>
      </c>
      <c r="Y250">
        <v>0</v>
      </c>
      <c r="Z250">
        <v>0</v>
      </c>
      <c r="AA250">
        <f t="shared" si="201"/>
        <v>0</v>
      </c>
      <c r="AB250">
        <f t="shared" si="201"/>
        <v>0</v>
      </c>
      <c r="AC250" s="9">
        <f t="shared" si="158"/>
        <v>0</v>
      </c>
      <c r="AD250" s="9">
        <f t="shared" si="159"/>
        <v>0</v>
      </c>
      <c r="AE250" s="9">
        <f t="shared" si="160"/>
        <v>0</v>
      </c>
      <c r="AF250" s="9">
        <f t="shared" si="161"/>
        <v>0</v>
      </c>
      <c r="AG250" s="9">
        <f t="shared" si="162"/>
        <v>0</v>
      </c>
      <c r="AH250" s="9">
        <f t="shared" si="163"/>
        <v>0</v>
      </c>
      <c r="AI250" s="6">
        <f t="shared" si="164"/>
        <v>0</v>
      </c>
      <c r="AJ250" s="6">
        <f t="shared" si="165"/>
        <v>0</v>
      </c>
      <c r="AK250" s="6">
        <f t="shared" si="166"/>
        <v>0</v>
      </c>
      <c r="AL250" s="6">
        <f t="shared" si="167"/>
        <v>0</v>
      </c>
      <c r="AM250" s="6">
        <f t="shared" si="168"/>
        <v>0</v>
      </c>
      <c r="AN250" s="6">
        <f t="shared" si="169"/>
        <v>0</v>
      </c>
      <c r="AO250" s="33">
        <v>16.850000000000001</v>
      </c>
      <c r="AP250" s="33">
        <v>0</v>
      </c>
      <c r="AQ250" s="33">
        <v>0</v>
      </c>
      <c r="AR250" s="32">
        <v>16.850000000000001</v>
      </c>
      <c r="AS250" s="40">
        <v>1</v>
      </c>
      <c r="AT250" s="40">
        <v>1</v>
      </c>
      <c r="AU250" s="40">
        <v>2</v>
      </c>
      <c r="AV250" s="40">
        <v>1</v>
      </c>
      <c r="AW250" s="40">
        <v>0</v>
      </c>
      <c r="AX250" s="9">
        <f t="shared" si="170"/>
        <v>3.5608308605341241</v>
      </c>
      <c r="AY250" s="9">
        <f t="shared" si="171"/>
        <v>3.5608308605341241</v>
      </c>
      <c r="AZ250" s="9">
        <f t="shared" si="172"/>
        <v>7.1216617210682482</v>
      </c>
      <c r="BA250" s="9">
        <f t="shared" si="173"/>
        <v>3.5608308605341241</v>
      </c>
      <c r="BB250" s="9">
        <f t="shared" si="174"/>
        <v>0</v>
      </c>
      <c r="BC250" s="9">
        <f t="shared" si="175"/>
        <v>8.4250000000000007</v>
      </c>
      <c r="BD250" s="9">
        <f t="shared" si="176"/>
        <v>0</v>
      </c>
      <c r="BE250" s="9">
        <f t="shared" si="177"/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4">
        <f t="shared" si="195"/>
        <v>0.15791198617596813</v>
      </c>
      <c r="BO250" s="34">
        <f t="shared" si="196"/>
        <v>18.743262454120845</v>
      </c>
      <c r="BP250" s="34">
        <v>-0.40058064228781359</v>
      </c>
      <c r="BQ250" s="34">
        <v>0</v>
      </c>
      <c r="BR250" s="34">
        <v>7.8405390219232611E-4</v>
      </c>
      <c r="BS250" s="34">
        <v>0</v>
      </c>
      <c r="BT250" s="34">
        <v>0</v>
      </c>
      <c r="BU250" s="34">
        <f t="shared" si="197"/>
        <v>-0.39979658838562127</v>
      </c>
      <c r="BV250" s="34">
        <f t="shared" si="198"/>
        <v>-47.453600995325957</v>
      </c>
      <c r="BW250" s="34">
        <v>0.36385969315216282</v>
      </c>
      <c r="BX250" s="34">
        <v>0</v>
      </c>
      <c r="BY250" s="34">
        <v>0</v>
      </c>
      <c r="BZ250" s="34">
        <v>0.19384888140942658</v>
      </c>
      <c r="CA250" s="34">
        <f t="shared" si="199"/>
        <v>0.5577085745615894</v>
      </c>
      <c r="CB250" s="34">
        <f t="shared" si="200"/>
        <v>66.196863449446809</v>
      </c>
      <c r="CE250" s="68">
        <f t="shared" si="178"/>
        <v>165000</v>
      </c>
      <c r="CF250" s="9">
        <v>0.2</v>
      </c>
      <c r="CG250" s="9">
        <v>0.1</v>
      </c>
      <c r="CH250" s="9">
        <v>0</v>
      </c>
      <c r="CI250" s="9">
        <v>-0.1</v>
      </c>
      <c r="CJ250" s="9">
        <f t="shared" si="190"/>
        <v>-11.869436201780417</v>
      </c>
      <c r="CK250" s="9">
        <v>0</v>
      </c>
      <c r="CL250" s="9">
        <f t="shared" si="191"/>
        <v>0</v>
      </c>
      <c r="CM250" s="9">
        <v>-0.1</v>
      </c>
      <c r="CN250" t="s">
        <v>3356</v>
      </c>
      <c r="CO250" t="s">
        <v>3357</v>
      </c>
      <c r="CP250" t="s">
        <v>2433</v>
      </c>
      <c r="CQ250" t="s">
        <v>2400</v>
      </c>
      <c r="CR250">
        <v>71</v>
      </c>
      <c r="CS250">
        <v>190</v>
      </c>
      <c r="CT250">
        <v>39</v>
      </c>
      <c r="CU250" t="s">
        <v>3401</v>
      </c>
      <c r="CV250" t="s">
        <v>3090</v>
      </c>
      <c r="CW250">
        <v>0</v>
      </c>
      <c r="CX250">
        <v>0</v>
      </c>
      <c r="CY250">
        <v>0</v>
      </c>
      <c r="CZ250" s="70"/>
      <c r="DA250">
        <v>0</v>
      </c>
    </row>
    <row r="251" spans="1:105" x14ac:dyDescent="0.2">
      <c r="A251" s="38" t="s">
        <v>2452</v>
      </c>
      <c r="B251" t="s">
        <v>975</v>
      </c>
      <c r="C251" t="s">
        <v>954</v>
      </c>
      <c r="D251" s="82" t="s">
        <v>954</v>
      </c>
      <c r="E251" t="str">
        <f t="shared" si="192"/>
        <v xml:space="preserve">Sarich, Cory </v>
      </c>
      <c r="F251" t="s">
        <v>512</v>
      </c>
      <c r="G251" t="s">
        <v>1524</v>
      </c>
      <c r="H251">
        <v>82</v>
      </c>
      <c r="I251">
        <v>0</v>
      </c>
      <c r="J251">
        <v>15</v>
      </c>
      <c r="K251">
        <f>I251+J251</f>
        <v>15</v>
      </c>
      <c r="L251">
        <v>-6</v>
      </c>
      <c r="M251">
        <v>70</v>
      </c>
      <c r="N251">
        <v>64</v>
      </c>
      <c r="O251" s="4">
        <f t="shared" si="193"/>
        <v>0</v>
      </c>
      <c r="P251">
        <v>1876</v>
      </c>
      <c r="Q251">
        <v>0</v>
      </c>
      <c r="R251">
        <v>0</v>
      </c>
      <c r="S251">
        <v>0</v>
      </c>
      <c r="T251">
        <v>1</v>
      </c>
      <c r="U251" s="4">
        <f t="shared" si="194"/>
        <v>0</v>
      </c>
      <c r="V251" s="40">
        <v>0</v>
      </c>
      <c r="W251">
        <v>0</v>
      </c>
      <c r="X251">
        <v>0</v>
      </c>
      <c r="Y251">
        <v>0</v>
      </c>
      <c r="Z251">
        <v>1</v>
      </c>
      <c r="AA251">
        <f t="shared" si="201"/>
        <v>0</v>
      </c>
      <c r="AB251">
        <f t="shared" si="201"/>
        <v>14</v>
      </c>
      <c r="AC251" s="9">
        <f t="shared" si="158"/>
        <v>0</v>
      </c>
      <c r="AD251" s="9">
        <f t="shared" si="159"/>
        <v>0</v>
      </c>
      <c r="AE251" s="9">
        <f t="shared" si="160"/>
        <v>0</v>
      </c>
      <c r="AF251" s="9">
        <f t="shared" si="161"/>
        <v>1.1633919338159255</v>
      </c>
      <c r="AG251" s="9">
        <f t="shared" si="162"/>
        <v>0</v>
      </c>
      <c r="AH251" s="9">
        <f t="shared" si="163"/>
        <v>13.884106279527831</v>
      </c>
      <c r="AI251" s="6">
        <f t="shared" si="164"/>
        <v>1.6859271910855222</v>
      </c>
      <c r="AJ251" s="6">
        <f t="shared" si="165"/>
        <v>0</v>
      </c>
      <c r="AK251" s="6">
        <f t="shared" si="166"/>
        <v>0.69803516028955537</v>
      </c>
      <c r="AL251" s="6">
        <f t="shared" si="167"/>
        <v>2.1817881296400876</v>
      </c>
      <c r="AM251" s="6">
        <f t="shared" si="168"/>
        <v>3.4715525554484086</v>
      </c>
      <c r="AN251" s="6">
        <f t="shared" si="169"/>
        <v>8.1437435367114777</v>
      </c>
      <c r="AO251" s="32">
        <v>1210.0166666666667</v>
      </c>
      <c r="AP251" s="32">
        <v>17.283333333333335</v>
      </c>
      <c r="AQ251" s="32">
        <v>257.86666666666667</v>
      </c>
      <c r="AR251" s="32">
        <v>1485.1666666666665</v>
      </c>
      <c r="AS251" s="40">
        <v>130</v>
      </c>
      <c r="AT251" s="40">
        <v>105</v>
      </c>
      <c r="AU251" s="40">
        <v>52</v>
      </c>
      <c r="AV251" s="40">
        <v>57</v>
      </c>
      <c r="AW251" s="40">
        <v>42</v>
      </c>
      <c r="AX251" s="9">
        <f t="shared" si="170"/>
        <v>5.2519358096734381</v>
      </c>
      <c r="AY251" s="9">
        <f t="shared" si="171"/>
        <v>4.241948153967007</v>
      </c>
      <c r="AZ251" s="9">
        <f t="shared" si="172"/>
        <v>2.1007743238693752</v>
      </c>
      <c r="BA251" s="9">
        <f t="shared" si="173"/>
        <v>2.3027718550106613</v>
      </c>
      <c r="BB251" s="9">
        <f t="shared" si="174"/>
        <v>1.6967792615868031</v>
      </c>
      <c r="BC251" s="9">
        <f t="shared" si="175"/>
        <v>14.75630081300813</v>
      </c>
      <c r="BD251" s="9">
        <f t="shared" si="176"/>
        <v>3.1447154471544718</v>
      </c>
      <c r="BE251" s="9">
        <f t="shared" si="177"/>
        <v>0.21077235772357725</v>
      </c>
      <c r="BF251" s="3">
        <v>34</v>
      </c>
      <c r="BG251" s="3">
        <v>0</v>
      </c>
      <c r="BH251" s="3">
        <v>3</v>
      </c>
      <c r="BI251" s="3">
        <v>37</v>
      </c>
      <c r="BJ251" s="3">
        <v>44</v>
      </c>
      <c r="BK251" s="3">
        <v>1</v>
      </c>
      <c r="BL251" s="3">
        <v>35</v>
      </c>
      <c r="BM251" s="3">
        <v>80</v>
      </c>
      <c r="BN251" s="34">
        <f t="shared" si="195"/>
        <v>41.682732962483612</v>
      </c>
      <c r="BO251" s="34">
        <f t="shared" si="196"/>
        <v>56.132060997621302</v>
      </c>
      <c r="BP251" s="34">
        <v>2.510454121603221</v>
      </c>
      <c r="BQ251" s="34">
        <v>-0.61868245327124882</v>
      </c>
      <c r="BR251" s="34">
        <v>-0.5643058823308571</v>
      </c>
      <c r="BS251" s="34">
        <v>-7.9891655122211774E-2</v>
      </c>
      <c r="BT251" s="34">
        <v>0</v>
      </c>
      <c r="BU251" s="34">
        <f t="shared" si="197"/>
        <v>1.2475741308789035</v>
      </c>
      <c r="BV251" s="34">
        <f t="shared" si="198"/>
        <v>1.6800459623551613</v>
      </c>
      <c r="BW251" s="34">
        <v>36.006530800456474</v>
      </c>
      <c r="BX251" s="34">
        <v>-0.97834724386357863</v>
      </c>
      <c r="BY251" s="34">
        <v>8.8146928676398026</v>
      </c>
      <c r="BZ251" s="34">
        <v>-3.4077175926279888</v>
      </c>
      <c r="CA251" s="34">
        <f t="shared" si="199"/>
        <v>40.43515883160471</v>
      </c>
      <c r="CB251" s="34">
        <f t="shared" si="200"/>
        <v>54.452015035266136</v>
      </c>
      <c r="CC251" s="15">
        <v>40</v>
      </c>
      <c r="CD251" s="7">
        <v>858054</v>
      </c>
      <c r="CE251" s="68">
        <f t="shared" si="178"/>
        <v>858054.00000000012</v>
      </c>
      <c r="CF251" s="9">
        <v>19.899999999999999</v>
      </c>
      <c r="CG251" s="9">
        <v>31.6</v>
      </c>
      <c r="CH251" s="9">
        <v>-7.5</v>
      </c>
      <c r="CI251" s="9">
        <v>0.3</v>
      </c>
      <c r="CJ251" s="9">
        <f t="shared" si="190"/>
        <v>0.34084776413334722</v>
      </c>
      <c r="CK251" s="9">
        <v>1.3</v>
      </c>
      <c r="CL251" s="9">
        <f t="shared" si="191"/>
        <v>1.4770069779111714</v>
      </c>
      <c r="CM251" s="9">
        <v>1.7</v>
      </c>
      <c r="CN251" t="s">
        <v>94</v>
      </c>
      <c r="CO251" t="s">
        <v>1051</v>
      </c>
      <c r="CP251" t="s">
        <v>3102</v>
      </c>
      <c r="CQ251" t="s">
        <v>2400</v>
      </c>
      <c r="CR251">
        <v>75</v>
      </c>
      <c r="CS251">
        <v>210</v>
      </c>
      <c r="CT251">
        <v>21</v>
      </c>
      <c r="CU251" t="s">
        <v>3401</v>
      </c>
      <c r="CV251" t="s">
        <v>2382</v>
      </c>
      <c r="CW251">
        <v>0</v>
      </c>
      <c r="CX251">
        <v>0</v>
      </c>
      <c r="CY251">
        <v>0</v>
      </c>
      <c r="CZ251" s="70"/>
      <c r="DA251">
        <v>0</v>
      </c>
    </row>
    <row r="252" spans="1:105" x14ac:dyDescent="0.2">
      <c r="A252" s="44" t="s">
        <v>2372</v>
      </c>
      <c r="B252" s="43" t="s">
        <v>975</v>
      </c>
      <c r="C252" s="43" t="s">
        <v>954</v>
      </c>
      <c r="D252" s="82" t="s">
        <v>954</v>
      </c>
      <c r="E252" s="42" t="str">
        <f t="shared" si="192"/>
        <v xml:space="preserve">Sarich, Cory </v>
      </c>
      <c r="F252" s="42" t="s">
        <v>512</v>
      </c>
      <c r="G252" s="45" t="s">
        <v>2374</v>
      </c>
      <c r="H252" s="43">
        <v>80</v>
      </c>
      <c r="I252" s="64">
        <v>2</v>
      </c>
      <c r="J252" s="64">
        <v>5</v>
      </c>
      <c r="K252" s="64">
        <v>7</v>
      </c>
      <c r="L252" s="43">
        <v>2</v>
      </c>
      <c r="M252">
        <v>135</v>
      </c>
      <c r="N252">
        <v>57</v>
      </c>
      <c r="O252" s="4">
        <f t="shared" si="193"/>
        <v>3.5087719298245612E-2</v>
      </c>
      <c r="Q252">
        <v>0</v>
      </c>
      <c r="R252">
        <v>0</v>
      </c>
      <c r="S252">
        <v>0</v>
      </c>
      <c r="T252">
        <v>0</v>
      </c>
      <c r="U252" s="4">
        <f t="shared" si="194"/>
        <v>0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2</v>
      </c>
      <c r="AB252">
        <v>3</v>
      </c>
      <c r="AC252" s="9">
        <f t="shared" si="158"/>
        <v>0</v>
      </c>
      <c r="AD252" s="9">
        <f t="shared" si="159"/>
        <v>0</v>
      </c>
      <c r="AE252" s="9">
        <f t="shared" si="160"/>
        <v>0</v>
      </c>
      <c r="AF252" s="9">
        <f t="shared" si="161"/>
        <v>2.2988505747126435</v>
      </c>
      <c r="AG252" s="9">
        <f t="shared" si="162"/>
        <v>1.9857686579513487</v>
      </c>
      <c r="AH252" s="9">
        <f t="shared" si="163"/>
        <v>2.9786529869270235</v>
      </c>
      <c r="AI252" s="58">
        <f t="shared" si="164"/>
        <v>2.1843455237464839</v>
      </c>
      <c r="AJ252" s="58">
        <f t="shared" si="165"/>
        <v>3.2876712328767121</v>
      </c>
      <c r="AK252" s="58">
        <f t="shared" si="166"/>
        <v>0.91954022988505746</v>
      </c>
      <c r="AL252" s="58">
        <f t="shared" si="167"/>
        <v>2.2836339566440511</v>
      </c>
      <c r="AM252" s="58">
        <f t="shared" si="168"/>
        <v>0</v>
      </c>
      <c r="AN252" s="58">
        <f t="shared" si="169"/>
        <v>5.9770114942528734</v>
      </c>
      <c r="AO252" s="56">
        <v>1208.5999999999999</v>
      </c>
      <c r="AP252" s="56">
        <v>36.5</v>
      </c>
      <c r="AQ252" s="56">
        <v>261</v>
      </c>
      <c r="AR252" s="57">
        <f>SUM(AO252:AQ252)</f>
        <v>1506.1</v>
      </c>
      <c r="AS252">
        <v>64</v>
      </c>
      <c r="AT252">
        <v>157</v>
      </c>
      <c r="AU252">
        <v>40</v>
      </c>
      <c r="AV252">
        <v>44</v>
      </c>
      <c r="AW252">
        <v>27</v>
      </c>
      <c r="AX252" s="9">
        <f t="shared" si="170"/>
        <v>2.549631498572472</v>
      </c>
      <c r="AY252" s="9">
        <f t="shared" si="171"/>
        <v>6.2545647699355955</v>
      </c>
      <c r="AZ252" s="9">
        <f t="shared" si="172"/>
        <v>1.593519686607795</v>
      </c>
      <c r="BA252" s="9">
        <f t="shared" si="173"/>
        <v>1.7528716552685746</v>
      </c>
      <c r="BB252" s="9">
        <f t="shared" si="174"/>
        <v>1.0756257884602616</v>
      </c>
      <c r="BC252" s="33">
        <f t="shared" si="175"/>
        <v>15.107499999999998</v>
      </c>
      <c r="BD252" s="33">
        <f t="shared" si="176"/>
        <v>3.2625000000000002</v>
      </c>
      <c r="BE252" s="33">
        <f t="shared" si="177"/>
        <v>0.45624999999999999</v>
      </c>
      <c r="BF252" s="42">
        <f>BI252-BG252-BH252</f>
        <v>44</v>
      </c>
      <c r="BG252" s="43">
        <v>2</v>
      </c>
      <c r="BH252" s="43">
        <v>4</v>
      </c>
      <c r="BI252" s="43">
        <v>50</v>
      </c>
      <c r="BJ252" s="42">
        <f>BM252-BK252-BL252</f>
        <v>46</v>
      </c>
      <c r="BK252" s="43">
        <v>0</v>
      </c>
      <c r="BL252" s="43">
        <v>26</v>
      </c>
      <c r="BM252" s="43">
        <v>72</v>
      </c>
      <c r="BN252" s="34">
        <f t="shared" si="195"/>
        <v>30.831564188834491</v>
      </c>
      <c r="BO252" s="34">
        <f t="shared" si="196"/>
        <v>40.942253753183046</v>
      </c>
      <c r="BP252" s="33">
        <v>-2.7317074047936298</v>
      </c>
      <c r="BQ252" s="33">
        <v>-1.5618475800263827</v>
      </c>
      <c r="BR252" s="33">
        <v>-0.48143562524137723</v>
      </c>
      <c r="BS252" s="33">
        <v>1.3855317507410183</v>
      </c>
      <c r="BT252" s="33">
        <v>0</v>
      </c>
      <c r="BU252" s="9">
        <f t="shared" si="197"/>
        <v>-3.3894588593203716</v>
      </c>
      <c r="BV252" s="34">
        <f t="shared" si="198"/>
        <v>-4.5009745160618442</v>
      </c>
      <c r="BW252" s="33">
        <v>35.890787238472093</v>
      </c>
      <c r="BX252" s="33">
        <v>1.2901931419190773</v>
      </c>
      <c r="BY252" s="33">
        <v>19.414218866388236</v>
      </c>
      <c r="BZ252" s="33">
        <v>-22.374176198624539</v>
      </c>
      <c r="CA252" s="9">
        <f t="shared" si="199"/>
        <v>34.221023048154862</v>
      </c>
      <c r="CB252" s="34">
        <f t="shared" si="200"/>
        <v>45.443228269244891</v>
      </c>
      <c r="CC252" s="47">
        <v>43.801785000000002</v>
      </c>
      <c r="CD252">
        <v>740441</v>
      </c>
      <c r="CE252" s="68">
        <f t="shared" si="178"/>
        <v>758952.02500000002</v>
      </c>
      <c r="CF252" s="62">
        <v>24</v>
      </c>
      <c r="CG252" s="62">
        <v>33.5</v>
      </c>
      <c r="CH252" s="62">
        <v>-4.4000000000000004</v>
      </c>
      <c r="CI252" s="62">
        <v>-2.5</v>
      </c>
      <c r="CJ252" s="63">
        <f t="shared" si="190"/>
        <v>-2.7722333111554671</v>
      </c>
      <c r="CK252" s="62">
        <v>1.6</v>
      </c>
      <c r="CL252" s="63">
        <f t="shared" si="191"/>
        <v>1.7742293191394989</v>
      </c>
      <c r="CM252" s="62">
        <v>-1</v>
      </c>
      <c r="CN252" t="s">
        <v>1826</v>
      </c>
      <c r="CO252" t="s">
        <v>1051</v>
      </c>
      <c r="CP252" t="s">
        <v>3102</v>
      </c>
      <c r="CQ252" t="s">
        <v>2400</v>
      </c>
      <c r="CR252">
        <v>76</v>
      </c>
      <c r="CS252">
        <v>207</v>
      </c>
      <c r="CT252">
        <v>6</v>
      </c>
      <c r="CU252" t="s">
        <v>3401</v>
      </c>
      <c r="CZ252" s="72">
        <v>3600000</v>
      </c>
      <c r="DA252">
        <v>0</v>
      </c>
    </row>
    <row r="253" spans="1:105" x14ac:dyDescent="0.2">
      <c r="A253" s="75" t="s">
        <v>2452</v>
      </c>
      <c r="B253" s="19" t="s">
        <v>954</v>
      </c>
      <c r="C253" s="19" t="s">
        <v>954</v>
      </c>
      <c r="D253" s="19" t="s">
        <v>954</v>
      </c>
      <c r="E253" s="19" t="str">
        <f t="shared" si="192"/>
        <v xml:space="preserve">Conroy, Craig </v>
      </c>
      <c r="F253" s="19" t="s">
        <v>1556</v>
      </c>
      <c r="G253" s="19" t="s">
        <v>1537</v>
      </c>
      <c r="H253" s="19">
        <v>28</v>
      </c>
      <c r="I253" s="19">
        <v>8</v>
      </c>
      <c r="J253" s="19">
        <v>13</v>
      </c>
      <c r="K253" s="19">
        <f>I253+J253</f>
        <v>21</v>
      </c>
      <c r="L253" s="19">
        <v>10</v>
      </c>
      <c r="M253" s="19">
        <v>18</v>
      </c>
      <c r="N253" s="19">
        <v>39</v>
      </c>
      <c r="O253" s="20">
        <f t="shared" si="193"/>
        <v>0.20512820512820512</v>
      </c>
      <c r="P253" s="19">
        <v>660</v>
      </c>
      <c r="Q253" s="19">
        <v>0</v>
      </c>
      <c r="R253" s="19">
        <v>0</v>
      </c>
      <c r="S253" s="19">
        <v>223</v>
      </c>
      <c r="T253" s="19">
        <v>220</v>
      </c>
      <c r="U253" s="20">
        <f t="shared" si="194"/>
        <v>0.50338600451467264</v>
      </c>
      <c r="V253" s="19">
        <v>26.7</v>
      </c>
      <c r="W253" s="19">
        <v>0</v>
      </c>
      <c r="X253" s="19">
        <v>2</v>
      </c>
      <c r="Y253" s="19">
        <v>1</v>
      </c>
      <c r="Z253" s="19">
        <v>1</v>
      </c>
      <c r="AA253" s="19">
        <f>I253-W253-Y253</f>
        <v>7</v>
      </c>
      <c r="AB253" s="19">
        <f>J253-X253-Z253</f>
        <v>10</v>
      </c>
      <c r="AC253" s="24">
        <f t="shared" si="158"/>
        <v>0</v>
      </c>
      <c r="AD253" s="24">
        <f t="shared" si="159"/>
        <v>17.357762777242044</v>
      </c>
      <c r="AE253" s="24">
        <f t="shared" si="160"/>
        <v>5.2600818234950317</v>
      </c>
      <c r="AF253" s="24">
        <f t="shared" si="161"/>
        <v>5.2600818234950317</v>
      </c>
      <c r="AG253" s="24">
        <f t="shared" si="162"/>
        <v>23.555804823331464</v>
      </c>
      <c r="AH253" s="24">
        <f t="shared" si="163"/>
        <v>33.651149747616373</v>
      </c>
      <c r="AI253" s="21">
        <f t="shared" si="164"/>
        <v>3.5333707234997194</v>
      </c>
      <c r="AJ253" s="21">
        <f t="shared" si="165"/>
        <v>3.4715525554484086</v>
      </c>
      <c r="AK253" s="21">
        <f t="shared" si="166"/>
        <v>2.1040327293980128</v>
      </c>
      <c r="AL253" s="21">
        <f t="shared" si="167"/>
        <v>2.1873247335950641</v>
      </c>
      <c r="AM253" s="21">
        <f t="shared" si="168"/>
        <v>0</v>
      </c>
      <c r="AN253" s="21">
        <f t="shared" si="169"/>
        <v>5.2600818234950326</v>
      </c>
      <c r="AO253" s="36">
        <v>356.6</v>
      </c>
      <c r="AP253" s="36">
        <v>34.56666666666667</v>
      </c>
      <c r="AQ253" s="36">
        <v>57.033333333333331</v>
      </c>
      <c r="AR253" s="36">
        <v>448.2</v>
      </c>
      <c r="AS253" s="19">
        <v>46</v>
      </c>
      <c r="AT253" s="19">
        <v>95</v>
      </c>
      <c r="AU253" s="19">
        <v>48</v>
      </c>
      <c r="AV253" s="19">
        <v>54</v>
      </c>
      <c r="AW253" s="19">
        <v>35</v>
      </c>
      <c r="AX253" s="24">
        <f t="shared" si="170"/>
        <v>6.1579651941097726</v>
      </c>
      <c r="AY253" s="24">
        <f t="shared" si="171"/>
        <v>12.717536813922358</v>
      </c>
      <c r="AZ253" s="24">
        <f t="shared" si="172"/>
        <v>6.4257028112449799</v>
      </c>
      <c r="BA253" s="24">
        <f t="shared" si="173"/>
        <v>7.2289156626506026</v>
      </c>
      <c r="BB253" s="24">
        <f t="shared" si="174"/>
        <v>4.6854082998661317</v>
      </c>
      <c r="BC253" s="24">
        <f t="shared" si="175"/>
        <v>12.735714285714286</v>
      </c>
      <c r="BD253" s="24">
        <f t="shared" si="176"/>
        <v>2.0369047619047618</v>
      </c>
      <c r="BE253" s="24">
        <f t="shared" si="177"/>
        <v>1.2345238095238096</v>
      </c>
      <c r="BF253" s="30">
        <v>21</v>
      </c>
      <c r="BG253" s="30">
        <v>2</v>
      </c>
      <c r="BH253" s="30">
        <v>2</v>
      </c>
      <c r="BI253" s="30">
        <v>25</v>
      </c>
      <c r="BJ253" s="30">
        <v>13</v>
      </c>
      <c r="BK253" s="30">
        <v>0</v>
      </c>
      <c r="BL253" s="30">
        <v>5</v>
      </c>
      <c r="BM253" s="30">
        <v>18</v>
      </c>
      <c r="BN253" s="35">
        <f t="shared" si="195"/>
        <v>22.211662571042723</v>
      </c>
      <c r="BO253" s="35">
        <f t="shared" si="196"/>
        <v>99.114960156370913</v>
      </c>
      <c r="BP253" s="35">
        <v>13.054172584483808</v>
      </c>
      <c r="BQ253" s="35">
        <v>0.37872704049270206</v>
      </c>
      <c r="BR253" s="35">
        <v>2.0855368484427331E-2</v>
      </c>
      <c r="BS253" s="35">
        <v>2.7748713517196633</v>
      </c>
      <c r="BT253" s="35">
        <v>0</v>
      </c>
      <c r="BU253" s="35">
        <f t="shared" si="197"/>
        <v>16.228626345180601</v>
      </c>
      <c r="BV253" s="35">
        <f t="shared" si="198"/>
        <v>72.416895783938429</v>
      </c>
      <c r="BW253" s="35">
        <v>3.475167998069054</v>
      </c>
      <c r="BX253" s="35">
        <v>9.4784172603275929E-2</v>
      </c>
      <c r="BY253" s="35">
        <v>2.6990029903502966</v>
      </c>
      <c r="BZ253" s="35">
        <v>-0.28591893516050498</v>
      </c>
      <c r="CA253" s="35">
        <f t="shared" si="199"/>
        <v>5.9830362258621212</v>
      </c>
      <c r="CB253" s="35">
        <f t="shared" si="200"/>
        <v>26.698064372432491</v>
      </c>
      <c r="CC253" s="22">
        <v>66</v>
      </c>
      <c r="CD253" s="23">
        <v>1568538</v>
      </c>
      <c r="CE253" s="76">
        <f t="shared" si="178"/>
        <v>4593575.5714285709</v>
      </c>
      <c r="CF253" s="24">
        <v>9.1999999999999993</v>
      </c>
      <c r="CG253" s="24">
        <v>9.8000000000000007</v>
      </c>
      <c r="CH253" s="24">
        <v>5.8</v>
      </c>
      <c r="CI253" s="24">
        <v>3.3</v>
      </c>
      <c r="CJ253" s="24">
        <f t="shared" si="190"/>
        <v>12.226750648388293</v>
      </c>
      <c r="CK253" s="24">
        <v>1.7</v>
      </c>
      <c r="CL253" s="24">
        <f t="shared" si="191"/>
        <v>6.2986291218969992</v>
      </c>
      <c r="CM253" s="24">
        <v>5</v>
      </c>
      <c r="CN253" s="19" t="s">
        <v>1597</v>
      </c>
      <c r="CO253" s="19" t="s">
        <v>1598</v>
      </c>
      <c r="CP253" s="19" t="s">
        <v>3131</v>
      </c>
      <c r="CQ253" s="19" t="s">
        <v>2414</v>
      </c>
      <c r="CR253" s="19">
        <v>74</v>
      </c>
      <c r="CS253" s="19">
        <v>197</v>
      </c>
      <c r="CT253" s="19">
        <v>24</v>
      </c>
      <c r="CU253" s="19" t="s">
        <v>3401</v>
      </c>
      <c r="CV253" s="19" t="s">
        <v>2382</v>
      </c>
      <c r="CW253" s="19">
        <v>0</v>
      </c>
      <c r="CX253" s="19">
        <v>0</v>
      </c>
      <c r="CY253" s="19">
        <v>0</v>
      </c>
      <c r="CZ253" s="77"/>
      <c r="DA253" s="19">
        <v>1</v>
      </c>
    </row>
    <row r="254" spans="1:105" x14ac:dyDescent="0.2">
      <c r="A254" s="75" t="s">
        <v>2452</v>
      </c>
      <c r="B254" s="19" t="s">
        <v>962</v>
      </c>
      <c r="C254" s="19" t="s">
        <v>954</v>
      </c>
      <c r="D254" s="19" t="s">
        <v>954</v>
      </c>
      <c r="E254" s="19" t="str">
        <f t="shared" si="192"/>
        <v xml:space="preserve">Conroy, Craig </v>
      </c>
      <c r="F254" s="19" t="s">
        <v>1556</v>
      </c>
      <c r="G254" s="19" t="s">
        <v>1537</v>
      </c>
      <c r="H254" s="19">
        <v>52</v>
      </c>
      <c r="I254" s="19">
        <v>5</v>
      </c>
      <c r="J254" s="19">
        <v>11</v>
      </c>
      <c r="K254" s="19">
        <f>I254+J254</f>
        <v>16</v>
      </c>
      <c r="L254" s="19">
        <v>-13</v>
      </c>
      <c r="M254" s="19">
        <v>38</v>
      </c>
      <c r="N254" s="19">
        <v>73</v>
      </c>
      <c r="O254" s="20">
        <f t="shared" si="193"/>
        <v>6.8493150684931503E-2</v>
      </c>
      <c r="P254" s="19">
        <v>1271</v>
      </c>
      <c r="Q254" s="19">
        <v>2</v>
      </c>
      <c r="R254" s="19">
        <v>0</v>
      </c>
      <c r="S254" s="19">
        <v>413</v>
      </c>
      <c r="T254" s="19">
        <v>389</v>
      </c>
      <c r="U254" s="20">
        <f t="shared" si="194"/>
        <v>0.51496259351620943</v>
      </c>
      <c r="V254" s="19"/>
      <c r="W254" s="19">
        <v>4</v>
      </c>
      <c r="X254" s="19">
        <v>3</v>
      </c>
      <c r="Y254" s="19">
        <v>0</v>
      </c>
      <c r="Z254" s="19">
        <v>0</v>
      </c>
      <c r="AA254" s="19">
        <f>I254-W254-Y254</f>
        <v>1</v>
      </c>
      <c r="AB254" s="19">
        <f>J254-X254-Z254</f>
        <v>8</v>
      </c>
      <c r="AC254" s="24">
        <f t="shared" si="158"/>
        <v>11.253516723976244</v>
      </c>
      <c r="AD254" s="24">
        <f t="shared" si="159"/>
        <v>8.4401375429821837</v>
      </c>
      <c r="AE254" s="24">
        <f t="shared" si="160"/>
        <v>0</v>
      </c>
      <c r="AF254" s="24">
        <f t="shared" si="161"/>
        <v>0</v>
      </c>
      <c r="AG254" s="24">
        <f t="shared" si="162"/>
        <v>1.9571067438636549</v>
      </c>
      <c r="AH254" s="24">
        <f t="shared" si="163"/>
        <v>15.656853950909239</v>
      </c>
      <c r="AI254" s="21">
        <f t="shared" si="164"/>
        <v>1.565685395090924</v>
      </c>
      <c r="AJ254" s="21">
        <f t="shared" si="165"/>
        <v>7.3147858705845579</v>
      </c>
      <c r="AK254" s="21">
        <f t="shared" si="166"/>
        <v>0</v>
      </c>
      <c r="AL254" s="21">
        <f t="shared" si="167"/>
        <v>2.5442387670227515</v>
      </c>
      <c r="AM254" s="21">
        <f t="shared" si="168"/>
        <v>1.1253516723976242</v>
      </c>
      <c r="AN254" s="21">
        <f t="shared" si="169"/>
        <v>5.6271981242672915</v>
      </c>
      <c r="AO254" s="24">
        <v>613.15</v>
      </c>
      <c r="AP254" s="24">
        <v>106.63333333333333</v>
      </c>
      <c r="AQ254" s="24">
        <v>85.3</v>
      </c>
      <c r="AR254" s="36">
        <v>805.08333333333326</v>
      </c>
      <c r="AS254" s="19"/>
      <c r="AT254" s="19"/>
      <c r="AU254" s="19"/>
      <c r="AV254" s="19"/>
      <c r="AW254" s="19"/>
      <c r="AX254" s="24">
        <f t="shared" si="170"/>
        <v>0</v>
      </c>
      <c r="AY254" s="24">
        <f t="shared" si="171"/>
        <v>0</v>
      </c>
      <c r="AZ254" s="24">
        <f t="shared" si="172"/>
        <v>0</v>
      </c>
      <c r="BA254" s="24">
        <f t="shared" si="173"/>
        <v>0</v>
      </c>
      <c r="BB254" s="24">
        <f t="shared" si="174"/>
        <v>0</v>
      </c>
      <c r="BC254" s="24">
        <f t="shared" si="175"/>
        <v>11.791346153846153</v>
      </c>
      <c r="BD254" s="24">
        <f t="shared" si="176"/>
        <v>1.6403846153846153</v>
      </c>
      <c r="BE254" s="24">
        <f t="shared" si="177"/>
        <v>2.0506410256410255</v>
      </c>
      <c r="BF254" s="30">
        <v>16</v>
      </c>
      <c r="BG254" s="30">
        <v>13</v>
      </c>
      <c r="BH254" s="30">
        <v>0</v>
      </c>
      <c r="BI254" s="30">
        <v>29</v>
      </c>
      <c r="BJ254" s="30">
        <v>26</v>
      </c>
      <c r="BK254" s="30">
        <v>2</v>
      </c>
      <c r="BL254" s="30">
        <v>8</v>
      </c>
      <c r="BM254" s="30">
        <v>36</v>
      </c>
      <c r="BN254" s="35">
        <f t="shared" si="195"/>
        <v>4.5230517458792212</v>
      </c>
      <c r="BO254" s="35">
        <f t="shared" si="196"/>
        <v>11.236232470872716</v>
      </c>
      <c r="BP254" s="35">
        <v>-5.9434700336740782</v>
      </c>
      <c r="BQ254" s="35">
        <v>4.3057307221925161</v>
      </c>
      <c r="BR254" s="35">
        <v>0.53156231453310787</v>
      </c>
      <c r="BS254" s="35">
        <v>-1.0426758329942429</v>
      </c>
      <c r="BT254" s="35">
        <v>0</v>
      </c>
      <c r="BU254" s="35">
        <f t="shared" si="197"/>
        <v>-2.1488528299426974</v>
      </c>
      <c r="BV254" s="35">
        <f t="shared" si="198"/>
        <v>-5.3382121849316579</v>
      </c>
      <c r="BW254" s="35">
        <v>5.5043005614566063</v>
      </c>
      <c r="BX254" s="35">
        <v>-0.12636806589683214</v>
      </c>
      <c r="BY254" s="35">
        <v>4.7504939423977346</v>
      </c>
      <c r="BZ254" s="35">
        <v>-3.4565218621355891</v>
      </c>
      <c r="CA254" s="35">
        <f t="shared" si="199"/>
        <v>6.6719045758219186</v>
      </c>
      <c r="CB254" s="35">
        <f t="shared" si="200"/>
        <v>16.574444655804374</v>
      </c>
      <c r="CC254" s="22">
        <v>31</v>
      </c>
      <c r="CD254" s="23">
        <v>165000</v>
      </c>
      <c r="CE254" s="76">
        <f t="shared" si="178"/>
        <v>165000</v>
      </c>
      <c r="CF254" s="24">
        <v>15.4</v>
      </c>
      <c r="CG254" s="24">
        <v>14.4</v>
      </c>
      <c r="CH254" s="24">
        <v>-6.5</v>
      </c>
      <c r="CI254" s="24">
        <v>-1.8</v>
      </c>
      <c r="CJ254" s="24">
        <f t="shared" si="190"/>
        <v>-3.6107721368750103</v>
      </c>
      <c r="CK254" s="24">
        <v>-0.2</v>
      </c>
      <c r="CL254" s="24">
        <f t="shared" si="191"/>
        <v>-0.40119690409722342</v>
      </c>
      <c r="CM254" s="24">
        <v>-2</v>
      </c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77"/>
      <c r="DA254" s="19">
        <v>1</v>
      </c>
    </row>
    <row r="255" spans="1:105" x14ac:dyDescent="0.2">
      <c r="A255" s="25" t="s">
        <v>2452</v>
      </c>
      <c r="B255" s="10" t="s">
        <v>954</v>
      </c>
      <c r="C255" s="10" t="s">
        <v>954</v>
      </c>
      <c r="D255" s="10" t="s">
        <v>954</v>
      </c>
      <c r="E255" s="10" t="s">
        <v>1555</v>
      </c>
      <c r="F255" s="10" t="s">
        <v>1556</v>
      </c>
      <c r="G255" s="10" t="s">
        <v>1537</v>
      </c>
      <c r="H255" s="10">
        <v>80</v>
      </c>
      <c r="I255" s="10">
        <v>13</v>
      </c>
      <c r="J255" s="10">
        <v>24</v>
      </c>
      <c r="K255" s="10">
        <v>37</v>
      </c>
      <c r="L255" s="10">
        <v>-3</v>
      </c>
      <c r="M255" s="10">
        <v>56</v>
      </c>
      <c r="N255" s="10">
        <v>112</v>
      </c>
      <c r="O255" s="11">
        <v>0.11600000000000001</v>
      </c>
      <c r="P255" s="10">
        <v>1931</v>
      </c>
      <c r="Q255" s="10">
        <v>2</v>
      </c>
      <c r="R255" s="10">
        <v>0</v>
      </c>
      <c r="S255" s="10">
        <v>636</v>
      </c>
      <c r="T255" s="10">
        <v>609</v>
      </c>
      <c r="U255" s="11">
        <v>0.51100000000000001</v>
      </c>
      <c r="V255" s="41">
        <v>26.7</v>
      </c>
      <c r="W255" s="10">
        <v>4</v>
      </c>
      <c r="X255" s="10">
        <v>5</v>
      </c>
      <c r="Y255" s="10">
        <v>1</v>
      </c>
      <c r="Z255" s="10">
        <v>1</v>
      </c>
      <c r="AA255" s="10">
        <v>8</v>
      </c>
      <c r="AB255" s="10">
        <v>18</v>
      </c>
      <c r="AC255" s="13">
        <f t="shared" si="158"/>
        <v>8.4985835694051008</v>
      </c>
      <c r="AD255" s="13">
        <f t="shared" si="159"/>
        <v>10.623229461756374</v>
      </c>
      <c r="AE255" s="13">
        <f t="shared" si="160"/>
        <v>2.1077776997119368</v>
      </c>
      <c r="AF255" s="13">
        <f t="shared" si="161"/>
        <v>2.1077776997119368</v>
      </c>
      <c r="AG255" s="13">
        <f t="shared" si="162"/>
        <v>9.8994586233565354</v>
      </c>
      <c r="AH255" s="13">
        <f t="shared" si="163"/>
        <v>22.273781902552201</v>
      </c>
      <c r="AI255" s="29">
        <f t="shared" si="164"/>
        <v>2.2892498066511986</v>
      </c>
      <c r="AJ255" s="29">
        <f t="shared" si="165"/>
        <v>6.3739376770538243</v>
      </c>
      <c r="AK255" s="29">
        <f t="shared" si="166"/>
        <v>0.84311107988477474</v>
      </c>
      <c r="AL255" s="29">
        <f t="shared" si="167"/>
        <v>2.4129930394431556</v>
      </c>
      <c r="AM255" s="29">
        <f t="shared" si="168"/>
        <v>0.84985835694051004</v>
      </c>
      <c r="AN255" s="29">
        <f t="shared" si="169"/>
        <v>5.4802220192510358</v>
      </c>
      <c r="AO255" s="13">
        <v>969.75</v>
      </c>
      <c r="AP255" s="13">
        <v>141.19999999999999</v>
      </c>
      <c r="AQ255" s="13">
        <v>142.33000000000001</v>
      </c>
      <c r="AR255" s="13">
        <v>1253.28</v>
      </c>
      <c r="AS255" s="41">
        <v>46</v>
      </c>
      <c r="AT255" s="41">
        <v>95</v>
      </c>
      <c r="AU255" s="41">
        <v>48</v>
      </c>
      <c r="AV255" s="41">
        <v>54</v>
      </c>
      <c r="AW255" s="41">
        <v>35</v>
      </c>
      <c r="AX255" s="13">
        <f t="shared" si="170"/>
        <v>2.2022213711221754</v>
      </c>
      <c r="AY255" s="13">
        <f t="shared" si="171"/>
        <v>4.5480658751436227</v>
      </c>
      <c r="AZ255" s="13">
        <f t="shared" si="172"/>
        <v>2.297970126388357</v>
      </c>
      <c r="BA255" s="13">
        <f t="shared" si="173"/>
        <v>2.5852163921869016</v>
      </c>
      <c r="BB255" s="13">
        <f t="shared" si="174"/>
        <v>1.6756032171581769</v>
      </c>
      <c r="BC255" s="13">
        <f t="shared" si="175"/>
        <v>12.121874999999999</v>
      </c>
      <c r="BD255" s="13">
        <f t="shared" si="176"/>
        <v>1.7791250000000001</v>
      </c>
      <c r="BE255" s="13">
        <f t="shared" si="177"/>
        <v>1.7649999999999999</v>
      </c>
      <c r="BF255" s="10">
        <v>37</v>
      </c>
      <c r="BG255" s="10">
        <v>15</v>
      </c>
      <c r="BH255" s="10">
        <v>2</v>
      </c>
      <c r="BI255" s="10">
        <v>54</v>
      </c>
      <c r="BJ255" s="10">
        <v>39</v>
      </c>
      <c r="BK255" s="10">
        <v>2</v>
      </c>
      <c r="BL255" s="10">
        <v>13</v>
      </c>
      <c r="BM255" s="10">
        <v>54</v>
      </c>
      <c r="BN255" s="39">
        <v>26.734999999999999</v>
      </c>
      <c r="BO255" s="39">
        <v>42.662999999999997</v>
      </c>
      <c r="BP255" s="13">
        <v>7.1109999999999998</v>
      </c>
      <c r="BQ255" s="13">
        <v>4.6840000000000002</v>
      </c>
      <c r="BR255" s="13">
        <v>0.55200000000000005</v>
      </c>
      <c r="BS255" s="13">
        <v>1.732</v>
      </c>
      <c r="BT255" s="13">
        <v>0</v>
      </c>
      <c r="BU255" s="39">
        <v>14.08</v>
      </c>
      <c r="BV255" s="39">
        <v>22.469000000000001</v>
      </c>
      <c r="BW255" s="13">
        <v>8.9789999999999992</v>
      </c>
      <c r="BX255" s="13">
        <v>-3.2000000000000001E-2</v>
      </c>
      <c r="BY255" s="13">
        <v>7.4489999999999998</v>
      </c>
      <c r="BZ255" s="13">
        <v>-3.742</v>
      </c>
      <c r="CA255" s="39">
        <v>12.654999999999999</v>
      </c>
      <c r="CB255" s="39">
        <v>20.195</v>
      </c>
      <c r="CC255" s="16">
        <v>43</v>
      </c>
      <c r="CD255" s="12">
        <v>1733538</v>
      </c>
      <c r="CE255" s="73">
        <f t="shared" si="178"/>
        <v>1776876.45</v>
      </c>
      <c r="CF255" s="13">
        <v>24.6</v>
      </c>
      <c r="CG255" s="13">
        <v>24.2</v>
      </c>
      <c r="CH255" s="13">
        <v>-0.7</v>
      </c>
      <c r="CI255" s="17">
        <v>0</v>
      </c>
      <c r="CJ255" s="13">
        <f t="shared" si="190"/>
        <v>0</v>
      </c>
      <c r="CK255" s="17">
        <v>0.5</v>
      </c>
      <c r="CL255" s="13">
        <f t="shared" si="191"/>
        <v>0.65069852486644419</v>
      </c>
      <c r="CM255" s="13">
        <v>0.5</v>
      </c>
      <c r="CN255" s="10" t="s">
        <v>1597</v>
      </c>
      <c r="CO255" s="10" t="s">
        <v>1598</v>
      </c>
      <c r="CP255" s="10" t="s">
        <v>3131</v>
      </c>
      <c r="CQ255" s="10" t="s">
        <v>2414</v>
      </c>
      <c r="CR255" s="10">
        <v>74</v>
      </c>
      <c r="CS255" s="10">
        <v>197</v>
      </c>
      <c r="CT255" s="10">
        <v>24</v>
      </c>
      <c r="CU255" s="10" t="s">
        <v>3401</v>
      </c>
      <c r="CV255" s="10" t="s">
        <v>2382</v>
      </c>
      <c r="CW255" s="10">
        <v>0</v>
      </c>
      <c r="CX255" s="10">
        <v>0</v>
      </c>
      <c r="CY255" s="10">
        <v>0</v>
      </c>
      <c r="CZ255" s="79"/>
      <c r="DA255" s="10">
        <v>2</v>
      </c>
    </row>
    <row r="256" spans="1:105" x14ac:dyDescent="0.2">
      <c r="A256" s="44" t="s">
        <v>2372</v>
      </c>
      <c r="B256" s="81" t="s">
        <v>954</v>
      </c>
      <c r="C256" s="43" t="s">
        <v>954</v>
      </c>
      <c r="D256" s="83" t="s">
        <v>954</v>
      </c>
      <c r="E256" s="42" t="str">
        <f>CONCATENATE(RIGHT(F256,LEN(F256)-SEARCH(" ",F256)), ", ", LEFT(F256, SEARCH(" ", F256)))</f>
        <v xml:space="preserve">Conroy, Craig </v>
      </c>
      <c r="F256" s="42" t="s">
        <v>1556</v>
      </c>
      <c r="G256" s="45" t="s">
        <v>2373</v>
      </c>
      <c r="H256" s="43">
        <v>79</v>
      </c>
      <c r="I256" s="64">
        <v>12</v>
      </c>
      <c r="J256" s="64">
        <v>22</v>
      </c>
      <c r="K256" s="64">
        <v>34</v>
      </c>
      <c r="L256" s="43">
        <v>6</v>
      </c>
      <c r="M256">
        <v>71</v>
      </c>
      <c r="N256">
        <v>116</v>
      </c>
      <c r="O256" s="4">
        <f>IF(N256=0,0,I256/N256)</f>
        <v>0.10344827586206896</v>
      </c>
      <c r="Q256">
        <v>4</v>
      </c>
      <c r="R256">
        <v>0</v>
      </c>
      <c r="S256">
        <v>726</v>
      </c>
      <c r="T256">
        <v>685</v>
      </c>
      <c r="U256" s="4">
        <f>IF(S256+T256=0,0,S256/(S256+T256))</f>
        <v>0.5145287030474841</v>
      </c>
      <c r="V256">
        <v>30.7</v>
      </c>
      <c r="W256">
        <v>1</v>
      </c>
      <c r="X256">
        <v>3</v>
      </c>
      <c r="Y256">
        <v>0</v>
      </c>
      <c r="Z256">
        <v>0</v>
      </c>
      <c r="AA256">
        <v>11</v>
      </c>
      <c r="AB256">
        <v>19</v>
      </c>
      <c r="AC256" s="9">
        <f t="shared" si="158"/>
        <v>1.9957866725801088</v>
      </c>
      <c r="AD256" s="9">
        <f t="shared" si="159"/>
        <v>5.9873600177403263</v>
      </c>
      <c r="AE256" s="9">
        <f t="shared" si="160"/>
        <v>0</v>
      </c>
      <c r="AF256" s="9">
        <f t="shared" si="161"/>
        <v>0</v>
      </c>
      <c r="AG256" s="9">
        <f t="shared" si="162"/>
        <v>13.097187081410924</v>
      </c>
      <c r="AH256" s="9">
        <f t="shared" si="163"/>
        <v>22.622414049709779</v>
      </c>
      <c r="AI256" s="58">
        <f t="shared" si="164"/>
        <v>2.8575680904896563</v>
      </c>
      <c r="AJ256" s="58">
        <f t="shared" si="165"/>
        <v>4.3907306796762393</v>
      </c>
      <c r="AK256" s="58">
        <f t="shared" si="166"/>
        <v>0.30413111430261047</v>
      </c>
      <c r="AL256" s="58">
        <f t="shared" si="167"/>
        <v>2.3813067420747136</v>
      </c>
      <c r="AM256" s="58">
        <f t="shared" si="168"/>
        <v>1.1974720035480653</v>
      </c>
      <c r="AN256" s="58">
        <f t="shared" si="169"/>
        <v>6.6908845146574309</v>
      </c>
      <c r="AO256" s="56">
        <v>1007.85</v>
      </c>
      <c r="AP256" s="56">
        <v>150.31666666666666</v>
      </c>
      <c r="AQ256" s="56">
        <v>197.2833333333333</v>
      </c>
      <c r="AR256" s="57">
        <f>SUM(AO256:AQ256)</f>
        <v>1355.45</v>
      </c>
      <c r="AS256">
        <v>55</v>
      </c>
      <c r="AT256">
        <v>98</v>
      </c>
      <c r="AU256">
        <v>44</v>
      </c>
      <c r="AV256">
        <v>55</v>
      </c>
      <c r="AW256">
        <v>53</v>
      </c>
      <c r="AX256" s="9">
        <f t="shared" si="170"/>
        <v>2.4346158102475193</v>
      </c>
      <c r="AY256" s="9">
        <f t="shared" si="171"/>
        <v>4.3380427164410342</v>
      </c>
      <c r="AZ256" s="9">
        <f t="shared" si="172"/>
        <v>1.9476926481980152</v>
      </c>
      <c r="BA256" s="9">
        <f t="shared" si="173"/>
        <v>2.4346158102475193</v>
      </c>
      <c r="BB256" s="9">
        <f t="shared" si="174"/>
        <v>2.3460843262385183</v>
      </c>
      <c r="BC256" s="33">
        <f t="shared" si="175"/>
        <v>12.757594936708861</v>
      </c>
      <c r="BD256" s="33">
        <f t="shared" si="176"/>
        <v>2.4972573839662444</v>
      </c>
      <c r="BE256" s="33">
        <f t="shared" si="177"/>
        <v>1.9027426160337553</v>
      </c>
      <c r="BF256" s="42">
        <f>BI256-BG256-BH256</f>
        <v>48</v>
      </c>
      <c r="BG256" s="43">
        <v>11</v>
      </c>
      <c r="BH256" s="43">
        <v>1</v>
      </c>
      <c r="BI256" s="43">
        <v>60</v>
      </c>
      <c r="BJ256" s="42">
        <f>BM256-BK256-BL256</f>
        <v>40</v>
      </c>
      <c r="BK256" s="43">
        <v>3</v>
      </c>
      <c r="BL256" s="43">
        <v>22</v>
      </c>
      <c r="BM256" s="43">
        <v>65</v>
      </c>
      <c r="BN256" s="34">
        <f>BU256+CA256</f>
        <v>21.269919609990616</v>
      </c>
      <c r="BO256" s="34">
        <f>BN256/AR256*2000</f>
        <v>31.384292463743581</v>
      </c>
      <c r="BP256" s="33">
        <v>17.968368391113227</v>
      </c>
      <c r="BQ256" s="33">
        <v>-4.2544178027984474</v>
      </c>
      <c r="BR256" s="33">
        <v>-2.5323843787382896</v>
      </c>
      <c r="BS256" s="33">
        <v>-2.5307129415278111</v>
      </c>
      <c r="BT256" s="33">
        <v>0</v>
      </c>
      <c r="BU256" s="9">
        <f>SUM(BP256:BT256)</f>
        <v>8.6508532680486798</v>
      </c>
      <c r="BV256" s="34">
        <f>BU256/AR256*2000</f>
        <v>12.764547962741053</v>
      </c>
      <c r="BW256" s="33">
        <v>11.641676104933882</v>
      </c>
      <c r="BX256" s="33">
        <v>1.1664319352077526E-2</v>
      </c>
      <c r="BY256" s="33">
        <v>10.311401408553188</v>
      </c>
      <c r="BZ256" s="33">
        <v>-9.3456754908972108</v>
      </c>
      <c r="CA256" s="9">
        <f>SUM(BW256:BZ256)</f>
        <v>12.619066341941934</v>
      </c>
      <c r="CB256" s="34">
        <f>CA256/AR256*2000</f>
        <v>18.619744501002522</v>
      </c>
      <c r="CC256" s="47">
        <v>55.689444999999999</v>
      </c>
      <c r="CD256">
        <v>2173040</v>
      </c>
      <c r="CE256" s="68">
        <f t="shared" si="178"/>
        <v>2255560.5063291136</v>
      </c>
      <c r="CF256" s="62">
        <v>26.1</v>
      </c>
      <c r="CG256" s="62">
        <v>28.7</v>
      </c>
      <c r="CH256" s="62">
        <v>1.6</v>
      </c>
      <c r="CI256" s="62">
        <v>0.8</v>
      </c>
      <c r="CJ256" s="63">
        <f t="shared" si="190"/>
        <v>0.9394909133613224</v>
      </c>
      <c r="CK256" s="62">
        <v>2.2000000000000002</v>
      </c>
      <c r="CL256" s="63">
        <f t="shared" si="191"/>
        <v>2.5836000117436364</v>
      </c>
      <c r="CM256" s="62">
        <v>3</v>
      </c>
      <c r="CN256" t="s">
        <v>1829</v>
      </c>
      <c r="CO256" t="s">
        <v>1598</v>
      </c>
      <c r="CP256" t="s">
        <v>3131</v>
      </c>
      <c r="CQ256" t="s">
        <v>2414</v>
      </c>
      <c r="CR256">
        <v>74</v>
      </c>
      <c r="CS256">
        <v>193</v>
      </c>
      <c r="CT256">
        <v>24</v>
      </c>
      <c r="CU256" t="s">
        <v>3401</v>
      </c>
      <c r="CZ256" s="72">
        <v>2850000</v>
      </c>
      <c r="DA256">
        <v>0</v>
      </c>
    </row>
    <row r="257" spans="1:105" x14ac:dyDescent="0.2">
      <c r="A257" s="75" t="s">
        <v>2452</v>
      </c>
      <c r="B257" s="19" t="s">
        <v>950</v>
      </c>
      <c r="C257" s="19" t="s">
        <v>530</v>
      </c>
      <c r="D257" s="19" t="s">
        <v>954</v>
      </c>
      <c r="E257" s="19" t="str">
        <f>CONCATENATE(RIGHT(F257,LEN(F257)-SEARCH(" ",F257)), ", ", LEFT(F257, SEARCH(" ", F257)))</f>
        <v xml:space="preserve">Glencross, Curtis </v>
      </c>
      <c r="F257" s="19" t="s">
        <v>2807</v>
      </c>
      <c r="G257" s="19" t="s">
        <v>1540</v>
      </c>
      <c r="H257" s="19">
        <v>2</v>
      </c>
      <c r="I257" s="19">
        <v>1</v>
      </c>
      <c r="J257" s="19">
        <v>0</v>
      </c>
      <c r="K257" s="19">
        <f>I257+J257</f>
        <v>1</v>
      </c>
      <c r="L257" s="19">
        <v>-1</v>
      </c>
      <c r="M257" s="19">
        <v>2</v>
      </c>
      <c r="N257" s="19">
        <v>5</v>
      </c>
      <c r="O257" s="20">
        <f>IF(N257=0,0,I257/N257)</f>
        <v>0.2</v>
      </c>
      <c r="P257" s="19">
        <v>32</v>
      </c>
      <c r="Q257" s="19">
        <v>0</v>
      </c>
      <c r="R257" s="19">
        <v>0</v>
      </c>
      <c r="S257" s="19">
        <v>0</v>
      </c>
      <c r="T257" s="19">
        <v>0</v>
      </c>
      <c r="U257" s="20">
        <f>IF(S257+T257=0,0,S257/(S257+T257))</f>
        <v>0</v>
      </c>
      <c r="V257" s="19"/>
      <c r="W257" s="19">
        <v>0</v>
      </c>
      <c r="X257" s="19">
        <v>0</v>
      </c>
      <c r="Y257" s="19">
        <v>0</v>
      </c>
      <c r="Z257" s="19">
        <v>0</v>
      </c>
      <c r="AA257" s="19">
        <f>I257-W257-Y257</f>
        <v>1</v>
      </c>
      <c r="AB257" s="19">
        <f>J257-X257-Z257</f>
        <v>0</v>
      </c>
      <c r="AC257" s="24">
        <f t="shared" si="158"/>
        <v>0</v>
      </c>
      <c r="AD257" s="24">
        <f t="shared" si="159"/>
        <v>0</v>
      </c>
      <c r="AE257" s="24">
        <f t="shared" si="160"/>
        <v>0</v>
      </c>
      <c r="AF257" s="24">
        <f t="shared" si="161"/>
        <v>0</v>
      </c>
      <c r="AG257" s="24">
        <f t="shared" si="162"/>
        <v>56.162246489859598</v>
      </c>
      <c r="AH257" s="24">
        <f t="shared" si="163"/>
        <v>0</v>
      </c>
      <c r="AI257" s="21">
        <f t="shared" si="164"/>
        <v>2.80811232449298</v>
      </c>
      <c r="AJ257" s="21">
        <f t="shared" si="165"/>
        <v>0</v>
      </c>
      <c r="AK257" s="21">
        <f t="shared" si="166"/>
        <v>0</v>
      </c>
      <c r="AL257" s="21">
        <f t="shared" si="167"/>
        <v>5.61622464898596</v>
      </c>
      <c r="AM257" s="21">
        <f t="shared" si="168"/>
        <v>0</v>
      </c>
      <c r="AN257" s="21">
        <f t="shared" si="169"/>
        <v>0</v>
      </c>
      <c r="AO257" s="36">
        <v>21.366666666666667</v>
      </c>
      <c r="AP257" s="36">
        <v>0</v>
      </c>
      <c r="AQ257" s="36">
        <v>6.6666666666666666E-2</v>
      </c>
      <c r="AR257" s="36">
        <v>21.433333333333334</v>
      </c>
      <c r="AS257" s="19"/>
      <c r="AT257" s="19"/>
      <c r="AU257" s="19"/>
      <c r="AV257" s="19"/>
      <c r="AW257" s="19"/>
      <c r="AX257" s="24">
        <f t="shared" si="170"/>
        <v>0</v>
      </c>
      <c r="AY257" s="24">
        <f t="shared" si="171"/>
        <v>0</v>
      </c>
      <c r="AZ257" s="24">
        <f t="shared" si="172"/>
        <v>0</v>
      </c>
      <c r="BA257" s="24">
        <f t="shared" si="173"/>
        <v>0</v>
      </c>
      <c r="BB257" s="24">
        <f t="shared" si="174"/>
        <v>0</v>
      </c>
      <c r="BC257" s="24">
        <f t="shared" si="175"/>
        <v>10.683333333333334</v>
      </c>
      <c r="BD257" s="24">
        <f t="shared" si="176"/>
        <v>3.3333333333333333E-2</v>
      </c>
      <c r="BE257" s="24">
        <f t="shared" si="177"/>
        <v>0</v>
      </c>
      <c r="BF257" s="30">
        <v>1</v>
      </c>
      <c r="BG257" s="30">
        <v>0</v>
      </c>
      <c r="BH257" s="30">
        <v>0</v>
      </c>
      <c r="BI257" s="30">
        <v>1</v>
      </c>
      <c r="BJ257" s="30">
        <v>2</v>
      </c>
      <c r="BK257" s="30">
        <v>0</v>
      </c>
      <c r="BL257" s="30">
        <v>0</v>
      </c>
      <c r="BM257" s="30">
        <v>2</v>
      </c>
      <c r="BN257" s="35">
        <f>BU257+CA257</f>
        <v>1.0127423156338715</v>
      </c>
      <c r="BO257" s="35">
        <f>BN257/AR257*2000</f>
        <v>94.501615766768722</v>
      </c>
      <c r="BP257" s="35">
        <v>1.5282719660251427</v>
      </c>
      <c r="BQ257" s="35">
        <v>0</v>
      </c>
      <c r="BR257" s="35">
        <v>5.5212772972808617E-5</v>
      </c>
      <c r="BS257" s="35">
        <v>-8.3781816946036809E-4</v>
      </c>
      <c r="BT257" s="35">
        <v>0</v>
      </c>
      <c r="BU257" s="35">
        <f>SUM(BP257:BT257)</f>
        <v>1.527489360628655</v>
      </c>
      <c r="BV257" s="35">
        <f>BU257/AR257*2000</f>
        <v>142.53399943657746</v>
      </c>
      <c r="BW257" s="35">
        <v>-0.17328247438281705</v>
      </c>
      <c r="BX257" s="35">
        <v>0</v>
      </c>
      <c r="BY257" s="35">
        <v>6.5588099869132435E-3</v>
      </c>
      <c r="BZ257" s="35">
        <v>-0.34802338059887972</v>
      </c>
      <c r="CA257" s="35">
        <f>SUM(BW257:BZ257)</f>
        <v>-0.51474704499478352</v>
      </c>
      <c r="CB257" s="35">
        <f>CA257/AR257*2000</f>
        <v>-48.032383669808731</v>
      </c>
      <c r="CC257" s="22"/>
      <c r="CD257" s="19"/>
      <c r="CE257" s="76">
        <f t="shared" si="178"/>
        <v>165000</v>
      </c>
      <c r="CF257" s="24">
        <v>0.7</v>
      </c>
      <c r="CG257" s="24">
        <v>0.7</v>
      </c>
      <c r="CH257" s="24">
        <v>-1.3</v>
      </c>
      <c r="CI257" s="24">
        <v>0.1</v>
      </c>
      <c r="CJ257" s="24">
        <f t="shared" si="190"/>
        <v>9.3023255813953494</v>
      </c>
      <c r="CK257" s="24">
        <v>-0.2</v>
      </c>
      <c r="CL257" s="24">
        <f t="shared" si="191"/>
        <v>-18.604651162790699</v>
      </c>
      <c r="CM257" s="24">
        <v>0</v>
      </c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77"/>
      <c r="DA257" s="19">
        <v>1</v>
      </c>
    </row>
    <row r="258" spans="1:105" x14ac:dyDescent="0.2">
      <c r="A258" s="75" t="s">
        <v>2452</v>
      </c>
      <c r="B258" s="19" t="s">
        <v>530</v>
      </c>
      <c r="C258" s="19" t="s">
        <v>530</v>
      </c>
      <c r="D258" s="19" t="s">
        <v>954</v>
      </c>
      <c r="E258" s="19" t="str">
        <f>CONCATENATE(RIGHT(F258,LEN(F258)-SEARCH(" ",F258)), ", ", LEFT(F258, SEARCH(" ", F258)))</f>
        <v xml:space="preserve">Glencross, Curtis </v>
      </c>
      <c r="F258" s="19" t="s">
        <v>2807</v>
      </c>
      <c r="G258" s="19" t="s">
        <v>1540</v>
      </c>
      <c r="H258" s="19">
        <v>7</v>
      </c>
      <c r="I258" s="19">
        <v>0</v>
      </c>
      <c r="J258" s="19">
        <v>0</v>
      </c>
      <c r="K258" s="19">
        <f>I258+J258</f>
        <v>0</v>
      </c>
      <c r="L258" s="19">
        <v>-4</v>
      </c>
      <c r="M258" s="19">
        <v>0</v>
      </c>
      <c r="N258" s="19">
        <v>3</v>
      </c>
      <c r="O258" s="20">
        <f>IF(N258=0,0,I258/N258)</f>
        <v>0</v>
      </c>
      <c r="P258" s="19">
        <v>89</v>
      </c>
      <c r="Q258" s="19">
        <v>0</v>
      </c>
      <c r="R258" s="19">
        <v>0</v>
      </c>
      <c r="S258" s="19">
        <v>0</v>
      </c>
      <c r="T258" s="19">
        <v>2</v>
      </c>
      <c r="U258" s="20">
        <f>IF(S258+T258=0,0,S258/(S258+T258))</f>
        <v>0</v>
      </c>
      <c r="V258" s="19">
        <v>9</v>
      </c>
      <c r="W258" s="19">
        <v>0</v>
      </c>
      <c r="X258" s="19">
        <v>0</v>
      </c>
      <c r="Y258" s="19">
        <v>0</v>
      </c>
      <c r="Z258" s="19">
        <v>0</v>
      </c>
      <c r="AA258" s="19">
        <f>I258-W258-Y258</f>
        <v>0</v>
      </c>
      <c r="AB258" s="19">
        <f>J258-X258-Z258</f>
        <v>0</v>
      </c>
      <c r="AC258" s="24">
        <f t="shared" ref="AC258:AC321" si="202">IF(AP258=0,0,W258/AP258*300)</f>
        <v>0</v>
      </c>
      <c r="AD258" s="24">
        <f t="shared" ref="AD258:AD321" si="203">IF(AP258=0,0,X258/AP258*300)</f>
        <v>0</v>
      </c>
      <c r="AE258" s="24">
        <f t="shared" ref="AE258:AE321" si="204">IF(AQ258=0,0,Y258/AQ258*300)</f>
        <v>0</v>
      </c>
      <c r="AF258" s="24">
        <f t="shared" ref="AF258:AF321" si="205">IF(AQ258=0,0,Z258/AQ258*300)</f>
        <v>0</v>
      </c>
      <c r="AG258" s="24">
        <f t="shared" ref="AG258:AG321" si="206">AA258/AO258*1200</f>
        <v>0</v>
      </c>
      <c r="AH258" s="24">
        <f t="shared" ref="AH258:AH321" si="207">AB258/AO258*1200</f>
        <v>0</v>
      </c>
      <c r="AI258" s="21">
        <f t="shared" ref="AI258:AI321" si="208">IF(AO258=0,0,BF258/AO258*60)</f>
        <v>0</v>
      </c>
      <c r="AJ258" s="21">
        <f t="shared" ref="AJ258:AJ321" si="209">IF(AP258=0,0,BG258/AP258*60)</f>
        <v>0</v>
      </c>
      <c r="AK258" s="21">
        <f t="shared" ref="AK258:AK321" si="210">IF(AQ258=0,0,BH258/AQ258*60)</f>
        <v>0</v>
      </c>
      <c r="AL258" s="21">
        <f t="shared" ref="AL258:AL321" si="211">IF(AO258=0,0,BJ258/AO258*60)</f>
        <v>4.0793201133144477</v>
      </c>
      <c r="AM258" s="21">
        <f t="shared" ref="AM258:AM321" si="212">IF(AP258=0,0,BK258/AP258*60)</f>
        <v>0</v>
      </c>
      <c r="AN258" s="21">
        <f t="shared" ref="AN258:AN321" si="213">IF(AQ258=0,0,BL258/AQ258*60)</f>
        <v>1200</v>
      </c>
      <c r="AO258" s="24">
        <v>58.833333333333329</v>
      </c>
      <c r="AP258" s="24">
        <v>2.1</v>
      </c>
      <c r="AQ258" s="24">
        <v>0.05</v>
      </c>
      <c r="AR258" s="36">
        <v>60.983333333333327</v>
      </c>
      <c r="AS258" s="19">
        <v>13</v>
      </c>
      <c r="AT258" s="19">
        <v>1</v>
      </c>
      <c r="AU258" s="19">
        <v>1</v>
      </c>
      <c r="AV258" s="19">
        <v>2</v>
      </c>
      <c r="AW258" s="19">
        <v>2</v>
      </c>
      <c r="AX258" s="24">
        <f t="shared" ref="AX258:AX321" si="214">AS258/AR258*60</f>
        <v>12.790379885214541</v>
      </c>
      <c r="AY258" s="24">
        <f t="shared" ref="AY258:AY321" si="215">AT258/AR258*60</f>
        <v>0.98387537578573392</v>
      </c>
      <c r="AZ258" s="24">
        <f t="shared" ref="AZ258:AZ321" si="216">AU258/AR258*60</f>
        <v>0.98387537578573392</v>
      </c>
      <c r="BA258" s="24">
        <f t="shared" ref="BA258:BA321" si="217">AV258/AR258*60</f>
        <v>1.9677507515714678</v>
      </c>
      <c r="BB258" s="24">
        <f t="shared" ref="BB258:BB321" si="218">AW258/AR258*60</f>
        <v>1.9677507515714678</v>
      </c>
      <c r="BC258" s="24">
        <f t="shared" ref="BC258:BC321" si="219">AO258/H258</f>
        <v>8.4047619047619033</v>
      </c>
      <c r="BD258" s="24">
        <f t="shared" ref="BD258:BD321" si="220">AQ258/H258</f>
        <v>7.1428571428571435E-3</v>
      </c>
      <c r="BE258" s="24">
        <f t="shared" ref="BE258:BE321" si="221">AP258/H258</f>
        <v>0.3</v>
      </c>
      <c r="BF258" s="30">
        <v>0</v>
      </c>
      <c r="BG258" s="30">
        <v>0</v>
      </c>
      <c r="BH258" s="30">
        <v>0</v>
      </c>
      <c r="BI258" s="30">
        <v>0</v>
      </c>
      <c r="BJ258" s="30">
        <v>4</v>
      </c>
      <c r="BK258" s="30">
        <v>0</v>
      </c>
      <c r="BL258" s="30">
        <v>1</v>
      </c>
      <c r="BM258" s="30">
        <v>5</v>
      </c>
      <c r="BN258" s="35">
        <f>BU258+CA258</f>
        <v>-1.2005277487482848</v>
      </c>
      <c r="BO258" s="35">
        <f>BN258/AR258*2000</f>
        <v>-39.372322998030661</v>
      </c>
      <c r="BP258" s="35">
        <v>-1.4315791873177199</v>
      </c>
      <c r="BQ258" s="35">
        <v>-9.5505441373554795E-2</v>
      </c>
      <c r="BR258" s="35">
        <v>2.8476199366945804E-3</v>
      </c>
      <c r="BS258" s="35">
        <v>-5.2523076491398524E-4</v>
      </c>
      <c r="BT258" s="35">
        <v>0</v>
      </c>
      <c r="BU258" s="35">
        <f>SUM(BP258:BT258)</f>
        <v>-1.524762239519494</v>
      </c>
      <c r="BV258" s="35">
        <f>BU258/AR258*2000</f>
        <v>-50.005867379704647</v>
      </c>
      <c r="BW258" s="35">
        <v>0.17569419874139341</v>
      </c>
      <c r="BX258" s="35">
        <v>5.9659700376561275E-3</v>
      </c>
      <c r="BY258" s="35">
        <v>-0.5614690325067262</v>
      </c>
      <c r="BZ258" s="35">
        <v>0.70404335449888567</v>
      </c>
      <c r="CA258" s="35">
        <f>SUM(BW258:BZ258)</f>
        <v>0.32423449077120903</v>
      </c>
      <c r="CB258" s="35">
        <f>CA258/AR258*2000</f>
        <v>10.633544381673978</v>
      </c>
      <c r="CC258" s="22"/>
      <c r="CD258" s="19"/>
      <c r="CE258" s="76">
        <f t="shared" ref="CE258:CE321" si="222">IF(CD258&gt;165000, CD258/H258*82, 165000)</f>
        <v>165000</v>
      </c>
      <c r="CF258" s="24">
        <v>1.3</v>
      </c>
      <c r="CG258" s="24">
        <v>1.6</v>
      </c>
      <c r="CH258" s="24">
        <v>-3.8</v>
      </c>
      <c r="CI258" s="24">
        <v>-0.6</v>
      </c>
      <c r="CJ258" s="24">
        <f t="shared" si="190"/>
        <v>-19.007391763463573</v>
      </c>
      <c r="CK258" s="24">
        <v>-0.5</v>
      </c>
      <c r="CL258" s="24">
        <f t="shared" si="191"/>
        <v>-15.839493136219643</v>
      </c>
      <c r="CM258" s="24">
        <v>-1.2</v>
      </c>
      <c r="CN258" s="19" t="s">
        <v>76</v>
      </c>
      <c r="CO258" s="19" t="s">
        <v>77</v>
      </c>
      <c r="CP258" s="19" t="s">
        <v>3102</v>
      </c>
      <c r="CQ258" s="19" t="s">
        <v>2400</v>
      </c>
      <c r="CR258" s="19">
        <v>73</v>
      </c>
      <c r="CS258" s="19">
        <v>195</v>
      </c>
      <c r="CT258" s="19">
        <v>20</v>
      </c>
      <c r="CU258" s="19" t="s">
        <v>3402</v>
      </c>
      <c r="CV258" s="19" t="s">
        <v>3090</v>
      </c>
      <c r="CW258" s="19">
        <v>0</v>
      </c>
      <c r="CX258" s="19">
        <v>0</v>
      </c>
      <c r="CY258" s="19">
        <v>0</v>
      </c>
      <c r="CZ258" s="77"/>
      <c r="DA258" s="19">
        <v>1</v>
      </c>
    </row>
    <row r="259" spans="1:105" s="18" customFormat="1" x14ac:dyDescent="0.2">
      <c r="A259" s="25" t="s">
        <v>2452</v>
      </c>
      <c r="B259" s="10" t="s">
        <v>530</v>
      </c>
      <c r="C259" s="10" t="s">
        <v>530</v>
      </c>
      <c r="D259" s="10" t="s">
        <v>954</v>
      </c>
      <c r="E259" s="10" t="s">
        <v>2806</v>
      </c>
      <c r="F259" s="10" t="s">
        <v>2807</v>
      </c>
      <c r="G259" s="10" t="s">
        <v>1540</v>
      </c>
      <c r="H259" s="10">
        <v>9</v>
      </c>
      <c r="I259" s="10">
        <v>1</v>
      </c>
      <c r="J259" s="10">
        <v>0</v>
      </c>
      <c r="K259" s="10">
        <v>1</v>
      </c>
      <c r="L259" s="10">
        <v>-5</v>
      </c>
      <c r="M259" s="10">
        <v>2</v>
      </c>
      <c r="N259" s="10">
        <v>8</v>
      </c>
      <c r="O259" s="11">
        <v>0.125</v>
      </c>
      <c r="P259" s="10">
        <v>121</v>
      </c>
      <c r="Q259" s="10">
        <v>0</v>
      </c>
      <c r="R259" s="10">
        <v>0</v>
      </c>
      <c r="S259" s="10">
        <v>0</v>
      </c>
      <c r="T259" s="10">
        <v>2</v>
      </c>
      <c r="U259" s="11">
        <v>0</v>
      </c>
      <c r="V259" s="41">
        <v>0.4</v>
      </c>
      <c r="W259" s="10">
        <v>0</v>
      </c>
      <c r="X259" s="10">
        <v>0</v>
      </c>
      <c r="Y259" s="10">
        <v>0</v>
      </c>
      <c r="Z259" s="10">
        <v>0</v>
      </c>
      <c r="AA259" s="10">
        <v>1</v>
      </c>
      <c r="AB259" s="10">
        <v>0</v>
      </c>
      <c r="AC259" s="13">
        <f t="shared" si="202"/>
        <v>0</v>
      </c>
      <c r="AD259" s="13">
        <f t="shared" si="203"/>
        <v>0</v>
      </c>
      <c r="AE259" s="13">
        <f t="shared" si="204"/>
        <v>0</v>
      </c>
      <c r="AF259" s="13">
        <f t="shared" si="205"/>
        <v>0</v>
      </c>
      <c r="AG259" s="13">
        <f t="shared" si="206"/>
        <v>14.962593516209475</v>
      </c>
      <c r="AH259" s="13">
        <f t="shared" si="207"/>
        <v>0</v>
      </c>
      <c r="AI259" s="29">
        <f t="shared" si="208"/>
        <v>0.74812967581047374</v>
      </c>
      <c r="AJ259" s="29">
        <f t="shared" si="209"/>
        <v>0</v>
      </c>
      <c r="AK259" s="29">
        <f t="shared" si="210"/>
        <v>0</v>
      </c>
      <c r="AL259" s="29">
        <f t="shared" si="211"/>
        <v>4.4887780548628431</v>
      </c>
      <c r="AM259" s="29">
        <f t="shared" si="212"/>
        <v>0</v>
      </c>
      <c r="AN259" s="29">
        <f t="shared" si="213"/>
        <v>500.00000000000006</v>
      </c>
      <c r="AO259" s="13">
        <v>80.2</v>
      </c>
      <c r="AP259" s="13">
        <v>2.1</v>
      </c>
      <c r="AQ259" s="13">
        <v>0.12</v>
      </c>
      <c r="AR259" s="13">
        <v>82.42</v>
      </c>
      <c r="AS259" s="41">
        <v>1</v>
      </c>
      <c r="AT259" s="41">
        <v>13</v>
      </c>
      <c r="AU259" s="41">
        <v>1</v>
      </c>
      <c r="AV259" s="41">
        <v>2</v>
      </c>
      <c r="AW259" s="41">
        <v>2</v>
      </c>
      <c r="AX259" s="13">
        <f t="shared" si="214"/>
        <v>0.72797864595971851</v>
      </c>
      <c r="AY259" s="13">
        <f t="shared" si="215"/>
        <v>9.4637223974763405</v>
      </c>
      <c r="AZ259" s="13">
        <f t="shared" si="216"/>
        <v>0.72797864595971851</v>
      </c>
      <c r="BA259" s="13">
        <f t="shared" si="217"/>
        <v>1.455957291919437</v>
      </c>
      <c r="BB259" s="13">
        <f t="shared" si="218"/>
        <v>1.455957291919437</v>
      </c>
      <c r="BC259" s="13">
        <f t="shared" si="219"/>
        <v>8.9111111111111114</v>
      </c>
      <c r="BD259" s="13">
        <f t="shared" si="220"/>
        <v>1.3333333333333332E-2</v>
      </c>
      <c r="BE259" s="13">
        <f t="shared" si="221"/>
        <v>0.23333333333333334</v>
      </c>
      <c r="BF259" s="10">
        <v>1</v>
      </c>
      <c r="BG259" s="10">
        <v>0</v>
      </c>
      <c r="BH259" s="10">
        <v>0</v>
      </c>
      <c r="BI259" s="10">
        <v>1</v>
      </c>
      <c r="BJ259" s="10">
        <v>6</v>
      </c>
      <c r="BK259" s="10">
        <v>0</v>
      </c>
      <c r="BL259" s="10">
        <v>1</v>
      </c>
      <c r="BM259" s="10">
        <v>7</v>
      </c>
      <c r="BN259" s="39">
        <v>-0.188</v>
      </c>
      <c r="BO259" s="39">
        <v>-4.5570000000000004</v>
      </c>
      <c r="BP259" s="13">
        <v>9.7000000000000003E-2</v>
      </c>
      <c r="BQ259" s="13">
        <v>-9.6000000000000002E-2</v>
      </c>
      <c r="BR259" s="13">
        <v>3.0000000000000001E-3</v>
      </c>
      <c r="BS259" s="13">
        <v>-1E-3</v>
      </c>
      <c r="BT259" s="13">
        <v>0</v>
      </c>
      <c r="BU259" s="39">
        <v>3.0000000000000001E-3</v>
      </c>
      <c r="BV259" s="39">
        <v>6.6000000000000003E-2</v>
      </c>
      <c r="BW259" s="13">
        <v>2E-3</v>
      </c>
      <c r="BX259" s="13">
        <v>6.0000000000000001E-3</v>
      </c>
      <c r="BY259" s="13">
        <v>-0.55500000000000005</v>
      </c>
      <c r="BZ259" s="13">
        <v>0.35599999999999998</v>
      </c>
      <c r="CA259" s="39">
        <v>-0.191</v>
      </c>
      <c r="CB259" s="39">
        <v>-4.6230000000000002</v>
      </c>
      <c r="CC259" s="16">
        <v>0</v>
      </c>
      <c r="CD259" s="12">
        <v>0</v>
      </c>
      <c r="CE259" s="73">
        <f t="shared" si="222"/>
        <v>165000</v>
      </c>
      <c r="CF259" s="13">
        <v>2</v>
      </c>
      <c r="CG259" s="13">
        <v>2.2999999999999998</v>
      </c>
      <c r="CH259" s="13">
        <v>-5.0999999999999996</v>
      </c>
      <c r="CI259" s="17">
        <v>-0.4</v>
      </c>
      <c r="CJ259" s="13">
        <f t="shared" si="190"/>
        <v>-9.4517958412098295</v>
      </c>
      <c r="CK259" s="17">
        <v>-0.4</v>
      </c>
      <c r="CL259" s="13">
        <f t="shared" si="191"/>
        <v>-9.4517958412098295</v>
      </c>
      <c r="CM259" s="13">
        <v>-0.9</v>
      </c>
      <c r="CN259" s="10" t="s">
        <v>76</v>
      </c>
      <c r="CO259" s="10" t="s">
        <v>77</v>
      </c>
      <c r="CP259" s="10" t="s">
        <v>3102</v>
      </c>
      <c r="CQ259" s="10" t="s">
        <v>2400</v>
      </c>
      <c r="CR259" s="10">
        <v>73</v>
      </c>
      <c r="CS259" s="10">
        <v>195</v>
      </c>
      <c r="CT259" s="10">
        <v>20</v>
      </c>
      <c r="CU259" s="10" t="s">
        <v>3402</v>
      </c>
      <c r="CV259" s="10" t="s">
        <v>3090</v>
      </c>
      <c r="CW259" s="10">
        <v>0</v>
      </c>
      <c r="CX259" s="10">
        <v>0</v>
      </c>
      <c r="CY259" s="10">
        <v>0</v>
      </c>
      <c r="CZ259" s="79"/>
      <c r="DA259" s="10">
        <v>2</v>
      </c>
    </row>
    <row r="260" spans="1:105" x14ac:dyDescent="0.2">
      <c r="A260" s="78" t="s">
        <v>2372</v>
      </c>
      <c r="B260" s="52" t="s">
        <v>530</v>
      </c>
      <c r="C260" s="52" t="s">
        <v>960</v>
      </c>
      <c r="D260" s="53" t="s">
        <v>954</v>
      </c>
      <c r="E260" s="53" t="str">
        <f t="shared" ref="E260:E273" si="223">CONCATENATE(RIGHT(F260,LEN(F260)-SEARCH(" ",F260)), ", ", LEFT(F260, SEARCH(" ", F260)))</f>
        <v xml:space="preserve">Glencross, Curtis </v>
      </c>
      <c r="F260" s="53" t="s">
        <v>2807</v>
      </c>
      <c r="G260" s="54" t="s">
        <v>1540</v>
      </c>
      <c r="H260" s="52">
        <v>26</v>
      </c>
      <c r="I260" s="19">
        <v>9</v>
      </c>
      <c r="J260" s="19">
        <v>4</v>
      </c>
      <c r="K260" s="19">
        <v>13</v>
      </c>
      <c r="L260" s="52">
        <v>5</v>
      </c>
      <c r="M260" s="19">
        <v>28</v>
      </c>
      <c r="N260" s="19">
        <v>41</v>
      </c>
      <c r="O260" s="20">
        <f t="shared" ref="O260:O302" si="224">IF(N260=0,0,I260/N260)</f>
        <v>0.21951219512195122</v>
      </c>
      <c r="P260" s="19"/>
      <c r="Q260" s="19"/>
      <c r="R260" s="19"/>
      <c r="S260" s="19">
        <v>5</v>
      </c>
      <c r="T260" s="19">
        <v>6</v>
      </c>
      <c r="U260" s="20">
        <f t="shared" ref="U260:U302" si="225">IF(S260+T260=0,0,S260/(S260+T260))</f>
        <v>0.45454545454545453</v>
      </c>
      <c r="V260" s="19"/>
      <c r="W260" s="19"/>
      <c r="X260" s="19"/>
      <c r="Y260" s="19"/>
      <c r="Z260" s="19"/>
      <c r="AA260" s="19"/>
      <c r="AB260" s="19"/>
      <c r="AC260" s="24">
        <f t="shared" si="202"/>
        <v>0</v>
      </c>
      <c r="AD260" s="24">
        <f t="shared" si="203"/>
        <v>0</v>
      </c>
      <c r="AE260" s="24">
        <f t="shared" si="204"/>
        <v>0</v>
      </c>
      <c r="AF260" s="24">
        <f t="shared" si="205"/>
        <v>0</v>
      </c>
      <c r="AG260" s="24">
        <f t="shared" si="206"/>
        <v>0</v>
      </c>
      <c r="AH260" s="24">
        <f t="shared" si="207"/>
        <v>0</v>
      </c>
      <c r="AI260" s="21">
        <f t="shared" si="208"/>
        <v>3.6085703545921559</v>
      </c>
      <c r="AJ260" s="21">
        <f t="shared" si="209"/>
        <v>0</v>
      </c>
      <c r="AK260" s="21">
        <f t="shared" si="210"/>
        <v>0</v>
      </c>
      <c r="AL260" s="21">
        <f t="shared" si="211"/>
        <v>2.4808921187821071</v>
      </c>
      <c r="AM260" s="21">
        <f t="shared" si="212"/>
        <v>0</v>
      </c>
      <c r="AN260" s="21">
        <f t="shared" si="213"/>
        <v>0</v>
      </c>
      <c r="AO260" s="60">
        <v>266.03333333333336</v>
      </c>
      <c r="AP260" s="60">
        <v>0.81666666666666665</v>
      </c>
      <c r="AQ260" s="60">
        <v>1.2833333333333332</v>
      </c>
      <c r="AR260" s="61">
        <f>SUM(AO260:AQ260)</f>
        <v>268.13333333333338</v>
      </c>
      <c r="AS260" s="19"/>
      <c r="AT260" s="19"/>
      <c r="AU260" s="19"/>
      <c r="AV260" s="19"/>
      <c r="AW260" s="19"/>
      <c r="AX260" s="24">
        <f t="shared" si="214"/>
        <v>0</v>
      </c>
      <c r="AY260" s="24">
        <f t="shared" si="215"/>
        <v>0</v>
      </c>
      <c r="AZ260" s="24">
        <f t="shared" si="216"/>
        <v>0</v>
      </c>
      <c r="BA260" s="24">
        <f t="shared" si="217"/>
        <v>0</v>
      </c>
      <c r="BB260" s="24">
        <f t="shared" si="218"/>
        <v>0</v>
      </c>
      <c r="BC260" s="24">
        <f t="shared" si="219"/>
        <v>10.232051282051284</v>
      </c>
      <c r="BD260" s="24">
        <f t="shared" si="220"/>
        <v>4.9358974358974357E-2</v>
      </c>
      <c r="BE260" s="24">
        <f t="shared" si="221"/>
        <v>3.141025641025641E-2</v>
      </c>
      <c r="BF260" s="53">
        <f>BI260-BG260-BH260</f>
        <v>16</v>
      </c>
      <c r="BG260" s="52">
        <v>0</v>
      </c>
      <c r="BH260" s="52">
        <v>0</v>
      </c>
      <c r="BI260" s="52">
        <v>16</v>
      </c>
      <c r="BJ260" s="53">
        <f>BM260-BK260-BL260</f>
        <v>11</v>
      </c>
      <c r="BK260" s="52">
        <v>0</v>
      </c>
      <c r="BL260" s="52">
        <v>0</v>
      </c>
      <c r="BM260" s="52">
        <v>11</v>
      </c>
      <c r="BN260" s="35">
        <f>BU260+CA260</f>
        <v>16.704312826306865</v>
      </c>
      <c r="BO260" s="35">
        <f>BN260/AR260*2000</f>
        <v>124.59706235435253</v>
      </c>
      <c r="BP260" s="24">
        <v>15.891630748579695</v>
      </c>
      <c r="BQ260" s="24">
        <v>-4.1503082654125924E-2</v>
      </c>
      <c r="BR260" s="24">
        <v>1.8529209031583622</v>
      </c>
      <c r="BS260" s="24">
        <v>-1.5578186318059024E-2</v>
      </c>
      <c r="BT260" s="24">
        <v>0</v>
      </c>
      <c r="BU260" s="24">
        <f>SUM(BP260:BT260)</f>
        <v>17.687470382765873</v>
      </c>
      <c r="BV260" s="35">
        <f>BU260/AR260*2000</f>
        <v>131.93041061237597</v>
      </c>
      <c r="BW260" s="24">
        <v>1.5691453141690475</v>
      </c>
      <c r="BX260" s="24">
        <v>2.7787541244935605E-3</v>
      </c>
      <c r="BY260" s="24">
        <v>0.10710774415206965</v>
      </c>
      <c r="BZ260" s="24">
        <v>-2.6621893689046208</v>
      </c>
      <c r="CA260" s="24">
        <f>SUM(BW260:BZ260)</f>
        <v>-0.98315755645901026</v>
      </c>
      <c r="CB260" s="35">
        <f>CA260/AR260*2000</f>
        <v>-7.3333482580234461</v>
      </c>
      <c r="CC260" s="55">
        <v>48.272469000000001</v>
      </c>
      <c r="CD260" s="19">
        <v>1401570</v>
      </c>
      <c r="CE260" s="76">
        <f t="shared" si="222"/>
        <v>4420336.153846154</v>
      </c>
      <c r="CF260" s="24"/>
      <c r="CG260" s="24"/>
      <c r="CH260" s="24"/>
      <c r="CI260" s="24"/>
      <c r="CJ260" s="24"/>
      <c r="CK260" s="24"/>
      <c r="CL260" s="24"/>
      <c r="CM260" s="24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74">
        <v>522500</v>
      </c>
      <c r="DA260" s="19">
        <v>1</v>
      </c>
    </row>
    <row r="261" spans="1:105" x14ac:dyDescent="0.2">
      <c r="A261" s="78" t="s">
        <v>2372</v>
      </c>
      <c r="B261" s="52" t="s">
        <v>530</v>
      </c>
      <c r="C261" s="52" t="s">
        <v>530</v>
      </c>
      <c r="D261" s="53" t="s">
        <v>954</v>
      </c>
      <c r="E261" s="53" t="str">
        <f t="shared" si="223"/>
        <v xml:space="preserve">Glencross, Curtis </v>
      </c>
      <c r="F261" s="53" t="s">
        <v>2807</v>
      </c>
      <c r="G261" s="54" t="s">
        <v>1540</v>
      </c>
      <c r="H261" s="52">
        <v>36</v>
      </c>
      <c r="I261" s="19">
        <v>6</v>
      </c>
      <c r="J261" s="19">
        <v>6</v>
      </c>
      <c r="K261" s="19">
        <v>12</v>
      </c>
      <c r="L261" s="52">
        <v>3</v>
      </c>
      <c r="M261" s="19">
        <v>25</v>
      </c>
      <c r="N261" s="19">
        <v>63</v>
      </c>
      <c r="O261" s="20">
        <f t="shared" si="224"/>
        <v>9.5238095238095233E-2</v>
      </c>
      <c r="P261" s="19"/>
      <c r="Q261" s="19"/>
      <c r="R261" s="19"/>
      <c r="S261" s="19">
        <v>8</v>
      </c>
      <c r="T261" s="19">
        <v>6</v>
      </c>
      <c r="U261" s="20">
        <f t="shared" si="225"/>
        <v>0.5714285714285714</v>
      </c>
      <c r="V261" s="19"/>
      <c r="W261" s="19"/>
      <c r="X261" s="19"/>
      <c r="Y261" s="19"/>
      <c r="Z261" s="19"/>
      <c r="AA261" s="19"/>
      <c r="AB261" s="19"/>
      <c r="AC261" s="24">
        <f t="shared" si="202"/>
        <v>0</v>
      </c>
      <c r="AD261" s="24">
        <f t="shared" si="203"/>
        <v>0</v>
      </c>
      <c r="AE261" s="24">
        <f t="shared" si="204"/>
        <v>0</v>
      </c>
      <c r="AF261" s="24">
        <f t="shared" si="205"/>
        <v>0</v>
      </c>
      <c r="AG261" s="24">
        <f t="shared" si="206"/>
        <v>0</v>
      </c>
      <c r="AH261" s="24">
        <f t="shared" si="207"/>
        <v>0</v>
      </c>
      <c r="AI261" s="21">
        <f t="shared" si="208"/>
        <v>2.0557873929277397</v>
      </c>
      <c r="AJ261" s="21">
        <f t="shared" si="209"/>
        <v>5.3908355795148246</v>
      </c>
      <c r="AK261" s="21">
        <f t="shared" si="210"/>
        <v>0</v>
      </c>
      <c r="AL261" s="21">
        <f t="shared" si="211"/>
        <v>1.4232374258730507</v>
      </c>
      <c r="AM261" s="21">
        <f t="shared" si="212"/>
        <v>1.0781671159029651</v>
      </c>
      <c r="AN261" s="21">
        <f t="shared" si="213"/>
        <v>0</v>
      </c>
      <c r="AO261" s="60">
        <v>379.41666666666669</v>
      </c>
      <c r="AP261" s="60">
        <v>55.65</v>
      </c>
      <c r="AQ261" s="60">
        <v>1.4</v>
      </c>
      <c r="AR261" s="61">
        <f>SUM(AO261:AQ261)</f>
        <v>436.46666666666664</v>
      </c>
      <c r="AS261" s="19"/>
      <c r="AT261" s="19"/>
      <c r="AU261" s="19"/>
      <c r="AV261" s="19"/>
      <c r="AW261" s="19"/>
      <c r="AX261" s="24">
        <f t="shared" si="214"/>
        <v>0</v>
      </c>
      <c r="AY261" s="24">
        <f t="shared" si="215"/>
        <v>0</v>
      </c>
      <c r="AZ261" s="24">
        <f t="shared" si="216"/>
        <v>0</v>
      </c>
      <c r="BA261" s="24">
        <f t="shared" si="217"/>
        <v>0</v>
      </c>
      <c r="BB261" s="24">
        <f t="shared" si="218"/>
        <v>0</v>
      </c>
      <c r="BC261" s="24">
        <f t="shared" si="219"/>
        <v>10.539351851851853</v>
      </c>
      <c r="BD261" s="24">
        <f t="shared" si="220"/>
        <v>3.888888888888889E-2</v>
      </c>
      <c r="BE261" s="24">
        <f t="shared" si="221"/>
        <v>1.5458333333333334</v>
      </c>
      <c r="BF261" s="53">
        <f>BI261-BG261-BH261</f>
        <v>13</v>
      </c>
      <c r="BG261" s="52">
        <v>5</v>
      </c>
      <c r="BH261" s="52">
        <v>0</v>
      </c>
      <c r="BI261" s="52">
        <v>18</v>
      </c>
      <c r="BJ261" s="53">
        <f>BM261-BK261-BL261</f>
        <v>9</v>
      </c>
      <c r="BK261" s="52">
        <v>1</v>
      </c>
      <c r="BL261" s="52">
        <v>0</v>
      </c>
      <c r="BM261" s="52">
        <v>10</v>
      </c>
      <c r="BN261" s="35">
        <f>BU261+CA261</f>
        <v>18.796913356555056</v>
      </c>
      <c r="BO261" s="35">
        <f>BN261/AR261*2000</f>
        <v>86.132182785497434</v>
      </c>
      <c r="BP261" s="24">
        <v>7.1203778706129377</v>
      </c>
      <c r="BQ261" s="24">
        <v>-0.20943297896754462</v>
      </c>
      <c r="BR261" s="24">
        <v>0.30208508205580614</v>
      </c>
      <c r="BS261" s="24">
        <v>-1.7438874291856036E-2</v>
      </c>
      <c r="BT261" s="24">
        <v>3.452846935211547</v>
      </c>
      <c r="BU261" s="24">
        <f>SUM(BP261:BT261)</f>
        <v>10.64843803462089</v>
      </c>
      <c r="BV261" s="35">
        <f>BU261/AR261*2000</f>
        <v>48.793820228902817</v>
      </c>
      <c r="BW261" s="24">
        <v>5.7099908275552975</v>
      </c>
      <c r="BX261" s="24">
        <v>0.26434832494652688</v>
      </c>
      <c r="BY261" s="24">
        <v>0.20092952442656153</v>
      </c>
      <c r="BZ261" s="24">
        <v>1.9732066450057806</v>
      </c>
      <c r="CA261" s="24">
        <f>SUM(BW261:BZ261)</f>
        <v>8.1484753219341659</v>
      </c>
      <c r="CB261" s="35">
        <f>CA261/AR261*2000</f>
        <v>37.338362556594625</v>
      </c>
      <c r="CC261" s="55">
        <v>58.050792999999999</v>
      </c>
      <c r="CD261" s="19">
        <v>977965</v>
      </c>
      <c r="CE261" s="76">
        <f t="shared" si="222"/>
        <v>2227586.9444444445</v>
      </c>
      <c r="CF261" s="24"/>
      <c r="CG261" s="24"/>
      <c r="CH261" s="24"/>
      <c r="CI261" s="24"/>
      <c r="CJ261" s="24"/>
      <c r="CK261" s="24"/>
      <c r="CL261" s="24"/>
      <c r="CM261" s="24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74">
        <v>522500</v>
      </c>
      <c r="DA261" s="19">
        <v>1</v>
      </c>
    </row>
    <row r="262" spans="1:105" x14ac:dyDescent="0.2">
      <c r="A262" s="80" t="s">
        <v>2372</v>
      </c>
      <c r="B262" s="48" t="s">
        <v>530</v>
      </c>
      <c r="C262" s="48" t="s">
        <v>960</v>
      </c>
      <c r="D262" s="49" t="s">
        <v>954</v>
      </c>
      <c r="E262" s="49" t="str">
        <f t="shared" si="223"/>
        <v xml:space="preserve">Glencross, Curtis </v>
      </c>
      <c r="F262" s="49" t="s">
        <v>2807</v>
      </c>
      <c r="G262" s="50" t="s">
        <v>1540</v>
      </c>
      <c r="H262" s="48">
        <v>62</v>
      </c>
      <c r="I262" s="65">
        <v>15</v>
      </c>
      <c r="J262" s="65">
        <v>10</v>
      </c>
      <c r="K262" s="65">
        <v>25</v>
      </c>
      <c r="L262" s="48">
        <v>8</v>
      </c>
      <c r="M262" s="10">
        <v>53</v>
      </c>
      <c r="N262" s="10">
        <v>104</v>
      </c>
      <c r="O262" s="11">
        <f t="shared" si="224"/>
        <v>0.14423076923076922</v>
      </c>
      <c r="P262" s="10"/>
      <c r="Q262" s="10">
        <v>1</v>
      </c>
      <c r="R262" s="10">
        <v>0</v>
      </c>
      <c r="S262" s="10">
        <v>13</v>
      </c>
      <c r="T262" s="10">
        <v>12</v>
      </c>
      <c r="U262" s="11">
        <f t="shared" si="225"/>
        <v>0.52</v>
      </c>
      <c r="V262" s="10">
        <v>0.7</v>
      </c>
      <c r="W262" s="10">
        <v>1</v>
      </c>
      <c r="X262" s="10">
        <v>1</v>
      </c>
      <c r="Y262" s="10">
        <v>0</v>
      </c>
      <c r="Z262" s="10">
        <v>0</v>
      </c>
      <c r="AA262" s="10">
        <v>14</v>
      </c>
      <c r="AB262" s="10">
        <v>9</v>
      </c>
      <c r="AC262" s="13">
        <f t="shared" si="202"/>
        <v>5.3097345132743365</v>
      </c>
      <c r="AD262" s="13">
        <f t="shared" si="203"/>
        <v>5.3097345132743365</v>
      </c>
      <c r="AE262" s="13">
        <f t="shared" si="204"/>
        <v>0</v>
      </c>
      <c r="AF262" s="13">
        <f t="shared" si="205"/>
        <v>0</v>
      </c>
      <c r="AG262" s="13">
        <f t="shared" si="206"/>
        <v>26.026336173508906</v>
      </c>
      <c r="AH262" s="13">
        <f t="shared" si="207"/>
        <v>16.731216111541443</v>
      </c>
      <c r="AI262" s="29">
        <f t="shared" si="208"/>
        <v>2.6955848179705653</v>
      </c>
      <c r="AJ262" s="29">
        <f t="shared" si="209"/>
        <v>5.3097345132743365</v>
      </c>
      <c r="AK262" s="29">
        <f t="shared" si="210"/>
        <v>0</v>
      </c>
      <c r="AL262" s="29">
        <f t="shared" si="211"/>
        <v>1.8590240123934936</v>
      </c>
      <c r="AM262" s="29">
        <f t="shared" si="212"/>
        <v>1.0619469026548671</v>
      </c>
      <c r="AN262" s="29">
        <f t="shared" si="213"/>
        <v>0</v>
      </c>
      <c r="AO262" s="13">
        <v>645.5</v>
      </c>
      <c r="AP262" s="13">
        <v>56.5</v>
      </c>
      <c r="AQ262" s="13">
        <v>2.7</v>
      </c>
      <c r="AR262" s="59">
        <v>704.6</v>
      </c>
      <c r="AS262" s="10">
        <v>12</v>
      </c>
      <c r="AT262" s="10">
        <v>94</v>
      </c>
      <c r="AU262" s="10">
        <v>33</v>
      </c>
      <c r="AV262" s="10">
        <v>22</v>
      </c>
      <c r="AW262" s="10">
        <v>12</v>
      </c>
      <c r="AX262" s="13">
        <f t="shared" si="214"/>
        <v>1.0218563724098777</v>
      </c>
      <c r="AY262" s="13">
        <f t="shared" si="215"/>
        <v>8.0045415838773781</v>
      </c>
      <c r="AZ262" s="13">
        <f t="shared" si="216"/>
        <v>2.8101050241271643</v>
      </c>
      <c r="BA262" s="13">
        <f t="shared" si="217"/>
        <v>1.8734033494181095</v>
      </c>
      <c r="BB262" s="13">
        <f t="shared" si="218"/>
        <v>1.0218563724098777</v>
      </c>
      <c r="BC262" s="13">
        <f t="shared" si="219"/>
        <v>10.411290322580646</v>
      </c>
      <c r="BD262" s="13">
        <f t="shared" si="220"/>
        <v>4.3548387096774194E-2</v>
      </c>
      <c r="BE262" s="13">
        <f t="shared" si="221"/>
        <v>0.91129032258064513</v>
      </c>
      <c r="BF262" s="49">
        <v>29</v>
      </c>
      <c r="BG262" s="49">
        <v>5</v>
      </c>
      <c r="BH262" s="49">
        <v>0</v>
      </c>
      <c r="BI262" s="49">
        <v>34</v>
      </c>
      <c r="BJ262" s="49">
        <v>20</v>
      </c>
      <c r="BK262" s="49">
        <v>1</v>
      </c>
      <c r="BL262" s="49">
        <v>0</v>
      </c>
      <c r="BM262" s="49">
        <v>21</v>
      </c>
      <c r="BN262" s="39">
        <v>35.5</v>
      </c>
      <c r="BO262" s="39">
        <v>100.8</v>
      </c>
      <c r="BP262" s="13">
        <v>23</v>
      </c>
      <c r="BQ262" s="13">
        <v>-0.3</v>
      </c>
      <c r="BR262" s="13">
        <v>2.2000000000000002</v>
      </c>
      <c r="BS262" s="13">
        <v>0</v>
      </c>
      <c r="BT262" s="13">
        <v>3.5</v>
      </c>
      <c r="BU262" s="13">
        <v>28.3</v>
      </c>
      <c r="BV262" s="39">
        <v>80.400000000000006</v>
      </c>
      <c r="BW262" s="13">
        <v>7.3</v>
      </c>
      <c r="BX262" s="13">
        <v>0.3</v>
      </c>
      <c r="BY262" s="13">
        <v>0.3</v>
      </c>
      <c r="BZ262" s="13">
        <v>-0.7</v>
      </c>
      <c r="CA262" s="13">
        <v>7.2</v>
      </c>
      <c r="CB262" s="39">
        <v>20.3</v>
      </c>
      <c r="CC262" s="51">
        <v>53.950206999999999</v>
      </c>
      <c r="CD262" s="10">
        <v>2304333</v>
      </c>
      <c r="CE262" s="73">
        <f t="shared" si="222"/>
        <v>3047666.2258064519</v>
      </c>
      <c r="CF262" s="66">
        <v>16.2</v>
      </c>
      <c r="CG262" s="66">
        <v>14.2</v>
      </c>
      <c r="CH262" s="66">
        <v>11.1</v>
      </c>
      <c r="CI262" s="66">
        <v>2.9</v>
      </c>
      <c r="CJ262" s="67">
        <f t="shared" ref="CJ262:CJ277" si="226">CI262/(AO262+2*(AP262+AQ262))*2000</f>
        <v>7.5926168346642235</v>
      </c>
      <c r="CK262" s="66">
        <v>2.7</v>
      </c>
      <c r="CL262" s="67">
        <f t="shared" ref="CL262:CL277" si="227">CK262/(AO262+2*(AP262+AQ262))*2000</f>
        <v>7.0689880874460016</v>
      </c>
      <c r="CM262" s="66">
        <v>6.2</v>
      </c>
      <c r="CN262" s="10" t="s">
        <v>1834</v>
      </c>
      <c r="CO262" s="10" t="s">
        <v>77</v>
      </c>
      <c r="CP262" s="10" t="s">
        <v>3102</v>
      </c>
      <c r="CQ262" s="10" t="s">
        <v>2400</v>
      </c>
      <c r="CR262" s="10">
        <v>73</v>
      </c>
      <c r="CS262" s="10">
        <v>195</v>
      </c>
      <c r="CT262" s="10">
        <v>20</v>
      </c>
      <c r="CU262" s="10" t="s">
        <v>3402</v>
      </c>
      <c r="CV262" s="10" t="s">
        <v>3090</v>
      </c>
      <c r="CW262" s="10"/>
      <c r="CX262" s="10"/>
      <c r="CY262" s="10"/>
      <c r="CZ262" s="73">
        <v>522500</v>
      </c>
      <c r="DA262" s="10">
        <v>2</v>
      </c>
    </row>
    <row r="263" spans="1:105" x14ac:dyDescent="0.2">
      <c r="A263" s="38" t="s">
        <v>2452</v>
      </c>
      <c r="B263" t="s">
        <v>954</v>
      </c>
      <c r="C263" t="s">
        <v>954</v>
      </c>
      <c r="D263" t="s">
        <v>954</v>
      </c>
      <c r="E263" t="str">
        <f t="shared" si="223"/>
        <v xml:space="preserve">Moss, David </v>
      </c>
      <c r="F263" t="s">
        <v>368</v>
      </c>
      <c r="G263" t="s">
        <v>1540</v>
      </c>
      <c r="H263">
        <v>41</v>
      </c>
      <c r="I263">
        <v>10</v>
      </c>
      <c r="J263">
        <v>8</v>
      </c>
      <c r="K263">
        <f>I263+J263</f>
        <v>18</v>
      </c>
      <c r="L263">
        <v>5</v>
      </c>
      <c r="M263">
        <v>12</v>
      </c>
      <c r="N263">
        <v>70</v>
      </c>
      <c r="O263" s="4">
        <f t="shared" si="224"/>
        <v>0.14285714285714285</v>
      </c>
      <c r="P263">
        <v>686</v>
      </c>
      <c r="Q263">
        <v>1</v>
      </c>
      <c r="R263">
        <v>0</v>
      </c>
      <c r="S263">
        <v>4</v>
      </c>
      <c r="T263">
        <v>7</v>
      </c>
      <c r="U263" s="4">
        <f t="shared" si="225"/>
        <v>0.36363636363636365</v>
      </c>
      <c r="V263" s="40">
        <v>0.4</v>
      </c>
      <c r="W263">
        <v>3</v>
      </c>
      <c r="X263">
        <v>1</v>
      </c>
      <c r="Y263">
        <v>0</v>
      </c>
      <c r="Z263">
        <v>0</v>
      </c>
      <c r="AA263">
        <f>I263-W263-Y263</f>
        <v>7</v>
      </c>
      <c r="AB263">
        <f>J263-X263-Z263</f>
        <v>7</v>
      </c>
      <c r="AC263" s="9">
        <f t="shared" si="202"/>
        <v>11.294708220037649</v>
      </c>
      <c r="AD263" s="9">
        <f t="shared" si="203"/>
        <v>3.7649027400125492</v>
      </c>
      <c r="AE263" s="9">
        <f t="shared" si="204"/>
        <v>0</v>
      </c>
      <c r="AF263" s="9">
        <f t="shared" si="205"/>
        <v>0</v>
      </c>
      <c r="AG263" s="9">
        <f t="shared" si="206"/>
        <v>22.127584844360541</v>
      </c>
      <c r="AH263" s="9">
        <f t="shared" si="207"/>
        <v>22.127584844360541</v>
      </c>
      <c r="AI263" s="6">
        <f t="shared" si="208"/>
        <v>3.3191377266540809</v>
      </c>
      <c r="AJ263" s="6">
        <f t="shared" si="209"/>
        <v>7.5298054800250993</v>
      </c>
      <c r="AK263" s="6">
        <f t="shared" si="210"/>
        <v>0</v>
      </c>
      <c r="AL263" s="6">
        <f t="shared" si="211"/>
        <v>2.5288668393554903</v>
      </c>
      <c r="AM263" s="6">
        <f t="shared" si="212"/>
        <v>0</v>
      </c>
      <c r="AN263" s="6">
        <f t="shared" si="213"/>
        <v>0</v>
      </c>
      <c r="AO263" s="32">
        <v>379.61666666666667</v>
      </c>
      <c r="AP263" s="32">
        <v>79.683333333333337</v>
      </c>
      <c r="AQ263" s="32">
        <v>0.5</v>
      </c>
      <c r="AR263" s="32">
        <v>459.8</v>
      </c>
      <c r="AS263" s="40">
        <v>9</v>
      </c>
      <c r="AT263" s="40">
        <v>44</v>
      </c>
      <c r="AU263" s="40">
        <v>22</v>
      </c>
      <c r="AV263" s="40">
        <v>16</v>
      </c>
      <c r="AW263" s="40">
        <v>13</v>
      </c>
      <c r="AX263" s="9">
        <f t="shared" si="214"/>
        <v>1.17442366246194</v>
      </c>
      <c r="AY263" s="9">
        <f t="shared" si="215"/>
        <v>5.741626794258373</v>
      </c>
      <c r="AZ263" s="9">
        <f t="shared" si="216"/>
        <v>2.8708133971291865</v>
      </c>
      <c r="BA263" s="9">
        <f t="shared" si="217"/>
        <v>2.0878642888212267</v>
      </c>
      <c r="BB263" s="9">
        <f t="shared" si="218"/>
        <v>1.6963897346672467</v>
      </c>
      <c r="BC263" s="9">
        <f t="shared" si="219"/>
        <v>9.2589430894308951</v>
      </c>
      <c r="BD263" s="9">
        <f t="shared" si="220"/>
        <v>1.2195121951219513E-2</v>
      </c>
      <c r="BE263" s="9">
        <f t="shared" si="221"/>
        <v>1.9434959349593497</v>
      </c>
      <c r="BF263" s="3">
        <v>21</v>
      </c>
      <c r="BG263" s="3">
        <v>10</v>
      </c>
      <c r="BH263" s="3">
        <v>0</v>
      </c>
      <c r="BI263" s="3">
        <v>31</v>
      </c>
      <c r="BJ263" s="3">
        <v>16</v>
      </c>
      <c r="BK263" s="3">
        <v>0</v>
      </c>
      <c r="BL263" s="3">
        <v>0</v>
      </c>
      <c r="BM263" s="3">
        <v>16</v>
      </c>
      <c r="BN263" s="34">
        <f t="shared" ref="BN263:BN273" si="228">BU263+CA263</f>
        <v>17.475652139455509</v>
      </c>
      <c r="BO263" s="34">
        <f t="shared" ref="BO263:BO273" si="229">BN263/AR263*2000</f>
        <v>76.014145887148786</v>
      </c>
      <c r="BP263" s="34">
        <v>10.440833224329035</v>
      </c>
      <c r="BQ263" s="34">
        <v>2.0916011407252904</v>
      </c>
      <c r="BR263" s="34">
        <v>2.13951325951354E-2</v>
      </c>
      <c r="BS263" s="34">
        <v>-5.86256127315861E-3</v>
      </c>
      <c r="BT263" s="34">
        <v>0</v>
      </c>
      <c r="BU263" s="34">
        <f t="shared" ref="BU263:BU273" si="230">SUM(BP263:BT263)</f>
        <v>12.547966936376302</v>
      </c>
      <c r="BV263" s="34">
        <f t="shared" ref="BV263:BV273" si="231">BU263/AR263*2000</f>
        <v>54.580108466186608</v>
      </c>
      <c r="BW263" s="34">
        <v>2.9971288612854567</v>
      </c>
      <c r="BX263" s="34">
        <v>0.21849716934246016</v>
      </c>
      <c r="BY263" s="34">
        <v>5.0465866697698994E-2</v>
      </c>
      <c r="BZ263" s="34">
        <v>1.6615933057535912</v>
      </c>
      <c r="CA263" s="34">
        <f t="shared" ref="CA263:CA273" si="232">SUM(BW263:BZ263)</f>
        <v>4.9276852030792071</v>
      </c>
      <c r="CB263" s="34">
        <f t="shared" ref="CB263:CB273" si="233">CA263/AR263*2000</f>
        <v>21.434037420962188</v>
      </c>
      <c r="CC263" s="15">
        <v>64</v>
      </c>
      <c r="CD263" s="7">
        <v>1478052</v>
      </c>
      <c r="CE263" s="68">
        <f t="shared" si="222"/>
        <v>2956104</v>
      </c>
      <c r="CF263" s="9">
        <v>12.2</v>
      </c>
      <c r="CG263" s="9">
        <v>9.6999999999999993</v>
      </c>
      <c r="CH263" s="9">
        <v>2.2000000000000002</v>
      </c>
      <c r="CI263" s="9">
        <v>1.2</v>
      </c>
      <c r="CJ263" s="9">
        <f t="shared" si="226"/>
        <v>4.4445816228895954</v>
      </c>
      <c r="CK263" s="9">
        <v>1.2</v>
      </c>
      <c r="CL263" s="9">
        <f t="shared" si="227"/>
        <v>4.4445816228895954</v>
      </c>
      <c r="CM263" s="9">
        <v>2.4</v>
      </c>
      <c r="CN263" t="s">
        <v>3042</v>
      </c>
      <c r="CO263" t="s">
        <v>3043</v>
      </c>
      <c r="CP263" t="s">
        <v>3105</v>
      </c>
      <c r="CQ263" t="s">
        <v>2414</v>
      </c>
      <c r="CR263">
        <v>75</v>
      </c>
      <c r="CS263">
        <v>203</v>
      </c>
      <c r="CU263" t="s">
        <v>3402</v>
      </c>
      <c r="CV263" t="s">
        <v>3090</v>
      </c>
      <c r="CW263">
        <v>0</v>
      </c>
      <c r="CX263">
        <v>0</v>
      </c>
      <c r="CY263">
        <v>0</v>
      </c>
      <c r="CZ263" s="70"/>
      <c r="DA263">
        <v>0</v>
      </c>
    </row>
    <row r="264" spans="1:105" x14ac:dyDescent="0.2">
      <c r="A264" s="44" t="s">
        <v>2372</v>
      </c>
      <c r="B264" s="43" t="s">
        <v>954</v>
      </c>
      <c r="C264" s="43" t="s">
        <v>954</v>
      </c>
      <c r="D264" s="42" t="s">
        <v>954</v>
      </c>
      <c r="E264" s="42" t="str">
        <f t="shared" si="223"/>
        <v xml:space="preserve">Moss, David </v>
      </c>
      <c r="F264" s="42" t="s">
        <v>368</v>
      </c>
      <c r="G264" s="45" t="s">
        <v>1528</v>
      </c>
      <c r="H264" s="43">
        <v>41</v>
      </c>
      <c r="I264" s="64">
        <v>4</v>
      </c>
      <c r="J264" s="64">
        <v>7</v>
      </c>
      <c r="K264" s="64">
        <v>11</v>
      </c>
      <c r="L264" s="43">
        <v>-4</v>
      </c>
      <c r="M264">
        <v>10</v>
      </c>
      <c r="N264">
        <v>60</v>
      </c>
      <c r="O264" s="4">
        <f t="shared" si="224"/>
        <v>6.6666666666666666E-2</v>
      </c>
      <c r="Q264">
        <v>0</v>
      </c>
      <c r="R264">
        <v>0</v>
      </c>
      <c r="S264">
        <v>7</v>
      </c>
      <c r="T264">
        <v>10</v>
      </c>
      <c r="U264" s="4">
        <f t="shared" si="225"/>
        <v>0.41176470588235292</v>
      </c>
      <c r="V264">
        <v>0.7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7</v>
      </c>
      <c r="AC264" s="9">
        <f t="shared" si="202"/>
        <v>0</v>
      </c>
      <c r="AD264" s="9">
        <f t="shared" si="203"/>
        <v>0</v>
      </c>
      <c r="AE264" s="9">
        <f t="shared" si="204"/>
        <v>0</v>
      </c>
      <c r="AF264" s="9">
        <f t="shared" si="205"/>
        <v>0</v>
      </c>
      <c r="AG264" s="9">
        <f t="shared" si="206"/>
        <v>11.177520763797252</v>
      </c>
      <c r="AH264" s="9">
        <f t="shared" si="207"/>
        <v>19.56066133664519</v>
      </c>
      <c r="AI264" s="58">
        <f t="shared" si="208"/>
        <v>1.9560661336645191</v>
      </c>
      <c r="AJ264" s="58">
        <f t="shared" si="209"/>
        <v>0</v>
      </c>
      <c r="AK264" s="58">
        <f t="shared" si="210"/>
        <v>0</v>
      </c>
      <c r="AL264" s="58">
        <f t="shared" si="211"/>
        <v>2.5149421718543814</v>
      </c>
      <c r="AM264" s="58">
        <f t="shared" si="212"/>
        <v>0</v>
      </c>
      <c r="AN264" s="58">
        <f t="shared" si="213"/>
        <v>7.8119349005424947</v>
      </c>
      <c r="AO264" s="56">
        <v>429.43333333333334</v>
      </c>
      <c r="AP264" s="56">
        <v>32.666666666666664</v>
      </c>
      <c r="AQ264" s="56">
        <v>46.083333333333336</v>
      </c>
      <c r="AR264" s="57">
        <f>SUM(AO264:AQ264)</f>
        <v>508.18333333333334</v>
      </c>
      <c r="AS264">
        <v>18</v>
      </c>
      <c r="AT264">
        <v>42</v>
      </c>
      <c r="AU264">
        <v>26</v>
      </c>
      <c r="AV264">
        <v>11</v>
      </c>
      <c r="AW264">
        <v>9</v>
      </c>
      <c r="AX264" s="9">
        <f t="shared" si="214"/>
        <v>2.1252172772293463</v>
      </c>
      <c r="AY264" s="9">
        <f t="shared" si="215"/>
        <v>4.9588403135351413</v>
      </c>
      <c r="AZ264" s="9">
        <f t="shared" si="216"/>
        <v>3.0697582893312783</v>
      </c>
      <c r="BA264" s="9">
        <f t="shared" si="217"/>
        <v>1.2987438916401561</v>
      </c>
      <c r="BB264" s="9">
        <f t="shared" si="218"/>
        <v>1.0626086386146731</v>
      </c>
      <c r="BC264" s="33">
        <f t="shared" si="219"/>
        <v>10.473983739837399</v>
      </c>
      <c r="BD264" s="33">
        <f t="shared" si="220"/>
        <v>1.1239837398373984</v>
      </c>
      <c r="BE264" s="33">
        <f t="shared" si="221"/>
        <v>0.79674796747967469</v>
      </c>
      <c r="BF264" s="42">
        <f>BI264-BG264-BH264</f>
        <v>14</v>
      </c>
      <c r="BG264" s="43">
        <v>0</v>
      </c>
      <c r="BH264" s="43">
        <v>0</v>
      </c>
      <c r="BI264" s="43">
        <v>14</v>
      </c>
      <c r="BJ264" s="42">
        <f>BM264-BK264-BL264</f>
        <v>18</v>
      </c>
      <c r="BK264" s="43">
        <v>0</v>
      </c>
      <c r="BL264" s="43">
        <v>6</v>
      </c>
      <c r="BM264" s="43">
        <v>24</v>
      </c>
      <c r="BN264" s="34">
        <f t="shared" si="228"/>
        <v>12.864217424709148</v>
      </c>
      <c r="BO264" s="34">
        <f t="shared" si="229"/>
        <v>50.628253942642019</v>
      </c>
      <c r="BP264" s="33">
        <v>5.7941183276448669</v>
      </c>
      <c r="BQ264" s="33">
        <v>-1.9046561263690527</v>
      </c>
      <c r="BR264" s="33">
        <v>0.27953871940482744</v>
      </c>
      <c r="BS264" s="33">
        <v>-0.59114820337284768</v>
      </c>
      <c r="BT264" s="33">
        <v>0</v>
      </c>
      <c r="BU264" s="9">
        <f t="shared" si="230"/>
        <v>3.5778527173077936</v>
      </c>
      <c r="BV264" s="34">
        <f t="shared" si="231"/>
        <v>14.080952611489792</v>
      </c>
      <c r="BW264" s="33">
        <v>4.3291455890079336</v>
      </c>
      <c r="BX264" s="33">
        <v>0.15759744394703343</v>
      </c>
      <c r="BY264" s="33">
        <v>1.6735176503069984</v>
      </c>
      <c r="BZ264" s="33">
        <v>3.1261040241393885</v>
      </c>
      <c r="CA264" s="9">
        <f t="shared" si="232"/>
        <v>9.2863647074013542</v>
      </c>
      <c r="CB264" s="34">
        <f t="shared" si="233"/>
        <v>36.547301331152227</v>
      </c>
      <c r="CC264" s="47">
        <v>52.237761999999996</v>
      </c>
      <c r="CD264">
        <v>538121</v>
      </c>
      <c r="CE264" s="68">
        <f t="shared" si="222"/>
        <v>1076242</v>
      </c>
      <c r="CF264" s="62">
        <v>9.3000000000000007</v>
      </c>
      <c r="CG264" s="62">
        <v>10.5</v>
      </c>
      <c r="CH264" s="62">
        <v>-5.9</v>
      </c>
      <c r="CI264" s="62">
        <v>-0.1</v>
      </c>
      <c r="CJ264" s="63">
        <f t="shared" si="226"/>
        <v>-0.34075420263516581</v>
      </c>
      <c r="CK264" s="62">
        <v>-0.3</v>
      </c>
      <c r="CL264" s="63">
        <f t="shared" si="227"/>
        <v>-1.0222626079054973</v>
      </c>
      <c r="CM264" s="62">
        <v>-0.4</v>
      </c>
      <c r="CN264" t="s">
        <v>1873</v>
      </c>
      <c r="CO264" t="s">
        <v>3406</v>
      </c>
      <c r="CP264" t="s">
        <v>3105</v>
      </c>
      <c r="CQ264" t="s">
        <v>2414</v>
      </c>
      <c r="CR264">
        <v>75</v>
      </c>
      <c r="CS264">
        <v>200</v>
      </c>
      <c r="CT264">
        <v>25</v>
      </c>
      <c r="CU264" t="s">
        <v>3402</v>
      </c>
      <c r="CZ264" s="72">
        <v>550000</v>
      </c>
      <c r="DA264">
        <v>0</v>
      </c>
    </row>
    <row r="265" spans="1:105" x14ac:dyDescent="0.2">
      <c r="A265" s="38" t="s">
        <v>2452</v>
      </c>
      <c r="B265" t="s">
        <v>954</v>
      </c>
      <c r="C265" t="s">
        <v>954</v>
      </c>
      <c r="D265" s="82" t="s">
        <v>954</v>
      </c>
      <c r="E265" t="str">
        <f t="shared" si="223"/>
        <v xml:space="preserve">Langkow, Daymond </v>
      </c>
      <c r="F265" t="s">
        <v>276</v>
      </c>
      <c r="G265" t="s">
        <v>1537</v>
      </c>
      <c r="H265">
        <v>81</v>
      </c>
      <c r="I265">
        <v>33</v>
      </c>
      <c r="J265">
        <v>44</v>
      </c>
      <c r="K265">
        <f>I265+J265</f>
        <v>77</v>
      </c>
      <c r="L265">
        <v>23</v>
      </c>
      <c r="M265">
        <v>44</v>
      </c>
      <c r="N265">
        <v>247</v>
      </c>
      <c r="O265" s="4">
        <f t="shared" si="224"/>
        <v>0.13360323886639677</v>
      </c>
      <c r="P265">
        <v>2039</v>
      </c>
      <c r="Q265">
        <v>6</v>
      </c>
      <c r="R265">
        <v>0</v>
      </c>
      <c r="S265">
        <v>538</v>
      </c>
      <c r="T265">
        <v>635</v>
      </c>
      <c r="U265" s="4">
        <f t="shared" si="225"/>
        <v>0.45865302642796246</v>
      </c>
      <c r="V265" s="40">
        <v>24.8</v>
      </c>
      <c r="W265">
        <v>10</v>
      </c>
      <c r="X265">
        <v>17</v>
      </c>
      <c r="Y265">
        <v>1</v>
      </c>
      <c r="Z265">
        <v>2</v>
      </c>
      <c r="AA265">
        <f>I265-W265-Y265</f>
        <v>22</v>
      </c>
      <c r="AB265">
        <f>J265-X265-Z265</f>
        <v>25</v>
      </c>
      <c r="AC265" s="9">
        <f t="shared" si="202"/>
        <v>8.2263150678671</v>
      </c>
      <c r="AD265" s="9">
        <f t="shared" si="203"/>
        <v>13.984735615374069</v>
      </c>
      <c r="AE265" s="9">
        <f t="shared" si="204"/>
        <v>2.0654044750430294</v>
      </c>
      <c r="AF265" s="9">
        <f t="shared" si="205"/>
        <v>4.1308089500860588</v>
      </c>
      <c r="AG265" s="9">
        <f t="shared" si="206"/>
        <v>23.570376322485604</v>
      </c>
      <c r="AH265" s="9">
        <f t="shared" si="207"/>
        <v>26.784518548279095</v>
      </c>
      <c r="AI265" s="6">
        <f t="shared" si="208"/>
        <v>3.2677112628900495</v>
      </c>
      <c r="AJ265" s="6">
        <f t="shared" si="209"/>
        <v>7.8972624651524148</v>
      </c>
      <c r="AK265" s="6">
        <f t="shared" si="210"/>
        <v>1.2392426850258176</v>
      </c>
      <c r="AL265" s="6">
        <f t="shared" si="211"/>
        <v>2.0891924467657699</v>
      </c>
      <c r="AM265" s="6">
        <f t="shared" si="212"/>
        <v>0.82263150678670993</v>
      </c>
      <c r="AN265" s="6">
        <f t="shared" si="213"/>
        <v>7.0223752151462993</v>
      </c>
      <c r="AO265" s="32">
        <v>1120.05</v>
      </c>
      <c r="AP265" s="32">
        <v>364.68333333333334</v>
      </c>
      <c r="AQ265" s="32">
        <v>145.25</v>
      </c>
      <c r="AR265" s="32">
        <v>1629.9833333333333</v>
      </c>
      <c r="AS265" s="40">
        <v>57</v>
      </c>
      <c r="AT265" s="40">
        <v>61</v>
      </c>
      <c r="AU265" s="40">
        <v>61</v>
      </c>
      <c r="AV265" s="40">
        <v>82</v>
      </c>
      <c r="AW265" s="40">
        <v>81</v>
      </c>
      <c r="AX265" s="9">
        <f t="shared" si="214"/>
        <v>2.0981809629955319</v>
      </c>
      <c r="AY265" s="9">
        <f t="shared" si="215"/>
        <v>2.2454217323285515</v>
      </c>
      <c r="AZ265" s="9">
        <f t="shared" si="216"/>
        <v>2.2454217323285515</v>
      </c>
      <c r="BA265" s="9">
        <f t="shared" si="217"/>
        <v>3.0184357713269052</v>
      </c>
      <c r="BB265" s="9">
        <f t="shared" si="218"/>
        <v>2.9816255789936501</v>
      </c>
      <c r="BC265" s="9">
        <f t="shared" si="219"/>
        <v>13.827777777777778</v>
      </c>
      <c r="BD265" s="9">
        <f t="shared" si="220"/>
        <v>1.7932098765432098</v>
      </c>
      <c r="BE265" s="9">
        <f t="shared" si="221"/>
        <v>4.5022633744855964</v>
      </c>
      <c r="BF265" s="3">
        <v>61</v>
      </c>
      <c r="BG265" s="3">
        <v>48</v>
      </c>
      <c r="BH265" s="3">
        <v>3</v>
      </c>
      <c r="BI265" s="3">
        <v>112</v>
      </c>
      <c r="BJ265" s="3">
        <v>39</v>
      </c>
      <c r="BK265" s="3">
        <v>5</v>
      </c>
      <c r="BL265" s="3">
        <v>17</v>
      </c>
      <c r="BM265" s="3">
        <v>61</v>
      </c>
      <c r="BN265" s="34">
        <f t="shared" si="228"/>
        <v>74.621636970116441</v>
      </c>
      <c r="BO265" s="34">
        <f t="shared" si="229"/>
        <v>91.561226969743799</v>
      </c>
      <c r="BP265" s="34">
        <v>36.124450825073403</v>
      </c>
      <c r="BQ265" s="34">
        <v>14.991713015312989</v>
      </c>
      <c r="BR265" s="34">
        <v>7.5845388309107101E-2</v>
      </c>
      <c r="BS265" s="34">
        <v>2.7735983767087657</v>
      </c>
      <c r="BT265" s="34">
        <v>-0.64540791002355025</v>
      </c>
      <c r="BU265" s="34">
        <f t="shared" si="230"/>
        <v>53.320199695380715</v>
      </c>
      <c r="BV265" s="34">
        <f t="shared" si="231"/>
        <v>65.424226867817524</v>
      </c>
      <c r="BW265" s="34">
        <v>11.510604859542246</v>
      </c>
      <c r="BX265" s="34">
        <v>7.7058367727204286E-2</v>
      </c>
      <c r="BY265" s="34">
        <v>4.2649355810596266</v>
      </c>
      <c r="BZ265" s="34">
        <v>5.4488384664066434</v>
      </c>
      <c r="CA265" s="34">
        <f t="shared" si="232"/>
        <v>21.301437274735719</v>
      </c>
      <c r="CB265" s="34">
        <f t="shared" si="233"/>
        <v>26.137000101926258</v>
      </c>
      <c r="CC265" s="15">
        <v>77</v>
      </c>
      <c r="CD265" s="7">
        <v>4843229</v>
      </c>
      <c r="CE265" s="68">
        <f t="shared" si="222"/>
        <v>4903021.9506172845</v>
      </c>
      <c r="CF265" s="9">
        <v>39.700000000000003</v>
      </c>
      <c r="CG265" s="9">
        <v>33.700000000000003</v>
      </c>
      <c r="CH265" s="9">
        <v>11.8</v>
      </c>
      <c r="CI265" s="9">
        <v>9.8000000000000007</v>
      </c>
      <c r="CJ265" s="9">
        <f t="shared" si="226"/>
        <v>9.1592351727092183</v>
      </c>
      <c r="CK265" s="9">
        <v>4.3</v>
      </c>
      <c r="CL265" s="9">
        <f t="shared" si="227"/>
        <v>4.0188480859846569</v>
      </c>
      <c r="CM265" s="9">
        <v>14</v>
      </c>
      <c r="CN265" t="s">
        <v>3091</v>
      </c>
      <c r="CO265" t="s">
        <v>2416</v>
      </c>
      <c r="CP265" t="s">
        <v>2417</v>
      </c>
      <c r="CQ265" t="s">
        <v>2400</v>
      </c>
      <c r="CR265">
        <v>70</v>
      </c>
      <c r="CS265">
        <v>179</v>
      </c>
      <c r="CT265">
        <v>22</v>
      </c>
      <c r="CU265" t="s">
        <v>3402</v>
      </c>
      <c r="CV265" t="s">
        <v>2382</v>
      </c>
      <c r="CW265">
        <v>0</v>
      </c>
      <c r="CX265">
        <v>0</v>
      </c>
      <c r="CY265">
        <v>0</v>
      </c>
      <c r="CZ265" s="70"/>
      <c r="DA265">
        <v>0</v>
      </c>
    </row>
    <row r="266" spans="1:105" s="18" customFormat="1" x14ac:dyDescent="0.2">
      <c r="A266" s="44" t="s">
        <v>2372</v>
      </c>
      <c r="B266" s="43" t="s">
        <v>954</v>
      </c>
      <c r="C266" s="43" t="s">
        <v>954</v>
      </c>
      <c r="D266" s="82" t="s">
        <v>954</v>
      </c>
      <c r="E266" s="42" t="str">
        <f t="shared" si="223"/>
        <v xml:space="preserve">Langkow, Daymond </v>
      </c>
      <c r="F266" s="42" t="s">
        <v>276</v>
      </c>
      <c r="G266" s="45" t="s">
        <v>2373</v>
      </c>
      <c r="H266" s="43">
        <v>80</v>
      </c>
      <c r="I266" s="64">
        <v>30</v>
      </c>
      <c r="J266" s="64">
        <v>35</v>
      </c>
      <c r="K266" s="64">
        <v>65</v>
      </c>
      <c r="L266" s="43">
        <v>16</v>
      </c>
      <c r="M266">
        <v>19</v>
      </c>
      <c r="N266">
        <v>201</v>
      </c>
      <c r="O266" s="4">
        <f t="shared" si="224"/>
        <v>0.14925373134328357</v>
      </c>
      <c r="P266"/>
      <c r="Q266">
        <v>4</v>
      </c>
      <c r="R266">
        <v>0</v>
      </c>
      <c r="S266">
        <v>357</v>
      </c>
      <c r="T266">
        <v>460</v>
      </c>
      <c r="U266" s="4">
        <f t="shared" si="225"/>
        <v>0.43696450428396572</v>
      </c>
      <c r="V266">
        <v>17.7</v>
      </c>
      <c r="W266">
        <v>14</v>
      </c>
      <c r="X266">
        <v>9</v>
      </c>
      <c r="Y266">
        <v>1</v>
      </c>
      <c r="Z266">
        <v>1</v>
      </c>
      <c r="AA266">
        <v>15</v>
      </c>
      <c r="AB266">
        <v>25</v>
      </c>
      <c r="AC266" s="9">
        <f t="shared" si="202"/>
        <v>13.458662678914763</v>
      </c>
      <c r="AD266" s="9">
        <f t="shared" si="203"/>
        <v>8.6519974364452032</v>
      </c>
      <c r="AE266" s="9">
        <f t="shared" si="204"/>
        <v>12.016021361815756</v>
      </c>
      <c r="AF266" s="9">
        <f t="shared" si="205"/>
        <v>12.016021361815756</v>
      </c>
      <c r="AG266" s="9">
        <f t="shared" si="206"/>
        <v>15.39492252647784</v>
      </c>
      <c r="AH266" s="9">
        <f t="shared" si="207"/>
        <v>25.658204210796402</v>
      </c>
      <c r="AI266" s="58">
        <f t="shared" si="208"/>
        <v>3.2329337305603465</v>
      </c>
      <c r="AJ266" s="58">
        <f t="shared" si="209"/>
        <v>7.8829309976500754</v>
      </c>
      <c r="AK266" s="58">
        <f t="shared" si="210"/>
        <v>4.8064085447263025</v>
      </c>
      <c r="AL266" s="58">
        <f t="shared" si="211"/>
        <v>2.3605547873932688</v>
      </c>
      <c r="AM266" s="58">
        <f t="shared" si="212"/>
        <v>0.57679982909634697</v>
      </c>
      <c r="AN266" s="58">
        <f t="shared" si="213"/>
        <v>2.4032042723631513</v>
      </c>
      <c r="AO266" s="56">
        <v>1169.2166666666667</v>
      </c>
      <c r="AP266" s="56">
        <v>312.06666666666666</v>
      </c>
      <c r="AQ266" s="56">
        <v>24.966666666666661</v>
      </c>
      <c r="AR266" s="57">
        <f>SUM(AO266:AQ266)</f>
        <v>1506.25</v>
      </c>
      <c r="AS266">
        <v>37</v>
      </c>
      <c r="AT266">
        <v>75</v>
      </c>
      <c r="AU266">
        <v>70</v>
      </c>
      <c r="AV266">
        <v>43</v>
      </c>
      <c r="AW266">
        <v>52</v>
      </c>
      <c r="AX266" s="9">
        <f t="shared" si="214"/>
        <v>1.4738589211618258</v>
      </c>
      <c r="AY266" s="9">
        <f t="shared" si="215"/>
        <v>2.9875518672199166</v>
      </c>
      <c r="AZ266" s="9">
        <f t="shared" si="216"/>
        <v>2.7883817427385891</v>
      </c>
      <c r="BA266" s="9">
        <f t="shared" si="217"/>
        <v>1.7128630705394192</v>
      </c>
      <c r="BB266" s="9">
        <f t="shared" si="218"/>
        <v>2.0713692946058093</v>
      </c>
      <c r="BC266" s="33">
        <f t="shared" si="219"/>
        <v>14.615208333333333</v>
      </c>
      <c r="BD266" s="33">
        <f t="shared" si="220"/>
        <v>0.31208333333333327</v>
      </c>
      <c r="BE266" s="33">
        <f t="shared" si="221"/>
        <v>3.9008333333333334</v>
      </c>
      <c r="BF266" s="42">
        <f>BI266-BG266-BH266</f>
        <v>63</v>
      </c>
      <c r="BG266" s="43">
        <v>41</v>
      </c>
      <c r="BH266" s="43">
        <v>2</v>
      </c>
      <c r="BI266" s="43">
        <v>106</v>
      </c>
      <c r="BJ266" s="42">
        <f>BM266-BK266-BL266</f>
        <v>46</v>
      </c>
      <c r="BK266" s="43">
        <v>3</v>
      </c>
      <c r="BL266" s="43">
        <v>1</v>
      </c>
      <c r="BM266" s="43">
        <v>50</v>
      </c>
      <c r="BN266" s="34">
        <f t="shared" si="228"/>
        <v>83.241950988001889</v>
      </c>
      <c r="BO266" s="34">
        <f t="shared" si="229"/>
        <v>110.52873160232616</v>
      </c>
      <c r="BP266" s="33">
        <v>32.445100678138964</v>
      </c>
      <c r="BQ266" s="33">
        <v>19.46729702770218</v>
      </c>
      <c r="BR266" s="33">
        <v>-5.6977282555913833</v>
      </c>
      <c r="BS266" s="33">
        <v>3.9482357973580031</v>
      </c>
      <c r="BT266" s="33">
        <v>0</v>
      </c>
      <c r="BU266" s="9">
        <f t="shared" si="230"/>
        <v>50.16290524760776</v>
      </c>
      <c r="BV266" s="34">
        <f t="shared" si="231"/>
        <v>66.606347216740588</v>
      </c>
      <c r="BW266" s="33">
        <v>13.160579309295478</v>
      </c>
      <c r="BX266" s="33">
        <v>0.79201288746736309</v>
      </c>
      <c r="BY266" s="33">
        <v>2.8281820750189381</v>
      </c>
      <c r="BZ266" s="33">
        <v>16.298271468612349</v>
      </c>
      <c r="CA266" s="9">
        <f t="shared" si="232"/>
        <v>33.079045740394129</v>
      </c>
      <c r="CB266" s="34">
        <f t="shared" si="233"/>
        <v>43.922384385585566</v>
      </c>
      <c r="CC266" s="47">
        <v>72.301788000000002</v>
      </c>
      <c r="CD266">
        <v>5440519</v>
      </c>
      <c r="CE266" s="68">
        <f t="shared" si="222"/>
        <v>5576531.9750000006</v>
      </c>
      <c r="CF266" s="62">
        <v>37.799999999999997</v>
      </c>
      <c r="CG266" s="62">
        <v>27.6</v>
      </c>
      <c r="CH266" s="62">
        <v>18.2</v>
      </c>
      <c r="CI266" s="62">
        <v>8.1</v>
      </c>
      <c r="CJ266" s="63">
        <f t="shared" si="226"/>
        <v>8.7886651536660132</v>
      </c>
      <c r="CK266" s="62">
        <v>4.4000000000000004</v>
      </c>
      <c r="CL266" s="63">
        <f t="shared" si="227"/>
        <v>4.7740897131025264</v>
      </c>
      <c r="CM266" s="62">
        <v>12.6</v>
      </c>
      <c r="CN266" t="s">
        <v>1878</v>
      </c>
      <c r="CO266" t="s">
        <v>2416</v>
      </c>
      <c r="CP266" t="s">
        <v>2417</v>
      </c>
      <c r="CQ266" t="s">
        <v>2400</v>
      </c>
      <c r="CR266">
        <v>70</v>
      </c>
      <c r="CS266">
        <v>183</v>
      </c>
      <c r="CT266">
        <v>22</v>
      </c>
      <c r="CU266" t="s">
        <v>3402</v>
      </c>
      <c r="CV266"/>
      <c r="CW266"/>
      <c r="CX266"/>
      <c r="CY266"/>
      <c r="CZ266" s="72">
        <v>2442000</v>
      </c>
      <c r="DA266">
        <v>0</v>
      </c>
    </row>
    <row r="267" spans="1:105" x14ac:dyDescent="0.2">
      <c r="A267" s="38" t="s">
        <v>2452</v>
      </c>
      <c r="B267" t="s">
        <v>954</v>
      </c>
      <c r="C267" t="s">
        <v>954</v>
      </c>
      <c r="D267" t="s">
        <v>954</v>
      </c>
      <c r="E267" t="str">
        <f t="shared" si="223"/>
        <v xml:space="preserve">Phaneuf, Dion </v>
      </c>
      <c r="F267" t="s">
        <v>436</v>
      </c>
      <c r="G267" t="s">
        <v>1524</v>
      </c>
      <c r="H267">
        <v>79</v>
      </c>
      <c r="I267">
        <v>17</v>
      </c>
      <c r="J267">
        <v>33</v>
      </c>
      <c r="K267">
        <f>I267+J267</f>
        <v>50</v>
      </c>
      <c r="L267">
        <v>10</v>
      </c>
      <c r="M267">
        <v>98</v>
      </c>
      <c r="N267">
        <v>230</v>
      </c>
      <c r="O267" s="4">
        <f t="shared" si="224"/>
        <v>7.3913043478260873E-2</v>
      </c>
      <c r="P267">
        <v>2353</v>
      </c>
      <c r="Q267">
        <v>4</v>
      </c>
      <c r="R267">
        <v>0</v>
      </c>
      <c r="S267">
        <v>0</v>
      </c>
      <c r="T267">
        <v>0</v>
      </c>
      <c r="U267" s="4">
        <f t="shared" si="225"/>
        <v>0</v>
      </c>
      <c r="V267" s="40">
        <v>0</v>
      </c>
      <c r="W267">
        <v>13</v>
      </c>
      <c r="X267">
        <v>18</v>
      </c>
      <c r="Y267">
        <v>0</v>
      </c>
      <c r="Z267">
        <v>0</v>
      </c>
      <c r="AA267">
        <f>I267-W267-Y267</f>
        <v>4</v>
      </c>
      <c r="AB267">
        <f>J267-X267-Z267</f>
        <v>15</v>
      </c>
      <c r="AC267" s="9">
        <f t="shared" si="202"/>
        <v>8.8448745086180818</v>
      </c>
      <c r="AD267" s="9">
        <f t="shared" si="203"/>
        <v>12.246749319625037</v>
      </c>
      <c r="AE267" s="9">
        <f t="shared" si="204"/>
        <v>0</v>
      </c>
      <c r="AF267" s="9">
        <f t="shared" si="205"/>
        <v>0</v>
      </c>
      <c r="AG267" s="9">
        <f t="shared" si="206"/>
        <v>3.3570346194195131</v>
      </c>
      <c r="AH267" s="9">
        <f t="shared" si="207"/>
        <v>12.588879822823174</v>
      </c>
      <c r="AI267" s="6">
        <f t="shared" si="208"/>
        <v>3.3150716866767689</v>
      </c>
      <c r="AJ267" s="6">
        <f t="shared" si="209"/>
        <v>7.3480495917750215</v>
      </c>
      <c r="AK267" s="6">
        <f t="shared" si="210"/>
        <v>1.9171370753008841</v>
      </c>
      <c r="AL267" s="6">
        <f t="shared" si="211"/>
        <v>2.7275906282783544</v>
      </c>
      <c r="AM267" s="6">
        <f t="shared" si="212"/>
        <v>0.68037496220139082</v>
      </c>
      <c r="AN267" s="6">
        <f t="shared" si="213"/>
        <v>6.901693471083183</v>
      </c>
      <c r="AO267" s="32">
        <v>1429.8333333333333</v>
      </c>
      <c r="AP267" s="32">
        <v>440.93333333333339</v>
      </c>
      <c r="AQ267" s="32">
        <v>156.48333333333332</v>
      </c>
      <c r="AR267" s="32">
        <v>2027.25</v>
      </c>
      <c r="AS267" s="40">
        <v>80</v>
      </c>
      <c r="AT267" s="40">
        <v>197</v>
      </c>
      <c r="AU267" s="40">
        <v>105</v>
      </c>
      <c r="AV267" s="40">
        <v>80</v>
      </c>
      <c r="AW267" s="40">
        <v>41</v>
      </c>
      <c r="AX267" s="9">
        <f t="shared" si="214"/>
        <v>2.3677395486496486</v>
      </c>
      <c r="AY267" s="9">
        <f t="shared" si="215"/>
        <v>5.8305586385497596</v>
      </c>
      <c r="AZ267" s="9">
        <f t="shared" si="216"/>
        <v>3.1076581576026636</v>
      </c>
      <c r="BA267" s="9">
        <f t="shared" si="217"/>
        <v>2.3677395486496486</v>
      </c>
      <c r="BB267" s="9">
        <f t="shared" si="218"/>
        <v>1.213466518682945</v>
      </c>
      <c r="BC267" s="9">
        <f t="shared" si="219"/>
        <v>18.099156118143458</v>
      </c>
      <c r="BD267" s="9">
        <f t="shared" si="220"/>
        <v>1.9808016877637129</v>
      </c>
      <c r="BE267" s="9">
        <f t="shared" si="221"/>
        <v>5.5814345991561192</v>
      </c>
      <c r="BF267" s="3">
        <v>79</v>
      </c>
      <c r="BG267" s="3">
        <v>54</v>
      </c>
      <c r="BH267" s="3">
        <v>5</v>
      </c>
      <c r="BI267" s="3">
        <v>138</v>
      </c>
      <c r="BJ267" s="3">
        <v>65</v>
      </c>
      <c r="BK267" s="3">
        <v>5</v>
      </c>
      <c r="BL267" s="3">
        <v>18</v>
      </c>
      <c r="BM267" s="3">
        <v>88</v>
      </c>
      <c r="BN267" s="34">
        <f t="shared" si="228"/>
        <v>64.292183570968078</v>
      </c>
      <c r="BO267" s="34">
        <f t="shared" si="229"/>
        <v>63.427977379176795</v>
      </c>
      <c r="BP267" s="34">
        <v>9.8187327297150109</v>
      </c>
      <c r="BQ267" s="34">
        <v>22.281096519108182</v>
      </c>
      <c r="BR267" s="34">
        <v>9.4330758054563382E-2</v>
      </c>
      <c r="BS267" s="34">
        <v>-0.34382235177958248</v>
      </c>
      <c r="BT267" s="34">
        <v>-1.2908158200471005</v>
      </c>
      <c r="BU267" s="34">
        <f t="shared" si="230"/>
        <v>30.559521835051068</v>
      </c>
      <c r="BV267" s="34">
        <f t="shared" si="231"/>
        <v>30.148745181947039</v>
      </c>
      <c r="BW267" s="34">
        <v>20.697860633286606</v>
      </c>
      <c r="BX267" s="34">
        <v>4.5595598540655162</v>
      </c>
      <c r="BY267" s="34">
        <v>5.7123397545990597</v>
      </c>
      <c r="BZ267" s="34">
        <v>2.762901493965825</v>
      </c>
      <c r="CA267" s="34">
        <f t="shared" si="232"/>
        <v>33.732661735917006</v>
      </c>
      <c r="CB267" s="34">
        <f t="shared" si="233"/>
        <v>33.279232197229753</v>
      </c>
      <c r="CC267" s="15">
        <v>73</v>
      </c>
      <c r="CD267" s="7">
        <v>5403964</v>
      </c>
      <c r="CE267" s="68">
        <f t="shared" si="222"/>
        <v>5609177.8227848103</v>
      </c>
      <c r="CF267" s="9">
        <v>53.2</v>
      </c>
      <c r="CG267" s="9">
        <v>43.9</v>
      </c>
      <c r="CH267" s="9">
        <v>-4.8</v>
      </c>
      <c r="CI267" s="9">
        <v>6</v>
      </c>
      <c r="CJ267" s="9">
        <f t="shared" si="226"/>
        <v>4.5720091440182875</v>
      </c>
      <c r="CK267" s="9">
        <v>3.2</v>
      </c>
      <c r="CL267" s="9">
        <f t="shared" si="227"/>
        <v>2.4384048768097535</v>
      </c>
      <c r="CM267" s="9">
        <v>9.1999999999999993</v>
      </c>
      <c r="CN267" t="s">
        <v>3478</v>
      </c>
      <c r="CO267" t="s">
        <v>2416</v>
      </c>
      <c r="CP267" t="s">
        <v>2417</v>
      </c>
      <c r="CQ267" t="s">
        <v>2400</v>
      </c>
      <c r="CR267">
        <v>75</v>
      </c>
      <c r="CS267">
        <v>210</v>
      </c>
      <c r="CT267">
        <v>3</v>
      </c>
      <c r="CU267" t="s">
        <v>3402</v>
      </c>
      <c r="CV267" t="s">
        <v>2382</v>
      </c>
      <c r="CW267">
        <v>0</v>
      </c>
      <c r="CX267">
        <v>0</v>
      </c>
      <c r="CY267">
        <v>0</v>
      </c>
      <c r="CZ267" s="71"/>
      <c r="DA267">
        <v>0</v>
      </c>
    </row>
    <row r="268" spans="1:105" x14ac:dyDescent="0.2">
      <c r="A268" s="44" t="s">
        <v>2372</v>
      </c>
      <c r="B268" s="43" t="s">
        <v>954</v>
      </c>
      <c r="C268" s="43" t="s">
        <v>954</v>
      </c>
      <c r="D268" s="42" t="s">
        <v>954</v>
      </c>
      <c r="E268" s="42" t="str">
        <f t="shared" si="223"/>
        <v xml:space="preserve">Phaneuf, Dion </v>
      </c>
      <c r="F268" s="42" t="s">
        <v>436</v>
      </c>
      <c r="G268" s="45" t="s">
        <v>2374</v>
      </c>
      <c r="H268" s="43">
        <v>82</v>
      </c>
      <c r="I268" s="64">
        <v>17</v>
      </c>
      <c r="J268" s="64">
        <v>43</v>
      </c>
      <c r="K268" s="64">
        <v>60</v>
      </c>
      <c r="L268" s="43">
        <v>12</v>
      </c>
      <c r="M268">
        <v>182</v>
      </c>
      <c r="N268">
        <v>263</v>
      </c>
      <c r="O268" s="4">
        <f t="shared" si="224"/>
        <v>6.4638783269961975E-2</v>
      </c>
      <c r="Q268">
        <v>4</v>
      </c>
      <c r="R268">
        <v>0</v>
      </c>
      <c r="S268">
        <v>0</v>
      </c>
      <c r="T268">
        <v>0</v>
      </c>
      <c r="U268" s="4">
        <f t="shared" si="225"/>
        <v>0</v>
      </c>
      <c r="V268">
        <v>0</v>
      </c>
      <c r="W268">
        <v>10</v>
      </c>
      <c r="X268">
        <v>23</v>
      </c>
      <c r="Y268">
        <v>1</v>
      </c>
      <c r="Z268">
        <v>0</v>
      </c>
      <c r="AA268">
        <v>6</v>
      </c>
      <c r="AB268">
        <v>20</v>
      </c>
      <c r="AC268" s="9">
        <f t="shared" si="202"/>
        <v>7.248419441871703</v>
      </c>
      <c r="AD268" s="9">
        <f t="shared" si="203"/>
        <v>16.671364716304918</v>
      </c>
      <c r="AE268" s="9">
        <f t="shared" si="204"/>
        <v>1.2995451591942819</v>
      </c>
      <c r="AF268" s="9">
        <f t="shared" si="205"/>
        <v>0</v>
      </c>
      <c r="AG268" s="9">
        <f t="shared" si="206"/>
        <v>4.7310838781745899</v>
      </c>
      <c r="AH268" s="9">
        <f t="shared" si="207"/>
        <v>15.770279593915301</v>
      </c>
      <c r="AI268" s="58">
        <f t="shared" si="208"/>
        <v>2.9569274238591192</v>
      </c>
      <c r="AJ268" s="58">
        <f t="shared" si="209"/>
        <v>7.3933878307091367</v>
      </c>
      <c r="AK268" s="58">
        <f t="shared" si="210"/>
        <v>1.5594541910331385</v>
      </c>
      <c r="AL268" s="58">
        <f t="shared" si="211"/>
        <v>2.444393337056872</v>
      </c>
      <c r="AM268" s="58">
        <f t="shared" si="212"/>
        <v>1.0147787218620383</v>
      </c>
      <c r="AN268" s="58">
        <f t="shared" si="213"/>
        <v>7.2774528914879788</v>
      </c>
      <c r="AO268" s="56">
        <v>1521.85</v>
      </c>
      <c r="AP268" s="56">
        <v>413.88333333333333</v>
      </c>
      <c r="AQ268" s="56">
        <v>230.85</v>
      </c>
      <c r="AR268" s="57">
        <f>SUM(AO268:AQ268)</f>
        <v>2166.583333333333</v>
      </c>
      <c r="AS268">
        <v>88</v>
      </c>
      <c r="AT268">
        <v>194</v>
      </c>
      <c r="AU268">
        <v>109</v>
      </c>
      <c r="AV268">
        <v>51</v>
      </c>
      <c r="AW268">
        <v>52</v>
      </c>
      <c r="AX268" s="9">
        <f t="shared" si="214"/>
        <v>2.4370168083387824</v>
      </c>
      <c r="AY268" s="9">
        <f t="shared" si="215"/>
        <v>5.3725143274741338</v>
      </c>
      <c r="AZ268" s="9">
        <f t="shared" si="216"/>
        <v>3.0185776376014468</v>
      </c>
      <c r="BA268" s="9">
        <f t="shared" si="217"/>
        <v>1.4123620139236126</v>
      </c>
      <c r="BB268" s="9">
        <f t="shared" si="218"/>
        <v>1.4400553867456443</v>
      </c>
      <c r="BC268" s="33">
        <f t="shared" si="219"/>
        <v>18.559146341463414</v>
      </c>
      <c r="BD268" s="33">
        <f t="shared" si="220"/>
        <v>2.8152439024390241</v>
      </c>
      <c r="BE268" s="33">
        <f t="shared" si="221"/>
        <v>5.0473577235772353</v>
      </c>
      <c r="BF268" s="42">
        <f>BI268-BG268-BH268</f>
        <v>75</v>
      </c>
      <c r="BG268" s="43">
        <v>51</v>
      </c>
      <c r="BH268" s="43">
        <v>6</v>
      </c>
      <c r="BI268" s="43">
        <v>132</v>
      </c>
      <c r="BJ268" s="42">
        <f>BM268-BK268-BL268</f>
        <v>62</v>
      </c>
      <c r="BK268" s="43">
        <v>7</v>
      </c>
      <c r="BL268" s="43">
        <v>28</v>
      </c>
      <c r="BM268" s="43">
        <v>97</v>
      </c>
      <c r="BN268" s="34">
        <f t="shared" si="228"/>
        <v>93.223840639874197</v>
      </c>
      <c r="BO268" s="34">
        <f t="shared" si="229"/>
        <v>86.056085824723297</v>
      </c>
      <c r="BP268" s="33">
        <v>21.422056145499614</v>
      </c>
      <c r="BQ268" s="33">
        <v>25.771408060746314</v>
      </c>
      <c r="BR268" s="33">
        <v>13.354336048351628</v>
      </c>
      <c r="BS268" s="33">
        <v>2.4924730217064286</v>
      </c>
      <c r="BT268" s="33">
        <v>-2.8747897960562985</v>
      </c>
      <c r="BU268" s="9">
        <f t="shared" si="230"/>
        <v>60.165483480247687</v>
      </c>
      <c r="BV268" s="34">
        <f t="shared" si="231"/>
        <v>55.539505501209462</v>
      </c>
      <c r="BW268" s="33">
        <v>39.379181170530885</v>
      </c>
      <c r="BX268" s="33">
        <v>3.9572228341563229</v>
      </c>
      <c r="BY268" s="33">
        <v>12.081400242879402</v>
      </c>
      <c r="BZ268" s="33">
        <v>-22.359447087940111</v>
      </c>
      <c r="CA268" s="9">
        <f t="shared" si="232"/>
        <v>33.058357159626503</v>
      </c>
      <c r="CB268" s="34">
        <f t="shared" si="233"/>
        <v>30.516580323513836</v>
      </c>
      <c r="CC268" s="47">
        <v>85</v>
      </c>
      <c r="CD268">
        <v>7478779</v>
      </c>
      <c r="CE268" s="68">
        <f t="shared" si="222"/>
        <v>7478779</v>
      </c>
      <c r="CF268" s="62">
        <v>55.2</v>
      </c>
      <c r="CG268" s="62">
        <v>45.7</v>
      </c>
      <c r="CH268" s="62">
        <v>11</v>
      </c>
      <c r="CI268" s="62">
        <v>10</v>
      </c>
      <c r="CJ268" s="63">
        <f t="shared" si="226"/>
        <v>7.114104304625946</v>
      </c>
      <c r="CK268" s="62">
        <v>6.6</v>
      </c>
      <c r="CL268" s="63">
        <f t="shared" si="227"/>
        <v>4.6953088410531247</v>
      </c>
      <c r="CM268" s="62">
        <v>15.8</v>
      </c>
      <c r="CN268" t="s">
        <v>1897</v>
      </c>
      <c r="CO268" t="s">
        <v>2416</v>
      </c>
      <c r="CP268" t="s">
        <v>2417</v>
      </c>
      <c r="CQ268" t="s">
        <v>2400</v>
      </c>
      <c r="CR268">
        <v>75</v>
      </c>
      <c r="CS268">
        <v>214</v>
      </c>
      <c r="CT268">
        <v>3</v>
      </c>
      <c r="CU268" t="s">
        <v>3402</v>
      </c>
      <c r="CZ268" s="72">
        <v>785333.33333333337</v>
      </c>
      <c r="DA268">
        <v>0</v>
      </c>
    </row>
    <row r="269" spans="1:105" x14ac:dyDescent="0.2">
      <c r="A269" s="38" t="s">
        <v>2452</v>
      </c>
      <c r="B269" t="s">
        <v>954</v>
      </c>
      <c r="C269" t="s">
        <v>954</v>
      </c>
      <c r="D269" t="s">
        <v>954</v>
      </c>
      <c r="E269" t="str">
        <f t="shared" si="223"/>
        <v xml:space="preserve">Boyd, Dustin </v>
      </c>
      <c r="F269" t="s">
        <v>2515</v>
      </c>
      <c r="G269" t="s">
        <v>1537</v>
      </c>
      <c r="H269">
        <v>13</v>
      </c>
      <c r="I269">
        <v>2</v>
      </c>
      <c r="J269">
        <v>2</v>
      </c>
      <c r="K269">
        <f>I269+J269</f>
        <v>4</v>
      </c>
      <c r="L269">
        <v>5</v>
      </c>
      <c r="M269">
        <v>4</v>
      </c>
      <c r="N269">
        <v>8</v>
      </c>
      <c r="O269" s="4">
        <f t="shared" si="224"/>
        <v>0.25</v>
      </c>
      <c r="P269">
        <v>200</v>
      </c>
      <c r="Q269">
        <v>1</v>
      </c>
      <c r="R269">
        <v>0</v>
      </c>
      <c r="S269">
        <v>8</v>
      </c>
      <c r="T269">
        <v>8</v>
      </c>
      <c r="U269" s="4">
        <f t="shared" si="225"/>
        <v>0.5</v>
      </c>
      <c r="V269" s="40">
        <v>2.1</v>
      </c>
      <c r="W269">
        <v>0</v>
      </c>
      <c r="X269">
        <v>0</v>
      </c>
      <c r="Y269">
        <v>0</v>
      </c>
      <c r="Z269">
        <v>0</v>
      </c>
      <c r="AA269">
        <f>I269-W269-Y269</f>
        <v>2</v>
      </c>
      <c r="AB269">
        <f>J269-X269-Z269</f>
        <v>2</v>
      </c>
      <c r="AC269" s="9">
        <f t="shared" si="202"/>
        <v>0</v>
      </c>
      <c r="AD269" s="9">
        <f t="shared" si="203"/>
        <v>0</v>
      </c>
      <c r="AE269" s="9">
        <f t="shared" si="204"/>
        <v>0</v>
      </c>
      <c r="AF269" s="9">
        <f t="shared" si="205"/>
        <v>0</v>
      </c>
      <c r="AG269" s="9">
        <f t="shared" si="206"/>
        <v>19.823788546255507</v>
      </c>
      <c r="AH269" s="9">
        <f t="shared" si="207"/>
        <v>19.823788546255507</v>
      </c>
      <c r="AI269" s="6">
        <f t="shared" si="208"/>
        <v>4.4603524229074898</v>
      </c>
      <c r="AJ269" s="6">
        <f t="shared" si="209"/>
        <v>5.8441558441558437</v>
      </c>
      <c r="AK269" s="6">
        <f t="shared" si="210"/>
        <v>0</v>
      </c>
      <c r="AL269" s="6">
        <f t="shared" si="211"/>
        <v>1.9823788546255507</v>
      </c>
      <c r="AM269" s="6">
        <f t="shared" si="212"/>
        <v>0</v>
      </c>
      <c r="AN269" s="6">
        <f t="shared" si="213"/>
        <v>0</v>
      </c>
      <c r="AO269" s="32">
        <v>121.06666666666666</v>
      </c>
      <c r="AP269" s="32">
        <v>10.266666666666667</v>
      </c>
      <c r="AQ269" s="32">
        <v>0.51666666666666672</v>
      </c>
      <c r="AR269" s="32">
        <v>131.85</v>
      </c>
      <c r="AS269" s="40">
        <v>4</v>
      </c>
      <c r="AT269" s="40">
        <v>6</v>
      </c>
      <c r="AU269" s="40">
        <v>4</v>
      </c>
      <c r="AV269" s="40">
        <v>7</v>
      </c>
      <c r="AW269" s="40">
        <v>2</v>
      </c>
      <c r="AX269" s="9">
        <f t="shared" si="214"/>
        <v>1.8202502844141071</v>
      </c>
      <c r="AY269" s="9">
        <f t="shared" si="215"/>
        <v>2.7303754266211602</v>
      </c>
      <c r="AZ269" s="9">
        <f t="shared" si="216"/>
        <v>1.8202502844141071</v>
      </c>
      <c r="BA269" s="9">
        <f t="shared" si="217"/>
        <v>3.1854379977246876</v>
      </c>
      <c r="BB269" s="9">
        <f t="shared" si="218"/>
        <v>0.91012514220705354</v>
      </c>
      <c r="BC269" s="9">
        <f t="shared" si="219"/>
        <v>9.3128205128205117</v>
      </c>
      <c r="BD269" s="9">
        <f t="shared" si="220"/>
        <v>3.9743589743589748E-2</v>
      </c>
      <c r="BE269" s="9">
        <f t="shared" si="221"/>
        <v>0.78974358974358982</v>
      </c>
      <c r="BF269" s="3">
        <v>9</v>
      </c>
      <c r="BG269" s="3">
        <v>1</v>
      </c>
      <c r="BH269" s="3">
        <v>0</v>
      </c>
      <c r="BI269" s="3">
        <v>10</v>
      </c>
      <c r="BJ269" s="3">
        <v>4</v>
      </c>
      <c r="BK269" s="3">
        <v>0</v>
      </c>
      <c r="BL269" s="3">
        <v>0</v>
      </c>
      <c r="BM269" s="3">
        <v>4</v>
      </c>
      <c r="BN269" s="34">
        <f t="shared" si="228"/>
        <v>3.6324917647888846</v>
      </c>
      <c r="BO269" s="34">
        <f t="shared" si="229"/>
        <v>55.1003680665739</v>
      </c>
      <c r="BP269" s="34">
        <v>3.0769916387562004</v>
      </c>
      <c r="BQ269" s="34">
        <v>-0.50118445027465197</v>
      </c>
      <c r="BR269" s="34">
        <v>6.1351636204188828E-3</v>
      </c>
      <c r="BS269" s="34">
        <v>-6.0579799822638976E-3</v>
      </c>
      <c r="BT269" s="34">
        <v>-0.64540791002355025</v>
      </c>
      <c r="BU269" s="34">
        <f t="shared" si="230"/>
        <v>1.930476462096153</v>
      </c>
      <c r="BV269" s="34">
        <f t="shared" si="231"/>
        <v>29.282919409877177</v>
      </c>
      <c r="BW269" s="34">
        <v>1.3142364718254271</v>
      </c>
      <c r="BX269" s="34">
        <v>2.8151904688340394E-2</v>
      </c>
      <c r="BY269" s="34">
        <v>5.2148062254288974E-2</v>
      </c>
      <c r="BZ269" s="34">
        <v>0.30747886392467533</v>
      </c>
      <c r="CA269" s="34">
        <f t="shared" si="232"/>
        <v>1.7020153026927318</v>
      </c>
      <c r="CB269" s="34">
        <f t="shared" si="233"/>
        <v>25.81744865669673</v>
      </c>
      <c r="CE269" s="68">
        <f t="shared" si="222"/>
        <v>165000</v>
      </c>
      <c r="CF269" s="9">
        <v>3.6</v>
      </c>
      <c r="CG269" s="9">
        <v>3.3</v>
      </c>
      <c r="CH269" s="9">
        <v>3.8</v>
      </c>
      <c r="CI269" s="9">
        <v>-0.2</v>
      </c>
      <c r="CJ269" s="9">
        <f t="shared" si="226"/>
        <v>-2.8043935498948356</v>
      </c>
      <c r="CK269" s="9">
        <v>0.9</v>
      </c>
      <c r="CL269" s="9">
        <f t="shared" si="227"/>
        <v>12.619770974526761</v>
      </c>
      <c r="CM269" s="9">
        <v>0.7</v>
      </c>
      <c r="CN269" t="s">
        <v>1279</v>
      </c>
      <c r="CO269" t="s">
        <v>3485</v>
      </c>
      <c r="CP269" t="s">
        <v>3134</v>
      </c>
      <c r="CQ269" t="s">
        <v>2400</v>
      </c>
      <c r="CR269">
        <v>72</v>
      </c>
      <c r="CS269">
        <v>192</v>
      </c>
      <c r="CT269">
        <v>41</v>
      </c>
      <c r="CU269" t="s">
        <v>3402</v>
      </c>
      <c r="CV269" t="s">
        <v>3090</v>
      </c>
      <c r="CW269">
        <v>1</v>
      </c>
      <c r="CX269">
        <v>0</v>
      </c>
      <c r="CY269">
        <v>0</v>
      </c>
      <c r="CZ269" s="70"/>
      <c r="DA269">
        <v>0</v>
      </c>
    </row>
    <row r="270" spans="1:105" x14ac:dyDescent="0.2">
      <c r="A270" s="44" t="s">
        <v>2372</v>
      </c>
      <c r="B270" s="43" t="s">
        <v>954</v>
      </c>
      <c r="C270" s="43" t="s">
        <v>954</v>
      </c>
      <c r="D270" s="42" t="s">
        <v>954</v>
      </c>
      <c r="E270" s="42" t="str">
        <f t="shared" si="223"/>
        <v xml:space="preserve">Boyd, Dustin </v>
      </c>
      <c r="F270" s="42" t="s">
        <v>2515</v>
      </c>
      <c r="G270" s="45" t="s">
        <v>2378</v>
      </c>
      <c r="H270" s="43">
        <v>48</v>
      </c>
      <c r="I270" s="64">
        <v>7</v>
      </c>
      <c r="J270" s="64">
        <v>5</v>
      </c>
      <c r="K270" s="64">
        <v>12</v>
      </c>
      <c r="L270" s="43">
        <v>-11</v>
      </c>
      <c r="M270">
        <v>6</v>
      </c>
      <c r="N270">
        <v>46</v>
      </c>
      <c r="O270" s="4">
        <f t="shared" si="224"/>
        <v>0.15217391304347827</v>
      </c>
      <c r="Q270">
        <v>1</v>
      </c>
      <c r="R270">
        <v>0</v>
      </c>
      <c r="S270">
        <v>65</v>
      </c>
      <c r="T270">
        <v>64</v>
      </c>
      <c r="U270" s="4">
        <f t="shared" si="225"/>
        <v>0.50387596899224807</v>
      </c>
      <c r="V270">
        <v>4.5999999999999996</v>
      </c>
      <c r="W270">
        <v>0</v>
      </c>
      <c r="X270">
        <v>0</v>
      </c>
      <c r="Y270">
        <v>0</v>
      </c>
      <c r="Z270">
        <v>0</v>
      </c>
      <c r="AA270">
        <v>7</v>
      </c>
      <c r="AB270">
        <v>5</v>
      </c>
      <c r="AC270" s="9">
        <f t="shared" si="202"/>
        <v>0</v>
      </c>
      <c r="AD270" s="9">
        <f t="shared" si="203"/>
        <v>0</v>
      </c>
      <c r="AE270" s="9">
        <f t="shared" si="204"/>
        <v>0</v>
      </c>
      <c r="AF270" s="9">
        <f t="shared" si="205"/>
        <v>0</v>
      </c>
      <c r="AG270" s="9">
        <f t="shared" si="206"/>
        <v>20.201210469357488</v>
      </c>
      <c r="AH270" s="9">
        <f t="shared" si="207"/>
        <v>14.429436049541064</v>
      </c>
      <c r="AI270" s="58">
        <f t="shared" si="208"/>
        <v>2.0201210469357491</v>
      </c>
      <c r="AJ270" s="58">
        <f t="shared" si="209"/>
        <v>1.6767582673497905</v>
      </c>
      <c r="AK270" s="58">
        <f t="shared" si="210"/>
        <v>0</v>
      </c>
      <c r="AL270" s="58">
        <f t="shared" si="211"/>
        <v>3.4630646518898556</v>
      </c>
      <c r="AM270" s="58">
        <f t="shared" si="212"/>
        <v>1.6767582673497905</v>
      </c>
      <c r="AN270" s="58">
        <f t="shared" si="213"/>
        <v>9.1836734693877542</v>
      </c>
      <c r="AO270" s="56">
        <v>415.81666666666666</v>
      </c>
      <c r="AP270" s="56">
        <v>35.783333333333331</v>
      </c>
      <c r="AQ270" s="56">
        <v>19.600000000000001</v>
      </c>
      <c r="AR270" s="57">
        <f>SUM(AO270:AQ270)</f>
        <v>471.20000000000005</v>
      </c>
      <c r="AS270">
        <v>14</v>
      </c>
      <c r="AT270">
        <v>39</v>
      </c>
      <c r="AU270">
        <v>15</v>
      </c>
      <c r="AV270">
        <v>11</v>
      </c>
      <c r="AW270">
        <v>20</v>
      </c>
      <c r="AX270" s="9">
        <f t="shared" si="214"/>
        <v>1.7826825127334462</v>
      </c>
      <c r="AY270" s="9">
        <f t="shared" si="215"/>
        <v>4.9660441426146003</v>
      </c>
      <c r="AZ270" s="9">
        <f t="shared" si="216"/>
        <v>1.9100169779286924</v>
      </c>
      <c r="BA270" s="9">
        <f t="shared" si="217"/>
        <v>1.4006791171477078</v>
      </c>
      <c r="BB270" s="9">
        <f t="shared" si="218"/>
        <v>2.5466893039049237</v>
      </c>
      <c r="BC270" s="33">
        <f t="shared" si="219"/>
        <v>8.6628472222222221</v>
      </c>
      <c r="BD270" s="33">
        <f t="shared" si="220"/>
        <v>0.40833333333333338</v>
      </c>
      <c r="BE270" s="33">
        <f t="shared" si="221"/>
        <v>0.74548611111111107</v>
      </c>
      <c r="BF270" s="42">
        <f>BI270-BG270-BH270</f>
        <v>14</v>
      </c>
      <c r="BG270" s="43">
        <v>1</v>
      </c>
      <c r="BH270" s="43">
        <v>0</v>
      </c>
      <c r="BI270" s="43">
        <v>15</v>
      </c>
      <c r="BJ270" s="42">
        <f>BM270-BK270-BL270</f>
        <v>24</v>
      </c>
      <c r="BK270" s="43">
        <v>1</v>
      </c>
      <c r="BL270" s="43">
        <v>3</v>
      </c>
      <c r="BM270" s="43">
        <v>28</v>
      </c>
      <c r="BN270" s="34">
        <f t="shared" si="228"/>
        <v>16.050635071119174</v>
      </c>
      <c r="BO270" s="34">
        <f t="shared" si="229"/>
        <v>68.126634427500733</v>
      </c>
      <c r="BP270" s="33">
        <v>11.202682564509651</v>
      </c>
      <c r="BQ270" s="33">
        <v>-2.086375869037937</v>
      </c>
      <c r="BR270" s="33">
        <v>1.3599645003619367</v>
      </c>
      <c r="BS270" s="33">
        <v>-0.25142505864971754</v>
      </c>
      <c r="BT270" s="33">
        <v>0</v>
      </c>
      <c r="BU270" s="9">
        <f t="shared" si="230"/>
        <v>10.224846137183933</v>
      </c>
      <c r="BV270" s="34">
        <f t="shared" si="231"/>
        <v>43.399177152733159</v>
      </c>
      <c r="BW270" s="33">
        <v>1.1918207655836477</v>
      </c>
      <c r="BX270" s="33">
        <v>-6.5208187851255095E-2</v>
      </c>
      <c r="BY270" s="33">
        <v>0.32920038129039936</v>
      </c>
      <c r="BZ270" s="33">
        <v>4.3699759749124487</v>
      </c>
      <c r="CA270" s="9">
        <f t="shared" si="232"/>
        <v>5.8257889339352404</v>
      </c>
      <c r="CB270" s="34">
        <f t="shared" si="233"/>
        <v>24.72745727476757</v>
      </c>
      <c r="CC270" s="47">
        <v>46.426785000000002</v>
      </c>
      <c r="CD270">
        <v>1218757</v>
      </c>
      <c r="CE270" s="68">
        <f t="shared" si="222"/>
        <v>2082043.2083333333</v>
      </c>
      <c r="CF270" s="62">
        <v>11.3</v>
      </c>
      <c r="CG270" s="62">
        <v>11.5</v>
      </c>
      <c r="CH270" s="62">
        <v>-12.6</v>
      </c>
      <c r="CI270" s="62">
        <v>-0.2</v>
      </c>
      <c r="CJ270" s="63">
        <f t="shared" si="226"/>
        <v>-0.75961386295299893</v>
      </c>
      <c r="CK270" s="62">
        <v>-1.4</v>
      </c>
      <c r="CL270" s="63">
        <f t="shared" si="227"/>
        <v>-5.317297040670991</v>
      </c>
      <c r="CM270" s="62">
        <v>-1.7</v>
      </c>
      <c r="CN270" t="s">
        <v>1910</v>
      </c>
      <c r="CO270" t="s">
        <v>3485</v>
      </c>
      <c r="CQ270" t="s">
        <v>2400</v>
      </c>
      <c r="CR270">
        <v>72</v>
      </c>
      <c r="CS270">
        <v>187</v>
      </c>
      <c r="CT270">
        <v>41</v>
      </c>
      <c r="CU270" t="s">
        <v>3402</v>
      </c>
      <c r="CV270" t="s">
        <v>3090</v>
      </c>
      <c r="CZ270" s="72">
        <v>741666.66666666663</v>
      </c>
      <c r="DA270">
        <v>0</v>
      </c>
    </row>
    <row r="271" spans="1:105" x14ac:dyDescent="0.2">
      <c r="A271" s="44" t="s">
        <v>2372</v>
      </c>
      <c r="B271" s="43"/>
      <c r="C271" s="43" t="s">
        <v>954</v>
      </c>
      <c r="D271" s="42" t="s">
        <v>954</v>
      </c>
      <c r="E271" s="42" t="str">
        <f t="shared" si="223"/>
        <v xml:space="preserve">Nystrom, Eric </v>
      </c>
      <c r="F271" s="42" t="s">
        <v>400</v>
      </c>
      <c r="G271" s="45" t="s">
        <v>1540</v>
      </c>
      <c r="H271" s="43">
        <v>44</v>
      </c>
      <c r="I271" s="64">
        <v>3</v>
      </c>
      <c r="J271" s="64">
        <v>7</v>
      </c>
      <c r="K271" s="64">
        <v>10</v>
      </c>
      <c r="L271" s="43">
        <v>-5</v>
      </c>
      <c r="M271">
        <v>48</v>
      </c>
      <c r="N271">
        <v>42</v>
      </c>
      <c r="O271" s="4">
        <f t="shared" si="224"/>
        <v>7.1428571428571425E-2</v>
      </c>
      <c r="Q271">
        <v>0</v>
      </c>
      <c r="R271">
        <v>0</v>
      </c>
      <c r="S271">
        <v>7</v>
      </c>
      <c r="T271">
        <v>7</v>
      </c>
      <c r="U271" s="4">
        <f t="shared" si="225"/>
        <v>0.5</v>
      </c>
      <c r="V271">
        <v>0.5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7</v>
      </c>
      <c r="AC271" s="9">
        <f t="shared" si="202"/>
        <v>0</v>
      </c>
      <c r="AD271" s="9">
        <f t="shared" si="203"/>
        <v>0</v>
      </c>
      <c r="AE271" s="9">
        <f t="shared" si="204"/>
        <v>0</v>
      </c>
      <c r="AF271" s="9">
        <f t="shared" si="205"/>
        <v>0</v>
      </c>
      <c r="AG271" s="9">
        <f t="shared" si="206"/>
        <v>8.4952410917958012</v>
      </c>
      <c r="AH271" s="9">
        <f t="shared" si="207"/>
        <v>19.822229214190198</v>
      </c>
      <c r="AI271" s="58">
        <f t="shared" si="208"/>
        <v>1.5574608668292298</v>
      </c>
      <c r="AJ271" s="58">
        <f t="shared" si="209"/>
        <v>0</v>
      </c>
      <c r="AK271" s="58">
        <f t="shared" si="210"/>
        <v>0</v>
      </c>
      <c r="AL271" s="58">
        <f t="shared" si="211"/>
        <v>2.1238102729489499</v>
      </c>
      <c r="AM271" s="58">
        <f t="shared" si="212"/>
        <v>5.070422535211268</v>
      </c>
      <c r="AN271" s="58">
        <f t="shared" si="213"/>
        <v>3.422053231939163</v>
      </c>
      <c r="AO271" s="56">
        <v>423.76666666666665</v>
      </c>
      <c r="AP271" s="56">
        <v>11.833333333333334</v>
      </c>
      <c r="AQ271" s="56">
        <v>70.13333333333334</v>
      </c>
      <c r="AR271" s="57">
        <f>SUM(AO271:AQ271)</f>
        <v>505.73333333333329</v>
      </c>
      <c r="AS271">
        <v>17</v>
      </c>
      <c r="AT271">
        <v>68</v>
      </c>
      <c r="AU271">
        <v>14</v>
      </c>
      <c r="AV271">
        <v>9</v>
      </c>
      <c r="AW271">
        <v>16</v>
      </c>
      <c r="AX271" s="9">
        <f t="shared" si="214"/>
        <v>2.016873187450567</v>
      </c>
      <c r="AY271" s="9">
        <f t="shared" si="215"/>
        <v>8.0674927498022679</v>
      </c>
      <c r="AZ271" s="9">
        <f t="shared" si="216"/>
        <v>1.6609543896651728</v>
      </c>
      <c r="BA271" s="9">
        <f t="shared" si="217"/>
        <v>1.0677563933561827</v>
      </c>
      <c r="BB271" s="9">
        <f t="shared" si="218"/>
        <v>1.8982335881887691</v>
      </c>
      <c r="BC271" s="33">
        <f t="shared" si="219"/>
        <v>9.6310606060606059</v>
      </c>
      <c r="BD271" s="33">
        <f t="shared" si="220"/>
        <v>1.593939393939394</v>
      </c>
      <c r="BE271" s="33">
        <f t="shared" si="221"/>
        <v>0.26893939393939398</v>
      </c>
      <c r="BF271" s="42">
        <f>BI271-BG271-BH271</f>
        <v>11</v>
      </c>
      <c r="BG271" s="43">
        <v>0</v>
      </c>
      <c r="BH271" s="43">
        <v>0</v>
      </c>
      <c r="BI271" s="43">
        <v>11</v>
      </c>
      <c r="BJ271" s="42">
        <f>BM271-BK271-BL271</f>
        <v>15</v>
      </c>
      <c r="BK271" s="43">
        <v>1</v>
      </c>
      <c r="BL271" s="43">
        <v>4</v>
      </c>
      <c r="BM271" s="43">
        <v>20</v>
      </c>
      <c r="BN271" s="34">
        <f t="shared" si="228"/>
        <v>18.957776186783022</v>
      </c>
      <c r="BO271" s="34">
        <f t="shared" si="229"/>
        <v>74.97143232315986</v>
      </c>
      <c r="BP271" s="33">
        <v>3.5862635803799079</v>
      </c>
      <c r="BQ271" s="33">
        <v>-0.68995196414389171</v>
      </c>
      <c r="BR271" s="33">
        <v>0.69209300510033578</v>
      </c>
      <c r="BS271" s="33">
        <v>-0.89965701258334307</v>
      </c>
      <c r="BT271" s="33">
        <v>0</v>
      </c>
      <c r="BU271" s="9">
        <f t="shared" si="230"/>
        <v>2.6887476087530087</v>
      </c>
      <c r="BV271" s="34">
        <f t="shared" si="231"/>
        <v>10.633064627285824</v>
      </c>
      <c r="BW271" s="33">
        <v>5.5333033274957195</v>
      </c>
      <c r="BX271" s="33">
        <v>-0.18075284445936074</v>
      </c>
      <c r="BY271" s="33">
        <v>6.9278166107209378</v>
      </c>
      <c r="BZ271" s="33">
        <v>3.9886614842727188</v>
      </c>
      <c r="CA271" s="9">
        <f t="shared" si="232"/>
        <v>16.269028578030014</v>
      </c>
      <c r="CB271" s="34">
        <f t="shared" si="233"/>
        <v>64.338367695874027</v>
      </c>
      <c r="CC271" s="47">
        <v>42.767696000000001</v>
      </c>
      <c r="CD271">
        <v>165000</v>
      </c>
      <c r="CE271" s="68">
        <f t="shared" si="222"/>
        <v>165000</v>
      </c>
      <c r="CF271" s="62">
        <v>8.5</v>
      </c>
      <c r="CG271" s="62">
        <v>9.3000000000000007</v>
      </c>
      <c r="CH271" s="62">
        <v>-6.5</v>
      </c>
      <c r="CI271" s="62">
        <v>-0.2</v>
      </c>
      <c r="CJ271" s="63">
        <f t="shared" si="226"/>
        <v>-0.68061936362089503</v>
      </c>
      <c r="CK271" s="62">
        <v>-0.5</v>
      </c>
      <c r="CL271" s="63">
        <f t="shared" si="227"/>
        <v>-1.7015484090522375</v>
      </c>
      <c r="CM271" s="62">
        <v>-0.7</v>
      </c>
      <c r="CN271" t="s">
        <v>1924</v>
      </c>
      <c r="CO271" t="s">
        <v>3218</v>
      </c>
      <c r="CP271" t="s">
        <v>3131</v>
      </c>
      <c r="CQ271" t="s">
        <v>2414</v>
      </c>
      <c r="CR271">
        <v>73</v>
      </c>
      <c r="CS271">
        <v>193</v>
      </c>
      <c r="CT271">
        <v>23</v>
      </c>
      <c r="CU271" t="s">
        <v>3402</v>
      </c>
      <c r="CV271" t="s">
        <v>3090</v>
      </c>
      <c r="CZ271" s="72">
        <v>693462</v>
      </c>
      <c r="DA271">
        <v>0</v>
      </c>
    </row>
    <row r="272" spans="1:105" s="18" customFormat="1" x14ac:dyDescent="0.2">
      <c r="A272" s="75" t="s">
        <v>2452</v>
      </c>
      <c r="B272" s="19" t="s">
        <v>954</v>
      </c>
      <c r="C272" s="19"/>
      <c r="D272" s="19" t="s">
        <v>954</v>
      </c>
      <c r="E272" s="19" t="str">
        <f t="shared" si="223"/>
        <v xml:space="preserve">Lundmark, Jamie </v>
      </c>
      <c r="F272" s="19" t="s">
        <v>2940</v>
      </c>
      <c r="G272" s="19" t="s">
        <v>1537</v>
      </c>
      <c r="H272" s="19">
        <v>39</v>
      </c>
      <c r="I272" s="19">
        <v>0</v>
      </c>
      <c r="J272" s="19">
        <v>4</v>
      </c>
      <c r="K272" s="19">
        <f>I272+J272</f>
        <v>4</v>
      </c>
      <c r="L272" s="19">
        <v>-4</v>
      </c>
      <c r="M272" s="19">
        <v>31</v>
      </c>
      <c r="N272" s="19">
        <v>28</v>
      </c>
      <c r="O272" s="20">
        <f t="shared" si="224"/>
        <v>0</v>
      </c>
      <c r="P272" s="19">
        <v>490</v>
      </c>
      <c r="Q272" s="19">
        <v>0</v>
      </c>
      <c r="R272" s="19">
        <v>0</v>
      </c>
      <c r="S272" s="19">
        <v>129</v>
      </c>
      <c r="T272" s="19">
        <v>104</v>
      </c>
      <c r="U272" s="20">
        <f t="shared" si="225"/>
        <v>0.55364806866952787</v>
      </c>
      <c r="V272" s="19"/>
      <c r="W272" s="19">
        <v>0</v>
      </c>
      <c r="X272" s="19">
        <v>2</v>
      </c>
      <c r="Y272" s="19">
        <v>0</v>
      </c>
      <c r="Z272" s="19">
        <v>0</v>
      </c>
      <c r="AA272" s="19">
        <f t="shared" ref="AA272:AB275" si="234">I272-W272-Y272</f>
        <v>0</v>
      </c>
      <c r="AB272" s="19">
        <f t="shared" si="234"/>
        <v>2</v>
      </c>
      <c r="AC272" s="24">
        <f t="shared" si="202"/>
        <v>0</v>
      </c>
      <c r="AD272" s="24">
        <f t="shared" si="203"/>
        <v>19.210245464247599</v>
      </c>
      <c r="AE272" s="24">
        <f t="shared" si="204"/>
        <v>0</v>
      </c>
      <c r="AF272" s="24">
        <f t="shared" si="205"/>
        <v>0</v>
      </c>
      <c r="AG272" s="24">
        <f t="shared" si="206"/>
        <v>0</v>
      </c>
      <c r="AH272" s="24">
        <f t="shared" si="207"/>
        <v>7.9260237780713334</v>
      </c>
      <c r="AI272" s="21">
        <f t="shared" si="208"/>
        <v>0.99075297225891668</v>
      </c>
      <c r="AJ272" s="21">
        <f t="shared" si="209"/>
        <v>9.6051227321237995</v>
      </c>
      <c r="AK272" s="21">
        <f t="shared" si="210"/>
        <v>0</v>
      </c>
      <c r="AL272" s="21">
        <f t="shared" si="211"/>
        <v>1.7833553500660502</v>
      </c>
      <c r="AM272" s="21">
        <f t="shared" si="212"/>
        <v>0</v>
      </c>
      <c r="AN272" s="21">
        <f t="shared" si="213"/>
        <v>0</v>
      </c>
      <c r="AO272" s="36">
        <v>302.8</v>
      </c>
      <c r="AP272" s="36">
        <v>31.233333333333334</v>
      </c>
      <c r="AQ272" s="36">
        <v>1.9166666666666665</v>
      </c>
      <c r="AR272" s="36">
        <v>335.95</v>
      </c>
      <c r="AS272" s="19"/>
      <c r="AT272" s="19"/>
      <c r="AU272" s="19"/>
      <c r="AV272" s="19"/>
      <c r="AW272" s="19"/>
      <c r="AX272" s="24">
        <f t="shared" si="214"/>
        <v>0</v>
      </c>
      <c r="AY272" s="24">
        <f t="shared" si="215"/>
        <v>0</v>
      </c>
      <c r="AZ272" s="24">
        <f t="shared" si="216"/>
        <v>0</v>
      </c>
      <c r="BA272" s="24">
        <f t="shared" si="217"/>
        <v>0</v>
      </c>
      <c r="BB272" s="24">
        <f t="shared" si="218"/>
        <v>0</v>
      </c>
      <c r="BC272" s="24">
        <f t="shared" si="219"/>
        <v>7.7641025641025641</v>
      </c>
      <c r="BD272" s="24">
        <f t="shared" si="220"/>
        <v>4.9145299145299144E-2</v>
      </c>
      <c r="BE272" s="24">
        <f t="shared" si="221"/>
        <v>0.8008547008547009</v>
      </c>
      <c r="BF272" s="30">
        <v>5</v>
      </c>
      <c r="BG272" s="30">
        <v>5</v>
      </c>
      <c r="BH272" s="30">
        <v>0</v>
      </c>
      <c r="BI272" s="30">
        <v>10</v>
      </c>
      <c r="BJ272" s="30">
        <v>9</v>
      </c>
      <c r="BK272" s="30">
        <v>0</v>
      </c>
      <c r="BL272" s="30">
        <v>0</v>
      </c>
      <c r="BM272" s="30">
        <v>9</v>
      </c>
      <c r="BN272" s="35">
        <f t="shared" si="228"/>
        <v>-5.045606567308587</v>
      </c>
      <c r="BO272" s="35">
        <f t="shared" si="229"/>
        <v>-30.037842341470974</v>
      </c>
      <c r="BP272" s="35">
        <v>-5.4767678080984084</v>
      </c>
      <c r="BQ272" s="35">
        <v>0.54144926460784903</v>
      </c>
      <c r="BR272" s="35">
        <v>1.5632220085549674E-2</v>
      </c>
      <c r="BS272" s="35">
        <v>-2.2473151547108005E-2</v>
      </c>
      <c r="BT272" s="35">
        <v>0</v>
      </c>
      <c r="BU272" s="35">
        <f t="shared" si="230"/>
        <v>-4.9421594749521178</v>
      </c>
      <c r="BV272" s="35">
        <f t="shared" si="231"/>
        <v>-29.421994195279762</v>
      </c>
      <c r="BW272" s="35">
        <v>3.613491092576099</v>
      </c>
      <c r="BX272" s="35">
        <v>8.5643943808360226E-2</v>
      </c>
      <c r="BY272" s="35">
        <v>0.19345248900784615</v>
      </c>
      <c r="BZ272" s="35">
        <v>-3.9960346177487742</v>
      </c>
      <c r="CA272" s="35">
        <f t="shared" si="232"/>
        <v>-0.10344709235646921</v>
      </c>
      <c r="CB272" s="35">
        <f t="shared" si="233"/>
        <v>-0.6158481461912142</v>
      </c>
      <c r="CC272" s="22">
        <v>50</v>
      </c>
      <c r="CD272" s="23">
        <v>165000</v>
      </c>
      <c r="CE272" s="76">
        <f t="shared" si="222"/>
        <v>165000</v>
      </c>
      <c r="CF272" s="24">
        <v>6.7</v>
      </c>
      <c r="CG272" s="24">
        <v>5.4</v>
      </c>
      <c r="CH272" s="24">
        <v>-5</v>
      </c>
      <c r="CI272" s="24">
        <v>-2</v>
      </c>
      <c r="CJ272" s="24">
        <f t="shared" si="226"/>
        <v>-10.837171498238959</v>
      </c>
      <c r="CK272" s="24">
        <v>-0.4</v>
      </c>
      <c r="CL272" s="24">
        <f t="shared" si="227"/>
        <v>-2.167434299647792</v>
      </c>
      <c r="CM272" s="24">
        <v>-2.4</v>
      </c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77"/>
      <c r="DA272" s="19">
        <v>1</v>
      </c>
    </row>
    <row r="273" spans="1:105" x14ac:dyDescent="0.2">
      <c r="A273" s="75" t="s">
        <v>2452</v>
      </c>
      <c r="B273" s="19" t="s">
        <v>962</v>
      </c>
      <c r="C273" s="19"/>
      <c r="D273" s="19" t="s">
        <v>954</v>
      </c>
      <c r="E273" s="19" t="str">
        <f t="shared" si="223"/>
        <v xml:space="preserve">Lundmark, Jamie </v>
      </c>
      <c r="F273" s="19" t="s">
        <v>2940</v>
      </c>
      <c r="G273" s="19" t="s">
        <v>1537</v>
      </c>
      <c r="H273" s="19">
        <v>29</v>
      </c>
      <c r="I273" s="19">
        <v>7</v>
      </c>
      <c r="J273" s="19">
        <v>2</v>
      </c>
      <c r="K273" s="19">
        <f>I273+J273</f>
        <v>9</v>
      </c>
      <c r="L273" s="19">
        <v>-8</v>
      </c>
      <c r="M273" s="19">
        <v>25</v>
      </c>
      <c r="N273" s="19">
        <v>53</v>
      </c>
      <c r="O273" s="20">
        <f t="shared" si="224"/>
        <v>0.13207547169811321</v>
      </c>
      <c r="P273" s="19">
        <v>696</v>
      </c>
      <c r="Q273" s="19">
        <v>0</v>
      </c>
      <c r="R273" s="19">
        <v>0</v>
      </c>
      <c r="S273" s="19">
        <v>195</v>
      </c>
      <c r="T273" s="19">
        <v>215</v>
      </c>
      <c r="U273" s="20">
        <f t="shared" si="225"/>
        <v>0.47560975609756095</v>
      </c>
      <c r="V273" s="19">
        <v>16.3</v>
      </c>
      <c r="W273" s="19">
        <v>0</v>
      </c>
      <c r="X273" s="19">
        <v>0</v>
      </c>
      <c r="Y273" s="19">
        <v>0</v>
      </c>
      <c r="Z273" s="19">
        <v>0</v>
      </c>
      <c r="AA273" s="19">
        <f t="shared" si="234"/>
        <v>7</v>
      </c>
      <c r="AB273" s="19">
        <f t="shared" si="234"/>
        <v>2</v>
      </c>
      <c r="AC273" s="24">
        <f t="shared" si="202"/>
        <v>0</v>
      </c>
      <c r="AD273" s="24">
        <f t="shared" si="203"/>
        <v>0</v>
      </c>
      <c r="AE273" s="24">
        <f t="shared" si="204"/>
        <v>0</v>
      </c>
      <c r="AF273" s="24">
        <f t="shared" si="205"/>
        <v>0</v>
      </c>
      <c r="AG273" s="24">
        <f t="shared" si="206"/>
        <v>21.95217561740494</v>
      </c>
      <c r="AH273" s="24">
        <f t="shared" si="207"/>
        <v>6.2720501764014118</v>
      </c>
      <c r="AI273" s="21">
        <f t="shared" si="208"/>
        <v>2.1952175617404941</v>
      </c>
      <c r="AJ273" s="21">
        <f t="shared" si="209"/>
        <v>3.7775445960125924</v>
      </c>
      <c r="AK273" s="21">
        <f t="shared" si="210"/>
        <v>0</v>
      </c>
      <c r="AL273" s="21">
        <f t="shared" si="211"/>
        <v>3.4496275970207764</v>
      </c>
      <c r="AM273" s="21">
        <f t="shared" si="212"/>
        <v>0</v>
      </c>
      <c r="AN273" s="21">
        <f t="shared" si="213"/>
        <v>7.1731008717310081</v>
      </c>
      <c r="AO273" s="36">
        <v>382.65</v>
      </c>
      <c r="AP273" s="36">
        <v>15.883333333333333</v>
      </c>
      <c r="AQ273" s="36">
        <v>66.916666666666671</v>
      </c>
      <c r="AR273" s="36">
        <v>465.45</v>
      </c>
      <c r="AS273" s="19">
        <v>36</v>
      </c>
      <c r="AT273" s="19">
        <v>43</v>
      </c>
      <c r="AU273" s="19">
        <v>32</v>
      </c>
      <c r="AV273" s="19">
        <v>29</v>
      </c>
      <c r="AW273" s="19">
        <v>22</v>
      </c>
      <c r="AX273" s="24">
        <f t="shared" si="214"/>
        <v>4.6406703190460847</v>
      </c>
      <c r="AY273" s="24">
        <f t="shared" si="215"/>
        <v>5.5430228810828233</v>
      </c>
      <c r="AZ273" s="24">
        <f t="shared" si="216"/>
        <v>4.1250402835965199</v>
      </c>
      <c r="BA273" s="24">
        <f t="shared" si="217"/>
        <v>3.7383177570093458</v>
      </c>
      <c r="BB273" s="24">
        <f t="shared" si="218"/>
        <v>2.8359651949726072</v>
      </c>
      <c r="BC273" s="24">
        <f t="shared" si="219"/>
        <v>13.194827586206896</v>
      </c>
      <c r="BD273" s="24">
        <f t="shared" si="220"/>
        <v>2.3074712643678161</v>
      </c>
      <c r="BE273" s="24">
        <f t="shared" si="221"/>
        <v>0.54770114942528736</v>
      </c>
      <c r="BF273" s="30">
        <v>14</v>
      </c>
      <c r="BG273" s="30">
        <v>1</v>
      </c>
      <c r="BH273" s="30">
        <v>0</v>
      </c>
      <c r="BI273" s="30">
        <v>15</v>
      </c>
      <c r="BJ273" s="30">
        <v>22</v>
      </c>
      <c r="BK273" s="30">
        <v>0</v>
      </c>
      <c r="BL273" s="30">
        <v>8</v>
      </c>
      <c r="BM273" s="30">
        <v>30</v>
      </c>
      <c r="BN273" s="35">
        <f t="shared" si="228"/>
        <v>12.673044920566397</v>
      </c>
      <c r="BO273" s="35">
        <f t="shared" si="229"/>
        <v>54.455021680379836</v>
      </c>
      <c r="BP273" s="35">
        <v>6.5701555555175153</v>
      </c>
      <c r="BQ273" s="35">
        <v>-0.83506718292239912</v>
      </c>
      <c r="BR273" s="35">
        <v>0.30731685659799413</v>
      </c>
      <c r="BS273" s="35">
        <v>-0.8179647263524592</v>
      </c>
      <c r="BT273" s="35">
        <v>4.6368034005284438</v>
      </c>
      <c r="BU273" s="35">
        <f t="shared" si="230"/>
        <v>9.8612439033690951</v>
      </c>
      <c r="BV273" s="35">
        <f t="shared" si="231"/>
        <v>42.372946195591773</v>
      </c>
      <c r="BW273" s="35">
        <v>1.4910195886548672</v>
      </c>
      <c r="BX273" s="35">
        <v>4.771008658346388E-2</v>
      </c>
      <c r="BY273" s="35">
        <v>2.525039759387409</v>
      </c>
      <c r="BZ273" s="35">
        <v>-1.2519684174284376</v>
      </c>
      <c r="CA273" s="35">
        <f t="shared" si="232"/>
        <v>2.8118010171973031</v>
      </c>
      <c r="CB273" s="35">
        <f t="shared" si="233"/>
        <v>12.082075484788069</v>
      </c>
      <c r="CC273" s="22">
        <v>35</v>
      </c>
      <c r="CD273" s="23">
        <v>372850</v>
      </c>
      <c r="CE273" s="76">
        <f t="shared" si="222"/>
        <v>1054265.5172413792</v>
      </c>
      <c r="CF273" s="24">
        <v>8.6999999999999993</v>
      </c>
      <c r="CG273" s="24">
        <v>10.199999999999999</v>
      </c>
      <c r="CH273" s="24">
        <v>-3.9</v>
      </c>
      <c r="CI273" s="24">
        <v>-0.4</v>
      </c>
      <c r="CJ273" s="24">
        <f t="shared" si="226"/>
        <v>-1.459188326493388</v>
      </c>
      <c r="CK273" s="24">
        <v>0</v>
      </c>
      <c r="CL273" s="24">
        <f t="shared" si="227"/>
        <v>0</v>
      </c>
      <c r="CM273" s="24">
        <v>-0.4</v>
      </c>
      <c r="CN273" s="19" t="s">
        <v>3625</v>
      </c>
      <c r="CO273" s="19" t="s">
        <v>2416</v>
      </c>
      <c r="CP273" s="19" t="s">
        <v>2417</v>
      </c>
      <c r="CQ273" s="19" t="s">
        <v>2400</v>
      </c>
      <c r="CR273" s="19">
        <v>72</v>
      </c>
      <c r="CS273" s="19">
        <v>197</v>
      </c>
      <c r="CT273" s="19">
        <v>15</v>
      </c>
      <c r="CU273" s="19" t="s">
        <v>3401</v>
      </c>
      <c r="CV273" s="19" t="s">
        <v>2382</v>
      </c>
      <c r="CW273" s="19">
        <v>3</v>
      </c>
      <c r="CX273" s="19">
        <v>2</v>
      </c>
      <c r="CY273" s="19">
        <v>0</v>
      </c>
      <c r="CZ273" s="77"/>
      <c r="DA273" s="19">
        <v>1</v>
      </c>
    </row>
    <row r="274" spans="1:105" x14ac:dyDescent="0.2">
      <c r="A274" s="25" t="s">
        <v>2452</v>
      </c>
      <c r="B274" s="10" t="s">
        <v>962</v>
      </c>
      <c r="C274" s="10"/>
      <c r="D274" s="10" t="s">
        <v>954</v>
      </c>
      <c r="E274" s="10"/>
      <c r="F274" s="10" t="s">
        <v>2940</v>
      </c>
      <c r="G274" s="10" t="s">
        <v>1537</v>
      </c>
      <c r="H274" s="10">
        <v>68</v>
      </c>
      <c r="I274" s="10">
        <v>7</v>
      </c>
      <c r="J274" s="10">
        <v>6</v>
      </c>
      <c r="K274" s="10">
        <f>I274+J274</f>
        <v>13</v>
      </c>
      <c r="L274" s="10">
        <v>-12</v>
      </c>
      <c r="M274" s="10">
        <v>56</v>
      </c>
      <c r="N274" s="10">
        <v>71</v>
      </c>
      <c r="O274" s="11">
        <f t="shared" si="224"/>
        <v>9.8591549295774641E-2</v>
      </c>
      <c r="P274" s="10">
        <v>1186</v>
      </c>
      <c r="Q274" s="10">
        <v>0</v>
      </c>
      <c r="R274" s="10">
        <v>0</v>
      </c>
      <c r="S274" s="10">
        <v>324</v>
      </c>
      <c r="T274" s="10">
        <v>319</v>
      </c>
      <c r="U274" s="11">
        <f t="shared" si="225"/>
        <v>0.50388802488335926</v>
      </c>
      <c r="V274" s="41">
        <v>16.3</v>
      </c>
      <c r="W274" s="10">
        <v>0</v>
      </c>
      <c r="X274" s="10">
        <v>2</v>
      </c>
      <c r="Y274" s="10">
        <v>0</v>
      </c>
      <c r="Z274" s="10">
        <v>0</v>
      </c>
      <c r="AA274" s="10">
        <f t="shared" si="234"/>
        <v>7</v>
      </c>
      <c r="AB274" s="10">
        <f t="shared" si="234"/>
        <v>4</v>
      </c>
      <c r="AC274" s="13">
        <f t="shared" si="202"/>
        <v>0</v>
      </c>
      <c r="AD274" s="13">
        <f t="shared" si="203"/>
        <v>12.73344651952462</v>
      </c>
      <c r="AE274" s="13">
        <f t="shared" si="204"/>
        <v>0</v>
      </c>
      <c r="AF274" s="13">
        <f t="shared" si="205"/>
        <v>0</v>
      </c>
      <c r="AG274" s="13">
        <f t="shared" si="206"/>
        <v>12.25472317455686</v>
      </c>
      <c r="AH274" s="13">
        <f t="shared" si="207"/>
        <v>7.0026989568896338</v>
      </c>
      <c r="AI274" s="29">
        <f t="shared" si="208"/>
        <v>1.6631410022612882</v>
      </c>
      <c r="AJ274" s="29">
        <f t="shared" si="209"/>
        <v>7.6400679117147714</v>
      </c>
      <c r="AK274" s="29">
        <f t="shared" si="210"/>
        <v>0</v>
      </c>
      <c r="AL274" s="29">
        <f t="shared" si="211"/>
        <v>2.7135458457947332</v>
      </c>
      <c r="AM274" s="29">
        <f t="shared" si="212"/>
        <v>0</v>
      </c>
      <c r="AN274" s="29">
        <f t="shared" si="213"/>
        <v>6.9737033270376285</v>
      </c>
      <c r="AO274" s="13">
        <v>685.45</v>
      </c>
      <c r="AP274" s="13">
        <v>47.12</v>
      </c>
      <c r="AQ274" s="13">
        <v>68.83</v>
      </c>
      <c r="AR274" s="13">
        <v>801.4</v>
      </c>
      <c r="AS274" s="41">
        <v>36</v>
      </c>
      <c r="AT274" s="41">
        <v>43</v>
      </c>
      <c r="AU274" s="41">
        <v>32</v>
      </c>
      <c r="AV274" s="41">
        <v>29</v>
      </c>
      <c r="AW274" s="41">
        <v>22</v>
      </c>
      <c r="AX274" s="13">
        <f t="shared" si="214"/>
        <v>2.6952832543049663</v>
      </c>
      <c r="AY274" s="13">
        <f t="shared" si="215"/>
        <v>3.21936610930871</v>
      </c>
      <c r="AZ274" s="13">
        <f t="shared" si="216"/>
        <v>2.3958073371599702</v>
      </c>
      <c r="BA274" s="13">
        <f t="shared" si="217"/>
        <v>2.171200399301223</v>
      </c>
      <c r="BB274" s="13">
        <f t="shared" si="218"/>
        <v>1.6471175442974795</v>
      </c>
      <c r="BC274" s="13">
        <f t="shared" si="219"/>
        <v>10.080147058823529</v>
      </c>
      <c r="BD274" s="13">
        <f t="shared" si="220"/>
        <v>1.0122058823529412</v>
      </c>
      <c r="BE274" s="13">
        <f t="shared" si="221"/>
        <v>0.69294117647058817</v>
      </c>
      <c r="BF274" s="10">
        <v>19</v>
      </c>
      <c r="BG274" s="10">
        <v>6</v>
      </c>
      <c r="BH274" s="10">
        <v>0</v>
      </c>
      <c r="BI274" s="10">
        <v>25</v>
      </c>
      <c r="BJ274" s="10">
        <v>31</v>
      </c>
      <c r="BK274" s="10">
        <v>0</v>
      </c>
      <c r="BL274" s="10">
        <v>8</v>
      </c>
      <c r="BM274" s="10">
        <v>39</v>
      </c>
      <c r="BN274" s="39">
        <v>7.6269999999999998</v>
      </c>
      <c r="BO274" s="39">
        <v>19.035</v>
      </c>
      <c r="BP274" s="13">
        <v>1.093</v>
      </c>
      <c r="BQ274" s="13">
        <v>-0.29399999999999998</v>
      </c>
      <c r="BR274" s="13">
        <v>0.32300000000000001</v>
      </c>
      <c r="BS274" s="13">
        <v>-0.84</v>
      </c>
      <c r="BT274" s="13">
        <v>4.6369999999999996</v>
      </c>
      <c r="BU274" s="39">
        <v>4.9189999999999996</v>
      </c>
      <c r="BV274" s="39">
        <v>12.276</v>
      </c>
      <c r="BW274" s="13">
        <v>5.1050000000000004</v>
      </c>
      <c r="BX274" s="13">
        <v>0.13300000000000001</v>
      </c>
      <c r="BY274" s="13">
        <v>2.718</v>
      </c>
      <c r="BZ274" s="13">
        <v>-5.2480000000000002</v>
      </c>
      <c r="CA274" s="39">
        <v>2.7080000000000002</v>
      </c>
      <c r="CB274" s="39">
        <v>6.7590000000000003</v>
      </c>
      <c r="CC274" s="16">
        <f>((CC1512*H1512)+(CC1513*H1513))/H274</f>
        <v>95.264705882352942</v>
      </c>
      <c r="CD274" s="12">
        <v>537850</v>
      </c>
      <c r="CE274" s="73">
        <f t="shared" si="222"/>
        <v>648583.82352941181</v>
      </c>
      <c r="CF274" s="13">
        <v>15.4</v>
      </c>
      <c r="CG274" s="13">
        <v>15.6</v>
      </c>
      <c r="CH274" s="13">
        <v>-8.9</v>
      </c>
      <c r="CI274" s="17">
        <v>-1.3</v>
      </c>
      <c r="CJ274" s="13">
        <f t="shared" si="226"/>
        <v>-2.834250831198561</v>
      </c>
      <c r="CK274" s="17">
        <v>-0.2</v>
      </c>
      <c r="CL274" s="13">
        <f t="shared" si="227"/>
        <v>-0.43603858941516327</v>
      </c>
      <c r="CM274" s="13">
        <v>0</v>
      </c>
      <c r="CN274" s="10" t="s">
        <v>3625</v>
      </c>
      <c r="CO274" s="10" t="s">
        <v>2416</v>
      </c>
      <c r="CP274" s="10" t="s">
        <v>2417</v>
      </c>
      <c r="CQ274" s="10" t="s">
        <v>2400</v>
      </c>
      <c r="CR274" s="10">
        <v>72</v>
      </c>
      <c r="CS274" s="10">
        <v>197</v>
      </c>
      <c r="CT274" s="10">
        <v>15</v>
      </c>
      <c r="CU274" s="10" t="s">
        <v>3401</v>
      </c>
      <c r="CV274" s="10" t="s">
        <v>2382</v>
      </c>
      <c r="CW274" s="10">
        <v>3</v>
      </c>
      <c r="CX274" s="10">
        <v>2</v>
      </c>
      <c r="CY274" s="10">
        <v>0</v>
      </c>
      <c r="CZ274" s="79"/>
      <c r="DA274" s="10">
        <v>2</v>
      </c>
    </row>
    <row r="275" spans="1:105" s="18" customFormat="1" x14ac:dyDescent="0.2">
      <c r="A275" s="38" t="s">
        <v>2452</v>
      </c>
      <c r="B275" t="s">
        <v>954</v>
      </c>
      <c r="C275" t="s">
        <v>954</v>
      </c>
      <c r="D275" s="82" t="s">
        <v>954</v>
      </c>
      <c r="E275" t="str">
        <f t="shared" ref="E275:E302" si="235">CONCATENATE(RIGHT(F275,LEN(F275)-SEARCH(" ",F275)), ", ", LEFT(F275, SEARCH(" ", F275)))</f>
        <v xml:space="preserve">Iginla, Jarome </v>
      </c>
      <c r="F275" t="s">
        <v>194</v>
      </c>
      <c r="G275" t="s">
        <v>1528</v>
      </c>
      <c r="H275">
        <v>70</v>
      </c>
      <c r="I275">
        <v>39</v>
      </c>
      <c r="J275">
        <v>55</v>
      </c>
      <c r="K275">
        <f>I275+J275</f>
        <v>94</v>
      </c>
      <c r="L275">
        <v>12</v>
      </c>
      <c r="M275">
        <v>40</v>
      </c>
      <c r="N275">
        <v>264</v>
      </c>
      <c r="O275" s="4">
        <f t="shared" si="224"/>
        <v>0.14772727272727273</v>
      </c>
      <c r="P275">
        <v>1791</v>
      </c>
      <c r="Q275">
        <v>7</v>
      </c>
      <c r="R275">
        <v>0</v>
      </c>
      <c r="S275">
        <v>215</v>
      </c>
      <c r="T275">
        <v>191</v>
      </c>
      <c r="U275" s="4">
        <f t="shared" si="225"/>
        <v>0.52955665024630538</v>
      </c>
      <c r="V275" s="40">
        <v>9.9</v>
      </c>
      <c r="W275">
        <v>13</v>
      </c>
      <c r="X275">
        <v>20</v>
      </c>
      <c r="Y275">
        <v>1</v>
      </c>
      <c r="Z275">
        <v>0</v>
      </c>
      <c r="AA275">
        <f t="shared" si="234"/>
        <v>25</v>
      </c>
      <c r="AB275">
        <f t="shared" si="234"/>
        <v>35</v>
      </c>
      <c r="AC275" s="9">
        <f t="shared" si="202"/>
        <v>11.026813062532396</v>
      </c>
      <c r="AD275" s="9">
        <f t="shared" si="203"/>
        <v>16.96432778851138</v>
      </c>
      <c r="AE275" s="9">
        <f t="shared" si="204"/>
        <v>3.1948881789137382</v>
      </c>
      <c r="AF275" s="9">
        <f t="shared" si="205"/>
        <v>0</v>
      </c>
      <c r="AG275" s="9">
        <f t="shared" si="206"/>
        <v>27.350219561484813</v>
      </c>
      <c r="AH275" s="9">
        <f t="shared" si="207"/>
        <v>38.290307386078737</v>
      </c>
      <c r="AI275" s="6">
        <f t="shared" si="208"/>
        <v>3.3914272256241165</v>
      </c>
      <c r="AJ275" s="6">
        <f t="shared" si="209"/>
        <v>8.1428773384854622</v>
      </c>
      <c r="AK275" s="6">
        <f t="shared" si="210"/>
        <v>0.63897763578274758</v>
      </c>
      <c r="AL275" s="6">
        <f t="shared" si="211"/>
        <v>2.570920638779572</v>
      </c>
      <c r="AM275" s="6">
        <f t="shared" si="212"/>
        <v>0.84821638942556898</v>
      </c>
      <c r="AN275" s="6">
        <f t="shared" si="213"/>
        <v>4.4728434504792327</v>
      </c>
      <c r="AO275" s="32">
        <v>1096.8833333333334</v>
      </c>
      <c r="AP275" s="32">
        <v>353.68333333333334</v>
      </c>
      <c r="AQ275" s="32">
        <v>93.9</v>
      </c>
      <c r="AR275" s="32">
        <v>1544.4666666666669</v>
      </c>
      <c r="AS275" s="40">
        <v>20</v>
      </c>
      <c r="AT275" s="40">
        <v>78</v>
      </c>
      <c r="AU275" s="40">
        <v>88</v>
      </c>
      <c r="AV275" s="40">
        <v>58</v>
      </c>
      <c r="AW275" s="40">
        <v>40</v>
      </c>
      <c r="AX275" s="9">
        <f t="shared" si="214"/>
        <v>0.77696723788146915</v>
      </c>
      <c r="AY275" s="9">
        <f t="shared" si="215"/>
        <v>3.0301722277377299</v>
      </c>
      <c r="AZ275" s="9">
        <f t="shared" si="216"/>
        <v>3.4186558466784644</v>
      </c>
      <c r="BA275" s="9">
        <f t="shared" si="217"/>
        <v>2.2532049898562607</v>
      </c>
      <c r="BB275" s="9">
        <f t="shared" si="218"/>
        <v>1.5539344757629383</v>
      </c>
      <c r="BC275" s="9">
        <f t="shared" si="219"/>
        <v>15.669761904761906</v>
      </c>
      <c r="BD275" s="9">
        <f t="shared" si="220"/>
        <v>1.3414285714285714</v>
      </c>
      <c r="BE275" s="9">
        <f t="shared" si="221"/>
        <v>5.0526190476190473</v>
      </c>
      <c r="BF275" s="3">
        <v>62</v>
      </c>
      <c r="BG275" s="3">
        <v>48</v>
      </c>
      <c r="BH275" s="3">
        <v>1</v>
      </c>
      <c r="BI275" s="3">
        <v>111</v>
      </c>
      <c r="BJ275" s="3">
        <v>47</v>
      </c>
      <c r="BK275" s="3">
        <v>5</v>
      </c>
      <c r="BL275" s="3">
        <v>7</v>
      </c>
      <c r="BM275" s="3">
        <v>59</v>
      </c>
      <c r="BN275" s="34">
        <f t="shared" ref="BN275:BN280" si="236">BU275+CA275</f>
        <v>112.66016153879886</v>
      </c>
      <c r="BO275" s="34">
        <f t="shared" ref="BO275:BO280" si="237">BN275/AR275*2000</f>
        <v>145.88875755013447</v>
      </c>
      <c r="BP275" s="34">
        <v>53.872550227437287</v>
      </c>
      <c r="BQ275" s="34">
        <v>23.920688185085414</v>
      </c>
      <c r="BR275" s="34">
        <v>7.186617903893025E-2</v>
      </c>
      <c r="BS275" s="34">
        <v>1.3095269148953816</v>
      </c>
      <c r="BT275" s="34">
        <v>11.133594101685498</v>
      </c>
      <c r="BU275" s="34">
        <f t="shared" ref="BU275:BU280" si="238">SUM(BP275:BT275)</f>
        <v>90.308225608142521</v>
      </c>
      <c r="BV275" s="34">
        <f t="shared" ref="BV275:BV280" si="239">BU275/AR275*2000</f>
        <v>116.94422101455844</v>
      </c>
      <c r="BW275" s="34">
        <v>8.4101771151652738</v>
      </c>
      <c r="BX275" s="34">
        <v>4.6895612703982494E-2</v>
      </c>
      <c r="BY275" s="34">
        <v>5.197031479807074</v>
      </c>
      <c r="BZ275" s="34">
        <v>8.6978317229800144</v>
      </c>
      <c r="CA275" s="34">
        <f t="shared" ref="CA275:CA280" si="240">SUM(BW275:BZ275)</f>
        <v>22.351935930656346</v>
      </c>
      <c r="CB275" s="34">
        <f t="shared" ref="CB275:CB280" si="241">CA275/AR275*2000</f>
        <v>28.944536535576045</v>
      </c>
      <c r="CC275" s="15">
        <v>69</v>
      </c>
      <c r="CD275" s="7">
        <v>5667883</v>
      </c>
      <c r="CE275" s="68">
        <f t="shared" si="222"/>
        <v>6639520.0857142853</v>
      </c>
      <c r="CF275" s="9">
        <v>39.700000000000003</v>
      </c>
      <c r="CG275" s="9">
        <v>30.8</v>
      </c>
      <c r="CH275" s="9">
        <v>2.2000000000000002</v>
      </c>
      <c r="CI275" s="9">
        <v>16</v>
      </c>
      <c r="CJ275" s="9">
        <f t="shared" si="226"/>
        <v>16.063853818930244</v>
      </c>
      <c r="CK275" s="9">
        <v>2.8</v>
      </c>
      <c r="CL275" s="9">
        <f t="shared" si="227"/>
        <v>2.8111744183127927</v>
      </c>
      <c r="CM275" s="9">
        <v>18.8</v>
      </c>
      <c r="CN275" t="s">
        <v>2415</v>
      </c>
      <c r="CO275" t="s">
        <v>2416</v>
      </c>
      <c r="CP275" t="s">
        <v>2417</v>
      </c>
      <c r="CQ275" t="s">
        <v>2400</v>
      </c>
      <c r="CR275">
        <v>73</v>
      </c>
      <c r="CS275">
        <v>204</v>
      </c>
      <c r="CT275">
        <v>12</v>
      </c>
      <c r="CU275" t="s">
        <v>3401</v>
      </c>
      <c r="CV275" t="s">
        <v>2382</v>
      </c>
      <c r="CW275">
        <v>4</v>
      </c>
      <c r="CX275">
        <v>3</v>
      </c>
      <c r="CY275">
        <v>1</v>
      </c>
      <c r="CZ275" s="70"/>
      <c r="DA275">
        <v>0</v>
      </c>
    </row>
    <row r="276" spans="1:105" x14ac:dyDescent="0.2">
      <c r="A276" s="44" t="s">
        <v>2372</v>
      </c>
      <c r="B276" s="43" t="s">
        <v>954</v>
      </c>
      <c r="C276" s="43" t="s">
        <v>954</v>
      </c>
      <c r="D276" s="82" t="s">
        <v>954</v>
      </c>
      <c r="E276" s="42" t="str">
        <f t="shared" si="235"/>
        <v xml:space="preserve">Iginla, Jarome </v>
      </c>
      <c r="F276" s="42" t="s">
        <v>194</v>
      </c>
      <c r="G276" s="45" t="s">
        <v>1528</v>
      </c>
      <c r="H276" s="43">
        <v>82</v>
      </c>
      <c r="I276" s="64">
        <v>50</v>
      </c>
      <c r="J276" s="64">
        <v>48</v>
      </c>
      <c r="K276" s="64">
        <v>98</v>
      </c>
      <c r="L276" s="43">
        <v>27</v>
      </c>
      <c r="M276">
        <v>83</v>
      </c>
      <c r="N276">
        <v>338</v>
      </c>
      <c r="O276" s="4">
        <f t="shared" si="224"/>
        <v>0.14792899408284024</v>
      </c>
      <c r="Q276">
        <v>9</v>
      </c>
      <c r="R276">
        <v>0</v>
      </c>
      <c r="S276">
        <v>245</v>
      </c>
      <c r="T276">
        <v>200</v>
      </c>
      <c r="U276" s="4">
        <f t="shared" si="225"/>
        <v>0.550561797752809</v>
      </c>
      <c r="V276">
        <v>9.4</v>
      </c>
      <c r="W276">
        <v>15</v>
      </c>
      <c r="X276">
        <v>18</v>
      </c>
      <c r="Y276">
        <v>0</v>
      </c>
      <c r="Z276">
        <v>0</v>
      </c>
      <c r="AA276">
        <v>35</v>
      </c>
      <c r="AB276">
        <v>30</v>
      </c>
      <c r="AC276" s="9">
        <f t="shared" si="202"/>
        <v>12.551134250650799</v>
      </c>
      <c r="AD276" s="9">
        <f t="shared" si="203"/>
        <v>15.061361100780958</v>
      </c>
      <c r="AE276" s="9">
        <f t="shared" si="204"/>
        <v>0</v>
      </c>
      <c r="AF276" s="9">
        <f t="shared" si="205"/>
        <v>0</v>
      </c>
      <c r="AG276" s="9">
        <f t="shared" si="206"/>
        <v>30.872137895549265</v>
      </c>
      <c r="AH276" s="9">
        <f t="shared" si="207"/>
        <v>26.461832481899371</v>
      </c>
      <c r="AI276" s="58">
        <f t="shared" si="208"/>
        <v>3.7046565474659117</v>
      </c>
      <c r="AJ276" s="58">
        <f t="shared" si="209"/>
        <v>8.3674228337671988</v>
      </c>
      <c r="AK276" s="58">
        <f t="shared" si="210"/>
        <v>3.0901287553648067</v>
      </c>
      <c r="AL276" s="58">
        <f t="shared" si="211"/>
        <v>2.2933588150979451</v>
      </c>
      <c r="AM276" s="58">
        <f t="shared" si="212"/>
        <v>1.1714391967274078</v>
      </c>
      <c r="AN276" s="58">
        <f t="shared" si="213"/>
        <v>7.7253218884120169</v>
      </c>
      <c r="AO276" s="56">
        <v>1360.45</v>
      </c>
      <c r="AP276" s="56">
        <v>358.53333333333336</v>
      </c>
      <c r="AQ276" s="56">
        <v>38.833333333333336</v>
      </c>
      <c r="AR276" s="57">
        <f>SUM(AO276:AQ276)</f>
        <v>1757.8166666666666</v>
      </c>
      <c r="AS276">
        <v>10</v>
      </c>
      <c r="AT276">
        <v>98</v>
      </c>
      <c r="AU276">
        <v>117</v>
      </c>
      <c r="AV276">
        <v>64</v>
      </c>
      <c r="AW276">
        <v>47</v>
      </c>
      <c r="AX276" s="9">
        <f t="shared" si="214"/>
        <v>0.34133252424883143</v>
      </c>
      <c r="AY276" s="9">
        <f t="shared" si="215"/>
        <v>3.3450587376385479</v>
      </c>
      <c r="AZ276" s="9">
        <f t="shared" si="216"/>
        <v>3.9935905337113278</v>
      </c>
      <c r="BA276" s="9">
        <f t="shared" si="217"/>
        <v>2.1845281551925213</v>
      </c>
      <c r="BB276" s="9">
        <f t="shared" si="218"/>
        <v>1.6042628639695076</v>
      </c>
      <c r="BC276" s="33">
        <f t="shared" si="219"/>
        <v>16.590853658536584</v>
      </c>
      <c r="BD276" s="33">
        <f t="shared" si="220"/>
        <v>0.47357723577235777</v>
      </c>
      <c r="BE276" s="33">
        <f t="shared" si="221"/>
        <v>4.3723577235772364</v>
      </c>
      <c r="BF276" s="42">
        <f>BI276-BG276-BH276</f>
        <v>84</v>
      </c>
      <c r="BG276" s="43">
        <v>50</v>
      </c>
      <c r="BH276" s="43">
        <v>2</v>
      </c>
      <c r="BI276" s="43">
        <v>136</v>
      </c>
      <c r="BJ276" s="42">
        <f>BM276-BK276-BL276</f>
        <v>52</v>
      </c>
      <c r="BK276" s="43">
        <v>7</v>
      </c>
      <c r="BL276" s="43">
        <v>5</v>
      </c>
      <c r="BM276" s="43">
        <v>64</v>
      </c>
      <c r="BN276" s="34">
        <f t="shared" si="236"/>
        <v>141.29555212635304</v>
      </c>
      <c r="BO276" s="34">
        <f t="shared" si="237"/>
        <v>160.76255824140142</v>
      </c>
      <c r="BP276" s="33">
        <v>78.188549979986561</v>
      </c>
      <c r="BQ276" s="33">
        <v>28.951242709626399</v>
      </c>
      <c r="BR276" s="33">
        <v>2.9128676057414196</v>
      </c>
      <c r="BS276" s="33">
        <v>-0.49814658729068184</v>
      </c>
      <c r="BT276" s="33">
        <v>9.4258973469865293</v>
      </c>
      <c r="BU276" s="9">
        <f t="shared" si="238"/>
        <v>118.98041105505024</v>
      </c>
      <c r="BV276" s="34">
        <f t="shared" si="239"/>
        <v>135.37294680527955</v>
      </c>
      <c r="BW276" s="33">
        <v>16.008728017735677</v>
      </c>
      <c r="BX276" s="33">
        <v>6.4820352953774779E-2</v>
      </c>
      <c r="BY276" s="33">
        <v>1.4580940538666307</v>
      </c>
      <c r="BZ276" s="33">
        <v>4.7834986467467155</v>
      </c>
      <c r="CA276" s="9">
        <f t="shared" si="240"/>
        <v>22.315141071302797</v>
      </c>
      <c r="CB276" s="34">
        <f t="shared" si="241"/>
        <v>25.389611436121854</v>
      </c>
      <c r="CC276" s="47">
        <v>68.554832000000005</v>
      </c>
      <c r="CD276">
        <v>6937903</v>
      </c>
      <c r="CE276" s="68">
        <f t="shared" si="222"/>
        <v>6937903</v>
      </c>
      <c r="CF276" s="62">
        <v>46.1</v>
      </c>
      <c r="CG276" s="62">
        <v>34.700000000000003</v>
      </c>
      <c r="CH276" s="62">
        <v>28.9</v>
      </c>
      <c r="CI276" s="62">
        <v>18</v>
      </c>
      <c r="CJ276" s="63">
        <f t="shared" si="226"/>
        <v>16.703915366828806</v>
      </c>
      <c r="CK276" s="62">
        <v>6.7</v>
      </c>
      <c r="CL276" s="63">
        <f t="shared" si="227"/>
        <v>6.2175684976529455</v>
      </c>
      <c r="CM276" s="62">
        <v>25.7</v>
      </c>
      <c r="CN276" t="s">
        <v>1989</v>
      </c>
      <c r="CO276" t="s">
        <v>2416</v>
      </c>
      <c r="CP276" t="s">
        <v>2417</v>
      </c>
      <c r="CQ276" t="s">
        <v>2400</v>
      </c>
      <c r="CR276">
        <v>73</v>
      </c>
      <c r="CS276">
        <v>207</v>
      </c>
      <c r="CT276">
        <v>12</v>
      </c>
      <c r="CU276" t="s">
        <v>3401</v>
      </c>
      <c r="CZ276" s="72">
        <v>7000000</v>
      </c>
      <c r="DA276">
        <v>0</v>
      </c>
    </row>
    <row r="277" spans="1:105" x14ac:dyDescent="0.2">
      <c r="A277" s="38" t="s">
        <v>2452</v>
      </c>
      <c r="B277" t="s">
        <v>956</v>
      </c>
      <c r="C277" t="s">
        <v>956</v>
      </c>
      <c r="D277" s="82" t="s">
        <v>954</v>
      </c>
      <c r="E277" t="str">
        <f t="shared" si="235"/>
        <v xml:space="preserve">Vandermeer, Jim </v>
      </c>
      <c r="F277" t="s">
        <v>2312</v>
      </c>
      <c r="G277" t="s">
        <v>1524</v>
      </c>
      <c r="H277">
        <v>46</v>
      </c>
      <c r="I277">
        <v>1</v>
      </c>
      <c r="J277">
        <v>6</v>
      </c>
      <c r="K277">
        <f>I277+J277</f>
        <v>7</v>
      </c>
      <c r="L277">
        <v>-3</v>
      </c>
      <c r="M277">
        <v>53</v>
      </c>
      <c r="N277">
        <v>50</v>
      </c>
      <c r="O277" s="4">
        <f t="shared" si="224"/>
        <v>0.02</v>
      </c>
      <c r="P277">
        <v>1010</v>
      </c>
      <c r="Q277">
        <v>0</v>
      </c>
      <c r="R277">
        <v>0</v>
      </c>
      <c r="S277">
        <v>0</v>
      </c>
      <c r="T277">
        <v>0</v>
      </c>
      <c r="U277" s="4">
        <f t="shared" si="225"/>
        <v>0</v>
      </c>
      <c r="V277" s="40">
        <v>0</v>
      </c>
      <c r="W277">
        <v>0</v>
      </c>
      <c r="X277">
        <v>1</v>
      </c>
      <c r="Y277">
        <v>0</v>
      </c>
      <c r="Z277">
        <v>0</v>
      </c>
      <c r="AA277">
        <f>I277-W277-Y277</f>
        <v>1</v>
      </c>
      <c r="AB277">
        <f>J277-X277-Z277</f>
        <v>5</v>
      </c>
      <c r="AC277" s="9">
        <f t="shared" si="202"/>
        <v>0</v>
      </c>
      <c r="AD277" s="9">
        <f t="shared" si="203"/>
        <v>4.1067761806981524</v>
      </c>
      <c r="AE277" s="9">
        <f t="shared" si="204"/>
        <v>0</v>
      </c>
      <c r="AF277" s="9">
        <f t="shared" si="205"/>
        <v>0</v>
      </c>
      <c r="AG277" s="9">
        <f t="shared" si="206"/>
        <v>1.8389865140988966</v>
      </c>
      <c r="AH277" s="9">
        <f t="shared" si="207"/>
        <v>9.1949325704944833</v>
      </c>
      <c r="AI277" s="6">
        <f t="shared" si="208"/>
        <v>2.0228851655087863</v>
      </c>
      <c r="AJ277" s="6">
        <f t="shared" si="209"/>
        <v>2.4640657084188913</v>
      </c>
      <c r="AK277" s="6">
        <f t="shared" si="210"/>
        <v>1.270513499205929</v>
      </c>
      <c r="AL277" s="6">
        <f t="shared" si="211"/>
        <v>2.4826317940335105</v>
      </c>
      <c r="AM277" s="6">
        <f t="shared" si="212"/>
        <v>0</v>
      </c>
      <c r="AN277" s="6">
        <f t="shared" si="213"/>
        <v>9.5288512440444677</v>
      </c>
      <c r="AO277" s="33">
        <v>652.5333333333333</v>
      </c>
      <c r="AP277" s="33">
        <v>73.05</v>
      </c>
      <c r="AQ277" s="33">
        <v>94.45</v>
      </c>
      <c r="AR277" s="32">
        <v>820.0333333333333</v>
      </c>
      <c r="AS277" s="40">
        <v>43</v>
      </c>
      <c r="AT277" s="40">
        <v>53</v>
      </c>
      <c r="AU277" s="40">
        <v>15</v>
      </c>
      <c r="AV277" s="40">
        <v>21</v>
      </c>
      <c r="AW277" s="40">
        <v>9</v>
      </c>
      <c r="AX277" s="9">
        <f t="shared" si="214"/>
        <v>3.1462135685541242</v>
      </c>
      <c r="AY277" s="9">
        <f t="shared" si="215"/>
        <v>3.8778911426364786</v>
      </c>
      <c r="AZ277" s="9">
        <f t="shared" si="216"/>
        <v>1.0975163611235317</v>
      </c>
      <c r="BA277" s="9">
        <f t="shared" si="217"/>
        <v>1.5365229055729441</v>
      </c>
      <c r="BB277" s="9">
        <f t="shared" si="218"/>
        <v>0.6585098166741189</v>
      </c>
      <c r="BC277" s="9">
        <f t="shared" si="219"/>
        <v>14.185507246376812</v>
      </c>
      <c r="BD277" s="9">
        <f t="shared" si="220"/>
        <v>2.0532608695652175</v>
      </c>
      <c r="BE277" s="9">
        <f t="shared" si="221"/>
        <v>1.5880434782608694</v>
      </c>
      <c r="BF277" s="3">
        <v>22</v>
      </c>
      <c r="BG277" s="3">
        <v>3</v>
      </c>
      <c r="BH277" s="3">
        <v>2</v>
      </c>
      <c r="BI277" s="3">
        <v>27</v>
      </c>
      <c r="BJ277" s="3">
        <v>27</v>
      </c>
      <c r="BK277" s="3">
        <v>0</v>
      </c>
      <c r="BL277" s="3">
        <v>15</v>
      </c>
      <c r="BM277" s="3">
        <v>42</v>
      </c>
      <c r="BN277" s="34">
        <f t="shared" si="236"/>
        <v>13.741968735505935</v>
      </c>
      <c r="BO277" s="34">
        <f t="shared" si="237"/>
        <v>33.515634491701803</v>
      </c>
      <c r="BP277" s="34">
        <v>0.6009813055077371</v>
      </c>
      <c r="BQ277" s="34">
        <v>-1.7127638576278295</v>
      </c>
      <c r="BR277" s="34">
        <v>-0.42791400865499346</v>
      </c>
      <c r="BS277" s="34">
        <v>-0.19931067436947547</v>
      </c>
      <c r="BT277" s="34">
        <v>0</v>
      </c>
      <c r="BU277" s="34">
        <f t="shared" si="238"/>
        <v>-1.7390072351445613</v>
      </c>
      <c r="BV277" s="34">
        <f t="shared" si="239"/>
        <v>-4.2413086504074498</v>
      </c>
      <c r="BW277" s="34">
        <v>12.62462201571075</v>
      </c>
      <c r="BX277" s="34">
        <v>2.2511225252749321</v>
      </c>
      <c r="BY277" s="34">
        <v>0.43687632450572039</v>
      </c>
      <c r="BZ277" s="34">
        <v>0.16835510515909471</v>
      </c>
      <c r="CA277" s="34">
        <f t="shared" si="240"/>
        <v>15.480975970650496</v>
      </c>
      <c r="CB277" s="34">
        <f t="shared" si="241"/>
        <v>37.756943142109257</v>
      </c>
      <c r="CC277" s="15">
        <v>41</v>
      </c>
      <c r="CD277" s="7">
        <v>444348</v>
      </c>
      <c r="CE277" s="68">
        <f t="shared" si="222"/>
        <v>792098.6086956521</v>
      </c>
      <c r="CF277" s="9">
        <v>15.3</v>
      </c>
      <c r="CG277" s="9">
        <v>18.8</v>
      </c>
      <c r="CH277" s="9">
        <v>-1.1000000000000001</v>
      </c>
      <c r="CI277" s="9">
        <v>-1</v>
      </c>
      <c r="CJ277" s="9">
        <f t="shared" si="226"/>
        <v>-2.0252480928913794</v>
      </c>
      <c r="CK277" s="9">
        <v>1.4</v>
      </c>
      <c r="CL277" s="9">
        <f t="shared" si="227"/>
        <v>2.8353473300479308</v>
      </c>
      <c r="CM277" s="9">
        <v>0.4</v>
      </c>
      <c r="CN277" t="s">
        <v>3238</v>
      </c>
      <c r="CO277" t="s">
        <v>3239</v>
      </c>
      <c r="CP277" t="s">
        <v>2417</v>
      </c>
      <c r="CQ277" t="s">
        <v>2400</v>
      </c>
      <c r="CR277">
        <v>73</v>
      </c>
      <c r="CS277">
        <v>208</v>
      </c>
      <c r="CU277" t="s">
        <v>3402</v>
      </c>
      <c r="CV277" t="s">
        <v>2382</v>
      </c>
      <c r="CW277">
        <v>0</v>
      </c>
      <c r="CX277">
        <v>0</v>
      </c>
      <c r="CY277">
        <v>0</v>
      </c>
      <c r="CZ277" s="70"/>
      <c r="DA277">
        <v>0</v>
      </c>
    </row>
    <row r="278" spans="1:105" x14ac:dyDescent="0.2">
      <c r="A278" s="78" t="s">
        <v>2372</v>
      </c>
      <c r="B278" s="52" t="s">
        <v>956</v>
      </c>
      <c r="C278" s="52" t="s">
        <v>956</v>
      </c>
      <c r="D278" s="53" t="s">
        <v>954</v>
      </c>
      <c r="E278" s="53" t="str">
        <f t="shared" si="235"/>
        <v xml:space="preserve">Vandermeer, Jim </v>
      </c>
      <c r="F278" s="53" t="s">
        <v>2312</v>
      </c>
      <c r="G278" s="54" t="s">
        <v>2374</v>
      </c>
      <c r="H278" s="52">
        <v>26</v>
      </c>
      <c r="I278" s="19">
        <v>2</v>
      </c>
      <c r="J278" s="19">
        <v>7</v>
      </c>
      <c r="K278" s="19">
        <v>9</v>
      </c>
      <c r="L278" s="52">
        <v>3</v>
      </c>
      <c r="M278" s="19">
        <v>44</v>
      </c>
      <c r="N278" s="19">
        <v>23</v>
      </c>
      <c r="O278" s="20">
        <f t="shared" si="224"/>
        <v>8.6956521739130432E-2</v>
      </c>
      <c r="P278" s="19"/>
      <c r="Q278" s="19"/>
      <c r="R278" s="19"/>
      <c r="S278" s="19">
        <v>0</v>
      </c>
      <c r="T278" s="19">
        <v>0</v>
      </c>
      <c r="U278" s="20">
        <f t="shared" si="225"/>
        <v>0</v>
      </c>
      <c r="V278" s="19"/>
      <c r="W278" s="19"/>
      <c r="X278" s="19"/>
      <c r="Y278" s="19"/>
      <c r="Z278" s="19"/>
      <c r="AA278" s="19"/>
      <c r="AB278" s="19"/>
      <c r="AC278" s="24">
        <f t="shared" si="202"/>
        <v>0</v>
      </c>
      <c r="AD278" s="24">
        <f t="shared" si="203"/>
        <v>0</v>
      </c>
      <c r="AE278" s="24">
        <f t="shared" si="204"/>
        <v>0</v>
      </c>
      <c r="AF278" s="24">
        <f t="shared" si="205"/>
        <v>0</v>
      </c>
      <c r="AG278" s="24">
        <f t="shared" si="206"/>
        <v>0</v>
      </c>
      <c r="AH278" s="24">
        <f t="shared" si="207"/>
        <v>0</v>
      </c>
      <c r="AI278" s="21">
        <f t="shared" si="208"/>
        <v>2.4507509679615365</v>
      </c>
      <c r="AJ278" s="21">
        <f t="shared" si="209"/>
        <v>2.3293432546101585</v>
      </c>
      <c r="AK278" s="21">
        <f t="shared" si="210"/>
        <v>3.5901271503365746</v>
      </c>
      <c r="AL278" s="21">
        <f t="shared" si="211"/>
        <v>2.4507509679615365</v>
      </c>
      <c r="AM278" s="21">
        <f t="shared" si="212"/>
        <v>1.1646716273050792</v>
      </c>
      <c r="AN278" s="21">
        <f t="shared" si="213"/>
        <v>4.4876589379207186</v>
      </c>
      <c r="AO278" s="60">
        <v>391.7166666666667</v>
      </c>
      <c r="AP278" s="60">
        <v>51.516666666666666</v>
      </c>
      <c r="AQ278" s="60">
        <v>66.849999999999994</v>
      </c>
      <c r="AR278" s="61">
        <f>SUM(AO278:AQ278)</f>
        <v>510.08333333333337</v>
      </c>
      <c r="AS278" s="19"/>
      <c r="AT278" s="19"/>
      <c r="AU278" s="19"/>
      <c r="AV278" s="19"/>
      <c r="AW278" s="19"/>
      <c r="AX278" s="24">
        <f t="shared" si="214"/>
        <v>0</v>
      </c>
      <c r="AY278" s="24">
        <f t="shared" si="215"/>
        <v>0</v>
      </c>
      <c r="AZ278" s="24">
        <f t="shared" si="216"/>
        <v>0</v>
      </c>
      <c r="BA278" s="24">
        <f t="shared" si="217"/>
        <v>0</v>
      </c>
      <c r="BB278" s="24">
        <f t="shared" si="218"/>
        <v>0</v>
      </c>
      <c r="BC278" s="24">
        <f t="shared" si="219"/>
        <v>15.066025641025643</v>
      </c>
      <c r="BD278" s="24">
        <f t="shared" si="220"/>
        <v>2.5711538461538459</v>
      </c>
      <c r="BE278" s="24">
        <f t="shared" si="221"/>
        <v>1.9814102564102565</v>
      </c>
      <c r="BF278" s="53">
        <f>BI278-BG278-BH278</f>
        <v>16</v>
      </c>
      <c r="BG278" s="52">
        <v>2</v>
      </c>
      <c r="BH278" s="52">
        <v>4</v>
      </c>
      <c r="BI278" s="52">
        <v>22</v>
      </c>
      <c r="BJ278" s="53">
        <f>BM278-BK278-BL278</f>
        <v>16</v>
      </c>
      <c r="BK278" s="52">
        <v>1</v>
      </c>
      <c r="BL278" s="52">
        <v>5</v>
      </c>
      <c r="BM278" s="52">
        <v>22</v>
      </c>
      <c r="BN278" s="35">
        <f t="shared" si="236"/>
        <v>17.895487459004869</v>
      </c>
      <c r="BO278" s="35">
        <f t="shared" si="237"/>
        <v>70.166917009658036</v>
      </c>
      <c r="BP278" s="24">
        <v>2.6314825155290542</v>
      </c>
      <c r="BQ278" s="24">
        <v>0.78552640528205087</v>
      </c>
      <c r="BR278" s="24">
        <v>-0.26145509518506199</v>
      </c>
      <c r="BS278" s="24">
        <v>2.055949114334279</v>
      </c>
      <c r="BT278" s="24">
        <v>0</v>
      </c>
      <c r="BU278" s="24">
        <f t="shared" si="238"/>
        <v>5.2115029399603223</v>
      </c>
      <c r="BV278" s="35">
        <f t="shared" si="239"/>
        <v>20.433927554165614</v>
      </c>
      <c r="BW278" s="24">
        <v>6.8773817999358577</v>
      </c>
      <c r="BX278" s="24">
        <v>0.48418478802081005</v>
      </c>
      <c r="BY278" s="24">
        <v>4.3807979137460844</v>
      </c>
      <c r="BZ278" s="24">
        <v>0.94162001734179612</v>
      </c>
      <c r="CA278" s="24">
        <f t="shared" si="240"/>
        <v>12.683984519044548</v>
      </c>
      <c r="CB278" s="35">
        <f t="shared" si="241"/>
        <v>49.732989455492429</v>
      </c>
      <c r="CC278" s="55">
        <v>43.245322999999999</v>
      </c>
      <c r="CD278" s="19">
        <v>583328</v>
      </c>
      <c r="CE278" s="76">
        <f t="shared" si="222"/>
        <v>1839726.7692307692</v>
      </c>
      <c r="CF278" s="24"/>
      <c r="CG278" s="24"/>
      <c r="CH278" s="24"/>
      <c r="CI278" s="24"/>
      <c r="CJ278" s="24"/>
      <c r="CK278" s="24"/>
      <c r="CL278" s="24"/>
      <c r="CM278" s="24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74">
        <v>1225000</v>
      </c>
      <c r="DA278" s="19">
        <v>1</v>
      </c>
    </row>
    <row r="279" spans="1:105" x14ac:dyDescent="0.2">
      <c r="A279" s="78" t="s">
        <v>2372</v>
      </c>
      <c r="B279" s="52" t="s">
        <v>956</v>
      </c>
      <c r="C279" s="52" t="s">
        <v>954</v>
      </c>
      <c r="D279" s="53" t="s">
        <v>954</v>
      </c>
      <c r="E279" s="53" t="str">
        <f t="shared" si="235"/>
        <v xml:space="preserve">Vandermeer, Jim </v>
      </c>
      <c r="F279" s="53" t="s">
        <v>2312</v>
      </c>
      <c r="G279" s="54" t="s">
        <v>2374</v>
      </c>
      <c r="H279" s="52">
        <v>21</v>
      </c>
      <c r="I279" s="19">
        <v>0</v>
      </c>
      <c r="J279" s="19">
        <v>2</v>
      </c>
      <c r="K279" s="19">
        <v>2</v>
      </c>
      <c r="L279" s="52">
        <v>4</v>
      </c>
      <c r="M279" s="19">
        <v>39</v>
      </c>
      <c r="N279" s="19">
        <v>23</v>
      </c>
      <c r="O279" s="20">
        <f t="shared" si="224"/>
        <v>0</v>
      </c>
      <c r="P279" s="19"/>
      <c r="Q279" s="19"/>
      <c r="R279" s="19"/>
      <c r="S279" s="19">
        <v>0</v>
      </c>
      <c r="T279" s="19">
        <v>0</v>
      </c>
      <c r="U279" s="20">
        <f t="shared" si="225"/>
        <v>0</v>
      </c>
      <c r="V279" s="19"/>
      <c r="W279" s="19"/>
      <c r="X279" s="19"/>
      <c r="Y279" s="19"/>
      <c r="Z279" s="19"/>
      <c r="AA279" s="19"/>
      <c r="AB279" s="19"/>
      <c r="AC279" s="24">
        <f t="shared" si="202"/>
        <v>0</v>
      </c>
      <c r="AD279" s="24">
        <f t="shared" si="203"/>
        <v>0</v>
      </c>
      <c r="AE279" s="24">
        <f t="shared" si="204"/>
        <v>0</v>
      </c>
      <c r="AF279" s="24">
        <f t="shared" si="205"/>
        <v>0</v>
      </c>
      <c r="AG279" s="24">
        <f t="shared" si="206"/>
        <v>0</v>
      </c>
      <c r="AH279" s="24">
        <f t="shared" si="207"/>
        <v>0</v>
      </c>
      <c r="AI279" s="21">
        <f t="shared" si="208"/>
        <v>1.611218857228107</v>
      </c>
      <c r="AJ279" s="21">
        <f t="shared" si="209"/>
        <v>3.8688876947877486</v>
      </c>
      <c r="AK279" s="21">
        <f t="shared" si="210"/>
        <v>2.4887659868648457</v>
      </c>
      <c r="AL279" s="21">
        <f t="shared" si="211"/>
        <v>1.2531702222885277</v>
      </c>
      <c r="AM279" s="21">
        <f t="shared" si="212"/>
        <v>0</v>
      </c>
      <c r="AN279" s="21">
        <f t="shared" si="213"/>
        <v>4.9775319737296915</v>
      </c>
      <c r="AO279" s="60">
        <v>335.15</v>
      </c>
      <c r="AP279" s="60">
        <v>31.016666666666666</v>
      </c>
      <c r="AQ279" s="60">
        <v>48.216666666666669</v>
      </c>
      <c r="AR279" s="61">
        <f>SUM(AO279:AQ279)</f>
        <v>414.38333333333333</v>
      </c>
      <c r="AS279" s="19"/>
      <c r="AT279" s="19"/>
      <c r="AU279" s="19"/>
      <c r="AV279" s="19"/>
      <c r="AW279" s="19"/>
      <c r="AX279" s="24">
        <f t="shared" si="214"/>
        <v>0</v>
      </c>
      <c r="AY279" s="24">
        <f t="shared" si="215"/>
        <v>0</v>
      </c>
      <c r="AZ279" s="24">
        <f t="shared" si="216"/>
        <v>0</v>
      </c>
      <c r="BA279" s="24">
        <f t="shared" si="217"/>
        <v>0</v>
      </c>
      <c r="BB279" s="24">
        <f t="shared" si="218"/>
        <v>0</v>
      </c>
      <c r="BC279" s="24">
        <f t="shared" si="219"/>
        <v>15.959523809523809</v>
      </c>
      <c r="BD279" s="24">
        <f t="shared" si="220"/>
        <v>2.2960317460317463</v>
      </c>
      <c r="BE279" s="24">
        <f t="shared" si="221"/>
        <v>1.4769841269841268</v>
      </c>
      <c r="BF279" s="53">
        <f>BI279-BG279-BH279</f>
        <v>9</v>
      </c>
      <c r="BG279" s="52">
        <v>2</v>
      </c>
      <c r="BH279" s="52">
        <v>2</v>
      </c>
      <c r="BI279" s="52">
        <v>13</v>
      </c>
      <c r="BJ279" s="53">
        <f>BM279-BK279-BL279</f>
        <v>7</v>
      </c>
      <c r="BK279" s="52">
        <v>0</v>
      </c>
      <c r="BL279" s="52">
        <v>4</v>
      </c>
      <c r="BM279" s="52">
        <v>11</v>
      </c>
      <c r="BN279" s="35">
        <f t="shared" si="236"/>
        <v>15.729906900250842</v>
      </c>
      <c r="BO279" s="35">
        <f t="shared" si="237"/>
        <v>75.919592488038489</v>
      </c>
      <c r="BP279" s="24">
        <v>-2.0410336764370332</v>
      </c>
      <c r="BQ279" s="24">
        <v>-1.32721385681694</v>
      </c>
      <c r="BR279" s="24">
        <v>0.53509226372692731</v>
      </c>
      <c r="BS279" s="24">
        <v>1.095587901067661</v>
      </c>
      <c r="BT279" s="24">
        <v>0</v>
      </c>
      <c r="BU279" s="24">
        <f t="shared" si="238"/>
        <v>-1.7375673684593846</v>
      </c>
      <c r="BV279" s="35">
        <f t="shared" si="239"/>
        <v>-8.3862801840134402</v>
      </c>
      <c r="BW279" s="24">
        <v>16.543471417250895</v>
      </c>
      <c r="BX279" s="24">
        <v>1.0963696059869419</v>
      </c>
      <c r="BY279" s="24">
        <v>4.4036571294969216</v>
      </c>
      <c r="BZ279" s="24">
        <v>-4.5760238840245329</v>
      </c>
      <c r="CA279" s="24">
        <f t="shared" si="240"/>
        <v>17.467474268710227</v>
      </c>
      <c r="CB279" s="35">
        <f t="shared" si="241"/>
        <v>84.305872672051933</v>
      </c>
      <c r="CC279" s="55">
        <v>44.105358000000003</v>
      </c>
      <c r="CD279" s="19">
        <v>201123</v>
      </c>
      <c r="CE279" s="76">
        <f t="shared" si="222"/>
        <v>785337.42857142852</v>
      </c>
      <c r="CF279" s="24"/>
      <c r="CG279" s="24"/>
      <c r="CH279" s="24"/>
      <c r="CI279" s="24"/>
      <c r="CJ279" s="24"/>
      <c r="CK279" s="24"/>
      <c r="CL279" s="24"/>
      <c r="CM279" s="24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74">
        <v>1225000</v>
      </c>
      <c r="DA279" s="19">
        <v>1</v>
      </c>
    </row>
    <row r="280" spans="1:105" s="18" customFormat="1" x14ac:dyDescent="0.2">
      <c r="A280" s="78" t="s">
        <v>2372</v>
      </c>
      <c r="B280" s="52" t="s">
        <v>956</v>
      </c>
      <c r="C280" s="52" t="s">
        <v>970</v>
      </c>
      <c r="D280" s="53" t="s">
        <v>954</v>
      </c>
      <c r="E280" s="53" t="str">
        <f t="shared" si="235"/>
        <v xml:space="preserve">Vandermeer, Jim </v>
      </c>
      <c r="F280" s="53" t="s">
        <v>2312</v>
      </c>
      <c r="G280" s="54" t="s">
        <v>2374</v>
      </c>
      <c r="H280" s="52">
        <v>28</v>
      </c>
      <c r="I280" s="19">
        <v>1</v>
      </c>
      <c r="J280" s="19">
        <v>5</v>
      </c>
      <c r="K280" s="19">
        <v>6</v>
      </c>
      <c r="L280" s="52">
        <v>-1</v>
      </c>
      <c r="M280" s="19">
        <v>27</v>
      </c>
      <c r="N280" s="19">
        <v>26</v>
      </c>
      <c r="O280" s="20">
        <f t="shared" si="224"/>
        <v>3.8461538461538464E-2</v>
      </c>
      <c r="P280" s="19"/>
      <c r="Q280" s="19"/>
      <c r="R280" s="19"/>
      <c r="S280" s="19">
        <v>0</v>
      </c>
      <c r="T280" s="19">
        <v>0</v>
      </c>
      <c r="U280" s="20">
        <f t="shared" si="225"/>
        <v>0</v>
      </c>
      <c r="V280" s="19"/>
      <c r="W280" s="19"/>
      <c r="X280" s="19"/>
      <c r="Y280" s="19"/>
      <c r="Z280" s="19"/>
      <c r="AA280" s="19"/>
      <c r="AB280" s="19"/>
      <c r="AC280" s="24">
        <f t="shared" si="202"/>
        <v>0</v>
      </c>
      <c r="AD280" s="24">
        <f t="shared" si="203"/>
        <v>0</v>
      </c>
      <c r="AE280" s="24">
        <f t="shared" si="204"/>
        <v>0</v>
      </c>
      <c r="AF280" s="24">
        <f t="shared" si="205"/>
        <v>0</v>
      </c>
      <c r="AG280" s="24">
        <f t="shared" si="206"/>
        <v>0</v>
      </c>
      <c r="AH280" s="24">
        <f t="shared" si="207"/>
        <v>0</v>
      </c>
      <c r="AI280" s="21">
        <f t="shared" si="208"/>
        <v>2.3855102341334118</v>
      </c>
      <c r="AJ280" s="21">
        <f t="shared" si="209"/>
        <v>6.2536189924724956</v>
      </c>
      <c r="AK280" s="21">
        <f t="shared" si="210"/>
        <v>2.7047332832456803</v>
      </c>
      <c r="AL280" s="21">
        <f t="shared" si="211"/>
        <v>2.7830952731556473</v>
      </c>
      <c r="AM280" s="21">
        <f t="shared" si="212"/>
        <v>2.0845396641574983</v>
      </c>
      <c r="AN280" s="21">
        <f t="shared" si="213"/>
        <v>5.4094665664913606</v>
      </c>
      <c r="AO280" s="60">
        <v>452.73333333333335</v>
      </c>
      <c r="AP280" s="60">
        <v>28.783333333333335</v>
      </c>
      <c r="AQ280" s="60">
        <v>66.55</v>
      </c>
      <c r="AR280" s="61">
        <f>SUM(AO280:AQ280)</f>
        <v>548.06666666666672</v>
      </c>
      <c r="AS280" s="19"/>
      <c r="AT280" s="19"/>
      <c r="AU280" s="19"/>
      <c r="AV280" s="19"/>
      <c r="AW280" s="19"/>
      <c r="AX280" s="24">
        <f t="shared" si="214"/>
        <v>0</v>
      </c>
      <c r="AY280" s="24">
        <f t="shared" si="215"/>
        <v>0</v>
      </c>
      <c r="AZ280" s="24">
        <f t="shared" si="216"/>
        <v>0</v>
      </c>
      <c r="BA280" s="24">
        <f t="shared" si="217"/>
        <v>0</v>
      </c>
      <c r="BB280" s="24">
        <f t="shared" si="218"/>
        <v>0</v>
      </c>
      <c r="BC280" s="24">
        <f t="shared" si="219"/>
        <v>16.169047619047621</v>
      </c>
      <c r="BD280" s="24">
        <f t="shared" si="220"/>
        <v>2.3767857142857141</v>
      </c>
      <c r="BE280" s="24">
        <f t="shared" si="221"/>
        <v>1.0279761904761906</v>
      </c>
      <c r="BF280" s="53">
        <f>BI280-BG280-BH280</f>
        <v>18</v>
      </c>
      <c r="BG280" s="52">
        <v>3</v>
      </c>
      <c r="BH280" s="52">
        <v>3</v>
      </c>
      <c r="BI280" s="52">
        <v>24</v>
      </c>
      <c r="BJ280" s="53">
        <f>BM280-BK280-BL280</f>
        <v>21</v>
      </c>
      <c r="BK280" s="52">
        <v>1</v>
      </c>
      <c r="BL280" s="52">
        <v>6</v>
      </c>
      <c r="BM280" s="52">
        <v>28</v>
      </c>
      <c r="BN280" s="35">
        <f t="shared" si="236"/>
        <v>10.151874961715752</v>
      </c>
      <c r="BO280" s="35">
        <f t="shared" si="237"/>
        <v>37.046131717731726</v>
      </c>
      <c r="BP280" s="24">
        <v>0.90777390786008605</v>
      </c>
      <c r="BQ280" s="24">
        <v>0.83469627140426583</v>
      </c>
      <c r="BR280" s="24">
        <v>0.65732258098990226</v>
      </c>
      <c r="BS280" s="24">
        <v>-0.15598741468738894</v>
      </c>
      <c r="BT280" s="24">
        <v>0</v>
      </c>
      <c r="BU280" s="24">
        <f t="shared" si="238"/>
        <v>2.243805345566865</v>
      </c>
      <c r="BV280" s="35">
        <f t="shared" si="239"/>
        <v>8.1880744881408525</v>
      </c>
      <c r="BW280" s="24">
        <v>5.5908551582096848</v>
      </c>
      <c r="BX280" s="24">
        <v>-0.3798962981774423</v>
      </c>
      <c r="BY280" s="24">
        <v>3.3924351627197011</v>
      </c>
      <c r="BZ280" s="24">
        <v>-0.69532440660305816</v>
      </c>
      <c r="CA280" s="24">
        <f t="shared" si="240"/>
        <v>7.9080696161488859</v>
      </c>
      <c r="CB280" s="35">
        <f t="shared" si="241"/>
        <v>28.858057229590869</v>
      </c>
      <c r="CC280" s="55">
        <v>47.376086999999998</v>
      </c>
      <c r="CD280" s="19">
        <v>544013</v>
      </c>
      <c r="CE280" s="76">
        <f t="shared" si="222"/>
        <v>1593180.9285714286</v>
      </c>
      <c r="CF280" s="24"/>
      <c r="CG280" s="24"/>
      <c r="CH280" s="24"/>
      <c r="CI280" s="24"/>
      <c r="CJ280" s="24"/>
      <c r="CK280" s="24"/>
      <c r="CL280" s="24"/>
      <c r="CM280" s="24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74">
        <v>1225000</v>
      </c>
      <c r="DA280" s="19">
        <v>1</v>
      </c>
    </row>
    <row r="281" spans="1:105" x14ac:dyDescent="0.2">
      <c r="A281" s="80" t="s">
        <v>2372</v>
      </c>
      <c r="B281" s="48" t="s">
        <v>956</v>
      </c>
      <c r="C281" s="48" t="s">
        <v>954</v>
      </c>
      <c r="D281" s="49" t="s">
        <v>954</v>
      </c>
      <c r="E281" s="49" t="str">
        <f t="shared" si="235"/>
        <v xml:space="preserve">Vandermeer, Jim </v>
      </c>
      <c r="F281" s="49" t="s">
        <v>2312</v>
      </c>
      <c r="G281" s="50" t="s">
        <v>2374</v>
      </c>
      <c r="H281" s="48">
        <v>75</v>
      </c>
      <c r="I281" s="65">
        <v>3</v>
      </c>
      <c r="J281" s="65">
        <v>14</v>
      </c>
      <c r="K281" s="65">
        <v>17</v>
      </c>
      <c r="L281" s="48">
        <v>6</v>
      </c>
      <c r="M281" s="10">
        <v>110</v>
      </c>
      <c r="N281" s="10">
        <v>72</v>
      </c>
      <c r="O281" s="11">
        <f t="shared" si="224"/>
        <v>4.1666666666666664E-2</v>
      </c>
      <c r="P281" s="10"/>
      <c r="Q281" s="10">
        <v>0</v>
      </c>
      <c r="R281" s="10">
        <v>0</v>
      </c>
      <c r="S281" s="10">
        <v>0</v>
      </c>
      <c r="T281" s="10">
        <v>0</v>
      </c>
      <c r="U281" s="11">
        <f t="shared" si="225"/>
        <v>0</v>
      </c>
      <c r="V281" s="10">
        <v>0</v>
      </c>
      <c r="W281" s="10">
        <v>2</v>
      </c>
      <c r="X281" s="10">
        <v>1</v>
      </c>
      <c r="Y281" s="10">
        <v>0</v>
      </c>
      <c r="Z281" s="10">
        <v>3</v>
      </c>
      <c r="AA281" s="10">
        <v>1</v>
      </c>
      <c r="AB281" s="10">
        <v>10</v>
      </c>
      <c r="AC281" s="13">
        <f t="shared" si="202"/>
        <v>7.4719800747198013</v>
      </c>
      <c r="AD281" s="13">
        <f t="shared" si="203"/>
        <v>3.7359900373599007</v>
      </c>
      <c r="AE281" s="13">
        <f t="shared" si="204"/>
        <v>0</v>
      </c>
      <c r="AF281" s="13">
        <f t="shared" si="205"/>
        <v>6.7466266866566711</v>
      </c>
      <c r="AG281" s="13">
        <f t="shared" si="206"/>
        <v>1.4209591474245113</v>
      </c>
      <c r="AH281" s="13">
        <f t="shared" si="207"/>
        <v>14.209591474245116</v>
      </c>
      <c r="AI281" s="29">
        <f t="shared" si="208"/>
        <v>3.0550621669626996</v>
      </c>
      <c r="AJ281" s="29">
        <f t="shared" si="209"/>
        <v>5.230386052303861</v>
      </c>
      <c r="AK281" s="29">
        <f t="shared" si="210"/>
        <v>4.0479760119940034</v>
      </c>
      <c r="AL281" s="29">
        <f t="shared" si="211"/>
        <v>3.1261101243339251</v>
      </c>
      <c r="AM281" s="29">
        <f t="shared" si="212"/>
        <v>1.4943960149439603</v>
      </c>
      <c r="AN281" s="29">
        <f t="shared" si="213"/>
        <v>6.746626686656672</v>
      </c>
      <c r="AO281" s="13">
        <v>844.5</v>
      </c>
      <c r="AP281" s="13">
        <v>80.3</v>
      </c>
      <c r="AQ281" s="13">
        <v>133.4</v>
      </c>
      <c r="AR281" s="59">
        <v>1058.2</v>
      </c>
      <c r="AS281" s="10">
        <v>67</v>
      </c>
      <c r="AT281" s="10">
        <v>124</v>
      </c>
      <c r="AU281" s="10">
        <v>26</v>
      </c>
      <c r="AV281" s="10">
        <v>37</v>
      </c>
      <c r="AW281" s="10">
        <v>20</v>
      </c>
      <c r="AX281" s="13">
        <f t="shared" si="214"/>
        <v>3.7989037989037988</v>
      </c>
      <c r="AY281" s="13">
        <f t="shared" si="215"/>
        <v>7.0308070308070301</v>
      </c>
      <c r="AZ281" s="13">
        <f t="shared" si="216"/>
        <v>1.4742014742014742</v>
      </c>
      <c r="BA281" s="13">
        <f t="shared" si="217"/>
        <v>2.0979020979020975</v>
      </c>
      <c r="BB281" s="13">
        <f t="shared" si="218"/>
        <v>1.134001134001134</v>
      </c>
      <c r="BC281" s="13">
        <f t="shared" si="219"/>
        <v>11.26</v>
      </c>
      <c r="BD281" s="13">
        <f t="shared" si="220"/>
        <v>1.7786666666666668</v>
      </c>
      <c r="BE281" s="13">
        <f t="shared" si="221"/>
        <v>1.0706666666666667</v>
      </c>
      <c r="BF281" s="49">
        <v>43</v>
      </c>
      <c r="BG281" s="49">
        <v>7</v>
      </c>
      <c r="BH281" s="49">
        <v>9</v>
      </c>
      <c r="BI281" s="49">
        <v>59</v>
      </c>
      <c r="BJ281" s="49">
        <v>44</v>
      </c>
      <c r="BK281" s="49">
        <v>2</v>
      </c>
      <c r="BL281" s="49">
        <v>15</v>
      </c>
      <c r="BM281" s="49">
        <v>61</v>
      </c>
      <c r="BN281" s="39">
        <v>28</v>
      </c>
      <c r="BO281" s="39">
        <v>53</v>
      </c>
      <c r="BP281" s="13">
        <v>3.5</v>
      </c>
      <c r="BQ281" s="13">
        <v>1.6</v>
      </c>
      <c r="BR281" s="13">
        <v>0.4</v>
      </c>
      <c r="BS281" s="13">
        <v>1.9</v>
      </c>
      <c r="BT281" s="13">
        <v>0</v>
      </c>
      <c r="BU281" s="13">
        <v>7.5</v>
      </c>
      <c r="BV281" s="39">
        <v>14.1</v>
      </c>
      <c r="BW281" s="13">
        <v>12.5</v>
      </c>
      <c r="BX281" s="13">
        <v>0.1</v>
      </c>
      <c r="BY281" s="13">
        <v>7.8</v>
      </c>
      <c r="BZ281" s="13">
        <v>0.2</v>
      </c>
      <c r="CA281" s="13">
        <v>20.6</v>
      </c>
      <c r="CB281" s="39">
        <v>38.9</v>
      </c>
      <c r="CC281" s="51">
        <v>45.028286000000001</v>
      </c>
      <c r="CD281" s="10">
        <v>1310953</v>
      </c>
      <c r="CE281" s="73">
        <f t="shared" si="222"/>
        <v>1433308.6133333333</v>
      </c>
      <c r="CF281" s="66">
        <v>24.9</v>
      </c>
      <c r="CG281" s="66">
        <v>29.8</v>
      </c>
      <c r="CH281" s="66">
        <v>3.6</v>
      </c>
      <c r="CI281" s="66">
        <v>0.6</v>
      </c>
      <c r="CJ281" s="67">
        <f t="shared" ref="CJ281:CJ312" si="242">CI281/(AO281+2*(AP281+AQ281))*2000</f>
        <v>0.94347039861624327</v>
      </c>
      <c r="CK281" s="66">
        <v>2.9</v>
      </c>
      <c r="CL281" s="67">
        <f t="shared" ref="CL281:CL312" si="243">CK281/(AO281+2*(AP281+AQ281))*2000</f>
        <v>4.5601069266451759</v>
      </c>
      <c r="CM281" s="66">
        <v>3.5</v>
      </c>
      <c r="CN281" s="10" t="s">
        <v>1979</v>
      </c>
      <c r="CO281" s="10" t="s">
        <v>3239</v>
      </c>
      <c r="CP281" s="10" t="s">
        <v>2417</v>
      </c>
      <c r="CQ281" s="10" t="s">
        <v>2400</v>
      </c>
      <c r="CR281" s="10">
        <v>73</v>
      </c>
      <c r="CS281" s="10">
        <v>211</v>
      </c>
      <c r="CT281" s="10">
        <v>4</v>
      </c>
      <c r="CU281" s="10" t="s">
        <v>3402</v>
      </c>
      <c r="CV281" s="10"/>
      <c r="CW281" s="10"/>
      <c r="CX281" s="10"/>
      <c r="CY281" s="10"/>
      <c r="CZ281" s="73">
        <v>1225000</v>
      </c>
      <c r="DA281" s="10">
        <v>2</v>
      </c>
    </row>
    <row r="282" spans="1:105" x14ac:dyDescent="0.2">
      <c r="A282" s="44" t="s">
        <v>2372</v>
      </c>
      <c r="B282" s="46"/>
      <c r="C282" s="46" t="s">
        <v>970</v>
      </c>
      <c r="D282" s="82" t="s">
        <v>954</v>
      </c>
      <c r="E282" s="42" t="str">
        <f t="shared" si="235"/>
        <v xml:space="preserve">Greentree, Kyle </v>
      </c>
      <c r="F282" s="42" t="s">
        <v>139</v>
      </c>
      <c r="G282" s="45" t="s">
        <v>1540</v>
      </c>
      <c r="H282" s="43">
        <v>2</v>
      </c>
      <c r="I282" s="64">
        <v>0</v>
      </c>
      <c r="J282" s="64">
        <v>0</v>
      </c>
      <c r="K282" s="64">
        <v>0</v>
      </c>
      <c r="L282" s="43">
        <v>-1</v>
      </c>
      <c r="M282">
        <v>0</v>
      </c>
      <c r="N282">
        <v>3</v>
      </c>
      <c r="O282" s="4">
        <f t="shared" si="224"/>
        <v>0</v>
      </c>
      <c r="Q282">
        <v>0</v>
      </c>
      <c r="R282">
        <v>0</v>
      </c>
      <c r="S282">
        <v>0</v>
      </c>
      <c r="T282">
        <v>0</v>
      </c>
      <c r="U282" s="4">
        <f t="shared" si="225"/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9">
        <f t="shared" si="202"/>
        <v>0</v>
      </c>
      <c r="AD282" s="9">
        <f t="shared" si="203"/>
        <v>0</v>
      </c>
      <c r="AE282" s="9">
        <f t="shared" si="204"/>
        <v>0</v>
      </c>
      <c r="AF282" s="9">
        <f t="shared" si="205"/>
        <v>0</v>
      </c>
      <c r="AG282" s="9">
        <f t="shared" si="206"/>
        <v>0</v>
      </c>
      <c r="AH282" s="9">
        <f t="shared" si="207"/>
        <v>0</v>
      </c>
      <c r="AI282" s="58">
        <f t="shared" si="208"/>
        <v>0</v>
      </c>
      <c r="AJ282" s="58">
        <f t="shared" si="209"/>
        <v>0</v>
      </c>
      <c r="AK282" s="58">
        <f t="shared" si="210"/>
        <v>0</v>
      </c>
      <c r="AL282" s="58">
        <f t="shared" si="211"/>
        <v>3.2638259292837715</v>
      </c>
      <c r="AM282" s="58">
        <f t="shared" si="212"/>
        <v>0</v>
      </c>
      <c r="AN282" s="58">
        <f t="shared" si="213"/>
        <v>0</v>
      </c>
      <c r="AO282" s="56">
        <v>18.383333333333333</v>
      </c>
      <c r="AP282" s="56">
        <v>0</v>
      </c>
      <c r="AQ282" s="56">
        <v>0</v>
      </c>
      <c r="AR282" s="57">
        <f>SUM(AO282:AQ282)</f>
        <v>18.383333333333333</v>
      </c>
      <c r="AS282">
        <v>1</v>
      </c>
      <c r="AT282">
        <v>2</v>
      </c>
      <c r="AU282">
        <v>3</v>
      </c>
      <c r="AV282">
        <v>1</v>
      </c>
      <c r="AW282">
        <v>1</v>
      </c>
      <c r="AX282" s="9">
        <f t="shared" si="214"/>
        <v>3.2638259292837715</v>
      </c>
      <c r="AY282" s="9">
        <f t="shared" si="215"/>
        <v>6.5276518585675429</v>
      </c>
      <c r="AZ282" s="9">
        <f t="shared" si="216"/>
        <v>9.7914777878513153</v>
      </c>
      <c r="BA282" s="9">
        <f t="shared" si="217"/>
        <v>3.2638259292837715</v>
      </c>
      <c r="BB282" s="9">
        <f t="shared" si="218"/>
        <v>3.2638259292837715</v>
      </c>
      <c r="BC282" s="33">
        <f t="shared" si="219"/>
        <v>9.1916666666666664</v>
      </c>
      <c r="BD282" s="33">
        <f t="shared" si="220"/>
        <v>0</v>
      </c>
      <c r="BE282" s="33">
        <f t="shared" si="221"/>
        <v>0</v>
      </c>
      <c r="BF282" s="42">
        <f>BI282-BG282-BH282</f>
        <v>0</v>
      </c>
      <c r="BG282" s="43">
        <v>0</v>
      </c>
      <c r="BH282" s="43">
        <v>0</v>
      </c>
      <c r="BI282" s="43">
        <v>0</v>
      </c>
      <c r="BJ282" s="42">
        <f>BM282-BK282-BL282</f>
        <v>1</v>
      </c>
      <c r="BK282" s="43">
        <v>0</v>
      </c>
      <c r="BL282" s="43">
        <v>0</v>
      </c>
      <c r="BM282" s="43">
        <v>1</v>
      </c>
      <c r="BN282" s="34">
        <f t="shared" ref="BN282:BN302" si="244">BU282+CA282</f>
        <v>-3.7399847532149116E-2</v>
      </c>
      <c r="BO282" s="34">
        <f t="shared" ref="BO282:BO302" si="245">BN282/AR282*2000</f>
        <v>-4.0688864042229316</v>
      </c>
      <c r="BP282" s="33">
        <v>-0.46221355177499063</v>
      </c>
      <c r="BQ282" s="33">
        <v>0</v>
      </c>
      <c r="BR282" s="33">
        <v>0.21017006887157116</v>
      </c>
      <c r="BS282" s="33">
        <v>0</v>
      </c>
      <c r="BT282" s="33">
        <v>0</v>
      </c>
      <c r="BU282" s="9">
        <f t="shared" ref="BU282:BU302" si="246">SUM(BP282:BT282)</f>
        <v>-0.25204348290341949</v>
      </c>
      <c r="BV282" s="34">
        <f t="shared" ref="BV282:BV302" si="247">BU282/AR282*2000</f>
        <v>-27.420868493572385</v>
      </c>
      <c r="BW282" s="33">
        <v>5.0491650384342744E-2</v>
      </c>
      <c r="BX282" s="33">
        <v>0</v>
      </c>
      <c r="BY282" s="33">
        <v>0</v>
      </c>
      <c r="BZ282" s="33">
        <v>0.16415198498692762</v>
      </c>
      <c r="CA282" s="9">
        <f t="shared" ref="CA282:CA302" si="248">SUM(BW282:BZ282)</f>
        <v>0.21464363537127037</v>
      </c>
      <c r="CB282" s="34">
        <f t="shared" ref="CB282:CB302" si="249">CA282/AR282*2000</f>
        <v>23.351982089349452</v>
      </c>
      <c r="CE282" s="68">
        <f t="shared" si="222"/>
        <v>165000</v>
      </c>
      <c r="CF282" s="62">
        <v>0.3</v>
      </c>
      <c r="CG282" s="62">
        <v>0.3</v>
      </c>
      <c r="CH282" s="62">
        <v>-1</v>
      </c>
      <c r="CI282" s="62">
        <v>-0.2</v>
      </c>
      <c r="CJ282" s="63">
        <f t="shared" si="242"/>
        <v>-21.758839528558479</v>
      </c>
      <c r="CK282" s="62">
        <v>-0.2</v>
      </c>
      <c r="CL282" s="63">
        <f t="shared" si="243"/>
        <v>-21.758839528558479</v>
      </c>
      <c r="CM282" s="62">
        <v>-0.3</v>
      </c>
      <c r="CN282" t="s">
        <v>2131</v>
      </c>
      <c r="CO282" t="s">
        <v>2132</v>
      </c>
      <c r="CP282" t="s">
        <v>2433</v>
      </c>
      <c r="CQ282" t="s">
        <v>2400</v>
      </c>
      <c r="CR282">
        <v>75</v>
      </c>
      <c r="CS282">
        <v>215</v>
      </c>
      <c r="CT282">
        <v>65</v>
      </c>
      <c r="CU282" t="s">
        <v>3402</v>
      </c>
      <c r="CV282" t="s">
        <v>3090</v>
      </c>
      <c r="CZ282" s="72">
        <v>850000</v>
      </c>
      <c r="DA282">
        <v>0</v>
      </c>
    </row>
    <row r="283" spans="1:105" x14ac:dyDescent="0.2">
      <c r="A283" s="38" t="s">
        <v>2452</v>
      </c>
      <c r="B283" t="s">
        <v>954</v>
      </c>
      <c r="C283" t="s">
        <v>954</v>
      </c>
      <c r="D283" t="s">
        <v>954</v>
      </c>
      <c r="E283" t="str">
        <f t="shared" si="235"/>
        <v xml:space="preserve">Nilson, Marcus </v>
      </c>
      <c r="F283" t="s">
        <v>391</v>
      </c>
      <c r="G283" t="s">
        <v>1540</v>
      </c>
      <c r="H283">
        <v>63</v>
      </c>
      <c r="I283">
        <v>5</v>
      </c>
      <c r="J283">
        <v>10</v>
      </c>
      <c r="K283">
        <f>I283+J283</f>
        <v>15</v>
      </c>
      <c r="L283">
        <v>7</v>
      </c>
      <c r="M283">
        <v>27</v>
      </c>
      <c r="N283">
        <v>69</v>
      </c>
      <c r="O283" s="4">
        <f t="shared" si="224"/>
        <v>7.2463768115942032E-2</v>
      </c>
      <c r="P283">
        <v>1193</v>
      </c>
      <c r="Q283">
        <v>1</v>
      </c>
      <c r="R283">
        <v>0</v>
      </c>
      <c r="S283">
        <v>38</v>
      </c>
      <c r="T283">
        <v>81</v>
      </c>
      <c r="U283" s="4">
        <f t="shared" si="225"/>
        <v>0.31932773109243695</v>
      </c>
      <c r="V283" s="40">
        <v>3.2</v>
      </c>
      <c r="W283">
        <v>0</v>
      </c>
      <c r="X283">
        <v>0</v>
      </c>
      <c r="Y283">
        <v>0</v>
      </c>
      <c r="Z283">
        <v>0</v>
      </c>
      <c r="AA283">
        <f>I283-W283-Y283</f>
        <v>5</v>
      </c>
      <c r="AB283">
        <f>J283-X283-Z283</f>
        <v>10</v>
      </c>
      <c r="AC283" s="9">
        <f t="shared" si="202"/>
        <v>0</v>
      </c>
      <c r="AD283" s="9">
        <f t="shared" si="203"/>
        <v>0</v>
      </c>
      <c r="AE283" s="9">
        <f t="shared" si="204"/>
        <v>0</v>
      </c>
      <c r="AF283" s="9">
        <f t="shared" si="205"/>
        <v>0</v>
      </c>
      <c r="AG283" s="9">
        <f t="shared" si="206"/>
        <v>9.260688377836086</v>
      </c>
      <c r="AH283" s="9">
        <f t="shared" si="207"/>
        <v>18.521376755672172</v>
      </c>
      <c r="AI283" s="6">
        <f t="shared" si="208"/>
        <v>2.037351443123939</v>
      </c>
      <c r="AJ283" s="6">
        <f t="shared" si="209"/>
        <v>0</v>
      </c>
      <c r="AK283" s="6">
        <f t="shared" si="210"/>
        <v>0.39831821199380396</v>
      </c>
      <c r="AL283" s="6">
        <f t="shared" si="211"/>
        <v>1.5743170242321345</v>
      </c>
      <c r="AM283" s="6">
        <f t="shared" si="212"/>
        <v>0</v>
      </c>
      <c r="AN283" s="6">
        <f t="shared" si="213"/>
        <v>7.9663642398760794</v>
      </c>
      <c r="AO283" s="32">
        <v>647.9</v>
      </c>
      <c r="AP283" s="32">
        <v>27.383333333333333</v>
      </c>
      <c r="AQ283" s="32">
        <v>150.63333333333333</v>
      </c>
      <c r="AR283" s="32">
        <v>825.91666666666663</v>
      </c>
      <c r="AS283" s="40">
        <v>34</v>
      </c>
      <c r="AT283" s="40">
        <v>14</v>
      </c>
      <c r="AU283" s="40">
        <v>26</v>
      </c>
      <c r="AV283" s="40">
        <v>21</v>
      </c>
      <c r="AW283" s="40">
        <v>32</v>
      </c>
      <c r="AX283" s="9">
        <f t="shared" si="214"/>
        <v>2.4699828473413379</v>
      </c>
      <c r="AY283" s="9">
        <f t="shared" si="215"/>
        <v>1.0170517606699627</v>
      </c>
      <c r="AZ283" s="9">
        <f t="shared" si="216"/>
        <v>1.8888104126727878</v>
      </c>
      <c r="BA283" s="9">
        <f t="shared" si="217"/>
        <v>1.5255776410049442</v>
      </c>
      <c r="BB283" s="9">
        <f t="shared" si="218"/>
        <v>2.3246897386742007</v>
      </c>
      <c r="BC283" s="9">
        <f t="shared" si="219"/>
        <v>10.284126984126983</v>
      </c>
      <c r="BD283" s="9">
        <f t="shared" si="220"/>
        <v>2.3910052910052908</v>
      </c>
      <c r="BE283" s="9">
        <f t="shared" si="221"/>
        <v>0.43465608465608463</v>
      </c>
      <c r="BF283" s="3">
        <v>22</v>
      </c>
      <c r="BG283" s="3">
        <v>0</v>
      </c>
      <c r="BH283" s="3">
        <v>1</v>
      </c>
      <c r="BI283" s="3">
        <v>23</v>
      </c>
      <c r="BJ283" s="3">
        <v>17</v>
      </c>
      <c r="BK283" s="3">
        <v>0</v>
      </c>
      <c r="BL283" s="3">
        <v>20</v>
      </c>
      <c r="BM283" s="3">
        <v>37</v>
      </c>
      <c r="BN283" s="34">
        <f t="shared" si="244"/>
        <v>14.572985083908584</v>
      </c>
      <c r="BO283" s="34">
        <f t="shared" si="245"/>
        <v>35.289238423348408</v>
      </c>
      <c r="BP283" s="34">
        <v>3.2730860769743226</v>
      </c>
      <c r="BQ283" s="34">
        <v>-1.3367630711059304</v>
      </c>
      <c r="BR283" s="34">
        <v>3.8431049577785072E-2</v>
      </c>
      <c r="BS283" s="34">
        <v>-1.7661942928935839</v>
      </c>
      <c r="BT283" s="34">
        <v>0</v>
      </c>
      <c r="BU283" s="34">
        <f t="shared" si="246"/>
        <v>0.20855976255259345</v>
      </c>
      <c r="BV283" s="34">
        <f t="shared" si="247"/>
        <v>0.50503827073577268</v>
      </c>
      <c r="BW283" s="34">
        <v>8.4654310830064379</v>
      </c>
      <c r="BX283" s="34">
        <v>7.5086979550232566E-2</v>
      </c>
      <c r="BY283" s="34">
        <v>2.9738026232578423</v>
      </c>
      <c r="BZ283" s="34">
        <v>2.8501046355414799</v>
      </c>
      <c r="CA283" s="34">
        <f t="shared" si="248"/>
        <v>14.364425321355991</v>
      </c>
      <c r="CB283" s="34">
        <f t="shared" si="249"/>
        <v>34.784200152612634</v>
      </c>
      <c r="CC283" s="15">
        <v>65</v>
      </c>
      <c r="CD283" s="7">
        <v>446762</v>
      </c>
      <c r="CE283" s="68">
        <f t="shared" si="222"/>
        <v>581499.74603174604</v>
      </c>
      <c r="CF283" s="9">
        <v>12.4</v>
      </c>
      <c r="CG283" s="9">
        <v>17.2</v>
      </c>
      <c r="CH283" s="9">
        <v>-0.3</v>
      </c>
      <c r="CI283" s="9">
        <v>-0.6</v>
      </c>
      <c r="CJ283" s="9">
        <f t="shared" si="242"/>
        <v>-1.1952984925957899</v>
      </c>
      <c r="CK283" s="9">
        <v>0.7</v>
      </c>
      <c r="CL283" s="9">
        <f t="shared" si="243"/>
        <v>1.3945149080284214</v>
      </c>
      <c r="CM283" s="9">
        <v>0.1</v>
      </c>
      <c r="CN283" t="s">
        <v>1032</v>
      </c>
      <c r="CO283" t="s">
        <v>1033</v>
      </c>
      <c r="CQ283" t="s">
        <v>2436</v>
      </c>
      <c r="CR283">
        <v>74</v>
      </c>
      <c r="CS283">
        <v>193</v>
      </c>
      <c r="CU283" t="s">
        <v>3401</v>
      </c>
      <c r="CV283" t="s">
        <v>2382</v>
      </c>
      <c r="CW283">
        <v>0</v>
      </c>
      <c r="CX283">
        <v>0</v>
      </c>
      <c r="CY283">
        <v>0</v>
      </c>
      <c r="CZ283" s="70"/>
      <c r="DA283">
        <v>0</v>
      </c>
    </row>
    <row r="284" spans="1:105" x14ac:dyDescent="0.2">
      <c r="A284" s="44" t="s">
        <v>2372</v>
      </c>
      <c r="B284" s="43" t="s">
        <v>954</v>
      </c>
      <c r="C284" s="43" t="s">
        <v>954</v>
      </c>
      <c r="D284" s="42" t="s">
        <v>954</v>
      </c>
      <c r="E284" s="42" t="str">
        <f t="shared" si="235"/>
        <v xml:space="preserve">Nilson, Marcus </v>
      </c>
      <c r="F284" s="42" t="s">
        <v>391</v>
      </c>
      <c r="G284" s="45" t="s">
        <v>1540</v>
      </c>
      <c r="H284" s="43">
        <v>47</v>
      </c>
      <c r="I284" s="64">
        <v>3</v>
      </c>
      <c r="J284" s="64">
        <v>2</v>
      </c>
      <c r="K284" s="64">
        <v>5</v>
      </c>
      <c r="L284" s="43">
        <v>2</v>
      </c>
      <c r="M284">
        <v>4</v>
      </c>
      <c r="N284">
        <v>47</v>
      </c>
      <c r="O284" s="4">
        <f t="shared" si="224"/>
        <v>6.3829787234042548E-2</v>
      </c>
      <c r="Q284">
        <v>0</v>
      </c>
      <c r="R284">
        <v>0</v>
      </c>
      <c r="S284">
        <v>21</v>
      </c>
      <c r="T284">
        <v>20</v>
      </c>
      <c r="U284" s="4">
        <f t="shared" si="225"/>
        <v>0.51219512195121952</v>
      </c>
      <c r="V284">
        <v>1.5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2</v>
      </c>
      <c r="AC284" s="9">
        <f t="shared" si="202"/>
        <v>0</v>
      </c>
      <c r="AD284" s="9">
        <f t="shared" si="203"/>
        <v>0</v>
      </c>
      <c r="AE284" s="9">
        <f t="shared" si="204"/>
        <v>0</v>
      </c>
      <c r="AF284" s="9">
        <f t="shared" si="205"/>
        <v>0</v>
      </c>
      <c r="AG284" s="9">
        <f t="shared" si="206"/>
        <v>9.6488876976681848</v>
      </c>
      <c r="AH284" s="9">
        <f t="shared" si="207"/>
        <v>6.4325917984454568</v>
      </c>
      <c r="AI284" s="58">
        <f t="shared" si="208"/>
        <v>1.4473331546502277</v>
      </c>
      <c r="AJ284" s="58">
        <f t="shared" si="209"/>
        <v>0</v>
      </c>
      <c r="AK284" s="58">
        <f t="shared" si="210"/>
        <v>0.82304526748971185</v>
      </c>
      <c r="AL284" s="58">
        <f t="shared" si="211"/>
        <v>1.2865183596890915</v>
      </c>
      <c r="AM284" s="58">
        <f t="shared" si="212"/>
        <v>0</v>
      </c>
      <c r="AN284" s="58">
        <f t="shared" si="213"/>
        <v>4.9382716049382713</v>
      </c>
      <c r="AO284" s="56">
        <v>373.1</v>
      </c>
      <c r="AP284" s="56">
        <v>15.15</v>
      </c>
      <c r="AQ284" s="56">
        <v>72.900000000000006</v>
      </c>
      <c r="AR284" s="57">
        <f>SUM(AO284:AQ284)</f>
        <v>461.15</v>
      </c>
      <c r="AS284">
        <v>17</v>
      </c>
      <c r="AT284">
        <v>6</v>
      </c>
      <c r="AU284">
        <v>11</v>
      </c>
      <c r="AV284">
        <v>6</v>
      </c>
      <c r="AW284">
        <v>9</v>
      </c>
      <c r="AX284" s="9">
        <f t="shared" si="214"/>
        <v>2.2118616502222705</v>
      </c>
      <c r="AY284" s="9">
        <f t="shared" si="215"/>
        <v>0.78065705301962485</v>
      </c>
      <c r="AZ284" s="9">
        <f t="shared" si="216"/>
        <v>1.4312045972026457</v>
      </c>
      <c r="BA284" s="9">
        <f t="shared" si="217"/>
        <v>0.78065705301962485</v>
      </c>
      <c r="BB284" s="9">
        <f t="shared" si="218"/>
        <v>1.1709855795294375</v>
      </c>
      <c r="BC284" s="33">
        <f t="shared" si="219"/>
        <v>7.9382978723404261</v>
      </c>
      <c r="BD284" s="33">
        <f t="shared" si="220"/>
        <v>1.5510638297872341</v>
      </c>
      <c r="BE284" s="33">
        <f t="shared" si="221"/>
        <v>0.32234042553191489</v>
      </c>
      <c r="BF284" s="42">
        <f>BI284-BG284-BH284</f>
        <v>9</v>
      </c>
      <c r="BG284" s="43">
        <v>0</v>
      </c>
      <c r="BH284" s="43">
        <v>1</v>
      </c>
      <c r="BI284" s="43">
        <v>10</v>
      </c>
      <c r="BJ284" s="42">
        <f>BM284-BK284-BL284</f>
        <v>8</v>
      </c>
      <c r="BK284" s="43">
        <v>0</v>
      </c>
      <c r="BL284" s="43">
        <v>6</v>
      </c>
      <c r="BM284" s="43">
        <v>14</v>
      </c>
      <c r="BN284" s="34">
        <f t="shared" si="244"/>
        <v>14.580866858818819</v>
      </c>
      <c r="BO284" s="34">
        <f t="shared" si="245"/>
        <v>63.236980847094515</v>
      </c>
      <c r="BP284" s="33">
        <v>-1.1441506562158055</v>
      </c>
      <c r="BQ284" s="33">
        <v>-0.88333286677013723</v>
      </c>
      <c r="BR284" s="33">
        <v>-0.52534488842759086</v>
      </c>
      <c r="BS284" s="33">
        <v>-0.93514728446757189</v>
      </c>
      <c r="BT284" s="33">
        <v>0</v>
      </c>
      <c r="BU284" s="9">
        <f t="shared" si="246"/>
        <v>-3.4879756958811052</v>
      </c>
      <c r="BV284" s="34">
        <f t="shared" si="247"/>
        <v>-15.127293487503438</v>
      </c>
      <c r="BW284" s="33">
        <v>7.2489225540709175</v>
      </c>
      <c r="BX284" s="33">
        <v>7.308983497339458E-2</v>
      </c>
      <c r="BY284" s="33">
        <v>5.6282950652015638</v>
      </c>
      <c r="BZ284" s="33">
        <v>5.1185351004540474</v>
      </c>
      <c r="CA284" s="9">
        <f t="shared" si="248"/>
        <v>18.068842554699923</v>
      </c>
      <c r="CB284" s="34">
        <f t="shared" si="249"/>
        <v>78.364274334597951</v>
      </c>
      <c r="CC284" s="47">
        <v>59.825721999999999</v>
      </c>
      <c r="CD284">
        <v>493039</v>
      </c>
      <c r="CE284" s="68">
        <f t="shared" si="222"/>
        <v>860195.70212765946</v>
      </c>
      <c r="CF284" s="62">
        <v>7.1</v>
      </c>
      <c r="CG284" s="62">
        <v>8.4</v>
      </c>
      <c r="CH284" s="62">
        <v>0.6</v>
      </c>
      <c r="CI284" s="62">
        <v>-1.1000000000000001</v>
      </c>
      <c r="CJ284" s="63">
        <f t="shared" si="242"/>
        <v>-4.0058266569555725</v>
      </c>
      <c r="CK284" s="62">
        <v>0.7</v>
      </c>
      <c r="CL284" s="63">
        <f t="shared" si="243"/>
        <v>2.5491624180626364</v>
      </c>
      <c r="CM284" s="62">
        <v>-0.4</v>
      </c>
      <c r="CN284" t="s">
        <v>2167</v>
      </c>
      <c r="CO284" t="s">
        <v>1033</v>
      </c>
      <c r="CQ284" t="s">
        <v>2436</v>
      </c>
      <c r="CR284">
        <v>74</v>
      </c>
      <c r="CS284">
        <v>189</v>
      </c>
      <c r="CT284">
        <v>26</v>
      </c>
      <c r="CU284" t="s">
        <v>3401</v>
      </c>
      <c r="CZ284" s="72">
        <v>1000000</v>
      </c>
      <c r="DA284">
        <v>0</v>
      </c>
    </row>
    <row r="285" spans="1:105" x14ac:dyDescent="0.2">
      <c r="A285" s="38" t="s">
        <v>2452</v>
      </c>
      <c r="B285" t="s">
        <v>954</v>
      </c>
      <c r="D285" t="s">
        <v>954</v>
      </c>
      <c r="E285" t="str">
        <f t="shared" si="235"/>
        <v xml:space="preserve">Giordano, Mark </v>
      </c>
      <c r="F285" t="s">
        <v>1399</v>
      </c>
      <c r="G285" t="s">
        <v>1524</v>
      </c>
      <c r="H285">
        <v>48</v>
      </c>
      <c r="I285">
        <v>7</v>
      </c>
      <c r="J285">
        <v>8</v>
      </c>
      <c r="K285">
        <f>I285+J285</f>
        <v>15</v>
      </c>
      <c r="L285">
        <v>7</v>
      </c>
      <c r="M285">
        <v>36</v>
      </c>
      <c r="N285">
        <v>49</v>
      </c>
      <c r="O285" s="4">
        <f t="shared" si="224"/>
        <v>0.14285714285714285</v>
      </c>
      <c r="P285">
        <v>974</v>
      </c>
      <c r="Q285">
        <v>2</v>
      </c>
      <c r="R285">
        <v>0</v>
      </c>
      <c r="S285">
        <v>0</v>
      </c>
      <c r="T285">
        <v>0</v>
      </c>
      <c r="U285" s="4">
        <f t="shared" si="225"/>
        <v>0</v>
      </c>
      <c r="V285" s="40">
        <v>0</v>
      </c>
      <c r="W285">
        <v>3</v>
      </c>
      <c r="X285">
        <v>2</v>
      </c>
      <c r="Y285">
        <v>0</v>
      </c>
      <c r="Z285">
        <v>0</v>
      </c>
      <c r="AA285">
        <f>I285-W285-Y285</f>
        <v>4</v>
      </c>
      <c r="AB285">
        <f>J285-X285-Z285</f>
        <v>6</v>
      </c>
      <c r="AC285" s="9">
        <f t="shared" si="202"/>
        <v>6.9426587811776814</v>
      </c>
      <c r="AD285" s="9">
        <f t="shared" si="203"/>
        <v>4.6284391874517876</v>
      </c>
      <c r="AE285" s="9">
        <f t="shared" si="204"/>
        <v>0</v>
      </c>
      <c r="AF285" s="9">
        <f t="shared" si="205"/>
        <v>0</v>
      </c>
      <c r="AG285" s="9">
        <f t="shared" si="206"/>
        <v>9.6816485696036558</v>
      </c>
      <c r="AH285" s="9">
        <f t="shared" si="207"/>
        <v>14.522472854405486</v>
      </c>
      <c r="AI285" s="6">
        <f t="shared" si="208"/>
        <v>2.9044945708810972</v>
      </c>
      <c r="AJ285" s="6">
        <f t="shared" si="209"/>
        <v>5.0912831061969657</v>
      </c>
      <c r="AK285" s="6">
        <f t="shared" si="210"/>
        <v>5.9900166389351082</v>
      </c>
      <c r="AL285" s="6">
        <f t="shared" si="211"/>
        <v>2.0573503210407771</v>
      </c>
      <c r="AM285" s="6">
        <f t="shared" si="212"/>
        <v>0.46284391874517872</v>
      </c>
      <c r="AN285" s="6">
        <f t="shared" si="213"/>
        <v>2.9950083194675541</v>
      </c>
      <c r="AO285" s="33">
        <v>495.78333333333336</v>
      </c>
      <c r="AP285" s="33">
        <v>129.63333333333333</v>
      </c>
      <c r="AQ285" s="33">
        <v>20.033333333333335</v>
      </c>
      <c r="AR285" s="32">
        <v>645.45000000000005</v>
      </c>
      <c r="AS285" s="40">
        <v>37</v>
      </c>
      <c r="AT285" s="40">
        <v>33</v>
      </c>
      <c r="AU285" s="40">
        <v>25</v>
      </c>
      <c r="AV285" s="40">
        <v>14</v>
      </c>
      <c r="AW285" s="40">
        <v>9</v>
      </c>
      <c r="AX285" s="9">
        <f t="shared" si="214"/>
        <v>3.4394608412735299</v>
      </c>
      <c r="AY285" s="9">
        <f t="shared" si="215"/>
        <v>3.0676272368115267</v>
      </c>
      <c r="AZ285" s="9">
        <f t="shared" si="216"/>
        <v>2.3239600278875203</v>
      </c>
      <c r="BA285" s="9">
        <f t="shared" si="217"/>
        <v>1.3014176156170114</v>
      </c>
      <c r="BB285" s="9">
        <f t="shared" si="218"/>
        <v>0.83662561003950719</v>
      </c>
      <c r="BC285" s="9">
        <f t="shared" si="219"/>
        <v>10.328819444444445</v>
      </c>
      <c r="BD285" s="9">
        <f t="shared" si="220"/>
        <v>0.41736111111111113</v>
      </c>
      <c r="BE285" s="9">
        <f t="shared" si="221"/>
        <v>2.7006944444444443</v>
      </c>
      <c r="BF285" s="3">
        <v>24</v>
      </c>
      <c r="BG285" s="3">
        <v>11</v>
      </c>
      <c r="BH285" s="3">
        <v>2</v>
      </c>
      <c r="BI285" s="3">
        <v>37</v>
      </c>
      <c r="BJ285" s="3">
        <v>17</v>
      </c>
      <c r="BK285" s="3">
        <v>1</v>
      </c>
      <c r="BL285" s="3">
        <v>1</v>
      </c>
      <c r="BM285" s="3">
        <v>19</v>
      </c>
      <c r="BN285" s="34">
        <f t="shared" si="244"/>
        <v>23.326158215448125</v>
      </c>
      <c r="BO285" s="34">
        <f t="shared" si="245"/>
        <v>72.278745729175384</v>
      </c>
      <c r="BP285" s="34">
        <v>8.6498791246244995</v>
      </c>
      <c r="BQ285" s="34">
        <v>2.6713513453198781</v>
      </c>
      <c r="BR285" s="34">
        <v>3.0033684935907232E-2</v>
      </c>
      <c r="BS285" s="34">
        <v>-4.4016877925131336E-2</v>
      </c>
      <c r="BT285" s="34">
        <v>0</v>
      </c>
      <c r="BU285" s="34">
        <f t="shared" si="246"/>
        <v>11.307247276955154</v>
      </c>
      <c r="BV285" s="34">
        <f t="shared" si="247"/>
        <v>35.036787596111715</v>
      </c>
      <c r="BW285" s="34">
        <v>11.894304847698292</v>
      </c>
      <c r="BX285" s="34">
        <v>1.9003947782640151</v>
      </c>
      <c r="BY285" s="34">
        <v>1.6830745116169878</v>
      </c>
      <c r="BZ285" s="34">
        <v>-3.4588631990863257</v>
      </c>
      <c r="CA285" s="34">
        <f t="shared" si="248"/>
        <v>12.01891093849297</v>
      </c>
      <c r="CB285" s="34">
        <f t="shared" si="249"/>
        <v>37.241958133063662</v>
      </c>
      <c r="CC285" s="15">
        <v>62</v>
      </c>
      <c r="CD285" s="7">
        <v>2025973</v>
      </c>
      <c r="CE285" s="68">
        <f t="shared" si="222"/>
        <v>3461037.2083333335</v>
      </c>
      <c r="CF285" s="9">
        <v>15.8</v>
      </c>
      <c r="CG285" s="9">
        <v>14</v>
      </c>
      <c r="CH285" s="9">
        <v>3.1</v>
      </c>
      <c r="CI285" s="9">
        <v>2.1</v>
      </c>
      <c r="CJ285" s="9">
        <f t="shared" si="242"/>
        <v>5.2822436958936843</v>
      </c>
      <c r="CK285" s="9">
        <v>2.2999999999999998</v>
      </c>
      <c r="CL285" s="9">
        <f t="shared" si="243"/>
        <v>5.7853145240740345</v>
      </c>
      <c r="CM285" s="9">
        <v>4.4000000000000004</v>
      </c>
      <c r="CN285" t="s">
        <v>3619</v>
      </c>
      <c r="CO285" t="s">
        <v>3081</v>
      </c>
      <c r="CP285" t="s">
        <v>2427</v>
      </c>
      <c r="CQ285" t="s">
        <v>2400</v>
      </c>
      <c r="CR285">
        <v>72</v>
      </c>
      <c r="CS285">
        <v>203</v>
      </c>
      <c r="CU285" t="s">
        <v>3402</v>
      </c>
      <c r="CV285" t="s">
        <v>3090</v>
      </c>
      <c r="CW285">
        <v>0</v>
      </c>
      <c r="CX285">
        <v>0</v>
      </c>
      <c r="CY285">
        <v>0</v>
      </c>
      <c r="CZ285" s="70"/>
      <c r="DA285">
        <v>0</v>
      </c>
    </row>
    <row r="286" spans="1:105" x14ac:dyDescent="0.2">
      <c r="A286" s="38" t="s">
        <v>2452</v>
      </c>
      <c r="B286" t="s">
        <v>973</v>
      </c>
      <c r="C286" t="s">
        <v>954</v>
      </c>
      <c r="D286" t="s">
        <v>954</v>
      </c>
      <c r="E286" t="str">
        <f t="shared" si="235"/>
        <v xml:space="preserve">Smith, Mark </v>
      </c>
      <c r="F286" t="s">
        <v>881</v>
      </c>
      <c r="G286" t="s">
        <v>1537</v>
      </c>
      <c r="H286">
        <v>41</v>
      </c>
      <c r="I286">
        <v>3</v>
      </c>
      <c r="J286">
        <v>10</v>
      </c>
      <c r="K286">
        <f>I286+J286</f>
        <v>13</v>
      </c>
      <c r="L286">
        <v>-4</v>
      </c>
      <c r="M286">
        <v>42</v>
      </c>
      <c r="N286">
        <v>38</v>
      </c>
      <c r="O286" s="4">
        <f t="shared" si="224"/>
        <v>7.8947368421052627E-2</v>
      </c>
      <c r="P286">
        <v>594</v>
      </c>
      <c r="Q286">
        <v>0</v>
      </c>
      <c r="R286">
        <v>0</v>
      </c>
      <c r="S286">
        <v>47</v>
      </c>
      <c r="T286">
        <v>32</v>
      </c>
      <c r="U286" s="4">
        <f t="shared" si="225"/>
        <v>0.59493670886075944</v>
      </c>
      <c r="V286" s="40">
        <v>3.5</v>
      </c>
      <c r="W286">
        <v>2</v>
      </c>
      <c r="X286">
        <v>2</v>
      </c>
      <c r="Y286">
        <v>0</v>
      </c>
      <c r="Z286">
        <v>0</v>
      </c>
      <c r="AA286">
        <f>I286-W286-Y286</f>
        <v>1</v>
      </c>
      <c r="AB286">
        <f>J286-X286-Z286</f>
        <v>8</v>
      </c>
      <c r="AC286" s="9">
        <f t="shared" si="202"/>
        <v>17.15919923736892</v>
      </c>
      <c r="AD286" s="9">
        <f t="shared" si="203"/>
        <v>17.15919923736892</v>
      </c>
      <c r="AE286" s="9">
        <f t="shared" si="204"/>
        <v>0</v>
      </c>
      <c r="AF286" s="9">
        <f t="shared" si="205"/>
        <v>0</v>
      </c>
      <c r="AG286" s="9">
        <f t="shared" si="206"/>
        <v>3.2997250229147568</v>
      </c>
      <c r="AH286" s="9">
        <f t="shared" si="207"/>
        <v>26.397800183318054</v>
      </c>
      <c r="AI286" s="6">
        <f t="shared" si="208"/>
        <v>1.3198900091659027</v>
      </c>
      <c r="AJ286" s="6">
        <f t="shared" si="209"/>
        <v>10.295519542421353</v>
      </c>
      <c r="AK286" s="6">
        <f t="shared" si="210"/>
        <v>0</v>
      </c>
      <c r="AL286" s="6">
        <f t="shared" si="211"/>
        <v>1.9798350137488541</v>
      </c>
      <c r="AM286" s="6">
        <f t="shared" si="212"/>
        <v>1.7159199237368923</v>
      </c>
      <c r="AN286" s="6">
        <f t="shared" si="213"/>
        <v>6.3943161634103021</v>
      </c>
      <c r="AO286" s="32">
        <v>363.66666666666669</v>
      </c>
      <c r="AP286" s="32">
        <v>34.966666666666669</v>
      </c>
      <c r="AQ286" s="32">
        <v>28.15</v>
      </c>
      <c r="AR286" s="32">
        <v>426.7833333333333</v>
      </c>
      <c r="AS286" s="40">
        <v>12</v>
      </c>
      <c r="AT286" s="40">
        <v>39</v>
      </c>
      <c r="AU286" s="40">
        <v>12</v>
      </c>
      <c r="AV286" s="40">
        <v>19</v>
      </c>
      <c r="AW286" s="40">
        <v>15</v>
      </c>
      <c r="AX286" s="9">
        <f t="shared" si="214"/>
        <v>1.6870387003553717</v>
      </c>
      <c r="AY286" s="9">
        <f t="shared" si="215"/>
        <v>5.482875776154958</v>
      </c>
      <c r="AZ286" s="9">
        <f t="shared" si="216"/>
        <v>1.6870387003553717</v>
      </c>
      <c r="BA286" s="9">
        <f t="shared" si="217"/>
        <v>2.6711446088960051</v>
      </c>
      <c r="BB286" s="9">
        <f t="shared" si="218"/>
        <v>2.1087983754442146</v>
      </c>
      <c r="BC286" s="9">
        <f t="shared" si="219"/>
        <v>8.8699186991869929</v>
      </c>
      <c r="BD286" s="9">
        <f t="shared" si="220"/>
        <v>0.68658536585365848</v>
      </c>
      <c r="BE286" s="9">
        <f t="shared" si="221"/>
        <v>0.85284552845528461</v>
      </c>
      <c r="BF286" s="3">
        <v>8</v>
      </c>
      <c r="BG286" s="3">
        <v>6</v>
      </c>
      <c r="BH286" s="3">
        <v>0</v>
      </c>
      <c r="BI286" s="3">
        <v>14</v>
      </c>
      <c r="BJ286" s="3">
        <v>12</v>
      </c>
      <c r="BK286" s="3">
        <v>1</v>
      </c>
      <c r="BL286" s="3">
        <v>3</v>
      </c>
      <c r="BM286" s="3">
        <v>16</v>
      </c>
      <c r="BN286" s="34">
        <f t="shared" si="244"/>
        <v>3.3797261603569542</v>
      </c>
      <c r="BO286" s="34">
        <f t="shared" si="245"/>
        <v>15.83813563646013</v>
      </c>
      <c r="BP286" s="34">
        <v>8.5799842739458079E-2</v>
      </c>
      <c r="BQ286" s="34">
        <v>3.9549667340479671</v>
      </c>
      <c r="BR286" s="34">
        <v>7.8924008949777302E-2</v>
      </c>
      <c r="BS286" s="34">
        <v>-0.42755644739171234</v>
      </c>
      <c r="BT286" s="34">
        <v>0</v>
      </c>
      <c r="BU286" s="34">
        <f t="shared" si="246"/>
        <v>3.6921341383454909</v>
      </c>
      <c r="BV286" s="34">
        <f t="shared" si="247"/>
        <v>17.30214771747799</v>
      </c>
      <c r="BW286" s="34">
        <v>4.4038846614255718</v>
      </c>
      <c r="BX286" s="34">
        <v>-0.32435577281377875</v>
      </c>
      <c r="BY286" s="34">
        <v>1.2433724248321509</v>
      </c>
      <c r="BZ286" s="34">
        <v>-5.6353092914324803</v>
      </c>
      <c r="CA286" s="34">
        <f t="shared" si="248"/>
        <v>-0.3124079779885367</v>
      </c>
      <c r="CB286" s="34">
        <f t="shared" si="249"/>
        <v>-1.4640120810178625</v>
      </c>
      <c r="CC286" s="15">
        <v>55</v>
      </c>
      <c r="CD286" s="7">
        <v>291288</v>
      </c>
      <c r="CE286" s="68">
        <f t="shared" si="222"/>
        <v>582576</v>
      </c>
      <c r="CF286" s="9">
        <v>8.5</v>
      </c>
      <c r="CG286" s="9">
        <v>8.4</v>
      </c>
      <c r="CH286" s="9">
        <v>-5.2</v>
      </c>
      <c r="CI286" s="9">
        <v>0.3</v>
      </c>
      <c r="CJ286" s="9">
        <f t="shared" si="242"/>
        <v>1.2247397428046538</v>
      </c>
      <c r="CK286" s="9">
        <v>0.2</v>
      </c>
      <c r="CL286" s="9">
        <f t="shared" si="243"/>
        <v>0.81649316186976939</v>
      </c>
      <c r="CM286" s="9">
        <v>0.5</v>
      </c>
      <c r="CN286" t="s">
        <v>1152</v>
      </c>
      <c r="CO286" t="s">
        <v>2416</v>
      </c>
      <c r="CP286" t="s">
        <v>2417</v>
      </c>
      <c r="CQ286" t="s">
        <v>2400</v>
      </c>
      <c r="CR286">
        <v>70</v>
      </c>
      <c r="CS286">
        <v>215</v>
      </c>
      <c r="CT286">
        <v>16</v>
      </c>
      <c r="CU286" t="s">
        <v>3402</v>
      </c>
      <c r="CV286" t="s">
        <v>2382</v>
      </c>
      <c r="CW286">
        <v>0</v>
      </c>
      <c r="CX286">
        <v>0</v>
      </c>
      <c r="CY286">
        <v>0</v>
      </c>
      <c r="CZ286" s="70"/>
      <c r="DA286">
        <v>0</v>
      </c>
    </row>
    <row r="287" spans="1:105" x14ac:dyDescent="0.2">
      <c r="A287" s="44" t="s">
        <v>2372</v>
      </c>
      <c r="B287" s="43" t="s">
        <v>973</v>
      </c>
      <c r="C287" s="43" t="s">
        <v>954</v>
      </c>
      <c r="D287" s="42" t="s">
        <v>954</v>
      </c>
      <c r="E287" s="42" t="str">
        <f t="shared" si="235"/>
        <v xml:space="preserve">Smith, Mark </v>
      </c>
      <c r="F287" s="42" t="s">
        <v>881</v>
      </c>
      <c r="G287" s="45" t="s">
        <v>2381</v>
      </c>
      <c r="H287" s="43">
        <v>54</v>
      </c>
      <c r="I287" s="64">
        <v>1</v>
      </c>
      <c r="J287" s="64">
        <v>3</v>
      </c>
      <c r="K287" s="64">
        <v>4</v>
      </c>
      <c r="L287" s="43">
        <v>-6</v>
      </c>
      <c r="M287">
        <v>59</v>
      </c>
      <c r="N287">
        <v>27</v>
      </c>
      <c r="O287" s="4">
        <f t="shared" si="224"/>
        <v>3.7037037037037035E-2</v>
      </c>
      <c r="Q287">
        <v>0</v>
      </c>
      <c r="R287">
        <v>0</v>
      </c>
      <c r="S287">
        <v>31</v>
      </c>
      <c r="T287">
        <v>26</v>
      </c>
      <c r="U287" s="4">
        <f t="shared" si="225"/>
        <v>0.54385964912280704</v>
      </c>
      <c r="V287">
        <v>1.7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3</v>
      </c>
      <c r="AC287" s="9">
        <f t="shared" si="202"/>
        <v>0</v>
      </c>
      <c r="AD287" s="9">
        <f t="shared" si="203"/>
        <v>0</v>
      </c>
      <c r="AE287" s="9">
        <f t="shared" si="204"/>
        <v>0</v>
      </c>
      <c r="AF287" s="9">
        <f t="shared" si="205"/>
        <v>0</v>
      </c>
      <c r="AG287" s="9">
        <f t="shared" si="206"/>
        <v>3.9514845507930407</v>
      </c>
      <c r="AH287" s="9">
        <f t="shared" si="207"/>
        <v>11.854453652379124</v>
      </c>
      <c r="AI287" s="58">
        <f t="shared" si="208"/>
        <v>0.98787113769826018</v>
      </c>
      <c r="AJ287" s="58">
        <f t="shared" si="209"/>
        <v>0</v>
      </c>
      <c r="AK287" s="58">
        <f t="shared" si="210"/>
        <v>0</v>
      </c>
      <c r="AL287" s="58">
        <f t="shared" si="211"/>
        <v>2.1733165029361725</v>
      </c>
      <c r="AM287" s="58">
        <f t="shared" si="212"/>
        <v>0</v>
      </c>
      <c r="AN287" s="58">
        <f t="shared" si="213"/>
        <v>22.670025188916881</v>
      </c>
      <c r="AO287" s="56">
        <v>303.68333333333334</v>
      </c>
      <c r="AP287" s="56">
        <v>3.5333333333333332</v>
      </c>
      <c r="AQ287" s="56">
        <v>13.233333333333331</v>
      </c>
      <c r="AR287" s="57">
        <f>SUM(AO287:AQ287)</f>
        <v>320.45000000000005</v>
      </c>
      <c r="AS287">
        <v>6</v>
      </c>
      <c r="AT287">
        <v>44</v>
      </c>
      <c r="AU287">
        <v>14</v>
      </c>
      <c r="AV287">
        <v>10</v>
      </c>
      <c r="AW287">
        <v>11</v>
      </c>
      <c r="AX287" s="9">
        <f t="shared" si="214"/>
        <v>1.1234201903573098</v>
      </c>
      <c r="AY287" s="9">
        <f t="shared" si="215"/>
        <v>8.238414729286939</v>
      </c>
      <c r="AZ287" s="9">
        <f t="shared" si="216"/>
        <v>2.6213137775003901</v>
      </c>
      <c r="BA287" s="9">
        <f t="shared" si="217"/>
        <v>1.8723669839288499</v>
      </c>
      <c r="BB287" s="9">
        <f t="shared" si="218"/>
        <v>2.0596036823217347</v>
      </c>
      <c r="BC287" s="33">
        <f t="shared" si="219"/>
        <v>5.6237654320987653</v>
      </c>
      <c r="BD287" s="33">
        <f t="shared" si="220"/>
        <v>0.24506172839506168</v>
      </c>
      <c r="BE287" s="33">
        <f t="shared" si="221"/>
        <v>6.5432098765432101E-2</v>
      </c>
      <c r="BF287" s="42">
        <f>BI287-BG287-BH287</f>
        <v>5</v>
      </c>
      <c r="BG287" s="43">
        <v>0</v>
      </c>
      <c r="BH287" s="43">
        <v>0</v>
      </c>
      <c r="BI287" s="43">
        <v>5</v>
      </c>
      <c r="BJ287" s="42">
        <f>BM287-BK287-BL287</f>
        <v>11</v>
      </c>
      <c r="BK287" s="43">
        <v>0</v>
      </c>
      <c r="BL287" s="43">
        <v>5</v>
      </c>
      <c r="BM287" s="43">
        <v>16</v>
      </c>
      <c r="BN287" s="34">
        <f t="shared" si="244"/>
        <v>-1.7376303460263007</v>
      </c>
      <c r="BO287" s="34">
        <f t="shared" si="245"/>
        <v>-10.844938967241696</v>
      </c>
      <c r="BP287" s="33">
        <v>-2.4114970131078701</v>
      </c>
      <c r="BQ287" s="33">
        <v>-0.20601382591338732</v>
      </c>
      <c r="BR287" s="33">
        <v>0.98739446394362695</v>
      </c>
      <c r="BS287" s="33">
        <v>-0.16975467395227523</v>
      </c>
      <c r="BT287" s="33">
        <v>0</v>
      </c>
      <c r="BU287" s="9">
        <f t="shared" si="246"/>
        <v>-1.7998710490299059</v>
      </c>
      <c r="BV287" s="34">
        <f t="shared" si="247"/>
        <v>-11.233397091776599</v>
      </c>
      <c r="BW287" s="33">
        <v>3.8509190535581088</v>
      </c>
      <c r="BX287" s="33">
        <v>1.7046254141209739E-2</v>
      </c>
      <c r="BY287" s="33">
        <v>-2.3172559208245147</v>
      </c>
      <c r="BZ287" s="33">
        <v>-1.4884686838711985</v>
      </c>
      <c r="CA287" s="9">
        <f t="shared" si="248"/>
        <v>6.224070300360518E-2</v>
      </c>
      <c r="CB287" s="34">
        <f t="shared" si="249"/>
        <v>0.38845812453490514</v>
      </c>
      <c r="CC287" s="47">
        <v>41.750858000000001</v>
      </c>
      <c r="CD287">
        <v>165000</v>
      </c>
      <c r="CE287" s="68">
        <f t="shared" si="222"/>
        <v>165000</v>
      </c>
      <c r="CF287" s="62">
        <v>7.2</v>
      </c>
      <c r="CG287" s="62">
        <v>8.3000000000000007</v>
      </c>
      <c r="CH287" s="62">
        <v>-7.2</v>
      </c>
      <c r="CI287" s="62">
        <v>-1.8</v>
      </c>
      <c r="CJ287" s="63">
        <f t="shared" si="242"/>
        <v>-10.675628923046506</v>
      </c>
      <c r="CK287" s="62">
        <v>-0.6</v>
      </c>
      <c r="CL287" s="63">
        <f t="shared" si="243"/>
        <v>-3.5585429743488355</v>
      </c>
      <c r="CM287" s="62">
        <v>-2.5</v>
      </c>
      <c r="CN287" t="s">
        <v>2184</v>
      </c>
      <c r="CO287" t="s">
        <v>2416</v>
      </c>
      <c r="CP287" t="s">
        <v>2417</v>
      </c>
      <c r="CQ287" t="s">
        <v>2400</v>
      </c>
      <c r="CR287">
        <v>70</v>
      </c>
      <c r="CS287">
        <v>200</v>
      </c>
      <c r="CT287">
        <v>16</v>
      </c>
      <c r="CU287" t="s">
        <v>3402</v>
      </c>
      <c r="CZ287" s="72">
        <v>487500</v>
      </c>
      <c r="DA287">
        <v>0</v>
      </c>
    </row>
    <row r="288" spans="1:105" x14ac:dyDescent="0.2">
      <c r="A288" s="38" t="s">
        <v>2452</v>
      </c>
      <c r="B288" t="s">
        <v>954</v>
      </c>
      <c r="C288" t="s">
        <v>954</v>
      </c>
      <c r="D288" t="s">
        <v>954</v>
      </c>
      <c r="E288" t="str">
        <f t="shared" si="235"/>
        <v xml:space="preserve">Lombardi, Matthew </v>
      </c>
      <c r="F288" t="s">
        <v>306</v>
      </c>
      <c r="G288" t="s">
        <v>1537</v>
      </c>
      <c r="H288">
        <v>81</v>
      </c>
      <c r="I288">
        <v>20</v>
      </c>
      <c r="J288">
        <v>26</v>
      </c>
      <c r="K288">
        <f>I288+J288</f>
        <v>46</v>
      </c>
      <c r="L288">
        <v>10</v>
      </c>
      <c r="M288">
        <v>48</v>
      </c>
      <c r="N288">
        <v>176</v>
      </c>
      <c r="O288" s="4">
        <f t="shared" si="224"/>
        <v>0.11363636363636363</v>
      </c>
      <c r="P288">
        <v>1831</v>
      </c>
      <c r="Q288">
        <v>5</v>
      </c>
      <c r="R288">
        <v>0</v>
      </c>
      <c r="S288">
        <v>474</v>
      </c>
      <c r="T288">
        <v>491</v>
      </c>
      <c r="U288" s="4">
        <f t="shared" si="225"/>
        <v>0.49119170984455957</v>
      </c>
      <c r="V288" s="40">
        <v>20.5</v>
      </c>
      <c r="W288">
        <v>5</v>
      </c>
      <c r="X288">
        <v>8</v>
      </c>
      <c r="Y288">
        <v>4</v>
      </c>
      <c r="Z288">
        <v>1</v>
      </c>
      <c r="AA288">
        <f>I288-W288-Y288</f>
        <v>11</v>
      </c>
      <c r="AB288">
        <f>J288-X288-Z288</f>
        <v>17</v>
      </c>
      <c r="AC288" s="9">
        <f t="shared" si="202"/>
        <v>7.4337160320475766</v>
      </c>
      <c r="AD288" s="9">
        <f t="shared" si="203"/>
        <v>11.893945651276123</v>
      </c>
      <c r="AE288" s="9">
        <f t="shared" si="204"/>
        <v>6.0010001666944506</v>
      </c>
      <c r="AF288" s="9">
        <f t="shared" si="205"/>
        <v>1.5002500416736126</v>
      </c>
      <c r="AG288" s="9">
        <f t="shared" si="206"/>
        <v>14.283395552670022</v>
      </c>
      <c r="AH288" s="9">
        <f t="shared" si="207"/>
        <v>22.074338581399125</v>
      </c>
      <c r="AI288" s="6">
        <f t="shared" si="208"/>
        <v>2.5320564843369584</v>
      </c>
      <c r="AJ288" s="6">
        <f t="shared" si="209"/>
        <v>5.9469728256380616</v>
      </c>
      <c r="AK288" s="6">
        <f t="shared" si="210"/>
        <v>2.1003500583430577</v>
      </c>
      <c r="AL288" s="6">
        <f t="shared" si="211"/>
        <v>2.4022074338581398</v>
      </c>
      <c r="AM288" s="6">
        <f t="shared" si="212"/>
        <v>0</v>
      </c>
      <c r="AN288" s="6">
        <f t="shared" si="213"/>
        <v>8.1013502250375087</v>
      </c>
      <c r="AO288" s="32">
        <v>924.15</v>
      </c>
      <c r="AP288" s="32">
        <v>201.7833333333333</v>
      </c>
      <c r="AQ288" s="32">
        <v>199.96666666666664</v>
      </c>
      <c r="AR288" s="32">
        <v>1325.9</v>
      </c>
      <c r="AS288" s="40">
        <v>40</v>
      </c>
      <c r="AT288" s="40">
        <v>51</v>
      </c>
      <c r="AU288" s="40">
        <v>43</v>
      </c>
      <c r="AV288" s="40">
        <v>51</v>
      </c>
      <c r="AW288" s="40">
        <v>43</v>
      </c>
      <c r="AX288" s="9">
        <f t="shared" si="214"/>
        <v>1.8100912587676294</v>
      </c>
      <c r="AY288" s="9">
        <f t="shared" si="215"/>
        <v>2.3078663549287275</v>
      </c>
      <c r="AZ288" s="9">
        <f t="shared" si="216"/>
        <v>1.9458481031752015</v>
      </c>
      <c r="BA288" s="9">
        <f t="shared" si="217"/>
        <v>2.3078663549287275</v>
      </c>
      <c r="BB288" s="9">
        <f t="shared" si="218"/>
        <v>1.9458481031752015</v>
      </c>
      <c r="BC288" s="9">
        <f t="shared" si="219"/>
        <v>11.409259259259258</v>
      </c>
      <c r="BD288" s="9">
        <f t="shared" si="220"/>
        <v>2.4687242798353908</v>
      </c>
      <c r="BE288" s="9">
        <f t="shared" si="221"/>
        <v>2.4911522633744854</v>
      </c>
      <c r="BF288" s="3">
        <v>39</v>
      </c>
      <c r="BG288" s="3">
        <v>20</v>
      </c>
      <c r="BH288" s="3">
        <v>7</v>
      </c>
      <c r="BI288" s="3">
        <v>66</v>
      </c>
      <c r="BJ288" s="3">
        <v>37</v>
      </c>
      <c r="BK288" s="3">
        <v>0</v>
      </c>
      <c r="BL288" s="3">
        <v>27</v>
      </c>
      <c r="BM288" s="3">
        <v>64</v>
      </c>
      <c r="BN288" s="34">
        <f t="shared" si="244"/>
        <v>39.395014633009794</v>
      </c>
      <c r="BO288" s="34">
        <f t="shared" si="245"/>
        <v>59.42380968852823</v>
      </c>
      <c r="BP288" s="34">
        <v>14.226792783347792</v>
      </c>
      <c r="BQ288" s="34">
        <v>5.1693414657937184</v>
      </c>
      <c r="BR288" s="34">
        <v>6.1695968481709482E-2</v>
      </c>
      <c r="BS288" s="34">
        <v>8.3305082684164287</v>
      </c>
      <c r="BT288" s="34">
        <v>-1.2908158200471005</v>
      </c>
      <c r="BU288" s="34">
        <f t="shared" si="246"/>
        <v>26.497522665992548</v>
      </c>
      <c r="BV288" s="34">
        <f t="shared" si="247"/>
        <v>39.969111797258542</v>
      </c>
      <c r="BW288" s="34">
        <v>7.9303724517384682</v>
      </c>
      <c r="BX288" s="34">
        <v>0.5533037501002227</v>
      </c>
      <c r="BY288" s="34">
        <v>3.6726431847433401</v>
      </c>
      <c r="BZ288" s="34">
        <v>0.74117258043521339</v>
      </c>
      <c r="CA288" s="34">
        <f t="shared" si="248"/>
        <v>12.897491967017244</v>
      </c>
      <c r="CB288" s="34">
        <f t="shared" si="249"/>
        <v>19.454697891269692</v>
      </c>
      <c r="CC288" s="15">
        <v>66</v>
      </c>
      <c r="CD288" s="7">
        <v>2922757</v>
      </c>
      <c r="CE288" s="68">
        <f t="shared" si="222"/>
        <v>2958840.4197530863</v>
      </c>
      <c r="CF288" s="9">
        <v>26.3</v>
      </c>
      <c r="CG288" s="9">
        <v>28.6</v>
      </c>
      <c r="CH288" s="9">
        <v>-1.1000000000000001</v>
      </c>
      <c r="CI288" s="9">
        <v>4.5999999999999996</v>
      </c>
      <c r="CJ288" s="9">
        <f t="shared" si="242"/>
        <v>5.3251526640233848</v>
      </c>
      <c r="CK288" s="9">
        <v>1.3</v>
      </c>
      <c r="CL288" s="9">
        <f t="shared" si="243"/>
        <v>1.504934448528348</v>
      </c>
      <c r="CM288" s="9">
        <v>5.9</v>
      </c>
      <c r="CN288" t="s">
        <v>3436</v>
      </c>
      <c r="CO288" t="s">
        <v>3417</v>
      </c>
      <c r="CP288" t="s">
        <v>2399</v>
      </c>
      <c r="CQ288" t="s">
        <v>2400</v>
      </c>
      <c r="CR288">
        <v>72</v>
      </c>
      <c r="CS288">
        <v>193</v>
      </c>
      <c r="CT288">
        <v>18</v>
      </c>
      <c r="CU288" t="s">
        <v>3402</v>
      </c>
      <c r="CV288" t="s">
        <v>2382</v>
      </c>
      <c r="CW288">
        <v>0</v>
      </c>
      <c r="CX288">
        <v>0</v>
      </c>
      <c r="CY288">
        <v>0</v>
      </c>
      <c r="CZ288" s="70"/>
      <c r="DA288">
        <v>0</v>
      </c>
    </row>
    <row r="289" spans="1:105" s="18" customFormat="1" x14ac:dyDescent="0.2">
      <c r="A289" s="44" t="s">
        <v>2372</v>
      </c>
      <c r="B289" s="43" t="s">
        <v>954</v>
      </c>
      <c r="C289" s="43" t="s">
        <v>954</v>
      </c>
      <c r="D289" s="42" t="s">
        <v>954</v>
      </c>
      <c r="E289" s="42" t="str">
        <f t="shared" si="235"/>
        <v xml:space="preserve">Lombardi, Matthew </v>
      </c>
      <c r="F289" s="42" t="s">
        <v>306</v>
      </c>
      <c r="G289" s="45" t="s">
        <v>2373</v>
      </c>
      <c r="H289" s="43">
        <v>82</v>
      </c>
      <c r="I289" s="64">
        <v>14</v>
      </c>
      <c r="J289" s="64">
        <v>22</v>
      </c>
      <c r="K289" s="64">
        <v>36</v>
      </c>
      <c r="L289" s="43">
        <v>-6</v>
      </c>
      <c r="M289">
        <v>67</v>
      </c>
      <c r="N289">
        <v>181</v>
      </c>
      <c r="O289" s="4">
        <f t="shared" si="224"/>
        <v>7.7348066298342538E-2</v>
      </c>
      <c r="P289"/>
      <c r="Q289">
        <v>4</v>
      </c>
      <c r="R289">
        <v>0</v>
      </c>
      <c r="S289">
        <v>455</v>
      </c>
      <c r="T289">
        <v>500</v>
      </c>
      <c r="U289" s="4">
        <f t="shared" si="225"/>
        <v>0.47643979057591623</v>
      </c>
      <c r="V289">
        <v>20.100000000000001</v>
      </c>
      <c r="W289">
        <v>2</v>
      </c>
      <c r="X289">
        <v>3</v>
      </c>
      <c r="Y289">
        <v>2</v>
      </c>
      <c r="Z289">
        <v>1</v>
      </c>
      <c r="AA289">
        <v>10</v>
      </c>
      <c r="AB289">
        <v>18</v>
      </c>
      <c r="AC289" s="9">
        <f t="shared" si="202"/>
        <v>6.545454545454545</v>
      </c>
      <c r="AD289" s="9">
        <f t="shared" si="203"/>
        <v>9.8181818181818166</v>
      </c>
      <c r="AE289" s="9">
        <f t="shared" si="204"/>
        <v>2.4131921169057513</v>
      </c>
      <c r="AF289" s="9">
        <f t="shared" si="205"/>
        <v>1.2065960584528757</v>
      </c>
      <c r="AG289" s="9">
        <f t="shared" si="206"/>
        <v>11.119004231398833</v>
      </c>
      <c r="AH289" s="9">
        <f t="shared" si="207"/>
        <v>20.014207616517897</v>
      </c>
      <c r="AI289" s="58">
        <f t="shared" si="208"/>
        <v>1.6678506347098248</v>
      </c>
      <c r="AJ289" s="58">
        <f t="shared" si="209"/>
        <v>4.5818181818181811</v>
      </c>
      <c r="AK289" s="58">
        <f t="shared" si="210"/>
        <v>0.96527684676230063</v>
      </c>
      <c r="AL289" s="58">
        <f t="shared" si="211"/>
        <v>2.1682058251227723</v>
      </c>
      <c r="AM289" s="58">
        <f t="shared" si="212"/>
        <v>0.65454545454545454</v>
      </c>
      <c r="AN289" s="58">
        <f t="shared" si="213"/>
        <v>6.9982571390266797</v>
      </c>
      <c r="AO289" s="56">
        <v>1079.2333333333333</v>
      </c>
      <c r="AP289" s="56">
        <v>91.666666666666671</v>
      </c>
      <c r="AQ289" s="56">
        <v>248.63333333333333</v>
      </c>
      <c r="AR289" s="57">
        <f>SUM(AO289:AQ289)</f>
        <v>1419.5333333333333</v>
      </c>
      <c r="AS289">
        <v>53</v>
      </c>
      <c r="AT289">
        <v>72</v>
      </c>
      <c r="AU289">
        <v>68</v>
      </c>
      <c r="AV289">
        <v>29</v>
      </c>
      <c r="AW289">
        <v>40</v>
      </c>
      <c r="AX289" s="9">
        <f t="shared" si="214"/>
        <v>2.2401728267505754</v>
      </c>
      <c r="AY289" s="9">
        <f t="shared" si="215"/>
        <v>3.0432536514347439</v>
      </c>
      <c r="AZ289" s="9">
        <f t="shared" si="216"/>
        <v>2.8741840041328137</v>
      </c>
      <c r="BA289" s="9">
        <f t="shared" si="217"/>
        <v>1.225754942938994</v>
      </c>
      <c r="BB289" s="9">
        <f t="shared" si="218"/>
        <v>1.6906964730193021</v>
      </c>
      <c r="BC289" s="33">
        <f t="shared" si="219"/>
        <v>13.161382113821139</v>
      </c>
      <c r="BD289" s="33">
        <f t="shared" si="220"/>
        <v>3.0321138211382115</v>
      </c>
      <c r="BE289" s="33">
        <f t="shared" si="221"/>
        <v>1.1178861788617886</v>
      </c>
      <c r="BF289" s="42">
        <f>BI289-BG289-BH289</f>
        <v>30</v>
      </c>
      <c r="BG289" s="43">
        <v>7</v>
      </c>
      <c r="BH289" s="43">
        <v>4</v>
      </c>
      <c r="BI289" s="43">
        <v>41</v>
      </c>
      <c r="BJ289" s="42">
        <f>BM289-BK289-BL289</f>
        <v>39</v>
      </c>
      <c r="BK289" s="43">
        <v>1</v>
      </c>
      <c r="BL289" s="43">
        <v>29</v>
      </c>
      <c r="BM289" s="43">
        <v>69</v>
      </c>
      <c r="BN289" s="34">
        <f t="shared" si="244"/>
        <v>34.280108591241891</v>
      </c>
      <c r="BO289" s="34">
        <f t="shared" si="245"/>
        <v>48.297715574942785</v>
      </c>
      <c r="BP289" s="33">
        <v>12.921040425530911</v>
      </c>
      <c r="BQ289" s="33">
        <v>1.2488258094402493</v>
      </c>
      <c r="BR289" s="33">
        <v>-1.8631836308467149</v>
      </c>
      <c r="BS289" s="33">
        <v>4.1344323167358654</v>
      </c>
      <c r="BT289" s="33">
        <v>-0.95826326535209938</v>
      </c>
      <c r="BU289" s="9">
        <f t="shared" si="246"/>
        <v>15.482851655508211</v>
      </c>
      <c r="BV289" s="34">
        <f t="shared" si="247"/>
        <v>21.814002238540667</v>
      </c>
      <c r="BW289" s="33">
        <v>13.270835263297451</v>
      </c>
      <c r="BX289" s="33">
        <v>0.20439601090099138</v>
      </c>
      <c r="BY289" s="33">
        <v>11.907851348667586</v>
      </c>
      <c r="BZ289" s="33">
        <v>-6.5858256871323508</v>
      </c>
      <c r="CA289" s="9">
        <f t="shared" si="248"/>
        <v>18.797256935733678</v>
      </c>
      <c r="CB289" s="34">
        <f t="shared" si="249"/>
        <v>26.483713336402122</v>
      </c>
      <c r="CC289" s="47">
        <v>44.506053999999999</v>
      </c>
      <c r="CD289">
        <v>1445428</v>
      </c>
      <c r="CE289" s="68">
        <f t="shared" si="222"/>
        <v>1445428</v>
      </c>
      <c r="CF289" s="62">
        <v>22.8</v>
      </c>
      <c r="CG289" s="62">
        <v>28.3</v>
      </c>
      <c r="CH289" s="62">
        <v>-11.4</v>
      </c>
      <c r="CI289" s="62">
        <v>3.3</v>
      </c>
      <c r="CJ289" s="63">
        <f t="shared" si="242"/>
        <v>3.750355147267733</v>
      </c>
      <c r="CK289" s="62">
        <v>0.1</v>
      </c>
      <c r="CL289" s="63">
        <f t="shared" si="243"/>
        <v>0.1136471256747798</v>
      </c>
      <c r="CM289" s="62">
        <v>3.1</v>
      </c>
      <c r="CN289" t="s">
        <v>546</v>
      </c>
      <c r="CO289" t="s">
        <v>3417</v>
      </c>
      <c r="CP289" t="s">
        <v>2399</v>
      </c>
      <c r="CQ289" t="s">
        <v>2400</v>
      </c>
      <c r="CR289">
        <v>72</v>
      </c>
      <c r="CS289">
        <v>198</v>
      </c>
      <c r="CT289">
        <v>18</v>
      </c>
      <c r="CU289" t="s">
        <v>3402</v>
      </c>
      <c r="CV289"/>
      <c r="CW289"/>
      <c r="CX289"/>
      <c r="CY289"/>
      <c r="CZ289" s="72">
        <v>1816666.6666666667</v>
      </c>
      <c r="DA289">
        <v>0</v>
      </c>
    </row>
    <row r="290" spans="1:105" x14ac:dyDescent="0.2">
      <c r="A290" s="38" t="s">
        <v>2452</v>
      </c>
      <c r="B290" t="s">
        <v>962</v>
      </c>
      <c r="C290" t="s">
        <v>962</v>
      </c>
      <c r="D290" s="82" t="s">
        <v>954</v>
      </c>
      <c r="E290" t="str">
        <f t="shared" si="235"/>
        <v xml:space="preserve">Cammalleri, Michael </v>
      </c>
      <c r="F290" t="s">
        <v>2545</v>
      </c>
      <c r="G290" t="s">
        <v>1537</v>
      </c>
      <c r="H290">
        <v>81</v>
      </c>
      <c r="I290">
        <v>34</v>
      </c>
      <c r="J290">
        <v>46</v>
      </c>
      <c r="K290">
        <f>I290+J290</f>
        <v>80</v>
      </c>
      <c r="L290">
        <v>5</v>
      </c>
      <c r="M290">
        <v>48</v>
      </c>
      <c r="N290">
        <v>299</v>
      </c>
      <c r="O290" s="4">
        <f t="shared" si="224"/>
        <v>0.11371237458193979</v>
      </c>
      <c r="P290">
        <v>1957</v>
      </c>
      <c r="Q290">
        <v>5</v>
      </c>
      <c r="R290">
        <v>0</v>
      </c>
      <c r="S290">
        <v>163</v>
      </c>
      <c r="T290">
        <v>138</v>
      </c>
      <c r="U290" s="4">
        <f t="shared" si="225"/>
        <v>0.5415282392026578</v>
      </c>
      <c r="V290" s="40">
        <v>6.4</v>
      </c>
      <c r="W290">
        <v>16</v>
      </c>
      <c r="X290">
        <v>21</v>
      </c>
      <c r="Y290">
        <v>0</v>
      </c>
      <c r="Z290">
        <v>0</v>
      </c>
      <c r="AA290">
        <f>I290-W290-Y290</f>
        <v>18</v>
      </c>
      <c r="AB290">
        <f>J290-X290-Z290</f>
        <v>25</v>
      </c>
      <c r="AC290" s="9">
        <f t="shared" si="202"/>
        <v>12.743926722421346</v>
      </c>
      <c r="AD290" s="9">
        <f t="shared" si="203"/>
        <v>16.726403823178018</v>
      </c>
      <c r="AE290" s="9">
        <f t="shared" si="204"/>
        <v>0</v>
      </c>
      <c r="AF290" s="9">
        <f t="shared" si="205"/>
        <v>0</v>
      </c>
      <c r="AG290" s="9">
        <f t="shared" si="206"/>
        <v>20.166498093830235</v>
      </c>
      <c r="AH290" s="9">
        <f t="shared" si="207"/>
        <v>28.009025130319774</v>
      </c>
      <c r="AI290" s="6">
        <f t="shared" si="208"/>
        <v>3.2490469151170935</v>
      </c>
      <c r="AJ290" s="6">
        <f t="shared" si="209"/>
        <v>7.9649542015133425</v>
      </c>
      <c r="AK290" s="6">
        <f t="shared" si="210"/>
        <v>0</v>
      </c>
      <c r="AL290" s="6">
        <f t="shared" si="211"/>
        <v>2.5208122617287794</v>
      </c>
      <c r="AM290" s="6">
        <f t="shared" si="212"/>
        <v>0.47789725209080053</v>
      </c>
      <c r="AN290" s="6">
        <f t="shared" si="213"/>
        <v>8.5409252669039137</v>
      </c>
      <c r="AO290" s="33">
        <v>1071.0833333333333</v>
      </c>
      <c r="AP290" s="33">
        <v>376.65</v>
      </c>
      <c r="AQ290" s="33">
        <v>14.05</v>
      </c>
      <c r="AR290" s="32">
        <v>1461.7833333333333</v>
      </c>
      <c r="AS290" s="40">
        <v>29</v>
      </c>
      <c r="AT290" s="40">
        <v>41</v>
      </c>
      <c r="AU290" s="40">
        <v>114</v>
      </c>
      <c r="AV290" s="40">
        <v>54</v>
      </c>
      <c r="AW290" s="40">
        <v>18</v>
      </c>
      <c r="AX290" s="9">
        <f t="shared" si="214"/>
        <v>1.1903268838291128</v>
      </c>
      <c r="AY290" s="9">
        <f t="shared" si="215"/>
        <v>1.6828759392066768</v>
      </c>
      <c r="AZ290" s="9">
        <f t="shared" si="216"/>
        <v>4.6792160260868574</v>
      </c>
      <c r="BA290" s="9">
        <f t="shared" si="217"/>
        <v>2.2164707491990376</v>
      </c>
      <c r="BB290" s="9">
        <f t="shared" si="218"/>
        <v>0.73882358306634599</v>
      </c>
      <c r="BC290" s="9">
        <f t="shared" si="219"/>
        <v>13.223251028806583</v>
      </c>
      <c r="BD290" s="9">
        <f t="shared" si="220"/>
        <v>0.1734567901234568</v>
      </c>
      <c r="BE290" s="9">
        <f t="shared" si="221"/>
        <v>4.6499999999999995</v>
      </c>
      <c r="BF290" s="3">
        <v>58</v>
      </c>
      <c r="BG290" s="3">
        <v>50</v>
      </c>
      <c r="BH290" s="3">
        <v>0</v>
      </c>
      <c r="BI290" s="3">
        <v>108</v>
      </c>
      <c r="BJ290" s="3">
        <v>45</v>
      </c>
      <c r="BK290" s="3">
        <v>3</v>
      </c>
      <c r="BL290" s="3">
        <v>2</v>
      </c>
      <c r="BM290" s="3">
        <v>50</v>
      </c>
      <c r="BN290" s="34">
        <f t="shared" si="244"/>
        <v>74.252406597742691</v>
      </c>
      <c r="BO290" s="34">
        <f t="shared" si="245"/>
        <v>101.59153535896934</v>
      </c>
      <c r="BP290" s="34">
        <v>32.19661513580057</v>
      </c>
      <c r="BQ290" s="34">
        <v>26.875933866590408</v>
      </c>
      <c r="BR290" s="34">
        <v>0.96515341933040666</v>
      </c>
      <c r="BS290" s="34">
        <v>-0.17174203345333078</v>
      </c>
      <c r="BT290" s="34">
        <v>3.3912153451532303</v>
      </c>
      <c r="BU290" s="34">
        <f t="shared" si="246"/>
        <v>63.257175733421285</v>
      </c>
      <c r="BV290" s="34">
        <f t="shared" si="247"/>
        <v>86.547950425970029</v>
      </c>
      <c r="BW290" s="34">
        <v>8.5450575107742388</v>
      </c>
      <c r="BX290" s="34">
        <v>0.46136767634698411</v>
      </c>
      <c r="BY290" s="34">
        <v>0.30692470873269967</v>
      </c>
      <c r="BZ290" s="34">
        <v>1.6818809684674878</v>
      </c>
      <c r="CA290" s="34">
        <f t="shared" si="248"/>
        <v>10.99523086432141</v>
      </c>
      <c r="CB290" s="34">
        <f t="shared" si="249"/>
        <v>15.043584932999297</v>
      </c>
      <c r="CC290" s="15">
        <v>51</v>
      </c>
      <c r="CD290" s="7">
        <v>4332788</v>
      </c>
      <c r="CE290" s="68">
        <f t="shared" si="222"/>
        <v>4386279.2098765429</v>
      </c>
      <c r="CF290" s="9">
        <v>36.5</v>
      </c>
      <c r="CG290" s="9">
        <v>26.5</v>
      </c>
      <c r="CH290" s="9">
        <v>22.3</v>
      </c>
      <c r="CI290" s="9">
        <v>12</v>
      </c>
      <c r="CJ290" s="9">
        <f t="shared" si="242"/>
        <v>12.95558214648805</v>
      </c>
      <c r="CK290" s="9">
        <v>5.8</v>
      </c>
      <c r="CL290" s="9">
        <f t="shared" si="243"/>
        <v>6.2618647041358901</v>
      </c>
      <c r="CM290" s="9">
        <v>17.8</v>
      </c>
      <c r="CN290" t="s">
        <v>3082</v>
      </c>
      <c r="CO290" t="s">
        <v>3083</v>
      </c>
      <c r="CP290" t="s">
        <v>2427</v>
      </c>
      <c r="CQ290" t="s">
        <v>2400</v>
      </c>
      <c r="CR290">
        <v>69</v>
      </c>
      <c r="CS290">
        <v>185</v>
      </c>
      <c r="CU290" t="s">
        <v>3402</v>
      </c>
      <c r="CV290" t="s">
        <v>2382</v>
      </c>
      <c r="CW290">
        <v>6</v>
      </c>
      <c r="CX290">
        <v>2</v>
      </c>
      <c r="CY290">
        <v>0</v>
      </c>
      <c r="CZ290" s="70"/>
      <c r="DA290">
        <v>0</v>
      </c>
    </row>
    <row r="291" spans="1:105" x14ac:dyDescent="0.2">
      <c r="A291" s="44" t="s">
        <v>2372</v>
      </c>
      <c r="B291" s="43" t="s">
        <v>962</v>
      </c>
      <c r="C291" s="43" t="s">
        <v>962</v>
      </c>
      <c r="D291" s="82" t="s">
        <v>954</v>
      </c>
      <c r="E291" s="42" t="str">
        <f t="shared" si="235"/>
        <v xml:space="preserve">Cammalleri, Michael </v>
      </c>
      <c r="F291" s="42" t="s">
        <v>2545</v>
      </c>
      <c r="G291" s="45" t="s">
        <v>2376</v>
      </c>
      <c r="H291" s="43">
        <v>63</v>
      </c>
      <c r="I291" s="64">
        <v>19</v>
      </c>
      <c r="J291" s="64">
        <v>28</v>
      </c>
      <c r="K291" s="64">
        <v>47</v>
      </c>
      <c r="L291" s="43">
        <v>-16</v>
      </c>
      <c r="M291">
        <v>30</v>
      </c>
      <c r="N291">
        <v>210</v>
      </c>
      <c r="O291" s="4">
        <f t="shared" si="224"/>
        <v>9.0476190476190474E-2</v>
      </c>
      <c r="Q291">
        <v>1</v>
      </c>
      <c r="R291">
        <v>0</v>
      </c>
      <c r="S291">
        <v>206</v>
      </c>
      <c r="T291">
        <v>174</v>
      </c>
      <c r="U291" s="4">
        <f t="shared" si="225"/>
        <v>0.54210526315789476</v>
      </c>
      <c r="V291">
        <v>10.7</v>
      </c>
      <c r="W291">
        <v>10</v>
      </c>
      <c r="X291">
        <v>9</v>
      </c>
      <c r="Y291">
        <v>0</v>
      </c>
      <c r="Z291">
        <v>0</v>
      </c>
      <c r="AA291">
        <v>9</v>
      </c>
      <c r="AB291">
        <v>19</v>
      </c>
      <c r="AC291" s="9">
        <f t="shared" si="202"/>
        <v>11.843663639952625</v>
      </c>
      <c r="AD291" s="9">
        <f t="shared" si="203"/>
        <v>10.659297275957362</v>
      </c>
      <c r="AE291" s="9">
        <f t="shared" si="204"/>
        <v>0</v>
      </c>
      <c r="AF291" s="9">
        <f t="shared" si="205"/>
        <v>0</v>
      </c>
      <c r="AG291" s="9">
        <f t="shared" si="206"/>
        <v>11.939198526024875</v>
      </c>
      <c r="AH291" s="9">
        <f t="shared" si="207"/>
        <v>25.204974666052511</v>
      </c>
      <c r="AI291" s="58">
        <f t="shared" si="208"/>
        <v>2.5204974666052511</v>
      </c>
      <c r="AJ291" s="58">
        <f t="shared" si="209"/>
        <v>7.5799447295696805</v>
      </c>
      <c r="AK291" s="58">
        <f t="shared" si="210"/>
        <v>0</v>
      </c>
      <c r="AL291" s="58">
        <f t="shared" si="211"/>
        <v>3.4491017964071862</v>
      </c>
      <c r="AM291" s="58">
        <f t="shared" si="212"/>
        <v>0.47374654559810503</v>
      </c>
      <c r="AN291" s="58">
        <f t="shared" si="213"/>
        <v>9.7035040431266832</v>
      </c>
      <c r="AO291" s="56">
        <v>904.58333333333326</v>
      </c>
      <c r="AP291" s="56">
        <v>253.3</v>
      </c>
      <c r="AQ291" s="56">
        <v>12.366666666666667</v>
      </c>
      <c r="AR291" s="57">
        <f>SUM(AO291:AQ291)</f>
        <v>1170.2499999999998</v>
      </c>
      <c r="AS291">
        <v>14</v>
      </c>
      <c r="AT291">
        <v>31</v>
      </c>
      <c r="AU291">
        <v>98</v>
      </c>
      <c r="AV291">
        <v>54</v>
      </c>
      <c r="AW291">
        <v>15</v>
      </c>
      <c r="AX291" s="9">
        <f t="shared" si="214"/>
        <v>0.7177953428754541</v>
      </c>
      <c r="AY291" s="9">
        <f t="shared" si="215"/>
        <v>1.5894039735099339</v>
      </c>
      <c r="AZ291" s="9">
        <f t="shared" si="216"/>
        <v>5.0245674001281788</v>
      </c>
      <c r="BA291" s="9">
        <f t="shared" si="217"/>
        <v>2.7686391796624656</v>
      </c>
      <c r="BB291" s="9">
        <f t="shared" si="218"/>
        <v>0.76906643879512937</v>
      </c>
      <c r="BC291" s="33">
        <f t="shared" si="219"/>
        <v>14.358465608465607</v>
      </c>
      <c r="BD291" s="33">
        <f t="shared" si="220"/>
        <v>0.1962962962962963</v>
      </c>
      <c r="BE291" s="33">
        <f t="shared" si="221"/>
        <v>4.0206349206349206</v>
      </c>
      <c r="BF291" s="42">
        <f>BI291-BG291-BH291</f>
        <v>38</v>
      </c>
      <c r="BG291" s="43">
        <v>32</v>
      </c>
      <c r="BH291" s="43">
        <v>0</v>
      </c>
      <c r="BI291" s="43">
        <v>70</v>
      </c>
      <c r="BJ291" s="42">
        <f>BM291-BK291-BL291</f>
        <v>52</v>
      </c>
      <c r="BK291" s="43">
        <v>2</v>
      </c>
      <c r="BL291" s="43">
        <v>2</v>
      </c>
      <c r="BM291" s="43">
        <v>56</v>
      </c>
      <c r="BN291" s="34">
        <f t="shared" si="244"/>
        <v>35.274778038645067</v>
      </c>
      <c r="BO291" s="34">
        <f t="shared" si="245"/>
        <v>60.285884278820888</v>
      </c>
      <c r="BP291" s="33">
        <v>15.440024819724256</v>
      </c>
      <c r="BQ291" s="33">
        <v>14.640469846620318</v>
      </c>
      <c r="BR291" s="33">
        <v>1.269368205209823</v>
      </c>
      <c r="BS291" s="33">
        <v>-0.17932090762454067</v>
      </c>
      <c r="BT291" s="33">
        <v>-5.3089754573843316E-2</v>
      </c>
      <c r="BU291" s="9">
        <f t="shared" si="246"/>
        <v>31.117452209356014</v>
      </c>
      <c r="BV291" s="34">
        <f t="shared" si="247"/>
        <v>53.180862566726802</v>
      </c>
      <c r="BW291" s="33">
        <v>1.2415557337174206</v>
      </c>
      <c r="BX291" s="33">
        <v>0.56677301659538437</v>
      </c>
      <c r="BY291" s="33">
        <v>0.10507726527049137</v>
      </c>
      <c r="BZ291" s="33">
        <v>2.2439198137057605</v>
      </c>
      <c r="CA291" s="9">
        <f t="shared" si="248"/>
        <v>4.1573258292890571</v>
      </c>
      <c r="CB291" s="34">
        <f t="shared" si="249"/>
        <v>7.1050217120940955</v>
      </c>
      <c r="CC291" s="47">
        <v>30.533532999999998</v>
      </c>
      <c r="CD291">
        <v>1364843</v>
      </c>
      <c r="CE291" s="68">
        <f t="shared" si="222"/>
        <v>1776462.3174603176</v>
      </c>
      <c r="CF291" s="62">
        <v>28.2</v>
      </c>
      <c r="CG291" s="62">
        <v>21.8</v>
      </c>
      <c r="CH291" s="62">
        <v>-5</v>
      </c>
      <c r="CI291" s="62">
        <v>5</v>
      </c>
      <c r="CJ291" s="63">
        <f t="shared" si="242"/>
        <v>6.9641924438511991</v>
      </c>
      <c r="CK291" s="62">
        <v>0.2</v>
      </c>
      <c r="CL291" s="63">
        <f t="shared" si="243"/>
        <v>0.27856769775404799</v>
      </c>
      <c r="CM291" s="62">
        <v>4.7</v>
      </c>
      <c r="CN291" t="s">
        <v>572</v>
      </c>
      <c r="CO291" t="s">
        <v>3083</v>
      </c>
      <c r="CP291" t="s">
        <v>2427</v>
      </c>
      <c r="CQ291" t="s">
        <v>2400</v>
      </c>
      <c r="CR291">
        <v>69</v>
      </c>
      <c r="CS291">
        <v>185</v>
      </c>
      <c r="CT291">
        <v>13</v>
      </c>
      <c r="CU291" t="s">
        <v>3402</v>
      </c>
      <c r="CZ291" s="72">
        <v>575000</v>
      </c>
      <c r="DA291">
        <v>0</v>
      </c>
    </row>
    <row r="292" spans="1:105" x14ac:dyDescent="0.2">
      <c r="A292" s="44" t="s">
        <v>2372</v>
      </c>
      <c r="B292" s="43"/>
      <c r="C292" s="43" t="s">
        <v>971</v>
      </c>
      <c r="D292" s="42" t="s">
        <v>954</v>
      </c>
      <c r="E292" s="42" t="str">
        <f t="shared" si="235"/>
        <v xml:space="preserve">Vandermeer, Peter </v>
      </c>
      <c r="F292" s="42" t="s">
        <v>2313</v>
      </c>
      <c r="G292" s="45" t="s">
        <v>1540</v>
      </c>
      <c r="H292" s="43">
        <v>2</v>
      </c>
      <c r="I292" s="64">
        <v>0</v>
      </c>
      <c r="J292" s="64">
        <v>0</v>
      </c>
      <c r="K292" s="64">
        <v>0</v>
      </c>
      <c r="L292" s="43">
        <v>0</v>
      </c>
      <c r="M292">
        <v>0</v>
      </c>
      <c r="N292">
        <v>0</v>
      </c>
      <c r="O292" s="4">
        <f t="shared" si="224"/>
        <v>0</v>
      </c>
      <c r="Q292">
        <v>0</v>
      </c>
      <c r="R292">
        <v>0</v>
      </c>
      <c r="S292">
        <v>0</v>
      </c>
      <c r="T292">
        <v>0</v>
      </c>
      <c r="U292" s="4">
        <f t="shared" si="225"/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9">
        <f t="shared" si="202"/>
        <v>0</v>
      </c>
      <c r="AD292" s="9">
        <f t="shared" si="203"/>
        <v>0</v>
      </c>
      <c r="AE292" s="9">
        <f t="shared" si="204"/>
        <v>0</v>
      </c>
      <c r="AF292" s="9">
        <f t="shared" si="205"/>
        <v>0</v>
      </c>
      <c r="AG292" s="9">
        <f t="shared" si="206"/>
        <v>0</v>
      </c>
      <c r="AH292" s="9">
        <f t="shared" si="207"/>
        <v>0</v>
      </c>
      <c r="AI292" s="58">
        <f t="shared" si="208"/>
        <v>0</v>
      </c>
      <c r="AJ292" s="58">
        <f t="shared" si="209"/>
        <v>0</v>
      </c>
      <c r="AK292" s="58">
        <f t="shared" si="210"/>
        <v>0</v>
      </c>
      <c r="AL292" s="58">
        <f t="shared" si="211"/>
        <v>0</v>
      </c>
      <c r="AM292" s="58">
        <f t="shared" si="212"/>
        <v>0</v>
      </c>
      <c r="AN292" s="58">
        <f t="shared" si="213"/>
        <v>0</v>
      </c>
      <c r="AO292" s="56">
        <v>15.1</v>
      </c>
      <c r="AP292" s="56">
        <v>0</v>
      </c>
      <c r="AQ292" s="56">
        <v>0</v>
      </c>
      <c r="AR292" s="57">
        <f>SUM(AO292:AQ292)</f>
        <v>15.1</v>
      </c>
      <c r="AS292">
        <v>1</v>
      </c>
      <c r="AT292">
        <v>2</v>
      </c>
      <c r="AU292">
        <v>0</v>
      </c>
      <c r="AV292">
        <v>0</v>
      </c>
      <c r="AW292">
        <v>0</v>
      </c>
      <c r="AX292" s="9">
        <f t="shared" si="214"/>
        <v>3.9735099337748347</v>
      </c>
      <c r="AY292" s="9">
        <f t="shared" si="215"/>
        <v>7.9470198675496695</v>
      </c>
      <c r="AZ292" s="9">
        <f t="shared" si="216"/>
        <v>0</v>
      </c>
      <c r="BA292" s="9">
        <f t="shared" si="217"/>
        <v>0</v>
      </c>
      <c r="BB292" s="9">
        <f t="shared" si="218"/>
        <v>0</v>
      </c>
      <c r="BC292" s="33">
        <f t="shared" si="219"/>
        <v>7.55</v>
      </c>
      <c r="BD292" s="33">
        <f t="shared" si="220"/>
        <v>0</v>
      </c>
      <c r="BE292" s="33">
        <f t="shared" si="221"/>
        <v>0</v>
      </c>
      <c r="BF292" s="42">
        <f>BI292-BG292-BH292</f>
        <v>0</v>
      </c>
      <c r="BG292" s="43">
        <v>0</v>
      </c>
      <c r="BH292" s="43">
        <v>0</v>
      </c>
      <c r="BI292" s="43">
        <v>0</v>
      </c>
      <c r="BJ292" s="42">
        <f>BM292-BK292-BL292</f>
        <v>0</v>
      </c>
      <c r="BK292" s="43">
        <v>0</v>
      </c>
      <c r="BL292" s="43">
        <v>0</v>
      </c>
      <c r="BM292" s="43">
        <v>0</v>
      </c>
      <c r="BN292" s="34">
        <f t="shared" si="244"/>
        <v>0.3526538845047979</v>
      </c>
      <c r="BO292" s="34">
        <f t="shared" si="245"/>
        <v>46.709123775469919</v>
      </c>
      <c r="BP292" s="33">
        <v>-0.35939262975294461</v>
      </c>
      <c r="BQ292" s="33">
        <v>0</v>
      </c>
      <c r="BR292" s="33">
        <v>0.25141368690377403</v>
      </c>
      <c r="BS292" s="33">
        <v>0</v>
      </c>
      <c r="BT292" s="33">
        <v>0</v>
      </c>
      <c r="BU292" s="9">
        <f t="shared" si="246"/>
        <v>-0.10797894284917059</v>
      </c>
      <c r="BV292" s="34">
        <f t="shared" si="247"/>
        <v>-14.301846734989482</v>
      </c>
      <c r="BW292" s="33">
        <v>0.30214492179464969</v>
      </c>
      <c r="BX292" s="33">
        <v>0</v>
      </c>
      <c r="BY292" s="33">
        <v>0</v>
      </c>
      <c r="BZ292" s="33">
        <v>0.1584879055593188</v>
      </c>
      <c r="CA292" s="9">
        <f t="shared" si="248"/>
        <v>0.46063282735396849</v>
      </c>
      <c r="CB292" s="34">
        <f t="shared" si="249"/>
        <v>61.010970510459401</v>
      </c>
      <c r="CE292" s="68">
        <f t="shared" si="222"/>
        <v>165000</v>
      </c>
      <c r="CF292" s="62">
        <v>0.2</v>
      </c>
      <c r="CG292" s="62">
        <v>0.1</v>
      </c>
      <c r="CH292" s="62">
        <v>0</v>
      </c>
      <c r="CI292" s="62">
        <v>-0.1</v>
      </c>
      <c r="CJ292" s="63">
        <f t="shared" si="242"/>
        <v>-13.245033112582783</v>
      </c>
      <c r="CK292" s="62">
        <v>0</v>
      </c>
      <c r="CL292" s="63">
        <f t="shared" si="243"/>
        <v>0</v>
      </c>
      <c r="CM292" s="62">
        <v>-0.1</v>
      </c>
      <c r="CN292" t="s">
        <v>656</v>
      </c>
      <c r="CO292" t="s">
        <v>3445</v>
      </c>
      <c r="CP292" t="s">
        <v>2417</v>
      </c>
      <c r="CQ292" t="s">
        <v>2400</v>
      </c>
      <c r="CR292">
        <v>72</v>
      </c>
      <c r="CS292">
        <v>212</v>
      </c>
      <c r="CT292">
        <v>75</v>
      </c>
      <c r="CU292" t="s">
        <v>3402</v>
      </c>
      <c r="CZ292" s="72">
        <v>475000</v>
      </c>
      <c r="DA292">
        <v>0</v>
      </c>
    </row>
    <row r="293" spans="1:105" x14ac:dyDescent="0.2">
      <c r="A293" s="38" t="s">
        <v>2452</v>
      </c>
      <c r="B293" t="s">
        <v>956</v>
      </c>
      <c r="C293" t="s">
        <v>956</v>
      </c>
      <c r="D293" t="s">
        <v>954</v>
      </c>
      <c r="E293" t="str">
        <f t="shared" si="235"/>
        <v xml:space="preserve">Bourque, Rene </v>
      </c>
      <c r="F293" t="s">
        <v>2511</v>
      </c>
      <c r="G293" t="s">
        <v>1540</v>
      </c>
      <c r="H293">
        <v>44</v>
      </c>
      <c r="I293">
        <v>7</v>
      </c>
      <c r="J293">
        <v>10</v>
      </c>
      <c r="K293">
        <f>I293+J293</f>
        <v>17</v>
      </c>
      <c r="L293">
        <v>-4</v>
      </c>
      <c r="M293">
        <v>38</v>
      </c>
      <c r="N293">
        <v>82</v>
      </c>
      <c r="O293" s="4">
        <f t="shared" si="224"/>
        <v>8.5365853658536592E-2</v>
      </c>
      <c r="P293">
        <v>969</v>
      </c>
      <c r="Q293">
        <v>1</v>
      </c>
      <c r="R293">
        <v>0</v>
      </c>
      <c r="S293">
        <v>2</v>
      </c>
      <c r="T293">
        <v>7</v>
      </c>
      <c r="U293" s="4">
        <f t="shared" si="225"/>
        <v>0.22222222222222221</v>
      </c>
      <c r="V293" s="40">
        <v>0.3</v>
      </c>
      <c r="W293">
        <v>2</v>
      </c>
      <c r="X293">
        <v>2</v>
      </c>
      <c r="Y293">
        <v>1</v>
      </c>
      <c r="Z293">
        <v>0</v>
      </c>
      <c r="AA293">
        <f>I293-W293-Y293</f>
        <v>4</v>
      </c>
      <c r="AB293">
        <f>J293-X293-Z293</f>
        <v>8</v>
      </c>
      <c r="AC293" s="9">
        <f t="shared" si="202"/>
        <v>5.8177117000646401</v>
      </c>
      <c r="AD293" s="9">
        <f t="shared" si="203"/>
        <v>5.8177117000646401</v>
      </c>
      <c r="AE293" s="9">
        <f t="shared" si="204"/>
        <v>4.1379310344827589</v>
      </c>
      <c r="AF293" s="9">
        <f t="shared" si="205"/>
        <v>0</v>
      </c>
      <c r="AG293" s="9">
        <f t="shared" si="206"/>
        <v>9.0702947845804989</v>
      </c>
      <c r="AH293" s="9">
        <f t="shared" si="207"/>
        <v>18.140589569160998</v>
      </c>
      <c r="AI293" s="6">
        <f t="shared" si="208"/>
        <v>2.1541950113378685</v>
      </c>
      <c r="AJ293" s="6">
        <f t="shared" si="209"/>
        <v>5.2359405300581772</v>
      </c>
      <c r="AK293" s="6">
        <f t="shared" si="210"/>
        <v>0.82758620689655171</v>
      </c>
      <c r="AL293" s="6">
        <f t="shared" si="211"/>
        <v>2.8344671201814058</v>
      </c>
      <c r="AM293" s="6">
        <f t="shared" si="212"/>
        <v>0</v>
      </c>
      <c r="AN293" s="6">
        <f t="shared" si="213"/>
        <v>4.1379310344827589</v>
      </c>
      <c r="AO293" s="33">
        <v>529.20000000000005</v>
      </c>
      <c r="AP293" s="33">
        <v>103.13333333333334</v>
      </c>
      <c r="AQ293" s="33">
        <v>72.5</v>
      </c>
      <c r="AR293" s="32">
        <v>704.83333333333337</v>
      </c>
      <c r="AS293" s="40">
        <v>12</v>
      </c>
      <c r="AT293" s="40">
        <v>55</v>
      </c>
      <c r="AU293" s="40">
        <v>19</v>
      </c>
      <c r="AV293" s="40">
        <v>9</v>
      </c>
      <c r="AW293" s="40">
        <v>9</v>
      </c>
      <c r="AX293" s="9">
        <f t="shared" si="214"/>
        <v>1.0215180893828328</v>
      </c>
      <c r="AY293" s="9">
        <f t="shared" si="215"/>
        <v>4.6819579096713166</v>
      </c>
      <c r="AZ293" s="9">
        <f t="shared" si="216"/>
        <v>1.6174036415228186</v>
      </c>
      <c r="BA293" s="9">
        <f t="shared" si="217"/>
        <v>0.76613856703712457</v>
      </c>
      <c r="BB293" s="9">
        <f t="shared" si="218"/>
        <v>0.76613856703712457</v>
      </c>
      <c r="BC293" s="9">
        <f t="shared" si="219"/>
        <v>12.027272727272729</v>
      </c>
      <c r="BD293" s="9">
        <f t="shared" si="220"/>
        <v>1.6477272727272727</v>
      </c>
      <c r="BE293" s="9">
        <f t="shared" si="221"/>
        <v>2.3439393939393942</v>
      </c>
      <c r="BF293" s="3">
        <v>19</v>
      </c>
      <c r="BG293" s="3">
        <v>9</v>
      </c>
      <c r="BH293" s="3">
        <v>1</v>
      </c>
      <c r="BI293" s="3">
        <v>29</v>
      </c>
      <c r="BJ293" s="3">
        <v>25</v>
      </c>
      <c r="BK293" s="3">
        <v>0</v>
      </c>
      <c r="BL293" s="3">
        <v>5</v>
      </c>
      <c r="BM293" s="3">
        <v>30</v>
      </c>
      <c r="BN293" s="34">
        <f t="shared" si="244"/>
        <v>8.5586832103916848</v>
      </c>
      <c r="BO293" s="34">
        <f t="shared" si="245"/>
        <v>24.28569366864512</v>
      </c>
      <c r="BP293" s="34">
        <v>2.7393483932926816</v>
      </c>
      <c r="BQ293" s="34">
        <v>1.0694139972454382</v>
      </c>
      <c r="BR293" s="34">
        <v>-0.36779975257143355</v>
      </c>
      <c r="BS293" s="34">
        <v>1.7404952024901414</v>
      </c>
      <c r="BT293" s="34">
        <v>-0.67988881652359734</v>
      </c>
      <c r="BU293" s="34">
        <f t="shared" si="246"/>
        <v>4.5015690239332304</v>
      </c>
      <c r="BV293" s="34">
        <f t="shared" si="247"/>
        <v>12.773428301536715</v>
      </c>
      <c r="BW293" s="34">
        <v>3.161346581127189</v>
      </c>
      <c r="BX293" s="34">
        <v>0.36540692863876895</v>
      </c>
      <c r="BY293" s="34">
        <v>4.1386932836844412</v>
      </c>
      <c r="BZ293" s="34">
        <v>-3.6083326069919464</v>
      </c>
      <c r="CA293" s="34">
        <f t="shared" si="248"/>
        <v>4.0571141864584535</v>
      </c>
      <c r="CB293" s="34">
        <f t="shared" si="249"/>
        <v>11.512265367108403</v>
      </c>
      <c r="CC293" s="15">
        <v>43</v>
      </c>
      <c r="CD293" s="7">
        <v>503675</v>
      </c>
      <c r="CE293" s="68">
        <f t="shared" si="222"/>
        <v>938667.04545454541</v>
      </c>
      <c r="CF293" s="9">
        <v>15.4</v>
      </c>
      <c r="CG293" s="9">
        <v>13</v>
      </c>
      <c r="CH293" s="9">
        <v>-0.3</v>
      </c>
      <c r="CI293" s="9">
        <v>-0.7</v>
      </c>
      <c r="CJ293" s="9">
        <f t="shared" si="242"/>
        <v>-1.5900658741576434</v>
      </c>
      <c r="CK293" s="9">
        <v>0.9</v>
      </c>
      <c r="CL293" s="9">
        <f t="shared" si="243"/>
        <v>2.0443704096312563</v>
      </c>
      <c r="CM293" s="9">
        <v>0.2</v>
      </c>
      <c r="CN293" t="s">
        <v>3616</v>
      </c>
      <c r="CO293" t="s">
        <v>2416</v>
      </c>
      <c r="CP293" t="s">
        <v>2417</v>
      </c>
      <c r="CQ293" t="s">
        <v>2400</v>
      </c>
      <c r="CR293">
        <v>74</v>
      </c>
      <c r="CS293">
        <v>213</v>
      </c>
      <c r="CU293" t="s">
        <v>3402</v>
      </c>
      <c r="CV293" t="s">
        <v>2382</v>
      </c>
      <c r="CW293">
        <v>0</v>
      </c>
      <c r="CX293">
        <v>0</v>
      </c>
      <c r="CY293">
        <v>0</v>
      </c>
      <c r="CZ293" s="70"/>
      <c r="DA293">
        <v>0</v>
      </c>
    </row>
    <row r="294" spans="1:105" x14ac:dyDescent="0.2">
      <c r="A294" s="44" t="s">
        <v>2372</v>
      </c>
      <c r="B294" s="43" t="s">
        <v>956</v>
      </c>
      <c r="C294" s="43" t="s">
        <v>956</v>
      </c>
      <c r="D294" s="42" t="s">
        <v>954</v>
      </c>
      <c r="E294" s="42" t="str">
        <f t="shared" si="235"/>
        <v xml:space="preserve">Bourque, Rene </v>
      </c>
      <c r="F294" s="42" t="s">
        <v>2511</v>
      </c>
      <c r="G294" s="45" t="s">
        <v>1540</v>
      </c>
      <c r="H294" s="43">
        <v>62</v>
      </c>
      <c r="I294" s="64">
        <v>10</v>
      </c>
      <c r="J294" s="64">
        <v>14</v>
      </c>
      <c r="K294" s="64">
        <v>24</v>
      </c>
      <c r="L294" s="43">
        <v>6</v>
      </c>
      <c r="M294">
        <v>42</v>
      </c>
      <c r="N294">
        <v>103</v>
      </c>
      <c r="O294" s="4">
        <f t="shared" si="224"/>
        <v>9.7087378640776698E-2</v>
      </c>
      <c r="Q294">
        <v>2</v>
      </c>
      <c r="R294">
        <v>0</v>
      </c>
      <c r="S294">
        <v>2</v>
      </c>
      <c r="T294">
        <v>6</v>
      </c>
      <c r="U294" s="4">
        <f t="shared" si="225"/>
        <v>0.25</v>
      </c>
      <c r="V294">
        <v>0.2</v>
      </c>
      <c r="W294">
        <v>0</v>
      </c>
      <c r="X294">
        <v>1</v>
      </c>
      <c r="Y294">
        <v>5</v>
      </c>
      <c r="Z294">
        <v>2</v>
      </c>
      <c r="AA294">
        <v>5</v>
      </c>
      <c r="AB294">
        <v>11</v>
      </c>
      <c r="AC294" s="9">
        <f t="shared" si="202"/>
        <v>0</v>
      </c>
      <c r="AD294" s="9">
        <f t="shared" si="203"/>
        <v>4.2775665399239537</v>
      </c>
      <c r="AE294" s="9">
        <f t="shared" si="204"/>
        <v>9.9206349206349227</v>
      </c>
      <c r="AF294" s="9">
        <f t="shared" si="205"/>
        <v>3.9682539682539684</v>
      </c>
      <c r="AG294" s="9">
        <f t="shared" si="206"/>
        <v>8.2699685281753226</v>
      </c>
      <c r="AH294" s="9">
        <f t="shared" si="207"/>
        <v>18.193930761985712</v>
      </c>
      <c r="AI294" s="58">
        <f t="shared" si="208"/>
        <v>2.3982908731708439</v>
      </c>
      <c r="AJ294" s="58">
        <f t="shared" si="209"/>
        <v>0.85551330798479075</v>
      </c>
      <c r="AK294" s="58">
        <f t="shared" si="210"/>
        <v>3.1746031746031749</v>
      </c>
      <c r="AL294" s="58">
        <f t="shared" si="211"/>
        <v>2.3982908731708439</v>
      </c>
      <c r="AM294" s="58">
        <f t="shared" si="212"/>
        <v>1.7110266159695815</v>
      </c>
      <c r="AN294" s="58">
        <f t="shared" si="213"/>
        <v>5.5555555555555562</v>
      </c>
      <c r="AO294" s="56">
        <v>725.51666666666665</v>
      </c>
      <c r="AP294" s="56">
        <v>70.13333333333334</v>
      </c>
      <c r="AQ294" s="56">
        <v>151.19999999999999</v>
      </c>
      <c r="AR294" s="57">
        <f>SUM(AO294:AQ294)</f>
        <v>946.84999999999991</v>
      </c>
      <c r="AS294">
        <v>22</v>
      </c>
      <c r="AT294">
        <v>72</v>
      </c>
      <c r="AU294">
        <v>39</v>
      </c>
      <c r="AV294">
        <v>6</v>
      </c>
      <c r="AW294">
        <v>23</v>
      </c>
      <c r="AX294" s="9">
        <f t="shared" si="214"/>
        <v>1.3940962137614195</v>
      </c>
      <c r="AY294" s="9">
        <f t="shared" si="215"/>
        <v>4.5624966995828276</v>
      </c>
      <c r="AZ294" s="9">
        <f t="shared" si="216"/>
        <v>2.4713523789406984</v>
      </c>
      <c r="BA294" s="9">
        <f t="shared" si="217"/>
        <v>0.38020805829856902</v>
      </c>
      <c r="BB294" s="9">
        <f t="shared" si="218"/>
        <v>1.4574642234778477</v>
      </c>
      <c r="BC294" s="33">
        <f t="shared" si="219"/>
        <v>11.701881720430107</v>
      </c>
      <c r="BD294" s="33">
        <f t="shared" si="220"/>
        <v>2.4387096774193546</v>
      </c>
      <c r="BE294" s="33">
        <f t="shared" si="221"/>
        <v>1.1311827956989249</v>
      </c>
      <c r="BF294" s="42">
        <f>BI294-BG294-BH294</f>
        <v>29</v>
      </c>
      <c r="BG294" s="43">
        <v>1</v>
      </c>
      <c r="BH294" s="43">
        <v>8</v>
      </c>
      <c r="BI294" s="43">
        <v>38</v>
      </c>
      <c r="BJ294" s="42">
        <f>BM294-BK294-BL294</f>
        <v>29</v>
      </c>
      <c r="BK294" s="43">
        <v>2</v>
      </c>
      <c r="BL294" s="43">
        <v>14</v>
      </c>
      <c r="BM294" s="43">
        <v>45</v>
      </c>
      <c r="BN294" s="34">
        <f t="shared" si="244"/>
        <v>22.333219201879697</v>
      </c>
      <c r="BO294" s="34">
        <f t="shared" si="245"/>
        <v>47.173721712794425</v>
      </c>
      <c r="BP294" s="33">
        <v>3.1235383218803991</v>
      </c>
      <c r="BQ294" s="33">
        <v>-2.7644643128062789</v>
      </c>
      <c r="BR294" s="33">
        <v>0.19430495079660975</v>
      </c>
      <c r="BS294" s="33">
        <v>13.086948914673659</v>
      </c>
      <c r="BT294" s="33">
        <v>0</v>
      </c>
      <c r="BU294" s="9">
        <f t="shared" si="246"/>
        <v>13.64032787454439</v>
      </c>
      <c r="BV294" s="34">
        <f t="shared" si="247"/>
        <v>28.812014309646493</v>
      </c>
      <c r="BW294" s="33">
        <v>4.9653549322271111</v>
      </c>
      <c r="BX294" s="33">
        <v>0.11065266266981275</v>
      </c>
      <c r="BY294" s="33">
        <v>6.7378714620627855</v>
      </c>
      <c r="BZ294" s="33">
        <v>-3.1209877296244035</v>
      </c>
      <c r="CA294" s="9">
        <f t="shared" si="248"/>
        <v>8.6928913273353068</v>
      </c>
      <c r="CB294" s="34">
        <f t="shared" si="249"/>
        <v>18.361707403147925</v>
      </c>
      <c r="CC294" s="47">
        <v>56.394202999999997</v>
      </c>
      <c r="CD294">
        <v>1668534</v>
      </c>
      <c r="CE294" s="68">
        <f t="shared" si="222"/>
        <v>2206770.7741935486</v>
      </c>
      <c r="CF294" s="62">
        <v>17.5</v>
      </c>
      <c r="CG294" s="62">
        <v>20.6</v>
      </c>
      <c r="CH294" s="62">
        <v>2.4</v>
      </c>
      <c r="CI294" s="62">
        <v>1.2</v>
      </c>
      <c r="CJ294" s="63">
        <f t="shared" si="242"/>
        <v>2.0544720434863248</v>
      </c>
      <c r="CK294" s="62">
        <v>1.9</v>
      </c>
      <c r="CL294" s="63">
        <f t="shared" si="243"/>
        <v>3.2529140688533476</v>
      </c>
      <c r="CM294" s="62">
        <v>3.1</v>
      </c>
      <c r="CN294" t="s">
        <v>684</v>
      </c>
      <c r="CO294" t="s">
        <v>3388</v>
      </c>
      <c r="CP294" t="s">
        <v>2417</v>
      </c>
      <c r="CQ294" t="s">
        <v>2400</v>
      </c>
      <c r="CR294">
        <v>74</v>
      </c>
      <c r="CS294">
        <v>213</v>
      </c>
      <c r="CT294">
        <v>12</v>
      </c>
      <c r="CU294" t="s">
        <v>3402</v>
      </c>
      <c r="CZ294" s="72">
        <v>825000</v>
      </c>
      <c r="DA294">
        <v>0</v>
      </c>
    </row>
    <row r="295" spans="1:105" x14ac:dyDescent="0.2">
      <c r="A295" s="38" t="s">
        <v>2452</v>
      </c>
      <c r="B295" t="s">
        <v>954</v>
      </c>
      <c r="C295" t="s">
        <v>954</v>
      </c>
      <c r="D295" s="82" t="s">
        <v>954</v>
      </c>
      <c r="E295" t="str">
        <f t="shared" si="235"/>
        <v xml:space="preserve">Warrener, Rhett </v>
      </c>
      <c r="F295" t="s">
        <v>2331</v>
      </c>
      <c r="G295" t="s">
        <v>1524</v>
      </c>
      <c r="H295">
        <v>62</v>
      </c>
      <c r="I295">
        <v>4</v>
      </c>
      <c r="J295">
        <v>6</v>
      </c>
      <c r="K295">
        <f>I295+J295</f>
        <v>10</v>
      </c>
      <c r="L295">
        <v>6</v>
      </c>
      <c r="M295">
        <v>67</v>
      </c>
      <c r="N295">
        <v>31</v>
      </c>
      <c r="O295" s="4">
        <f t="shared" si="224"/>
        <v>0.12903225806451613</v>
      </c>
      <c r="P295">
        <v>1559</v>
      </c>
      <c r="Q295">
        <v>1</v>
      </c>
      <c r="R295">
        <v>0</v>
      </c>
      <c r="S295">
        <v>0</v>
      </c>
      <c r="T295">
        <v>0</v>
      </c>
      <c r="U295" s="4">
        <f t="shared" si="225"/>
        <v>0</v>
      </c>
      <c r="V295" s="40">
        <v>0</v>
      </c>
      <c r="W295">
        <v>1</v>
      </c>
      <c r="X295">
        <v>0</v>
      </c>
      <c r="Y295">
        <v>1</v>
      </c>
      <c r="Z295">
        <v>1</v>
      </c>
      <c r="AA295">
        <f>I295-W295-Y295</f>
        <v>2</v>
      </c>
      <c r="AB295">
        <f>J295-X295-Z295</f>
        <v>5</v>
      </c>
      <c r="AC295" s="9">
        <f t="shared" si="202"/>
        <v>35.433070866141733</v>
      </c>
      <c r="AD295" s="9">
        <f t="shared" si="203"/>
        <v>0</v>
      </c>
      <c r="AE295" s="9">
        <f t="shared" si="204"/>
        <v>1.4510278113663844</v>
      </c>
      <c r="AF295" s="9">
        <f t="shared" si="205"/>
        <v>1.4510278113663844</v>
      </c>
      <c r="AG295" s="9">
        <f t="shared" si="206"/>
        <v>2.8344782788418006</v>
      </c>
      <c r="AH295" s="9">
        <f t="shared" si="207"/>
        <v>7.0861956971045013</v>
      </c>
      <c r="AI295" s="6">
        <f t="shared" si="208"/>
        <v>1.9841347951892605</v>
      </c>
      <c r="AJ295" s="6">
        <f t="shared" si="209"/>
        <v>7.0866141732283463</v>
      </c>
      <c r="AK295" s="6">
        <f t="shared" si="210"/>
        <v>0.58041112454655375</v>
      </c>
      <c r="AL295" s="6">
        <f t="shared" si="211"/>
        <v>2.1258587091313506</v>
      </c>
      <c r="AM295" s="6">
        <f t="shared" si="212"/>
        <v>0</v>
      </c>
      <c r="AN295" s="6">
        <f t="shared" si="213"/>
        <v>7.8355501813784771</v>
      </c>
      <c r="AO295" s="32">
        <v>846.7166666666667</v>
      </c>
      <c r="AP295" s="32">
        <v>8.4666666666666668</v>
      </c>
      <c r="AQ295" s="32">
        <v>206.75</v>
      </c>
      <c r="AR295" s="32">
        <v>1061.9333333333334</v>
      </c>
      <c r="AS295" s="40">
        <v>81</v>
      </c>
      <c r="AT295" s="40">
        <v>103</v>
      </c>
      <c r="AU295" s="40">
        <v>23</v>
      </c>
      <c r="AV295" s="40">
        <v>39</v>
      </c>
      <c r="AW295" s="40">
        <v>13</v>
      </c>
      <c r="AX295" s="9">
        <f t="shared" si="214"/>
        <v>4.5765584782472217</v>
      </c>
      <c r="AY295" s="9">
        <f t="shared" si="215"/>
        <v>5.8195743612279491</v>
      </c>
      <c r="AZ295" s="9">
        <f t="shared" si="216"/>
        <v>1.2995166049343962</v>
      </c>
      <c r="BA295" s="9">
        <f t="shared" si="217"/>
        <v>2.2035281561931068</v>
      </c>
      <c r="BB295" s="9">
        <f t="shared" si="218"/>
        <v>0.73450938539770227</v>
      </c>
      <c r="BC295" s="9">
        <f t="shared" si="219"/>
        <v>13.656720430107528</v>
      </c>
      <c r="BD295" s="9">
        <f t="shared" si="220"/>
        <v>3.3346774193548385</v>
      </c>
      <c r="BE295" s="9">
        <f t="shared" si="221"/>
        <v>0.13655913978494624</v>
      </c>
      <c r="BF295" s="3">
        <v>28</v>
      </c>
      <c r="BG295" s="3">
        <v>1</v>
      </c>
      <c r="BH295" s="3">
        <v>2</v>
      </c>
      <c r="BI295" s="3">
        <v>31</v>
      </c>
      <c r="BJ295" s="3">
        <v>30</v>
      </c>
      <c r="BK295" s="3">
        <v>0</v>
      </c>
      <c r="BL295" s="3">
        <v>27</v>
      </c>
      <c r="BM295" s="3">
        <v>57</v>
      </c>
      <c r="BN295" s="34">
        <f t="shared" si="244"/>
        <v>25.916863616947808</v>
      </c>
      <c r="BO295" s="34">
        <f t="shared" si="245"/>
        <v>48.810716837744629</v>
      </c>
      <c r="BP295" s="34">
        <v>1.6211833818389629</v>
      </c>
      <c r="BQ295" s="34">
        <v>1.4805872729129308</v>
      </c>
      <c r="BR295" s="34">
        <v>4.941323287051063E-2</v>
      </c>
      <c r="BS295" s="34">
        <v>2.9893268109990419</v>
      </c>
      <c r="BT295" s="34">
        <v>0</v>
      </c>
      <c r="BU295" s="34">
        <f t="shared" si="246"/>
        <v>6.1405106986214459</v>
      </c>
      <c r="BV295" s="34">
        <f t="shared" si="247"/>
        <v>11.564776254544752</v>
      </c>
      <c r="BW295" s="34">
        <v>20.903526786972584</v>
      </c>
      <c r="BX295" s="34">
        <v>0.20192587509452448</v>
      </c>
      <c r="BY295" s="34">
        <v>5.1993116290089434</v>
      </c>
      <c r="BZ295" s="34">
        <v>-6.5284113727496891</v>
      </c>
      <c r="CA295" s="34">
        <f t="shared" si="248"/>
        <v>19.77635291832636</v>
      </c>
      <c r="CB295" s="34">
        <f t="shared" si="249"/>
        <v>37.245940583199875</v>
      </c>
      <c r="CC295" s="15">
        <v>57</v>
      </c>
      <c r="CD295" s="7">
        <v>1528767</v>
      </c>
      <c r="CE295" s="68">
        <f t="shared" si="222"/>
        <v>2021917.6451612902</v>
      </c>
      <c r="CF295" s="9">
        <v>16.399999999999999</v>
      </c>
      <c r="CG295" s="9">
        <v>26</v>
      </c>
      <c r="CH295" s="9">
        <v>-5</v>
      </c>
      <c r="CI295" s="9">
        <v>0</v>
      </c>
      <c r="CJ295" s="9">
        <f t="shared" si="242"/>
        <v>0</v>
      </c>
      <c r="CK295" s="9">
        <v>0.2</v>
      </c>
      <c r="CL295" s="9">
        <f t="shared" si="243"/>
        <v>0.31319735348236311</v>
      </c>
      <c r="CM295" s="9">
        <v>0.1</v>
      </c>
      <c r="CN295" t="s">
        <v>1103</v>
      </c>
      <c r="CO295" t="s">
        <v>1104</v>
      </c>
      <c r="CP295" t="s">
        <v>3102</v>
      </c>
      <c r="CQ295" t="s">
        <v>2400</v>
      </c>
      <c r="CR295">
        <v>73</v>
      </c>
      <c r="CS295">
        <v>208</v>
      </c>
      <c r="CU295" t="s">
        <v>3401</v>
      </c>
      <c r="CV295" t="s">
        <v>2382</v>
      </c>
      <c r="CW295">
        <v>0</v>
      </c>
      <c r="CX295">
        <v>0</v>
      </c>
      <c r="CY295">
        <v>0</v>
      </c>
      <c r="CZ295" s="70"/>
      <c r="DA295">
        <v>0</v>
      </c>
    </row>
    <row r="296" spans="1:105" x14ac:dyDescent="0.2">
      <c r="A296" s="44" t="s">
        <v>2372</v>
      </c>
      <c r="B296" s="43" t="s">
        <v>954</v>
      </c>
      <c r="C296" s="43" t="s">
        <v>954</v>
      </c>
      <c r="D296" s="82" t="s">
        <v>954</v>
      </c>
      <c r="E296" s="42" t="str">
        <f t="shared" si="235"/>
        <v xml:space="preserve">Warrener, Rhett </v>
      </c>
      <c r="F296" s="42" t="s">
        <v>2331</v>
      </c>
      <c r="G296" s="45" t="s">
        <v>2374</v>
      </c>
      <c r="H296" s="43">
        <v>31</v>
      </c>
      <c r="I296" s="64">
        <v>1</v>
      </c>
      <c r="J296" s="64">
        <v>3</v>
      </c>
      <c r="K296" s="64">
        <v>4</v>
      </c>
      <c r="L296" s="43">
        <v>-2</v>
      </c>
      <c r="M296">
        <v>21</v>
      </c>
      <c r="N296">
        <v>15</v>
      </c>
      <c r="O296" s="4">
        <f t="shared" si="224"/>
        <v>6.6666666666666666E-2</v>
      </c>
      <c r="Q296">
        <v>0</v>
      </c>
      <c r="R296">
        <v>0</v>
      </c>
      <c r="S296">
        <v>0</v>
      </c>
      <c r="T296">
        <v>1</v>
      </c>
      <c r="U296" s="4">
        <f t="shared" si="225"/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2</v>
      </c>
      <c r="AC296" s="9">
        <f t="shared" si="202"/>
        <v>0</v>
      </c>
      <c r="AD296" s="9">
        <f t="shared" si="203"/>
        <v>0</v>
      </c>
      <c r="AE296" s="9">
        <f t="shared" si="204"/>
        <v>0</v>
      </c>
      <c r="AF296" s="9">
        <f t="shared" si="205"/>
        <v>5.5813953488372094</v>
      </c>
      <c r="AG296" s="9">
        <f t="shared" si="206"/>
        <v>3.3341051169252141</v>
      </c>
      <c r="AH296" s="9">
        <f t="shared" si="207"/>
        <v>6.6682102338504281</v>
      </c>
      <c r="AI296" s="58">
        <f t="shared" si="208"/>
        <v>2.5005788376939106</v>
      </c>
      <c r="AJ296" s="58">
        <f t="shared" si="209"/>
        <v>0</v>
      </c>
      <c r="AK296" s="58">
        <f t="shared" si="210"/>
        <v>1.1162790697674418</v>
      </c>
      <c r="AL296" s="58">
        <f t="shared" si="211"/>
        <v>3.0006946052326926</v>
      </c>
      <c r="AM296" s="58">
        <f t="shared" si="212"/>
        <v>0</v>
      </c>
      <c r="AN296" s="58">
        <f t="shared" si="213"/>
        <v>6.6976744186046506</v>
      </c>
      <c r="AO296" s="56">
        <v>359.91666666666669</v>
      </c>
      <c r="AP296" s="56">
        <v>2.5499999999999998</v>
      </c>
      <c r="AQ296" s="56">
        <v>53.75</v>
      </c>
      <c r="AR296" s="57">
        <f>SUM(AO296:AQ296)</f>
        <v>416.2166666666667</v>
      </c>
      <c r="AS296">
        <v>18</v>
      </c>
      <c r="AT296">
        <v>32</v>
      </c>
      <c r="AU296">
        <v>6</v>
      </c>
      <c r="AV296">
        <v>16</v>
      </c>
      <c r="AW296">
        <v>7</v>
      </c>
      <c r="AX296" s="9">
        <f t="shared" si="214"/>
        <v>2.5948023865775038</v>
      </c>
      <c r="AY296" s="9">
        <f t="shared" si="215"/>
        <v>4.6129820205822289</v>
      </c>
      <c r="AZ296" s="9">
        <f t="shared" si="216"/>
        <v>0.86493412885916787</v>
      </c>
      <c r="BA296" s="9">
        <f t="shared" si="217"/>
        <v>2.3064910102911145</v>
      </c>
      <c r="BB296" s="9">
        <f t="shared" si="218"/>
        <v>1.0090898170023626</v>
      </c>
      <c r="BC296" s="33">
        <f t="shared" si="219"/>
        <v>11.610215053763442</v>
      </c>
      <c r="BD296" s="33">
        <f t="shared" si="220"/>
        <v>1.7338709677419355</v>
      </c>
      <c r="BE296" s="33">
        <f t="shared" si="221"/>
        <v>8.225806451612902E-2</v>
      </c>
      <c r="BF296" s="42">
        <f>BI296-BG296-BH296</f>
        <v>15</v>
      </c>
      <c r="BG296" s="43">
        <v>0</v>
      </c>
      <c r="BH296" s="43">
        <v>1</v>
      </c>
      <c r="BI296" s="43">
        <v>16</v>
      </c>
      <c r="BJ296" s="42">
        <f>BM296-BK296-BL296</f>
        <v>18</v>
      </c>
      <c r="BK296" s="43">
        <v>0</v>
      </c>
      <c r="BL296" s="43">
        <v>6</v>
      </c>
      <c r="BM296" s="43">
        <v>24</v>
      </c>
      <c r="BN296" s="34">
        <f t="shared" si="244"/>
        <v>11.422535163415741</v>
      </c>
      <c r="BO296" s="34">
        <f t="shared" si="245"/>
        <v>54.887447227401147</v>
      </c>
      <c r="BP296" s="33">
        <v>1.3187308433101366</v>
      </c>
      <c r="BQ296" s="33">
        <v>-0.10911537887855553</v>
      </c>
      <c r="BR296" s="33">
        <v>-0.2573499368454828</v>
      </c>
      <c r="BS296" s="33">
        <v>1.0820960883032673</v>
      </c>
      <c r="BT296" s="33">
        <v>0</v>
      </c>
      <c r="BU296" s="9">
        <f t="shared" si="246"/>
        <v>2.0343616158893658</v>
      </c>
      <c r="BV296" s="34">
        <f t="shared" si="247"/>
        <v>9.7754932890210977</v>
      </c>
      <c r="BW296" s="33">
        <v>6.9079743094117179</v>
      </c>
      <c r="BX296" s="33">
        <v>9.0136781147771169E-2</v>
      </c>
      <c r="BY296" s="33">
        <v>3.3413590497014538</v>
      </c>
      <c r="BZ296" s="33">
        <v>-0.95129659273456657</v>
      </c>
      <c r="CA296" s="9">
        <f t="shared" si="248"/>
        <v>9.3881735475263763</v>
      </c>
      <c r="CB296" s="34">
        <f t="shared" si="249"/>
        <v>45.111953938380047</v>
      </c>
      <c r="CC296" s="47">
        <v>49.902591999999999</v>
      </c>
      <c r="CD296">
        <v>543445</v>
      </c>
      <c r="CE296" s="68">
        <f t="shared" si="222"/>
        <v>1437499.6774193549</v>
      </c>
      <c r="CF296" s="62">
        <v>8.1999999999999993</v>
      </c>
      <c r="CG296" s="62">
        <v>11</v>
      </c>
      <c r="CH296" s="62">
        <v>-3.9</v>
      </c>
      <c r="CI296" s="62">
        <v>-0.3</v>
      </c>
      <c r="CJ296" s="63">
        <f t="shared" si="242"/>
        <v>-1.269796479841981</v>
      </c>
      <c r="CK296" s="62">
        <v>-0.1</v>
      </c>
      <c r="CL296" s="63">
        <f t="shared" si="243"/>
        <v>-0.42326549328066032</v>
      </c>
      <c r="CM296" s="62">
        <v>-0.4</v>
      </c>
      <c r="CN296" t="s">
        <v>685</v>
      </c>
      <c r="CO296" t="s">
        <v>1104</v>
      </c>
      <c r="CP296" t="s">
        <v>3102</v>
      </c>
      <c r="CQ296" t="s">
        <v>2400</v>
      </c>
      <c r="CR296">
        <v>73</v>
      </c>
      <c r="CS296">
        <v>203</v>
      </c>
      <c r="CT296">
        <v>44</v>
      </c>
      <c r="CU296" t="s">
        <v>3401</v>
      </c>
      <c r="CZ296" s="72">
        <v>2350000</v>
      </c>
      <c r="DA296">
        <v>0</v>
      </c>
    </row>
    <row r="297" spans="1:105" x14ac:dyDescent="0.2">
      <c r="A297" s="38" t="s">
        <v>2452</v>
      </c>
      <c r="B297" t="s">
        <v>954</v>
      </c>
      <c r="C297" t="s">
        <v>954</v>
      </c>
      <c r="D297" s="82" t="s">
        <v>954</v>
      </c>
      <c r="E297" t="str">
        <f t="shared" si="235"/>
        <v xml:space="preserve">Regehr, Robyn </v>
      </c>
      <c r="F297" t="s">
        <v>475</v>
      </c>
      <c r="G297" t="s">
        <v>1524</v>
      </c>
      <c r="H297">
        <v>78</v>
      </c>
      <c r="I297">
        <v>2</v>
      </c>
      <c r="J297">
        <v>19</v>
      </c>
      <c r="K297">
        <f>I297+J297</f>
        <v>21</v>
      </c>
      <c r="L297">
        <v>27</v>
      </c>
      <c r="M297">
        <v>75</v>
      </c>
      <c r="N297">
        <v>66</v>
      </c>
      <c r="O297" s="4">
        <f t="shared" si="224"/>
        <v>3.0303030303030304E-2</v>
      </c>
      <c r="P297">
        <v>2359</v>
      </c>
      <c r="Q297">
        <v>0</v>
      </c>
      <c r="R297">
        <v>0</v>
      </c>
      <c r="S297">
        <v>0</v>
      </c>
      <c r="T297">
        <v>1</v>
      </c>
      <c r="U297" s="4">
        <f t="shared" si="225"/>
        <v>0</v>
      </c>
      <c r="V297" s="40">
        <v>0</v>
      </c>
      <c r="W297">
        <v>0</v>
      </c>
      <c r="X297">
        <v>5</v>
      </c>
      <c r="Y297">
        <v>0</v>
      </c>
      <c r="Z297">
        <v>2</v>
      </c>
      <c r="AA297">
        <f>I297-W297-Y297</f>
        <v>2</v>
      </c>
      <c r="AB297">
        <f>J297-X297-Z297</f>
        <v>12</v>
      </c>
      <c r="AC297" s="9">
        <f t="shared" si="202"/>
        <v>0</v>
      </c>
      <c r="AD297" s="9">
        <f t="shared" si="203"/>
        <v>17.010017010017009</v>
      </c>
      <c r="AE297" s="9">
        <f t="shared" si="204"/>
        <v>0</v>
      </c>
      <c r="AF297" s="9">
        <f t="shared" si="205"/>
        <v>1.8232463914915169</v>
      </c>
      <c r="AG297" s="9">
        <f t="shared" si="206"/>
        <v>1.8573695004449948</v>
      </c>
      <c r="AH297" s="9">
        <f t="shared" si="207"/>
        <v>11.144217002669967</v>
      </c>
      <c r="AI297" s="6">
        <f t="shared" si="208"/>
        <v>2.507448825600743</v>
      </c>
      <c r="AJ297" s="6">
        <f t="shared" si="209"/>
        <v>5.4432054432054429</v>
      </c>
      <c r="AK297" s="6">
        <f t="shared" si="210"/>
        <v>0.91162319574575856</v>
      </c>
      <c r="AL297" s="6">
        <f t="shared" si="211"/>
        <v>1.8109352629338697</v>
      </c>
      <c r="AM297" s="6">
        <f t="shared" si="212"/>
        <v>0</v>
      </c>
      <c r="AN297" s="6">
        <f t="shared" si="213"/>
        <v>8.0222841225626738</v>
      </c>
      <c r="AO297" s="32">
        <v>1292.1500000000001</v>
      </c>
      <c r="AP297" s="32">
        <v>88.183333333333337</v>
      </c>
      <c r="AQ297" s="32">
        <v>329.08333333333331</v>
      </c>
      <c r="AR297" s="32">
        <v>1709.4166666666667</v>
      </c>
      <c r="AS297" s="40">
        <v>107</v>
      </c>
      <c r="AT297" s="40">
        <v>149</v>
      </c>
      <c r="AU297" s="40">
        <v>35</v>
      </c>
      <c r="AV297" s="40">
        <v>64</v>
      </c>
      <c r="AW297" s="40">
        <v>28</v>
      </c>
      <c r="AX297" s="9">
        <f t="shared" si="214"/>
        <v>3.7556671379125426</v>
      </c>
      <c r="AY297" s="9">
        <f t="shared" si="215"/>
        <v>5.2298542387754106</v>
      </c>
      <c r="AZ297" s="9">
        <f t="shared" si="216"/>
        <v>1.2284892507190561</v>
      </c>
      <c r="BA297" s="9">
        <f t="shared" si="217"/>
        <v>2.2463803441719885</v>
      </c>
      <c r="BB297" s="9">
        <f t="shared" si="218"/>
        <v>0.98279140057524494</v>
      </c>
      <c r="BC297" s="9">
        <f t="shared" si="219"/>
        <v>16.566025641025643</v>
      </c>
      <c r="BD297" s="9">
        <f t="shared" si="220"/>
        <v>4.2190170940170937</v>
      </c>
      <c r="BE297" s="9">
        <f t="shared" si="221"/>
        <v>1.1305555555555555</v>
      </c>
      <c r="BF297" s="3">
        <v>54</v>
      </c>
      <c r="BG297" s="3">
        <v>8</v>
      </c>
      <c r="BH297" s="3">
        <v>5</v>
      </c>
      <c r="BI297" s="3">
        <v>67</v>
      </c>
      <c r="BJ297" s="3">
        <v>39</v>
      </c>
      <c r="BK297" s="3">
        <v>0</v>
      </c>
      <c r="BL297" s="3">
        <v>44</v>
      </c>
      <c r="BM297" s="3">
        <v>83</v>
      </c>
      <c r="BN297" s="34">
        <f t="shared" si="244"/>
        <v>57.663527506786586</v>
      </c>
      <c r="BO297" s="34">
        <f t="shared" si="245"/>
        <v>67.465736857742797</v>
      </c>
      <c r="BP297" s="34">
        <v>4.2715743968020163</v>
      </c>
      <c r="BQ297" s="34">
        <v>0.83348122155675752</v>
      </c>
      <c r="BR297" s="34">
        <v>7.9541531630421297E-2</v>
      </c>
      <c r="BS297" s="34">
        <v>0.99874113486633376</v>
      </c>
      <c r="BT297" s="34">
        <v>0</v>
      </c>
      <c r="BU297" s="34">
        <f t="shared" si="246"/>
        <v>6.1833382848555294</v>
      </c>
      <c r="BV297" s="34">
        <f t="shared" si="247"/>
        <v>7.2344424919091654</v>
      </c>
      <c r="BW297" s="34">
        <v>37.300029426134039</v>
      </c>
      <c r="BX297" s="34">
        <v>2.1031295376478916</v>
      </c>
      <c r="BY297" s="34">
        <v>7.5284215497106919</v>
      </c>
      <c r="BZ297" s="34">
        <v>4.5486087084384295</v>
      </c>
      <c r="CA297" s="34">
        <f t="shared" si="248"/>
        <v>51.480189221931056</v>
      </c>
      <c r="CB297" s="34">
        <f t="shared" si="249"/>
        <v>60.231294365833634</v>
      </c>
      <c r="CC297" s="15">
        <v>73</v>
      </c>
      <c r="CD297" s="7">
        <v>3004109</v>
      </c>
      <c r="CE297" s="68">
        <f t="shared" si="222"/>
        <v>3158165.8717948715</v>
      </c>
      <c r="CF297" s="9">
        <v>27.3</v>
      </c>
      <c r="CG297" s="9">
        <v>39.9</v>
      </c>
      <c r="CH297" s="9">
        <v>9.8000000000000007</v>
      </c>
      <c r="CI297" s="9">
        <v>0.6</v>
      </c>
      <c r="CJ297" s="9">
        <f t="shared" si="242"/>
        <v>0.56425890079231344</v>
      </c>
      <c r="CK297" s="9">
        <v>4.8</v>
      </c>
      <c r="CL297" s="9">
        <f t="shared" si="243"/>
        <v>4.5140712063385076</v>
      </c>
      <c r="CM297" s="9">
        <v>5.3</v>
      </c>
      <c r="CN297" t="s">
        <v>1214</v>
      </c>
      <c r="CO297" t="s">
        <v>1215</v>
      </c>
      <c r="CQ297" t="s">
        <v>1216</v>
      </c>
      <c r="CR297">
        <v>75</v>
      </c>
      <c r="CS297">
        <v>225</v>
      </c>
      <c r="CT297">
        <v>28</v>
      </c>
      <c r="CU297" t="s">
        <v>3402</v>
      </c>
      <c r="CV297" t="s">
        <v>2382</v>
      </c>
      <c r="CW297">
        <v>0</v>
      </c>
      <c r="CX297">
        <v>0</v>
      </c>
      <c r="CY297">
        <v>0</v>
      </c>
      <c r="CZ297" s="70"/>
      <c r="DA297">
        <v>0</v>
      </c>
    </row>
    <row r="298" spans="1:105" x14ac:dyDescent="0.2">
      <c r="A298" s="44" t="s">
        <v>2372</v>
      </c>
      <c r="B298" s="43" t="s">
        <v>954</v>
      </c>
      <c r="C298" s="43" t="s">
        <v>954</v>
      </c>
      <c r="D298" s="82" t="s">
        <v>954</v>
      </c>
      <c r="E298" s="42" t="str">
        <f t="shared" si="235"/>
        <v xml:space="preserve">Regehr, Robyn </v>
      </c>
      <c r="F298" s="42" t="s">
        <v>475</v>
      </c>
      <c r="G298" s="45" t="s">
        <v>2374</v>
      </c>
      <c r="H298" s="43">
        <v>82</v>
      </c>
      <c r="I298" s="64">
        <v>5</v>
      </c>
      <c r="J298" s="64">
        <v>15</v>
      </c>
      <c r="K298" s="64">
        <v>20</v>
      </c>
      <c r="L298" s="43">
        <v>11</v>
      </c>
      <c r="M298">
        <v>79</v>
      </c>
      <c r="N298">
        <v>93</v>
      </c>
      <c r="O298" s="4">
        <f t="shared" si="224"/>
        <v>5.3763440860215055E-2</v>
      </c>
      <c r="Q298">
        <v>0</v>
      </c>
      <c r="R298">
        <v>0</v>
      </c>
      <c r="S298">
        <v>0</v>
      </c>
      <c r="T298">
        <v>0</v>
      </c>
      <c r="U298" s="4">
        <f t="shared" si="225"/>
        <v>0</v>
      </c>
      <c r="V298">
        <v>0</v>
      </c>
      <c r="W298">
        <v>1</v>
      </c>
      <c r="X298">
        <v>2</v>
      </c>
      <c r="Y298">
        <v>1</v>
      </c>
      <c r="Z298">
        <v>1</v>
      </c>
      <c r="AA298">
        <v>3</v>
      </c>
      <c r="AB298">
        <v>12</v>
      </c>
      <c r="AC298" s="9">
        <f t="shared" si="202"/>
        <v>2.4834437086092715</v>
      </c>
      <c r="AD298" s="9">
        <f t="shared" si="203"/>
        <v>4.9668874172185431</v>
      </c>
      <c r="AE298" s="9">
        <f t="shared" si="204"/>
        <v>0.95877277085330781</v>
      </c>
      <c r="AF298" s="9">
        <f t="shared" si="205"/>
        <v>0.95877277085330781</v>
      </c>
      <c r="AG298" s="9">
        <f t="shared" si="206"/>
        <v>2.7351812690734572</v>
      </c>
      <c r="AH298" s="9">
        <f t="shared" si="207"/>
        <v>10.940725076293829</v>
      </c>
      <c r="AI298" s="58">
        <f t="shared" si="208"/>
        <v>2.780767623558015</v>
      </c>
      <c r="AJ298" s="58">
        <f t="shared" si="209"/>
        <v>2.9801324503311259</v>
      </c>
      <c r="AK298" s="58">
        <f t="shared" si="210"/>
        <v>0.38350910834132312</v>
      </c>
      <c r="AL298" s="58">
        <f t="shared" si="211"/>
        <v>2.3249040787124389</v>
      </c>
      <c r="AM298" s="58">
        <f t="shared" si="212"/>
        <v>0.49668874172185434</v>
      </c>
      <c r="AN298" s="58">
        <f t="shared" si="213"/>
        <v>6.7114093959731553</v>
      </c>
      <c r="AO298" s="56">
        <v>1316.1833333333334</v>
      </c>
      <c r="AP298" s="56">
        <v>120.8</v>
      </c>
      <c r="AQ298" s="56">
        <v>312.89999999999998</v>
      </c>
      <c r="AR298" s="57">
        <f>SUM(AO298:AQ298)</f>
        <v>1749.8833333333332</v>
      </c>
      <c r="AS298">
        <v>88</v>
      </c>
      <c r="AT298">
        <v>154</v>
      </c>
      <c r="AU298">
        <v>57</v>
      </c>
      <c r="AV298">
        <v>34</v>
      </c>
      <c r="AW298">
        <v>22</v>
      </c>
      <c r="AX298" s="9">
        <f t="shared" si="214"/>
        <v>3.0173440134104181</v>
      </c>
      <c r="AY298" s="9">
        <f t="shared" si="215"/>
        <v>5.2803520234682315</v>
      </c>
      <c r="AZ298" s="9">
        <f t="shared" si="216"/>
        <v>1.9544160086862934</v>
      </c>
      <c r="BA298" s="9">
        <f t="shared" si="217"/>
        <v>1.165792005181298</v>
      </c>
      <c r="BB298" s="9">
        <f t="shared" si="218"/>
        <v>0.75433600335260453</v>
      </c>
      <c r="BC298" s="33">
        <f t="shared" si="219"/>
        <v>16.051016260162601</v>
      </c>
      <c r="BD298" s="33">
        <f t="shared" si="220"/>
        <v>3.815853658536585</v>
      </c>
      <c r="BE298" s="33">
        <f t="shared" si="221"/>
        <v>1.473170731707317</v>
      </c>
      <c r="BF298" s="42">
        <f>BI298-BG298-BH298</f>
        <v>61</v>
      </c>
      <c r="BG298" s="43">
        <v>6</v>
      </c>
      <c r="BH298" s="43">
        <v>2</v>
      </c>
      <c r="BI298" s="43">
        <v>69</v>
      </c>
      <c r="BJ298" s="42">
        <f>BM298-BK298-BL298</f>
        <v>51</v>
      </c>
      <c r="BK298" s="43">
        <v>1</v>
      </c>
      <c r="BL298" s="43">
        <v>35</v>
      </c>
      <c r="BM298" s="43">
        <v>87</v>
      </c>
      <c r="BN298" s="34">
        <f t="shared" si="244"/>
        <v>63.386790765776439</v>
      </c>
      <c r="BO298" s="34">
        <f t="shared" si="245"/>
        <v>72.446876381217535</v>
      </c>
      <c r="BP298" s="33">
        <v>6.7983985940694147</v>
      </c>
      <c r="BQ298" s="33">
        <v>-1.0635425018532714</v>
      </c>
      <c r="BR298" s="33">
        <v>-0.92976724816193457</v>
      </c>
      <c r="BS298" s="33">
        <v>3.1011812669337155</v>
      </c>
      <c r="BT298" s="33">
        <v>0</v>
      </c>
      <c r="BU298" s="9">
        <f t="shared" si="246"/>
        <v>7.9062701109879239</v>
      </c>
      <c r="BV298" s="34">
        <f t="shared" si="247"/>
        <v>9.0363396923466404</v>
      </c>
      <c r="BW298" s="33">
        <v>36.903950927827609</v>
      </c>
      <c r="BX298" s="33">
        <v>2.7453483993432628</v>
      </c>
      <c r="BY298" s="33">
        <v>18.36117632848481</v>
      </c>
      <c r="BZ298" s="33">
        <v>-2.529955000867167</v>
      </c>
      <c r="CA298" s="9">
        <f t="shared" si="248"/>
        <v>55.480520654788513</v>
      </c>
      <c r="CB298" s="34">
        <f t="shared" si="249"/>
        <v>63.410536688870891</v>
      </c>
      <c r="CC298" s="47">
        <v>60.042641000000003</v>
      </c>
      <c r="CD298">
        <v>2867640</v>
      </c>
      <c r="CE298" s="68">
        <f t="shared" si="222"/>
        <v>2867640</v>
      </c>
      <c r="CF298" s="62">
        <v>29.7</v>
      </c>
      <c r="CG298" s="62">
        <v>40.9</v>
      </c>
      <c r="CH298" s="62">
        <v>3.1</v>
      </c>
      <c r="CI298" s="62">
        <v>0.9</v>
      </c>
      <c r="CJ298" s="63">
        <f t="shared" si="242"/>
        <v>0.82433309163072932</v>
      </c>
      <c r="CK298" s="62">
        <v>4.0999999999999996</v>
      </c>
      <c r="CL298" s="63">
        <f t="shared" si="243"/>
        <v>3.7552951952066551</v>
      </c>
      <c r="CM298" s="62">
        <v>4.9000000000000004</v>
      </c>
      <c r="CN298" t="s">
        <v>700</v>
      </c>
      <c r="CO298" t="s">
        <v>1215</v>
      </c>
      <c r="CQ298" t="s">
        <v>1216</v>
      </c>
      <c r="CR298">
        <v>75</v>
      </c>
      <c r="CS298">
        <v>225</v>
      </c>
      <c r="CT298">
        <v>28</v>
      </c>
      <c r="CU298" t="s">
        <v>3402</v>
      </c>
      <c r="CZ298" s="72">
        <v>2102666.67</v>
      </c>
      <c r="DA298">
        <v>0</v>
      </c>
    </row>
    <row r="299" spans="1:105" x14ac:dyDescent="0.2">
      <c r="A299" s="38" t="s">
        <v>2452</v>
      </c>
      <c r="B299" t="s">
        <v>954</v>
      </c>
      <c r="C299" t="s">
        <v>954</v>
      </c>
      <c r="D299" s="82" t="s">
        <v>954</v>
      </c>
      <c r="E299" t="str">
        <f t="shared" si="235"/>
        <v xml:space="preserve">Yelle, Stephane </v>
      </c>
      <c r="F299" t="s">
        <v>2360</v>
      </c>
      <c r="G299" t="s">
        <v>1537</v>
      </c>
      <c r="H299">
        <v>56</v>
      </c>
      <c r="I299">
        <v>10</v>
      </c>
      <c r="J299">
        <v>14</v>
      </c>
      <c r="K299">
        <f>I299+J299</f>
        <v>24</v>
      </c>
      <c r="L299">
        <v>5</v>
      </c>
      <c r="M299">
        <v>32</v>
      </c>
      <c r="N299">
        <v>55</v>
      </c>
      <c r="O299" s="4">
        <f t="shared" si="224"/>
        <v>0.18181818181818182</v>
      </c>
      <c r="P299">
        <v>1226</v>
      </c>
      <c r="Q299">
        <v>1</v>
      </c>
      <c r="R299">
        <v>0</v>
      </c>
      <c r="S299">
        <v>407</v>
      </c>
      <c r="T299">
        <v>401</v>
      </c>
      <c r="U299" s="4">
        <f t="shared" si="225"/>
        <v>0.50371287128712872</v>
      </c>
      <c r="V299" s="40">
        <v>25</v>
      </c>
      <c r="W299">
        <v>1</v>
      </c>
      <c r="X299">
        <v>0</v>
      </c>
      <c r="Y299">
        <v>1</v>
      </c>
      <c r="Z299">
        <v>2</v>
      </c>
      <c r="AA299">
        <f>I299-W299-Y299</f>
        <v>8</v>
      </c>
      <c r="AB299">
        <f>J299-X299-Z299</f>
        <v>12</v>
      </c>
      <c r="AC299" s="9">
        <f t="shared" si="202"/>
        <v>13.688212927756652</v>
      </c>
      <c r="AD299" s="9">
        <f t="shared" si="203"/>
        <v>0</v>
      </c>
      <c r="AE299" s="9">
        <f t="shared" si="204"/>
        <v>1.6380016380016378</v>
      </c>
      <c r="AF299" s="9">
        <f t="shared" si="205"/>
        <v>3.2760032760032756</v>
      </c>
      <c r="AG299" s="9">
        <f t="shared" si="206"/>
        <v>15.642822225843243</v>
      </c>
      <c r="AH299" s="9">
        <f t="shared" si="207"/>
        <v>23.464233338764867</v>
      </c>
      <c r="AI299" s="6">
        <f t="shared" si="208"/>
        <v>2.6397262506110475</v>
      </c>
      <c r="AJ299" s="6">
        <f t="shared" si="209"/>
        <v>2.7376425855513307</v>
      </c>
      <c r="AK299" s="6">
        <f t="shared" si="210"/>
        <v>0.32760032760032759</v>
      </c>
      <c r="AL299" s="6">
        <f t="shared" si="211"/>
        <v>2.4441909727880069</v>
      </c>
      <c r="AM299" s="6">
        <f t="shared" si="212"/>
        <v>0</v>
      </c>
      <c r="AN299" s="6">
        <f t="shared" si="213"/>
        <v>7.2072072072072073</v>
      </c>
      <c r="AO299" s="32">
        <v>613.70000000000005</v>
      </c>
      <c r="AP299" s="32">
        <v>21.916666666666668</v>
      </c>
      <c r="AQ299" s="32">
        <v>183.15</v>
      </c>
      <c r="AR299" s="32">
        <v>818.76666666666665</v>
      </c>
      <c r="AS299" s="40">
        <v>50</v>
      </c>
      <c r="AT299" s="40">
        <v>69</v>
      </c>
      <c r="AU299" s="40">
        <v>22</v>
      </c>
      <c r="AV299" s="40">
        <v>21</v>
      </c>
      <c r="AW299" s="40">
        <v>36</v>
      </c>
      <c r="AX299" s="9">
        <f t="shared" si="214"/>
        <v>3.6640475511948867</v>
      </c>
      <c r="AY299" s="9">
        <f t="shared" si="215"/>
        <v>5.0563856206489435</v>
      </c>
      <c r="AZ299" s="9">
        <f t="shared" si="216"/>
        <v>1.6121809225257502</v>
      </c>
      <c r="BA299" s="9">
        <f t="shared" si="217"/>
        <v>1.5388999715018523</v>
      </c>
      <c r="BB299" s="9">
        <f t="shared" si="218"/>
        <v>2.6381142368603183</v>
      </c>
      <c r="BC299" s="9">
        <f t="shared" si="219"/>
        <v>10.958928571428572</v>
      </c>
      <c r="BD299" s="9">
        <f t="shared" si="220"/>
        <v>3.2705357142857143</v>
      </c>
      <c r="BE299" s="9">
        <f t="shared" si="221"/>
        <v>0.39136904761904762</v>
      </c>
      <c r="BF299" s="3">
        <v>27</v>
      </c>
      <c r="BG299" s="3">
        <v>1</v>
      </c>
      <c r="BH299" s="3">
        <v>1</v>
      </c>
      <c r="BI299" s="3">
        <v>29</v>
      </c>
      <c r="BJ299" s="3">
        <v>25</v>
      </c>
      <c r="BK299" s="3">
        <v>0</v>
      </c>
      <c r="BL299" s="3">
        <v>22</v>
      </c>
      <c r="BM299" s="3">
        <v>47</v>
      </c>
      <c r="BN299" s="34">
        <f t="shared" si="244"/>
        <v>22.600969448274046</v>
      </c>
      <c r="BO299" s="34">
        <f t="shared" si="245"/>
        <v>55.207351174385977</v>
      </c>
      <c r="BP299" s="34">
        <v>10.263983216796653</v>
      </c>
      <c r="BQ299" s="34">
        <v>0.6943537342236713</v>
      </c>
      <c r="BR299" s="34">
        <v>3.8098350147477943E-2</v>
      </c>
      <c r="BS299" s="34">
        <v>1.6404973973477524</v>
      </c>
      <c r="BT299" s="34">
        <v>0</v>
      </c>
      <c r="BU299" s="34">
        <f t="shared" si="246"/>
        <v>12.636932698515556</v>
      </c>
      <c r="BV299" s="34">
        <f t="shared" si="247"/>
        <v>30.868214872407009</v>
      </c>
      <c r="BW299" s="34">
        <v>5.1267490192756338</v>
      </c>
      <c r="BX299" s="34">
        <v>6.0097004326570821E-2</v>
      </c>
      <c r="BY299" s="34">
        <v>5.0327780724446392</v>
      </c>
      <c r="BZ299" s="34">
        <v>-0.25558734628835234</v>
      </c>
      <c r="CA299" s="34">
        <f t="shared" si="248"/>
        <v>9.9640367497584901</v>
      </c>
      <c r="CB299" s="34">
        <f t="shared" si="249"/>
        <v>24.339136301978971</v>
      </c>
      <c r="CC299" s="15">
        <v>62</v>
      </c>
      <c r="CD299" s="7">
        <v>1874060</v>
      </c>
      <c r="CE299" s="68">
        <f t="shared" si="222"/>
        <v>2744159.2857142859</v>
      </c>
      <c r="CF299" s="9">
        <v>14.6</v>
      </c>
      <c r="CG299" s="9">
        <v>19.7</v>
      </c>
      <c r="CH299" s="9">
        <v>-3.9</v>
      </c>
      <c r="CI299" s="9">
        <v>1.9</v>
      </c>
      <c r="CJ299" s="9">
        <f t="shared" si="242"/>
        <v>3.7115415920559984</v>
      </c>
      <c r="CK299" s="9">
        <v>0.2</v>
      </c>
      <c r="CL299" s="9">
        <f t="shared" si="243"/>
        <v>0.39068858863747352</v>
      </c>
      <c r="CM299" s="9">
        <v>2.2000000000000002</v>
      </c>
      <c r="CN299" t="s">
        <v>3038</v>
      </c>
      <c r="CO299" t="s">
        <v>3170</v>
      </c>
      <c r="CP299" t="s">
        <v>2427</v>
      </c>
      <c r="CQ299" t="s">
        <v>2400</v>
      </c>
      <c r="CR299">
        <v>74</v>
      </c>
      <c r="CS299">
        <v>186</v>
      </c>
      <c r="CT299">
        <v>11</v>
      </c>
      <c r="CU299" t="s">
        <v>3402</v>
      </c>
      <c r="CV299" t="s">
        <v>2382</v>
      </c>
      <c r="CW299">
        <v>0</v>
      </c>
      <c r="CX299">
        <v>0</v>
      </c>
      <c r="CY299">
        <v>0</v>
      </c>
      <c r="CZ299" s="70"/>
      <c r="DA299">
        <v>0</v>
      </c>
    </row>
    <row r="300" spans="1:105" x14ac:dyDescent="0.2">
      <c r="A300" s="44" t="s">
        <v>2372</v>
      </c>
      <c r="B300" s="43" t="s">
        <v>954</v>
      </c>
      <c r="C300" s="43" t="s">
        <v>954</v>
      </c>
      <c r="D300" s="82" t="s">
        <v>954</v>
      </c>
      <c r="E300" s="42" t="str">
        <f t="shared" si="235"/>
        <v xml:space="preserve">Yelle, Stephane </v>
      </c>
      <c r="F300" s="42" t="s">
        <v>2360</v>
      </c>
      <c r="G300" s="45" t="s">
        <v>2373</v>
      </c>
      <c r="H300" s="43">
        <v>74</v>
      </c>
      <c r="I300" s="64">
        <v>3</v>
      </c>
      <c r="J300" s="64">
        <v>9</v>
      </c>
      <c r="K300" s="64">
        <v>12</v>
      </c>
      <c r="L300" s="43">
        <v>-4</v>
      </c>
      <c r="M300">
        <v>20</v>
      </c>
      <c r="N300">
        <v>62</v>
      </c>
      <c r="O300" s="4">
        <f t="shared" si="224"/>
        <v>4.8387096774193547E-2</v>
      </c>
      <c r="Q300">
        <v>0</v>
      </c>
      <c r="R300">
        <v>0</v>
      </c>
      <c r="S300">
        <v>190</v>
      </c>
      <c r="T300">
        <v>191</v>
      </c>
      <c r="U300" s="4">
        <f t="shared" si="225"/>
        <v>0.49868766404199477</v>
      </c>
      <c r="V300">
        <v>8.9</v>
      </c>
      <c r="W300">
        <v>0</v>
      </c>
      <c r="X300">
        <v>0</v>
      </c>
      <c r="Y300">
        <v>1</v>
      </c>
      <c r="Z300">
        <v>0</v>
      </c>
      <c r="AA300">
        <v>2</v>
      </c>
      <c r="AB300">
        <v>9</v>
      </c>
      <c r="AC300" s="9">
        <f t="shared" si="202"/>
        <v>0</v>
      </c>
      <c r="AD300" s="9">
        <f t="shared" si="203"/>
        <v>0</v>
      </c>
      <c r="AE300" s="9">
        <f t="shared" si="204"/>
        <v>1.6531961792799412</v>
      </c>
      <c r="AF300" s="9">
        <f t="shared" si="205"/>
        <v>0</v>
      </c>
      <c r="AG300" s="9">
        <f t="shared" si="206"/>
        <v>3.4778408404782026</v>
      </c>
      <c r="AH300" s="9">
        <f t="shared" si="207"/>
        <v>15.650283782151913</v>
      </c>
      <c r="AI300" s="58">
        <f t="shared" si="208"/>
        <v>1.2172442941673711</v>
      </c>
      <c r="AJ300" s="58">
        <f t="shared" si="209"/>
        <v>0</v>
      </c>
      <c r="AK300" s="58">
        <f t="shared" si="210"/>
        <v>0.33063923585598826</v>
      </c>
      <c r="AL300" s="58">
        <f t="shared" si="211"/>
        <v>1.6519743992271465</v>
      </c>
      <c r="AM300" s="58">
        <f t="shared" si="212"/>
        <v>0</v>
      </c>
      <c r="AN300" s="58">
        <f t="shared" si="213"/>
        <v>7.2740631888317413</v>
      </c>
      <c r="AO300" s="56">
        <v>690.08333333333337</v>
      </c>
      <c r="AP300" s="56">
        <v>12.733333333333334</v>
      </c>
      <c r="AQ300" s="56">
        <v>181.46666666666667</v>
      </c>
      <c r="AR300" s="57">
        <f>SUM(AO300:AQ300)</f>
        <v>884.28333333333342</v>
      </c>
      <c r="AS300">
        <v>30</v>
      </c>
      <c r="AT300">
        <v>93</v>
      </c>
      <c r="AU300">
        <v>21</v>
      </c>
      <c r="AV300">
        <v>13</v>
      </c>
      <c r="AW300">
        <v>27</v>
      </c>
      <c r="AX300" s="9">
        <f t="shared" si="214"/>
        <v>2.0355466762161449</v>
      </c>
      <c r="AY300" s="9">
        <f t="shared" si="215"/>
        <v>6.3101946962700488</v>
      </c>
      <c r="AZ300" s="9">
        <f t="shared" si="216"/>
        <v>1.4248826733513014</v>
      </c>
      <c r="BA300" s="9">
        <f t="shared" si="217"/>
        <v>0.88207022636032939</v>
      </c>
      <c r="BB300" s="9">
        <f t="shared" si="218"/>
        <v>1.8319920085945303</v>
      </c>
      <c r="BC300" s="33">
        <f t="shared" si="219"/>
        <v>9.3254504504504503</v>
      </c>
      <c r="BD300" s="33">
        <f t="shared" si="220"/>
        <v>2.4522522522522521</v>
      </c>
      <c r="BE300" s="33">
        <f t="shared" si="221"/>
        <v>0.17207207207207209</v>
      </c>
      <c r="BF300" s="42">
        <f>BI300-BG300-BH300</f>
        <v>14</v>
      </c>
      <c r="BG300" s="43">
        <v>0</v>
      </c>
      <c r="BH300" s="43">
        <v>1</v>
      </c>
      <c r="BI300" s="43">
        <v>15</v>
      </c>
      <c r="BJ300" s="42">
        <f>BM300-BK300-BL300</f>
        <v>19</v>
      </c>
      <c r="BK300" s="43">
        <v>0</v>
      </c>
      <c r="BL300" s="43">
        <v>22</v>
      </c>
      <c r="BM300" s="43">
        <v>41</v>
      </c>
      <c r="BN300" s="34">
        <f t="shared" si="244"/>
        <v>19.246036666933755</v>
      </c>
      <c r="BO300" s="34">
        <f t="shared" si="245"/>
        <v>43.529117741901175</v>
      </c>
      <c r="BP300" s="33">
        <v>-4.5767397395519875</v>
      </c>
      <c r="BQ300" s="33">
        <v>-0.74242718395201857</v>
      </c>
      <c r="BR300" s="33">
        <v>3.7959207734706409E-2</v>
      </c>
      <c r="BS300" s="33">
        <v>0.72753006402164189</v>
      </c>
      <c r="BT300" s="33">
        <v>0</v>
      </c>
      <c r="BU300" s="9">
        <f t="shared" si="246"/>
        <v>-4.5536776517476572</v>
      </c>
      <c r="BV300" s="34">
        <f t="shared" si="247"/>
        <v>-10.299137120638536</v>
      </c>
      <c r="BW300" s="33">
        <v>11.488451800325132</v>
      </c>
      <c r="BX300" s="33">
        <v>6.1430840395680392E-2</v>
      </c>
      <c r="BY300" s="33">
        <v>7.9788446859087294</v>
      </c>
      <c r="BZ300" s="33">
        <v>4.2709869920518679</v>
      </c>
      <c r="CA300" s="9">
        <f t="shared" si="248"/>
        <v>23.79971431868141</v>
      </c>
      <c r="CB300" s="34">
        <f t="shared" si="249"/>
        <v>53.828254862539701</v>
      </c>
      <c r="CC300" s="47">
        <v>51.974083</v>
      </c>
      <c r="CD300">
        <v>231145</v>
      </c>
      <c r="CE300" s="68">
        <f t="shared" si="222"/>
        <v>256133.64864864867</v>
      </c>
      <c r="CF300" s="62">
        <v>12.4</v>
      </c>
      <c r="CG300" s="62">
        <v>17.899999999999999</v>
      </c>
      <c r="CH300" s="62">
        <v>-8.1</v>
      </c>
      <c r="CI300" s="62">
        <v>-1.3</v>
      </c>
      <c r="CJ300" s="63">
        <f t="shared" si="242"/>
        <v>-2.4107929345222456</v>
      </c>
      <c r="CK300" s="62">
        <v>0</v>
      </c>
      <c r="CL300" s="63">
        <f t="shared" si="243"/>
        <v>0</v>
      </c>
      <c r="CM300" s="62">
        <v>-1.3</v>
      </c>
      <c r="CN300" t="s">
        <v>775</v>
      </c>
      <c r="CO300" t="s">
        <v>3170</v>
      </c>
      <c r="CP300" t="s">
        <v>2427</v>
      </c>
      <c r="CQ300" t="s">
        <v>2400</v>
      </c>
      <c r="CR300">
        <v>74</v>
      </c>
      <c r="CS300">
        <v>182</v>
      </c>
      <c r="CT300">
        <v>7</v>
      </c>
      <c r="CU300" t="s">
        <v>3402</v>
      </c>
      <c r="CZ300" s="72">
        <v>1400000</v>
      </c>
      <c r="DA300">
        <v>0</v>
      </c>
    </row>
    <row r="301" spans="1:105" x14ac:dyDescent="0.2">
      <c r="A301" s="75" t="s">
        <v>2452</v>
      </c>
      <c r="B301" s="19" t="s">
        <v>959</v>
      </c>
      <c r="C301" s="19" t="s">
        <v>950</v>
      </c>
      <c r="D301" s="19" t="s">
        <v>954</v>
      </c>
      <c r="E301" s="19" t="str">
        <f t="shared" si="235"/>
        <v xml:space="preserve">Bertuzzi, Todd </v>
      </c>
      <c r="F301" s="19" t="s">
        <v>2921</v>
      </c>
      <c r="G301" s="19" t="s">
        <v>1528</v>
      </c>
      <c r="H301" s="19">
        <v>8</v>
      </c>
      <c r="I301" s="19">
        <v>2</v>
      </c>
      <c r="J301" s="19">
        <v>2</v>
      </c>
      <c r="K301" s="19">
        <f>I301+J301</f>
        <v>4</v>
      </c>
      <c r="L301" s="19">
        <v>3</v>
      </c>
      <c r="M301" s="19">
        <v>6</v>
      </c>
      <c r="N301" s="19">
        <v>15</v>
      </c>
      <c r="O301" s="20">
        <f t="shared" si="224"/>
        <v>0.13333333333333333</v>
      </c>
      <c r="P301" s="19">
        <v>167</v>
      </c>
      <c r="Q301" s="19">
        <v>0</v>
      </c>
      <c r="R301" s="19">
        <v>0</v>
      </c>
      <c r="S301" s="19">
        <v>1</v>
      </c>
      <c r="T301" s="19">
        <v>1</v>
      </c>
      <c r="U301" s="20">
        <f t="shared" si="225"/>
        <v>0.5</v>
      </c>
      <c r="V301" s="19">
        <v>15</v>
      </c>
      <c r="W301" s="19">
        <v>0</v>
      </c>
      <c r="X301" s="19">
        <v>1</v>
      </c>
      <c r="Y301" s="19">
        <v>0</v>
      </c>
      <c r="Z301" s="19">
        <v>0</v>
      </c>
      <c r="AA301" s="19">
        <f>I301-W301-Y301</f>
        <v>2</v>
      </c>
      <c r="AB301" s="19">
        <f>J301-X301-Z301</f>
        <v>1</v>
      </c>
      <c r="AC301" s="24">
        <f t="shared" si="202"/>
        <v>0</v>
      </c>
      <c r="AD301" s="24">
        <f t="shared" si="203"/>
        <v>10.452961672473867</v>
      </c>
      <c r="AE301" s="24">
        <f t="shared" si="204"/>
        <v>0</v>
      </c>
      <c r="AF301" s="24">
        <f t="shared" si="205"/>
        <v>0</v>
      </c>
      <c r="AG301" s="24">
        <f t="shared" si="206"/>
        <v>25.218914185639228</v>
      </c>
      <c r="AH301" s="24">
        <f t="shared" si="207"/>
        <v>12.609457092819614</v>
      </c>
      <c r="AI301" s="21">
        <f t="shared" si="208"/>
        <v>3.1523642732049035</v>
      </c>
      <c r="AJ301" s="21">
        <f t="shared" si="209"/>
        <v>6.2717770034843205</v>
      </c>
      <c r="AK301" s="21">
        <f t="shared" si="210"/>
        <v>0</v>
      </c>
      <c r="AL301" s="21">
        <f t="shared" si="211"/>
        <v>1.2609457092819616</v>
      </c>
      <c r="AM301" s="21">
        <f t="shared" si="212"/>
        <v>0</v>
      </c>
      <c r="AN301" s="21">
        <f t="shared" si="213"/>
        <v>0</v>
      </c>
      <c r="AO301" s="24">
        <v>95.166666666666671</v>
      </c>
      <c r="AP301" s="24">
        <v>28.7</v>
      </c>
      <c r="AQ301" s="24">
        <v>0.33333333333333331</v>
      </c>
      <c r="AR301" s="36">
        <v>124.2</v>
      </c>
      <c r="AS301" s="19">
        <v>19</v>
      </c>
      <c r="AT301" s="19">
        <v>2</v>
      </c>
      <c r="AU301" s="19">
        <v>5</v>
      </c>
      <c r="AV301" s="19">
        <v>19</v>
      </c>
      <c r="AW301" s="19">
        <v>12</v>
      </c>
      <c r="AX301" s="24">
        <f t="shared" si="214"/>
        <v>9.1787439613526569</v>
      </c>
      <c r="AY301" s="24">
        <f t="shared" si="215"/>
        <v>0.96618357487922701</v>
      </c>
      <c r="AZ301" s="24">
        <f t="shared" si="216"/>
        <v>2.4154589371980677</v>
      </c>
      <c r="BA301" s="24">
        <f t="shared" si="217"/>
        <v>9.1787439613526569</v>
      </c>
      <c r="BB301" s="24">
        <f t="shared" si="218"/>
        <v>5.7971014492753623</v>
      </c>
      <c r="BC301" s="24">
        <f t="shared" si="219"/>
        <v>11.895833333333334</v>
      </c>
      <c r="BD301" s="24">
        <f t="shared" si="220"/>
        <v>4.1666666666666664E-2</v>
      </c>
      <c r="BE301" s="24">
        <f t="shared" si="221"/>
        <v>3.5874999999999999</v>
      </c>
      <c r="BF301" s="30">
        <v>5</v>
      </c>
      <c r="BG301" s="30">
        <v>3</v>
      </c>
      <c r="BH301" s="30">
        <v>0</v>
      </c>
      <c r="BI301" s="30">
        <v>8</v>
      </c>
      <c r="BJ301" s="30">
        <v>2</v>
      </c>
      <c r="BK301" s="30">
        <v>0</v>
      </c>
      <c r="BL301" s="30">
        <v>0</v>
      </c>
      <c r="BM301" s="30">
        <v>2</v>
      </c>
      <c r="BN301" s="35">
        <f t="shared" si="244"/>
        <v>1.2403278798266435</v>
      </c>
      <c r="BO301" s="35">
        <f t="shared" si="245"/>
        <v>19.97307374922131</v>
      </c>
      <c r="BP301" s="35">
        <v>2.6145381568217241</v>
      </c>
      <c r="BQ301" s="35">
        <v>-0.81278434420730616</v>
      </c>
      <c r="BR301" s="35">
        <v>3.2978030532247434E-4</v>
      </c>
      <c r="BS301" s="35">
        <v>-4.2786652444242543E-3</v>
      </c>
      <c r="BT301" s="35">
        <v>-1.7509128330413186</v>
      </c>
      <c r="BU301" s="35">
        <f t="shared" si="246"/>
        <v>4.6892094633997461E-2</v>
      </c>
      <c r="BV301" s="35">
        <f t="shared" si="247"/>
        <v>0.75510619378417809</v>
      </c>
      <c r="BW301" s="35">
        <v>1.6252241453103353</v>
      </c>
      <c r="BX301" s="35">
        <v>0.10129241454406712</v>
      </c>
      <c r="BY301" s="35">
        <v>3.9075779472121944E-2</v>
      </c>
      <c r="BZ301" s="35">
        <v>-0.57215655413387856</v>
      </c>
      <c r="CA301" s="35">
        <f t="shared" si="248"/>
        <v>1.193435785192646</v>
      </c>
      <c r="CB301" s="35">
        <f t="shared" si="249"/>
        <v>19.217967555437134</v>
      </c>
      <c r="CC301" s="22"/>
      <c r="CD301" s="19"/>
      <c r="CE301" s="76">
        <f t="shared" si="222"/>
        <v>165000</v>
      </c>
      <c r="CF301" s="24">
        <v>2.6</v>
      </c>
      <c r="CG301" s="24">
        <v>1.9</v>
      </c>
      <c r="CH301" s="24">
        <v>2.5</v>
      </c>
      <c r="CI301" s="24">
        <v>0.3</v>
      </c>
      <c r="CJ301" s="24">
        <f t="shared" si="242"/>
        <v>3.9155971285621054</v>
      </c>
      <c r="CK301" s="24">
        <v>0.6</v>
      </c>
      <c r="CL301" s="24">
        <f t="shared" si="243"/>
        <v>7.8311942571242108</v>
      </c>
      <c r="CM301" s="24">
        <v>0.9</v>
      </c>
      <c r="CN301" s="19" t="s">
        <v>1161</v>
      </c>
      <c r="CO301" s="19" t="s">
        <v>3145</v>
      </c>
      <c r="CP301" s="19" t="s">
        <v>2427</v>
      </c>
      <c r="CQ301" s="19" t="s">
        <v>2400</v>
      </c>
      <c r="CR301" s="19">
        <v>75</v>
      </c>
      <c r="CS301" s="19">
        <v>242</v>
      </c>
      <c r="CT301" s="19">
        <v>44</v>
      </c>
      <c r="CU301" s="19" t="s">
        <v>3402</v>
      </c>
      <c r="CV301" s="19" t="s">
        <v>2382</v>
      </c>
      <c r="CW301" s="19">
        <v>4</v>
      </c>
      <c r="CX301" s="19">
        <v>0</v>
      </c>
      <c r="CY301" s="19">
        <v>0</v>
      </c>
      <c r="CZ301" s="77"/>
      <c r="DA301" s="19">
        <v>1</v>
      </c>
    </row>
    <row r="302" spans="1:105" x14ac:dyDescent="0.2">
      <c r="A302" s="75" t="s">
        <v>2452</v>
      </c>
      <c r="B302" s="19" t="s">
        <v>961</v>
      </c>
      <c r="C302" s="19" t="s">
        <v>950</v>
      </c>
      <c r="D302" s="19" t="s">
        <v>954</v>
      </c>
      <c r="E302" s="19" t="str">
        <f t="shared" si="235"/>
        <v xml:space="preserve">Bertuzzi, Todd </v>
      </c>
      <c r="F302" s="19" t="s">
        <v>2921</v>
      </c>
      <c r="G302" s="19" t="s">
        <v>1528</v>
      </c>
      <c r="H302" s="19">
        <v>7</v>
      </c>
      <c r="I302" s="19">
        <v>1</v>
      </c>
      <c r="J302" s="19">
        <v>6</v>
      </c>
      <c r="K302" s="19">
        <f>I302+J302</f>
        <v>7</v>
      </c>
      <c r="L302" s="19">
        <v>-4</v>
      </c>
      <c r="M302" s="19">
        <v>13</v>
      </c>
      <c r="N302" s="19">
        <v>8</v>
      </c>
      <c r="O302" s="20">
        <f t="shared" si="224"/>
        <v>0.125</v>
      </c>
      <c r="P302" s="19">
        <v>144</v>
      </c>
      <c r="Q302" s="19">
        <v>0</v>
      </c>
      <c r="R302" s="19">
        <v>0</v>
      </c>
      <c r="S302" s="19">
        <v>0</v>
      </c>
      <c r="T302" s="19">
        <v>0</v>
      </c>
      <c r="U302" s="20">
        <f t="shared" si="225"/>
        <v>0</v>
      </c>
      <c r="V302" s="19"/>
      <c r="W302" s="19">
        <v>1</v>
      </c>
      <c r="X302" s="19">
        <v>3</v>
      </c>
      <c r="Y302" s="19">
        <v>0</v>
      </c>
      <c r="Z302" s="19">
        <v>0</v>
      </c>
      <c r="AA302" s="19">
        <f>I302-W302-Y302</f>
        <v>0</v>
      </c>
      <c r="AB302" s="19">
        <f>J302-X302-Z302</f>
        <v>3</v>
      </c>
      <c r="AC302" s="24">
        <f t="shared" si="202"/>
        <v>11.568123393316197</v>
      </c>
      <c r="AD302" s="24">
        <f t="shared" si="203"/>
        <v>34.70437017994859</v>
      </c>
      <c r="AE302" s="24">
        <f t="shared" si="204"/>
        <v>0</v>
      </c>
      <c r="AF302" s="24">
        <f t="shared" si="205"/>
        <v>0</v>
      </c>
      <c r="AG302" s="24">
        <f t="shared" si="206"/>
        <v>0</v>
      </c>
      <c r="AH302" s="24">
        <f t="shared" si="207"/>
        <v>40.133779264214049</v>
      </c>
      <c r="AI302" s="21">
        <f t="shared" si="208"/>
        <v>2.0066889632107023</v>
      </c>
      <c r="AJ302" s="21">
        <f t="shared" si="209"/>
        <v>13.881748071979437</v>
      </c>
      <c r="AK302" s="21">
        <f t="shared" si="210"/>
        <v>0</v>
      </c>
      <c r="AL302" s="21">
        <f t="shared" si="211"/>
        <v>4.0133779264214047</v>
      </c>
      <c r="AM302" s="21">
        <f t="shared" si="212"/>
        <v>2.3136246786632393</v>
      </c>
      <c r="AN302" s="21">
        <f t="shared" si="213"/>
        <v>0</v>
      </c>
      <c r="AO302" s="36">
        <v>89.7</v>
      </c>
      <c r="AP302" s="36">
        <v>25.93333333333333</v>
      </c>
      <c r="AQ302" s="36">
        <v>0.13333333333333333</v>
      </c>
      <c r="AR302" s="36">
        <v>115.76666666666668</v>
      </c>
      <c r="AS302" s="19"/>
      <c r="AT302" s="19"/>
      <c r="AU302" s="19"/>
      <c r="AV302" s="19"/>
      <c r="AW302" s="19"/>
      <c r="AX302" s="24">
        <f t="shared" si="214"/>
        <v>0</v>
      </c>
      <c r="AY302" s="24">
        <f t="shared" si="215"/>
        <v>0</v>
      </c>
      <c r="AZ302" s="24">
        <f t="shared" si="216"/>
        <v>0</v>
      </c>
      <c r="BA302" s="24">
        <f t="shared" si="217"/>
        <v>0</v>
      </c>
      <c r="BB302" s="24">
        <f t="shared" si="218"/>
        <v>0</v>
      </c>
      <c r="BC302" s="24">
        <f t="shared" si="219"/>
        <v>12.814285714285715</v>
      </c>
      <c r="BD302" s="24">
        <f t="shared" si="220"/>
        <v>1.9047619047619046E-2</v>
      </c>
      <c r="BE302" s="24">
        <f t="shared" si="221"/>
        <v>3.7047619047619045</v>
      </c>
      <c r="BF302" s="30">
        <v>3</v>
      </c>
      <c r="BG302" s="30">
        <v>6</v>
      </c>
      <c r="BH302" s="30">
        <v>0</v>
      </c>
      <c r="BI302" s="30">
        <v>9</v>
      </c>
      <c r="BJ302" s="30">
        <v>6</v>
      </c>
      <c r="BK302" s="30">
        <v>1</v>
      </c>
      <c r="BL302" s="30">
        <v>0</v>
      </c>
      <c r="BM302" s="30">
        <v>7</v>
      </c>
      <c r="BN302" s="35">
        <f t="shared" si="244"/>
        <v>1.1034486174873488</v>
      </c>
      <c r="BO302" s="35">
        <f t="shared" si="245"/>
        <v>19.063321926069943</v>
      </c>
      <c r="BP302" s="35">
        <v>0.32684693354535777</v>
      </c>
      <c r="BQ302" s="35">
        <v>3.0077496640130139</v>
      </c>
      <c r="BR302" s="35">
        <v>-0.10890077068369981</v>
      </c>
      <c r="BS302" s="35">
        <v>-1.4996162897657505E-3</v>
      </c>
      <c r="BT302" s="35">
        <v>-0.56005759366244257</v>
      </c>
      <c r="BU302" s="35">
        <f t="shared" si="246"/>
        <v>2.6641386169224637</v>
      </c>
      <c r="BV302" s="35">
        <f t="shared" si="247"/>
        <v>46.026005475193728</v>
      </c>
      <c r="BW302" s="35">
        <v>-6.4827576962946276E-2</v>
      </c>
      <c r="BX302" s="35">
        <v>-8.5156738104680635E-2</v>
      </c>
      <c r="BY302" s="35">
        <v>1.5082977666682248E-2</v>
      </c>
      <c r="BZ302" s="35">
        <v>-1.4257886620341702</v>
      </c>
      <c r="CA302" s="35">
        <f t="shared" si="248"/>
        <v>-1.5606899994351149</v>
      </c>
      <c r="CB302" s="35">
        <f t="shared" si="249"/>
        <v>-26.962683549123778</v>
      </c>
      <c r="CC302" s="22"/>
      <c r="CD302" s="19"/>
      <c r="CE302" s="76">
        <f t="shared" si="222"/>
        <v>165000</v>
      </c>
      <c r="CF302" s="24">
        <v>3.7</v>
      </c>
      <c r="CG302" s="24">
        <v>2.2000000000000002</v>
      </c>
      <c r="CH302" s="24">
        <v>-3.7</v>
      </c>
      <c r="CI302" s="24">
        <v>0.6</v>
      </c>
      <c r="CJ302" s="24">
        <f t="shared" si="242"/>
        <v>8.46063454759107</v>
      </c>
      <c r="CK302" s="24">
        <v>-0.5</v>
      </c>
      <c r="CL302" s="24">
        <f t="shared" si="243"/>
        <v>-7.0505287896592259</v>
      </c>
      <c r="CM302" s="24">
        <v>0.1</v>
      </c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77"/>
      <c r="DA302" s="19">
        <v>1</v>
      </c>
    </row>
    <row r="303" spans="1:105" x14ac:dyDescent="0.2">
      <c r="A303" s="25" t="s">
        <v>2452</v>
      </c>
      <c r="B303" s="10" t="s">
        <v>959</v>
      </c>
      <c r="C303" s="10" t="s">
        <v>950</v>
      </c>
      <c r="D303" s="10" t="s">
        <v>954</v>
      </c>
      <c r="E303" s="10" t="s">
        <v>2920</v>
      </c>
      <c r="F303" s="10" t="s">
        <v>2921</v>
      </c>
      <c r="G303" s="10" t="s">
        <v>1528</v>
      </c>
      <c r="H303" s="10">
        <v>15</v>
      </c>
      <c r="I303" s="10">
        <v>3</v>
      </c>
      <c r="J303" s="10">
        <v>8</v>
      </c>
      <c r="K303" s="10">
        <v>11</v>
      </c>
      <c r="L303" s="10">
        <v>-1</v>
      </c>
      <c r="M303" s="10">
        <v>19</v>
      </c>
      <c r="N303" s="10">
        <v>23</v>
      </c>
      <c r="O303" s="11">
        <v>0.13</v>
      </c>
      <c r="P303" s="10">
        <v>311</v>
      </c>
      <c r="Q303" s="10">
        <v>0</v>
      </c>
      <c r="R303" s="10">
        <v>0</v>
      </c>
      <c r="S303" s="10">
        <v>1</v>
      </c>
      <c r="T303" s="10">
        <v>1</v>
      </c>
      <c r="U303" s="11">
        <v>0.5</v>
      </c>
      <c r="V303" s="41">
        <v>0.2</v>
      </c>
      <c r="W303" s="10">
        <v>1</v>
      </c>
      <c r="X303" s="10">
        <v>4</v>
      </c>
      <c r="Y303" s="10">
        <v>0</v>
      </c>
      <c r="Z303" s="10">
        <v>0</v>
      </c>
      <c r="AA303" s="10">
        <v>2</v>
      </c>
      <c r="AB303" s="10">
        <v>4</v>
      </c>
      <c r="AC303" s="13">
        <f t="shared" si="202"/>
        <v>5.491488193300385</v>
      </c>
      <c r="AD303" s="13">
        <f t="shared" si="203"/>
        <v>21.96595277320154</v>
      </c>
      <c r="AE303" s="13">
        <f t="shared" si="204"/>
        <v>0</v>
      </c>
      <c r="AF303" s="13">
        <f t="shared" si="205"/>
        <v>0</v>
      </c>
      <c r="AG303" s="13">
        <f t="shared" si="206"/>
        <v>12.982095526586249</v>
      </c>
      <c r="AH303" s="13">
        <f t="shared" si="207"/>
        <v>25.964191053172499</v>
      </c>
      <c r="AI303" s="29">
        <f t="shared" si="208"/>
        <v>2.5964191053172496</v>
      </c>
      <c r="AJ303" s="29">
        <f t="shared" si="209"/>
        <v>9.8846787479406917</v>
      </c>
      <c r="AK303" s="29">
        <f t="shared" si="210"/>
        <v>0</v>
      </c>
      <c r="AL303" s="29">
        <f t="shared" si="211"/>
        <v>2.5964191053172496</v>
      </c>
      <c r="AM303" s="29">
        <f t="shared" si="212"/>
        <v>1.0982976386600769</v>
      </c>
      <c r="AN303" s="29">
        <f t="shared" si="213"/>
        <v>0</v>
      </c>
      <c r="AO303" s="13">
        <v>184.87</v>
      </c>
      <c r="AP303" s="13">
        <v>54.63</v>
      </c>
      <c r="AQ303" s="13">
        <v>0.47</v>
      </c>
      <c r="AR303" s="13">
        <v>239.97</v>
      </c>
      <c r="AS303" s="41">
        <v>2</v>
      </c>
      <c r="AT303" s="41">
        <v>19</v>
      </c>
      <c r="AU303" s="41">
        <v>5</v>
      </c>
      <c r="AV303" s="41">
        <v>19</v>
      </c>
      <c r="AW303" s="41">
        <v>12</v>
      </c>
      <c r="AX303" s="13">
        <f t="shared" si="214"/>
        <v>0.50006250781347672</v>
      </c>
      <c r="AY303" s="13">
        <f t="shared" si="215"/>
        <v>4.7505938242280283</v>
      </c>
      <c r="AZ303" s="13">
        <f t="shared" si="216"/>
        <v>1.2501562695336916</v>
      </c>
      <c r="BA303" s="13">
        <f t="shared" si="217"/>
        <v>4.7505938242280283</v>
      </c>
      <c r="BB303" s="13">
        <f t="shared" si="218"/>
        <v>3.0003750468808601</v>
      </c>
      <c r="BC303" s="13">
        <f t="shared" si="219"/>
        <v>12.324666666666667</v>
      </c>
      <c r="BD303" s="13">
        <f t="shared" si="220"/>
        <v>3.1333333333333331E-2</v>
      </c>
      <c r="BE303" s="13">
        <f t="shared" si="221"/>
        <v>3.6420000000000003</v>
      </c>
      <c r="BF303" s="10">
        <v>8</v>
      </c>
      <c r="BG303" s="10">
        <v>9</v>
      </c>
      <c r="BH303" s="10">
        <v>0</v>
      </c>
      <c r="BI303" s="10">
        <v>17</v>
      </c>
      <c r="BJ303" s="10">
        <v>8</v>
      </c>
      <c r="BK303" s="10">
        <v>1</v>
      </c>
      <c r="BL303" s="10">
        <v>0</v>
      </c>
      <c r="BM303" s="10">
        <v>9</v>
      </c>
      <c r="BN303" s="39">
        <v>2.3439999999999999</v>
      </c>
      <c r="BO303" s="39">
        <v>19.533999999999999</v>
      </c>
      <c r="BP303" s="13">
        <v>2.9409999999999998</v>
      </c>
      <c r="BQ303" s="13">
        <v>2.1949999999999998</v>
      </c>
      <c r="BR303" s="13">
        <v>-0.109</v>
      </c>
      <c r="BS303" s="13">
        <v>-6.0000000000000001E-3</v>
      </c>
      <c r="BT303" s="13">
        <v>-2.3109999999999999</v>
      </c>
      <c r="BU303" s="39">
        <v>2.7109999999999999</v>
      </c>
      <c r="BV303" s="39">
        <v>22.594999999999999</v>
      </c>
      <c r="BW303" s="13">
        <v>1.56</v>
      </c>
      <c r="BX303" s="13">
        <v>1.6E-2</v>
      </c>
      <c r="BY303" s="13">
        <v>5.3999999999999999E-2</v>
      </c>
      <c r="BZ303" s="13">
        <v>-1.998</v>
      </c>
      <c r="CA303" s="39">
        <v>-0.36699999999999999</v>
      </c>
      <c r="CB303" s="39">
        <v>-3.0609999999999999</v>
      </c>
      <c r="CC303" s="16">
        <v>0</v>
      </c>
      <c r="CD303" s="12">
        <v>0</v>
      </c>
      <c r="CE303" s="73">
        <f t="shared" si="222"/>
        <v>165000</v>
      </c>
      <c r="CF303" s="13">
        <v>6.3</v>
      </c>
      <c r="CG303" s="13">
        <v>4.0999999999999996</v>
      </c>
      <c r="CH303" s="13">
        <v>-1.2</v>
      </c>
      <c r="CI303" s="17">
        <v>0.4</v>
      </c>
      <c r="CJ303" s="13">
        <f t="shared" si="242"/>
        <v>2.7112210661876843</v>
      </c>
      <c r="CK303" s="17">
        <v>0.1</v>
      </c>
      <c r="CL303" s="13">
        <f t="shared" si="243"/>
        <v>0.67780526654692108</v>
      </c>
      <c r="CM303" s="13">
        <v>0.5</v>
      </c>
      <c r="CN303" s="10" t="s">
        <v>1161</v>
      </c>
      <c r="CO303" s="10" t="s">
        <v>3145</v>
      </c>
      <c r="CP303" s="10" t="s">
        <v>2427</v>
      </c>
      <c r="CQ303" s="10" t="s">
        <v>2400</v>
      </c>
      <c r="CR303" s="10">
        <v>75</v>
      </c>
      <c r="CS303" s="10">
        <v>242</v>
      </c>
      <c r="CT303" s="10">
        <v>44</v>
      </c>
      <c r="CU303" s="10" t="s">
        <v>3402</v>
      </c>
      <c r="CV303" s="10" t="s">
        <v>2382</v>
      </c>
      <c r="CW303" s="10">
        <v>4</v>
      </c>
      <c r="CX303" s="10">
        <v>0</v>
      </c>
      <c r="CY303" s="10">
        <v>0</v>
      </c>
      <c r="CZ303" s="79"/>
      <c r="DA303" s="10">
        <v>2</v>
      </c>
    </row>
    <row r="304" spans="1:105" x14ac:dyDescent="0.2">
      <c r="A304" s="44" t="s">
        <v>2372</v>
      </c>
      <c r="B304" s="43" t="s">
        <v>959</v>
      </c>
      <c r="C304" s="43" t="s">
        <v>950</v>
      </c>
      <c r="D304" s="42" t="s">
        <v>954</v>
      </c>
      <c r="E304" s="42" t="str">
        <f>CONCATENATE(RIGHT(F304,LEN(F304)-SEARCH(" ",F304)), ", ", LEFT(F304, SEARCH(" ", F304)))</f>
        <v xml:space="preserve">Bertuzzi, Todd </v>
      </c>
      <c r="F304" s="42" t="s">
        <v>2921</v>
      </c>
      <c r="G304" s="45" t="s">
        <v>1540</v>
      </c>
      <c r="H304" s="43">
        <v>68</v>
      </c>
      <c r="I304" s="64">
        <v>14</v>
      </c>
      <c r="J304" s="64">
        <v>26</v>
      </c>
      <c r="K304" s="64">
        <v>40</v>
      </c>
      <c r="L304" s="43">
        <v>8</v>
      </c>
      <c r="M304">
        <v>97</v>
      </c>
      <c r="N304">
        <v>121</v>
      </c>
      <c r="O304" s="4">
        <f>IF(N304=0,0,I304/N304)</f>
        <v>0.11570247933884298</v>
      </c>
      <c r="Q304">
        <v>2</v>
      </c>
      <c r="R304">
        <v>0</v>
      </c>
      <c r="S304">
        <v>50</v>
      </c>
      <c r="T304">
        <v>60</v>
      </c>
      <c r="U304" s="4">
        <f>IF(S304+T304=0,0,S304/(S304+T304))</f>
        <v>0.45454545454545453</v>
      </c>
      <c r="V304">
        <v>2.8</v>
      </c>
      <c r="W304">
        <v>4</v>
      </c>
      <c r="X304">
        <v>5</v>
      </c>
      <c r="Y304">
        <v>0</v>
      </c>
      <c r="Z304">
        <v>0</v>
      </c>
      <c r="AA304">
        <v>10</v>
      </c>
      <c r="AB304">
        <v>21</v>
      </c>
      <c r="AC304" s="9">
        <f t="shared" si="202"/>
        <v>5.1252847380410023</v>
      </c>
      <c r="AD304" s="9">
        <f t="shared" si="203"/>
        <v>6.4066059225512531</v>
      </c>
      <c r="AE304" s="9">
        <f t="shared" si="204"/>
        <v>0</v>
      </c>
      <c r="AF304" s="9">
        <f t="shared" si="205"/>
        <v>0</v>
      </c>
      <c r="AG304" s="9">
        <f t="shared" si="206"/>
        <v>13.77094330961671</v>
      </c>
      <c r="AH304" s="9">
        <f t="shared" si="207"/>
        <v>28.918980950195088</v>
      </c>
      <c r="AI304" s="58">
        <f t="shared" si="208"/>
        <v>2.9607528115675925</v>
      </c>
      <c r="AJ304" s="58">
        <f t="shared" si="209"/>
        <v>7.1753986332574033</v>
      </c>
      <c r="AK304" s="58">
        <f t="shared" si="210"/>
        <v>0</v>
      </c>
      <c r="AL304" s="58">
        <f t="shared" si="211"/>
        <v>2.272205646086757</v>
      </c>
      <c r="AM304" s="58">
        <f t="shared" si="212"/>
        <v>0.51252847380410027</v>
      </c>
      <c r="AN304" s="58">
        <f t="shared" si="213"/>
        <v>0</v>
      </c>
      <c r="AO304" s="56">
        <v>871.4</v>
      </c>
      <c r="AP304" s="56">
        <v>234.13333333333333</v>
      </c>
      <c r="AQ304" s="56">
        <v>13.366666666666667</v>
      </c>
      <c r="AR304" s="57">
        <f>SUM(AO304:AQ304)</f>
        <v>1118.8999999999999</v>
      </c>
      <c r="AS304">
        <v>21</v>
      </c>
      <c r="AT304">
        <v>66</v>
      </c>
      <c r="AU304">
        <v>30</v>
      </c>
      <c r="AV304">
        <v>50</v>
      </c>
      <c r="AW304">
        <v>20</v>
      </c>
      <c r="AX304" s="9">
        <f t="shared" si="214"/>
        <v>1.1261059969613014</v>
      </c>
      <c r="AY304" s="9">
        <f t="shared" si="215"/>
        <v>3.5391902761640903</v>
      </c>
      <c r="AZ304" s="9">
        <f t="shared" si="216"/>
        <v>1.6087228528018593</v>
      </c>
      <c r="BA304" s="9">
        <f t="shared" si="217"/>
        <v>2.6812047546697655</v>
      </c>
      <c r="BB304" s="9">
        <f t="shared" si="218"/>
        <v>1.0724819018679062</v>
      </c>
      <c r="BC304" s="33">
        <f t="shared" si="219"/>
        <v>12.814705882352941</v>
      </c>
      <c r="BD304" s="33">
        <f t="shared" si="220"/>
        <v>0.19656862745098039</v>
      </c>
      <c r="BE304" s="33">
        <f t="shared" si="221"/>
        <v>3.4431372549019605</v>
      </c>
      <c r="BF304" s="42">
        <f>BI304-BG304-BH304</f>
        <v>43</v>
      </c>
      <c r="BG304" s="43">
        <v>28</v>
      </c>
      <c r="BH304" s="43">
        <v>0</v>
      </c>
      <c r="BI304" s="43">
        <v>71</v>
      </c>
      <c r="BJ304" s="42">
        <f>BM304-BK304-BL304</f>
        <v>33</v>
      </c>
      <c r="BK304" s="43">
        <v>2</v>
      </c>
      <c r="BL304" s="43">
        <v>0</v>
      </c>
      <c r="BM304" s="43">
        <v>35</v>
      </c>
      <c r="BN304" s="34">
        <f>BU304+CA304</f>
        <v>23.297000826144103</v>
      </c>
      <c r="BO304" s="34">
        <f>BN304/AR304*2000</f>
        <v>41.642686256402015</v>
      </c>
      <c r="BP304" s="33">
        <v>21.299539611596789</v>
      </c>
      <c r="BQ304" s="33">
        <v>-0.85128445613140002</v>
      </c>
      <c r="BR304" s="33">
        <v>2.2459537598726409</v>
      </c>
      <c r="BS304" s="33">
        <v>-0.15078544670352098</v>
      </c>
      <c r="BT304" s="33">
        <v>-1.1978201124992218</v>
      </c>
      <c r="BU304" s="9">
        <f>SUM(BP304:BT304)</f>
        <v>21.345603356135289</v>
      </c>
      <c r="BV304" s="34">
        <f>BU304/AR304*2000</f>
        <v>38.154622139843227</v>
      </c>
      <c r="BW304" s="33">
        <v>6.5075978444720333</v>
      </c>
      <c r="BX304" s="33">
        <v>0.36039337648595215</v>
      </c>
      <c r="BY304" s="33">
        <v>1.113956107049151</v>
      </c>
      <c r="BZ304" s="33">
        <v>-6.0305498579983219</v>
      </c>
      <c r="CA304" s="9">
        <f>SUM(BW304:BZ304)</f>
        <v>1.9513974700088141</v>
      </c>
      <c r="CB304" s="34">
        <f>CA304/AR304*2000</f>
        <v>3.4880641165587885</v>
      </c>
      <c r="CC304" s="47">
        <v>63.23312</v>
      </c>
      <c r="CD304">
        <v>2816675</v>
      </c>
      <c r="CE304" s="68">
        <f t="shared" si="222"/>
        <v>3396578.676470588</v>
      </c>
      <c r="CF304" s="62">
        <v>30.6</v>
      </c>
      <c r="CG304" s="62">
        <v>22.7</v>
      </c>
      <c r="CH304" s="62">
        <v>4.8</v>
      </c>
      <c r="CI304" s="62">
        <v>0.7</v>
      </c>
      <c r="CJ304" s="63">
        <f t="shared" si="242"/>
        <v>1.0245901639344261</v>
      </c>
      <c r="CK304" s="62">
        <v>2.7</v>
      </c>
      <c r="CL304" s="63">
        <f t="shared" si="243"/>
        <v>3.951990632318501</v>
      </c>
      <c r="CM304" s="62">
        <v>2.7</v>
      </c>
      <c r="CN304" t="s">
        <v>805</v>
      </c>
      <c r="CO304" t="s">
        <v>3145</v>
      </c>
      <c r="CP304" t="s">
        <v>2427</v>
      </c>
      <c r="CQ304" t="s">
        <v>2400</v>
      </c>
      <c r="CR304">
        <v>75</v>
      </c>
      <c r="CS304">
        <v>231</v>
      </c>
      <c r="CT304">
        <v>4</v>
      </c>
      <c r="CU304" t="s">
        <v>3402</v>
      </c>
      <c r="CZ304" s="72">
        <v>4000000</v>
      </c>
      <c r="DA304">
        <v>0</v>
      </c>
    </row>
    <row r="305" spans="1:105" x14ac:dyDescent="0.2">
      <c r="A305" s="75" t="s">
        <v>2452</v>
      </c>
      <c r="B305" s="19" t="s">
        <v>954</v>
      </c>
      <c r="C305" s="19" t="s">
        <v>954</v>
      </c>
      <c r="D305" s="19" t="s">
        <v>954</v>
      </c>
      <c r="E305" s="19" t="str">
        <f>CONCATENATE(RIGHT(F305,LEN(F305)-SEARCH(" ",F305)), ", ", LEFT(F305, SEARCH(" ", F305)))</f>
        <v xml:space="preserve">Primeau, Wayne </v>
      </c>
      <c r="F305" s="19" t="s">
        <v>2929</v>
      </c>
      <c r="G305" s="19" t="s">
        <v>1537</v>
      </c>
      <c r="H305" s="19">
        <v>27</v>
      </c>
      <c r="I305" s="19">
        <v>3</v>
      </c>
      <c r="J305" s="19">
        <v>4</v>
      </c>
      <c r="K305" s="19">
        <f>I305+J305</f>
        <v>7</v>
      </c>
      <c r="L305" s="19">
        <v>-2</v>
      </c>
      <c r="M305" s="19">
        <v>36</v>
      </c>
      <c r="N305" s="19">
        <v>35</v>
      </c>
      <c r="O305" s="20">
        <f>IF(N305=0,0,I305/N305)</f>
        <v>8.5714285714285715E-2</v>
      </c>
      <c r="P305" s="19">
        <v>437</v>
      </c>
      <c r="Q305" s="19">
        <v>2</v>
      </c>
      <c r="R305" s="19">
        <v>0</v>
      </c>
      <c r="S305" s="19">
        <v>92</v>
      </c>
      <c r="T305" s="19">
        <v>107</v>
      </c>
      <c r="U305" s="20">
        <f>IF(S305+T305=0,0,S305/(S305+T305))</f>
        <v>0.46231155778894473</v>
      </c>
      <c r="V305" s="19">
        <v>17.8</v>
      </c>
      <c r="W305" s="19">
        <v>0</v>
      </c>
      <c r="X305" s="19">
        <v>0</v>
      </c>
      <c r="Y305" s="19">
        <v>1</v>
      </c>
      <c r="Z305" s="19">
        <v>0</v>
      </c>
      <c r="AA305" s="19">
        <f>I305-W305-Y305</f>
        <v>2</v>
      </c>
      <c r="AB305" s="19">
        <f>J305-X305-Z305</f>
        <v>4</v>
      </c>
      <c r="AC305" s="24">
        <f t="shared" si="202"/>
        <v>0</v>
      </c>
      <c r="AD305" s="24">
        <f t="shared" si="203"/>
        <v>0</v>
      </c>
      <c r="AE305" s="24">
        <f t="shared" si="204"/>
        <v>6.651884700665188</v>
      </c>
      <c r="AF305" s="24">
        <f t="shared" si="205"/>
        <v>0</v>
      </c>
      <c r="AG305" s="24">
        <f t="shared" si="206"/>
        <v>10.321840728263206</v>
      </c>
      <c r="AH305" s="24">
        <f t="shared" si="207"/>
        <v>20.643681456526412</v>
      </c>
      <c r="AI305" s="21">
        <f t="shared" si="208"/>
        <v>1.806322127446061</v>
      </c>
      <c r="AJ305" s="21">
        <f t="shared" si="209"/>
        <v>0</v>
      </c>
      <c r="AK305" s="21">
        <f t="shared" si="210"/>
        <v>1.3303769401330376</v>
      </c>
      <c r="AL305" s="21">
        <f t="shared" si="211"/>
        <v>2.5804601820658015</v>
      </c>
      <c r="AM305" s="21">
        <f t="shared" si="212"/>
        <v>0</v>
      </c>
      <c r="AN305" s="21">
        <f t="shared" si="213"/>
        <v>5.3215077605321506</v>
      </c>
      <c r="AO305" s="36">
        <v>232.51666666666668</v>
      </c>
      <c r="AP305" s="36">
        <v>9.5833333333333339</v>
      </c>
      <c r="AQ305" s="36">
        <v>45.1</v>
      </c>
      <c r="AR305" s="36">
        <v>287.2</v>
      </c>
      <c r="AS305" s="19">
        <v>73</v>
      </c>
      <c r="AT305" s="19">
        <v>45</v>
      </c>
      <c r="AU305" s="19">
        <v>28</v>
      </c>
      <c r="AV305" s="19">
        <v>17</v>
      </c>
      <c r="AW305" s="19">
        <v>31</v>
      </c>
      <c r="AX305" s="24">
        <f t="shared" si="214"/>
        <v>15.250696378830083</v>
      </c>
      <c r="AY305" s="24">
        <f t="shared" si="215"/>
        <v>9.401114206128133</v>
      </c>
      <c r="AZ305" s="24">
        <f t="shared" si="216"/>
        <v>5.8495821727019495</v>
      </c>
      <c r="BA305" s="24">
        <f t="shared" si="217"/>
        <v>3.551532033426184</v>
      </c>
      <c r="BB305" s="24">
        <f t="shared" si="218"/>
        <v>6.4763231197771596</v>
      </c>
      <c r="BC305" s="24">
        <f t="shared" si="219"/>
        <v>8.6117283950617285</v>
      </c>
      <c r="BD305" s="24">
        <f t="shared" si="220"/>
        <v>1.6703703703703705</v>
      </c>
      <c r="BE305" s="24">
        <f t="shared" si="221"/>
        <v>0.35493827160493829</v>
      </c>
      <c r="BF305" s="30">
        <v>7</v>
      </c>
      <c r="BG305" s="30">
        <v>0</v>
      </c>
      <c r="BH305" s="30">
        <v>1</v>
      </c>
      <c r="BI305" s="30">
        <v>8</v>
      </c>
      <c r="BJ305" s="30">
        <v>10</v>
      </c>
      <c r="BK305" s="30">
        <v>0</v>
      </c>
      <c r="BL305" s="30">
        <v>4</v>
      </c>
      <c r="BM305" s="30">
        <v>14</v>
      </c>
      <c r="BN305" s="35">
        <f>BU305+CA305</f>
        <v>2.9227197812314913</v>
      </c>
      <c r="BO305" s="35">
        <f>BN305/AR305*2000</f>
        <v>20.353201819160802</v>
      </c>
      <c r="BP305" s="35">
        <v>2.1492508871428435</v>
      </c>
      <c r="BQ305" s="35">
        <v>-0.46782639433104689</v>
      </c>
      <c r="BR305" s="35">
        <v>1.3363814878910149E-2</v>
      </c>
      <c r="BS305" s="35">
        <v>1.8817128951556621</v>
      </c>
      <c r="BT305" s="35">
        <v>0</v>
      </c>
      <c r="BU305" s="35">
        <f>SUM(BP305:BT305)</f>
        <v>3.5765012028463685</v>
      </c>
      <c r="BV305" s="35">
        <f>BU305/AR305*2000</f>
        <v>24.905997234306188</v>
      </c>
      <c r="BW305" s="35">
        <v>1.770768777508718</v>
      </c>
      <c r="BX305" s="35">
        <v>2.6278157785382675E-2</v>
      </c>
      <c r="BY305" s="35">
        <v>2.1060450126919954</v>
      </c>
      <c r="BZ305" s="35">
        <v>-4.5568733696009733</v>
      </c>
      <c r="CA305" s="35">
        <f>SUM(BW305:BZ305)</f>
        <v>-0.65378142161487718</v>
      </c>
      <c r="CB305" s="35">
        <f>CA305/AR305*2000</f>
        <v>-4.5527954151453844</v>
      </c>
      <c r="CC305" s="22">
        <v>47</v>
      </c>
      <c r="CD305" s="23">
        <v>165000</v>
      </c>
      <c r="CE305" s="76">
        <f t="shared" si="222"/>
        <v>165000</v>
      </c>
      <c r="CF305" s="24">
        <v>5.3</v>
      </c>
      <c r="CG305" s="24">
        <v>6.2</v>
      </c>
      <c r="CH305" s="24">
        <v>-4.4000000000000004</v>
      </c>
      <c r="CI305" s="24">
        <v>0</v>
      </c>
      <c r="CJ305" s="24">
        <f t="shared" si="242"/>
        <v>0</v>
      </c>
      <c r="CK305" s="24">
        <v>-0.4</v>
      </c>
      <c r="CL305" s="24">
        <f t="shared" si="243"/>
        <v>-2.3399795251791549</v>
      </c>
      <c r="CM305" s="24">
        <v>-0.3</v>
      </c>
      <c r="CN305" s="19" t="s">
        <v>3039</v>
      </c>
      <c r="CO305" s="19" t="s">
        <v>2981</v>
      </c>
      <c r="CP305" s="19" t="s">
        <v>2427</v>
      </c>
      <c r="CQ305" s="19" t="s">
        <v>2400</v>
      </c>
      <c r="CR305" s="19">
        <v>76</v>
      </c>
      <c r="CS305" s="19">
        <v>231</v>
      </c>
      <c r="CT305" s="19">
        <v>19</v>
      </c>
      <c r="CU305" s="19" t="s">
        <v>3402</v>
      </c>
      <c r="CV305" s="19" t="s">
        <v>2382</v>
      </c>
      <c r="CW305" s="19">
        <v>0</v>
      </c>
      <c r="CX305" s="19">
        <v>0</v>
      </c>
      <c r="CY305" s="19">
        <v>0</v>
      </c>
      <c r="CZ305" s="77"/>
      <c r="DA305" s="19">
        <v>1</v>
      </c>
    </row>
    <row r="306" spans="1:105" x14ac:dyDescent="0.2">
      <c r="A306" s="75" t="s">
        <v>2452</v>
      </c>
      <c r="B306" s="19" t="s">
        <v>952</v>
      </c>
      <c r="C306" s="19" t="s">
        <v>954</v>
      </c>
      <c r="D306" s="19" t="s">
        <v>954</v>
      </c>
      <c r="E306" s="19" t="str">
        <f>CONCATENATE(RIGHT(F306,LEN(F306)-SEARCH(" ",F306)), ", ", LEFT(F306, SEARCH(" ", F306)))</f>
        <v xml:space="preserve">Primeau, Wayne </v>
      </c>
      <c r="F306" s="19" t="s">
        <v>2929</v>
      </c>
      <c r="G306" s="19" t="s">
        <v>1537</v>
      </c>
      <c r="H306" s="19">
        <v>51</v>
      </c>
      <c r="I306" s="19">
        <v>7</v>
      </c>
      <c r="J306" s="19">
        <v>8</v>
      </c>
      <c r="K306" s="19">
        <f>I306+J306</f>
        <v>15</v>
      </c>
      <c r="L306" s="19">
        <v>-15</v>
      </c>
      <c r="M306" s="19">
        <v>75</v>
      </c>
      <c r="N306" s="19">
        <v>72</v>
      </c>
      <c r="O306" s="20">
        <f>IF(N306=0,0,I306/N306)</f>
        <v>9.7222222222222224E-2</v>
      </c>
      <c r="P306" s="19">
        <v>1119</v>
      </c>
      <c r="Q306" s="19">
        <v>1</v>
      </c>
      <c r="R306" s="19">
        <v>0</v>
      </c>
      <c r="S306" s="19">
        <v>329</v>
      </c>
      <c r="T306" s="19">
        <v>323</v>
      </c>
      <c r="U306" s="20">
        <f>IF(S306+T306=0,0,S306/(S306+T306))</f>
        <v>0.504601226993865</v>
      </c>
      <c r="V306" s="19"/>
      <c r="W306" s="19">
        <v>2</v>
      </c>
      <c r="X306" s="19">
        <v>1</v>
      </c>
      <c r="Y306" s="19">
        <v>1</v>
      </c>
      <c r="Z306" s="19">
        <v>0</v>
      </c>
      <c r="AA306" s="19">
        <f>I306-W306-Y306</f>
        <v>4</v>
      </c>
      <c r="AB306" s="19">
        <f>J306-X306-Z306</f>
        <v>7</v>
      </c>
      <c r="AC306" s="24">
        <f t="shared" si="202"/>
        <v>10.477299185098952</v>
      </c>
      <c r="AD306" s="24">
        <f t="shared" si="203"/>
        <v>5.2386495925494758</v>
      </c>
      <c r="AE306" s="24">
        <f t="shared" si="204"/>
        <v>2.0051242063050014</v>
      </c>
      <c r="AF306" s="24">
        <f t="shared" si="205"/>
        <v>0</v>
      </c>
      <c r="AG306" s="24">
        <f t="shared" si="206"/>
        <v>8.5361154746732257</v>
      </c>
      <c r="AH306" s="24">
        <f t="shared" si="207"/>
        <v>14.938202080678145</v>
      </c>
      <c r="AI306" s="21">
        <f t="shared" si="208"/>
        <v>1.3871187646343992</v>
      </c>
      <c r="AJ306" s="21">
        <f t="shared" si="209"/>
        <v>5.2386495925494758</v>
      </c>
      <c r="AK306" s="21">
        <f t="shared" si="210"/>
        <v>0.4010248412610003</v>
      </c>
      <c r="AL306" s="21">
        <f t="shared" si="211"/>
        <v>3.0943418595690444</v>
      </c>
      <c r="AM306" s="21">
        <f t="shared" si="212"/>
        <v>0</v>
      </c>
      <c r="AN306" s="21">
        <f t="shared" si="213"/>
        <v>7.6194719839590066</v>
      </c>
      <c r="AO306" s="24">
        <v>562.31666666666672</v>
      </c>
      <c r="AP306" s="24">
        <v>57.266666666666666</v>
      </c>
      <c r="AQ306" s="24">
        <v>149.61666666666667</v>
      </c>
      <c r="AR306" s="36">
        <v>769.2</v>
      </c>
      <c r="AS306" s="19"/>
      <c r="AT306" s="19"/>
      <c r="AU306" s="19"/>
      <c r="AV306" s="19"/>
      <c r="AW306" s="19"/>
      <c r="AX306" s="24">
        <f t="shared" si="214"/>
        <v>0</v>
      </c>
      <c r="AY306" s="24">
        <f t="shared" si="215"/>
        <v>0</v>
      </c>
      <c r="AZ306" s="24">
        <f t="shared" si="216"/>
        <v>0</v>
      </c>
      <c r="BA306" s="24">
        <f t="shared" si="217"/>
        <v>0</v>
      </c>
      <c r="BB306" s="24">
        <f t="shared" si="218"/>
        <v>0</v>
      </c>
      <c r="BC306" s="24">
        <f t="shared" si="219"/>
        <v>11.025816993464053</v>
      </c>
      <c r="BD306" s="24">
        <f t="shared" si="220"/>
        <v>2.9336601307189545</v>
      </c>
      <c r="BE306" s="24">
        <f t="shared" si="221"/>
        <v>1.1228758169934641</v>
      </c>
      <c r="BF306" s="30">
        <v>13</v>
      </c>
      <c r="BG306" s="30">
        <v>5</v>
      </c>
      <c r="BH306" s="30">
        <v>1</v>
      </c>
      <c r="BI306" s="30">
        <v>19</v>
      </c>
      <c r="BJ306" s="30">
        <v>29</v>
      </c>
      <c r="BK306" s="30">
        <v>0</v>
      </c>
      <c r="BL306" s="30">
        <v>19</v>
      </c>
      <c r="BM306" s="30">
        <v>48</v>
      </c>
      <c r="BN306" s="35">
        <f>BU306+CA306</f>
        <v>4.8737796715939403</v>
      </c>
      <c r="BO306" s="35">
        <f>BN306/AR306*2000</f>
        <v>12.672334039505824</v>
      </c>
      <c r="BP306" s="35">
        <v>0.72372579108388668</v>
      </c>
      <c r="BQ306" s="35">
        <v>2.3202727961322722</v>
      </c>
      <c r="BR306" s="35">
        <v>0.19369825289685055</v>
      </c>
      <c r="BS306" s="35">
        <v>0.92601302489895421</v>
      </c>
      <c r="BT306" s="35">
        <v>0</v>
      </c>
      <c r="BU306" s="35">
        <f>SUM(BP306:BT306)</f>
        <v>4.1637098650119633</v>
      </c>
      <c r="BV306" s="35">
        <f>BU306/AR306*2000</f>
        <v>10.826078692178791</v>
      </c>
      <c r="BW306" s="35">
        <v>3.2097115255630153</v>
      </c>
      <c r="BX306" s="35">
        <v>0.22524905700091194</v>
      </c>
      <c r="BY306" s="35">
        <v>4.7217104819876017</v>
      </c>
      <c r="BZ306" s="35">
        <v>-7.4466012579695509</v>
      </c>
      <c r="CA306" s="35">
        <f>SUM(BW306:BZ306)</f>
        <v>0.71006980658197705</v>
      </c>
      <c r="CB306" s="35">
        <f>CA306/AR306*2000</f>
        <v>1.8462553473270331</v>
      </c>
      <c r="CC306" s="22">
        <v>21</v>
      </c>
      <c r="CD306" s="23">
        <v>165000</v>
      </c>
      <c r="CE306" s="76">
        <f t="shared" si="222"/>
        <v>165000</v>
      </c>
      <c r="CF306" s="24">
        <v>13.5</v>
      </c>
      <c r="CG306" s="24">
        <v>17</v>
      </c>
      <c r="CH306" s="24">
        <v>-9.6</v>
      </c>
      <c r="CI306" s="24">
        <v>-0.4</v>
      </c>
      <c r="CJ306" s="24">
        <f t="shared" si="242"/>
        <v>-0.81960215145564763</v>
      </c>
      <c r="CK306" s="24">
        <v>-0.8</v>
      </c>
      <c r="CL306" s="24">
        <f t="shared" si="243"/>
        <v>-1.6392043029112953</v>
      </c>
      <c r="CM306" s="24">
        <v>-1.2</v>
      </c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77"/>
      <c r="DA306" s="19">
        <v>1</v>
      </c>
    </row>
    <row r="307" spans="1:105" x14ac:dyDescent="0.2">
      <c r="A307" s="25" t="s">
        <v>2452</v>
      </c>
      <c r="B307" s="10" t="s">
        <v>954</v>
      </c>
      <c r="C307" s="10" t="s">
        <v>954</v>
      </c>
      <c r="D307" s="10" t="s">
        <v>954</v>
      </c>
      <c r="E307" s="10" t="s">
        <v>2928</v>
      </c>
      <c r="F307" s="10" t="s">
        <v>2929</v>
      </c>
      <c r="G307" s="10" t="s">
        <v>1537</v>
      </c>
      <c r="H307" s="10">
        <v>78</v>
      </c>
      <c r="I307" s="10">
        <v>10</v>
      </c>
      <c r="J307" s="10">
        <v>12</v>
      </c>
      <c r="K307" s="10">
        <v>22</v>
      </c>
      <c r="L307" s="10">
        <v>-17</v>
      </c>
      <c r="M307" s="10">
        <v>111</v>
      </c>
      <c r="N307" s="10">
        <v>107</v>
      </c>
      <c r="O307" s="11">
        <v>9.2999999999999999E-2</v>
      </c>
      <c r="P307" s="10">
        <v>1556</v>
      </c>
      <c r="Q307" s="10">
        <v>3</v>
      </c>
      <c r="R307" s="10">
        <v>0</v>
      </c>
      <c r="S307" s="10">
        <v>421</v>
      </c>
      <c r="T307" s="10">
        <v>430</v>
      </c>
      <c r="U307" s="11">
        <v>0.495</v>
      </c>
      <c r="V307" s="41">
        <v>17.8</v>
      </c>
      <c r="W307" s="10">
        <v>2</v>
      </c>
      <c r="X307" s="10">
        <v>1</v>
      </c>
      <c r="Y307" s="10">
        <v>2</v>
      </c>
      <c r="Z307" s="10">
        <v>0</v>
      </c>
      <c r="AA307" s="10">
        <v>6</v>
      </c>
      <c r="AB307" s="10">
        <v>11</v>
      </c>
      <c r="AC307" s="13">
        <f t="shared" si="202"/>
        <v>8.9753178758414371</v>
      </c>
      <c r="AD307" s="13">
        <f t="shared" si="203"/>
        <v>4.4876589379207186</v>
      </c>
      <c r="AE307" s="13">
        <f t="shared" si="204"/>
        <v>3.0813475760065736</v>
      </c>
      <c r="AF307" s="13">
        <f t="shared" si="205"/>
        <v>0</v>
      </c>
      <c r="AG307" s="13">
        <f t="shared" si="206"/>
        <v>9.0585408200495703</v>
      </c>
      <c r="AH307" s="13">
        <f t="shared" si="207"/>
        <v>16.607324836757545</v>
      </c>
      <c r="AI307" s="29">
        <f t="shared" si="208"/>
        <v>1.5097568033415949</v>
      </c>
      <c r="AJ307" s="29">
        <f t="shared" si="209"/>
        <v>4.4876589379207186</v>
      </c>
      <c r="AK307" s="29">
        <f t="shared" si="210"/>
        <v>0.61626951520131468</v>
      </c>
      <c r="AL307" s="29">
        <f t="shared" si="211"/>
        <v>2.94402576651611</v>
      </c>
      <c r="AM307" s="29">
        <f t="shared" si="212"/>
        <v>0</v>
      </c>
      <c r="AN307" s="29">
        <f t="shared" si="213"/>
        <v>7.0870994248151193</v>
      </c>
      <c r="AO307" s="13">
        <v>794.83</v>
      </c>
      <c r="AP307" s="13">
        <v>66.849999999999994</v>
      </c>
      <c r="AQ307" s="13">
        <v>194.72</v>
      </c>
      <c r="AR307" s="13">
        <v>1056.4000000000001</v>
      </c>
      <c r="AS307" s="41">
        <v>45</v>
      </c>
      <c r="AT307" s="41">
        <v>73</v>
      </c>
      <c r="AU307" s="41">
        <v>28</v>
      </c>
      <c r="AV307" s="41">
        <v>17</v>
      </c>
      <c r="AW307" s="41">
        <v>31</v>
      </c>
      <c r="AX307" s="13">
        <f t="shared" si="214"/>
        <v>2.5558500567966678</v>
      </c>
      <c r="AY307" s="13">
        <f t="shared" si="215"/>
        <v>4.1461567588034836</v>
      </c>
      <c r="AZ307" s="13">
        <f t="shared" si="216"/>
        <v>1.5903067020068153</v>
      </c>
      <c r="BA307" s="13">
        <f t="shared" si="217"/>
        <v>0.9655433547898522</v>
      </c>
      <c r="BB307" s="13">
        <f t="shared" si="218"/>
        <v>1.7606967057932599</v>
      </c>
      <c r="BC307" s="13">
        <f t="shared" si="219"/>
        <v>10.190128205128206</v>
      </c>
      <c r="BD307" s="13">
        <f t="shared" si="220"/>
        <v>2.4964102564102566</v>
      </c>
      <c r="BE307" s="13">
        <f t="shared" si="221"/>
        <v>0.857051282051282</v>
      </c>
      <c r="BF307" s="10">
        <v>20</v>
      </c>
      <c r="BG307" s="10">
        <v>5</v>
      </c>
      <c r="BH307" s="10">
        <v>2</v>
      </c>
      <c r="BI307" s="10">
        <v>27</v>
      </c>
      <c r="BJ307" s="10">
        <v>39</v>
      </c>
      <c r="BK307" s="10">
        <v>0</v>
      </c>
      <c r="BL307" s="10">
        <v>23</v>
      </c>
      <c r="BM307" s="10">
        <v>62</v>
      </c>
      <c r="BN307" s="39">
        <v>7.7960000000000003</v>
      </c>
      <c r="BO307" s="39">
        <v>14.760999999999999</v>
      </c>
      <c r="BP307" s="13">
        <v>2.8730000000000002</v>
      </c>
      <c r="BQ307" s="13">
        <v>1.8520000000000001</v>
      </c>
      <c r="BR307" s="13">
        <v>0.20699999999999999</v>
      </c>
      <c r="BS307" s="13">
        <v>2.8079999999999998</v>
      </c>
      <c r="BT307" s="13">
        <v>0</v>
      </c>
      <c r="BU307" s="39">
        <v>7.74</v>
      </c>
      <c r="BV307" s="39">
        <v>14.654</v>
      </c>
      <c r="BW307" s="13">
        <v>4.9800000000000004</v>
      </c>
      <c r="BX307" s="13">
        <v>0.252</v>
      </c>
      <c r="BY307" s="13">
        <v>6.8280000000000003</v>
      </c>
      <c r="BZ307" s="13">
        <v>-12.003</v>
      </c>
      <c r="CA307" s="39">
        <v>5.6000000000000001E-2</v>
      </c>
      <c r="CB307" s="39">
        <v>0.107</v>
      </c>
      <c r="CC307" s="16">
        <v>30</v>
      </c>
      <c r="CD307" s="12">
        <v>330000</v>
      </c>
      <c r="CE307" s="73">
        <f t="shared" si="222"/>
        <v>346923.07692307688</v>
      </c>
      <c r="CF307" s="13">
        <v>18.8</v>
      </c>
      <c r="CG307" s="13">
        <v>23.2</v>
      </c>
      <c r="CH307" s="13">
        <v>-14</v>
      </c>
      <c r="CI307" s="17">
        <v>-0.3</v>
      </c>
      <c r="CJ307" s="13">
        <f t="shared" si="242"/>
        <v>-0.45524556704629082</v>
      </c>
      <c r="CK307" s="17">
        <v>-0.7</v>
      </c>
      <c r="CL307" s="13">
        <f t="shared" si="243"/>
        <v>-1.0622396564413452</v>
      </c>
      <c r="CM307" s="13">
        <v>-0.9</v>
      </c>
      <c r="CN307" s="10" t="s">
        <v>3039</v>
      </c>
      <c r="CO307" s="10" t="s">
        <v>2981</v>
      </c>
      <c r="CP307" s="10" t="s">
        <v>2427</v>
      </c>
      <c r="CQ307" s="10" t="s">
        <v>2400</v>
      </c>
      <c r="CR307" s="10">
        <v>76</v>
      </c>
      <c r="CS307" s="10">
        <v>231</v>
      </c>
      <c r="CT307" s="10">
        <v>19</v>
      </c>
      <c r="CU307" s="10" t="s">
        <v>3402</v>
      </c>
      <c r="CV307" s="10" t="s">
        <v>2382</v>
      </c>
      <c r="CW307" s="10">
        <v>0</v>
      </c>
      <c r="CX307" s="10">
        <v>0</v>
      </c>
      <c r="CY307" s="10">
        <v>0</v>
      </c>
      <c r="CZ307" s="79"/>
      <c r="DA307" s="10">
        <v>2</v>
      </c>
    </row>
    <row r="308" spans="1:105" s="18" customFormat="1" x14ac:dyDescent="0.2">
      <c r="A308" s="44" t="s">
        <v>2372</v>
      </c>
      <c r="B308" s="43" t="s">
        <v>954</v>
      </c>
      <c r="C308" s="43" t="s">
        <v>954</v>
      </c>
      <c r="D308" s="42" t="s">
        <v>954</v>
      </c>
      <c r="E308" s="42" t="str">
        <f t="shared" ref="E308:E320" si="250">CONCATENATE(RIGHT(F308,LEN(F308)-SEARCH(" ",F308)), ", ", LEFT(F308, SEARCH(" ", F308)))</f>
        <v xml:space="preserve">Primeau, Wayne </v>
      </c>
      <c r="F308" s="42" t="s">
        <v>2929</v>
      </c>
      <c r="G308" s="45" t="s">
        <v>2378</v>
      </c>
      <c r="H308" s="43">
        <v>43</v>
      </c>
      <c r="I308" s="64">
        <v>3</v>
      </c>
      <c r="J308" s="64">
        <v>7</v>
      </c>
      <c r="K308" s="64">
        <v>10</v>
      </c>
      <c r="L308" s="43">
        <v>-3</v>
      </c>
      <c r="M308">
        <v>26</v>
      </c>
      <c r="N308">
        <v>39</v>
      </c>
      <c r="O308" s="4">
        <f t="shared" ref="O308:O320" si="251">IF(N308=0,0,I308/N308)</f>
        <v>7.6923076923076927E-2</v>
      </c>
      <c r="P308"/>
      <c r="Q308">
        <v>0</v>
      </c>
      <c r="R308">
        <v>0</v>
      </c>
      <c r="S308">
        <v>51</v>
      </c>
      <c r="T308">
        <v>43</v>
      </c>
      <c r="U308" s="4">
        <f t="shared" ref="U308:U320" si="252">IF(S308+T308=0,0,S308/(S308+T308))</f>
        <v>0.54255319148936165</v>
      </c>
      <c r="V308">
        <v>3.8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7</v>
      </c>
      <c r="AC308" s="9">
        <f t="shared" si="202"/>
        <v>0</v>
      </c>
      <c r="AD308" s="9">
        <f t="shared" si="203"/>
        <v>0</v>
      </c>
      <c r="AE308" s="9">
        <f t="shared" si="204"/>
        <v>0</v>
      </c>
      <c r="AF308" s="9">
        <f t="shared" si="205"/>
        <v>0</v>
      </c>
      <c r="AG308" s="9">
        <f t="shared" si="206"/>
        <v>8.0258611080147144</v>
      </c>
      <c r="AH308" s="9">
        <f t="shared" si="207"/>
        <v>18.727009252034332</v>
      </c>
      <c r="AI308" s="58">
        <f t="shared" si="208"/>
        <v>1.7389365734031881</v>
      </c>
      <c r="AJ308" s="58">
        <f t="shared" si="209"/>
        <v>0</v>
      </c>
      <c r="AK308" s="58">
        <f t="shared" si="210"/>
        <v>0</v>
      </c>
      <c r="AL308" s="58">
        <f t="shared" si="211"/>
        <v>2.1402296288039238</v>
      </c>
      <c r="AM308" s="58">
        <f t="shared" si="212"/>
        <v>0</v>
      </c>
      <c r="AN308" s="58">
        <f t="shared" si="213"/>
        <v>8.5850556438791745</v>
      </c>
      <c r="AO308" s="56">
        <v>448.55</v>
      </c>
      <c r="AP308" s="56">
        <v>5.333333333333333</v>
      </c>
      <c r="AQ308" s="56">
        <v>20.966666666666665</v>
      </c>
      <c r="AR308" s="57">
        <f>SUM(AO308:AQ308)</f>
        <v>474.84999999999997</v>
      </c>
      <c r="AS308">
        <v>20</v>
      </c>
      <c r="AT308">
        <v>36</v>
      </c>
      <c r="AU308">
        <v>15</v>
      </c>
      <c r="AV308">
        <v>6</v>
      </c>
      <c r="AW308">
        <v>9</v>
      </c>
      <c r="AX308" s="9">
        <f t="shared" si="214"/>
        <v>2.5271138254185534</v>
      </c>
      <c r="AY308" s="9">
        <f t="shared" si="215"/>
        <v>4.5488048857533956</v>
      </c>
      <c r="AZ308" s="9">
        <f t="shared" si="216"/>
        <v>1.895335369063915</v>
      </c>
      <c r="BA308" s="9">
        <f t="shared" si="217"/>
        <v>0.75813414762556608</v>
      </c>
      <c r="BB308" s="9">
        <f t="shared" si="218"/>
        <v>1.1372012214383489</v>
      </c>
      <c r="BC308" s="33">
        <f t="shared" si="219"/>
        <v>10.43139534883721</v>
      </c>
      <c r="BD308" s="33">
        <f t="shared" si="220"/>
        <v>0.48759689922480615</v>
      </c>
      <c r="BE308" s="33">
        <f t="shared" si="221"/>
        <v>0.12403100775193798</v>
      </c>
      <c r="BF308" s="42">
        <f>BI308-BG308-BH308</f>
        <v>13</v>
      </c>
      <c r="BG308" s="43">
        <v>0</v>
      </c>
      <c r="BH308" s="43">
        <v>0</v>
      </c>
      <c r="BI308" s="43">
        <v>13</v>
      </c>
      <c r="BJ308" s="42">
        <f>BM308-BK308-BL308</f>
        <v>16</v>
      </c>
      <c r="BK308" s="43">
        <v>0</v>
      </c>
      <c r="BL308" s="43">
        <v>3</v>
      </c>
      <c r="BM308" s="43">
        <v>19</v>
      </c>
      <c r="BN308" s="34">
        <f t="shared" ref="BN308:BN320" si="253">BU308+CA308</f>
        <v>1.9242374623168632</v>
      </c>
      <c r="BO308" s="34">
        <f t="shared" ref="BO308:BO320" si="254">BN308/AR308*2000</f>
        <v>8.1046118240154303</v>
      </c>
      <c r="BP308" s="33">
        <v>2.5286977627544549</v>
      </c>
      <c r="BQ308" s="33">
        <v>-0.31096426552964118</v>
      </c>
      <c r="BR308" s="33">
        <v>-1.8135406581607041</v>
      </c>
      <c r="BS308" s="33">
        <v>-0.2689563977732522</v>
      </c>
      <c r="BT308" s="33">
        <v>0</v>
      </c>
      <c r="BU308" s="9">
        <f t="shared" ref="BU308:BU320" si="255">SUM(BP308:BT308)</f>
        <v>0.13523644129085743</v>
      </c>
      <c r="BV308" s="34">
        <f t="shared" ref="BV308:BV320" si="256">BU308/AR308*2000</f>
        <v>0.56959646747755066</v>
      </c>
      <c r="BW308" s="33">
        <v>5.8008658708488605</v>
      </c>
      <c r="BX308" s="33">
        <v>2.573019493012791E-2</v>
      </c>
      <c r="BY308" s="33">
        <v>0.53074901275177511</v>
      </c>
      <c r="BZ308" s="33">
        <v>-4.568344057504758</v>
      </c>
      <c r="CA308" s="9">
        <f t="shared" ref="CA308:CA320" si="257">SUM(BW308:BZ308)</f>
        <v>1.7890010210260057</v>
      </c>
      <c r="CB308" s="34">
        <f t="shared" ref="CB308:CB320" si="258">CA308/AR308*2000</f>
        <v>7.5350153565378779</v>
      </c>
      <c r="CC308" s="47">
        <v>49.630276000000002</v>
      </c>
      <c r="CD308">
        <v>388990</v>
      </c>
      <c r="CE308" s="68">
        <f t="shared" si="222"/>
        <v>741794.88372093032</v>
      </c>
      <c r="CF308" s="62">
        <v>8.8000000000000007</v>
      </c>
      <c r="CG308" s="62">
        <v>9.3000000000000007</v>
      </c>
      <c r="CH308" s="62">
        <v>-4.4000000000000004</v>
      </c>
      <c r="CI308" s="62">
        <v>-0.4</v>
      </c>
      <c r="CJ308" s="63">
        <f t="shared" si="242"/>
        <v>-1.5963284445774719</v>
      </c>
      <c r="CK308" s="62">
        <v>-0.1</v>
      </c>
      <c r="CL308" s="63">
        <f t="shared" si="243"/>
        <v>-0.39908211114436798</v>
      </c>
      <c r="CM308" s="62">
        <v>-0.5</v>
      </c>
      <c r="CN308" t="s">
        <v>847</v>
      </c>
      <c r="CO308" t="s">
        <v>2981</v>
      </c>
      <c r="CP308" t="s">
        <v>2427</v>
      </c>
      <c r="CQ308" t="s">
        <v>2400</v>
      </c>
      <c r="CR308">
        <v>76</v>
      </c>
      <c r="CS308">
        <v>225</v>
      </c>
      <c r="CT308">
        <v>19</v>
      </c>
      <c r="CU308" t="s">
        <v>3402</v>
      </c>
      <c r="CV308"/>
      <c r="CW308"/>
      <c r="CX308"/>
      <c r="CY308"/>
      <c r="CZ308" s="72">
        <v>1400000</v>
      </c>
      <c r="DA308">
        <v>0</v>
      </c>
    </row>
    <row r="309" spans="1:105" x14ac:dyDescent="0.2">
      <c r="A309" s="38" t="s">
        <v>2452</v>
      </c>
      <c r="B309" t="s">
        <v>955</v>
      </c>
      <c r="D309" t="s">
        <v>955</v>
      </c>
      <c r="E309" t="str">
        <f t="shared" si="250"/>
        <v xml:space="preserve">Babchuk, Anton </v>
      </c>
      <c r="F309" t="s">
        <v>1322</v>
      </c>
      <c r="G309" t="s">
        <v>1524</v>
      </c>
      <c r="H309">
        <v>52</v>
      </c>
      <c r="I309">
        <v>2</v>
      </c>
      <c r="J309">
        <v>12</v>
      </c>
      <c r="K309">
        <f>I309+J309</f>
        <v>14</v>
      </c>
      <c r="L309">
        <v>-6</v>
      </c>
      <c r="M309">
        <v>30</v>
      </c>
      <c r="N309">
        <v>63</v>
      </c>
      <c r="O309" s="4">
        <f t="shared" si="251"/>
        <v>3.1746031746031744E-2</v>
      </c>
      <c r="P309">
        <v>1202</v>
      </c>
      <c r="Q309">
        <v>2</v>
      </c>
      <c r="R309">
        <v>0</v>
      </c>
      <c r="S309">
        <v>0</v>
      </c>
      <c r="T309">
        <v>0</v>
      </c>
      <c r="U309" s="4">
        <f t="shared" si="252"/>
        <v>0</v>
      </c>
      <c r="V309" s="40">
        <v>0</v>
      </c>
      <c r="W309">
        <v>0</v>
      </c>
      <c r="X309">
        <v>3</v>
      </c>
      <c r="Y309">
        <v>0</v>
      </c>
      <c r="Z309">
        <v>1</v>
      </c>
      <c r="AA309">
        <f>I309-W309-Y309</f>
        <v>2</v>
      </c>
      <c r="AB309">
        <f>J309-X309-Z309</f>
        <v>8</v>
      </c>
      <c r="AC309" s="9">
        <f t="shared" si="202"/>
        <v>0</v>
      </c>
      <c r="AD309" s="9">
        <f t="shared" si="203"/>
        <v>8.269525267993874</v>
      </c>
      <c r="AE309" s="9">
        <f t="shared" si="204"/>
        <v>0</v>
      </c>
      <c r="AF309" s="9">
        <f t="shared" si="205"/>
        <v>3.2585083272990589</v>
      </c>
      <c r="AG309" s="9">
        <f t="shared" si="206"/>
        <v>3.4026465028355384</v>
      </c>
      <c r="AH309" s="9">
        <f t="shared" si="207"/>
        <v>13.610586011342154</v>
      </c>
      <c r="AI309" s="6">
        <f t="shared" si="208"/>
        <v>2.2967863894139886</v>
      </c>
      <c r="AJ309" s="6">
        <f t="shared" si="209"/>
        <v>4.4104134762633995</v>
      </c>
      <c r="AK309" s="6">
        <f t="shared" si="210"/>
        <v>0.65170166545981179</v>
      </c>
      <c r="AL309" s="6">
        <f t="shared" si="211"/>
        <v>2.9773156899810962</v>
      </c>
      <c r="AM309" s="6">
        <f t="shared" si="212"/>
        <v>0.55130168453292494</v>
      </c>
      <c r="AN309" s="6">
        <f t="shared" si="213"/>
        <v>4.5619116582186816</v>
      </c>
      <c r="AO309" s="32">
        <v>705.33333333333337</v>
      </c>
      <c r="AP309" s="32">
        <v>108.83333333333334</v>
      </c>
      <c r="AQ309" s="32">
        <v>92.066666666666663</v>
      </c>
      <c r="AR309" s="32">
        <v>906.23333333333346</v>
      </c>
      <c r="AS309" s="40">
        <v>95</v>
      </c>
      <c r="AT309" s="40">
        <v>29</v>
      </c>
      <c r="AU309" s="40">
        <v>29</v>
      </c>
      <c r="AV309" s="40">
        <v>22</v>
      </c>
      <c r="AW309" s="40">
        <v>12</v>
      </c>
      <c r="AX309" s="9">
        <f t="shared" si="214"/>
        <v>6.2897708463603923</v>
      </c>
      <c r="AY309" s="9">
        <f t="shared" si="215"/>
        <v>1.920035310994225</v>
      </c>
      <c r="AZ309" s="9">
        <f t="shared" si="216"/>
        <v>1.920035310994225</v>
      </c>
      <c r="BA309" s="9">
        <f t="shared" si="217"/>
        <v>1.4565785117887222</v>
      </c>
      <c r="BB309" s="9">
        <f t="shared" si="218"/>
        <v>0.79449737006657584</v>
      </c>
      <c r="BC309" s="9">
        <f t="shared" si="219"/>
        <v>13.564102564102566</v>
      </c>
      <c r="BD309" s="9">
        <f t="shared" si="220"/>
        <v>1.7705128205128204</v>
      </c>
      <c r="BE309" s="9">
        <f t="shared" si="221"/>
        <v>2.0929487179487181</v>
      </c>
      <c r="BF309" s="3">
        <v>27</v>
      </c>
      <c r="BG309" s="3">
        <v>8</v>
      </c>
      <c r="BH309" s="3">
        <v>1</v>
      </c>
      <c r="BI309" s="3">
        <v>36</v>
      </c>
      <c r="BJ309" s="3">
        <v>35</v>
      </c>
      <c r="BK309" s="3">
        <v>1</v>
      </c>
      <c r="BL309" s="3">
        <v>7</v>
      </c>
      <c r="BM309" s="3">
        <v>43</v>
      </c>
      <c r="BN309" s="34">
        <f t="shared" si="253"/>
        <v>29.439924071890438</v>
      </c>
      <c r="BO309" s="34">
        <f t="shared" si="254"/>
        <v>64.972061805768419</v>
      </c>
      <c r="BP309" s="34">
        <v>5.0634946640607836</v>
      </c>
      <c r="BQ309" s="34">
        <v>-0.45039087602497946</v>
      </c>
      <c r="BR309" s="34">
        <v>4.2287548015169686E-2</v>
      </c>
      <c r="BS309" s="34">
        <v>0.47973206331896873</v>
      </c>
      <c r="BT309" s="34">
        <v>0</v>
      </c>
      <c r="BU309" s="34">
        <f t="shared" si="255"/>
        <v>5.1351233993699434</v>
      </c>
      <c r="BV309" s="34">
        <f t="shared" si="256"/>
        <v>11.33289454379654</v>
      </c>
      <c r="BW309" s="34">
        <v>16.737868534515112</v>
      </c>
      <c r="BX309" s="34">
        <v>2.2810062880968687</v>
      </c>
      <c r="BY309" s="34">
        <v>4.7332302707777734</v>
      </c>
      <c r="BZ309" s="34">
        <v>0.5526955791307363</v>
      </c>
      <c r="CA309" s="34">
        <f t="shared" si="257"/>
        <v>24.304800672520493</v>
      </c>
      <c r="CB309" s="34">
        <f t="shared" si="258"/>
        <v>53.639167261971878</v>
      </c>
      <c r="CC309" s="15">
        <v>45</v>
      </c>
      <c r="CD309" s="7">
        <v>1159272</v>
      </c>
      <c r="CE309" s="68">
        <f t="shared" si="222"/>
        <v>1828082.7692307692</v>
      </c>
      <c r="CF309" s="9">
        <v>17</v>
      </c>
      <c r="CG309" s="9">
        <v>18.2</v>
      </c>
      <c r="CH309" s="9">
        <v>-3.2</v>
      </c>
      <c r="CI309" s="9">
        <v>0.8</v>
      </c>
      <c r="CJ309" s="9">
        <f t="shared" si="242"/>
        <v>1.4451737219244898</v>
      </c>
      <c r="CK309" s="9">
        <v>0.8</v>
      </c>
      <c r="CL309" s="9">
        <f t="shared" si="243"/>
        <v>1.4451737219244898</v>
      </c>
      <c r="CM309" s="9">
        <v>1.7</v>
      </c>
      <c r="CN309" t="s">
        <v>1227</v>
      </c>
      <c r="CO309" t="s">
        <v>3422</v>
      </c>
      <c r="CQ309" t="s">
        <v>3423</v>
      </c>
      <c r="CR309">
        <v>77</v>
      </c>
      <c r="CS309">
        <v>212</v>
      </c>
      <c r="CT309">
        <v>48</v>
      </c>
      <c r="CU309" t="s">
        <v>3401</v>
      </c>
      <c r="CV309" t="s">
        <v>2382</v>
      </c>
      <c r="CW309">
        <v>0</v>
      </c>
      <c r="CX309">
        <v>0</v>
      </c>
      <c r="CY309">
        <v>0</v>
      </c>
      <c r="CZ309" s="70"/>
      <c r="DA309">
        <v>0</v>
      </c>
    </row>
    <row r="310" spans="1:105" x14ac:dyDescent="0.2">
      <c r="A310" s="44" t="s">
        <v>2372</v>
      </c>
      <c r="B310" s="43"/>
      <c r="C310" s="43" t="s">
        <v>955</v>
      </c>
      <c r="D310" s="42" t="s">
        <v>955</v>
      </c>
      <c r="E310" s="42" t="str">
        <f t="shared" si="250"/>
        <v xml:space="preserve">Nolan, Brandon </v>
      </c>
      <c r="F310" s="42" t="s">
        <v>395</v>
      </c>
      <c r="G310" s="45" t="s">
        <v>2373</v>
      </c>
      <c r="H310" s="43">
        <v>6</v>
      </c>
      <c r="I310" s="64">
        <v>0</v>
      </c>
      <c r="J310" s="64">
        <v>1</v>
      </c>
      <c r="K310" s="64">
        <v>1</v>
      </c>
      <c r="L310" s="43">
        <v>-2</v>
      </c>
      <c r="M310">
        <v>0</v>
      </c>
      <c r="N310">
        <v>2</v>
      </c>
      <c r="O310" s="4">
        <f t="shared" si="251"/>
        <v>0</v>
      </c>
      <c r="Q310">
        <v>0</v>
      </c>
      <c r="R310">
        <v>0</v>
      </c>
      <c r="S310">
        <v>0</v>
      </c>
      <c r="T310">
        <v>0</v>
      </c>
      <c r="U310" s="4">
        <f t="shared" si="252"/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 s="9">
        <f t="shared" si="202"/>
        <v>0</v>
      </c>
      <c r="AD310" s="9">
        <f t="shared" si="203"/>
        <v>0</v>
      </c>
      <c r="AE310" s="9">
        <f t="shared" si="204"/>
        <v>0</v>
      </c>
      <c r="AF310" s="9">
        <f t="shared" si="205"/>
        <v>0</v>
      </c>
      <c r="AG310" s="9">
        <f t="shared" si="206"/>
        <v>0</v>
      </c>
      <c r="AH310" s="9">
        <f t="shared" si="207"/>
        <v>27.628549501151195</v>
      </c>
      <c r="AI310" s="58">
        <f t="shared" si="208"/>
        <v>1.3814274750575597</v>
      </c>
      <c r="AJ310" s="58">
        <f t="shared" si="209"/>
        <v>0</v>
      </c>
      <c r="AK310" s="58">
        <f t="shared" si="210"/>
        <v>0</v>
      </c>
      <c r="AL310" s="58">
        <f t="shared" si="211"/>
        <v>4.144282425172678</v>
      </c>
      <c r="AM310" s="58">
        <f t="shared" si="212"/>
        <v>0</v>
      </c>
      <c r="AN310" s="58">
        <f t="shared" si="213"/>
        <v>0</v>
      </c>
      <c r="AO310" s="56">
        <v>43.43333333333333</v>
      </c>
      <c r="AP310" s="56">
        <v>0.1</v>
      </c>
      <c r="AQ310" s="56">
        <v>0</v>
      </c>
      <c r="AR310" s="57">
        <f>SUM(AO310:AQ310)</f>
        <v>43.533333333333331</v>
      </c>
      <c r="AS310">
        <v>1</v>
      </c>
      <c r="AT310">
        <v>8</v>
      </c>
      <c r="AU310">
        <v>2</v>
      </c>
      <c r="AV310">
        <v>0</v>
      </c>
      <c r="AW310">
        <v>3</v>
      </c>
      <c r="AX310" s="9">
        <f t="shared" si="214"/>
        <v>1.3782542113323124</v>
      </c>
      <c r="AY310" s="9">
        <f t="shared" si="215"/>
        <v>11.026033690658499</v>
      </c>
      <c r="AZ310" s="9">
        <f t="shared" si="216"/>
        <v>2.7565084226646248</v>
      </c>
      <c r="BA310" s="9">
        <f t="shared" si="217"/>
        <v>0</v>
      </c>
      <c r="BB310" s="9">
        <f t="shared" si="218"/>
        <v>4.134762633996937</v>
      </c>
      <c r="BC310" s="33">
        <f t="shared" si="219"/>
        <v>7.238888888888888</v>
      </c>
      <c r="BD310" s="33">
        <f t="shared" si="220"/>
        <v>0</v>
      </c>
      <c r="BE310" s="33">
        <f t="shared" si="221"/>
        <v>1.6666666666666666E-2</v>
      </c>
      <c r="BF310" s="42">
        <f>BI310-BG310-BH310</f>
        <v>1</v>
      </c>
      <c r="BG310" s="43">
        <v>0</v>
      </c>
      <c r="BH310" s="43">
        <v>0</v>
      </c>
      <c r="BI310" s="43">
        <v>1</v>
      </c>
      <c r="BJ310" s="42">
        <f>BM310-BK310-BL310</f>
        <v>3</v>
      </c>
      <c r="BK310" s="43">
        <v>0</v>
      </c>
      <c r="BL310" s="43">
        <v>0</v>
      </c>
      <c r="BM310" s="43">
        <v>3</v>
      </c>
      <c r="BN310" s="34">
        <f t="shared" si="253"/>
        <v>-0.15016277848721149</v>
      </c>
      <c r="BO310" s="34">
        <f t="shared" si="254"/>
        <v>-6.8987493945120137</v>
      </c>
      <c r="BP310" s="33">
        <v>-0.34932076746051938</v>
      </c>
      <c r="BQ310" s="33">
        <v>-5.3445556725234978E-3</v>
      </c>
      <c r="BR310" s="33">
        <v>-0.33258133911618659</v>
      </c>
      <c r="BS310" s="33">
        <v>0</v>
      </c>
      <c r="BT310" s="33">
        <v>0</v>
      </c>
      <c r="BU310" s="9">
        <f t="shared" si="255"/>
        <v>-0.68724666224922948</v>
      </c>
      <c r="BV310" s="34">
        <f t="shared" si="256"/>
        <v>-31.573353548969195</v>
      </c>
      <c r="BW310" s="33">
        <v>-9.0451519634826644E-2</v>
      </c>
      <c r="BX310" s="33">
        <v>6.0440478506528764E-4</v>
      </c>
      <c r="BY310" s="33">
        <v>0</v>
      </c>
      <c r="BZ310" s="33">
        <v>0.62693099861177937</v>
      </c>
      <c r="CA310" s="9">
        <f t="shared" si="257"/>
        <v>0.53708388376201799</v>
      </c>
      <c r="CB310" s="34">
        <f t="shared" si="258"/>
        <v>24.674604154457182</v>
      </c>
      <c r="CE310" s="68">
        <f t="shared" si="222"/>
        <v>165000</v>
      </c>
      <c r="CF310" s="62">
        <v>1.2</v>
      </c>
      <c r="CG310" s="62">
        <v>1.2</v>
      </c>
      <c r="CH310" s="62">
        <v>-2</v>
      </c>
      <c r="CI310" s="62">
        <v>-0.2</v>
      </c>
      <c r="CJ310" s="63">
        <f t="shared" si="242"/>
        <v>-9.1673032849503446</v>
      </c>
      <c r="CK310" s="62">
        <v>-0.3</v>
      </c>
      <c r="CL310" s="63">
        <f t="shared" si="243"/>
        <v>-13.750954927425516</v>
      </c>
      <c r="CM310" s="62">
        <v>-0.5</v>
      </c>
      <c r="CN310" t="s">
        <v>1739</v>
      </c>
      <c r="CO310" t="s">
        <v>2706</v>
      </c>
      <c r="CP310" t="s">
        <v>2427</v>
      </c>
      <c r="CQ310" t="s">
        <v>2400</v>
      </c>
      <c r="CR310">
        <v>73</v>
      </c>
      <c r="CS310">
        <v>192</v>
      </c>
      <c r="CT310">
        <v>36</v>
      </c>
      <c r="CU310" t="s">
        <v>3402</v>
      </c>
      <c r="CV310" t="s">
        <v>3090</v>
      </c>
      <c r="CZ310" s="72">
        <v>475000</v>
      </c>
      <c r="DA310">
        <v>0</v>
      </c>
    </row>
    <row r="311" spans="1:105" x14ac:dyDescent="0.2">
      <c r="A311" s="38" t="s">
        <v>2452</v>
      </c>
      <c r="B311" t="s">
        <v>955</v>
      </c>
      <c r="C311" t="s">
        <v>955</v>
      </c>
      <c r="D311" t="s">
        <v>955</v>
      </c>
      <c r="E311" t="str">
        <f t="shared" si="250"/>
        <v xml:space="preserve">Hedican, Bret </v>
      </c>
      <c r="F311" t="s">
        <v>162</v>
      </c>
      <c r="G311" t="s">
        <v>1524</v>
      </c>
      <c r="H311">
        <v>50</v>
      </c>
      <c r="I311">
        <v>0</v>
      </c>
      <c r="J311">
        <v>10</v>
      </c>
      <c r="K311">
        <f>I311+J311</f>
        <v>10</v>
      </c>
      <c r="L311">
        <v>-8</v>
      </c>
      <c r="M311">
        <v>36</v>
      </c>
      <c r="N311">
        <v>44</v>
      </c>
      <c r="O311" s="4">
        <f t="shared" si="251"/>
        <v>0</v>
      </c>
      <c r="P311">
        <v>1346</v>
      </c>
      <c r="Q311">
        <v>0</v>
      </c>
      <c r="R311">
        <v>0</v>
      </c>
      <c r="S311">
        <v>0</v>
      </c>
      <c r="T311">
        <v>0</v>
      </c>
      <c r="U311" s="4">
        <f t="shared" si="252"/>
        <v>0</v>
      </c>
      <c r="V311" s="40">
        <v>0</v>
      </c>
      <c r="W311">
        <v>0</v>
      </c>
      <c r="X311">
        <v>4</v>
      </c>
      <c r="Y311">
        <v>0</v>
      </c>
      <c r="Z311">
        <v>0</v>
      </c>
      <c r="AA311">
        <f>I311-W311-Y311</f>
        <v>0</v>
      </c>
      <c r="AB311">
        <f>J311-X311-Z311</f>
        <v>6</v>
      </c>
      <c r="AC311" s="9">
        <f t="shared" si="202"/>
        <v>0</v>
      </c>
      <c r="AD311" s="9">
        <f t="shared" si="203"/>
        <v>10.654039656703167</v>
      </c>
      <c r="AE311" s="9">
        <f t="shared" si="204"/>
        <v>0</v>
      </c>
      <c r="AF311" s="9">
        <f t="shared" si="205"/>
        <v>0</v>
      </c>
      <c r="AG311" s="9">
        <f t="shared" si="206"/>
        <v>0</v>
      </c>
      <c r="AH311" s="9">
        <f t="shared" si="207"/>
        <v>9.2173764615515896</v>
      </c>
      <c r="AI311" s="6">
        <f t="shared" si="208"/>
        <v>2.2275326448749677</v>
      </c>
      <c r="AJ311" s="6">
        <f t="shared" si="209"/>
        <v>4.2616158626812668</v>
      </c>
      <c r="AK311" s="6">
        <f t="shared" si="210"/>
        <v>0</v>
      </c>
      <c r="AL311" s="6">
        <f t="shared" si="211"/>
        <v>2.842024408978407</v>
      </c>
      <c r="AM311" s="6">
        <f t="shared" si="212"/>
        <v>0.53270198283515835</v>
      </c>
      <c r="AN311" s="6">
        <f t="shared" si="213"/>
        <v>7.4546033768716145</v>
      </c>
      <c r="AO311" s="32">
        <v>781.13333333333344</v>
      </c>
      <c r="AP311" s="32">
        <v>112.63333333333333</v>
      </c>
      <c r="AQ311" s="32">
        <v>104.63333333333334</v>
      </c>
      <c r="AR311" s="32">
        <v>998.4</v>
      </c>
      <c r="AS311" s="40">
        <v>72</v>
      </c>
      <c r="AT311" s="40">
        <v>60</v>
      </c>
      <c r="AU311" s="40">
        <v>15</v>
      </c>
      <c r="AV311" s="40">
        <v>32</v>
      </c>
      <c r="AW311" s="40">
        <v>15</v>
      </c>
      <c r="AX311" s="9">
        <f t="shared" si="214"/>
        <v>4.3269230769230775</v>
      </c>
      <c r="AY311" s="9">
        <f t="shared" si="215"/>
        <v>3.6057692307692308</v>
      </c>
      <c r="AZ311" s="9">
        <f t="shared" si="216"/>
        <v>0.90144230769230771</v>
      </c>
      <c r="BA311" s="9">
        <f t="shared" si="217"/>
        <v>1.9230769230769234</v>
      </c>
      <c r="BB311" s="9">
        <f t="shared" si="218"/>
        <v>0.90144230769230771</v>
      </c>
      <c r="BC311" s="9">
        <f t="shared" si="219"/>
        <v>15.622666666666669</v>
      </c>
      <c r="BD311" s="9">
        <f t="shared" si="220"/>
        <v>2.0926666666666667</v>
      </c>
      <c r="BE311" s="9">
        <f t="shared" si="221"/>
        <v>2.2526666666666664</v>
      </c>
      <c r="BF311" s="3">
        <v>29</v>
      </c>
      <c r="BG311" s="3">
        <v>8</v>
      </c>
      <c r="BH311" s="3">
        <v>0</v>
      </c>
      <c r="BI311" s="3">
        <v>37</v>
      </c>
      <c r="BJ311" s="3">
        <v>37</v>
      </c>
      <c r="BK311" s="3">
        <v>1</v>
      </c>
      <c r="BL311" s="3">
        <v>13</v>
      </c>
      <c r="BM311" s="3">
        <v>51</v>
      </c>
      <c r="BN311" s="34">
        <f t="shared" si="253"/>
        <v>19.935403589702045</v>
      </c>
      <c r="BO311" s="34">
        <f t="shared" si="254"/>
        <v>39.934702703730053</v>
      </c>
      <c r="BP311" s="34">
        <v>-1.8180812082410167</v>
      </c>
      <c r="BQ311" s="34">
        <v>-0.2179458073141812</v>
      </c>
      <c r="BR311" s="34">
        <v>4.6588319349334696E-2</v>
      </c>
      <c r="BS311" s="34">
        <v>-0.23751248220617596</v>
      </c>
      <c r="BT311" s="34">
        <v>0</v>
      </c>
      <c r="BU311" s="34">
        <f t="shared" si="255"/>
        <v>-2.226951178412039</v>
      </c>
      <c r="BV311" s="34">
        <f t="shared" si="256"/>
        <v>-4.4610400208574497</v>
      </c>
      <c r="BW311" s="34">
        <v>19.601955168030059</v>
      </c>
      <c r="BX311" s="34">
        <v>2.3993318944490674</v>
      </c>
      <c r="BY311" s="34">
        <v>0.52554177085250642</v>
      </c>
      <c r="BZ311" s="34">
        <v>-0.36447406521754533</v>
      </c>
      <c r="CA311" s="34">
        <f t="shared" si="257"/>
        <v>22.162354768114085</v>
      </c>
      <c r="CB311" s="34">
        <f t="shared" si="258"/>
        <v>44.395742724587507</v>
      </c>
      <c r="CC311" s="15">
        <v>41</v>
      </c>
      <c r="CD311" s="7">
        <v>637878</v>
      </c>
      <c r="CE311" s="68">
        <f t="shared" si="222"/>
        <v>1046119.9199999999</v>
      </c>
      <c r="CF311" s="9">
        <v>17.2</v>
      </c>
      <c r="CG311" s="9">
        <v>20.6</v>
      </c>
      <c r="CH311" s="9">
        <v>-6.3</v>
      </c>
      <c r="CI311" s="9">
        <v>-0.7</v>
      </c>
      <c r="CJ311" s="9">
        <f t="shared" si="242"/>
        <v>-1.1516314779270631</v>
      </c>
      <c r="CK311" s="9">
        <v>0.5</v>
      </c>
      <c r="CL311" s="9">
        <f t="shared" si="243"/>
        <v>0.82259391280504524</v>
      </c>
      <c r="CM311" s="9">
        <v>-0.2</v>
      </c>
      <c r="CN311" t="s">
        <v>99</v>
      </c>
      <c r="CO311" t="s">
        <v>100</v>
      </c>
      <c r="CP311" t="s">
        <v>2413</v>
      </c>
      <c r="CQ311" t="s">
        <v>2414</v>
      </c>
      <c r="CR311">
        <v>74</v>
      </c>
      <c r="CS311">
        <v>210</v>
      </c>
      <c r="CU311" t="s">
        <v>3402</v>
      </c>
      <c r="CV311" t="s">
        <v>2382</v>
      </c>
      <c r="CW311">
        <v>0</v>
      </c>
      <c r="CX311">
        <v>0</v>
      </c>
      <c r="CY311">
        <v>0</v>
      </c>
      <c r="CZ311" s="70"/>
      <c r="DA311">
        <v>0</v>
      </c>
    </row>
    <row r="312" spans="1:105" x14ac:dyDescent="0.2">
      <c r="A312" s="44" t="s">
        <v>2372</v>
      </c>
      <c r="B312" s="43" t="s">
        <v>955</v>
      </c>
      <c r="C312" s="43" t="s">
        <v>955</v>
      </c>
      <c r="D312" s="42" t="s">
        <v>955</v>
      </c>
      <c r="E312" s="42" t="str">
        <f t="shared" si="250"/>
        <v xml:space="preserve">Hedican, Bret </v>
      </c>
      <c r="F312" s="42" t="s">
        <v>162</v>
      </c>
      <c r="G312" s="45" t="s">
        <v>2374</v>
      </c>
      <c r="H312" s="43">
        <v>66</v>
      </c>
      <c r="I312" s="64">
        <v>2</v>
      </c>
      <c r="J312" s="64">
        <v>15</v>
      </c>
      <c r="K312" s="64">
        <v>17</v>
      </c>
      <c r="L312" s="43">
        <v>17</v>
      </c>
      <c r="M312">
        <v>70</v>
      </c>
      <c r="N312">
        <v>80</v>
      </c>
      <c r="O312" s="4">
        <f t="shared" si="251"/>
        <v>2.5000000000000001E-2</v>
      </c>
      <c r="Q312">
        <v>0</v>
      </c>
      <c r="R312">
        <v>0</v>
      </c>
      <c r="S312">
        <v>0</v>
      </c>
      <c r="T312">
        <v>0</v>
      </c>
      <c r="U312" s="4">
        <f t="shared" si="252"/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2</v>
      </c>
      <c r="AB312">
        <v>14</v>
      </c>
      <c r="AC312" s="9">
        <f t="shared" si="202"/>
        <v>0</v>
      </c>
      <c r="AD312" s="9">
        <f t="shared" si="203"/>
        <v>7.2639225181598075</v>
      </c>
      <c r="AE312" s="9">
        <f t="shared" si="204"/>
        <v>0</v>
      </c>
      <c r="AF312" s="9">
        <f t="shared" si="205"/>
        <v>0</v>
      </c>
      <c r="AG312" s="9">
        <f t="shared" si="206"/>
        <v>2.191714103071444</v>
      </c>
      <c r="AH312" s="9">
        <f t="shared" si="207"/>
        <v>15.341998721500106</v>
      </c>
      <c r="AI312" s="58">
        <f t="shared" si="208"/>
        <v>3.50674256491431</v>
      </c>
      <c r="AJ312" s="58">
        <f t="shared" si="209"/>
        <v>2.9055690072639226</v>
      </c>
      <c r="AK312" s="58">
        <f t="shared" si="210"/>
        <v>0</v>
      </c>
      <c r="AL312" s="58">
        <f t="shared" si="211"/>
        <v>2.5752640711089465</v>
      </c>
      <c r="AM312" s="58">
        <f t="shared" si="212"/>
        <v>0</v>
      </c>
      <c r="AN312" s="58">
        <f t="shared" si="213"/>
        <v>7.0072992700729921</v>
      </c>
      <c r="AO312" s="56">
        <v>1095.0333333333333</v>
      </c>
      <c r="AP312" s="56">
        <v>41.3</v>
      </c>
      <c r="AQ312" s="56">
        <v>137</v>
      </c>
      <c r="AR312" s="57">
        <f>SUM(AO312:AQ312)</f>
        <v>1273.3333333333333</v>
      </c>
      <c r="AS312">
        <v>108</v>
      </c>
      <c r="AT312">
        <v>65</v>
      </c>
      <c r="AU312">
        <v>23</v>
      </c>
      <c r="AV312">
        <v>20</v>
      </c>
      <c r="AW312">
        <v>26</v>
      </c>
      <c r="AX312" s="9">
        <f t="shared" si="214"/>
        <v>5.0890052356020945</v>
      </c>
      <c r="AY312" s="9">
        <f t="shared" si="215"/>
        <v>3.0628272251308903</v>
      </c>
      <c r="AZ312" s="9">
        <f t="shared" si="216"/>
        <v>1.0837696335078535</v>
      </c>
      <c r="BA312" s="9">
        <f t="shared" si="217"/>
        <v>0.94240837696335078</v>
      </c>
      <c r="BB312" s="9">
        <f t="shared" si="218"/>
        <v>1.2251308900523561</v>
      </c>
      <c r="BC312" s="33">
        <f t="shared" si="219"/>
        <v>16.591414141414141</v>
      </c>
      <c r="BD312" s="33">
        <f t="shared" si="220"/>
        <v>2.0757575757575757</v>
      </c>
      <c r="BE312" s="33">
        <f t="shared" si="221"/>
        <v>0.62575757575757573</v>
      </c>
      <c r="BF312" s="42">
        <f>BI312-BG312-BH312</f>
        <v>64</v>
      </c>
      <c r="BG312" s="43">
        <v>2</v>
      </c>
      <c r="BH312" s="43">
        <v>0</v>
      </c>
      <c r="BI312" s="43">
        <v>66</v>
      </c>
      <c r="BJ312" s="42">
        <f>BM312-BK312-BL312</f>
        <v>47</v>
      </c>
      <c r="BK312" s="43">
        <v>0</v>
      </c>
      <c r="BL312" s="43">
        <v>16</v>
      </c>
      <c r="BM312" s="43">
        <v>63</v>
      </c>
      <c r="BN312" s="34">
        <f t="shared" si="253"/>
        <v>32.465222420088871</v>
      </c>
      <c r="BO312" s="34">
        <f t="shared" si="254"/>
        <v>50.992495947783574</v>
      </c>
      <c r="BP312" s="33">
        <v>7.7912317644385025</v>
      </c>
      <c r="BQ312" s="33">
        <v>-0.43067521764824246</v>
      </c>
      <c r="BR312" s="33">
        <v>0.94522518726101656</v>
      </c>
      <c r="BS312" s="33">
        <v>-0.36796388134924007</v>
      </c>
      <c r="BT312" s="33">
        <v>0</v>
      </c>
      <c r="BU312" s="9">
        <f t="shared" si="255"/>
        <v>7.937817852702036</v>
      </c>
      <c r="BV312" s="34">
        <f t="shared" si="256"/>
        <v>12.467776731992727</v>
      </c>
      <c r="BW312" s="33">
        <v>27.162179213166258</v>
      </c>
      <c r="BX312" s="33">
        <v>1.8289231695377568</v>
      </c>
      <c r="BY312" s="33">
        <v>7.8385388751114187</v>
      </c>
      <c r="BZ312" s="33">
        <v>-12.302236690428597</v>
      </c>
      <c r="CA312" s="9">
        <f t="shared" si="257"/>
        <v>24.527404567386835</v>
      </c>
      <c r="CB312" s="34">
        <f t="shared" si="258"/>
        <v>38.524719215790846</v>
      </c>
      <c r="CC312" s="47">
        <v>60.619143999999999</v>
      </c>
      <c r="CD312">
        <v>2252529</v>
      </c>
      <c r="CE312" s="68">
        <f t="shared" si="222"/>
        <v>2798596.6363636362</v>
      </c>
      <c r="CF312" s="62">
        <v>22.6</v>
      </c>
      <c r="CG312" s="62">
        <v>29.6</v>
      </c>
      <c r="CH312" s="62">
        <v>15.4</v>
      </c>
      <c r="CI312" s="62">
        <v>0.9</v>
      </c>
      <c r="CJ312" s="63">
        <f t="shared" si="242"/>
        <v>1.2399825483937634</v>
      </c>
      <c r="CK312" s="62">
        <v>5.8</v>
      </c>
      <c r="CL312" s="63">
        <f t="shared" si="243"/>
        <v>7.9909986452042538</v>
      </c>
      <c r="CM312" s="62">
        <v>6.8</v>
      </c>
      <c r="CN312" t="s">
        <v>1752</v>
      </c>
      <c r="CO312" t="s">
        <v>3010</v>
      </c>
      <c r="CP312" t="s">
        <v>2413</v>
      </c>
      <c r="CQ312" t="s">
        <v>2414</v>
      </c>
      <c r="CR312">
        <v>74</v>
      </c>
      <c r="CS312">
        <v>210</v>
      </c>
      <c r="CT312">
        <v>6</v>
      </c>
      <c r="CU312" t="s">
        <v>3402</v>
      </c>
      <c r="CZ312" s="72">
        <v>2432000</v>
      </c>
      <c r="DA312">
        <v>0</v>
      </c>
    </row>
    <row r="313" spans="1:105" x14ac:dyDescent="0.2">
      <c r="A313" s="44" t="s">
        <v>2372</v>
      </c>
      <c r="B313" s="43"/>
      <c r="C313" s="43" t="s">
        <v>955</v>
      </c>
      <c r="D313" s="82" t="s">
        <v>955</v>
      </c>
      <c r="E313" s="42" t="str">
        <f t="shared" si="250"/>
        <v xml:space="preserve">Borer, Casey </v>
      </c>
      <c r="F313" s="42" t="s">
        <v>2503</v>
      </c>
      <c r="G313" s="45" t="s">
        <v>2374</v>
      </c>
      <c r="H313" s="43">
        <v>11</v>
      </c>
      <c r="I313" s="64">
        <v>1</v>
      </c>
      <c r="J313" s="64">
        <v>2</v>
      </c>
      <c r="K313" s="64">
        <v>3</v>
      </c>
      <c r="L313" s="43">
        <v>-3</v>
      </c>
      <c r="M313">
        <v>4</v>
      </c>
      <c r="N313">
        <v>5</v>
      </c>
      <c r="O313" s="4">
        <f t="shared" si="251"/>
        <v>0.2</v>
      </c>
      <c r="Q313">
        <v>0</v>
      </c>
      <c r="R313">
        <v>0</v>
      </c>
      <c r="S313">
        <v>0</v>
      </c>
      <c r="T313">
        <v>0</v>
      </c>
      <c r="U313" s="4">
        <f t="shared" si="252"/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1</v>
      </c>
      <c r="AC313" s="9">
        <f t="shared" si="202"/>
        <v>0</v>
      </c>
      <c r="AD313" s="9">
        <f t="shared" si="203"/>
        <v>19.650655021834059</v>
      </c>
      <c r="AE313" s="9">
        <f t="shared" si="204"/>
        <v>0</v>
      </c>
      <c r="AF313" s="9">
        <f t="shared" si="205"/>
        <v>0</v>
      </c>
      <c r="AG313" s="9">
        <f t="shared" si="206"/>
        <v>8.3584861852797765</v>
      </c>
      <c r="AH313" s="9">
        <f t="shared" si="207"/>
        <v>8.3584861852797765</v>
      </c>
      <c r="AI313" s="58">
        <f t="shared" si="208"/>
        <v>2.5075458555839334</v>
      </c>
      <c r="AJ313" s="58">
        <f t="shared" si="209"/>
        <v>3.9301310043668112</v>
      </c>
      <c r="AK313" s="58">
        <f t="shared" si="210"/>
        <v>0</v>
      </c>
      <c r="AL313" s="58">
        <f t="shared" si="211"/>
        <v>3.7613187833758994</v>
      </c>
      <c r="AM313" s="58">
        <f t="shared" si="212"/>
        <v>0</v>
      </c>
      <c r="AN313" s="58">
        <f t="shared" si="213"/>
        <v>6.4516129032258061</v>
      </c>
      <c r="AO313" s="56">
        <v>143.56666666666666</v>
      </c>
      <c r="AP313" s="56">
        <v>15.266666666666669</v>
      </c>
      <c r="AQ313" s="56">
        <v>9.3000000000000007</v>
      </c>
      <c r="AR313" s="57">
        <f>SUM(AO313:AQ313)</f>
        <v>168.13333333333335</v>
      </c>
      <c r="AS313">
        <v>12</v>
      </c>
      <c r="AT313">
        <v>17</v>
      </c>
      <c r="AU313">
        <v>1</v>
      </c>
      <c r="AV313">
        <v>4</v>
      </c>
      <c r="AW313">
        <v>3</v>
      </c>
      <c r="AX313" s="9">
        <f t="shared" si="214"/>
        <v>4.282315622521808</v>
      </c>
      <c r="AY313" s="9">
        <f t="shared" si="215"/>
        <v>6.0666137985725603</v>
      </c>
      <c r="AZ313" s="9">
        <f t="shared" si="216"/>
        <v>0.35685963521015063</v>
      </c>
      <c r="BA313" s="9">
        <f t="shared" si="217"/>
        <v>1.4274385408406025</v>
      </c>
      <c r="BB313" s="9">
        <f t="shared" si="218"/>
        <v>1.070578905630452</v>
      </c>
      <c r="BC313" s="33">
        <f t="shared" si="219"/>
        <v>13.051515151515151</v>
      </c>
      <c r="BD313" s="33">
        <f t="shared" si="220"/>
        <v>0.84545454545454557</v>
      </c>
      <c r="BE313" s="33">
        <f t="shared" si="221"/>
        <v>1.3878787878787882</v>
      </c>
      <c r="BF313" s="42">
        <f>BI313-BG313-BH313</f>
        <v>6</v>
      </c>
      <c r="BG313" s="43">
        <v>1</v>
      </c>
      <c r="BH313" s="43">
        <v>0</v>
      </c>
      <c r="BI313" s="43">
        <v>7</v>
      </c>
      <c r="BJ313" s="42">
        <f>BM313-BK313-BL313</f>
        <v>9</v>
      </c>
      <c r="BK313" s="43">
        <v>0</v>
      </c>
      <c r="BL313" s="43">
        <v>1</v>
      </c>
      <c r="BM313" s="43">
        <v>10</v>
      </c>
      <c r="BN313" s="34">
        <f t="shared" si="253"/>
        <v>4.012064096155707</v>
      </c>
      <c r="BO313" s="34">
        <f t="shared" si="254"/>
        <v>47.724790993128941</v>
      </c>
      <c r="BP313" s="33">
        <v>2.1693240744720286</v>
      </c>
      <c r="BQ313" s="33">
        <v>0.19402400029788494</v>
      </c>
      <c r="BR313" s="33">
        <v>-0.55708564804984362</v>
      </c>
      <c r="BS313" s="33">
        <v>-2.4978570047795131E-2</v>
      </c>
      <c r="BT313" s="33">
        <v>0</v>
      </c>
      <c r="BU313" s="9">
        <f t="shared" si="255"/>
        <v>1.7812838566722748</v>
      </c>
      <c r="BV313" s="34">
        <f t="shared" si="256"/>
        <v>21.188943576593275</v>
      </c>
      <c r="BW313" s="33">
        <v>0.26690051191868119</v>
      </c>
      <c r="BX313" s="33">
        <v>0.67606683748853336</v>
      </c>
      <c r="BY313" s="33">
        <v>0.6173375462655829</v>
      </c>
      <c r="BZ313" s="33">
        <v>0.67047534381063467</v>
      </c>
      <c r="CA313" s="9">
        <f t="shared" si="257"/>
        <v>2.2307802394834324</v>
      </c>
      <c r="CB313" s="34">
        <f t="shared" si="258"/>
        <v>26.53584741653567</v>
      </c>
      <c r="CE313" s="68">
        <f t="shared" si="222"/>
        <v>165000</v>
      </c>
      <c r="CF313" s="62">
        <v>3.5</v>
      </c>
      <c r="CG313" s="62">
        <v>3.9</v>
      </c>
      <c r="CH313" s="62">
        <v>-3.1</v>
      </c>
      <c r="CI313" s="62">
        <v>0.4</v>
      </c>
      <c r="CJ313" s="63">
        <f t="shared" ref="CJ313:CJ344" si="259">CI313/(AO313+2*(AP313+AQ313))*2000</f>
        <v>4.1515308770108987</v>
      </c>
      <c r="CK313" s="62">
        <v>-0.5</v>
      </c>
      <c r="CL313" s="63">
        <f t="shared" ref="CL313:CL344" si="260">CK313/(AO313+2*(AP313+AQ313))*2000</f>
        <v>-5.1894135962636225</v>
      </c>
      <c r="CM313" s="62">
        <v>-0.1</v>
      </c>
      <c r="CN313" t="s">
        <v>1784</v>
      </c>
      <c r="CO313" t="s">
        <v>3109</v>
      </c>
      <c r="CP313" t="s">
        <v>2413</v>
      </c>
      <c r="CQ313" t="s">
        <v>2414</v>
      </c>
      <c r="CR313">
        <v>74</v>
      </c>
      <c r="CS313">
        <v>205</v>
      </c>
      <c r="CT313">
        <v>53</v>
      </c>
      <c r="CU313" t="s">
        <v>3402</v>
      </c>
      <c r="CV313" t="s">
        <v>3090</v>
      </c>
      <c r="CZ313" s="72">
        <v>512500</v>
      </c>
      <c r="DA313">
        <v>0</v>
      </c>
    </row>
    <row r="314" spans="1:105" x14ac:dyDescent="0.2">
      <c r="A314" s="38" t="s">
        <v>2452</v>
      </c>
      <c r="B314" t="s">
        <v>955</v>
      </c>
      <c r="C314" t="s">
        <v>955</v>
      </c>
      <c r="D314" s="82" t="s">
        <v>955</v>
      </c>
      <c r="E314" t="str">
        <f t="shared" si="250"/>
        <v xml:space="preserve">LaRose, Chad </v>
      </c>
      <c r="F314" t="s">
        <v>281</v>
      </c>
      <c r="G314" t="s">
        <v>1537</v>
      </c>
      <c r="H314">
        <v>80</v>
      </c>
      <c r="I314">
        <v>6</v>
      </c>
      <c r="J314">
        <v>12</v>
      </c>
      <c r="K314">
        <f>I314+J314</f>
        <v>18</v>
      </c>
      <c r="L314">
        <v>-2</v>
      </c>
      <c r="M314">
        <v>10</v>
      </c>
      <c r="N314">
        <v>94</v>
      </c>
      <c r="O314" s="4">
        <f t="shared" si="251"/>
        <v>6.3829787234042548E-2</v>
      </c>
      <c r="P314">
        <v>1122</v>
      </c>
      <c r="Q314">
        <v>0</v>
      </c>
      <c r="R314">
        <v>0</v>
      </c>
      <c r="S314">
        <v>15</v>
      </c>
      <c r="T314">
        <v>35</v>
      </c>
      <c r="U314" s="4">
        <f t="shared" si="252"/>
        <v>0.3</v>
      </c>
      <c r="V314" s="40">
        <v>1</v>
      </c>
      <c r="W314">
        <v>0</v>
      </c>
      <c r="X314">
        <v>0</v>
      </c>
      <c r="Y314">
        <v>2</v>
      </c>
      <c r="Z314">
        <v>2</v>
      </c>
      <c r="AA314">
        <f>I314-W314-Y314</f>
        <v>4</v>
      </c>
      <c r="AB314">
        <f>J314-X314-Z314</f>
        <v>10</v>
      </c>
      <c r="AC314" s="9">
        <f t="shared" si="202"/>
        <v>0</v>
      </c>
      <c r="AD314" s="9">
        <f t="shared" si="203"/>
        <v>0</v>
      </c>
      <c r="AE314" s="9">
        <f t="shared" si="204"/>
        <v>3.1776855856651074</v>
      </c>
      <c r="AF314" s="9">
        <f t="shared" si="205"/>
        <v>3.1776855856651074</v>
      </c>
      <c r="AG314" s="9">
        <f t="shared" si="206"/>
        <v>7.8150439596222725</v>
      </c>
      <c r="AH314" s="9">
        <f t="shared" si="207"/>
        <v>19.537609899055681</v>
      </c>
      <c r="AI314" s="6">
        <f t="shared" si="208"/>
        <v>1.6606968414197327</v>
      </c>
      <c r="AJ314" s="6">
        <f t="shared" si="209"/>
        <v>0</v>
      </c>
      <c r="AK314" s="6">
        <f t="shared" si="210"/>
        <v>1.5888427928325537</v>
      </c>
      <c r="AL314" s="6">
        <f t="shared" si="211"/>
        <v>2.3445131878866818</v>
      </c>
      <c r="AM314" s="6">
        <f t="shared" si="212"/>
        <v>0</v>
      </c>
      <c r="AN314" s="6">
        <f t="shared" si="213"/>
        <v>3.8132227027981291</v>
      </c>
      <c r="AO314" s="32">
        <v>614.20000000000005</v>
      </c>
      <c r="AP314" s="32">
        <v>14.166666666666668</v>
      </c>
      <c r="AQ314" s="32">
        <v>188.81666666666666</v>
      </c>
      <c r="AR314" s="32">
        <v>817.18333333333328</v>
      </c>
      <c r="AS314" s="40">
        <v>28</v>
      </c>
      <c r="AT314" s="40">
        <v>80</v>
      </c>
      <c r="AU314" s="40">
        <v>27</v>
      </c>
      <c r="AV314" s="40">
        <v>8</v>
      </c>
      <c r="AW314" s="40">
        <v>26</v>
      </c>
      <c r="AX314" s="9">
        <f t="shared" si="214"/>
        <v>2.055842222267545</v>
      </c>
      <c r="AY314" s="9">
        <f t="shared" si="215"/>
        <v>5.8738349207644145</v>
      </c>
      <c r="AZ314" s="9">
        <f t="shared" si="216"/>
        <v>1.9824192857579901</v>
      </c>
      <c r="BA314" s="9">
        <f t="shared" si="217"/>
        <v>0.58738349207644147</v>
      </c>
      <c r="BB314" s="9">
        <f t="shared" si="218"/>
        <v>1.9089963492484348</v>
      </c>
      <c r="BC314" s="9">
        <f t="shared" si="219"/>
        <v>7.6775000000000002</v>
      </c>
      <c r="BD314" s="9">
        <f t="shared" si="220"/>
        <v>2.3602083333333335</v>
      </c>
      <c r="BE314" s="9">
        <f t="shared" si="221"/>
        <v>0.17708333333333334</v>
      </c>
      <c r="BF314" s="3">
        <v>17</v>
      </c>
      <c r="BG314" s="3">
        <v>0</v>
      </c>
      <c r="BH314" s="3">
        <v>5</v>
      </c>
      <c r="BI314" s="3">
        <v>22</v>
      </c>
      <c r="BJ314" s="3">
        <v>24</v>
      </c>
      <c r="BK314" s="3">
        <v>0</v>
      </c>
      <c r="BL314" s="3">
        <v>12</v>
      </c>
      <c r="BM314" s="3">
        <v>36</v>
      </c>
      <c r="BN314" s="34">
        <f t="shared" si="253"/>
        <v>28.431369095026191</v>
      </c>
      <c r="BO314" s="34">
        <f t="shared" si="254"/>
        <v>69.583820264794582</v>
      </c>
      <c r="BP314" s="34">
        <v>1.2129557662734551</v>
      </c>
      <c r="BQ314" s="34">
        <v>-0.60791737334382767</v>
      </c>
      <c r="BR314" s="34">
        <v>3.8132209635704281E-2</v>
      </c>
      <c r="BS314" s="34">
        <v>4.02603526747499</v>
      </c>
      <c r="BT314" s="34">
        <v>0</v>
      </c>
      <c r="BU314" s="34">
        <f t="shared" si="255"/>
        <v>4.6692058700403214</v>
      </c>
      <c r="BV314" s="34">
        <f t="shared" si="256"/>
        <v>11.427560204867097</v>
      </c>
      <c r="BW314" s="34">
        <v>7.5494623871662592</v>
      </c>
      <c r="BX314" s="34">
        <v>5.0717942534954374E-2</v>
      </c>
      <c r="BY314" s="34">
        <v>10.035019874158159</v>
      </c>
      <c r="BZ314" s="34">
        <v>6.1269630211264952</v>
      </c>
      <c r="CA314" s="34">
        <f t="shared" si="257"/>
        <v>23.762163224985869</v>
      </c>
      <c r="CB314" s="34">
        <f t="shared" si="258"/>
        <v>58.15626005992749</v>
      </c>
      <c r="CC314" s="15">
        <v>53</v>
      </c>
      <c r="CD314" s="7">
        <v>544723</v>
      </c>
      <c r="CE314" s="68">
        <f t="shared" si="222"/>
        <v>558341.07500000007</v>
      </c>
      <c r="CF314" s="9">
        <v>14.4</v>
      </c>
      <c r="CG314" s="9">
        <v>17.8</v>
      </c>
      <c r="CH314" s="9">
        <v>-2.1</v>
      </c>
      <c r="CI314" s="9">
        <v>-0.3</v>
      </c>
      <c r="CJ314" s="9">
        <f t="shared" si="259"/>
        <v>-0.58813919294232964</v>
      </c>
      <c r="CK314" s="9">
        <v>1.6</v>
      </c>
      <c r="CL314" s="9">
        <f t="shared" si="260"/>
        <v>3.1367423623590915</v>
      </c>
      <c r="CM314" s="9">
        <v>1.3</v>
      </c>
      <c r="CN314" t="s">
        <v>5</v>
      </c>
      <c r="CO314" t="s">
        <v>6</v>
      </c>
      <c r="CP314" t="s">
        <v>3105</v>
      </c>
      <c r="CQ314" t="s">
        <v>2414</v>
      </c>
      <c r="CR314">
        <v>70</v>
      </c>
      <c r="CS314">
        <v>181</v>
      </c>
      <c r="CT314">
        <v>59</v>
      </c>
      <c r="CU314" t="s">
        <v>3401</v>
      </c>
      <c r="CV314" t="s">
        <v>2382</v>
      </c>
      <c r="CW314">
        <v>0</v>
      </c>
      <c r="CX314">
        <v>0</v>
      </c>
      <c r="CY314">
        <v>0</v>
      </c>
      <c r="CZ314" s="71"/>
      <c r="DA314">
        <v>0</v>
      </c>
    </row>
    <row r="315" spans="1:105" x14ac:dyDescent="0.2">
      <c r="A315" s="44" t="s">
        <v>2372</v>
      </c>
      <c r="B315" s="43" t="s">
        <v>955</v>
      </c>
      <c r="C315" s="43" t="s">
        <v>955</v>
      </c>
      <c r="D315" s="82" t="s">
        <v>955</v>
      </c>
      <c r="E315" s="42" t="str">
        <f t="shared" si="250"/>
        <v xml:space="preserve">LaRose, Chad </v>
      </c>
      <c r="F315" s="42" t="s">
        <v>281</v>
      </c>
      <c r="G315" s="45" t="s">
        <v>1540</v>
      </c>
      <c r="H315" s="43">
        <v>58</v>
      </c>
      <c r="I315" s="64">
        <v>11</v>
      </c>
      <c r="J315" s="64">
        <v>12</v>
      </c>
      <c r="K315" s="64">
        <v>23</v>
      </c>
      <c r="L315" s="43">
        <v>6</v>
      </c>
      <c r="M315">
        <v>46</v>
      </c>
      <c r="N315">
        <v>117</v>
      </c>
      <c r="O315" s="4">
        <f t="shared" si="251"/>
        <v>9.4017094017094016E-2</v>
      </c>
      <c r="Q315">
        <v>2</v>
      </c>
      <c r="R315">
        <v>0</v>
      </c>
      <c r="S315">
        <v>6</v>
      </c>
      <c r="T315">
        <v>13</v>
      </c>
      <c r="U315" s="4">
        <f t="shared" si="252"/>
        <v>0.31578947368421051</v>
      </c>
      <c r="V315">
        <v>0.5</v>
      </c>
      <c r="W315">
        <v>0</v>
      </c>
      <c r="X315">
        <v>1</v>
      </c>
      <c r="Y315">
        <v>1</v>
      </c>
      <c r="Z315">
        <v>1</v>
      </c>
      <c r="AA315">
        <v>10</v>
      </c>
      <c r="AB315">
        <v>10</v>
      </c>
      <c r="AC315" s="9">
        <f t="shared" si="202"/>
        <v>0</v>
      </c>
      <c r="AD315" s="9">
        <f t="shared" si="203"/>
        <v>19.480519480519479</v>
      </c>
      <c r="AE315" s="9">
        <f t="shared" si="204"/>
        <v>2.4934201412938077</v>
      </c>
      <c r="AF315" s="9">
        <f t="shared" si="205"/>
        <v>2.4934201412938077</v>
      </c>
      <c r="AG315" s="9">
        <f t="shared" si="206"/>
        <v>17.666543982333458</v>
      </c>
      <c r="AH315" s="9">
        <f t="shared" si="207"/>
        <v>17.666543982333458</v>
      </c>
      <c r="AI315" s="58">
        <f t="shared" si="208"/>
        <v>2.6499815973500183</v>
      </c>
      <c r="AJ315" s="58">
        <f t="shared" si="209"/>
        <v>3.8961038961038956</v>
      </c>
      <c r="AK315" s="58">
        <f t="shared" si="210"/>
        <v>0.99736805651752314</v>
      </c>
      <c r="AL315" s="58">
        <f t="shared" si="211"/>
        <v>2.2083179977916818</v>
      </c>
      <c r="AM315" s="58">
        <f t="shared" si="212"/>
        <v>3.8961038961038956</v>
      </c>
      <c r="AN315" s="58">
        <f t="shared" si="213"/>
        <v>8.4776284803989466</v>
      </c>
      <c r="AO315" s="56">
        <v>679.25</v>
      </c>
      <c r="AP315" s="56">
        <v>15.4</v>
      </c>
      <c r="AQ315" s="56">
        <v>120.31666666666666</v>
      </c>
      <c r="AR315" s="57">
        <f>SUM(AO315:AQ315)</f>
        <v>814.9666666666667</v>
      </c>
      <c r="AS315">
        <v>15</v>
      </c>
      <c r="AT315">
        <v>73</v>
      </c>
      <c r="AU315">
        <v>33</v>
      </c>
      <c r="AV315">
        <v>14</v>
      </c>
      <c r="AW315">
        <v>24</v>
      </c>
      <c r="AX315" s="9">
        <f t="shared" si="214"/>
        <v>1.1043396457932839</v>
      </c>
      <c r="AY315" s="9">
        <f t="shared" si="215"/>
        <v>5.374452942860648</v>
      </c>
      <c r="AZ315" s="9">
        <f t="shared" si="216"/>
        <v>2.4295472207452247</v>
      </c>
      <c r="BA315" s="9">
        <f t="shared" si="217"/>
        <v>1.0307170027403982</v>
      </c>
      <c r="BB315" s="9">
        <f t="shared" si="218"/>
        <v>1.7669434332692542</v>
      </c>
      <c r="BC315" s="33">
        <f t="shared" si="219"/>
        <v>11.711206896551724</v>
      </c>
      <c r="BD315" s="33">
        <f t="shared" si="220"/>
        <v>2.0744252873563216</v>
      </c>
      <c r="BE315" s="33">
        <f t="shared" si="221"/>
        <v>0.26551724137931038</v>
      </c>
      <c r="BF315" s="42">
        <f>BI315-BG315-BH315</f>
        <v>30</v>
      </c>
      <c r="BG315" s="43">
        <v>1</v>
      </c>
      <c r="BH315" s="43">
        <v>2</v>
      </c>
      <c r="BI315" s="43">
        <v>33</v>
      </c>
      <c r="BJ315" s="42">
        <f>BM315-BK315-BL315</f>
        <v>25</v>
      </c>
      <c r="BK315" s="43">
        <v>1</v>
      </c>
      <c r="BL315" s="43">
        <v>17</v>
      </c>
      <c r="BM315" s="43">
        <v>43</v>
      </c>
      <c r="BN315" s="34">
        <f t="shared" si="253"/>
        <v>26.141558389588724</v>
      </c>
      <c r="BO315" s="34">
        <f t="shared" si="254"/>
        <v>64.153687405428585</v>
      </c>
      <c r="BP315" s="33">
        <v>15.21861594280189</v>
      </c>
      <c r="BQ315" s="33">
        <v>0.36619110592044324</v>
      </c>
      <c r="BR315" s="33">
        <v>6.0886119003827774</v>
      </c>
      <c r="BS315" s="33">
        <v>1.9667429934975413</v>
      </c>
      <c r="BT315" s="33">
        <v>0</v>
      </c>
      <c r="BU315" s="9">
        <f t="shared" si="255"/>
        <v>23.640161942602649</v>
      </c>
      <c r="BV315" s="34">
        <f t="shared" si="256"/>
        <v>58.015040147088179</v>
      </c>
      <c r="BW315" s="33">
        <v>7.8393766751589089</v>
      </c>
      <c r="BX315" s="33">
        <v>-0.2684403257551386</v>
      </c>
      <c r="BY315" s="33">
        <v>3.3286640269265324</v>
      </c>
      <c r="BZ315" s="33">
        <v>-8.3982039293442305</v>
      </c>
      <c r="CA315" s="9">
        <f t="shared" si="257"/>
        <v>2.5013964469860728</v>
      </c>
      <c r="CB315" s="34">
        <f t="shared" si="258"/>
        <v>6.1386472583403968</v>
      </c>
      <c r="CC315" s="47">
        <v>52.294170000000001</v>
      </c>
      <c r="CD315">
        <v>1486189</v>
      </c>
      <c r="CE315" s="68">
        <f t="shared" si="222"/>
        <v>2101163.7586206896</v>
      </c>
      <c r="CF315" s="62">
        <v>16</v>
      </c>
      <c r="CG315" s="62">
        <v>19.5</v>
      </c>
      <c r="CH315" s="62">
        <v>4.7</v>
      </c>
      <c r="CI315" s="62">
        <v>1.8</v>
      </c>
      <c r="CJ315" s="63">
        <f t="shared" si="259"/>
        <v>3.7867498816640661</v>
      </c>
      <c r="CK315" s="62">
        <v>2</v>
      </c>
      <c r="CL315" s="63">
        <f t="shared" si="260"/>
        <v>4.2074998685156295</v>
      </c>
      <c r="CM315" s="62">
        <v>3.7</v>
      </c>
      <c r="CN315" t="s">
        <v>1786</v>
      </c>
      <c r="CO315" t="s">
        <v>6</v>
      </c>
      <c r="CP315" t="s">
        <v>3105</v>
      </c>
      <c r="CQ315" t="s">
        <v>2414</v>
      </c>
      <c r="CR315">
        <v>70</v>
      </c>
      <c r="CS315">
        <v>181</v>
      </c>
      <c r="CT315">
        <v>59</v>
      </c>
      <c r="CU315" t="s">
        <v>3401</v>
      </c>
      <c r="CZ315" s="72">
        <v>475000</v>
      </c>
      <c r="DA315">
        <v>0</v>
      </c>
    </row>
    <row r="316" spans="1:105" x14ac:dyDescent="0.2">
      <c r="A316" s="38" t="s">
        <v>2452</v>
      </c>
      <c r="B316" t="s">
        <v>955</v>
      </c>
      <c r="D316" t="s">
        <v>955</v>
      </c>
      <c r="E316" t="str">
        <f t="shared" si="250"/>
        <v xml:space="preserve">Gove, Dave </v>
      </c>
      <c r="F316" t="s">
        <v>1345</v>
      </c>
      <c r="G316" t="s">
        <v>1540</v>
      </c>
      <c r="H316">
        <v>1</v>
      </c>
      <c r="I316">
        <v>0</v>
      </c>
      <c r="J316">
        <v>0</v>
      </c>
      <c r="K316">
        <f>I316+J316</f>
        <v>0</v>
      </c>
      <c r="L316">
        <v>0</v>
      </c>
      <c r="M316">
        <v>0</v>
      </c>
      <c r="N316">
        <v>0</v>
      </c>
      <c r="O316" s="4">
        <f t="shared" si="251"/>
        <v>0</v>
      </c>
      <c r="P316">
        <v>5</v>
      </c>
      <c r="Q316">
        <v>0</v>
      </c>
      <c r="R316">
        <v>0</v>
      </c>
      <c r="S316">
        <v>0</v>
      </c>
      <c r="T316">
        <v>0</v>
      </c>
      <c r="U316" s="4">
        <f t="shared" si="252"/>
        <v>0</v>
      </c>
      <c r="V316" s="40">
        <v>0</v>
      </c>
      <c r="W316">
        <v>0</v>
      </c>
      <c r="X316">
        <v>0</v>
      </c>
      <c r="Y316">
        <v>0</v>
      </c>
      <c r="Z316">
        <v>0</v>
      </c>
      <c r="AA316">
        <f>I316-W316-Y316</f>
        <v>0</v>
      </c>
      <c r="AB316">
        <f>J316-X316-Z316</f>
        <v>0</v>
      </c>
      <c r="AC316" s="9">
        <f t="shared" si="202"/>
        <v>0</v>
      </c>
      <c r="AD316" s="9">
        <f t="shared" si="203"/>
        <v>0</v>
      </c>
      <c r="AE316" s="9">
        <f t="shared" si="204"/>
        <v>0</v>
      </c>
      <c r="AF316" s="9">
        <f t="shared" si="205"/>
        <v>0</v>
      </c>
      <c r="AG316" s="9">
        <f t="shared" si="206"/>
        <v>0</v>
      </c>
      <c r="AH316" s="9">
        <f t="shared" si="207"/>
        <v>0</v>
      </c>
      <c r="AI316" s="6">
        <f t="shared" si="208"/>
        <v>0</v>
      </c>
      <c r="AJ316" s="6">
        <f t="shared" si="209"/>
        <v>0</v>
      </c>
      <c r="AK316" s="6">
        <f t="shared" si="210"/>
        <v>0</v>
      </c>
      <c r="AL316" s="6">
        <f t="shared" si="211"/>
        <v>0</v>
      </c>
      <c r="AM316" s="6">
        <f t="shared" si="212"/>
        <v>0</v>
      </c>
      <c r="AN316" s="6">
        <f t="shared" si="213"/>
        <v>0</v>
      </c>
      <c r="AO316" s="32">
        <v>3.2666666666666666</v>
      </c>
      <c r="AP316" s="32">
        <v>0</v>
      </c>
      <c r="AQ316" s="32">
        <v>0</v>
      </c>
      <c r="AR316" s="32">
        <v>3.2666666666666666</v>
      </c>
      <c r="AS316" s="40">
        <v>0</v>
      </c>
      <c r="AT316" s="40">
        <v>0</v>
      </c>
      <c r="AU316" s="40">
        <v>0</v>
      </c>
      <c r="AV316" s="40">
        <v>0</v>
      </c>
      <c r="AW316" s="40">
        <v>0</v>
      </c>
      <c r="AX316" s="9">
        <f t="shared" si="214"/>
        <v>0</v>
      </c>
      <c r="AY316" s="9">
        <f t="shared" si="215"/>
        <v>0</v>
      </c>
      <c r="AZ316" s="9">
        <f t="shared" si="216"/>
        <v>0</v>
      </c>
      <c r="BA316" s="9">
        <f t="shared" si="217"/>
        <v>0</v>
      </c>
      <c r="BB316" s="9">
        <f t="shared" si="218"/>
        <v>0</v>
      </c>
      <c r="BC316" s="9">
        <f t="shared" si="219"/>
        <v>3.2666666666666666</v>
      </c>
      <c r="BD316" s="9">
        <f t="shared" si="220"/>
        <v>0</v>
      </c>
      <c r="BE316" s="9">
        <f t="shared" si="221"/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4">
        <f t="shared" si="253"/>
        <v>3.0942534030466498E-2</v>
      </c>
      <c r="BO316" s="34">
        <f t="shared" si="254"/>
        <v>18.94440859008153</v>
      </c>
      <c r="BP316" s="34">
        <v>-7.856659555212199E-2</v>
      </c>
      <c r="BQ316" s="34">
        <v>0</v>
      </c>
      <c r="BR316" s="34">
        <v>1.5243240171724091E-4</v>
      </c>
      <c r="BS316" s="34">
        <v>0</v>
      </c>
      <c r="BT316" s="34">
        <v>0</v>
      </c>
      <c r="BU316" s="34">
        <f t="shared" si="255"/>
        <v>-7.8414163150404753E-2</v>
      </c>
      <c r="BV316" s="34">
        <f t="shared" si="256"/>
        <v>-48.008671316574336</v>
      </c>
      <c r="BW316" s="34">
        <v>7.1669427873471955E-2</v>
      </c>
      <c r="BX316" s="34">
        <v>0</v>
      </c>
      <c r="BY316" s="34">
        <v>0</v>
      </c>
      <c r="BZ316" s="34">
        <v>3.7687269307399296E-2</v>
      </c>
      <c r="CA316" s="34">
        <f t="shared" si="257"/>
        <v>0.10935669718087125</v>
      </c>
      <c r="CB316" s="34">
        <f t="shared" si="258"/>
        <v>66.953079906655873</v>
      </c>
      <c r="CE316" s="68">
        <f t="shared" si="222"/>
        <v>165000</v>
      </c>
      <c r="CF316" s="9">
        <v>0.1</v>
      </c>
      <c r="CG316" s="9">
        <v>0.1</v>
      </c>
      <c r="CH316" s="9">
        <v>0</v>
      </c>
      <c r="CI316" s="9">
        <v>0</v>
      </c>
      <c r="CJ316" s="9">
        <f t="shared" si="259"/>
        <v>0</v>
      </c>
      <c r="CK316" s="9">
        <v>0</v>
      </c>
      <c r="CL316" s="9">
        <f t="shared" si="260"/>
        <v>0</v>
      </c>
      <c r="CM316" s="9">
        <v>0</v>
      </c>
      <c r="CN316" t="s">
        <v>3193</v>
      </c>
      <c r="CO316" t="s">
        <v>3194</v>
      </c>
      <c r="CP316" t="s">
        <v>2441</v>
      </c>
      <c r="CQ316" t="s">
        <v>2414</v>
      </c>
      <c r="CR316">
        <v>69</v>
      </c>
      <c r="CS316">
        <v>190</v>
      </c>
      <c r="CT316">
        <v>34</v>
      </c>
      <c r="CU316" t="s">
        <v>3402</v>
      </c>
      <c r="CV316" t="s">
        <v>2382</v>
      </c>
      <c r="CW316">
        <v>0</v>
      </c>
      <c r="CX316">
        <v>0</v>
      </c>
      <c r="CY316">
        <v>0</v>
      </c>
      <c r="CZ316" s="70"/>
      <c r="DA316">
        <v>0</v>
      </c>
    </row>
    <row r="317" spans="1:105" x14ac:dyDescent="0.2">
      <c r="A317" s="38" t="s">
        <v>2452</v>
      </c>
      <c r="B317" t="s">
        <v>955</v>
      </c>
      <c r="C317" t="s">
        <v>955</v>
      </c>
      <c r="D317" t="s">
        <v>955</v>
      </c>
      <c r="E317" t="str">
        <f t="shared" si="250"/>
        <v xml:space="preserve">Tanabe, David </v>
      </c>
      <c r="F317" t="s">
        <v>929</v>
      </c>
      <c r="G317" t="s">
        <v>1524</v>
      </c>
      <c r="H317">
        <v>60</v>
      </c>
      <c r="I317">
        <v>5</v>
      </c>
      <c r="J317">
        <v>12</v>
      </c>
      <c r="K317">
        <f>I317+J317</f>
        <v>17</v>
      </c>
      <c r="L317">
        <v>5</v>
      </c>
      <c r="M317">
        <v>44</v>
      </c>
      <c r="N317">
        <v>83</v>
      </c>
      <c r="O317" s="4">
        <f t="shared" si="251"/>
        <v>6.0240963855421686E-2</v>
      </c>
      <c r="P317">
        <v>1409</v>
      </c>
      <c r="Q317">
        <v>0</v>
      </c>
      <c r="R317">
        <v>0</v>
      </c>
      <c r="S317">
        <v>0</v>
      </c>
      <c r="T317">
        <v>0</v>
      </c>
      <c r="U317" s="4">
        <f t="shared" si="252"/>
        <v>0</v>
      </c>
      <c r="V317" s="40">
        <v>0</v>
      </c>
      <c r="W317">
        <v>2</v>
      </c>
      <c r="X317">
        <v>4</v>
      </c>
      <c r="Y317">
        <v>0</v>
      </c>
      <c r="Z317">
        <v>0</v>
      </c>
      <c r="AA317">
        <f>I317-W317-Y317</f>
        <v>3</v>
      </c>
      <c r="AB317">
        <f>J317-X317-Z317</f>
        <v>8</v>
      </c>
      <c r="AC317" s="9">
        <f t="shared" si="202"/>
        <v>3.3522674364465965</v>
      </c>
      <c r="AD317" s="9">
        <f t="shared" si="203"/>
        <v>6.7045348728931931</v>
      </c>
      <c r="AE317" s="9">
        <f t="shared" si="204"/>
        <v>0</v>
      </c>
      <c r="AF317" s="9">
        <f t="shared" si="205"/>
        <v>0</v>
      </c>
      <c r="AG317" s="9">
        <f t="shared" si="206"/>
        <v>4.5145783258438712</v>
      </c>
      <c r="AH317" s="9">
        <f t="shared" si="207"/>
        <v>12.038875535583655</v>
      </c>
      <c r="AI317" s="6">
        <f t="shared" si="208"/>
        <v>2.7839899676037207</v>
      </c>
      <c r="AJ317" s="6">
        <f t="shared" si="209"/>
        <v>3.3522674364465965</v>
      </c>
      <c r="AK317" s="6">
        <f t="shared" si="210"/>
        <v>0.65454545454545454</v>
      </c>
      <c r="AL317" s="6">
        <f t="shared" si="211"/>
        <v>2.483018079214129</v>
      </c>
      <c r="AM317" s="6">
        <f t="shared" si="212"/>
        <v>0.33522674364465965</v>
      </c>
      <c r="AN317" s="6">
        <f t="shared" si="213"/>
        <v>3.2727272727272725</v>
      </c>
      <c r="AO317" s="32">
        <v>797.41666666666663</v>
      </c>
      <c r="AP317" s="32">
        <v>178.98333333333332</v>
      </c>
      <c r="AQ317" s="32">
        <v>91.666666666666671</v>
      </c>
      <c r="AR317" s="32">
        <v>1068.0666666666666</v>
      </c>
      <c r="AS317" s="40">
        <v>42</v>
      </c>
      <c r="AT317" s="40">
        <v>60</v>
      </c>
      <c r="AU317" s="40">
        <v>32</v>
      </c>
      <c r="AV317" s="40">
        <v>22</v>
      </c>
      <c r="AW317" s="40">
        <v>13</v>
      </c>
      <c r="AX317" s="9">
        <f t="shared" si="214"/>
        <v>2.3594032831908121</v>
      </c>
      <c r="AY317" s="9">
        <f t="shared" si="215"/>
        <v>3.3705761188440171</v>
      </c>
      <c r="AZ317" s="9">
        <f t="shared" si="216"/>
        <v>1.7976405967168092</v>
      </c>
      <c r="BA317" s="9">
        <f t="shared" si="217"/>
        <v>1.2358779102428064</v>
      </c>
      <c r="BB317" s="9">
        <f t="shared" si="218"/>
        <v>0.73029149241620372</v>
      </c>
      <c r="BC317" s="9">
        <f t="shared" si="219"/>
        <v>13.290277777777778</v>
      </c>
      <c r="BD317" s="9">
        <f t="shared" si="220"/>
        <v>1.5277777777777779</v>
      </c>
      <c r="BE317" s="9">
        <f t="shared" si="221"/>
        <v>2.9830555555555551</v>
      </c>
      <c r="BF317" s="3">
        <v>37</v>
      </c>
      <c r="BG317" s="3">
        <v>10</v>
      </c>
      <c r="BH317" s="3">
        <v>1</v>
      </c>
      <c r="BI317" s="3">
        <v>48</v>
      </c>
      <c r="BJ317" s="3">
        <v>33</v>
      </c>
      <c r="BK317" s="3">
        <v>1</v>
      </c>
      <c r="BL317" s="3">
        <v>5</v>
      </c>
      <c r="BM317" s="3">
        <v>39</v>
      </c>
      <c r="BN317" s="34">
        <f t="shared" si="253"/>
        <v>41.190040343073093</v>
      </c>
      <c r="BO317" s="34">
        <f t="shared" si="254"/>
        <v>77.130092396991003</v>
      </c>
      <c r="BP317" s="34">
        <v>5.2184772481193811</v>
      </c>
      <c r="BQ317" s="34">
        <v>1.0608375313815772</v>
      </c>
      <c r="BR317" s="34">
        <v>4.9839173630855438E-2</v>
      </c>
      <c r="BS317" s="34">
        <v>-0.20807879135615925</v>
      </c>
      <c r="BT317" s="34">
        <v>0</v>
      </c>
      <c r="BU317" s="34">
        <f t="shared" si="255"/>
        <v>6.1210751617756536</v>
      </c>
      <c r="BV317" s="34">
        <f t="shared" si="256"/>
        <v>11.461972089961277</v>
      </c>
      <c r="BW317" s="34">
        <v>22.89641355625265</v>
      </c>
      <c r="BX317" s="34">
        <v>4.4653592579933807</v>
      </c>
      <c r="BY317" s="34">
        <v>6.6077647202333019</v>
      </c>
      <c r="BZ317" s="34">
        <v>1.0994276468181174</v>
      </c>
      <c r="CA317" s="34">
        <f t="shared" si="257"/>
        <v>35.068965181297443</v>
      </c>
      <c r="CB317" s="34">
        <f t="shared" si="258"/>
        <v>65.668120307029739</v>
      </c>
      <c r="CC317" s="15">
        <v>54</v>
      </c>
      <c r="CD317" s="7">
        <v>1933054</v>
      </c>
      <c r="CE317" s="68">
        <f t="shared" si="222"/>
        <v>2641840.4666666668</v>
      </c>
      <c r="CF317" s="9">
        <v>19.8</v>
      </c>
      <c r="CG317" s="9">
        <v>19.7</v>
      </c>
      <c r="CH317" s="9">
        <v>8.9</v>
      </c>
      <c r="CI317" s="9">
        <v>1.6</v>
      </c>
      <c r="CJ317" s="9">
        <f t="shared" si="259"/>
        <v>2.3903489660495749</v>
      </c>
      <c r="CK317" s="9">
        <v>3.9</v>
      </c>
      <c r="CL317" s="9">
        <f t="shared" si="260"/>
        <v>5.8264756047458386</v>
      </c>
      <c r="CM317" s="9">
        <v>5.6</v>
      </c>
      <c r="CN317" t="s">
        <v>1028</v>
      </c>
      <c r="CO317" t="s">
        <v>1029</v>
      </c>
      <c r="CP317" t="s">
        <v>2413</v>
      </c>
      <c r="CQ317" t="s">
        <v>2414</v>
      </c>
      <c r="CR317">
        <v>73</v>
      </c>
      <c r="CS317">
        <v>212</v>
      </c>
      <c r="CU317" t="s">
        <v>3401</v>
      </c>
      <c r="CV317" t="s">
        <v>2382</v>
      </c>
      <c r="CW317">
        <v>0</v>
      </c>
      <c r="CX317">
        <v>0</v>
      </c>
      <c r="CY317">
        <v>0</v>
      </c>
      <c r="CZ317" s="70"/>
      <c r="DA317">
        <v>0</v>
      </c>
    </row>
    <row r="318" spans="1:105" s="18" customFormat="1" x14ac:dyDescent="0.2">
      <c r="A318" s="44" t="s">
        <v>2372</v>
      </c>
      <c r="B318" s="43" t="s">
        <v>955</v>
      </c>
      <c r="C318" s="43" t="s">
        <v>955</v>
      </c>
      <c r="D318" s="42" t="s">
        <v>955</v>
      </c>
      <c r="E318" s="42" t="str">
        <f t="shared" si="250"/>
        <v xml:space="preserve">Tanabe, David </v>
      </c>
      <c r="F318" s="42" t="s">
        <v>929</v>
      </c>
      <c r="G318" s="45" t="s">
        <v>2374</v>
      </c>
      <c r="H318" s="43">
        <v>18</v>
      </c>
      <c r="I318" s="64">
        <v>1</v>
      </c>
      <c r="J318" s="64">
        <v>2</v>
      </c>
      <c r="K318" s="64">
        <v>3</v>
      </c>
      <c r="L318" s="43">
        <v>2</v>
      </c>
      <c r="M318">
        <v>8</v>
      </c>
      <c r="N318">
        <v>12</v>
      </c>
      <c r="O318" s="4">
        <f t="shared" si="251"/>
        <v>8.3333333333333329E-2</v>
      </c>
      <c r="P318"/>
      <c r="Q318">
        <v>0</v>
      </c>
      <c r="R318">
        <v>0</v>
      </c>
      <c r="S318">
        <v>0</v>
      </c>
      <c r="T318">
        <v>0</v>
      </c>
      <c r="U318" s="4">
        <f t="shared" si="252"/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2</v>
      </c>
      <c r="AC318" s="9">
        <f t="shared" si="202"/>
        <v>0</v>
      </c>
      <c r="AD318" s="9">
        <f t="shared" si="203"/>
        <v>0</v>
      </c>
      <c r="AE318" s="9">
        <f t="shared" si="204"/>
        <v>0</v>
      </c>
      <c r="AF318" s="9">
        <f t="shared" si="205"/>
        <v>0</v>
      </c>
      <c r="AG318" s="9">
        <f t="shared" si="206"/>
        <v>6.6945606694560666</v>
      </c>
      <c r="AH318" s="9">
        <f t="shared" si="207"/>
        <v>13.389121338912133</v>
      </c>
      <c r="AI318" s="58">
        <f t="shared" si="208"/>
        <v>2.6778242677824267</v>
      </c>
      <c r="AJ318" s="58">
        <f t="shared" si="209"/>
        <v>4.8615800135043887</v>
      </c>
      <c r="AK318" s="58">
        <f t="shared" si="210"/>
        <v>0</v>
      </c>
      <c r="AL318" s="58">
        <f t="shared" si="211"/>
        <v>2.00836820083682</v>
      </c>
      <c r="AM318" s="58">
        <f t="shared" si="212"/>
        <v>0</v>
      </c>
      <c r="AN318" s="58">
        <f t="shared" si="213"/>
        <v>10.315186246418339</v>
      </c>
      <c r="AO318" s="56">
        <v>179.25</v>
      </c>
      <c r="AP318" s="56">
        <v>24.683333333333334</v>
      </c>
      <c r="AQ318" s="56">
        <v>11.633333333333333</v>
      </c>
      <c r="AR318" s="57">
        <f>SUM(AO318:AQ318)</f>
        <v>215.56666666666666</v>
      </c>
      <c r="AS318">
        <v>13</v>
      </c>
      <c r="AT318">
        <v>8</v>
      </c>
      <c r="AU318">
        <v>4</v>
      </c>
      <c r="AV318">
        <v>7</v>
      </c>
      <c r="AW318">
        <v>2</v>
      </c>
      <c r="AX318" s="9">
        <f t="shared" si="214"/>
        <v>3.6183701871037575</v>
      </c>
      <c r="AY318" s="9">
        <f t="shared" si="215"/>
        <v>2.226689345910005</v>
      </c>
      <c r="AZ318" s="9">
        <f t="shared" si="216"/>
        <v>1.1133446729550025</v>
      </c>
      <c r="BA318" s="9">
        <f t="shared" si="217"/>
        <v>1.9483531776712542</v>
      </c>
      <c r="BB318" s="9">
        <f t="shared" si="218"/>
        <v>0.55667233647750125</v>
      </c>
      <c r="BC318" s="33">
        <f t="shared" si="219"/>
        <v>9.9583333333333339</v>
      </c>
      <c r="BD318" s="33">
        <f t="shared" si="220"/>
        <v>0.64629629629629626</v>
      </c>
      <c r="BE318" s="33">
        <f t="shared" si="221"/>
        <v>1.3712962962962962</v>
      </c>
      <c r="BF318" s="42">
        <f>BI318-BG318-BH318</f>
        <v>8</v>
      </c>
      <c r="BG318" s="43">
        <v>2</v>
      </c>
      <c r="BH318" s="43">
        <v>0</v>
      </c>
      <c r="BI318" s="43">
        <v>10</v>
      </c>
      <c r="BJ318" s="42">
        <f>BM318-BK318-BL318</f>
        <v>6</v>
      </c>
      <c r="BK318" s="43">
        <v>0</v>
      </c>
      <c r="BL318" s="43">
        <v>2</v>
      </c>
      <c r="BM318" s="43">
        <v>8</v>
      </c>
      <c r="BN318" s="34">
        <f t="shared" si="253"/>
        <v>8.2134952384306033</v>
      </c>
      <c r="BO318" s="34">
        <f t="shared" si="254"/>
        <v>76.203759750399911</v>
      </c>
      <c r="BP318" s="33">
        <v>2.6594196148784888</v>
      </c>
      <c r="BQ318" s="33">
        <v>-0.96816513949166583</v>
      </c>
      <c r="BR318" s="33">
        <v>-0.31700054775132358</v>
      </c>
      <c r="BS318" s="33">
        <v>-3.1245594790969538E-2</v>
      </c>
      <c r="BT318" s="33">
        <v>0</v>
      </c>
      <c r="BU318" s="9">
        <f t="shared" si="255"/>
        <v>1.3430083328445299</v>
      </c>
      <c r="BV318" s="34">
        <f t="shared" si="256"/>
        <v>12.460259775888634</v>
      </c>
      <c r="BW318" s="33">
        <v>6.1437442243871647</v>
      </c>
      <c r="BX318" s="33">
        <v>1.0930731291708711</v>
      </c>
      <c r="BY318" s="33">
        <v>3.0940262548615847E-2</v>
      </c>
      <c r="BZ318" s="33">
        <v>-0.39727071052057933</v>
      </c>
      <c r="CA318" s="9">
        <f t="shared" si="257"/>
        <v>6.8704869055860724</v>
      </c>
      <c r="CB318" s="34">
        <f t="shared" si="258"/>
        <v>63.743499974511273</v>
      </c>
      <c r="CC318" s="15"/>
      <c r="CD318"/>
      <c r="CE318" s="68">
        <f t="shared" si="222"/>
        <v>165000</v>
      </c>
      <c r="CF318" s="62">
        <v>4.3</v>
      </c>
      <c r="CG318" s="62">
        <v>4.7</v>
      </c>
      <c r="CH318" s="62">
        <v>2.1</v>
      </c>
      <c r="CI318" s="62">
        <v>0.2</v>
      </c>
      <c r="CJ318" s="63">
        <f t="shared" si="259"/>
        <v>1.5880367895189573</v>
      </c>
      <c r="CK318" s="62">
        <v>0.9</v>
      </c>
      <c r="CL318" s="63">
        <f t="shared" si="260"/>
        <v>7.1461655528353072</v>
      </c>
      <c r="CM318" s="62">
        <v>1.1000000000000001</v>
      </c>
      <c r="CN318" t="s">
        <v>1876</v>
      </c>
      <c r="CO318" t="s">
        <v>1029</v>
      </c>
      <c r="CP318" t="s">
        <v>2413</v>
      </c>
      <c r="CQ318" t="s">
        <v>2414</v>
      </c>
      <c r="CR318">
        <v>73</v>
      </c>
      <c r="CS318">
        <v>212</v>
      </c>
      <c r="CT318">
        <v>45</v>
      </c>
      <c r="CU318" t="s">
        <v>3401</v>
      </c>
      <c r="CV318"/>
      <c r="CW318"/>
      <c r="CX318"/>
      <c r="CY318"/>
      <c r="CZ318" s="72">
        <v>750000</v>
      </c>
      <c r="DA318">
        <v>0</v>
      </c>
    </row>
    <row r="319" spans="1:105" x14ac:dyDescent="0.2">
      <c r="A319" s="75" t="s">
        <v>2452</v>
      </c>
      <c r="B319" s="19" t="s">
        <v>955</v>
      </c>
      <c r="C319" s="19" t="s">
        <v>955</v>
      </c>
      <c r="D319" s="19" t="s">
        <v>955</v>
      </c>
      <c r="E319" s="19" t="str">
        <f t="shared" si="250"/>
        <v xml:space="preserve">Seidenberg, Dennis </v>
      </c>
      <c r="F319" s="19" t="s">
        <v>2815</v>
      </c>
      <c r="G319" s="19" t="s">
        <v>1524</v>
      </c>
      <c r="H319" s="19">
        <v>20</v>
      </c>
      <c r="I319" s="19">
        <v>1</v>
      </c>
      <c r="J319" s="19">
        <v>5</v>
      </c>
      <c r="K319" s="19">
        <f>I319+J319</f>
        <v>6</v>
      </c>
      <c r="L319" s="19">
        <v>-12</v>
      </c>
      <c r="M319" s="19">
        <v>2</v>
      </c>
      <c r="N319" s="19">
        <v>47</v>
      </c>
      <c r="O319" s="20">
        <f t="shared" si="251"/>
        <v>2.1276595744680851E-2</v>
      </c>
      <c r="P319" s="19">
        <v>486</v>
      </c>
      <c r="Q319" s="19">
        <v>0</v>
      </c>
      <c r="R319" s="19">
        <v>0</v>
      </c>
      <c r="S319" s="19">
        <v>0</v>
      </c>
      <c r="T319" s="19">
        <v>0</v>
      </c>
      <c r="U319" s="20">
        <f t="shared" si="252"/>
        <v>0</v>
      </c>
      <c r="V319" s="19">
        <v>0</v>
      </c>
      <c r="W319" s="19">
        <v>0</v>
      </c>
      <c r="X319" s="19">
        <v>0</v>
      </c>
      <c r="Y319" s="19">
        <v>0</v>
      </c>
      <c r="Z319" s="19">
        <v>0</v>
      </c>
      <c r="AA319" s="19">
        <f>I319-W319-Y319</f>
        <v>1</v>
      </c>
      <c r="AB319" s="19">
        <f>J319-X319-Z319</f>
        <v>5</v>
      </c>
      <c r="AC319" s="24">
        <f t="shared" si="202"/>
        <v>0</v>
      </c>
      <c r="AD319" s="24">
        <f t="shared" si="203"/>
        <v>0</v>
      </c>
      <c r="AE319" s="24">
        <f t="shared" si="204"/>
        <v>0</v>
      </c>
      <c r="AF319" s="24">
        <f t="shared" si="205"/>
        <v>0</v>
      </c>
      <c r="AG319" s="24">
        <f t="shared" si="206"/>
        <v>4.3124101581217058</v>
      </c>
      <c r="AH319" s="24">
        <f t="shared" si="207"/>
        <v>21.562050790608531</v>
      </c>
      <c r="AI319" s="21">
        <f t="shared" si="208"/>
        <v>2.1562050790608529</v>
      </c>
      <c r="AJ319" s="21">
        <f t="shared" si="209"/>
        <v>0.93530787217459066</v>
      </c>
      <c r="AK319" s="21">
        <f t="shared" si="210"/>
        <v>2.1937842778793417</v>
      </c>
      <c r="AL319" s="21">
        <f t="shared" si="211"/>
        <v>4.7436511739338769</v>
      </c>
      <c r="AM319" s="21">
        <f t="shared" si="212"/>
        <v>0</v>
      </c>
      <c r="AN319" s="21">
        <f t="shared" si="213"/>
        <v>2.1937842778793417</v>
      </c>
      <c r="AO319" s="36">
        <v>278.26666666666665</v>
      </c>
      <c r="AP319" s="36">
        <v>64.150000000000006</v>
      </c>
      <c r="AQ319" s="36">
        <v>27.35</v>
      </c>
      <c r="AR319" s="36">
        <v>369.76666666666665</v>
      </c>
      <c r="AS319" s="19">
        <v>57</v>
      </c>
      <c r="AT319" s="19">
        <v>105</v>
      </c>
      <c r="AU319" s="19">
        <v>38</v>
      </c>
      <c r="AV319" s="19">
        <v>21</v>
      </c>
      <c r="AW319" s="19">
        <v>8</v>
      </c>
      <c r="AX319" s="24">
        <f t="shared" si="214"/>
        <v>9.2490759938700098</v>
      </c>
      <c r="AY319" s="24">
        <f t="shared" si="215"/>
        <v>17.03777156765528</v>
      </c>
      <c r="AZ319" s="24">
        <f t="shared" si="216"/>
        <v>6.1660506625800053</v>
      </c>
      <c r="BA319" s="24">
        <f t="shared" si="217"/>
        <v>3.407554313531056</v>
      </c>
      <c r="BB319" s="24">
        <f t="shared" si="218"/>
        <v>1.2981159289642117</v>
      </c>
      <c r="BC319" s="24">
        <f t="shared" si="219"/>
        <v>13.913333333333332</v>
      </c>
      <c r="BD319" s="24">
        <f t="shared" si="220"/>
        <v>1.3675000000000002</v>
      </c>
      <c r="BE319" s="24">
        <f t="shared" si="221"/>
        <v>3.2075000000000005</v>
      </c>
      <c r="BF319" s="30">
        <v>10</v>
      </c>
      <c r="BG319" s="30">
        <v>1</v>
      </c>
      <c r="BH319" s="30">
        <v>1</v>
      </c>
      <c r="BI319" s="30">
        <v>12</v>
      </c>
      <c r="BJ319" s="30">
        <v>22</v>
      </c>
      <c r="BK319" s="30">
        <v>0</v>
      </c>
      <c r="BL319" s="30">
        <v>1</v>
      </c>
      <c r="BM319" s="30">
        <v>23</v>
      </c>
      <c r="BN319" s="35">
        <f t="shared" si="253"/>
        <v>11.322154416637874</v>
      </c>
      <c r="BO319" s="35">
        <f t="shared" si="254"/>
        <v>61.239454160125526</v>
      </c>
      <c r="BP319" s="35">
        <v>4.1643770954889456</v>
      </c>
      <c r="BQ319" s="35">
        <v>-1.8892909132093152</v>
      </c>
      <c r="BR319" s="35">
        <v>1.7254414614789323E-2</v>
      </c>
      <c r="BS319" s="35">
        <v>-6.2083144839174056E-2</v>
      </c>
      <c r="BT319" s="35">
        <v>0</v>
      </c>
      <c r="BU319" s="35">
        <f t="shared" si="255"/>
        <v>2.2302574520552461</v>
      </c>
      <c r="BV319" s="35">
        <f t="shared" si="256"/>
        <v>12.06305301751688</v>
      </c>
      <c r="BW319" s="35">
        <v>1.0438340977002376</v>
      </c>
      <c r="BX319" s="35">
        <v>1.9975230651298823</v>
      </c>
      <c r="BY319" s="35">
        <v>2.4447346639979139</v>
      </c>
      <c r="BZ319" s="35">
        <v>3.6058051377545941</v>
      </c>
      <c r="CA319" s="35">
        <f t="shared" si="257"/>
        <v>9.0918969645826273</v>
      </c>
      <c r="CB319" s="35">
        <f t="shared" si="258"/>
        <v>49.17640114260864</v>
      </c>
      <c r="CC319" s="22">
        <v>43</v>
      </c>
      <c r="CD319" s="23">
        <v>622512</v>
      </c>
      <c r="CE319" s="76">
        <f t="shared" si="222"/>
        <v>2552299.1999999997</v>
      </c>
      <c r="CF319" s="24">
        <v>6.8</v>
      </c>
      <c r="CG319" s="24">
        <v>7.9</v>
      </c>
      <c r="CH319" s="24">
        <v>-10.3</v>
      </c>
      <c r="CI319" s="24">
        <v>0.5</v>
      </c>
      <c r="CJ319" s="24">
        <f t="shared" si="259"/>
        <v>2.1679433444139327</v>
      </c>
      <c r="CK319" s="24">
        <v>-2.1</v>
      </c>
      <c r="CL319" s="24">
        <f t="shared" si="260"/>
        <v>-9.1053620465385183</v>
      </c>
      <c r="CM319" s="24">
        <v>-1.6</v>
      </c>
      <c r="CN319" s="19" t="s">
        <v>1255</v>
      </c>
      <c r="CO319" s="19" t="s">
        <v>1256</v>
      </c>
      <c r="CP319" s="19"/>
      <c r="CQ319" s="19" t="s">
        <v>2390</v>
      </c>
      <c r="CR319" s="19">
        <v>73</v>
      </c>
      <c r="CS319" s="19">
        <v>210</v>
      </c>
      <c r="CT319" s="19">
        <v>4</v>
      </c>
      <c r="CU319" s="19" t="s">
        <v>3402</v>
      </c>
      <c r="CV319" s="19" t="s">
        <v>2382</v>
      </c>
      <c r="CW319" s="19">
        <v>0</v>
      </c>
      <c r="CX319" s="19">
        <v>0</v>
      </c>
      <c r="CY319" s="19">
        <v>0</v>
      </c>
      <c r="CZ319" s="77"/>
      <c r="DA319" s="19">
        <v>1</v>
      </c>
    </row>
    <row r="320" spans="1:105" x14ac:dyDescent="0.2">
      <c r="A320" s="75" t="s">
        <v>2452</v>
      </c>
      <c r="B320" s="19" t="s">
        <v>971</v>
      </c>
      <c r="C320" s="19" t="s">
        <v>955</v>
      </c>
      <c r="D320" s="19" t="s">
        <v>955</v>
      </c>
      <c r="E320" s="19" t="str">
        <f t="shared" si="250"/>
        <v xml:space="preserve">Seidenberg, Dennis </v>
      </c>
      <c r="F320" s="19" t="s">
        <v>2815</v>
      </c>
      <c r="G320" s="19" t="s">
        <v>1524</v>
      </c>
      <c r="H320" s="19">
        <v>32</v>
      </c>
      <c r="I320" s="19">
        <v>1</v>
      </c>
      <c r="J320" s="19">
        <v>1</v>
      </c>
      <c r="K320" s="19">
        <f>I320+J320</f>
        <v>2</v>
      </c>
      <c r="L320" s="19">
        <v>-4</v>
      </c>
      <c r="M320" s="19">
        <v>16</v>
      </c>
      <c r="N320" s="19">
        <v>36</v>
      </c>
      <c r="O320" s="20">
        <f t="shared" si="251"/>
        <v>2.7777777777777776E-2</v>
      </c>
      <c r="P320" s="19">
        <v>666</v>
      </c>
      <c r="Q320" s="19">
        <v>0</v>
      </c>
      <c r="R320" s="19">
        <v>0</v>
      </c>
      <c r="S320" s="19">
        <v>0</v>
      </c>
      <c r="T320" s="19">
        <v>0</v>
      </c>
      <c r="U320" s="20">
        <f t="shared" si="252"/>
        <v>0</v>
      </c>
      <c r="V320" s="19"/>
      <c r="W320" s="19">
        <v>0</v>
      </c>
      <c r="X320" s="19">
        <v>0</v>
      </c>
      <c r="Y320" s="19">
        <v>0</v>
      </c>
      <c r="Z320" s="19">
        <v>0</v>
      </c>
      <c r="AA320" s="19">
        <f>I320-W320-Y320</f>
        <v>1</v>
      </c>
      <c r="AB320" s="19">
        <f>J320-X320-Z320</f>
        <v>1</v>
      </c>
      <c r="AC320" s="24">
        <f t="shared" si="202"/>
        <v>0</v>
      </c>
      <c r="AD320" s="24">
        <f t="shared" si="203"/>
        <v>0</v>
      </c>
      <c r="AE320" s="24">
        <f t="shared" si="204"/>
        <v>0</v>
      </c>
      <c r="AF320" s="24">
        <f t="shared" si="205"/>
        <v>0</v>
      </c>
      <c r="AG320" s="24">
        <f t="shared" si="206"/>
        <v>2.9828486204325131</v>
      </c>
      <c r="AH320" s="24">
        <f t="shared" si="207"/>
        <v>2.9828486204325131</v>
      </c>
      <c r="AI320" s="21">
        <f t="shared" si="208"/>
        <v>2.2371364653243844</v>
      </c>
      <c r="AJ320" s="21">
        <f t="shared" si="209"/>
        <v>0</v>
      </c>
      <c r="AK320" s="21">
        <f t="shared" si="210"/>
        <v>0</v>
      </c>
      <c r="AL320" s="21">
        <f t="shared" si="211"/>
        <v>2.8337061894108873</v>
      </c>
      <c r="AM320" s="21">
        <f t="shared" si="212"/>
        <v>0</v>
      </c>
      <c r="AN320" s="21">
        <f t="shared" si="213"/>
        <v>13.116926134481618</v>
      </c>
      <c r="AO320" s="36">
        <v>402.3</v>
      </c>
      <c r="AP320" s="36">
        <v>18.566666666666666</v>
      </c>
      <c r="AQ320" s="36">
        <v>50.316666666666663</v>
      </c>
      <c r="AR320" s="36">
        <v>471.18333333333334</v>
      </c>
      <c r="AS320" s="19"/>
      <c r="AT320" s="19"/>
      <c r="AU320" s="19"/>
      <c r="AV320" s="19"/>
      <c r="AW320" s="19"/>
      <c r="AX320" s="24">
        <f t="shared" si="214"/>
        <v>0</v>
      </c>
      <c r="AY320" s="24">
        <f t="shared" si="215"/>
        <v>0</v>
      </c>
      <c r="AZ320" s="24">
        <f t="shared" si="216"/>
        <v>0</v>
      </c>
      <c r="BA320" s="24">
        <f t="shared" si="217"/>
        <v>0</v>
      </c>
      <c r="BB320" s="24">
        <f t="shared" si="218"/>
        <v>0</v>
      </c>
      <c r="BC320" s="24">
        <f t="shared" si="219"/>
        <v>12.571875</v>
      </c>
      <c r="BD320" s="24">
        <f t="shared" si="220"/>
        <v>1.5723958333333332</v>
      </c>
      <c r="BE320" s="24">
        <f t="shared" si="221"/>
        <v>0.58020833333333333</v>
      </c>
      <c r="BF320" s="30">
        <v>15</v>
      </c>
      <c r="BG320" s="30">
        <v>0</v>
      </c>
      <c r="BH320" s="30">
        <v>0</v>
      </c>
      <c r="BI320" s="30">
        <v>15</v>
      </c>
      <c r="BJ320" s="30">
        <v>19</v>
      </c>
      <c r="BK320" s="30">
        <v>0</v>
      </c>
      <c r="BL320" s="30">
        <v>11</v>
      </c>
      <c r="BM320" s="30">
        <v>30</v>
      </c>
      <c r="BN320" s="35">
        <f t="shared" si="253"/>
        <v>8.7031080509307923</v>
      </c>
      <c r="BO320" s="35">
        <f t="shared" si="254"/>
        <v>36.941493619316439</v>
      </c>
      <c r="BP320" s="35">
        <v>-0.62208982417761227</v>
      </c>
      <c r="BQ320" s="35">
        <v>-0.68565385908966192</v>
      </c>
      <c r="BR320" s="35">
        <v>1.6412572588834856E-2</v>
      </c>
      <c r="BS320" s="35">
        <v>-0.12470845499987999</v>
      </c>
      <c r="BT320" s="35">
        <v>0</v>
      </c>
      <c r="BU320" s="35">
        <f t="shared" si="255"/>
        <v>-1.4160395656783193</v>
      </c>
      <c r="BV320" s="35">
        <f t="shared" si="256"/>
        <v>-6.0105672909128902</v>
      </c>
      <c r="BW320" s="35">
        <v>10.979080495157074</v>
      </c>
      <c r="BX320" s="35">
        <v>0.81321189134806227</v>
      </c>
      <c r="BY320" s="35">
        <v>-2.5383149044574354</v>
      </c>
      <c r="BZ320" s="35">
        <v>0.86517013456141056</v>
      </c>
      <c r="CA320" s="35">
        <f t="shared" si="257"/>
        <v>10.119147616609112</v>
      </c>
      <c r="CB320" s="35">
        <f t="shared" si="258"/>
        <v>42.952060910229328</v>
      </c>
      <c r="CC320" s="22">
        <v>42</v>
      </c>
      <c r="CD320" s="23">
        <v>357118</v>
      </c>
      <c r="CE320" s="76">
        <f t="shared" si="222"/>
        <v>915114.875</v>
      </c>
      <c r="CF320" s="24">
        <v>8.1999999999999993</v>
      </c>
      <c r="CG320" s="24">
        <v>12.1</v>
      </c>
      <c r="CH320" s="24">
        <v>-0.9</v>
      </c>
      <c r="CI320" s="24">
        <v>-1.1000000000000001</v>
      </c>
      <c r="CJ320" s="24">
        <f t="shared" si="259"/>
        <v>-4.0735711640538215</v>
      </c>
      <c r="CK320" s="24">
        <v>0.6</v>
      </c>
      <c r="CL320" s="24">
        <f t="shared" si="260"/>
        <v>2.2219479076657205</v>
      </c>
      <c r="CM320" s="24">
        <v>-0.5</v>
      </c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77"/>
      <c r="DA320" s="19">
        <v>1</v>
      </c>
    </row>
    <row r="321" spans="1:105" x14ac:dyDescent="0.2">
      <c r="A321" s="25" t="s">
        <v>2452</v>
      </c>
      <c r="B321" s="10" t="s">
        <v>955</v>
      </c>
      <c r="C321" s="10" t="s">
        <v>955</v>
      </c>
      <c r="D321" s="10" t="s">
        <v>955</v>
      </c>
      <c r="E321" s="10" t="s">
        <v>2814</v>
      </c>
      <c r="F321" s="10" t="s">
        <v>2815</v>
      </c>
      <c r="G321" s="10" t="s">
        <v>1524</v>
      </c>
      <c r="H321" s="10">
        <v>52</v>
      </c>
      <c r="I321" s="10">
        <v>2</v>
      </c>
      <c r="J321" s="10">
        <v>6</v>
      </c>
      <c r="K321" s="10">
        <v>8</v>
      </c>
      <c r="L321" s="10">
        <v>-16</v>
      </c>
      <c r="M321" s="10">
        <v>18</v>
      </c>
      <c r="N321" s="10">
        <v>83</v>
      </c>
      <c r="O321" s="11">
        <v>2.4E-2</v>
      </c>
      <c r="P321" s="10">
        <v>1152</v>
      </c>
      <c r="Q321" s="10">
        <v>0</v>
      </c>
      <c r="R321" s="10">
        <v>0</v>
      </c>
      <c r="S321" s="10">
        <v>0</v>
      </c>
      <c r="T321" s="10">
        <v>0</v>
      </c>
      <c r="U321" s="11">
        <v>0</v>
      </c>
      <c r="V321" s="41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2</v>
      </c>
      <c r="AB321" s="10">
        <v>6</v>
      </c>
      <c r="AC321" s="13">
        <f t="shared" si="202"/>
        <v>0</v>
      </c>
      <c r="AD321" s="13">
        <f t="shared" si="203"/>
        <v>0</v>
      </c>
      <c r="AE321" s="13">
        <f t="shared" si="204"/>
        <v>0</v>
      </c>
      <c r="AF321" s="13">
        <f t="shared" si="205"/>
        <v>0</v>
      </c>
      <c r="AG321" s="13">
        <f t="shared" si="206"/>
        <v>3.5264557650204971</v>
      </c>
      <c r="AH321" s="13">
        <f t="shared" si="207"/>
        <v>10.579367295061493</v>
      </c>
      <c r="AI321" s="29">
        <f t="shared" si="208"/>
        <v>2.2040348531378107</v>
      </c>
      <c r="AJ321" s="29">
        <f t="shared" si="209"/>
        <v>0.72533849129593819</v>
      </c>
      <c r="AK321" s="29">
        <f t="shared" si="210"/>
        <v>0.77249903437620704</v>
      </c>
      <c r="AL321" s="29">
        <f t="shared" si="211"/>
        <v>3.6146171591460097</v>
      </c>
      <c r="AM321" s="29">
        <f t="shared" si="212"/>
        <v>0</v>
      </c>
      <c r="AN321" s="29">
        <f t="shared" si="213"/>
        <v>9.2699884125144845</v>
      </c>
      <c r="AO321" s="13">
        <v>680.57</v>
      </c>
      <c r="AP321" s="13">
        <v>82.72</v>
      </c>
      <c r="AQ321" s="13">
        <v>77.67</v>
      </c>
      <c r="AR321" s="13">
        <v>840.95</v>
      </c>
      <c r="AS321" s="41">
        <v>57</v>
      </c>
      <c r="AT321" s="41">
        <v>105</v>
      </c>
      <c r="AU321" s="41">
        <v>38</v>
      </c>
      <c r="AV321" s="41">
        <v>21</v>
      </c>
      <c r="AW321" s="41">
        <v>8</v>
      </c>
      <c r="AX321" s="13">
        <f t="shared" si="214"/>
        <v>4.0668291812830732</v>
      </c>
      <c r="AY321" s="13">
        <f t="shared" si="215"/>
        <v>7.4915274392056599</v>
      </c>
      <c r="AZ321" s="13">
        <f t="shared" si="216"/>
        <v>2.7112194541887149</v>
      </c>
      <c r="BA321" s="13">
        <f t="shared" si="217"/>
        <v>1.4983054878411319</v>
      </c>
      <c r="BB321" s="13">
        <f t="shared" si="218"/>
        <v>0.57078304298709781</v>
      </c>
      <c r="BC321" s="13">
        <f t="shared" si="219"/>
        <v>13.087884615384617</v>
      </c>
      <c r="BD321" s="13">
        <f t="shared" si="220"/>
        <v>1.4936538461538462</v>
      </c>
      <c r="BE321" s="13">
        <f t="shared" si="221"/>
        <v>1.5907692307692307</v>
      </c>
      <c r="BF321" s="10">
        <v>25</v>
      </c>
      <c r="BG321" s="10">
        <v>1</v>
      </c>
      <c r="BH321" s="10">
        <v>1</v>
      </c>
      <c r="BI321" s="10">
        <v>27</v>
      </c>
      <c r="BJ321" s="10">
        <v>41</v>
      </c>
      <c r="BK321" s="10">
        <v>0</v>
      </c>
      <c r="BL321" s="10">
        <v>12</v>
      </c>
      <c r="BM321" s="10">
        <v>53</v>
      </c>
      <c r="BN321" s="39">
        <v>20.024999999999999</v>
      </c>
      <c r="BO321" s="39">
        <v>47.625</v>
      </c>
      <c r="BP321" s="13">
        <v>3.5419999999999998</v>
      </c>
      <c r="BQ321" s="13">
        <v>-2.5750000000000002</v>
      </c>
      <c r="BR321" s="13">
        <v>3.4000000000000002E-2</v>
      </c>
      <c r="BS321" s="13">
        <v>-0.187</v>
      </c>
      <c r="BT321" s="13">
        <v>0</v>
      </c>
      <c r="BU321" s="39">
        <v>0.81399999999999995</v>
      </c>
      <c r="BV321" s="39">
        <v>1.9359999999999999</v>
      </c>
      <c r="BW321" s="13">
        <v>12.023</v>
      </c>
      <c r="BX321" s="13">
        <v>2.8109999999999999</v>
      </c>
      <c r="BY321" s="13">
        <v>-9.4E-2</v>
      </c>
      <c r="BZ321" s="13">
        <v>4.4710000000000001</v>
      </c>
      <c r="CA321" s="39">
        <v>19.210999999999999</v>
      </c>
      <c r="CB321" s="39">
        <v>45.689</v>
      </c>
      <c r="CC321" s="16">
        <v>42</v>
      </c>
      <c r="CD321" s="12">
        <v>979630</v>
      </c>
      <c r="CE321" s="73">
        <f t="shared" si="222"/>
        <v>1544801.1538461538</v>
      </c>
      <c r="CF321" s="13">
        <v>15</v>
      </c>
      <c r="CG321" s="13">
        <v>20</v>
      </c>
      <c r="CH321" s="13">
        <v>-11.2</v>
      </c>
      <c r="CI321" s="17">
        <v>-0.5</v>
      </c>
      <c r="CJ321" s="13">
        <f t="shared" si="259"/>
        <v>-0.99865182004294206</v>
      </c>
      <c r="CK321" s="17">
        <v>-0.4</v>
      </c>
      <c r="CL321" s="13">
        <f t="shared" si="260"/>
        <v>-0.79892145603435372</v>
      </c>
      <c r="CM321" s="13">
        <v>-0.9</v>
      </c>
      <c r="CN321" s="10" t="s">
        <v>1255</v>
      </c>
      <c r="CO321" s="10" t="s">
        <v>1256</v>
      </c>
      <c r="CP321" s="10">
        <v>0</v>
      </c>
      <c r="CQ321" s="10" t="s">
        <v>2390</v>
      </c>
      <c r="CR321" s="10">
        <v>73</v>
      </c>
      <c r="CS321" s="10">
        <v>210</v>
      </c>
      <c r="CT321" s="10">
        <v>4</v>
      </c>
      <c r="CU321" s="10" t="s">
        <v>3402</v>
      </c>
      <c r="CV321" s="10" t="s">
        <v>2382</v>
      </c>
      <c r="CW321" s="10">
        <v>0</v>
      </c>
      <c r="CX321" s="10">
        <v>0</v>
      </c>
      <c r="CY321" s="10">
        <v>0</v>
      </c>
      <c r="CZ321" s="79"/>
      <c r="DA321" s="10">
        <v>2</v>
      </c>
    </row>
    <row r="322" spans="1:105" x14ac:dyDescent="0.2">
      <c r="A322" s="44" t="s">
        <v>2372</v>
      </c>
      <c r="B322" s="43" t="s">
        <v>955</v>
      </c>
      <c r="C322" s="43" t="s">
        <v>955</v>
      </c>
      <c r="D322" s="42" t="s">
        <v>955</v>
      </c>
      <c r="E322" s="42" t="str">
        <f t="shared" ref="E322:E353" si="261">CONCATENATE(RIGHT(F322,LEN(F322)-SEARCH(" ",F322)), ", ", LEFT(F322, SEARCH(" ", F322)))</f>
        <v xml:space="preserve">Seidenberg, Dennis </v>
      </c>
      <c r="F322" s="42" t="s">
        <v>2815</v>
      </c>
      <c r="G322" s="45" t="s">
        <v>2374</v>
      </c>
      <c r="H322" s="43">
        <v>47</v>
      </c>
      <c r="I322" s="64">
        <v>0</v>
      </c>
      <c r="J322" s="64">
        <v>15</v>
      </c>
      <c r="K322" s="64">
        <v>15</v>
      </c>
      <c r="L322" s="43">
        <v>6</v>
      </c>
      <c r="M322">
        <v>18</v>
      </c>
      <c r="N322">
        <v>80</v>
      </c>
      <c r="O322" s="4">
        <f t="shared" ref="O322:O346" si="262">IF(N322=0,0,I322/N322)</f>
        <v>0</v>
      </c>
      <c r="Q322">
        <v>0</v>
      </c>
      <c r="R322">
        <v>0</v>
      </c>
      <c r="S322">
        <v>1</v>
      </c>
      <c r="T322">
        <v>0</v>
      </c>
      <c r="U322" s="4">
        <f t="shared" ref="U322:U346" si="263">IF(S322+T322=0,0,S322/(S322+T322))</f>
        <v>1</v>
      </c>
      <c r="V322">
        <v>0</v>
      </c>
      <c r="W322">
        <v>0</v>
      </c>
      <c r="X322">
        <v>7</v>
      </c>
      <c r="Y322">
        <v>0</v>
      </c>
      <c r="Z322">
        <v>0</v>
      </c>
      <c r="AA322">
        <v>0</v>
      </c>
      <c r="AB322">
        <v>8</v>
      </c>
      <c r="AC322" s="9">
        <f t="shared" ref="AC322:AC385" si="264">IF(AP322=0,0,W322/AP322*300)</f>
        <v>0</v>
      </c>
      <c r="AD322" s="9">
        <f t="shared" ref="AD322:AD385" si="265">IF(AP322=0,0,X322/AP322*300)</f>
        <v>17.257909875359541</v>
      </c>
      <c r="AE322" s="9">
        <f t="shared" ref="AE322:AE385" si="266">IF(AQ322=0,0,Y322/AQ322*300)</f>
        <v>0</v>
      </c>
      <c r="AF322" s="9">
        <f t="shared" ref="AF322:AF385" si="267">IF(AQ322=0,0,Z322/AQ322*300)</f>
        <v>0</v>
      </c>
      <c r="AG322" s="9">
        <f t="shared" ref="AG322:AG385" si="268">AA322/AO322*1200</f>
        <v>0</v>
      </c>
      <c r="AH322" s="9">
        <f t="shared" ref="AH322:AH385" si="269">AB322/AO322*1200</f>
        <v>14.239450199006207</v>
      </c>
      <c r="AI322" s="58">
        <f t="shared" ref="AI322:AI385" si="270">IF(AO322=0,0,BF322/AO322*60)</f>
        <v>2.6698969123136638</v>
      </c>
      <c r="AJ322" s="58">
        <f t="shared" ref="AJ322:AJ385" si="271">IF(AP322=0,0,BG322/AP322*60)</f>
        <v>6.4100808108478287</v>
      </c>
      <c r="AK322" s="58">
        <f t="shared" ref="AK322:AK385" si="272">IF(AQ322=0,0,BH322/AQ322*60)</f>
        <v>0.67164179104477617</v>
      </c>
      <c r="AL322" s="58">
        <f t="shared" ref="AL322:AL385" si="273">IF(AO322=0,0,BJ322/AO322*60)</f>
        <v>1.9579244023633535</v>
      </c>
      <c r="AM322" s="58">
        <f t="shared" ref="AM322:AM385" si="274">IF(AP322=0,0,BK322/AP322*60)</f>
        <v>1.4792494178879605</v>
      </c>
      <c r="AN322" s="58">
        <f t="shared" ref="AN322:AN385" si="275">IF(AQ322=0,0,BL322/AQ322*60)</f>
        <v>8.0597014925373127</v>
      </c>
      <c r="AO322" s="56">
        <v>674.18333333333328</v>
      </c>
      <c r="AP322" s="56">
        <v>121.68333333333334</v>
      </c>
      <c r="AQ322" s="56">
        <v>89.333333333333329</v>
      </c>
      <c r="AR322" s="57">
        <f>SUM(AO322:AQ322)</f>
        <v>885.19999999999993</v>
      </c>
      <c r="AS322">
        <v>81</v>
      </c>
      <c r="AT322">
        <v>110</v>
      </c>
      <c r="AU322">
        <v>30</v>
      </c>
      <c r="AV322">
        <v>12</v>
      </c>
      <c r="AW322">
        <v>7</v>
      </c>
      <c r="AX322" s="9">
        <f t="shared" ref="AX322:AX385" si="276">AS322/AR322*60</f>
        <v>5.4902846814279265</v>
      </c>
      <c r="AY322" s="9">
        <f t="shared" ref="AY322:AY385" si="277">AT322/AR322*60</f>
        <v>7.4559421599638505</v>
      </c>
      <c r="AZ322" s="9">
        <f t="shared" ref="AZ322:AZ385" si="278">AU322/AR322*60</f>
        <v>2.0334387708992323</v>
      </c>
      <c r="BA322" s="9">
        <f t="shared" ref="BA322:BA385" si="279">AV322/AR322*60</f>
        <v>0.81337550835969286</v>
      </c>
      <c r="BB322" s="9">
        <f t="shared" ref="BB322:BB385" si="280">AW322/AR322*60</f>
        <v>0.47446904654315408</v>
      </c>
      <c r="BC322" s="33">
        <f t="shared" ref="BC322:BC385" si="281">AO322/H322</f>
        <v>14.34432624113475</v>
      </c>
      <c r="BD322" s="33">
        <f t="shared" ref="BD322:BD385" si="282">AQ322/H322</f>
        <v>1.9007092198581559</v>
      </c>
      <c r="BE322" s="33">
        <f t="shared" ref="BE322:BE385" si="283">AP322/H322</f>
        <v>2.5890070921985817</v>
      </c>
      <c r="BF322" s="42">
        <f>BI322-BG322-BH322</f>
        <v>30</v>
      </c>
      <c r="BG322" s="43">
        <v>13</v>
      </c>
      <c r="BH322" s="43">
        <v>1</v>
      </c>
      <c r="BI322" s="43">
        <v>44</v>
      </c>
      <c r="BJ322" s="42">
        <f>BM322-BK322-BL322</f>
        <v>22</v>
      </c>
      <c r="BK322" s="43">
        <v>3</v>
      </c>
      <c r="BL322" s="43">
        <v>12</v>
      </c>
      <c r="BM322" s="43">
        <v>37</v>
      </c>
      <c r="BN322" s="34">
        <f t="shared" ref="BN322:BN333" si="284">BU322+CA322</f>
        <v>37.181906452923435</v>
      </c>
      <c r="BO322" s="34">
        <f t="shared" ref="BO322:BO333" si="285">BN322/AR322*2000</f>
        <v>84.007922397025396</v>
      </c>
      <c r="BP322" s="33">
        <v>2.2085386228620139</v>
      </c>
      <c r="BQ322" s="33">
        <v>1.9662601083074838</v>
      </c>
      <c r="BR322" s="33">
        <v>1.4367519596105522</v>
      </c>
      <c r="BS322" s="33">
        <v>-0.23993751873867725</v>
      </c>
      <c r="BT322" s="33">
        <v>0</v>
      </c>
      <c r="BU322" s="9">
        <f t="shared" ref="BU322:BU333" si="286">SUM(BP322:BT322)</f>
        <v>5.3716131720413722</v>
      </c>
      <c r="BV322" s="34">
        <f t="shared" ref="BV322:BV333" si="287">BU322/AR322*2000</f>
        <v>12.136496095891037</v>
      </c>
      <c r="BW322" s="33">
        <v>22.626808868062376</v>
      </c>
      <c r="BX322" s="33">
        <v>0.75364801612670052</v>
      </c>
      <c r="BY322" s="33">
        <v>3.5607066966781762</v>
      </c>
      <c r="BZ322" s="33">
        <v>4.8691297000148106</v>
      </c>
      <c r="CA322" s="9">
        <f t="shared" ref="CA322:CA333" si="288">SUM(BW322:BZ322)</f>
        <v>31.810293280882064</v>
      </c>
      <c r="CB322" s="34">
        <f t="shared" ref="CB322:CB333" si="289">CA322/AR322*2000</f>
        <v>71.871426301134349</v>
      </c>
      <c r="CC322" s="47">
        <v>56.395415999999997</v>
      </c>
      <c r="CD322">
        <v>1570039</v>
      </c>
      <c r="CE322" s="68">
        <f t="shared" ref="CE322:CE385" si="290">IF(CD322&gt;165000, CD322/H322*82, 165000)</f>
        <v>2739216.978723404</v>
      </c>
      <c r="CF322" s="62">
        <v>17.8</v>
      </c>
      <c r="CG322" s="62">
        <v>17.600000000000001</v>
      </c>
      <c r="CH322" s="62">
        <v>7.1</v>
      </c>
      <c r="CI322" s="62">
        <v>1</v>
      </c>
      <c r="CJ322" s="63">
        <f t="shared" si="259"/>
        <v>1.8244568439937359</v>
      </c>
      <c r="CK322" s="62">
        <v>3</v>
      </c>
      <c r="CL322" s="63">
        <f t="shared" si="260"/>
        <v>5.4733705319812085</v>
      </c>
      <c r="CM322" s="62">
        <v>4</v>
      </c>
      <c r="CN322" t="s">
        <v>1883</v>
      </c>
      <c r="CO322" t="s">
        <v>1256</v>
      </c>
      <c r="CQ322" t="s">
        <v>2390</v>
      </c>
      <c r="CR322">
        <v>73</v>
      </c>
      <c r="CS322">
        <v>210</v>
      </c>
      <c r="CT322">
        <v>4</v>
      </c>
      <c r="CU322" t="s">
        <v>3402</v>
      </c>
      <c r="CZ322" s="72">
        <v>800000</v>
      </c>
      <c r="DA322">
        <v>0</v>
      </c>
    </row>
    <row r="323" spans="1:105" x14ac:dyDescent="0.2">
      <c r="A323" s="38" t="s">
        <v>2452</v>
      </c>
      <c r="B323" t="s">
        <v>955</v>
      </c>
      <c r="C323" t="s">
        <v>955</v>
      </c>
      <c r="D323" s="82" t="s">
        <v>955</v>
      </c>
      <c r="E323" t="str">
        <f t="shared" si="261"/>
        <v xml:space="preserve">Staal, Eric </v>
      </c>
      <c r="F323" t="s">
        <v>892</v>
      </c>
      <c r="G323" t="s">
        <v>1537</v>
      </c>
      <c r="H323">
        <v>82</v>
      </c>
      <c r="I323">
        <v>30</v>
      </c>
      <c r="J323">
        <v>40</v>
      </c>
      <c r="K323">
        <f>I323+J323</f>
        <v>70</v>
      </c>
      <c r="L323">
        <v>-6</v>
      </c>
      <c r="M323">
        <v>68</v>
      </c>
      <c r="N323">
        <v>288</v>
      </c>
      <c r="O323" s="4">
        <f t="shared" si="262"/>
        <v>0.10416666666666667</v>
      </c>
      <c r="P323">
        <v>2011</v>
      </c>
      <c r="Q323">
        <v>1</v>
      </c>
      <c r="R323">
        <v>0</v>
      </c>
      <c r="S323">
        <v>559</v>
      </c>
      <c r="T323">
        <v>679</v>
      </c>
      <c r="U323" s="4">
        <f t="shared" si="263"/>
        <v>0.45153473344103395</v>
      </c>
      <c r="V323" s="40">
        <v>24.9</v>
      </c>
      <c r="W323">
        <v>12</v>
      </c>
      <c r="X323">
        <v>14</v>
      </c>
      <c r="Y323">
        <v>1</v>
      </c>
      <c r="Z323">
        <v>0</v>
      </c>
      <c r="AA323">
        <f>I323-W323-Y323</f>
        <v>17</v>
      </c>
      <c r="AB323">
        <f>J323-X323-Z323</f>
        <v>26</v>
      </c>
      <c r="AC323" s="9">
        <f t="shared" si="264"/>
        <v>8.2029469846574514</v>
      </c>
      <c r="AD323" s="9">
        <f t="shared" si="265"/>
        <v>9.5701048154336927</v>
      </c>
      <c r="AE323" s="9">
        <f t="shared" si="266"/>
        <v>12.121212121212123</v>
      </c>
      <c r="AF323" s="9">
        <f t="shared" si="267"/>
        <v>0</v>
      </c>
      <c r="AG323" s="9">
        <f t="shared" si="268"/>
        <v>17.191494143093905</v>
      </c>
      <c r="AH323" s="9">
        <f t="shared" si="269"/>
        <v>26.29287339532009</v>
      </c>
      <c r="AI323" s="6">
        <f t="shared" si="270"/>
        <v>3.0337930840753948</v>
      </c>
      <c r="AJ323" s="6">
        <f t="shared" si="271"/>
        <v>6.5623575877259608</v>
      </c>
      <c r="AK323" s="6">
        <f t="shared" si="272"/>
        <v>2.4242424242424243</v>
      </c>
      <c r="AL323" s="6">
        <f t="shared" si="273"/>
        <v>2.7304137756678557</v>
      </c>
      <c r="AM323" s="6">
        <f t="shared" si="274"/>
        <v>1.0937262646209935</v>
      </c>
      <c r="AN323" s="6">
        <f t="shared" si="275"/>
        <v>7.2727272727272734</v>
      </c>
      <c r="AO323" s="33">
        <v>1186.6333333333334</v>
      </c>
      <c r="AP323" s="33">
        <v>438.86666666666667</v>
      </c>
      <c r="AQ323" s="33">
        <v>24.75</v>
      </c>
      <c r="AR323" s="32">
        <v>1650.25</v>
      </c>
      <c r="AS323" s="40">
        <v>29</v>
      </c>
      <c r="AT323" s="40">
        <v>77</v>
      </c>
      <c r="AU323" s="40">
        <v>110</v>
      </c>
      <c r="AV323" s="40">
        <v>63</v>
      </c>
      <c r="AW323" s="40">
        <v>47</v>
      </c>
      <c r="AX323" s="9">
        <f t="shared" si="276"/>
        <v>1.0543856991364946</v>
      </c>
      <c r="AY323" s="9">
        <f t="shared" si="277"/>
        <v>2.7995758218451749</v>
      </c>
      <c r="AZ323" s="9">
        <f t="shared" si="278"/>
        <v>3.9993940312073923</v>
      </c>
      <c r="BA323" s="9">
        <f t="shared" si="279"/>
        <v>2.2905620360551433</v>
      </c>
      <c r="BB323" s="9">
        <f t="shared" si="280"/>
        <v>1.7088319951522495</v>
      </c>
      <c r="BC323" s="9">
        <f t="shared" si="281"/>
        <v>14.471138211382115</v>
      </c>
      <c r="BD323" s="9">
        <f t="shared" si="282"/>
        <v>0.30182926829268292</v>
      </c>
      <c r="BE323" s="9">
        <f t="shared" si="283"/>
        <v>5.3520325203252037</v>
      </c>
      <c r="BF323" s="3">
        <v>60</v>
      </c>
      <c r="BG323" s="3">
        <v>48</v>
      </c>
      <c r="BH323" s="3">
        <v>1</v>
      </c>
      <c r="BI323" s="3">
        <v>109</v>
      </c>
      <c r="BJ323" s="3">
        <v>54</v>
      </c>
      <c r="BK323" s="3">
        <v>8</v>
      </c>
      <c r="BL323" s="3">
        <v>3</v>
      </c>
      <c r="BM323" s="3">
        <v>65</v>
      </c>
      <c r="BN323" s="34">
        <f t="shared" si="284"/>
        <v>49.381502480624945</v>
      </c>
      <c r="BO323" s="34">
        <f t="shared" si="285"/>
        <v>59.8472988706256</v>
      </c>
      <c r="BP323" s="34">
        <v>26.655571173307834</v>
      </c>
      <c r="BQ323" s="34">
        <v>14.339012285329868</v>
      </c>
      <c r="BR323" s="34">
        <v>7.7005582938941886E-2</v>
      </c>
      <c r="BS323" s="34">
        <v>1.8237419230563616</v>
      </c>
      <c r="BT323" s="34">
        <v>-1.9362237300706506</v>
      </c>
      <c r="BU323" s="34">
        <f t="shared" si="286"/>
        <v>40.95910723456236</v>
      </c>
      <c r="BV323" s="34">
        <f t="shared" si="287"/>
        <v>49.63988151439159</v>
      </c>
      <c r="BW323" s="34">
        <v>11.466564128240533</v>
      </c>
      <c r="BX323" s="34">
        <v>0.1978966123595701</v>
      </c>
      <c r="BY323" s="34">
        <v>0.16467595732936854</v>
      </c>
      <c r="BZ323" s="34">
        <v>-3.4067414518668877</v>
      </c>
      <c r="CA323" s="34">
        <f t="shared" si="288"/>
        <v>8.4223952460625835</v>
      </c>
      <c r="CB323" s="34">
        <f t="shared" si="289"/>
        <v>10.207417356234005</v>
      </c>
      <c r="CC323" s="15">
        <v>42</v>
      </c>
      <c r="CD323" s="7">
        <v>2848409</v>
      </c>
      <c r="CE323" s="68">
        <f t="shared" si="290"/>
        <v>2848409</v>
      </c>
      <c r="CF323" s="9">
        <v>42.4</v>
      </c>
      <c r="CG323" s="9">
        <v>30.2</v>
      </c>
      <c r="CH323" s="9">
        <v>5.5</v>
      </c>
      <c r="CI323" s="9">
        <v>6.3</v>
      </c>
      <c r="CJ323" s="9">
        <f t="shared" si="259"/>
        <v>5.9606408477355872</v>
      </c>
      <c r="CK323" s="9">
        <v>2.9</v>
      </c>
      <c r="CL323" s="9">
        <f t="shared" si="260"/>
        <v>2.7437870568941589</v>
      </c>
      <c r="CM323" s="9">
        <v>9.1999999999999993</v>
      </c>
      <c r="CN323" t="s">
        <v>3112</v>
      </c>
      <c r="CO323" t="s">
        <v>3113</v>
      </c>
      <c r="CP323" t="s">
        <v>2427</v>
      </c>
      <c r="CQ323" t="s">
        <v>2400</v>
      </c>
      <c r="CR323">
        <v>76</v>
      </c>
      <c r="CS323">
        <v>205</v>
      </c>
      <c r="CT323">
        <v>12</v>
      </c>
      <c r="CU323" t="s">
        <v>3402</v>
      </c>
      <c r="CV323" t="s">
        <v>2382</v>
      </c>
      <c r="CW323">
        <v>3</v>
      </c>
      <c r="CX323">
        <v>0</v>
      </c>
      <c r="CY323">
        <v>0</v>
      </c>
      <c r="CZ323" s="70"/>
      <c r="DA323">
        <v>0</v>
      </c>
    </row>
    <row r="324" spans="1:105" x14ac:dyDescent="0.2">
      <c r="A324" s="44" t="s">
        <v>2372</v>
      </c>
      <c r="B324" s="43" t="s">
        <v>955</v>
      </c>
      <c r="C324" s="43" t="s">
        <v>955</v>
      </c>
      <c r="D324" s="82" t="s">
        <v>955</v>
      </c>
      <c r="E324" s="42" t="str">
        <f t="shared" si="261"/>
        <v xml:space="preserve">Staal, Eric </v>
      </c>
      <c r="F324" s="42" t="s">
        <v>892</v>
      </c>
      <c r="G324" s="45" t="s">
        <v>2373</v>
      </c>
      <c r="H324" s="43">
        <v>82</v>
      </c>
      <c r="I324" s="64">
        <v>38</v>
      </c>
      <c r="J324" s="64">
        <v>44</v>
      </c>
      <c r="K324" s="64">
        <v>82</v>
      </c>
      <c r="L324" s="43">
        <v>-2</v>
      </c>
      <c r="M324">
        <v>50</v>
      </c>
      <c r="N324">
        <v>310</v>
      </c>
      <c r="O324" s="4">
        <f t="shared" si="262"/>
        <v>0.12258064516129032</v>
      </c>
      <c r="Q324">
        <v>7</v>
      </c>
      <c r="R324">
        <v>0</v>
      </c>
      <c r="S324">
        <v>767</v>
      </c>
      <c r="T324">
        <v>941</v>
      </c>
      <c r="U324" s="4">
        <f t="shared" si="263"/>
        <v>0.44906323185011709</v>
      </c>
      <c r="V324">
        <v>34</v>
      </c>
      <c r="W324">
        <v>14</v>
      </c>
      <c r="X324">
        <v>21</v>
      </c>
      <c r="Y324">
        <v>0</v>
      </c>
      <c r="Z324">
        <v>0</v>
      </c>
      <c r="AA324">
        <v>24</v>
      </c>
      <c r="AB324">
        <v>23</v>
      </c>
      <c r="AC324" s="9">
        <f t="shared" si="264"/>
        <v>10.976565902953221</v>
      </c>
      <c r="AD324" s="9">
        <f t="shared" si="265"/>
        <v>16.464848854429828</v>
      </c>
      <c r="AE324" s="9">
        <f t="shared" si="266"/>
        <v>0</v>
      </c>
      <c r="AF324" s="9">
        <f t="shared" si="267"/>
        <v>0</v>
      </c>
      <c r="AG324" s="9">
        <f t="shared" si="268"/>
        <v>22.419139302256184</v>
      </c>
      <c r="AH324" s="9">
        <f t="shared" si="269"/>
        <v>21.485008497995516</v>
      </c>
      <c r="AI324" s="58">
        <f t="shared" si="270"/>
        <v>3.2227512746993265</v>
      </c>
      <c r="AJ324" s="58">
        <f t="shared" si="271"/>
        <v>7.99721230072306</v>
      </c>
      <c r="AK324" s="58">
        <f t="shared" si="272"/>
        <v>0</v>
      </c>
      <c r="AL324" s="58">
        <f t="shared" si="273"/>
        <v>2.9892185736341585</v>
      </c>
      <c r="AM324" s="58">
        <f t="shared" si="274"/>
        <v>1.0976565902953219</v>
      </c>
      <c r="AN324" s="58">
        <f t="shared" si="275"/>
        <v>6.1797752808988768</v>
      </c>
      <c r="AO324" s="56">
        <v>1284.6166666666666</v>
      </c>
      <c r="AP324" s="56">
        <v>382.63333333333333</v>
      </c>
      <c r="AQ324" s="56">
        <v>106.8</v>
      </c>
      <c r="AR324" s="57">
        <f>SUM(AO324:AQ324)</f>
        <v>1774.05</v>
      </c>
      <c r="AS324">
        <v>33</v>
      </c>
      <c r="AT324">
        <v>99</v>
      </c>
      <c r="AU324">
        <v>108</v>
      </c>
      <c r="AV324">
        <v>46</v>
      </c>
      <c r="AW324">
        <v>56</v>
      </c>
      <c r="AX324" s="9">
        <f t="shared" si="276"/>
        <v>1.1160903018516952</v>
      </c>
      <c r="AY324" s="9">
        <f t="shared" si="277"/>
        <v>3.3482709055550859</v>
      </c>
      <c r="AZ324" s="9">
        <f t="shared" si="278"/>
        <v>3.6526591696964572</v>
      </c>
      <c r="BA324" s="9">
        <f t="shared" si="279"/>
        <v>1.5557622389447874</v>
      </c>
      <c r="BB324" s="9">
        <f t="shared" si="280"/>
        <v>1.8939714213240888</v>
      </c>
      <c r="BC324" s="33">
        <f t="shared" si="281"/>
        <v>15.666056910569104</v>
      </c>
      <c r="BD324" s="33">
        <f t="shared" si="282"/>
        <v>1.3024390243902439</v>
      </c>
      <c r="BE324" s="33">
        <f t="shared" si="283"/>
        <v>4.6662601626016258</v>
      </c>
      <c r="BF324" s="42">
        <f>BI324-BG324-BH324</f>
        <v>69</v>
      </c>
      <c r="BG324" s="43">
        <v>51</v>
      </c>
      <c r="BH324" s="43">
        <v>0</v>
      </c>
      <c r="BI324" s="43">
        <v>120</v>
      </c>
      <c r="BJ324" s="42">
        <f>BM324-BK324-BL324</f>
        <v>64</v>
      </c>
      <c r="BK324" s="43">
        <v>7</v>
      </c>
      <c r="BL324" s="43">
        <v>11</v>
      </c>
      <c r="BM324" s="43">
        <v>82</v>
      </c>
      <c r="BN324" s="34">
        <f t="shared" si="284"/>
        <v>102.11736446989171</v>
      </c>
      <c r="BO324" s="34">
        <f t="shared" si="285"/>
        <v>115.12343448030407</v>
      </c>
      <c r="BP324" s="33">
        <v>42.361775806822202</v>
      </c>
      <c r="BQ324" s="33">
        <v>30.717921359169114</v>
      </c>
      <c r="BR324" s="33">
        <v>8.6927247684718481</v>
      </c>
      <c r="BS324" s="33">
        <v>-1.5091238868281809</v>
      </c>
      <c r="BT324" s="33">
        <v>3.3494338290705015</v>
      </c>
      <c r="BU324" s="9">
        <f t="shared" si="286"/>
        <v>83.612731876705496</v>
      </c>
      <c r="BV324" s="34">
        <f t="shared" si="287"/>
        <v>94.261978948401122</v>
      </c>
      <c r="BW324" s="33">
        <v>8.7082609191045215</v>
      </c>
      <c r="BX324" s="33">
        <v>-0.21797646266487075</v>
      </c>
      <c r="BY324" s="33">
        <v>6.3514701368593336</v>
      </c>
      <c r="BZ324" s="33">
        <v>3.662877999887229</v>
      </c>
      <c r="CA324" s="9">
        <f t="shared" si="288"/>
        <v>18.504632593186216</v>
      </c>
      <c r="CB324" s="34">
        <f t="shared" si="289"/>
        <v>20.861455531902955</v>
      </c>
      <c r="CC324" s="47">
        <v>46.127643999999997</v>
      </c>
      <c r="CD324">
        <v>4193596</v>
      </c>
      <c r="CE324" s="68">
        <f t="shared" si="290"/>
        <v>4193596</v>
      </c>
      <c r="CF324" s="62">
        <v>41.6</v>
      </c>
      <c r="CG324" s="62">
        <v>33.700000000000003</v>
      </c>
      <c r="CH324" s="62">
        <v>4.0999999999999996</v>
      </c>
      <c r="CI324" s="62">
        <v>12.8</v>
      </c>
      <c r="CJ324" s="63">
        <f t="shared" si="259"/>
        <v>11.310001546289277</v>
      </c>
      <c r="CK324" s="62">
        <v>2.2999999999999998</v>
      </c>
      <c r="CL324" s="63">
        <f t="shared" si="260"/>
        <v>2.0322659028488541</v>
      </c>
      <c r="CM324" s="62">
        <v>15.4</v>
      </c>
      <c r="CN324" t="s">
        <v>1926</v>
      </c>
      <c r="CO324" t="s">
        <v>3113</v>
      </c>
      <c r="CP324" t="s">
        <v>2427</v>
      </c>
      <c r="CQ324" t="s">
        <v>2400</v>
      </c>
      <c r="CR324">
        <v>76</v>
      </c>
      <c r="CS324">
        <v>205</v>
      </c>
      <c r="CT324">
        <v>12</v>
      </c>
      <c r="CU324" t="s">
        <v>3402</v>
      </c>
      <c r="CZ324" s="72">
        <v>4500000</v>
      </c>
      <c r="DA324">
        <v>0</v>
      </c>
    </row>
    <row r="325" spans="1:105" x14ac:dyDescent="0.2">
      <c r="A325" s="38" t="s">
        <v>2452</v>
      </c>
      <c r="B325" t="s">
        <v>955</v>
      </c>
      <c r="C325" t="s">
        <v>955</v>
      </c>
      <c r="D325" s="82" t="s">
        <v>955</v>
      </c>
      <c r="E325" t="str">
        <f t="shared" si="261"/>
        <v xml:space="preserve">Kaberle, Frantisek </v>
      </c>
      <c r="F325" t="s">
        <v>221</v>
      </c>
      <c r="G325" t="s">
        <v>1524</v>
      </c>
      <c r="H325">
        <v>27</v>
      </c>
      <c r="I325">
        <v>2</v>
      </c>
      <c r="J325">
        <v>6</v>
      </c>
      <c r="K325">
        <f>I325+J325</f>
        <v>8</v>
      </c>
      <c r="L325">
        <v>8</v>
      </c>
      <c r="M325">
        <v>20</v>
      </c>
      <c r="N325">
        <v>33</v>
      </c>
      <c r="O325" s="4">
        <f t="shared" si="262"/>
        <v>6.0606060606060608E-2</v>
      </c>
      <c r="P325">
        <v>563</v>
      </c>
      <c r="Q325">
        <v>1</v>
      </c>
      <c r="R325">
        <v>0</v>
      </c>
      <c r="S325">
        <v>0</v>
      </c>
      <c r="T325">
        <v>0</v>
      </c>
      <c r="U325" s="4">
        <f t="shared" si="263"/>
        <v>0</v>
      </c>
      <c r="V325" s="40">
        <v>0</v>
      </c>
      <c r="W325">
        <v>1</v>
      </c>
      <c r="X325">
        <v>2</v>
      </c>
      <c r="Y325">
        <v>0</v>
      </c>
      <c r="Z325">
        <v>0</v>
      </c>
      <c r="AA325">
        <f>I325-W325-Y325</f>
        <v>1</v>
      </c>
      <c r="AB325">
        <f>J325-X325-Z325</f>
        <v>4</v>
      </c>
      <c r="AC325" s="9">
        <f t="shared" si="264"/>
        <v>3.5426097224955719</v>
      </c>
      <c r="AD325" s="9">
        <f t="shared" si="265"/>
        <v>7.0852194449911439</v>
      </c>
      <c r="AE325" s="9">
        <f t="shared" si="266"/>
        <v>0</v>
      </c>
      <c r="AF325" s="9">
        <f t="shared" si="267"/>
        <v>0</v>
      </c>
      <c r="AG325" s="9">
        <f t="shared" si="268"/>
        <v>3.649265078560568</v>
      </c>
      <c r="AH325" s="9">
        <f t="shared" si="269"/>
        <v>14.597060314242272</v>
      </c>
      <c r="AI325" s="6">
        <f t="shared" si="270"/>
        <v>2.7369488089204261</v>
      </c>
      <c r="AJ325" s="6">
        <f t="shared" si="271"/>
        <v>6.3766975004920283</v>
      </c>
      <c r="AK325" s="6">
        <f t="shared" si="272"/>
        <v>0</v>
      </c>
      <c r="AL325" s="6">
        <f t="shared" si="273"/>
        <v>1.2772427774961987</v>
      </c>
      <c r="AM325" s="6">
        <f t="shared" si="274"/>
        <v>0.70852194449911432</v>
      </c>
      <c r="AN325" s="6">
        <f t="shared" si="275"/>
        <v>0</v>
      </c>
      <c r="AO325" s="33">
        <v>328.83333333333331</v>
      </c>
      <c r="AP325" s="33">
        <v>84.683333333333337</v>
      </c>
      <c r="AQ325" s="33">
        <v>5.8</v>
      </c>
      <c r="AR325" s="32">
        <v>419.31666666666666</v>
      </c>
      <c r="AS325" s="40">
        <v>17</v>
      </c>
      <c r="AT325" s="40">
        <v>16</v>
      </c>
      <c r="AU325" s="40">
        <v>14</v>
      </c>
      <c r="AV325" s="40">
        <v>15</v>
      </c>
      <c r="AW325" s="40">
        <v>8</v>
      </c>
      <c r="AX325" s="9">
        <f t="shared" si="276"/>
        <v>2.4325291148296833</v>
      </c>
      <c r="AY325" s="9">
        <f t="shared" si="277"/>
        <v>2.289439166898525</v>
      </c>
      <c r="AZ325" s="9">
        <f t="shared" si="278"/>
        <v>2.0032592710362094</v>
      </c>
      <c r="BA325" s="9">
        <f t="shared" si="279"/>
        <v>2.1463492189673676</v>
      </c>
      <c r="BB325" s="9">
        <f t="shared" si="280"/>
        <v>1.1447195834492625</v>
      </c>
      <c r="BC325" s="9">
        <f t="shared" si="281"/>
        <v>12.179012345679011</v>
      </c>
      <c r="BD325" s="9">
        <f t="shared" si="282"/>
        <v>0.21481481481481482</v>
      </c>
      <c r="BE325" s="9">
        <f t="shared" si="283"/>
        <v>3.13641975308642</v>
      </c>
      <c r="BF325" s="3">
        <v>15</v>
      </c>
      <c r="BG325" s="3">
        <v>9</v>
      </c>
      <c r="BH325" s="3">
        <v>0</v>
      </c>
      <c r="BI325" s="3">
        <v>24</v>
      </c>
      <c r="BJ325" s="3">
        <v>7</v>
      </c>
      <c r="BK325" s="3">
        <v>1</v>
      </c>
      <c r="BL325" s="3">
        <v>0</v>
      </c>
      <c r="BM325" s="3">
        <v>8</v>
      </c>
      <c r="BN325" s="34">
        <f t="shared" si="284"/>
        <v>16.984182222570439</v>
      </c>
      <c r="BO325" s="34">
        <f t="shared" si="285"/>
        <v>81.008858329363363</v>
      </c>
      <c r="BP325" s="34">
        <v>2.3794485465426707</v>
      </c>
      <c r="BQ325" s="34">
        <v>0.67202968501032279</v>
      </c>
      <c r="BR325" s="34">
        <v>1.9566565279612574E-2</v>
      </c>
      <c r="BS325" s="34">
        <v>-1.3165712616716988E-2</v>
      </c>
      <c r="BT325" s="34">
        <v>0</v>
      </c>
      <c r="BU325" s="34">
        <f t="shared" si="286"/>
        <v>3.0578790842158892</v>
      </c>
      <c r="BV325" s="34">
        <f t="shared" si="287"/>
        <v>14.585058631340939</v>
      </c>
      <c r="BW325" s="34">
        <v>13.438804544595319</v>
      </c>
      <c r="BX325" s="34">
        <v>1.5290159214111845</v>
      </c>
      <c r="BY325" s="34">
        <v>0.72249027457123138</v>
      </c>
      <c r="BZ325" s="34">
        <v>-1.7640076022231868</v>
      </c>
      <c r="CA325" s="34">
        <f t="shared" si="288"/>
        <v>13.92630313835455</v>
      </c>
      <c r="CB325" s="34">
        <f t="shared" si="289"/>
        <v>66.423799698022421</v>
      </c>
      <c r="CC325" s="15">
        <v>57</v>
      </c>
      <c r="CD325" s="7">
        <v>935348</v>
      </c>
      <c r="CE325" s="68">
        <f t="shared" si="290"/>
        <v>2840686.5185185187</v>
      </c>
      <c r="CF325" s="9">
        <v>9.9</v>
      </c>
      <c r="CG325" s="9">
        <v>6.6</v>
      </c>
      <c r="CH325" s="9">
        <v>10.199999999999999</v>
      </c>
      <c r="CI325" s="9">
        <v>0.6</v>
      </c>
      <c r="CJ325" s="9">
        <f t="shared" si="259"/>
        <v>2.3538642604943116</v>
      </c>
      <c r="CK325" s="9">
        <v>3.2</v>
      </c>
      <c r="CL325" s="9">
        <f t="shared" si="260"/>
        <v>12.553942722636329</v>
      </c>
      <c r="CM325" s="9">
        <v>3.8</v>
      </c>
      <c r="CN325" t="s">
        <v>1261</v>
      </c>
      <c r="CO325" t="s">
        <v>3111</v>
      </c>
      <c r="CQ325" t="s">
        <v>3079</v>
      </c>
      <c r="CR325">
        <v>72</v>
      </c>
      <c r="CS325">
        <v>190</v>
      </c>
      <c r="CT325">
        <v>5</v>
      </c>
      <c r="CU325" t="s">
        <v>3402</v>
      </c>
      <c r="CV325" t="s">
        <v>2382</v>
      </c>
      <c r="CW325">
        <v>0</v>
      </c>
      <c r="CX325">
        <v>0</v>
      </c>
      <c r="CY325">
        <v>0</v>
      </c>
      <c r="CZ325" s="70"/>
      <c r="DA325">
        <v>0</v>
      </c>
    </row>
    <row r="326" spans="1:105" s="18" customFormat="1" x14ac:dyDescent="0.2">
      <c r="A326" s="44" t="s">
        <v>2372</v>
      </c>
      <c r="B326" s="43" t="s">
        <v>955</v>
      </c>
      <c r="C326" s="43" t="s">
        <v>955</v>
      </c>
      <c r="D326" s="82" t="s">
        <v>955</v>
      </c>
      <c r="E326" s="42" t="str">
        <f t="shared" si="261"/>
        <v xml:space="preserve">Kaberle, Frantisek </v>
      </c>
      <c r="F326" s="42" t="s">
        <v>221</v>
      </c>
      <c r="G326" s="45" t="s">
        <v>2374</v>
      </c>
      <c r="H326" s="43">
        <v>80</v>
      </c>
      <c r="I326" s="64">
        <v>0</v>
      </c>
      <c r="J326" s="64">
        <v>22</v>
      </c>
      <c r="K326" s="64">
        <v>22</v>
      </c>
      <c r="L326" s="43">
        <v>-4</v>
      </c>
      <c r="M326">
        <v>30</v>
      </c>
      <c r="N326">
        <v>89</v>
      </c>
      <c r="O326" s="4">
        <f t="shared" si="262"/>
        <v>0</v>
      </c>
      <c r="P326"/>
      <c r="Q326">
        <v>0</v>
      </c>
      <c r="R326">
        <v>0</v>
      </c>
      <c r="S326">
        <v>0</v>
      </c>
      <c r="T326">
        <v>0</v>
      </c>
      <c r="U326" s="4">
        <f t="shared" si="263"/>
        <v>0</v>
      </c>
      <c r="V326">
        <v>0</v>
      </c>
      <c r="W326">
        <v>0</v>
      </c>
      <c r="X326">
        <v>10</v>
      </c>
      <c r="Y326">
        <v>0</v>
      </c>
      <c r="Z326">
        <v>0</v>
      </c>
      <c r="AA326">
        <v>0</v>
      </c>
      <c r="AB326">
        <v>12</v>
      </c>
      <c r="AC326" s="9">
        <f t="shared" si="264"/>
        <v>0</v>
      </c>
      <c r="AD326" s="9">
        <f t="shared" si="265"/>
        <v>13.793103448275861</v>
      </c>
      <c r="AE326" s="9">
        <f t="shared" si="266"/>
        <v>0</v>
      </c>
      <c r="AF326" s="9">
        <f t="shared" si="267"/>
        <v>0</v>
      </c>
      <c r="AG326" s="9">
        <f t="shared" si="268"/>
        <v>0</v>
      </c>
      <c r="AH326" s="9">
        <f t="shared" si="269"/>
        <v>13.148483511132078</v>
      </c>
      <c r="AI326" s="58">
        <f t="shared" si="270"/>
        <v>2.574911354263365</v>
      </c>
      <c r="AJ326" s="58">
        <f t="shared" si="271"/>
        <v>5.2413793103448274</v>
      </c>
      <c r="AK326" s="58">
        <f t="shared" si="272"/>
        <v>1.0126582278481011</v>
      </c>
      <c r="AL326" s="58">
        <f t="shared" si="273"/>
        <v>2.5201260063003148</v>
      </c>
      <c r="AM326" s="58">
        <f t="shared" si="274"/>
        <v>1.6551724137931034</v>
      </c>
      <c r="AN326" s="58">
        <f t="shared" si="275"/>
        <v>8.1012658227848089</v>
      </c>
      <c r="AO326" s="56">
        <v>1095.1833333333334</v>
      </c>
      <c r="AP326" s="56">
        <v>217.5</v>
      </c>
      <c r="AQ326" s="56">
        <v>59.25</v>
      </c>
      <c r="AR326" s="57">
        <f>SUM(AO326:AQ326)</f>
        <v>1371.9333333333334</v>
      </c>
      <c r="AS326">
        <v>82</v>
      </c>
      <c r="AT326">
        <v>28</v>
      </c>
      <c r="AU326">
        <v>22</v>
      </c>
      <c r="AV326">
        <v>17</v>
      </c>
      <c r="AW326">
        <v>26</v>
      </c>
      <c r="AX326" s="9">
        <f t="shared" si="276"/>
        <v>3.5861800864959426</v>
      </c>
      <c r="AY326" s="9">
        <f t="shared" si="277"/>
        <v>1.2245492978278829</v>
      </c>
      <c r="AZ326" s="9">
        <f t="shared" si="278"/>
        <v>0.96214587686476505</v>
      </c>
      <c r="BA326" s="9">
        <f t="shared" si="279"/>
        <v>0.74347635939550016</v>
      </c>
      <c r="BB326" s="9">
        <f t="shared" si="280"/>
        <v>1.1370814908401767</v>
      </c>
      <c r="BC326" s="33">
        <f t="shared" si="281"/>
        <v>13.689791666666668</v>
      </c>
      <c r="BD326" s="33">
        <f t="shared" si="282"/>
        <v>0.74062499999999998</v>
      </c>
      <c r="BE326" s="33">
        <f t="shared" si="283"/>
        <v>2.71875</v>
      </c>
      <c r="BF326" s="42">
        <f>BI326-BG326-BH326</f>
        <v>47</v>
      </c>
      <c r="BG326" s="43">
        <v>19</v>
      </c>
      <c r="BH326" s="43">
        <v>1</v>
      </c>
      <c r="BI326" s="43">
        <v>67</v>
      </c>
      <c r="BJ326" s="42">
        <f>BM326-BK326-BL326</f>
        <v>46</v>
      </c>
      <c r="BK326" s="43">
        <v>6</v>
      </c>
      <c r="BL326" s="43">
        <v>8</v>
      </c>
      <c r="BM326" s="43">
        <v>60</v>
      </c>
      <c r="BN326" s="34">
        <f t="shared" si="284"/>
        <v>33.424421404732477</v>
      </c>
      <c r="BO326" s="34">
        <f t="shared" si="285"/>
        <v>48.726014001748105</v>
      </c>
      <c r="BP326" s="33">
        <v>2.6009245098423923</v>
      </c>
      <c r="BQ326" s="33">
        <v>0.98292415679957013</v>
      </c>
      <c r="BR326" s="33">
        <v>-2.9567094786107879</v>
      </c>
      <c r="BS326" s="33">
        <v>-0.1591376640141787</v>
      </c>
      <c r="BT326" s="33">
        <v>0</v>
      </c>
      <c r="BU326" s="9">
        <f t="shared" si="286"/>
        <v>0.46800152401699602</v>
      </c>
      <c r="BV326" s="34">
        <f t="shared" si="287"/>
        <v>0.6822511162111804</v>
      </c>
      <c r="BW326" s="33">
        <v>28.282414375271234</v>
      </c>
      <c r="BX326" s="33">
        <v>-4.2731386069539425</v>
      </c>
      <c r="BY326" s="33">
        <v>2.3210090771721821</v>
      </c>
      <c r="BZ326" s="33">
        <v>6.6261350352260049</v>
      </c>
      <c r="CA326" s="9">
        <f t="shared" si="288"/>
        <v>32.95641988071548</v>
      </c>
      <c r="CB326" s="34">
        <f t="shared" si="289"/>
        <v>48.043762885536928</v>
      </c>
      <c r="CC326" s="47">
        <v>46.475203999999998</v>
      </c>
      <c r="CD326">
        <v>1714182</v>
      </c>
      <c r="CE326" s="68">
        <f t="shared" si="290"/>
        <v>1757036.55</v>
      </c>
      <c r="CF326" s="62">
        <v>29</v>
      </c>
      <c r="CG326" s="62">
        <v>27.1</v>
      </c>
      <c r="CH326" s="62">
        <v>-2.2000000000000002</v>
      </c>
      <c r="CI326" s="62">
        <v>0.9</v>
      </c>
      <c r="CJ326" s="63">
        <f t="shared" si="259"/>
        <v>1.0917803095399359</v>
      </c>
      <c r="CK326" s="62">
        <v>1.3</v>
      </c>
      <c r="CL326" s="63">
        <f t="shared" si="260"/>
        <v>1.5770160026687963</v>
      </c>
      <c r="CM326" s="62">
        <v>2.2000000000000002</v>
      </c>
      <c r="CN326" t="s">
        <v>1937</v>
      </c>
      <c r="CO326" t="s">
        <v>3111</v>
      </c>
      <c r="CP326"/>
      <c r="CQ326" t="s">
        <v>3079</v>
      </c>
      <c r="CR326">
        <v>72</v>
      </c>
      <c r="CS326">
        <v>190</v>
      </c>
      <c r="CT326">
        <v>5</v>
      </c>
      <c r="CU326" t="s">
        <v>3402</v>
      </c>
      <c r="CV326"/>
      <c r="CW326"/>
      <c r="CX326"/>
      <c r="CY326"/>
      <c r="CZ326" s="72">
        <v>2200000</v>
      </c>
      <c r="DA326">
        <v>0</v>
      </c>
    </row>
    <row r="327" spans="1:105" x14ac:dyDescent="0.2">
      <c r="A327" s="38" t="s">
        <v>2452</v>
      </c>
      <c r="B327" t="s">
        <v>955</v>
      </c>
      <c r="C327" t="s">
        <v>955</v>
      </c>
      <c r="D327" s="82" t="s">
        <v>955</v>
      </c>
      <c r="E327" t="str">
        <f t="shared" si="261"/>
        <v xml:space="preserve">Wesley, Glen </v>
      </c>
      <c r="F327" t="s">
        <v>2339</v>
      </c>
      <c r="G327" t="s">
        <v>1524</v>
      </c>
      <c r="H327">
        <v>68</v>
      </c>
      <c r="I327">
        <v>1</v>
      </c>
      <c r="J327">
        <v>12</v>
      </c>
      <c r="K327">
        <f>I327+J327</f>
        <v>13</v>
      </c>
      <c r="L327">
        <v>11</v>
      </c>
      <c r="M327">
        <v>56</v>
      </c>
      <c r="N327">
        <v>51</v>
      </c>
      <c r="O327" s="4">
        <f t="shared" si="262"/>
        <v>1.9607843137254902E-2</v>
      </c>
      <c r="P327">
        <v>1592</v>
      </c>
      <c r="Q327">
        <v>1</v>
      </c>
      <c r="R327">
        <v>0</v>
      </c>
      <c r="S327">
        <v>0</v>
      </c>
      <c r="T327">
        <v>0</v>
      </c>
      <c r="U327" s="4">
        <f t="shared" si="263"/>
        <v>0</v>
      </c>
      <c r="V327" s="40">
        <v>0</v>
      </c>
      <c r="W327">
        <v>0</v>
      </c>
      <c r="X327">
        <v>1</v>
      </c>
      <c r="Y327">
        <v>1</v>
      </c>
      <c r="Z327">
        <v>1</v>
      </c>
      <c r="AA327">
        <f>I327-W327-Y327</f>
        <v>0</v>
      </c>
      <c r="AB327">
        <f>J327-X327-Z327</f>
        <v>10</v>
      </c>
      <c r="AC327" s="9">
        <f t="shared" si="264"/>
        <v>0</v>
      </c>
      <c r="AD327" s="9">
        <f t="shared" si="265"/>
        <v>14.717906786590353</v>
      </c>
      <c r="AE327" s="9">
        <f t="shared" si="266"/>
        <v>1.2964563526361277</v>
      </c>
      <c r="AF327" s="9">
        <f t="shared" si="267"/>
        <v>1.2964563526361277</v>
      </c>
      <c r="AG327" s="9">
        <f t="shared" si="268"/>
        <v>0</v>
      </c>
      <c r="AH327" s="9">
        <f t="shared" si="269"/>
        <v>14.854549205694244</v>
      </c>
      <c r="AI327" s="6">
        <f t="shared" si="270"/>
        <v>2.6738188570249641</v>
      </c>
      <c r="AJ327" s="6">
        <f t="shared" si="271"/>
        <v>8.8307440719542107</v>
      </c>
      <c r="AK327" s="6">
        <f t="shared" si="272"/>
        <v>2.0743301642178045</v>
      </c>
      <c r="AL327" s="6">
        <f t="shared" si="273"/>
        <v>2.7480916030534357</v>
      </c>
      <c r="AM327" s="6">
        <f t="shared" si="274"/>
        <v>0</v>
      </c>
      <c r="AN327" s="6">
        <f t="shared" si="275"/>
        <v>6.2229904926534143</v>
      </c>
      <c r="AO327" s="33">
        <v>807.83333333333326</v>
      </c>
      <c r="AP327" s="33">
        <v>20.383333333333333</v>
      </c>
      <c r="AQ327" s="33">
        <v>231.4</v>
      </c>
      <c r="AR327" s="32">
        <v>1059.6166666666668</v>
      </c>
      <c r="AS327" s="40">
        <v>103</v>
      </c>
      <c r="AT327" s="40">
        <v>86</v>
      </c>
      <c r="AU327" s="40">
        <v>22</v>
      </c>
      <c r="AV327" s="40">
        <v>33</v>
      </c>
      <c r="AW327" s="40">
        <v>11</v>
      </c>
      <c r="AX327" s="9">
        <f t="shared" si="276"/>
        <v>5.8322978435597772</v>
      </c>
      <c r="AY327" s="9">
        <f t="shared" si="277"/>
        <v>4.8696855781178723</v>
      </c>
      <c r="AZ327" s="9">
        <f t="shared" si="278"/>
        <v>1.2457335199836417</v>
      </c>
      <c r="BA327" s="9">
        <f t="shared" si="279"/>
        <v>1.8686002799754626</v>
      </c>
      <c r="BB327" s="9">
        <f t="shared" si="280"/>
        <v>0.62286675999182084</v>
      </c>
      <c r="BC327" s="9">
        <f t="shared" si="281"/>
        <v>11.879901960784313</v>
      </c>
      <c r="BD327" s="9">
        <f t="shared" si="282"/>
        <v>3.4029411764705881</v>
      </c>
      <c r="BE327" s="9">
        <f t="shared" si="283"/>
        <v>0.2997549019607843</v>
      </c>
      <c r="BF327" s="3">
        <v>36</v>
      </c>
      <c r="BG327" s="3">
        <v>3</v>
      </c>
      <c r="BH327" s="3">
        <v>8</v>
      </c>
      <c r="BI327" s="3">
        <v>47</v>
      </c>
      <c r="BJ327" s="3">
        <v>37</v>
      </c>
      <c r="BK327" s="3">
        <v>0</v>
      </c>
      <c r="BL327" s="3">
        <v>24</v>
      </c>
      <c r="BM327" s="3">
        <v>61</v>
      </c>
      <c r="BN327" s="34">
        <f t="shared" si="284"/>
        <v>25.668213555268068</v>
      </c>
      <c r="BO327" s="34">
        <f t="shared" si="285"/>
        <v>48.448112157418059</v>
      </c>
      <c r="BP327" s="34">
        <v>2.0990701698659584</v>
      </c>
      <c r="BQ327" s="34">
        <v>8.8406341518362852E-2</v>
      </c>
      <c r="BR327" s="34">
        <v>4.9444871448862386E-2</v>
      </c>
      <c r="BS327" s="34">
        <v>2.2870020412623457</v>
      </c>
      <c r="BT327" s="34">
        <v>0</v>
      </c>
      <c r="BU327" s="34">
        <f t="shared" si="286"/>
        <v>4.5239234240955293</v>
      </c>
      <c r="BV327" s="34">
        <f t="shared" si="287"/>
        <v>8.5387925018711712</v>
      </c>
      <c r="BW327" s="34">
        <v>21.036905620895581</v>
      </c>
      <c r="BX327" s="34">
        <v>0.63470270424885566</v>
      </c>
      <c r="BY327" s="34">
        <v>5.7325342302993496</v>
      </c>
      <c r="BZ327" s="34">
        <v>-6.2598524242712479</v>
      </c>
      <c r="CA327" s="34">
        <f t="shared" si="288"/>
        <v>21.144290131172539</v>
      </c>
      <c r="CB327" s="34">
        <f t="shared" si="289"/>
        <v>39.909319655546888</v>
      </c>
      <c r="CC327" s="15">
        <v>59</v>
      </c>
      <c r="CD327" s="7">
        <v>1628960</v>
      </c>
      <c r="CE327" s="68">
        <f t="shared" si="290"/>
        <v>1964334.1176470588</v>
      </c>
      <c r="CF327" s="9">
        <v>19</v>
      </c>
      <c r="CG327" s="9">
        <v>29</v>
      </c>
      <c r="CH327" s="9">
        <v>10.8</v>
      </c>
      <c r="CI327" s="9">
        <v>-0.1</v>
      </c>
      <c r="CJ327" s="9">
        <f t="shared" si="259"/>
        <v>-0.15250876925423215</v>
      </c>
      <c r="CK327" s="9">
        <v>6</v>
      </c>
      <c r="CL327" s="9">
        <f t="shared" si="260"/>
        <v>9.1505261552539281</v>
      </c>
      <c r="CM327" s="9">
        <v>5.9</v>
      </c>
      <c r="CN327" t="s">
        <v>1309</v>
      </c>
      <c r="CO327" t="s">
        <v>3445</v>
      </c>
      <c r="CP327" t="s">
        <v>2417</v>
      </c>
      <c r="CQ327" t="s">
        <v>2400</v>
      </c>
      <c r="CR327">
        <v>73</v>
      </c>
      <c r="CS327">
        <v>207</v>
      </c>
      <c r="CT327">
        <v>2</v>
      </c>
      <c r="CU327" t="s">
        <v>3402</v>
      </c>
      <c r="CV327" t="s">
        <v>2382</v>
      </c>
      <c r="CW327">
        <v>0</v>
      </c>
      <c r="CX327">
        <v>0</v>
      </c>
      <c r="CY327">
        <v>0</v>
      </c>
      <c r="CZ327" s="70"/>
      <c r="DA327">
        <v>0</v>
      </c>
    </row>
    <row r="328" spans="1:105" x14ac:dyDescent="0.2">
      <c r="A328" s="44" t="s">
        <v>2372</v>
      </c>
      <c r="B328" s="43" t="s">
        <v>955</v>
      </c>
      <c r="C328" s="43" t="s">
        <v>955</v>
      </c>
      <c r="D328" s="82" t="s">
        <v>955</v>
      </c>
      <c r="E328" s="42" t="str">
        <f t="shared" si="261"/>
        <v xml:space="preserve">Wesley, Glen </v>
      </c>
      <c r="F328" s="42" t="s">
        <v>2339</v>
      </c>
      <c r="G328" s="45" t="s">
        <v>2374</v>
      </c>
      <c r="H328" s="43">
        <v>78</v>
      </c>
      <c r="I328" s="64">
        <v>1</v>
      </c>
      <c r="J328" s="64">
        <v>7</v>
      </c>
      <c r="K328" s="64">
        <v>8</v>
      </c>
      <c r="L328" s="43">
        <v>-3</v>
      </c>
      <c r="M328">
        <v>52</v>
      </c>
      <c r="N328">
        <v>63</v>
      </c>
      <c r="O328" s="4">
        <f t="shared" si="262"/>
        <v>1.5873015873015872E-2</v>
      </c>
      <c r="Q328">
        <v>1</v>
      </c>
      <c r="R328">
        <v>0</v>
      </c>
      <c r="S328">
        <v>0</v>
      </c>
      <c r="T328">
        <v>0</v>
      </c>
      <c r="U328" s="4">
        <f t="shared" si="263"/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6</v>
      </c>
      <c r="AC328" s="9">
        <f t="shared" si="264"/>
        <v>0</v>
      </c>
      <c r="AD328" s="9">
        <f t="shared" si="265"/>
        <v>0</v>
      </c>
      <c r="AE328" s="9">
        <f t="shared" si="266"/>
        <v>0</v>
      </c>
      <c r="AF328" s="9">
        <f t="shared" si="267"/>
        <v>1.2403528114663724</v>
      </c>
      <c r="AG328" s="9">
        <f t="shared" si="268"/>
        <v>1.1947431302270013</v>
      </c>
      <c r="AH328" s="9">
        <f t="shared" si="269"/>
        <v>7.1684587813620073</v>
      </c>
      <c r="AI328" s="58">
        <f t="shared" si="270"/>
        <v>1.8518518518518519</v>
      </c>
      <c r="AJ328" s="58">
        <f t="shared" si="271"/>
        <v>6.557377049180328</v>
      </c>
      <c r="AK328" s="58">
        <f t="shared" si="272"/>
        <v>0.24807056229327451</v>
      </c>
      <c r="AL328" s="58">
        <f t="shared" si="273"/>
        <v>2.0908004778972522</v>
      </c>
      <c r="AM328" s="58">
        <f t="shared" si="274"/>
        <v>0</v>
      </c>
      <c r="AN328" s="58">
        <f t="shared" si="275"/>
        <v>10.667034178610804</v>
      </c>
      <c r="AO328" s="56">
        <v>1004.4</v>
      </c>
      <c r="AP328" s="56">
        <v>9.15</v>
      </c>
      <c r="AQ328" s="56">
        <v>241.86666666666667</v>
      </c>
      <c r="AR328" s="57">
        <f>SUM(AO328:AQ328)</f>
        <v>1255.4166666666665</v>
      </c>
      <c r="AS328">
        <v>110</v>
      </c>
      <c r="AT328">
        <v>85</v>
      </c>
      <c r="AU328">
        <v>29</v>
      </c>
      <c r="AV328">
        <v>17</v>
      </c>
      <c r="AW328">
        <v>15</v>
      </c>
      <c r="AX328" s="9">
        <f t="shared" si="276"/>
        <v>5.2572187188848334</v>
      </c>
      <c r="AY328" s="9">
        <f t="shared" si="277"/>
        <v>4.0623962827746443</v>
      </c>
      <c r="AZ328" s="9">
        <f t="shared" si="278"/>
        <v>1.3859940258878196</v>
      </c>
      <c r="BA328" s="9">
        <f t="shared" si="279"/>
        <v>0.8124792565549287</v>
      </c>
      <c r="BB328" s="9">
        <f t="shared" si="280"/>
        <v>0.71689346166611356</v>
      </c>
      <c r="BC328" s="33">
        <f t="shared" si="281"/>
        <v>12.876923076923077</v>
      </c>
      <c r="BD328" s="33">
        <f t="shared" si="282"/>
        <v>3.1008547008547009</v>
      </c>
      <c r="BE328" s="33">
        <f t="shared" si="283"/>
        <v>0.11730769230769231</v>
      </c>
      <c r="BF328" s="42">
        <f>BI328-BG328-BH328</f>
        <v>31</v>
      </c>
      <c r="BG328" s="43">
        <v>1</v>
      </c>
      <c r="BH328" s="43">
        <v>1</v>
      </c>
      <c r="BI328" s="43">
        <v>33</v>
      </c>
      <c r="BJ328" s="42">
        <f>BM328-BK328-BL328</f>
        <v>35</v>
      </c>
      <c r="BK328" s="43">
        <v>0</v>
      </c>
      <c r="BL328" s="43">
        <v>43</v>
      </c>
      <c r="BM328" s="43">
        <v>78</v>
      </c>
      <c r="BN328" s="34">
        <f t="shared" si="284"/>
        <v>32.81054955074783</v>
      </c>
      <c r="BO328" s="34">
        <f t="shared" si="285"/>
        <v>52.270374325784793</v>
      </c>
      <c r="BP328" s="33">
        <v>1.9389779435440853E-2</v>
      </c>
      <c r="BQ328" s="33">
        <v>-0.35889443725923337</v>
      </c>
      <c r="BR328" s="33">
        <v>2.990832671644462</v>
      </c>
      <c r="BS328" s="33">
        <v>0.14321324056689599</v>
      </c>
      <c r="BT328" s="33">
        <v>0</v>
      </c>
      <c r="BU328" s="9">
        <f t="shared" si="286"/>
        <v>2.7945412543875654</v>
      </c>
      <c r="BV328" s="34">
        <f t="shared" si="287"/>
        <v>4.4519741191703668</v>
      </c>
      <c r="BW328" s="33">
        <v>30.675437171571001</v>
      </c>
      <c r="BX328" s="33">
        <v>0.40519726395328032</v>
      </c>
      <c r="BY328" s="33">
        <v>-0.76025981176302704</v>
      </c>
      <c r="BZ328" s="33">
        <v>-0.30436632740098724</v>
      </c>
      <c r="CA328" s="9">
        <f t="shared" si="288"/>
        <v>30.016008296360265</v>
      </c>
      <c r="CB328" s="34">
        <f t="shared" si="289"/>
        <v>47.818400206614434</v>
      </c>
      <c r="CC328" s="47">
        <v>44.558537000000001</v>
      </c>
      <c r="CD328">
        <v>787200</v>
      </c>
      <c r="CE328" s="68">
        <f t="shared" si="290"/>
        <v>827569.23076923075</v>
      </c>
      <c r="CF328" s="62">
        <v>18.100000000000001</v>
      </c>
      <c r="CG328" s="62">
        <v>31.4</v>
      </c>
      <c r="CH328" s="62">
        <v>-5.5</v>
      </c>
      <c r="CI328" s="62">
        <v>-1.1000000000000001</v>
      </c>
      <c r="CJ328" s="63">
        <f t="shared" si="259"/>
        <v>-1.4604031597813822</v>
      </c>
      <c r="CK328" s="62">
        <v>0.5</v>
      </c>
      <c r="CL328" s="63">
        <f t="shared" si="260"/>
        <v>0.66381961808244638</v>
      </c>
      <c r="CM328" s="62">
        <v>-0.5</v>
      </c>
      <c r="CN328" t="s">
        <v>1952</v>
      </c>
      <c r="CO328" t="s">
        <v>3445</v>
      </c>
      <c r="CP328" t="s">
        <v>2417</v>
      </c>
      <c r="CQ328" t="s">
        <v>2400</v>
      </c>
      <c r="CR328">
        <v>73</v>
      </c>
      <c r="CS328">
        <v>207</v>
      </c>
      <c r="CT328">
        <v>2</v>
      </c>
      <c r="CU328" t="s">
        <v>3402</v>
      </c>
      <c r="CZ328" s="72">
        <v>1400000</v>
      </c>
      <c r="DA328">
        <v>0</v>
      </c>
    </row>
    <row r="329" spans="1:105" x14ac:dyDescent="0.2">
      <c r="A329" s="38" t="s">
        <v>2452</v>
      </c>
      <c r="B329" t="s">
        <v>956</v>
      </c>
      <c r="C329" t="s">
        <v>955</v>
      </c>
      <c r="D329" t="s">
        <v>955</v>
      </c>
      <c r="E329" t="str">
        <f t="shared" si="261"/>
        <v xml:space="preserve">Hamilton, Jeff </v>
      </c>
      <c r="F329" t="s">
        <v>148</v>
      </c>
      <c r="G329" t="s">
        <v>1537</v>
      </c>
      <c r="H329">
        <v>70</v>
      </c>
      <c r="I329">
        <v>18</v>
      </c>
      <c r="J329">
        <v>21</v>
      </c>
      <c r="K329">
        <f>I329+J329</f>
        <v>39</v>
      </c>
      <c r="L329">
        <v>-4</v>
      </c>
      <c r="M329">
        <v>22</v>
      </c>
      <c r="N329">
        <v>138</v>
      </c>
      <c r="O329" s="4">
        <f t="shared" si="262"/>
        <v>0.13043478260869565</v>
      </c>
      <c r="P329">
        <v>1193</v>
      </c>
      <c r="Q329">
        <v>4</v>
      </c>
      <c r="R329">
        <v>0</v>
      </c>
      <c r="S329">
        <v>20</v>
      </c>
      <c r="T329">
        <v>35</v>
      </c>
      <c r="U329" s="4">
        <f t="shared" si="263"/>
        <v>0.36363636363636365</v>
      </c>
      <c r="V329" s="40">
        <v>1.4</v>
      </c>
      <c r="W329">
        <v>3</v>
      </c>
      <c r="X329">
        <v>11</v>
      </c>
      <c r="Y329">
        <v>0</v>
      </c>
      <c r="Z329">
        <v>0</v>
      </c>
      <c r="AA329">
        <f>I329-W329-Y329</f>
        <v>15</v>
      </c>
      <c r="AB329">
        <f>J329-X329-Z329</f>
        <v>10</v>
      </c>
      <c r="AC329" s="9">
        <f t="shared" si="264"/>
        <v>3.8221970554926386</v>
      </c>
      <c r="AD329" s="9">
        <f t="shared" si="265"/>
        <v>14.014722536806341</v>
      </c>
      <c r="AE329" s="9">
        <f t="shared" si="266"/>
        <v>0</v>
      </c>
      <c r="AF329" s="9">
        <f t="shared" si="267"/>
        <v>0</v>
      </c>
      <c r="AG329" s="9">
        <f t="shared" si="268"/>
        <v>26.981787293576836</v>
      </c>
      <c r="AH329" s="9">
        <f t="shared" si="269"/>
        <v>17.987858195717891</v>
      </c>
      <c r="AI329" s="6">
        <f t="shared" si="270"/>
        <v>2.788118020336273</v>
      </c>
      <c r="AJ329" s="6">
        <f t="shared" si="271"/>
        <v>5.8607021517553788</v>
      </c>
      <c r="AK329" s="6">
        <f t="shared" si="272"/>
        <v>0</v>
      </c>
      <c r="AL329" s="6">
        <f t="shared" si="273"/>
        <v>2.6082394383790941</v>
      </c>
      <c r="AM329" s="6">
        <f t="shared" si="274"/>
        <v>0</v>
      </c>
      <c r="AN329" s="6">
        <f t="shared" si="275"/>
        <v>0</v>
      </c>
      <c r="AO329" s="33">
        <v>667.11666666666667</v>
      </c>
      <c r="AP329" s="33">
        <v>235.4666666666667</v>
      </c>
      <c r="AQ329" s="33">
        <v>2.35</v>
      </c>
      <c r="AR329" s="32">
        <v>904.93333333333339</v>
      </c>
      <c r="AS329" s="40">
        <v>11</v>
      </c>
      <c r="AT329" s="40">
        <v>26</v>
      </c>
      <c r="AU329" s="40">
        <v>60</v>
      </c>
      <c r="AV329" s="40">
        <v>30</v>
      </c>
      <c r="AW329" s="40">
        <v>16</v>
      </c>
      <c r="AX329" s="9">
        <f t="shared" si="276"/>
        <v>0.72933549432739053</v>
      </c>
      <c r="AY329" s="9">
        <f t="shared" si="277"/>
        <v>1.7238838956829232</v>
      </c>
      <c r="AZ329" s="9">
        <f t="shared" si="278"/>
        <v>3.9781936054221307</v>
      </c>
      <c r="BA329" s="9">
        <f t="shared" si="279"/>
        <v>1.9890968027110654</v>
      </c>
      <c r="BB329" s="9">
        <f t="shared" si="280"/>
        <v>1.0608516281125682</v>
      </c>
      <c r="BC329" s="9">
        <f t="shared" si="281"/>
        <v>9.5302380952380954</v>
      </c>
      <c r="BD329" s="9">
        <f t="shared" si="282"/>
        <v>3.3571428571428572E-2</v>
      </c>
      <c r="BE329" s="9">
        <f t="shared" si="283"/>
        <v>3.363809523809524</v>
      </c>
      <c r="BF329" s="3">
        <v>31</v>
      </c>
      <c r="BG329" s="3">
        <v>23</v>
      </c>
      <c r="BH329" s="3">
        <v>0</v>
      </c>
      <c r="BI329" s="3">
        <v>54</v>
      </c>
      <c r="BJ329" s="3">
        <v>29</v>
      </c>
      <c r="BK329" s="3">
        <v>0</v>
      </c>
      <c r="BL329" s="3">
        <v>0</v>
      </c>
      <c r="BM329" s="3">
        <v>29</v>
      </c>
      <c r="BN329" s="34">
        <f t="shared" si="284"/>
        <v>52.287315946510901</v>
      </c>
      <c r="BO329" s="34">
        <f t="shared" si="285"/>
        <v>115.56059219060903</v>
      </c>
      <c r="BP329" s="34">
        <v>24.181714005466343</v>
      </c>
      <c r="BQ329" s="34">
        <v>3.8184856049499758</v>
      </c>
      <c r="BR329" s="34">
        <v>-0.47221696300824212</v>
      </c>
      <c r="BS329" s="34">
        <v>-2.6463533437037102E-2</v>
      </c>
      <c r="BT329" s="34">
        <v>17.281408765694056</v>
      </c>
      <c r="BU329" s="34">
        <f t="shared" si="286"/>
        <v>44.782927879665095</v>
      </c>
      <c r="BV329" s="34">
        <f t="shared" si="287"/>
        <v>98.975087401646732</v>
      </c>
      <c r="BW329" s="34">
        <v>2.8417627514900903</v>
      </c>
      <c r="BX329" s="34">
        <v>0.83427102259349195</v>
      </c>
      <c r="BY329" s="34">
        <v>0.23012915946967169</v>
      </c>
      <c r="BZ329" s="34">
        <v>3.5982251332925546</v>
      </c>
      <c r="CA329" s="34">
        <f t="shared" si="288"/>
        <v>7.5043880668458085</v>
      </c>
      <c r="CB329" s="34">
        <f t="shared" si="289"/>
        <v>16.5855047889623</v>
      </c>
      <c r="CC329" s="15">
        <v>49</v>
      </c>
      <c r="CD329" s="7">
        <v>2400234</v>
      </c>
      <c r="CE329" s="68">
        <f t="shared" si="290"/>
        <v>2811702.6857142858</v>
      </c>
      <c r="CF329" s="9">
        <v>26.4</v>
      </c>
      <c r="CG329" s="9">
        <v>17.3</v>
      </c>
      <c r="CH329" s="9">
        <v>3.8</v>
      </c>
      <c r="CI329" s="9">
        <v>3</v>
      </c>
      <c r="CJ329" s="9">
        <f t="shared" si="259"/>
        <v>5.2504922336469049</v>
      </c>
      <c r="CK329" s="9">
        <v>1.8</v>
      </c>
      <c r="CL329" s="9">
        <f t="shared" si="260"/>
        <v>3.1502953401881428</v>
      </c>
      <c r="CM329" s="9">
        <v>4.8</v>
      </c>
      <c r="CN329" t="s">
        <v>3470</v>
      </c>
      <c r="CO329" t="s">
        <v>3471</v>
      </c>
      <c r="CP329" t="s">
        <v>3467</v>
      </c>
      <c r="CQ329" t="s">
        <v>2414</v>
      </c>
      <c r="CR329">
        <v>70</v>
      </c>
      <c r="CS329">
        <v>185</v>
      </c>
      <c r="CT329">
        <v>51</v>
      </c>
      <c r="CU329" t="s">
        <v>3401</v>
      </c>
      <c r="CV329" t="s">
        <v>2382</v>
      </c>
      <c r="CW329">
        <v>10</v>
      </c>
      <c r="CX329">
        <v>5</v>
      </c>
      <c r="CY329">
        <v>0</v>
      </c>
      <c r="CZ329" s="70"/>
      <c r="DA329">
        <v>0</v>
      </c>
    </row>
    <row r="330" spans="1:105" x14ac:dyDescent="0.2">
      <c r="A330" s="44" t="s">
        <v>2372</v>
      </c>
      <c r="B330" s="43" t="s">
        <v>956</v>
      </c>
      <c r="C330" s="43" t="s">
        <v>955</v>
      </c>
      <c r="D330" s="42" t="s">
        <v>955</v>
      </c>
      <c r="E330" s="42" t="str">
        <f t="shared" si="261"/>
        <v xml:space="preserve">Hamilton, Jeff </v>
      </c>
      <c r="F330" s="42" t="s">
        <v>148</v>
      </c>
      <c r="G330" s="45" t="s">
        <v>1528</v>
      </c>
      <c r="H330" s="43">
        <v>58</v>
      </c>
      <c r="I330" s="64">
        <v>9</v>
      </c>
      <c r="J330" s="64">
        <v>15</v>
      </c>
      <c r="K330" s="64">
        <v>24</v>
      </c>
      <c r="L330" s="43">
        <v>-8</v>
      </c>
      <c r="M330">
        <v>10</v>
      </c>
      <c r="N330">
        <v>116</v>
      </c>
      <c r="O330" s="4">
        <f t="shared" si="262"/>
        <v>7.7586206896551727E-2</v>
      </c>
      <c r="Q330">
        <v>1</v>
      </c>
      <c r="R330">
        <v>0</v>
      </c>
      <c r="S330">
        <v>38</v>
      </c>
      <c r="T330">
        <v>41</v>
      </c>
      <c r="U330" s="4">
        <f t="shared" si="263"/>
        <v>0.48101265822784811</v>
      </c>
      <c r="V330">
        <v>2.2000000000000002</v>
      </c>
      <c r="W330">
        <v>7</v>
      </c>
      <c r="X330">
        <v>9</v>
      </c>
      <c r="Y330">
        <v>0</v>
      </c>
      <c r="Z330">
        <v>0</v>
      </c>
      <c r="AA330">
        <v>2</v>
      </c>
      <c r="AB330">
        <v>6</v>
      </c>
      <c r="AC330" s="9">
        <f t="shared" si="264"/>
        <v>7.6628352490421454</v>
      </c>
      <c r="AD330" s="9">
        <f t="shared" si="265"/>
        <v>9.8522167487684733</v>
      </c>
      <c r="AE330" s="9">
        <f t="shared" si="266"/>
        <v>0</v>
      </c>
      <c r="AF330" s="9">
        <f t="shared" si="267"/>
        <v>0</v>
      </c>
      <c r="AG330" s="9">
        <f t="shared" si="268"/>
        <v>6.8372821803333181</v>
      </c>
      <c r="AH330" s="9">
        <f t="shared" si="269"/>
        <v>20.511846540999954</v>
      </c>
      <c r="AI330" s="58">
        <f t="shared" si="270"/>
        <v>1.7093205450833295</v>
      </c>
      <c r="AJ330" s="58">
        <f t="shared" si="271"/>
        <v>7.6628352490421463</v>
      </c>
      <c r="AK330" s="58">
        <f t="shared" si="272"/>
        <v>0</v>
      </c>
      <c r="AL330" s="58">
        <f t="shared" si="273"/>
        <v>2.2221167086083282</v>
      </c>
      <c r="AM330" s="58">
        <f t="shared" si="274"/>
        <v>1.0946907498631635</v>
      </c>
      <c r="AN330" s="58">
        <f t="shared" si="275"/>
        <v>0</v>
      </c>
      <c r="AO330" s="56">
        <v>351.01666666666665</v>
      </c>
      <c r="AP330" s="56">
        <v>274.05</v>
      </c>
      <c r="AQ330" s="56">
        <v>1.1333333333333333</v>
      </c>
      <c r="AR330" s="57">
        <f>SUM(AO330:AQ330)</f>
        <v>626.19999999999993</v>
      </c>
      <c r="AS330">
        <v>12</v>
      </c>
      <c r="AT330">
        <v>17</v>
      </c>
      <c r="AU330">
        <v>46</v>
      </c>
      <c r="AV330">
        <v>15</v>
      </c>
      <c r="AW330">
        <v>8</v>
      </c>
      <c r="AX330" s="9">
        <f t="shared" si="276"/>
        <v>1.1497923985946983</v>
      </c>
      <c r="AY330" s="9">
        <f t="shared" si="277"/>
        <v>1.6288725646758224</v>
      </c>
      <c r="AZ330" s="9">
        <f t="shared" si="278"/>
        <v>4.407537527946344</v>
      </c>
      <c r="BA330" s="9">
        <f t="shared" si="279"/>
        <v>1.4372404982433729</v>
      </c>
      <c r="BB330" s="9">
        <f t="shared" si="280"/>
        <v>0.76652826572979882</v>
      </c>
      <c r="BC330" s="33">
        <f t="shared" si="281"/>
        <v>6.0520114942528735</v>
      </c>
      <c r="BD330" s="33">
        <f t="shared" si="282"/>
        <v>1.9540229885057471E-2</v>
      </c>
      <c r="BE330" s="33">
        <f t="shared" si="283"/>
        <v>4.7250000000000005</v>
      </c>
      <c r="BF330" s="42">
        <f>BI330-BG330-BH330</f>
        <v>10</v>
      </c>
      <c r="BG330" s="43">
        <v>35</v>
      </c>
      <c r="BH330" s="43">
        <v>0</v>
      </c>
      <c r="BI330" s="43">
        <v>45</v>
      </c>
      <c r="BJ330" s="42">
        <f>BM330-BK330-BL330</f>
        <v>13</v>
      </c>
      <c r="BK330" s="43">
        <v>5</v>
      </c>
      <c r="BL330" s="43">
        <v>0</v>
      </c>
      <c r="BM330" s="43">
        <v>18</v>
      </c>
      <c r="BN330" s="34">
        <f t="shared" si="284"/>
        <v>23.130450147305702</v>
      </c>
      <c r="BO330" s="34">
        <f t="shared" si="285"/>
        <v>73.875599320682539</v>
      </c>
      <c r="BP330" s="33">
        <v>1.1118623328021775</v>
      </c>
      <c r="BQ330" s="33">
        <v>8.7569350407868374</v>
      </c>
      <c r="BR330" s="33">
        <v>-2.4004844717687051</v>
      </c>
      <c r="BS330" s="33">
        <v>-1.6014423268463845E-2</v>
      </c>
      <c r="BT330" s="33">
        <v>6.6991488429177162</v>
      </c>
      <c r="BU330" s="9">
        <f t="shared" si="286"/>
        <v>14.151447321469561</v>
      </c>
      <c r="BV330" s="34">
        <f t="shared" si="287"/>
        <v>45.19785155371946</v>
      </c>
      <c r="BW330" s="33">
        <v>4.6864942435037129</v>
      </c>
      <c r="BX330" s="33">
        <v>-0.51274066245973626</v>
      </c>
      <c r="BY330" s="33">
        <v>0.16433971572013209</v>
      </c>
      <c r="BZ330" s="33">
        <v>4.6409095290720295</v>
      </c>
      <c r="CA330" s="9">
        <f t="shared" si="288"/>
        <v>8.9790028258361385</v>
      </c>
      <c r="CB330" s="34">
        <f t="shared" si="289"/>
        <v>28.677747766963076</v>
      </c>
      <c r="CC330" s="47">
        <v>44.501064</v>
      </c>
      <c r="CD330">
        <v>947761</v>
      </c>
      <c r="CE330" s="68">
        <f t="shared" si="290"/>
        <v>1339937.9655172415</v>
      </c>
      <c r="CF330" s="62">
        <v>17.2</v>
      </c>
      <c r="CG330" s="62">
        <v>9.6999999999999993</v>
      </c>
      <c r="CH330" s="62">
        <v>-2.6</v>
      </c>
      <c r="CI330" s="62">
        <v>1.2</v>
      </c>
      <c r="CJ330" s="63">
        <f t="shared" si="259"/>
        <v>2.6625741915204406</v>
      </c>
      <c r="CK330" s="62">
        <v>-0.1</v>
      </c>
      <c r="CL330" s="63">
        <f t="shared" si="260"/>
        <v>-0.22188118262670342</v>
      </c>
      <c r="CM330" s="62">
        <v>1.7</v>
      </c>
      <c r="CN330" t="s">
        <v>2025</v>
      </c>
      <c r="CO330" t="s">
        <v>2026</v>
      </c>
      <c r="CP330" t="s">
        <v>3467</v>
      </c>
      <c r="CQ330" t="s">
        <v>2414</v>
      </c>
      <c r="CR330">
        <v>70</v>
      </c>
      <c r="CS330">
        <v>185</v>
      </c>
      <c r="CT330">
        <v>51</v>
      </c>
      <c r="CU330" t="s">
        <v>3401</v>
      </c>
      <c r="CZ330" s="72">
        <v>1375000</v>
      </c>
      <c r="DA330">
        <v>0</v>
      </c>
    </row>
    <row r="331" spans="1:105" x14ac:dyDescent="0.2">
      <c r="A331" s="38" t="s">
        <v>2452</v>
      </c>
      <c r="B331" t="s">
        <v>969</v>
      </c>
      <c r="C331" t="s">
        <v>969</v>
      </c>
      <c r="D331" t="s">
        <v>955</v>
      </c>
      <c r="E331" t="str">
        <f t="shared" si="261"/>
        <v xml:space="preserve">Corvo, Joe </v>
      </c>
      <c r="F331" t="s">
        <v>2577</v>
      </c>
      <c r="G331" t="s">
        <v>1524</v>
      </c>
      <c r="H331">
        <v>76</v>
      </c>
      <c r="I331">
        <v>8</v>
      </c>
      <c r="J331">
        <v>29</v>
      </c>
      <c r="K331">
        <f>I331+J331</f>
        <v>37</v>
      </c>
      <c r="L331">
        <v>8</v>
      </c>
      <c r="M331">
        <v>42</v>
      </c>
      <c r="N331">
        <v>160</v>
      </c>
      <c r="O331" s="4">
        <f t="shared" si="262"/>
        <v>0.05</v>
      </c>
      <c r="P331">
        <v>1743</v>
      </c>
      <c r="Q331">
        <v>2</v>
      </c>
      <c r="R331">
        <v>0</v>
      </c>
      <c r="S331">
        <v>0</v>
      </c>
      <c r="T331">
        <v>0</v>
      </c>
      <c r="U331" s="4">
        <f t="shared" si="263"/>
        <v>0</v>
      </c>
      <c r="V331" s="40">
        <v>0</v>
      </c>
      <c r="W331">
        <v>3</v>
      </c>
      <c r="X331">
        <v>12</v>
      </c>
      <c r="Y331">
        <v>0</v>
      </c>
      <c r="Z331">
        <v>0</v>
      </c>
      <c r="AA331">
        <f>I331-W331-Y331</f>
        <v>5</v>
      </c>
      <c r="AB331">
        <f>J331-X331-Z331</f>
        <v>17</v>
      </c>
      <c r="AC331" s="9">
        <f t="shared" si="264"/>
        <v>3.2733224222585928</v>
      </c>
      <c r="AD331" s="9">
        <f t="shared" si="265"/>
        <v>13.093289689034371</v>
      </c>
      <c r="AE331" s="9">
        <f t="shared" si="266"/>
        <v>0</v>
      </c>
      <c r="AF331" s="9">
        <f t="shared" si="267"/>
        <v>0</v>
      </c>
      <c r="AG331" s="9">
        <f t="shared" si="268"/>
        <v>5.8134840532902707</v>
      </c>
      <c r="AH331" s="9">
        <f t="shared" si="269"/>
        <v>19.765845781186922</v>
      </c>
      <c r="AI331" s="6">
        <f t="shared" si="270"/>
        <v>3.3718207509083569</v>
      </c>
      <c r="AJ331" s="6">
        <f t="shared" si="271"/>
        <v>5.8919803600654665</v>
      </c>
      <c r="AK331" s="6">
        <f t="shared" si="272"/>
        <v>1.8214014672400707</v>
      </c>
      <c r="AL331" s="6">
        <f t="shared" si="273"/>
        <v>2.6742026645135248</v>
      </c>
      <c r="AM331" s="6">
        <f t="shared" si="274"/>
        <v>1.0911074740861975</v>
      </c>
      <c r="AN331" s="6">
        <f t="shared" si="275"/>
        <v>7.2856058689602827</v>
      </c>
      <c r="AO331" s="32">
        <v>1032.0833333333333</v>
      </c>
      <c r="AP331" s="32">
        <v>274.95</v>
      </c>
      <c r="AQ331" s="32">
        <v>65.88333333333334</v>
      </c>
      <c r="AR331" s="32">
        <v>1372.9166666666667</v>
      </c>
      <c r="AS331" s="40">
        <v>56</v>
      </c>
      <c r="AT331" s="40">
        <v>55</v>
      </c>
      <c r="AU331" s="40">
        <v>73</v>
      </c>
      <c r="AV331" s="40">
        <v>36</v>
      </c>
      <c r="AW331" s="40">
        <v>27</v>
      </c>
      <c r="AX331" s="9">
        <f t="shared" si="276"/>
        <v>2.4473444613050073</v>
      </c>
      <c r="AY331" s="9">
        <f t="shared" si="277"/>
        <v>2.4036418816388463</v>
      </c>
      <c r="AZ331" s="9">
        <f t="shared" si="278"/>
        <v>3.1902883156297421</v>
      </c>
      <c r="BA331" s="9">
        <f t="shared" si="279"/>
        <v>1.5732928679817906</v>
      </c>
      <c r="BB331" s="9">
        <f t="shared" si="280"/>
        <v>1.1799696509863429</v>
      </c>
      <c r="BC331" s="9">
        <f t="shared" si="281"/>
        <v>13.580043859649122</v>
      </c>
      <c r="BD331" s="9">
        <f t="shared" si="282"/>
        <v>0.86688596491228076</v>
      </c>
      <c r="BE331" s="9">
        <f t="shared" si="283"/>
        <v>3.6177631578947369</v>
      </c>
      <c r="BF331" s="3">
        <v>58</v>
      </c>
      <c r="BG331" s="3">
        <v>27</v>
      </c>
      <c r="BH331" s="3">
        <v>2</v>
      </c>
      <c r="BI331" s="3">
        <v>87</v>
      </c>
      <c r="BJ331" s="3">
        <v>46</v>
      </c>
      <c r="BK331" s="3">
        <v>5</v>
      </c>
      <c r="BL331" s="3">
        <v>8</v>
      </c>
      <c r="BM331" s="3">
        <v>59</v>
      </c>
      <c r="BN331" s="34">
        <f t="shared" si="284"/>
        <v>37.189177883985813</v>
      </c>
      <c r="BO331" s="34">
        <f t="shared" si="285"/>
        <v>54.175433639797241</v>
      </c>
      <c r="BP331" s="34">
        <v>14.729760316298934</v>
      </c>
      <c r="BQ331" s="34">
        <v>5.3303388661769917</v>
      </c>
      <c r="BR331" s="34">
        <v>0.10191098952958652</v>
      </c>
      <c r="BS331" s="34">
        <v>-0.148471761702408</v>
      </c>
      <c r="BT331" s="34">
        <v>0</v>
      </c>
      <c r="BU331" s="34">
        <f t="shared" si="286"/>
        <v>20.013538410303106</v>
      </c>
      <c r="BV331" s="34">
        <f t="shared" si="287"/>
        <v>29.154775225934721</v>
      </c>
      <c r="BW331" s="34">
        <v>12.556579357077345</v>
      </c>
      <c r="BX331" s="34">
        <v>0.56361761860288762</v>
      </c>
      <c r="BY331" s="34">
        <v>1.8163954375182958</v>
      </c>
      <c r="BZ331" s="34">
        <v>2.2390470604841806</v>
      </c>
      <c r="CA331" s="34">
        <f t="shared" si="288"/>
        <v>17.175639473682708</v>
      </c>
      <c r="CB331" s="34">
        <f t="shared" si="289"/>
        <v>25.020658413862513</v>
      </c>
      <c r="CC331" s="15">
        <v>54</v>
      </c>
      <c r="CD331" s="7">
        <v>3446532</v>
      </c>
      <c r="CE331" s="68">
        <f t="shared" si="290"/>
        <v>3718626.6315789474</v>
      </c>
      <c r="CF331" s="9">
        <v>32.700000000000003</v>
      </c>
      <c r="CG331" s="9">
        <v>28.8</v>
      </c>
      <c r="CH331" s="9">
        <v>-5.3</v>
      </c>
      <c r="CI331" s="9">
        <v>5</v>
      </c>
      <c r="CJ331" s="9">
        <f t="shared" si="259"/>
        <v>5.8351568198395336</v>
      </c>
      <c r="CK331" s="9">
        <v>0.6</v>
      </c>
      <c r="CL331" s="9">
        <f t="shared" si="260"/>
        <v>0.70021881838074396</v>
      </c>
      <c r="CM331" s="9">
        <v>5.6</v>
      </c>
      <c r="CN331" t="s">
        <v>3548</v>
      </c>
      <c r="CO331" t="s">
        <v>3549</v>
      </c>
      <c r="CP331" t="s">
        <v>3550</v>
      </c>
      <c r="CQ331" t="s">
        <v>2973</v>
      </c>
      <c r="CR331">
        <v>72</v>
      </c>
      <c r="CS331">
        <v>205</v>
      </c>
      <c r="CT331">
        <v>7</v>
      </c>
      <c r="CU331" t="s">
        <v>3403</v>
      </c>
      <c r="CV331" t="s">
        <v>2382</v>
      </c>
      <c r="CW331">
        <v>0</v>
      </c>
      <c r="CX331">
        <v>0</v>
      </c>
      <c r="CY331">
        <v>0</v>
      </c>
      <c r="CZ331" s="70"/>
      <c r="DA331">
        <v>0</v>
      </c>
    </row>
    <row r="332" spans="1:105" x14ac:dyDescent="0.2">
      <c r="A332" s="78" t="s">
        <v>2372</v>
      </c>
      <c r="B332" s="52" t="s">
        <v>969</v>
      </c>
      <c r="C332" s="52" t="s">
        <v>955</v>
      </c>
      <c r="D332" s="53" t="s">
        <v>955</v>
      </c>
      <c r="E332" s="53" t="str">
        <f t="shared" si="261"/>
        <v xml:space="preserve">Corvo, Joe </v>
      </c>
      <c r="F332" s="53" t="s">
        <v>2577</v>
      </c>
      <c r="G332" s="54" t="s">
        <v>2374</v>
      </c>
      <c r="H332" s="52">
        <v>23</v>
      </c>
      <c r="I332" s="19">
        <v>7</v>
      </c>
      <c r="J332" s="19">
        <v>14</v>
      </c>
      <c r="K332" s="19">
        <v>21</v>
      </c>
      <c r="L332" s="52">
        <v>4</v>
      </c>
      <c r="M332" s="19">
        <v>8</v>
      </c>
      <c r="N332" s="19">
        <v>56</v>
      </c>
      <c r="O332" s="20">
        <f t="shared" si="262"/>
        <v>0.125</v>
      </c>
      <c r="P332" s="19"/>
      <c r="Q332" s="19"/>
      <c r="R332" s="19"/>
      <c r="S332" s="19">
        <v>0</v>
      </c>
      <c r="T332" s="19">
        <v>0</v>
      </c>
      <c r="U332" s="20">
        <f t="shared" si="263"/>
        <v>0</v>
      </c>
      <c r="V332" s="19"/>
      <c r="W332" s="19"/>
      <c r="X332" s="19"/>
      <c r="Y332" s="19"/>
      <c r="Z332" s="19"/>
      <c r="AA332" s="19"/>
      <c r="AB332" s="19"/>
      <c r="AC332" s="24">
        <f t="shared" si="264"/>
        <v>0</v>
      </c>
      <c r="AD332" s="24">
        <f t="shared" si="265"/>
        <v>0</v>
      </c>
      <c r="AE332" s="24">
        <f t="shared" si="266"/>
        <v>0</v>
      </c>
      <c r="AF332" s="24">
        <f t="shared" si="267"/>
        <v>0</v>
      </c>
      <c r="AG332" s="24">
        <f t="shared" si="268"/>
        <v>0</v>
      </c>
      <c r="AH332" s="24">
        <f t="shared" si="269"/>
        <v>0</v>
      </c>
      <c r="AI332" s="21">
        <f t="shared" si="270"/>
        <v>3.0237154150197627</v>
      </c>
      <c r="AJ332" s="21">
        <f t="shared" si="271"/>
        <v>7.9072605247101881</v>
      </c>
      <c r="AK332" s="21">
        <f t="shared" si="272"/>
        <v>0</v>
      </c>
      <c r="AL332" s="21">
        <f t="shared" si="273"/>
        <v>1.9565217391304348</v>
      </c>
      <c r="AM332" s="21">
        <f t="shared" si="274"/>
        <v>0.87858450274557653</v>
      </c>
      <c r="AN332" s="21">
        <f t="shared" si="275"/>
        <v>15.584415584415583</v>
      </c>
      <c r="AO332" s="60">
        <v>337.33333333333331</v>
      </c>
      <c r="AP332" s="60">
        <v>136.58333333333334</v>
      </c>
      <c r="AQ332" s="60">
        <v>3.85</v>
      </c>
      <c r="AR332" s="61">
        <f>SUM(AO332:AQ332)</f>
        <v>477.76666666666665</v>
      </c>
      <c r="AS332" s="19"/>
      <c r="AT332" s="19"/>
      <c r="AU332" s="19"/>
      <c r="AV332" s="19"/>
      <c r="AW332" s="19"/>
      <c r="AX332" s="24">
        <f t="shared" si="276"/>
        <v>0</v>
      </c>
      <c r="AY332" s="24">
        <f t="shared" si="277"/>
        <v>0</v>
      </c>
      <c r="AZ332" s="24">
        <f t="shared" si="278"/>
        <v>0</v>
      </c>
      <c r="BA332" s="24">
        <f t="shared" si="279"/>
        <v>0</v>
      </c>
      <c r="BB332" s="24">
        <f t="shared" si="280"/>
        <v>0</v>
      </c>
      <c r="BC332" s="24">
        <f t="shared" si="281"/>
        <v>14.666666666666666</v>
      </c>
      <c r="BD332" s="24">
        <f t="shared" si="282"/>
        <v>0.16739130434782609</v>
      </c>
      <c r="BE332" s="24">
        <f t="shared" si="283"/>
        <v>5.9384057971014501</v>
      </c>
      <c r="BF332" s="53">
        <f>BI332-BG332-BH332</f>
        <v>17</v>
      </c>
      <c r="BG332" s="52">
        <v>18</v>
      </c>
      <c r="BH332" s="52">
        <v>0</v>
      </c>
      <c r="BI332" s="52">
        <v>35</v>
      </c>
      <c r="BJ332" s="53">
        <f>BM332-BK332-BL332</f>
        <v>11</v>
      </c>
      <c r="BK332" s="52">
        <v>2</v>
      </c>
      <c r="BL332" s="52">
        <v>1</v>
      </c>
      <c r="BM332" s="52">
        <v>14</v>
      </c>
      <c r="BN332" s="35">
        <f t="shared" si="284"/>
        <v>36.491595615327711</v>
      </c>
      <c r="BO332" s="35">
        <f t="shared" si="285"/>
        <v>152.7590690657687</v>
      </c>
      <c r="BP332" s="24">
        <v>7.4805063215963088</v>
      </c>
      <c r="BQ332" s="24">
        <v>12.662168567256035</v>
      </c>
      <c r="BR332" s="24">
        <v>5.9833264917203231E-3</v>
      </c>
      <c r="BS332" s="24">
        <v>-1.0340590826237773E-2</v>
      </c>
      <c r="BT332" s="24">
        <v>0</v>
      </c>
      <c r="BU332" s="24">
        <f t="shared" si="286"/>
        <v>20.138317624517825</v>
      </c>
      <c r="BV332" s="35">
        <f t="shared" si="287"/>
        <v>84.301894751347902</v>
      </c>
      <c r="BW332" s="24">
        <v>11.885424277269825</v>
      </c>
      <c r="BX332" s="24">
        <v>1.4134774404877808</v>
      </c>
      <c r="BY332" s="24">
        <v>-0.32434017958200978</v>
      </c>
      <c r="BZ332" s="24">
        <v>3.3787164526342877</v>
      </c>
      <c r="CA332" s="24">
        <f t="shared" si="288"/>
        <v>16.353277990809882</v>
      </c>
      <c r="CB332" s="35">
        <f t="shared" si="289"/>
        <v>68.457174314420783</v>
      </c>
      <c r="CC332" s="55">
        <v>54.746941</v>
      </c>
      <c r="CD332" s="19">
        <v>1557833</v>
      </c>
      <c r="CE332" s="76">
        <f t="shared" si="290"/>
        <v>5554013.3043478262</v>
      </c>
      <c r="CF332" s="24"/>
      <c r="CG332" s="24"/>
      <c r="CH332" s="24"/>
      <c r="CI332" s="24"/>
      <c r="CJ332" s="24"/>
      <c r="CK332" s="24"/>
      <c r="CL332" s="24"/>
      <c r="CM332" s="24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74">
        <v>2625000</v>
      </c>
      <c r="DA332" s="19">
        <v>1</v>
      </c>
    </row>
    <row r="333" spans="1:105" x14ac:dyDescent="0.2">
      <c r="A333" s="78" t="s">
        <v>2372</v>
      </c>
      <c r="B333" s="52" t="s">
        <v>969</v>
      </c>
      <c r="C333" s="52" t="s">
        <v>969</v>
      </c>
      <c r="D333" s="53" t="s">
        <v>955</v>
      </c>
      <c r="E333" s="53" t="str">
        <f t="shared" si="261"/>
        <v xml:space="preserve">Corvo, Joe </v>
      </c>
      <c r="F333" s="53" t="s">
        <v>2577</v>
      </c>
      <c r="G333" s="54" t="s">
        <v>2374</v>
      </c>
      <c r="H333" s="52">
        <v>51</v>
      </c>
      <c r="I333" s="19">
        <v>6</v>
      </c>
      <c r="J333" s="19">
        <v>21</v>
      </c>
      <c r="K333" s="19">
        <v>27</v>
      </c>
      <c r="L333" s="52">
        <v>13</v>
      </c>
      <c r="M333" s="19">
        <v>18</v>
      </c>
      <c r="N333" s="19">
        <v>111</v>
      </c>
      <c r="O333" s="20">
        <f t="shared" si="262"/>
        <v>5.4054054054054057E-2</v>
      </c>
      <c r="P333" s="19"/>
      <c r="Q333" s="19"/>
      <c r="R333" s="19"/>
      <c r="S333" s="19">
        <v>0</v>
      </c>
      <c r="T333" s="19">
        <v>0</v>
      </c>
      <c r="U333" s="20">
        <f t="shared" si="263"/>
        <v>0</v>
      </c>
      <c r="V333" s="19"/>
      <c r="W333" s="19"/>
      <c r="X333" s="19"/>
      <c r="Y333" s="19"/>
      <c r="Z333" s="19"/>
      <c r="AA333" s="19"/>
      <c r="AB333" s="19"/>
      <c r="AC333" s="24">
        <f t="shared" si="264"/>
        <v>0</v>
      </c>
      <c r="AD333" s="24">
        <f t="shared" si="265"/>
        <v>0</v>
      </c>
      <c r="AE333" s="24">
        <f t="shared" si="266"/>
        <v>0</v>
      </c>
      <c r="AF333" s="24">
        <f t="shared" si="267"/>
        <v>0</v>
      </c>
      <c r="AG333" s="24">
        <f t="shared" si="268"/>
        <v>0</v>
      </c>
      <c r="AH333" s="24">
        <f t="shared" si="269"/>
        <v>0</v>
      </c>
      <c r="AI333" s="21">
        <f t="shared" si="270"/>
        <v>3.628351771985749</v>
      </c>
      <c r="AJ333" s="21">
        <f t="shared" si="271"/>
        <v>7.386262265834076</v>
      </c>
      <c r="AK333" s="21">
        <f t="shared" si="272"/>
        <v>0</v>
      </c>
      <c r="AL333" s="21">
        <f t="shared" si="273"/>
        <v>2.4470279392462029</v>
      </c>
      <c r="AM333" s="21">
        <f t="shared" si="274"/>
        <v>0.32114183764495985</v>
      </c>
      <c r="AN333" s="21">
        <f t="shared" si="275"/>
        <v>0</v>
      </c>
      <c r="AO333" s="60">
        <v>711.06666666666672</v>
      </c>
      <c r="AP333" s="60">
        <v>186.83333333333334</v>
      </c>
      <c r="AQ333" s="60">
        <v>4.2666666666666666</v>
      </c>
      <c r="AR333" s="61">
        <f>SUM(AO333:AQ333)</f>
        <v>902.16666666666674</v>
      </c>
      <c r="AS333" s="19"/>
      <c r="AT333" s="19"/>
      <c r="AU333" s="19"/>
      <c r="AV333" s="19"/>
      <c r="AW333" s="19"/>
      <c r="AX333" s="24">
        <f t="shared" si="276"/>
        <v>0</v>
      </c>
      <c r="AY333" s="24">
        <f t="shared" si="277"/>
        <v>0</v>
      </c>
      <c r="AZ333" s="24">
        <f t="shared" si="278"/>
        <v>0</v>
      </c>
      <c r="BA333" s="24">
        <f t="shared" si="279"/>
        <v>0</v>
      </c>
      <c r="BB333" s="24">
        <f t="shared" si="280"/>
        <v>0</v>
      </c>
      <c r="BC333" s="24">
        <f t="shared" si="281"/>
        <v>13.942483660130719</v>
      </c>
      <c r="BD333" s="24">
        <f t="shared" si="282"/>
        <v>8.3660130718954243E-2</v>
      </c>
      <c r="BE333" s="24">
        <f t="shared" si="283"/>
        <v>3.6633986928104578</v>
      </c>
      <c r="BF333" s="53">
        <f>BI333-BG333-BH333</f>
        <v>43</v>
      </c>
      <c r="BG333" s="52">
        <v>23</v>
      </c>
      <c r="BH333" s="52">
        <v>0</v>
      </c>
      <c r="BI333" s="52">
        <v>66</v>
      </c>
      <c r="BJ333" s="53">
        <f>BM333-BK333-BL333</f>
        <v>29</v>
      </c>
      <c r="BK333" s="52">
        <v>1</v>
      </c>
      <c r="BL333" s="52">
        <v>0</v>
      </c>
      <c r="BM333" s="52">
        <v>30</v>
      </c>
      <c r="BN333" s="35">
        <f t="shared" si="284"/>
        <v>44.418644497198095</v>
      </c>
      <c r="BO333" s="35">
        <f t="shared" si="285"/>
        <v>98.471038974021269</v>
      </c>
      <c r="BP333" s="24">
        <v>11.530876809294071</v>
      </c>
      <c r="BQ333" s="24">
        <v>8.414685124312566</v>
      </c>
      <c r="BR333" s="24">
        <v>1.9361845703000766</v>
      </c>
      <c r="BS333" s="24">
        <v>-9.8237314515827439E-3</v>
      </c>
      <c r="BT333" s="24">
        <v>0</v>
      </c>
      <c r="BU333" s="24">
        <f t="shared" si="286"/>
        <v>21.871922772455132</v>
      </c>
      <c r="BV333" s="35">
        <f t="shared" si="287"/>
        <v>48.487543556153994</v>
      </c>
      <c r="BW333" s="24">
        <v>13.558957704615754</v>
      </c>
      <c r="BX333" s="24">
        <v>4.2530480606880818</v>
      </c>
      <c r="BY333" s="24">
        <v>0.55066537347843858</v>
      </c>
      <c r="BZ333" s="24">
        <v>4.184050585960688</v>
      </c>
      <c r="CA333" s="24">
        <f t="shared" si="288"/>
        <v>22.546721724742962</v>
      </c>
      <c r="CB333" s="35">
        <f t="shared" si="289"/>
        <v>49.983495417867275</v>
      </c>
      <c r="CC333" s="55">
        <v>64.444969</v>
      </c>
      <c r="CD333" s="19">
        <v>2952331</v>
      </c>
      <c r="CE333" s="76">
        <f t="shared" si="290"/>
        <v>4746885.1372549022</v>
      </c>
      <c r="CF333" s="24"/>
      <c r="CG333" s="24"/>
      <c r="CH333" s="24"/>
      <c r="CI333" s="24"/>
      <c r="CJ333" s="24"/>
      <c r="CK333" s="24"/>
      <c r="CL333" s="24"/>
      <c r="CM333" s="24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74">
        <v>2625000</v>
      </c>
      <c r="DA333" s="19">
        <v>1</v>
      </c>
    </row>
    <row r="334" spans="1:105" x14ac:dyDescent="0.2">
      <c r="A334" s="80" t="s">
        <v>2372</v>
      </c>
      <c r="B334" s="48" t="s">
        <v>969</v>
      </c>
      <c r="C334" s="48" t="s">
        <v>955</v>
      </c>
      <c r="D334" s="49" t="s">
        <v>955</v>
      </c>
      <c r="E334" s="49" t="str">
        <f t="shared" si="261"/>
        <v xml:space="preserve">Corvo, Joe </v>
      </c>
      <c r="F334" s="49" t="s">
        <v>2577</v>
      </c>
      <c r="G334" s="50" t="s">
        <v>2374</v>
      </c>
      <c r="H334" s="48">
        <v>74</v>
      </c>
      <c r="I334" s="65">
        <v>13</v>
      </c>
      <c r="J334" s="65">
        <v>35</v>
      </c>
      <c r="K334" s="65">
        <v>48</v>
      </c>
      <c r="L334" s="48">
        <v>17</v>
      </c>
      <c r="M334" s="10">
        <v>26</v>
      </c>
      <c r="N334" s="10">
        <v>167</v>
      </c>
      <c r="O334" s="11">
        <f t="shared" si="262"/>
        <v>7.7844311377245512E-2</v>
      </c>
      <c r="P334" s="10"/>
      <c r="Q334" s="10">
        <v>3</v>
      </c>
      <c r="R334" s="10">
        <v>0</v>
      </c>
      <c r="S334" s="10">
        <v>0</v>
      </c>
      <c r="T334" s="10">
        <v>0</v>
      </c>
      <c r="U334" s="11">
        <f t="shared" si="263"/>
        <v>0</v>
      </c>
      <c r="V334" s="10">
        <v>0</v>
      </c>
      <c r="W334" s="10">
        <v>6</v>
      </c>
      <c r="X334" s="10">
        <v>22</v>
      </c>
      <c r="Y334" s="10">
        <v>0</v>
      </c>
      <c r="Z334" s="10">
        <v>0</v>
      </c>
      <c r="AA334" s="10">
        <v>7</v>
      </c>
      <c r="AB334" s="10">
        <v>13</v>
      </c>
      <c r="AC334" s="13">
        <f t="shared" si="264"/>
        <v>5.5658627087198518</v>
      </c>
      <c r="AD334" s="13">
        <f t="shared" si="265"/>
        <v>20.408163265306126</v>
      </c>
      <c r="AE334" s="13">
        <f t="shared" si="266"/>
        <v>0</v>
      </c>
      <c r="AF334" s="13">
        <f t="shared" si="267"/>
        <v>0</v>
      </c>
      <c r="AG334" s="13">
        <f t="shared" si="268"/>
        <v>8.0122090805036237</v>
      </c>
      <c r="AH334" s="13">
        <f t="shared" si="269"/>
        <v>14.879816863792444</v>
      </c>
      <c r="AI334" s="29">
        <f t="shared" si="270"/>
        <v>3.43380389164441</v>
      </c>
      <c r="AJ334" s="29">
        <f t="shared" si="271"/>
        <v>7.6066790352504645</v>
      </c>
      <c r="AK334" s="29">
        <f t="shared" si="272"/>
        <v>0</v>
      </c>
      <c r="AL334" s="29">
        <f t="shared" si="273"/>
        <v>2.2892025944296068</v>
      </c>
      <c r="AM334" s="29">
        <f t="shared" si="274"/>
        <v>0.5565862708719852</v>
      </c>
      <c r="AN334" s="29">
        <f t="shared" si="275"/>
        <v>7.4074074074074074</v>
      </c>
      <c r="AO334" s="13">
        <v>1048.4000000000001</v>
      </c>
      <c r="AP334" s="13">
        <v>323.39999999999998</v>
      </c>
      <c r="AQ334" s="13">
        <v>8.1</v>
      </c>
      <c r="AR334" s="59">
        <v>1379.9</v>
      </c>
      <c r="AS334" s="10">
        <v>41</v>
      </c>
      <c r="AT334" s="10">
        <v>31</v>
      </c>
      <c r="AU334" s="10">
        <v>51</v>
      </c>
      <c r="AV334" s="10">
        <v>33</v>
      </c>
      <c r="AW334" s="10">
        <v>24</v>
      </c>
      <c r="AX334" s="13">
        <f t="shared" si="276"/>
        <v>1.7827378795564894</v>
      </c>
      <c r="AY334" s="13">
        <f t="shared" si="277"/>
        <v>1.3479237625914922</v>
      </c>
      <c r="AZ334" s="13">
        <f t="shared" si="278"/>
        <v>2.2175519965214869</v>
      </c>
      <c r="BA334" s="13">
        <f t="shared" si="279"/>
        <v>1.4348865859844915</v>
      </c>
      <c r="BB334" s="13">
        <f t="shared" si="280"/>
        <v>1.0435538807159939</v>
      </c>
      <c r="BC334" s="13">
        <f t="shared" si="281"/>
        <v>14.167567567567568</v>
      </c>
      <c r="BD334" s="13">
        <f t="shared" si="282"/>
        <v>0.10945945945945945</v>
      </c>
      <c r="BE334" s="13">
        <f t="shared" si="283"/>
        <v>4.3702702702702698</v>
      </c>
      <c r="BF334" s="49">
        <v>60</v>
      </c>
      <c r="BG334" s="49">
        <v>41</v>
      </c>
      <c r="BH334" s="49">
        <v>0</v>
      </c>
      <c r="BI334" s="49">
        <v>101</v>
      </c>
      <c r="BJ334" s="49">
        <v>40</v>
      </c>
      <c r="BK334" s="49">
        <v>3</v>
      </c>
      <c r="BL334" s="49">
        <v>1</v>
      </c>
      <c r="BM334" s="49">
        <v>44</v>
      </c>
      <c r="BN334" s="39">
        <v>80.900000000000006</v>
      </c>
      <c r="BO334" s="39">
        <v>117.3</v>
      </c>
      <c r="BP334" s="13">
        <v>19</v>
      </c>
      <c r="BQ334" s="13">
        <v>21.1</v>
      </c>
      <c r="BR334" s="13">
        <v>1.9</v>
      </c>
      <c r="BS334" s="13">
        <v>0</v>
      </c>
      <c r="BT334" s="13">
        <v>0</v>
      </c>
      <c r="BU334" s="13">
        <v>42</v>
      </c>
      <c r="BV334" s="39">
        <v>60.9</v>
      </c>
      <c r="BW334" s="13">
        <v>25.4</v>
      </c>
      <c r="BX334" s="13">
        <v>5.7</v>
      </c>
      <c r="BY334" s="13">
        <v>0.2</v>
      </c>
      <c r="BZ334" s="13">
        <v>7.6</v>
      </c>
      <c r="CA334" s="13">
        <v>38.9</v>
      </c>
      <c r="CB334" s="39">
        <v>56.4</v>
      </c>
      <c r="CC334" s="51">
        <v>61.430717000000001</v>
      </c>
      <c r="CD334" s="10">
        <v>4569669</v>
      </c>
      <c r="CE334" s="73">
        <f t="shared" si="290"/>
        <v>5063687.2702702703</v>
      </c>
      <c r="CF334" s="66">
        <v>37.9</v>
      </c>
      <c r="CG334" s="66">
        <v>25.2</v>
      </c>
      <c r="CH334" s="66">
        <v>19</v>
      </c>
      <c r="CI334" s="66">
        <v>9</v>
      </c>
      <c r="CJ334" s="67">
        <f t="shared" ref="CJ334:CJ346" si="291">CI334/(AO334+2*(AP334+AQ334))*2000</f>
        <v>10.517704803085193</v>
      </c>
      <c r="CK334" s="66">
        <v>6.3</v>
      </c>
      <c r="CL334" s="67">
        <f t="shared" ref="CL334:CL346" si="292">CK334/(AO334+2*(AP334+AQ334))*2000</f>
        <v>7.3623933621596347</v>
      </c>
      <c r="CM334" s="66">
        <v>15.3</v>
      </c>
      <c r="CN334" s="10" t="s">
        <v>2084</v>
      </c>
      <c r="CO334" s="10" t="s">
        <v>2085</v>
      </c>
      <c r="CP334" s="10" t="s">
        <v>2959</v>
      </c>
      <c r="CQ334" s="10" t="s">
        <v>2414</v>
      </c>
      <c r="CR334" s="10">
        <v>72</v>
      </c>
      <c r="CS334" s="10">
        <v>204</v>
      </c>
      <c r="CT334" s="10">
        <v>77</v>
      </c>
      <c r="CU334" s="10" t="s">
        <v>3401</v>
      </c>
      <c r="CV334" s="10"/>
      <c r="CW334" s="10"/>
      <c r="CX334" s="10"/>
      <c r="CY334" s="10"/>
      <c r="CZ334" s="73">
        <v>2625000</v>
      </c>
      <c r="DA334" s="10">
        <v>2</v>
      </c>
    </row>
    <row r="335" spans="1:105" x14ac:dyDescent="0.2">
      <c r="A335" s="44" t="s">
        <v>2372</v>
      </c>
      <c r="B335" s="43"/>
      <c r="C335" s="43" t="s">
        <v>955</v>
      </c>
      <c r="D335" s="42" t="s">
        <v>955</v>
      </c>
      <c r="E335" s="42" t="str">
        <f t="shared" si="261"/>
        <v xml:space="preserve">Jensen, Joe </v>
      </c>
      <c r="F335" s="42" t="s">
        <v>206</v>
      </c>
      <c r="G335" s="45" t="s">
        <v>2380</v>
      </c>
      <c r="H335" s="43">
        <v>6</v>
      </c>
      <c r="I335" s="64">
        <v>1</v>
      </c>
      <c r="J335" s="64">
        <v>0</v>
      </c>
      <c r="K335" s="64">
        <v>1</v>
      </c>
      <c r="L335" s="43">
        <v>1</v>
      </c>
      <c r="M335">
        <v>2</v>
      </c>
      <c r="N335">
        <v>6</v>
      </c>
      <c r="O335" s="4">
        <f t="shared" si="262"/>
        <v>0.16666666666666666</v>
      </c>
      <c r="Q335">
        <v>1</v>
      </c>
      <c r="R335">
        <v>0</v>
      </c>
      <c r="S335">
        <v>6</v>
      </c>
      <c r="T335">
        <v>8</v>
      </c>
      <c r="U335" s="4">
        <f t="shared" si="263"/>
        <v>0.42857142857142855</v>
      </c>
      <c r="V335">
        <v>3.8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 s="9">
        <f t="shared" si="264"/>
        <v>0</v>
      </c>
      <c r="AD335" s="9">
        <f t="shared" si="265"/>
        <v>0</v>
      </c>
      <c r="AE335" s="9">
        <f t="shared" si="266"/>
        <v>0</v>
      </c>
      <c r="AF335" s="9">
        <f t="shared" si="267"/>
        <v>0</v>
      </c>
      <c r="AG335" s="9">
        <f t="shared" si="268"/>
        <v>32.432432432432435</v>
      </c>
      <c r="AH335" s="9">
        <f t="shared" si="269"/>
        <v>0</v>
      </c>
      <c r="AI335" s="58">
        <f t="shared" si="270"/>
        <v>4.8648648648648649</v>
      </c>
      <c r="AJ335" s="58">
        <f t="shared" si="271"/>
        <v>33.644859813084118</v>
      </c>
      <c r="AK335" s="58">
        <f t="shared" si="272"/>
        <v>0</v>
      </c>
      <c r="AL335" s="58">
        <f t="shared" si="273"/>
        <v>3.2432432432432434</v>
      </c>
      <c r="AM335" s="58">
        <f t="shared" si="274"/>
        <v>0</v>
      </c>
      <c r="AN335" s="58">
        <f t="shared" si="275"/>
        <v>0</v>
      </c>
      <c r="AO335" s="56">
        <v>37</v>
      </c>
      <c r="AP335" s="56">
        <v>1.7833333333333332</v>
      </c>
      <c r="AQ335" s="56">
        <v>0.21666666666666667</v>
      </c>
      <c r="AR335" s="57">
        <f>SUM(AO335:AQ335)</f>
        <v>39</v>
      </c>
      <c r="AS335">
        <v>1</v>
      </c>
      <c r="AT335">
        <v>3</v>
      </c>
      <c r="AU335">
        <v>1</v>
      </c>
      <c r="AV335">
        <v>0</v>
      </c>
      <c r="AW335">
        <v>1</v>
      </c>
      <c r="AX335" s="9">
        <f t="shared" si="276"/>
        <v>1.5384615384615383</v>
      </c>
      <c r="AY335" s="9">
        <f t="shared" si="277"/>
        <v>4.6153846153846159</v>
      </c>
      <c r="AZ335" s="9">
        <f t="shared" si="278"/>
        <v>1.5384615384615383</v>
      </c>
      <c r="BA335" s="9">
        <f t="shared" si="279"/>
        <v>0</v>
      </c>
      <c r="BB335" s="9">
        <f t="shared" si="280"/>
        <v>1.5384615384615383</v>
      </c>
      <c r="BC335" s="33">
        <f t="shared" si="281"/>
        <v>6.166666666666667</v>
      </c>
      <c r="BD335" s="33">
        <f t="shared" si="282"/>
        <v>3.6111111111111115E-2</v>
      </c>
      <c r="BE335" s="33">
        <f t="shared" si="283"/>
        <v>0.29722222222222222</v>
      </c>
      <c r="BF335" s="42">
        <f>BI335-BG335-BH335</f>
        <v>3</v>
      </c>
      <c r="BG335" s="43">
        <v>1</v>
      </c>
      <c r="BH335" s="43">
        <v>0</v>
      </c>
      <c r="BI335" s="43">
        <v>4</v>
      </c>
      <c r="BJ335" s="42">
        <f>BM335-BK335-BL335</f>
        <v>2</v>
      </c>
      <c r="BK335" s="43">
        <v>0</v>
      </c>
      <c r="BL335" s="43">
        <v>0</v>
      </c>
      <c r="BM335" s="43">
        <v>2</v>
      </c>
      <c r="BN335" s="34">
        <f t="shared" ref="BN335:BN348" si="293">BU335+CA335</f>
        <v>1.123240443535501</v>
      </c>
      <c r="BO335" s="34">
        <f t="shared" ref="BO335:BO348" si="294">BN335/AR335*2000</f>
        <v>57.60207402746159</v>
      </c>
      <c r="BP335" s="33">
        <v>1.2251196902071664</v>
      </c>
      <c r="BQ335" s="33">
        <v>-9.5311242826669029E-2</v>
      </c>
      <c r="BR335" s="33">
        <v>9.9300576303103918E-2</v>
      </c>
      <c r="BS335" s="33">
        <v>-3.061580918971029E-3</v>
      </c>
      <c r="BT335" s="33">
        <v>0</v>
      </c>
      <c r="BU335" s="9">
        <f t="shared" ref="BU335:BU348" si="295">SUM(BP335:BT335)</f>
        <v>1.22604744276463</v>
      </c>
      <c r="BV335" s="34">
        <f t="shared" ref="BV335:BV348" si="296">BU335/AR335*2000</f>
        <v>62.874227834083584</v>
      </c>
      <c r="BW335" s="33">
        <v>0.16877168492391298</v>
      </c>
      <c r="BX335" s="33">
        <v>1.0778552000330959E-2</v>
      </c>
      <c r="BY335" s="33">
        <v>3.1417886828848787E-2</v>
      </c>
      <c r="BZ335" s="33">
        <v>-0.31377512298222165</v>
      </c>
      <c r="CA335" s="9">
        <f t="shared" ref="CA335:CA348" si="297">SUM(BW335:BZ335)</f>
        <v>-0.10280699922912895</v>
      </c>
      <c r="CB335" s="34">
        <f t="shared" ref="CB335:CB348" si="298">CA335/AR335*2000</f>
        <v>-5.2721538066219971</v>
      </c>
      <c r="CE335" s="68">
        <f t="shared" si="290"/>
        <v>165000</v>
      </c>
      <c r="CF335" s="62">
        <v>1.6</v>
      </c>
      <c r="CG335" s="62">
        <v>1.3</v>
      </c>
      <c r="CH335" s="62">
        <v>1.1000000000000001</v>
      </c>
      <c r="CI335" s="62">
        <v>-0.2</v>
      </c>
      <c r="CJ335" s="63">
        <f t="shared" si="291"/>
        <v>-9.7560975609756095</v>
      </c>
      <c r="CK335" s="62">
        <v>0.3</v>
      </c>
      <c r="CL335" s="63">
        <f t="shared" si="292"/>
        <v>14.634146341463413</v>
      </c>
      <c r="CM335" s="62">
        <v>0</v>
      </c>
      <c r="CN335" t="s">
        <v>2051</v>
      </c>
      <c r="CO335" t="s">
        <v>2052</v>
      </c>
      <c r="CP335" t="s">
        <v>2413</v>
      </c>
      <c r="CQ335" t="s">
        <v>2414</v>
      </c>
      <c r="CR335">
        <v>71</v>
      </c>
      <c r="CS335">
        <v>180</v>
      </c>
      <c r="CT335">
        <v>34</v>
      </c>
      <c r="CU335" t="s">
        <v>3402</v>
      </c>
      <c r="CV335" t="s">
        <v>3090</v>
      </c>
      <c r="CZ335" s="72">
        <v>487500</v>
      </c>
      <c r="DA335">
        <v>0</v>
      </c>
    </row>
    <row r="336" spans="1:105" x14ac:dyDescent="0.2">
      <c r="A336" s="44" t="s">
        <v>2372</v>
      </c>
      <c r="B336" s="43"/>
      <c r="C336" s="43" t="s">
        <v>955</v>
      </c>
      <c r="D336" s="42" t="s">
        <v>955</v>
      </c>
      <c r="E336" s="42" t="str">
        <f t="shared" si="261"/>
        <v xml:space="preserve">Mormina, Joey </v>
      </c>
      <c r="F336" s="42" t="s">
        <v>363</v>
      </c>
      <c r="G336" s="45" t="s">
        <v>2374</v>
      </c>
      <c r="H336" s="43">
        <v>1</v>
      </c>
      <c r="I336" s="64">
        <v>0</v>
      </c>
      <c r="J336" s="64">
        <v>0</v>
      </c>
      <c r="K336" s="64">
        <v>0</v>
      </c>
      <c r="L336" s="43">
        <v>0</v>
      </c>
      <c r="M336">
        <v>0</v>
      </c>
      <c r="N336">
        <v>1</v>
      </c>
      <c r="O336" s="4">
        <f t="shared" si="262"/>
        <v>0</v>
      </c>
      <c r="Q336">
        <v>0</v>
      </c>
      <c r="R336">
        <v>0</v>
      </c>
      <c r="S336">
        <v>0</v>
      </c>
      <c r="T336">
        <v>0</v>
      </c>
      <c r="U336" s="4">
        <f t="shared" si="263"/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9">
        <f t="shared" si="264"/>
        <v>0</v>
      </c>
      <c r="AD336" s="9">
        <f t="shared" si="265"/>
        <v>0</v>
      </c>
      <c r="AE336" s="9">
        <f t="shared" si="266"/>
        <v>0</v>
      </c>
      <c r="AF336" s="9">
        <f t="shared" si="267"/>
        <v>0</v>
      </c>
      <c r="AG336" s="9">
        <f t="shared" si="268"/>
        <v>0</v>
      </c>
      <c r="AH336" s="9">
        <f t="shared" si="269"/>
        <v>0</v>
      </c>
      <c r="AI336" s="58">
        <f t="shared" si="270"/>
        <v>0</v>
      </c>
      <c r="AJ336" s="58">
        <f t="shared" si="271"/>
        <v>0</v>
      </c>
      <c r="AK336" s="58">
        <f t="shared" si="272"/>
        <v>0</v>
      </c>
      <c r="AL336" s="58">
        <f t="shared" si="273"/>
        <v>0</v>
      </c>
      <c r="AM336" s="58">
        <f t="shared" si="274"/>
        <v>0</v>
      </c>
      <c r="AN336" s="58">
        <f t="shared" si="275"/>
        <v>0</v>
      </c>
      <c r="AO336" s="56">
        <v>7.75</v>
      </c>
      <c r="AP336" s="56">
        <v>0</v>
      </c>
      <c r="AQ336" s="56">
        <v>0</v>
      </c>
      <c r="AR336" s="57">
        <f>SUM(AO336:AQ336)</f>
        <v>7.75</v>
      </c>
      <c r="AS336">
        <v>0</v>
      </c>
      <c r="AT336">
        <v>4</v>
      </c>
      <c r="AU336">
        <v>1</v>
      </c>
      <c r="AV336">
        <v>0</v>
      </c>
      <c r="AW336">
        <v>0</v>
      </c>
      <c r="AX336" s="9">
        <f t="shared" si="276"/>
        <v>0</v>
      </c>
      <c r="AY336" s="9">
        <f t="shared" si="277"/>
        <v>30.967741935483872</v>
      </c>
      <c r="AZ336" s="9">
        <f t="shared" si="278"/>
        <v>7.741935483870968</v>
      </c>
      <c r="BA336" s="9">
        <f t="shared" si="279"/>
        <v>0</v>
      </c>
      <c r="BB336" s="9">
        <f t="shared" si="280"/>
        <v>0</v>
      </c>
      <c r="BC336" s="33">
        <f t="shared" si="281"/>
        <v>7.75</v>
      </c>
      <c r="BD336" s="33">
        <f t="shared" si="282"/>
        <v>0</v>
      </c>
      <c r="BE336" s="33">
        <f t="shared" si="283"/>
        <v>0</v>
      </c>
      <c r="BF336" s="42">
        <f>BI336-BG336-BH336</f>
        <v>0</v>
      </c>
      <c r="BG336" s="43">
        <v>0</v>
      </c>
      <c r="BH336" s="43">
        <v>0</v>
      </c>
      <c r="BI336" s="43">
        <v>0</v>
      </c>
      <c r="BJ336" s="42">
        <f>BM336-BK336-BL336</f>
        <v>0</v>
      </c>
      <c r="BK336" s="43">
        <v>0</v>
      </c>
      <c r="BL336" s="43">
        <v>0</v>
      </c>
      <c r="BM336" s="43">
        <v>0</v>
      </c>
      <c r="BN336" s="34">
        <f t="shared" si="293"/>
        <v>0.57363428561960861</v>
      </c>
      <c r="BO336" s="34">
        <f t="shared" si="294"/>
        <v>148.03465435344737</v>
      </c>
      <c r="BP336" s="33">
        <v>-6.5751473308082745E-2</v>
      </c>
      <c r="BQ336" s="33">
        <v>0</v>
      </c>
      <c r="BR336" s="33">
        <v>-2.567851173108418E-2</v>
      </c>
      <c r="BS336" s="33">
        <v>0</v>
      </c>
      <c r="BT336" s="33">
        <v>0</v>
      </c>
      <c r="BU336" s="9">
        <f t="shared" si="295"/>
        <v>-9.1429985039166925E-2</v>
      </c>
      <c r="BV336" s="34">
        <f t="shared" si="296"/>
        <v>-23.594834848817271</v>
      </c>
      <c r="BW336" s="33">
        <v>0.55345519165629564</v>
      </c>
      <c r="BX336" s="33">
        <v>0</v>
      </c>
      <c r="BY336" s="33">
        <v>0</v>
      </c>
      <c r="BZ336" s="33">
        <v>0.11160907900247986</v>
      </c>
      <c r="CA336" s="9">
        <f t="shared" si="297"/>
        <v>0.66506427065877549</v>
      </c>
      <c r="CB336" s="34">
        <f t="shared" si="298"/>
        <v>171.62948920226464</v>
      </c>
      <c r="CE336" s="68">
        <f t="shared" si="290"/>
        <v>165000</v>
      </c>
      <c r="CF336" s="62">
        <v>0.1</v>
      </c>
      <c r="CG336" s="62">
        <v>0.1</v>
      </c>
      <c r="CH336" s="62">
        <v>0</v>
      </c>
      <c r="CI336" s="62">
        <v>0</v>
      </c>
      <c r="CJ336" s="63">
        <f t="shared" si="291"/>
        <v>0</v>
      </c>
      <c r="CK336" s="62">
        <v>0</v>
      </c>
      <c r="CL336" s="63">
        <f t="shared" si="292"/>
        <v>0</v>
      </c>
      <c r="CM336" s="62">
        <v>0</v>
      </c>
      <c r="CN336" t="s">
        <v>2060</v>
      </c>
      <c r="CO336" t="s">
        <v>3417</v>
      </c>
      <c r="CP336" t="s">
        <v>2399</v>
      </c>
      <c r="CQ336" t="s">
        <v>2400</v>
      </c>
      <c r="CR336">
        <v>78</v>
      </c>
      <c r="CS336">
        <v>220</v>
      </c>
      <c r="CT336">
        <v>29</v>
      </c>
      <c r="CU336" t="s">
        <v>3402</v>
      </c>
      <c r="CV336" t="s">
        <v>3090</v>
      </c>
      <c r="CZ336" s="72">
        <v>475000</v>
      </c>
      <c r="DA336">
        <v>0</v>
      </c>
    </row>
    <row r="337" spans="1:105" x14ac:dyDescent="0.2">
      <c r="A337" s="38" t="s">
        <v>2452</v>
      </c>
      <c r="B337" t="s">
        <v>970</v>
      </c>
      <c r="C337" t="s">
        <v>960</v>
      </c>
      <c r="D337" s="82" t="s">
        <v>955</v>
      </c>
      <c r="E337" t="str">
        <f t="shared" si="261"/>
        <v xml:space="preserve">Pitkanen, Joni </v>
      </c>
      <c r="F337" t="s">
        <v>442</v>
      </c>
      <c r="G337" t="s">
        <v>1524</v>
      </c>
      <c r="H337">
        <v>77</v>
      </c>
      <c r="I337">
        <v>4</v>
      </c>
      <c r="J337">
        <v>39</v>
      </c>
      <c r="K337">
        <f>I337+J337</f>
        <v>43</v>
      </c>
      <c r="L337">
        <v>-25</v>
      </c>
      <c r="M337">
        <v>88</v>
      </c>
      <c r="N337">
        <v>137</v>
      </c>
      <c r="O337" s="4">
        <f t="shared" si="262"/>
        <v>2.9197080291970802E-2</v>
      </c>
      <c r="P337">
        <v>2105</v>
      </c>
      <c r="Q337">
        <v>0</v>
      </c>
      <c r="R337">
        <v>0</v>
      </c>
      <c r="S337">
        <v>0</v>
      </c>
      <c r="T337">
        <v>0</v>
      </c>
      <c r="U337" s="4">
        <f t="shared" si="263"/>
        <v>0</v>
      </c>
      <c r="V337" s="40">
        <v>0</v>
      </c>
      <c r="W337">
        <v>1</v>
      </c>
      <c r="X337">
        <v>17</v>
      </c>
      <c r="Y337">
        <v>0</v>
      </c>
      <c r="Z337">
        <v>2</v>
      </c>
      <c r="AA337">
        <f>I337-W337-Y337</f>
        <v>3</v>
      </c>
      <c r="AB337">
        <f>J337-X337-Z337</f>
        <v>20</v>
      </c>
      <c r="AC337" s="9">
        <f t="shared" si="264"/>
        <v>0.82693986309551148</v>
      </c>
      <c r="AD337" s="9">
        <f t="shared" si="265"/>
        <v>14.057977672623696</v>
      </c>
      <c r="AE337" s="9">
        <f t="shared" si="266"/>
        <v>0</v>
      </c>
      <c r="AF337" s="9">
        <f t="shared" si="267"/>
        <v>3.5415641908509596</v>
      </c>
      <c r="AG337" s="9">
        <f t="shared" si="268"/>
        <v>2.6514454060025776</v>
      </c>
      <c r="AH337" s="9">
        <f t="shared" si="269"/>
        <v>17.676302706683853</v>
      </c>
      <c r="AI337" s="6">
        <f t="shared" si="270"/>
        <v>2.6072546492358679</v>
      </c>
      <c r="AJ337" s="6">
        <f t="shared" si="271"/>
        <v>5.1270271511921708</v>
      </c>
      <c r="AK337" s="6">
        <f t="shared" si="272"/>
        <v>1.0624692572552878</v>
      </c>
      <c r="AL337" s="6">
        <f t="shared" si="273"/>
        <v>3.3584975142699318</v>
      </c>
      <c r="AM337" s="6">
        <f t="shared" si="274"/>
        <v>0.82693986309551148</v>
      </c>
      <c r="AN337" s="6">
        <f t="shared" si="275"/>
        <v>6.020659124446631</v>
      </c>
      <c r="AO337" s="32">
        <v>1357.75</v>
      </c>
      <c r="AP337" s="32">
        <v>362.78333333333336</v>
      </c>
      <c r="AQ337" s="32">
        <v>169.41666666666666</v>
      </c>
      <c r="AR337" s="32">
        <v>1889.95</v>
      </c>
      <c r="AS337" s="40">
        <v>124</v>
      </c>
      <c r="AT337" s="40">
        <v>34</v>
      </c>
      <c r="AU337" s="40">
        <v>45</v>
      </c>
      <c r="AV337" s="40">
        <v>76</v>
      </c>
      <c r="AW337" s="40">
        <v>24</v>
      </c>
      <c r="AX337" s="9">
        <f t="shared" si="276"/>
        <v>3.9366120796846475</v>
      </c>
      <c r="AY337" s="9">
        <f t="shared" si="277"/>
        <v>1.0793936347522421</v>
      </c>
      <c r="AZ337" s="9">
        <f t="shared" si="278"/>
        <v>1.4286092224662026</v>
      </c>
      <c r="BA337" s="9">
        <f t="shared" si="279"/>
        <v>2.4127622423873647</v>
      </c>
      <c r="BB337" s="9">
        <f t="shared" si="280"/>
        <v>0.76192491864864142</v>
      </c>
      <c r="BC337" s="9">
        <f t="shared" si="281"/>
        <v>17.633116883116884</v>
      </c>
      <c r="BD337" s="9">
        <f t="shared" si="282"/>
        <v>2.2002164502164501</v>
      </c>
      <c r="BE337" s="9">
        <f t="shared" si="283"/>
        <v>4.7114718614718623</v>
      </c>
      <c r="BF337" s="3">
        <v>59</v>
      </c>
      <c r="BG337" s="3">
        <v>31</v>
      </c>
      <c r="BH337" s="3">
        <v>3</v>
      </c>
      <c r="BI337" s="3">
        <v>93</v>
      </c>
      <c r="BJ337" s="3">
        <v>76</v>
      </c>
      <c r="BK337" s="3">
        <v>5</v>
      </c>
      <c r="BL337" s="3">
        <v>17</v>
      </c>
      <c r="BM337" s="3">
        <v>98</v>
      </c>
      <c r="BN337" s="34">
        <f t="shared" si="293"/>
        <v>30.549754828930578</v>
      </c>
      <c r="BO337" s="34">
        <f t="shared" si="294"/>
        <v>32.328638142734548</v>
      </c>
      <c r="BP337" s="34">
        <v>13.215219722290442</v>
      </c>
      <c r="BQ337" s="34">
        <v>3.6684365566663173</v>
      </c>
      <c r="BR337" s="34">
        <v>-0.6379816136187213</v>
      </c>
      <c r="BS337" s="34">
        <v>1.0698739926988268</v>
      </c>
      <c r="BT337" s="34">
        <v>-1.2046237934672999</v>
      </c>
      <c r="BU337" s="34">
        <f t="shared" si="295"/>
        <v>16.110924864569569</v>
      </c>
      <c r="BV337" s="34">
        <f t="shared" si="296"/>
        <v>17.049048773321587</v>
      </c>
      <c r="BW337" s="34">
        <v>9.1234294600353572</v>
      </c>
      <c r="BX337" s="34">
        <v>3.3883767655007269</v>
      </c>
      <c r="BY337" s="34">
        <v>9.2954945501496589</v>
      </c>
      <c r="BZ337" s="34">
        <v>-7.368470811324733</v>
      </c>
      <c r="CA337" s="34">
        <f t="shared" si="297"/>
        <v>14.438829964361009</v>
      </c>
      <c r="CB337" s="34">
        <f t="shared" si="298"/>
        <v>15.279589369412957</v>
      </c>
      <c r="CC337" s="15">
        <v>45</v>
      </c>
      <c r="CD337" s="7">
        <v>2433452</v>
      </c>
      <c r="CE337" s="68">
        <f t="shared" si="290"/>
        <v>2591468.3636363638</v>
      </c>
      <c r="CF337" s="9">
        <v>43.8</v>
      </c>
      <c r="CG337" s="9">
        <v>37.299999999999997</v>
      </c>
      <c r="CH337" s="9">
        <v>4</v>
      </c>
      <c r="CI337" s="9">
        <v>4</v>
      </c>
      <c r="CJ337" s="9">
        <f t="shared" si="291"/>
        <v>3.3028507730735086</v>
      </c>
      <c r="CK337" s="9">
        <v>2.5</v>
      </c>
      <c r="CL337" s="9">
        <f t="shared" si="292"/>
        <v>2.0642817331709429</v>
      </c>
      <c r="CM337" s="9">
        <v>6.4</v>
      </c>
      <c r="CN337" t="s">
        <v>1060</v>
      </c>
      <c r="CO337" t="s">
        <v>1061</v>
      </c>
      <c r="CP337" t="s">
        <v>2387</v>
      </c>
      <c r="CQ337" t="s">
        <v>1062</v>
      </c>
      <c r="CR337">
        <v>75</v>
      </c>
      <c r="CS337">
        <v>210</v>
      </c>
      <c r="CT337">
        <v>44</v>
      </c>
      <c r="CU337" t="s">
        <v>3400</v>
      </c>
      <c r="CV337" t="s">
        <v>2382</v>
      </c>
      <c r="CW337">
        <v>0</v>
      </c>
      <c r="CX337">
        <v>0</v>
      </c>
      <c r="CY337">
        <v>0</v>
      </c>
      <c r="CZ337" s="70"/>
      <c r="DA337">
        <v>0</v>
      </c>
    </row>
    <row r="338" spans="1:105" x14ac:dyDescent="0.2">
      <c r="A338" s="44" t="s">
        <v>2372</v>
      </c>
      <c r="B338" s="43" t="s">
        <v>970</v>
      </c>
      <c r="C338" s="43" t="s">
        <v>960</v>
      </c>
      <c r="D338" s="82" t="s">
        <v>955</v>
      </c>
      <c r="E338" s="42" t="str">
        <f t="shared" si="261"/>
        <v xml:space="preserve">Pitkanen, Joni </v>
      </c>
      <c r="F338" s="42" t="s">
        <v>442</v>
      </c>
      <c r="G338" s="45" t="s">
        <v>2374</v>
      </c>
      <c r="H338" s="43">
        <v>63</v>
      </c>
      <c r="I338" s="64">
        <v>8</v>
      </c>
      <c r="J338" s="64">
        <v>18</v>
      </c>
      <c r="K338" s="64">
        <v>26</v>
      </c>
      <c r="L338" s="43">
        <v>-5</v>
      </c>
      <c r="M338">
        <v>56</v>
      </c>
      <c r="N338">
        <v>101</v>
      </c>
      <c r="O338" s="4">
        <f t="shared" si="262"/>
        <v>7.9207920792079209E-2</v>
      </c>
      <c r="Q338">
        <v>1</v>
      </c>
      <c r="R338">
        <v>0</v>
      </c>
      <c r="S338">
        <v>0</v>
      </c>
      <c r="T338">
        <v>0</v>
      </c>
      <c r="U338" s="4">
        <f t="shared" si="263"/>
        <v>0</v>
      </c>
      <c r="V338">
        <v>0</v>
      </c>
      <c r="W338">
        <v>1</v>
      </c>
      <c r="X338">
        <v>9</v>
      </c>
      <c r="Y338">
        <v>1</v>
      </c>
      <c r="Z338">
        <v>0</v>
      </c>
      <c r="AA338">
        <v>6</v>
      </c>
      <c r="AB338">
        <v>9</v>
      </c>
      <c r="AC338" s="9">
        <f t="shared" si="264"/>
        <v>1.1534025374855823</v>
      </c>
      <c r="AD338" s="9">
        <f t="shared" si="265"/>
        <v>10.380622837370241</v>
      </c>
      <c r="AE338" s="9">
        <f t="shared" si="266"/>
        <v>2.2118456623248957</v>
      </c>
      <c r="AF338" s="9">
        <f t="shared" si="267"/>
        <v>0</v>
      </c>
      <c r="AG338" s="9">
        <f t="shared" si="268"/>
        <v>6.4063589043939908</v>
      </c>
      <c r="AH338" s="9">
        <f t="shared" si="269"/>
        <v>9.6095383565909867</v>
      </c>
      <c r="AI338" s="58">
        <f t="shared" si="270"/>
        <v>3.0430204795871454</v>
      </c>
      <c r="AJ338" s="58">
        <f t="shared" si="271"/>
        <v>5.3056516724336786</v>
      </c>
      <c r="AK338" s="58">
        <f t="shared" si="272"/>
        <v>1.3271073973949374</v>
      </c>
      <c r="AL338" s="58">
        <f t="shared" si="273"/>
        <v>3.0430204795871454</v>
      </c>
      <c r="AM338" s="58">
        <f t="shared" si="274"/>
        <v>1.8454440599769317</v>
      </c>
      <c r="AN338" s="58">
        <f t="shared" si="275"/>
        <v>3.5389530597198329</v>
      </c>
      <c r="AO338" s="56">
        <v>1123.8833333333334</v>
      </c>
      <c r="AP338" s="56">
        <v>260.10000000000002</v>
      </c>
      <c r="AQ338" s="56">
        <v>135.63333333333333</v>
      </c>
      <c r="AR338" s="57">
        <f>SUM(AO338:AQ338)</f>
        <v>1519.6166666666668</v>
      </c>
      <c r="AS338">
        <v>59</v>
      </c>
      <c r="AT338">
        <v>32</v>
      </c>
      <c r="AU338">
        <v>40</v>
      </c>
      <c r="AV338">
        <v>71</v>
      </c>
      <c r="AW338">
        <v>20</v>
      </c>
      <c r="AX338" s="9">
        <f t="shared" si="276"/>
        <v>2.3295348607653246</v>
      </c>
      <c r="AY338" s="9">
        <f t="shared" si="277"/>
        <v>1.2634765346523793</v>
      </c>
      <c r="AZ338" s="9">
        <f t="shared" si="278"/>
        <v>1.5793456683154743</v>
      </c>
      <c r="BA338" s="9">
        <f t="shared" si="279"/>
        <v>2.8033385612599666</v>
      </c>
      <c r="BB338" s="9">
        <f t="shared" si="280"/>
        <v>0.78967283415773715</v>
      </c>
      <c r="BC338" s="33">
        <f t="shared" si="281"/>
        <v>17.839417989417992</v>
      </c>
      <c r="BD338" s="33">
        <f t="shared" si="282"/>
        <v>2.1529100529100527</v>
      </c>
      <c r="BE338" s="33">
        <f t="shared" si="283"/>
        <v>4.128571428571429</v>
      </c>
      <c r="BF338" s="42">
        <f>BI338-BG338-BH338</f>
        <v>57</v>
      </c>
      <c r="BG338" s="43">
        <v>23</v>
      </c>
      <c r="BH338" s="43">
        <v>3</v>
      </c>
      <c r="BI338" s="43">
        <v>83</v>
      </c>
      <c r="BJ338" s="42">
        <f>BM338-BK338-BL338</f>
        <v>57</v>
      </c>
      <c r="BK338" s="43">
        <v>8</v>
      </c>
      <c r="BL338" s="43">
        <v>8</v>
      </c>
      <c r="BM338" s="43">
        <v>73</v>
      </c>
      <c r="BN338" s="34">
        <f t="shared" si="293"/>
        <v>28.335145885199069</v>
      </c>
      <c r="BO338" s="34">
        <f t="shared" si="294"/>
        <v>37.292491595730148</v>
      </c>
      <c r="BP338" s="33">
        <v>11.762785937931689</v>
      </c>
      <c r="BQ338" s="33">
        <v>0.83700795779521286</v>
      </c>
      <c r="BR338" s="33">
        <v>-0.95545213967500342</v>
      </c>
      <c r="BS338" s="33">
        <v>2.3469475759519254</v>
      </c>
      <c r="BT338" s="33">
        <v>0</v>
      </c>
      <c r="BU338" s="9">
        <f t="shared" si="295"/>
        <v>13.991289332003824</v>
      </c>
      <c r="BV338" s="34">
        <f t="shared" si="296"/>
        <v>18.414235167207288</v>
      </c>
      <c r="BW338" s="33">
        <v>9.6423423845214042</v>
      </c>
      <c r="BX338" s="33">
        <v>-1.5737723668357575</v>
      </c>
      <c r="BY338" s="33">
        <v>8.6028431135969452</v>
      </c>
      <c r="BZ338" s="33">
        <v>-2.3275565780873442</v>
      </c>
      <c r="CA338" s="9">
        <f t="shared" si="297"/>
        <v>14.343856553195247</v>
      </c>
      <c r="CB338" s="34">
        <f t="shared" si="298"/>
        <v>18.878256428522867</v>
      </c>
      <c r="CC338" s="47">
        <v>40.152813000000002</v>
      </c>
      <c r="CD338">
        <v>1512154</v>
      </c>
      <c r="CE338" s="68">
        <f t="shared" si="290"/>
        <v>1968200.4444444445</v>
      </c>
      <c r="CF338" s="62">
        <v>34.9</v>
      </c>
      <c r="CG338" s="62">
        <v>30.6</v>
      </c>
      <c r="CH338" s="62">
        <v>5.7</v>
      </c>
      <c r="CI338" s="62">
        <v>2.1</v>
      </c>
      <c r="CJ338" s="63">
        <f t="shared" si="291"/>
        <v>2.1928107134466286</v>
      </c>
      <c r="CK338" s="62">
        <v>2.8</v>
      </c>
      <c r="CL338" s="63">
        <f t="shared" si="292"/>
        <v>2.923747617928838</v>
      </c>
      <c r="CM338" s="62">
        <v>4.9000000000000004</v>
      </c>
      <c r="CN338" t="s">
        <v>2076</v>
      </c>
      <c r="CO338" t="s">
        <v>1035</v>
      </c>
      <c r="CQ338" t="s">
        <v>2393</v>
      </c>
      <c r="CR338">
        <v>75</v>
      </c>
      <c r="CS338">
        <v>214</v>
      </c>
      <c r="CT338">
        <v>25</v>
      </c>
      <c r="CU338" t="s">
        <v>3402</v>
      </c>
      <c r="CZ338" s="72">
        <v>2400000</v>
      </c>
      <c r="DA338">
        <v>0</v>
      </c>
    </row>
    <row r="339" spans="1:105" x14ac:dyDescent="0.2">
      <c r="A339" s="38" t="s">
        <v>2452</v>
      </c>
      <c r="B339" t="s">
        <v>972</v>
      </c>
      <c r="D339" t="s">
        <v>955</v>
      </c>
      <c r="E339" t="str">
        <f t="shared" si="261"/>
        <v xml:space="preserve">Melichar, Josef </v>
      </c>
      <c r="F339" t="s">
        <v>1389</v>
      </c>
      <c r="G339" t="s">
        <v>1524</v>
      </c>
      <c r="H339">
        <v>70</v>
      </c>
      <c r="I339">
        <v>1</v>
      </c>
      <c r="J339">
        <v>11</v>
      </c>
      <c r="K339">
        <f>I339+J339</f>
        <v>12</v>
      </c>
      <c r="L339">
        <v>1</v>
      </c>
      <c r="M339">
        <v>44</v>
      </c>
      <c r="N339">
        <v>57</v>
      </c>
      <c r="O339" s="4">
        <f t="shared" si="262"/>
        <v>1.7543859649122806E-2</v>
      </c>
      <c r="P339">
        <v>1744</v>
      </c>
      <c r="Q339">
        <v>0</v>
      </c>
      <c r="R339">
        <v>0</v>
      </c>
      <c r="S339">
        <v>0</v>
      </c>
      <c r="T339">
        <v>0</v>
      </c>
      <c r="U339" s="4">
        <f t="shared" si="263"/>
        <v>0</v>
      </c>
      <c r="V339" s="40">
        <v>0</v>
      </c>
      <c r="W339">
        <v>0</v>
      </c>
      <c r="X339">
        <v>1</v>
      </c>
      <c r="Y339">
        <v>0</v>
      </c>
      <c r="Z339">
        <v>1</v>
      </c>
      <c r="AA339">
        <f>I339-W339-Y339</f>
        <v>1</v>
      </c>
      <c r="AB339">
        <f>J339-X339-Z339</f>
        <v>9</v>
      </c>
      <c r="AC339" s="9">
        <f t="shared" si="264"/>
        <v>0</v>
      </c>
      <c r="AD339" s="9">
        <f t="shared" si="265"/>
        <v>39.560439560439562</v>
      </c>
      <c r="AE339" s="9">
        <f t="shared" si="266"/>
        <v>0</v>
      </c>
      <c r="AF339" s="9">
        <f t="shared" si="267"/>
        <v>1.1562178828365881</v>
      </c>
      <c r="AG339" s="9">
        <f t="shared" si="268"/>
        <v>1.1424763174180037</v>
      </c>
      <c r="AH339" s="9">
        <f t="shared" si="269"/>
        <v>10.282286856762033</v>
      </c>
      <c r="AI339" s="6">
        <f t="shared" si="270"/>
        <v>2.5134478983196078</v>
      </c>
      <c r="AJ339" s="6">
        <f t="shared" si="271"/>
        <v>7.9120879120879124</v>
      </c>
      <c r="AK339" s="6">
        <f t="shared" si="272"/>
        <v>1.3874614594039056</v>
      </c>
      <c r="AL339" s="6">
        <f t="shared" si="273"/>
        <v>2.856190793545009</v>
      </c>
      <c r="AM339" s="6">
        <f t="shared" si="274"/>
        <v>0</v>
      </c>
      <c r="AN339" s="6">
        <f t="shared" si="275"/>
        <v>6.7060637204522102</v>
      </c>
      <c r="AO339" s="32">
        <v>1050.3499999999999</v>
      </c>
      <c r="AP339" s="32">
        <v>7.583333333333333</v>
      </c>
      <c r="AQ339" s="32">
        <v>259.46666666666664</v>
      </c>
      <c r="AR339" s="32">
        <v>1317.4</v>
      </c>
      <c r="AS339" s="40">
        <v>131</v>
      </c>
      <c r="AT339" s="40">
        <v>72</v>
      </c>
      <c r="AU339" s="40">
        <v>23</v>
      </c>
      <c r="AV339" s="40">
        <v>29</v>
      </c>
      <c r="AW339" s="40">
        <v>18</v>
      </c>
      <c r="AX339" s="9">
        <f t="shared" si="276"/>
        <v>5.9662972521633524</v>
      </c>
      <c r="AY339" s="9">
        <f t="shared" si="277"/>
        <v>3.2791862759981778</v>
      </c>
      <c r="AZ339" s="9">
        <f t="shared" si="278"/>
        <v>1.0475178381660846</v>
      </c>
      <c r="BA339" s="9">
        <f t="shared" si="279"/>
        <v>1.3207833611659328</v>
      </c>
      <c r="BB339" s="9">
        <f t="shared" si="280"/>
        <v>0.81979656899954445</v>
      </c>
      <c r="BC339" s="9">
        <f t="shared" si="281"/>
        <v>15.004999999999999</v>
      </c>
      <c r="BD339" s="9">
        <f t="shared" si="282"/>
        <v>3.7066666666666661</v>
      </c>
      <c r="BE339" s="9">
        <f t="shared" si="283"/>
        <v>0.10833333333333332</v>
      </c>
      <c r="BF339" s="3">
        <v>44</v>
      </c>
      <c r="BG339" s="3">
        <v>1</v>
      </c>
      <c r="BH339" s="3">
        <v>6</v>
      </c>
      <c r="BI339" s="3">
        <v>51</v>
      </c>
      <c r="BJ339" s="3">
        <v>50</v>
      </c>
      <c r="BK339" s="3">
        <v>0</v>
      </c>
      <c r="BL339" s="3">
        <v>29</v>
      </c>
      <c r="BM339" s="3">
        <v>79</v>
      </c>
      <c r="BN339" s="34">
        <f t="shared" si="293"/>
        <v>31.724984455299559</v>
      </c>
      <c r="BO339" s="34">
        <f t="shared" si="294"/>
        <v>48.163024829663819</v>
      </c>
      <c r="BP339" s="34">
        <v>1.1225042481928422</v>
      </c>
      <c r="BQ339" s="34">
        <v>0.80611878597217146</v>
      </c>
      <c r="BR339" s="34">
        <v>1.3142094244656475</v>
      </c>
      <c r="BS339" s="34">
        <v>0.49437333755228252</v>
      </c>
      <c r="BT339" s="34">
        <v>0</v>
      </c>
      <c r="BU339" s="34">
        <f t="shared" si="295"/>
        <v>3.7372057961829439</v>
      </c>
      <c r="BV339" s="34">
        <f t="shared" si="296"/>
        <v>5.6736083136222</v>
      </c>
      <c r="BW339" s="34">
        <v>15.724664481970953</v>
      </c>
      <c r="BX339" s="34">
        <v>0.15958714386688652</v>
      </c>
      <c r="BY339" s="34">
        <v>10.529395361034766</v>
      </c>
      <c r="BZ339" s="34">
        <v>1.5741316722440077</v>
      </c>
      <c r="CA339" s="34">
        <f t="shared" si="297"/>
        <v>27.987778659116614</v>
      </c>
      <c r="CB339" s="34">
        <f t="shared" si="298"/>
        <v>42.489416516041615</v>
      </c>
      <c r="CC339" s="15">
        <v>53</v>
      </c>
      <c r="CD339" s="7">
        <v>1386053</v>
      </c>
      <c r="CE339" s="68">
        <f t="shared" si="290"/>
        <v>1623662.0857142857</v>
      </c>
      <c r="CF339" s="9">
        <v>21</v>
      </c>
      <c r="CG339" s="9">
        <v>32.799999999999997</v>
      </c>
      <c r="CH339" s="9">
        <v>-5.7</v>
      </c>
      <c r="CI339" s="9">
        <v>-0.8</v>
      </c>
      <c r="CJ339" s="9">
        <f t="shared" si="291"/>
        <v>-1.009814131086497</v>
      </c>
      <c r="CK339" s="9">
        <v>0.9</v>
      </c>
      <c r="CL339" s="9">
        <f t="shared" si="292"/>
        <v>1.1360408974723093</v>
      </c>
      <c r="CM339" s="9">
        <v>0.1</v>
      </c>
      <c r="CN339" t="s">
        <v>1310</v>
      </c>
      <c r="CO339" t="s">
        <v>3211</v>
      </c>
      <c r="CQ339" t="s">
        <v>3079</v>
      </c>
      <c r="CR339">
        <v>74</v>
      </c>
      <c r="CS339">
        <v>220</v>
      </c>
      <c r="CT339">
        <v>2</v>
      </c>
      <c r="CU339" t="s">
        <v>3402</v>
      </c>
      <c r="CV339" t="s">
        <v>2382</v>
      </c>
      <c r="CW339">
        <v>0</v>
      </c>
      <c r="CX339">
        <v>0</v>
      </c>
      <c r="CY339">
        <v>0</v>
      </c>
      <c r="CZ339" s="70"/>
      <c r="DA339">
        <v>0</v>
      </c>
    </row>
    <row r="340" spans="1:105" x14ac:dyDescent="0.2">
      <c r="A340" s="38" t="s">
        <v>2452</v>
      </c>
      <c r="B340" t="s">
        <v>955</v>
      </c>
      <c r="C340" t="s">
        <v>955</v>
      </c>
      <c r="D340" t="s">
        <v>955</v>
      </c>
      <c r="E340" t="str">
        <f t="shared" si="261"/>
        <v xml:space="preserve">Williams, Justin </v>
      </c>
      <c r="F340" t="s">
        <v>2347</v>
      </c>
      <c r="G340" t="s">
        <v>1528</v>
      </c>
      <c r="H340">
        <v>82</v>
      </c>
      <c r="I340">
        <v>33</v>
      </c>
      <c r="J340">
        <v>34</v>
      </c>
      <c r="K340">
        <f>I340+J340</f>
        <v>67</v>
      </c>
      <c r="L340">
        <v>-11</v>
      </c>
      <c r="M340">
        <v>73</v>
      </c>
      <c r="N340">
        <v>258</v>
      </c>
      <c r="O340" s="4">
        <f t="shared" si="262"/>
        <v>0.12790697674418605</v>
      </c>
      <c r="P340">
        <v>2096</v>
      </c>
      <c r="Q340">
        <v>8</v>
      </c>
      <c r="R340">
        <v>0</v>
      </c>
      <c r="S340">
        <v>9</v>
      </c>
      <c r="T340">
        <v>15</v>
      </c>
      <c r="U340" s="4">
        <f t="shared" si="263"/>
        <v>0.375</v>
      </c>
      <c r="V340" s="40">
        <v>0.4</v>
      </c>
      <c r="W340">
        <v>12</v>
      </c>
      <c r="X340">
        <v>12</v>
      </c>
      <c r="Y340">
        <v>2</v>
      </c>
      <c r="Z340">
        <v>3</v>
      </c>
      <c r="AA340">
        <f>I340-W340-Y340</f>
        <v>19</v>
      </c>
      <c r="AB340">
        <f>J340-X340-Z340</f>
        <v>19</v>
      </c>
      <c r="AC340" s="9">
        <f t="shared" si="264"/>
        <v>9.7314831501171373</v>
      </c>
      <c r="AD340" s="9">
        <f t="shared" si="265"/>
        <v>9.7314831501171373</v>
      </c>
      <c r="AE340" s="9">
        <f t="shared" si="266"/>
        <v>2.6633128652807572</v>
      </c>
      <c r="AF340" s="9">
        <f t="shared" si="267"/>
        <v>3.9949692979211355</v>
      </c>
      <c r="AG340" s="9">
        <f t="shared" si="268"/>
        <v>20.453627977213941</v>
      </c>
      <c r="AH340" s="9">
        <f t="shared" si="269"/>
        <v>20.453627977213941</v>
      </c>
      <c r="AI340" s="6">
        <f t="shared" si="270"/>
        <v>2.5836161655428134</v>
      </c>
      <c r="AJ340" s="6">
        <f t="shared" si="271"/>
        <v>6.4876554334114251</v>
      </c>
      <c r="AK340" s="6">
        <f t="shared" si="272"/>
        <v>1.3316564326403786</v>
      </c>
      <c r="AL340" s="6">
        <f t="shared" si="273"/>
        <v>3.121869533364233</v>
      </c>
      <c r="AM340" s="6">
        <f t="shared" si="274"/>
        <v>0.81095692917642814</v>
      </c>
      <c r="AN340" s="6">
        <f t="shared" si="275"/>
        <v>6.1256195901457415</v>
      </c>
      <c r="AO340" s="32">
        <v>1114.7166666666667</v>
      </c>
      <c r="AP340" s="32">
        <v>369.93333333333334</v>
      </c>
      <c r="AQ340" s="32">
        <v>225.28333333333336</v>
      </c>
      <c r="AR340" s="32">
        <v>1709.9333333333334</v>
      </c>
      <c r="AS340" s="40">
        <v>49</v>
      </c>
      <c r="AT340" s="40">
        <v>85</v>
      </c>
      <c r="AU340" s="40">
        <v>97</v>
      </c>
      <c r="AV340" s="40">
        <v>77</v>
      </c>
      <c r="AW340" s="40">
        <v>44</v>
      </c>
      <c r="AX340" s="9">
        <f t="shared" si="276"/>
        <v>1.7193652773987289</v>
      </c>
      <c r="AY340" s="9">
        <f t="shared" si="277"/>
        <v>2.9825724199773869</v>
      </c>
      <c r="AZ340" s="9">
        <f t="shared" si="278"/>
        <v>3.4036414675036064</v>
      </c>
      <c r="BA340" s="9">
        <f t="shared" si="279"/>
        <v>2.7018597216265743</v>
      </c>
      <c r="BB340" s="9">
        <f t="shared" si="280"/>
        <v>1.5439198409294708</v>
      </c>
      <c r="BC340" s="9">
        <f t="shared" si="281"/>
        <v>13.59410569105691</v>
      </c>
      <c r="BD340" s="9">
        <f t="shared" si="282"/>
        <v>2.747357723577236</v>
      </c>
      <c r="BE340" s="9">
        <f t="shared" si="283"/>
        <v>4.5113821138211385</v>
      </c>
      <c r="BF340" s="3">
        <v>48</v>
      </c>
      <c r="BG340" s="3">
        <v>40</v>
      </c>
      <c r="BH340" s="3">
        <v>5</v>
      </c>
      <c r="BI340" s="3">
        <v>93</v>
      </c>
      <c r="BJ340" s="3">
        <v>58</v>
      </c>
      <c r="BK340" s="3">
        <v>5</v>
      </c>
      <c r="BL340" s="3">
        <v>23</v>
      </c>
      <c r="BM340" s="3">
        <v>86</v>
      </c>
      <c r="BN340" s="34">
        <f t="shared" si="293"/>
        <v>55.313354367549131</v>
      </c>
      <c r="BO340" s="34">
        <f t="shared" si="294"/>
        <v>64.696503997289327</v>
      </c>
      <c r="BP340" s="34">
        <v>25.358277032687788</v>
      </c>
      <c r="BQ340" s="34">
        <v>15.575269617190969</v>
      </c>
      <c r="BR340" s="34">
        <v>7.9790585135622705E-2</v>
      </c>
      <c r="BS340" s="34">
        <v>4.2730170617693339</v>
      </c>
      <c r="BT340" s="34">
        <v>-2.581631640094201</v>
      </c>
      <c r="BU340" s="34">
        <f t="shared" si="295"/>
        <v>42.704722656689512</v>
      </c>
      <c r="BV340" s="34">
        <f t="shared" si="296"/>
        <v>49.948991372010035</v>
      </c>
      <c r="BW340" s="34">
        <v>9.8887397339852683</v>
      </c>
      <c r="BX340" s="34">
        <v>0.46609116300336156</v>
      </c>
      <c r="BY340" s="34">
        <v>4.9719804729327883</v>
      </c>
      <c r="BZ340" s="34">
        <v>-2.7181796590618013</v>
      </c>
      <c r="CA340" s="34">
        <f t="shared" si="297"/>
        <v>12.608631710859617</v>
      </c>
      <c r="CB340" s="34">
        <f t="shared" si="298"/>
        <v>14.74751262527929</v>
      </c>
      <c r="CC340" s="15">
        <v>37</v>
      </c>
      <c r="CD340" s="7">
        <v>3267679</v>
      </c>
      <c r="CE340" s="68">
        <f t="shared" si="290"/>
        <v>3267679</v>
      </c>
      <c r="CF340" s="9">
        <v>39.4</v>
      </c>
      <c r="CG340" s="9">
        <v>36.700000000000003</v>
      </c>
      <c r="CH340" s="9">
        <v>-4.9000000000000004</v>
      </c>
      <c r="CI340" s="9">
        <v>7.2</v>
      </c>
      <c r="CJ340" s="9">
        <f t="shared" si="291"/>
        <v>6.2468819816497838</v>
      </c>
      <c r="CK340" s="9">
        <v>2.9</v>
      </c>
      <c r="CL340" s="9">
        <f t="shared" si="292"/>
        <v>2.5161052426089405</v>
      </c>
      <c r="CM340" s="9">
        <v>10.1</v>
      </c>
      <c r="CN340" t="s">
        <v>3094</v>
      </c>
      <c r="CO340" t="s">
        <v>3095</v>
      </c>
      <c r="CP340" t="s">
        <v>2427</v>
      </c>
      <c r="CQ340" t="s">
        <v>2400</v>
      </c>
      <c r="CR340">
        <v>73</v>
      </c>
      <c r="CS340">
        <v>195</v>
      </c>
      <c r="CU340" t="s">
        <v>3401</v>
      </c>
      <c r="CV340" t="s">
        <v>2382</v>
      </c>
      <c r="CW340">
        <v>4</v>
      </c>
      <c r="CX340">
        <v>0</v>
      </c>
      <c r="CY340">
        <v>0</v>
      </c>
      <c r="CZ340" s="70"/>
      <c r="DA340">
        <v>0</v>
      </c>
    </row>
    <row r="341" spans="1:105" x14ac:dyDescent="0.2">
      <c r="A341" s="44" t="s">
        <v>2372</v>
      </c>
      <c r="B341" s="43" t="s">
        <v>955</v>
      </c>
      <c r="C341" s="43" t="s">
        <v>955</v>
      </c>
      <c r="D341" s="42" t="s">
        <v>955</v>
      </c>
      <c r="E341" s="42" t="str">
        <f t="shared" si="261"/>
        <v xml:space="preserve">Williams, Justin </v>
      </c>
      <c r="F341" s="42" t="s">
        <v>2347</v>
      </c>
      <c r="G341" s="45" t="s">
        <v>1528</v>
      </c>
      <c r="H341" s="43">
        <v>37</v>
      </c>
      <c r="I341" s="64">
        <v>9</v>
      </c>
      <c r="J341" s="64">
        <v>21</v>
      </c>
      <c r="K341" s="64">
        <v>30</v>
      </c>
      <c r="L341" s="43">
        <v>2</v>
      </c>
      <c r="M341">
        <v>43</v>
      </c>
      <c r="N341">
        <v>106</v>
      </c>
      <c r="O341" s="4">
        <f t="shared" si="262"/>
        <v>8.4905660377358486E-2</v>
      </c>
      <c r="Q341">
        <v>0</v>
      </c>
      <c r="R341">
        <v>0</v>
      </c>
      <c r="S341">
        <v>5</v>
      </c>
      <c r="T341">
        <v>8</v>
      </c>
      <c r="U341" s="4">
        <f t="shared" si="263"/>
        <v>0.38461538461538464</v>
      </c>
      <c r="V341">
        <v>0.5</v>
      </c>
      <c r="W341">
        <v>2</v>
      </c>
      <c r="X341">
        <v>6</v>
      </c>
      <c r="Y341">
        <v>0</v>
      </c>
      <c r="Z341">
        <v>0</v>
      </c>
      <c r="AA341">
        <v>7</v>
      </c>
      <c r="AB341">
        <v>15</v>
      </c>
      <c r="AC341" s="9">
        <f t="shared" si="264"/>
        <v>4.591836734693878</v>
      </c>
      <c r="AD341" s="9">
        <f t="shared" si="265"/>
        <v>13.775510204081634</v>
      </c>
      <c r="AE341" s="9">
        <f t="shared" si="266"/>
        <v>0</v>
      </c>
      <c r="AF341" s="9">
        <f t="shared" si="267"/>
        <v>0</v>
      </c>
      <c r="AG341" s="9">
        <f t="shared" si="268"/>
        <v>16.998313659359191</v>
      </c>
      <c r="AH341" s="9">
        <f t="shared" si="269"/>
        <v>36.42495784148398</v>
      </c>
      <c r="AI341" s="58">
        <f t="shared" si="270"/>
        <v>3.278246205733558</v>
      </c>
      <c r="AJ341" s="58">
        <f t="shared" si="271"/>
        <v>6.4285714285714288</v>
      </c>
      <c r="AK341" s="58">
        <f t="shared" si="272"/>
        <v>0</v>
      </c>
      <c r="AL341" s="58">
        <f t="shared" si="273"/>
        <v>2.6711635750421583</v>
      </c>
      <c r="AM341" s="58">
        <f t="shared" si="274"/>
        <v>1.3775510204081634</v>
      </c>
      <c r="AN341" s="58">
        <f t="shared" si="275"/>
        <v>10.780460415496911</v>
      </c>
      <c r="AO341" s="56">
        <v>494.16666666666669</v>
      </c>
      <c r="AP341" s="56">
        <v>130.66666666666666</v>
      </c>
      <c r="AQ341" s="56">
        <v>89.05</v>
      </c>
      <c r="AR341" s="57">
        <f>SUM(AO341:AQ341)</f>
        <v>713.88333333333333</v>
      </c>
      <c r="AS341">
        <v>23</v>
      </c>
      <c r="AT341">
        <v>43</v>
      </c>
      <c r="AU341">
        <v>36</v>
      </c>
      <c r="AV341">
        <v>25</v>
      </c>
      <c r="AW341">
        <v>27</v>
      </c>
      <c r="AX341" s="9">
        <f t="shared" si="276"/>
        <v>1.9330889734550463</v>
      </c>
      <c r="AY341" s="9">
        <f t="shared" si="277"/>
        <v>3.6140359068942169</v>
      </c>
      <c r="AZ341" s="9">
        <f t="shared" si="278"/>
        <v>3.0257044801905071</v>
      </c>
      <c r="BA341" s="9">
        <f t="shared" si="279"/>
        <v>2.1011836667989634</v>
      </c>
      <c r="BB341" s="9">
        <f t="shared" si="280"/>
        <v>2.2692783601428808</v>
      </c>
      <c r="BC341" s="33">
        <f t="shared" si="281"/>
        <v>13.355855855855856</v>
      </c>
      <c r="BD341" s="33">
        <f t="shared" si="282"/>
        <v>2.4067567567567565</v>
      </c>
      <c r="BE341" s="33">
        <f t="shared" si="283"/>
        <v>3.5315315315315314</v>
      </c>
      <c r="BF341" s="42">
        <f>BI341-BG341-BH341</f>
        <v>27</v>
      </c>
      <c r="BG341" s="43">
        <v>14</v>
      </c>
      <c r="BH341" s="43">
        <v>0</v>
      </c>
      <c r="BI341" s="43">
        <v>41</v>
      </c>
      <c r="BJ341" s="42">
        <f>BM341-BK341-BL341</f>
        <v>22</v>
      </c>
      <c r="BK341" s="43">
        <v>3</v>
      </c>
      <c r="BL341" s="43">
        <v>16</v>
      </c>
      <c r="BM341" s="43">
        <v>41</v>
      </c>
      <c r="BN341" s="34">
        <f t="shared" si="293"/>
        <v>16.383084177278125</v>
      </c>
      <c r="BO341" s="34">
        <f t="shared" si="294"/>
        <v>45.898491846785774</v>
      </c>
      <c r="BP341" s="33">
        <v>17.455584012398962</v>
      </c>
      <c r="BQ341" s="33">
        <v>2.7612941050661641</v>
      </c>
      <c r="BR341" s="33">
        <v>0.10763079836698197</v>
      </c>
      <c r="BS341" s="33">
        <v>-1.2583097576970927</v>
      </c>
      <c r="BT341" s="33">
        <v>0</v>
      </c>
      <c r="BU341" s="9">
        <f t="shared" si="295"/>
        <v>19.066199158135017</v>
      </c>
      <c r="BV341" s="34">
        <f t="shared" si="296"/>
        <v>53.415448345345929</v>
      </c>
      <c r="BW341" s="33">
        <v>4.3386367605694538</v>
      </c>
      <c r="BX341" s="33">
        <v>-0.29480040214693615</v>
      </c>
      <c r="BY341" s="33">
        <v>-0.37471223587088826</v>
      </c>
      <c r="BZ341" s="33">
        <v>-6.3522391034085226</v>
      </c>
      <c r="CA341" s="9">
        <f t="shared" si="297"/>
        <v>-2.6831149808568937</v>
      </c>
      <c r="CB341" s="34">
        <f t="shared" si="298"/>
        <v>-7.516956498560158</v>
      </c>
      <c r="CC341" s="47">
        <v>44.603580000000001</v>
      </c>
      <c r="CD341">
        <v>1120698</v>
      </c>
      <c r="CE341" s="68">
        <f t="shared" si="290"/>
        <v>2483709.0810810812</v>
      </c>
      <c r="CF341" s="62">
        <v>15.7</v>
      </c>
      <c r="CG341" s="62">
        <v>16.3</v>
      </c>
      <c r="CH341" s="62">
        <v>3.2</v>
      </c>
      <c r="CI341" s="62">
        <v>3.7</v>
      </c>
      <c r="CJ341" s="63">
        <f t="shared" si="291"/>
        <v>7.9263067694944311</v>
      </c>
      <c r="CK341" s="62">
        <v>1.4</v>
      </c>
      <c r="CL341" s="63">
        <f t="shared" si="292"/>
        <v>2.9991431019708656</v>
      </c>
      <c r="CM341" s="62">
        <v>5.0999999999999996</v>
      </c>
      <c r="CN341" t="s">
        <v>2095</v>
      </c>
      <c r="CO341" t="s">
        <v>3095</v>
      </c>
      <c r="CP341" t="s">
        <v>2427</v>
      </c>
      <c r="CQ341" t="s">
        <v>2400</v>
      </c>
      <c r="CR341">
        <v>73</v>
      </c>
      <c r="CS341">
        <v>195</v>
      </c>
      <c r="CT341">
        <v>11</v>
      </c>
      <c r="CU341" t="s">
        <v>3401</v>
      </c>
      <c r="CZ341" s="72">
        <v>3500000</v>
      </c>
      <c r="DA341">
        <v>0</v>
      </c>
    </row>
    <row r="342" spans="1:105" x14ac:dyDescent="0.2">
      <c r="A342" s="38" t="s">
        <v>2452</v>
      </c>
      <c r="B342" t="s">
        <v>968</v>
      </c>
      <c r="C342" t="s">
        <v>955</v>
      </c>
      <c r="D342" t="s">
        <v>955</v>
      </c>
      <c r="E342" t="str">
        <f t="shared" si="261"/>
        <v xml:space="preserve">Cullen, Matt </v>
      </c>
      <c r="F342" t="s">
        <v>2582</v>
      </c>
      <c r="G342" t="s">
        <v>1537</v>
      </c>
      <c r="H342">
        <v>80</v>
      </c>
      <c r="I342">
        <v>16</v>
      </c>
      <c r="J342">
        <v>25</v>
      </c>
      <c r="K342">
        <f>I342+J342</f>
        <v>41</v>
      </c>
      <c r="L342">
        <v>0</v>
      </c>
      <c r="M342">
        <v>52</v>
      </c>
      <c r="N342">
        <v>217</v>
      </c>
      <c r="O342" s="4">
        <f t="shared" si="262"/>
        <v>7.3732718894009217E-2</v>
      </c>
      <c r="P342">
        <v>1936</v>
      </c>
      <c r="Q342">
        <v>2</v>
      </c>
      <c r="R342">
        <v>0</v>
      </c>
      <c r="S342">
        <v>619</v>
      </c>
      <c r="T342">
        <v>515</v>
      </c>
      <c r="U342" s="4">
        <f t="shared" si="263"/>
        <v>0.54585537918871252</v>
      </c>
      <c r="V342" s="40">
        <v>25</v>
      </c>
      <c r="W342">
        <v>2</v>
      </c>
      <c r="X342">
        <v>5</v>
      </c>
      <c r="Y342">
        <v>3</v>
      </c>
      <c r="Z342">
        <v>2</v>
      </c>
      <c r="AA342">
        <f>I342-W342-Y342</f>
        <v>11</v>
      </c>
      <c r="AB342">
        <f>J342-X342-Z342</f>
        <v>18</v>
      </c>
      <c r="AC342" s="9">
        <f t="shared" si="264"/>
        <v>3.2065556248329914</v>
      </c>
      <c r="AD342" s="9">
        <f t="shared" si="265"/>
        <v>8.0163890620824798</v>
      </c>
      <c r="AE342" s="9">
        <f t="shared" si="266"/>
        <v>4.1615289765721339</v>
      </c>
      <c r="AF342" s="9">
        <f t="shared" si="267"/>
        <v>2.7743526510480891</v>
      </c>
      <c r="AG342" s="9">
        <f t="shared" si="268"/>
        <v>13.614095401804899</v>
      </c>
      <c r="AH342" s="9">
        <f t="shared" si="269"/>
        <v>22.277610657498926</v>
      </c>
      <c r="AI342" s="6">
        <f t="shared" si="270"/>
        <v>2.5990545767082081</v>
      </c>
      <c r="AJ342" s="6">
        <f t="shared" si="271"/>
        <v>5.4511445622160863</v>
      </c>
      <c r="AK342" s="6">
        <f t="shared" si="272"/>
        <v>1.1097410604192355</v>
      </c>
      <c r="AL342" s="6">
        <f t="shared" si="273"/>
        <v>2.7847013321873657</v>
      </c>
      <c r="AM342" s="6">
        <f t="shared" si="274"/>
        <v>0.64131112496659837</v>
      </c>
      <c r="AN342" s="6">
        <f t="shared" si="275"/>
        <v>5.2712700369913694</v>
      </c>
      <c r="AO342" s="33">
        <v>969.58333333333337</v>
      </c>
      <c r="AP342" s="33">
        <v>187.11666666666667</v>
      </c>
      <c r="AQ342" s="33">
        <v>216.26666666666665</v>
      </c>
      <c r="AR342" s="32">
        <v>1372.9666666666667</v>
      </c>
      <c r="AS342" s="40">
        <v>45</v>
      </c>
      <c r="AT342" s="40">
        <v>61</v>
      </c>
      <c r="AU342" s="40">
        <v>86</v>
      </c>
      <c r="AV342" s="40">
        <v>57</v>
      </c>
      <c r="AW342" s="40">
        <v>50</v>
      </c>
      <c r="AX342" s="9">
        <f t="shared" si="276"/>
        <v>1.9665444657554201</v>
      </c>
      <c r="AY342" s="9">
        <f t="shared" si="277"/>
        <v>2.6657602758017913</v>
      </c>
      <c r="AZ342" s="9">
        <f t="shared" si="278"/>
        <v>3.7582849789992472</v>
      </c>
      <c r="BA342" s="9">
        <f t="shared" si="279"/>
        <v>2.4909563232901988</v>
      </c>
      <c r="BB342" s="9">
        <f t="shared" si="280"/>
        <v>2.1850494063949109</v>
      </c>
      <c r="BC342" s="9">
        <f t="shared" si="281"/>
        <v>12.119791666666668</v>
      </c>
      <c r="BD342" s="9">
        <f t="shared" si="282"/>
        <v>2.7033333333333331</v>
      </c>
      <c r="BE342" s="9">
        <f t="shared" si="283"/>
        <v>2.3389583333333333</v>
      </c>
      <c r="BF342" s="3">
        <v>42</v>
      </c>
      <c r="BG342" s="3">
        <v>17</v>
      </c>
      <c r="BH342" s="3">
        <v>4</v>
      </c>
      <c r="BI342" s="3">
        <v>63</v>
      </c>
      <c r="BJ342" s="3">
        <v>45</v>
      </c>
      <c r="BK342" s="3">
        <v>2</v>
      </c>
      <c r="BL342" s="3">
        <v>19</v>
      </c>
      <c r="BM342" s="3">
        <v>66</v>
      </c>
      <c r="BN342" s="34">
        <f t="shared" si="293"/>
        <v>41.477578192519601</v>
      </c>
      <c r="BO342" s="34">
        <f t="shared" si="294"/>
        <v>60.420371738842313</v>
      </c>
      <c r="BP342" s="34">
        <v>14.843831902951084</v>
      </c>
      <c r="BQ342" s="34">
        <v>-1.4321831036354795</v>
      </c>
      <c r="BR342" s="34">
        <v>0.15671123286159416</v>
      </c>
      <c r="BS342" s="34">
        <v>6.087333311574378</v>
      </c>
      <c r="BT342" s="34">
        <v>7.112160684459794</v>
      </c>
      <c r="BU342" s="34">
        <f t="shared" si="295"/>
        <v>26.767854028211374</v>
      </c>
      <c r="BV342" s="34">
        <f t="shared" si="296"/>
        <v>38.992722369872595</v>
      </c>
      <c r="BW342" s="34">
        <v>5.8829184705048272</v>
      </c>
      <c r="BX342" s="34">
        <v>0.24716903535549475</v>
      </c>
      <c r="BY342" s="34">
        <v>9.3408947265611939</v>
      </c>
      <c r="BZ342" s="34">
        <v>-0.76125806811329089</v>
      </c>
      <c r="CA342" s="34">
        <f t="shared" si="297"/>
        <v>14.709724164308225</v>
      </c>
      <c r="CB342" s="34">
        <f t="shared" si="298"/>
        <v>21.427649368969714</v>
      </c>
      <c r="CC342" s="15">
        <v>58</v>
      </c>
      <c r="CD342" s="7">
        <v>2241988</v>
      </c>
      <c r="CE342" s="68">
        <f t="shared" si="290"/>
        <v>2298037.6999999997</v>
      </c>
      <c r="CF342" s="9">
        <v>29.2</v>
      </c>
      <c r="CG342" s="9">
        <v>30.8</v>
      </c>
      <c r="CH342" s="9">
        <v>-4.7</v>
      </c>
      <c r="CI342" s="9">
        <v>1.7</v>
      </c>
      <c r="CJ342" s="9">
        <f t="shared" si="291"/>
        <v>1.9140372111351931</v>
      </c>
      <c r="CK342" s="9">
        <v>2.2999999999999998</v>
      </c>
      <c r="CL342" s="9">
        <f t="shared" si="292"/>
        <v>2.5895797562417315</v>
      </c>
      <c r="CM342" s="9">
        <v>3.9</v>
      </c>
      <c r="CN342" t="s">
        <v>3507</v>
      </c>
      <c r="CO342" t="s">
        <v>3508</v>
      </c>
      <c r="CP342" t="s">
        <v>2413</v>
      </c>
      <c r="CQ342" t="s">
        <v>2414</v>
      </c>
      <c r="CR342">
        <v>73</v>
      </c>
      <c r="CS342">
        <v>200</v>
      </c>
      <c r="CT342">
        <v>5</v>
      </c>
      <c r="CU342" t="s">
        <v>3402</v>
      </c>
      <c r="CV342" t="s">
        <v>2382</v>
      </c>
      <c r="CW342">
        <v>8</v>
      </c>
      <c r="CX342">
        <v>3</v>
      </c>
      <c r="CY342">
        <v>2</v>
      </c>
      <c r="CZ342" s="70"/>
      <c r="DA342">
        <v>0</v>
      </c>
    </row>
    <row r="343" spans="1:105" x14ac:dyDescent="0.2">
      <c r="A343" s="44" t="s">
        <v>2372</v>
      </c>
      <c r="B343" s="43" t="s">
        <v>968</v>
      </c>
      <c r="C343" s="43" t="s">
        <v>955</v>
      </c>
      <c r="D343" s="42" t="s">
        <v>955</v>
      </c>
      <c r="E343" s="42" t="str">
        <f t="shared" si="261"/>
        <v xml:space="preserve">Cullen, Matt </v>
      </c>
      <c r="F343" s="42" t="s">
        <v>2582</v>
      </c>
      <c r="G343" s="45" t="s">
        <v>2373</v>
      </c>
      <c r="H343" s="43">
        <v>59</v>
      </c>
      <c r="I343" s="64">
        <v>13</v>
      </c>
      <c r="J343" s="64">
        <v>36</v>
      </c>
      <c r="K343" s="64">
        <v>49</v>
      </c>
      <c r="L343" s="43">
        <v>2</v>
      </c>
      <c r="M343">
        <v>32</v>
      </c>
      <c r="N343">
        <v>137</v>
      </c>
      <c r="O343" s="4">
        <f t="shared" si="262"/>
        <v>9.4890510948905105E-2</v>
      </c>
      <c r="Q343">
        <v>1</v>
      </c>
      <c r="R343">
        <v>0</v>
      </c>
      <c r="S343">
        <v>364</v>
      </c>
      <c r="T343">
        <v>285</v>
      </c>
      <c r="U343" s="4">
        <f t="shared" si="263"/>
        <v>0.5608628659476117</v>
      </c>
      <c r="V343">
        <v>17.899999999999999</v>
      </c>
      <c r="W343">
        <v>8</v>
      </c>
      <c r="X343">
        <v>15</v>
      </c>
      <c r="Y343">
        <v>0</v>
      </c>
      <c r="Z343">
        <v>1</v>
      </c>
      <c r="AA343">
        <v>5</v>
      </c>
      <c r="AB343">
        <v>20</v>
      </c>
      <c r="AC343" s="9">
        <f t="shared" si="264"/>
        <v>8.17810086324398</v>
      </c>
      <c r="AD343" s="9">
        <f t="shared" si="265"/>
        <v>15.333939118582464</v>
      </c>
      <c r="AE343" s="9">
        <f t="shared" si="266"/>
        <v>0</v>
      </c>
      <c r="AF343" s="9">
        <f t="shared" si="267"/>
        <v>8.1855388813096859</v>
      </c>
      <c r="AG343" s="9">
        <f t="shared" si="268"/>
        <v>9.0162292125826475</v>
      </c>
      <c r="AH343" s="9">
        <f t="shared" si="269"/>
        <v>36.06491685033059</v>
      </c>
      <c r="AI343" s="58">
        <f t="shared" si="270"/>
        <v>3.1556802244039268</v>
      </c>
      <c r="AJ343" s="58">
        <f t="shared" si="271"/>
        <v>6.7469332121762839</v>
      </c>
      <c r="AK343" s="58">
        <f t="shared" si="272"/>
        <v>1.6371077762619373</v>
      </c>
      <c r="AL343" s="58">
        <f t="shared" si="273"/>
        <v>2.7048687637747943</v>
      </c>
      <c r="AM343" s="58">
        <f t="shared" si="274"/>
        <v>0.81781008632439811</v>
      </c>
      <c r="AN343" s="58">
        <f t="shared" si="275"/>
        <v>6.5484311050477491</v>
      </c>
      <c r="AO343" s="56">
        <v>665.4666666666667</v>
      </c>
      <c r="AP343" s="56">
        <v>293.46666666666664</v>
      </c>
      <c r="AQ343" s="56">
        <v>36.65</v>
      </c>
      <c r="AR343" s="57">
        <f>SUM(AO343:AQ343)</f>
        <v>995.58333333333337</v>
      </c>
      <c r="AS343">
        <v>30</v>
      </c>
      <c r="AT343">
        <v>33</v>
      </c>
      <c r="AU343">
        <v>57</v>
      </c>
      <c r="AV343">
        <v>28</v>
      </c>
      <c r="AW343">
        <v>27</v>
      </c>
      <c r="AX343" s="9">
        <f t="shared" si="276"/>
        <v>1.8079852682681845</v>
      </c>
      <c r="AY343" s="9">
        <f t="shared" si="277"/>
        <v>1.9887837950950029</v>
      </c>
      <c r="AZ343" s="9">
        <f t="shared" si="278"/>
        <v>3.4351720097095502</v>
      </c>
      <c r="BA343" s="9">
        <f t="shared" si="279"/>
        <v>1.6874529170503054</v>
      </c>
      <c r="BB343" s="9">
        <f t="shared" si="280"/>
        <v>1.6271867414413661</v>
      </c>
      <c r="BC343" s="33">
        <f t="shared" si="281"/>
        <v>11.27909604519774</v>
      </c>
      <c r="BD343" s="33">
        <f t="shared" si="282"/>
        <v>0.62118644067796602</v>
      </c>
      <c r="BE343" s="33">
        <f t="shared" si="283"/>
        <v>4.9740112994350278</v>
      </c>
      <c r="BF343" s="42">
        <f>BI343-BG343-BH343</f>
        <v>35</v>
      </c>
      <c r="BG343" s="43">
        <v>33</v>
      </c>
      <c r="BH343" s="43">
        <v>1</v>
      </c>
      <c r="BI343" s="43">
        <v>69</v>
      </c>
      <c r="BJ343" s="42">
        <f>BM343-BK343-BL343</f>
        <v>30</v>
      </c>
      <c r="BK343" s="43">
        <v>4</v>
      </c>
      <c r="BL343" s="43">
        <v>4</v>
      </c>
      <c r="BM343" s="43">
        <v>38</v>
      </c>
      <c r="BN343" s="34">
        <f t="shared" si="293"/>
        <v>45.409997127507573</v>
      </c>
      <c r="BO343" s="34">
        <f t="shared" si="294"/>
        <v>91.222895376260297</v>
      </c>
      <c r="BP343" s="33">
        <v>13.708177995484069</v>
      </c>
      <c r="BQ343" s="33">
        <v>15.366546825094769</v>
      </c>
      <c r="BR343" s="33">
        <v>-5.8227777270025087E-2</v>
      </c>
      <c r="BS343" s="33">
        <v>0.67137449173388564</v>
      </c>
      <c r="BT343" s="33">
        <v>7.8362562618761862</v>
      </c>
      <c r="BU343" s="9">
        <f t="shared" si="295"/>
        <v>37.524127796918883</v>
      </c>
      <c r="BV343" s="34">
        <f t="shared" si="296"/>
        <v>75.38118917938003</v>
      </c>
      <c r="BW343" s="33">
        <v>5.234793604525354</v>
      </c>
      <c r="BX343" s="33">
        <v>0.32765192528415915</v>
      </c>
      <c r="BY343" s="33">
        <v>1.9925904644941015</v>
      </c>
      <c r="BZ343" s="33">
        <v>0.33083333628507344</v>
      </c>
      <c r="CA343" s="9">
        <f t="shared" si="297"/>
        <v>7.8858693305886884</v>
      </c>
      <c r="CB343" s="34">
        <f t="shared" si="298"/>
        <v>15.841706196880263</v>
      </c>
      <c r="CC343" s="47">
        <v>50.801476000000001</v>
      </c>
      <c r="CD343">
        <v>2048275</v>
      </c>
      <c r="CE343" s="68">
        <f t="shared" si="290"/>
        <v>2846755.0847457624</v>
      </c>
      <c r="CF343" s="62">
        <v>24.7</v>
      </c>
      <c r="CG343" s="62">
        <v>18.5</v>
      </c>
      <c r="CH343" s="62">
        <v>6.6</v>
      </c>
      <c r="CI343" s="62">
        <v>6.2</v>
      </c>
      <c r="CJ343" s="63">
        <f t="shared" si="291"/>
        <v>9.3535490684166867</v>
      </c>
      <c r="CK343" s="62">
        <v>2</v>
      </c>
      <c r="CL343" s="63">
        <f t="shared" si="292"/>
        <v>3.0172738930376406</v>
      </c>
      <c r="CM343" s="62">
        <v>9</v>
      </c>
      <c r="CN343" t="s">
        <v>2211</v>
      </c>
      <c r="CO343" t="s">
        <v>3508</v>
      </c>
      <c r="CP343" t="s">
        <v>2413</v>
      </c>
      <c r="CQ343" t="s">
        <v>2414</v>
      </c>
      <c r="CR343">
        <v>73</v>
      </c>
      <c r="CS343">
        <v>200</v>
      </c>
      <c r="CT343">
        <v>8</v>
      </c>
      <c r="CU343" t="s">
        <v>3402</v>
      </c>
      <c r="CZ343" s="72">
        <v>2875000</v>
      </c>
      <c r="DA343">
        <v>0</v>
      </c>
    </row>
    <row r="344" spans="1:105" x14ac:dyDescent="0.2">
      <c r="A344" s="38" t="s">
        <v>2452</v>
      </c>
      <c r="B344" t="s">
        <v>955</v>
      </c>
      <c r="C344" t="s">
        <v>955</v>
      </c>
      <c r="D344" s="82" t="s">
        <v>955</v>
      </c>
      <c r="E344" t="str">
        <f t="shared" si="261"/>
        <v xml:space="preserve">Wallin, Niclas </v>
      </c>
      <c r="F344" t="s">
        <v>2327</v>
      </c>
      <c r="G344" t="s">
        <v>1524</v>
      </c>
      <c r="H344">
        <v>67</v>
      </c>
      <c r="I344">
        <v>2</v>
      </c>
      <c r="J344">
        <v>8</v>
      </c>
      <c r="K344">
        <f>I344+J344</f>
        <v>10</v>
      </c>
      <c r="L344">
        <v>-2</v>
      </c>
      <c r="M344">
        <v>48</v>
      </c>
      <c r="N344">
        <v>76</v>
      </c>
      <c r="O344" s="4">
        <f t="shared" si="262"/>
        <v>2.6315789473684209E-2</v>
      </c>
      <c r="P344">
        <v>1728</v>
      </c>
      <c r="Q344">
        <v>0</v>
      </c>
      <c r="R344">
        <v>0</v>
      </c>
      <c r="S344">
        <v>0</v>
      </c>
      <c r="T344">
        <v>0</v>
      </c>
      <c r="U344" s="4">
        <f t="shared" si="263"/>
        <v>0</v>
      </c>
      <c r="V344" s="40">
        <v>0</v>
      </c>
      <c r="W344">
        <v>0</v>
      </c>
      <c r="X344">
        <v>0</v>
      </c>
      <c r="Y344">
        <v>0</v>
      </c>
      <c r="Z344">
        <v>0</v>
      </c>
      <c r="AA344">
        <f>I344-W344-Y344</f>
        <v>2</v>
      </c>
      <c r="AB344">
        <f>J344-X344-Z344</f>
        <v>8</v>
      </c>
      <c r="AC344" s="9">
        <f t="shared" si="264"/>
        <v>0</v>
      </c>
      <c r="AD344" s="9">
        <f t="shared" si="265"/>
        <v>0</v>
      </c>
      <c r="AE344" s="9">
        <f t="shared" si="266"/>
        <v>0</v>
      </c>
      <c r="AF344" s="9">
        <f t="shared" si="267"/>
        <v>0</v>
      </c>
      <c r="AG344" s="9">
        <f t="shared" si="268"/>
        <v>2.3606557377049184</v>
      </c>
      <c r="AH344" s="9">
        <f t="shared" si="269"/>
        <v>9.4426229508196737</v>
      </c>
      <c r="AI344" s="6">
        <f t="shared" si="270"/>
        <v>2.5377049180327873</v>
      </c>
      <c r="AJ344" s="6">
        <f t="shared" si="271"/>
        <v>0</v>
      </c>
      <c r="AK344" s="6">
        <f t="shared" si="272"/>
        <v>0</v>
      </c>
      <c r="AL344" s="6">
        <f t="shared" si="273"/>
        <v>2.9508196721311477</v>
      </c>
      <c r="AM344" s="6">
        <f t="shared" si="274"/>
        <v>0</v>
      </c>
      <c r="AN344" s="6">
        <f t="shared" si="275"/>
        <v>4.5010549347503321</v>
      </c>
      <c r="AO344" s="32">
        <v>1016.6666666666665</v>
      </c>
      <c r="AP344" s="32">
        <v>12.466666666666669</v>
      </c>
      <c r="AQ344" s="32">
        <v>213.28333333333336</v>
      </c>
      <c r="AR344" s="32">
        <v>1242.4166666666665</v>
      </c>
      <c r="AS344" s="40">
        <v>84</v>
      </c>
      <c r="AT344" s="40">
        <v>143</v>
      </c>
      <c r="AU344" s="40">
        <v>36</v>
      </c>
      <c r="AV344" s="40">
        <v>34</v>
      </c>
      <c r="AW344" s="40">
        <v>22</v>
      </c>
      <c r="AX344" s="9">
        <f t="shared" si="276"/>
        <v>4.0566101012811062</v>
      </c>
      <c r="AY344" s="9">
        <f t="shared" si="277"/>
        <v>6.9058957676571202</v>
      </c>
      <c r="AZ344" s="9">
        <f t="shared" si="278"/>
        <v>1.738547186263331</v>
      </c>
      <c r="BA344" s="9">
        <f t="shared" si="279"/>
        <v>1.6419612314709238</v>
      </c>
      <c r="BB344" s="9">
        <f t="shared" si="280"/>
        <v>1.0624455027164801</v>
      </c>
      <c r="BC344" s="9">
        <f t="shared" si="281"/>
        <v>15.174129353233829</v>
      </c>
      <c r="BD344" s="9">
        <f t="shared" si="282"/>
        <v>3.1833333333333336</v>
      </c>
      <c r="BE344" s="9">
        <f t="shared" si="283"/>
        <v>0.18606965174129356</v>
      </c>
      <c r="BF344" s="3">
        <v>43</v>
      </c>
      <c r="BG344" s="3">
        <v>0</v>
      </c>
      <c r="BH344" s="3">
        <v>0</v>
      </c>
      <c r="BI344" s="3">
        <v>43</v>
      </c>
      <c r="BJ344" s="3">
        <v>50</v>
      </c>
      <c r="BK344" s="3">
        <v>0</v>
      </c>
      <c r="BL344" s="3">
        <v>16</v>
      </c>
      <c r="BM344" s="3">
        <v>66</v>
      </c>
      <c r="BN344" s="34">
        <f t="shared" si="293"/>
        <v>36.554319045503895</v>
      </c>
      <c r="BO344" s="34">
        <f t="shared" si="294"/>
        <v>58.843896779937864</v>
      </c>
      <c r="BP344" s="34">
        <v>2.8989781341874785</v>
      </c>
      <c r="BQ344" s="34">
        <v>-0.36715760017681676</v>
      </c>
      <c r="BR344" s="34">
        <v>5.7974864214345528E-2</v>
      </c>
      <c r="BS344" s="34">
        <v>-0.48414259872450377</v>
      </c>
      <c r="BT344" s="34">
        <v>0</v>
      </c>
      <c r="BU344" s="34">
        <f t="shared" si="295"/>
        <v>2.1056527995005037</v>
      </c>
      <c r="BV344" s="34">
        <f t="shared" si="296"/>
        <v>3.3896081016843582</v>
      </c>
      <c r="BW344" s="34">
        <v>24.397491139987594</v>
      </c>
      <c r="BX344" s="34">
        <v>0.38819102434844172</v>
      </c>
      <c r="BY344" s="34">
        <v>11.173235642776383</v>
      </c>
      <c r="BZ344" s="34">
        <v>-1.5102515611090204</v>
      </c>
      <c r="CA344" s="34">
        <f t="shared" si="297"/>
        <v>34.448666246003391</v>
      </c>
      <c r="CB344" s="34">
        <f t="shared" si="298"/>
        <v>55.454288678253505</v>
      </c>
      <c r="CC344" s="15">
        <v>47</v>
      </c>
      <c r="CD344" s="7">
        <v>1082030</v>
      </c>
      <c r="CE344" s="68">
        <f t="shared" si="290"/>
        <v>1324275.5223880596</v>
      </c>
      <c r="CF344" s="9">
        <v>18.399999999999999</v>
      </c>
      <c r="CG344" s="9">
        <v>27.7</v>
      </c>
      <c r="CH344" s="9">
        <v>-0.3</v>
      </c>
      <c r="CI344" s="9">
        <v>-0.7</v>
      </c>
      <c r="CJ344" s="9">
        <f t="shared" si="291"/>
        <v>-0.95357021228289252</v>
      </c>
      <c r="CK344" s="9">
        <v>2.5</v>
      </c>
      <c r="CL344" s="9">
        <f t="shared" si="292"/>
        <v>3.4056079010103306</v>
      </c>
      <c r="CM344" s="9">
        <v>1.8</v>
      </c>
      <c r="CN344" t="s">
        <v>1246</v>
      </c>
      <c r="CO344" t="s">
        <v>1247</v>
      </c>
      <c r="CQ344" t="s">
        <v>2436</v>
      </c>
      <c r="CR344">
        <v>75</v>
      </c>
      <c r="CS344">
        <v>220</v>
      </c>
      <c r="CU344" t="s">
        <v>3402</v>
      </c>
      <c r="CV344" t="s">
        <v>2382</v>
      </c>
      <c r="CW344">
        <v>0</v>
      </c>
      <c r="CX344">
        <v>0</v>
      </c>
      <c r="CY344">
        <v>0</v>
      </c>
      <c r="CZ344" s="70"/>
      <c r="DA344">
        <v>0</v>
      </c>
    </row>
    <row r="345" spans="1:105" x14ac:dyDescent="0.2">
      <c r="A345" s="44" t="s">
        <v>2372</v>
      </c>
      <c r="B345" s="43" t="s">
        <v>955</v>
      </c>
      <c r="C345" s="43" t="s">
        <v>955</v>
      </c>
      <c r="D345" s="82" t="s">
        <v>955</v>
      </c>
      <c r="E345" s="42" t="str">
        <f t="shared" si="261"/>
        <v xml:space="preserve">Wallin, Niclas </v>
      </c>
      <c r="F345" s="42" t="s">
        <v>2327</v>
      </c>
      <c r="G345" s="45" t="s">
        <v>2374</v>
      </c>
      <c r="H345" s="43">
        <v>66</v>
      </c>
      <c r="I345" s="64">
        <v>2</v>
      </c>
      <c r="J345" s="64">
        <v>6</v>
      </c>
      <c r="K345" s="64">
        <v>8</v>
      </c>
      <c r="L345" s="43">
        <v>-18</v>
      </c>
      <c r="M345">
        <v>54</v>
      </c>
      <c r="N345">
        <v>60</v>
      </c>
      <c r="O345" s="4">
        <f t="shared" si="262"/>
        <v>3.3333333333333333E-2</v>
      </c>
      <c r="Q345">
        <v>0</v>
      </c>
      <c r="R345">
        <v>0</v>
      </c>
      <c r="S345">
        <v>0</v>
      </c>
      <c r="T345">
        <v>1</v>
      </c>
      <c r="U345" s="4">
        <f t="shared" si="263"/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</v>
      </c>
      <c r="AB345">
        <v>6</v>
      </c>
      <c r="AC345" s="9">
        <f t="shared" si="264"/>
        <v>0</v>
      </c>
      <c r="AD345" s="9">
        <f t="shared" si="265"/>
        <v>0</v>
      </c>
      <c r="AE345" s="9">
        <f t="shared" si="266"/>
        <v>0</v>
      </c>
      <c r="AF345" s="9">
        <f t="shared" si="267"/>
        <v>0</v>
      </c>
      <c r="AG345" s="9">
        <f t="shared" si="268"/>
        <v>2.4097998527344533</v>
      </c>
      <c r="AH345" s="9">
        <f t="shared" si="269"/>
        <v>7.2293995582033608</v>
      </c>
      <c r="AI345" s="58">
        <f t="shared" si="270"/>
        <v>1.9880848785059242</v>
      </c>
      <c r="AJ345" s="58">
        <f t="shared" si="271"/>
        <v>9.0112640801001263</v>
      </c>
      <c r="AK345" s="58">
        <f t="shared" si="272"/>
        <v>0</v>
      </c>
      <c r="AL345" s="58">
        <f t="shared" si="273"/>
        <v>3.0724948122364286</v>
      </c>
      <c r="AM345" s="58">
        <f t="shared" si="274"/>
        <v>0</v>
      </c>
      <c r="AN345" s="58">
        <f t="shared" si="275"/>
        <v>4.8034157623198714</v>
      </c>
      <c r="AO345" s="56">
        <v>995.93333333333328</v>
      </c>
      <c r="AP345" s="56">
        <v>13.316666666666666</v>
      </c>
      <c r="AQ345" s="56">
        <v>187.36666666666667</v>
      </c>
      <c r="AR345" s="57">
        <f>SUM(AO345:AQ345)</f>
        <v>1196.6166666666668</v>
      </c>
      <c r="AS345">
        <v>91</v>
      </c>
      <c r="AT345">
        <v>134</v>
      </c>
      <c r="AU345">
        <v>29</v>
      </c>
      <c r="AV345">
        <v>26</v>
      </c>
      <c r="AW345">
        <v>17</v>
      </c>
      <c r="AX345" s="9">
        <f t="shared" si="276"/>
        <v>4.5628647436522414</v>
      </c>
      <c r="AY345" s="9">
        <f t="shared" si="277"/>
        <v>6.7189436884549485</v>
      </c>
      <c r="AZ345" s="9">
        <f t="shared" si="278"/>
        <v>1.4540997534715934</v>
      </c>
      <c r="BA345" s="9">
        <f t="shared" si="279"/>
        <v>1.3036756410434975</v>
      </c>
      <c r="BB345" s="9">
        <f t="shared" si="280"/>
        <v>0.85240330375920992</v>
      </c>
      <c r="BC345" s="33">
        <f t="shared" si="281"/>
        <v>15.089898989898989</v>
      </c>
      <c r="BD345" s="33">
        <f t="shared" si="282"/>
        <v>2.838888888888889</v>
      </c>
      <c r="BE345" s="33">
        <f t="shared" si="283"/>
        <v>0.20176767676767676</v>
      </c>
      <c r="BF345" s="42">
        <f>BI345-BG345-BH345</f>
        <v>33</v>
      </c>
      <c r="BG345" s="43">
        <v>2</v>
      </c>
      <c r="BH345" s="43">
        <v>0</v>
      </c>
      <c r="BI345" s="43">
        <v>35</v>
      </c>
      <c r="BJ345" s="42">
        <f>BM345-BK345-BL345</f>
        <v>51</v>
      </c>
      <c r="BK345" s="43">
        <v>0</v>
      </c>
      <c r="BL345" s="43">
        <v>15</v>
      </c>
      <c r="BM345" s="43">
        <v>66</v>
      </c>
      <c r="BN345" s="34">
        <f t="shared" si="293"/>
        <v>31.903570139635228</v>
      </c>
      <c r="BO345" s="34">
        <f t="shared" si="294"/>
        <v>53.322958017134795</v>
      </c>
      <c r="BP345" s="33">
        <v>1.8929036995700776</v>
      </c>
      <c r="BQ345" s="33">
        <v>-0.52232541961771839</v>
      </c>
      <c r="BR345" s="33">
        <v>0.4049175688679556</v>
      </c>
      <c r="BS345" s="33">
        <v>-0.50324208687690486</v>
      </c>
      <c r="BT345" s="33">
        <v>0</v>
      </c>
      <c r="BU345" s="9">
        <f t="shared" si="295"/>
        <v>1.2722537619434098</v>
      </c>
      <c r="BV345" s="34">
        <f t="shared" si="296"/>
        <v>2.1264182547071488</v>
      </c>
      <c r="BW345" s="33">
        <v>14.537478486590222</v>
      </c>
      <c r="BX345" s="33">
        <v>0.58971332221980133</v>
      </c>
      <c r="BY345" s="33">
        <v>17.530700590418874</v>
      </c>
      <c r="BZ345" s="33">
        <v>-2.0265760215370827</v>
      </c>
      <c r="CA345" s="9">
        <f t="shared" si="297"/>
        <v>30.631316377691817</v>
      </c>
      <c r="CB345" s="34">
        <f t="shared" si="298"/>
        <v>51.196539762427648</v>
      </c>
      <c r="CC345" s="47">
        <v>28.043385000000001</v>
      </c>
      <c r="CD345">
        <v>165000</v>
      </c>
      <c r="CE345" s="68">
        <f t="shared" si="290"/>
        <v>165000</v>
      </c>
      <c r="CF345" s="62">
        <v>18.8</v>
      </c>
      <c r="CG345" s="62">
        <v>25</v>
      </c>
      <c r="CH345" s="62">
        <v>-19.3</v>
      </c>
      <c r="CI345" s="62">
        <v>-1</v>
      </c>
      <c r="CJ345" s="63">
        <f t="shared" si="291"/>
        <v>-1.4313318542904174</v>
      </c>
      <c r="CK345" s="62">
        <v>-3.3</v>
      </c>
      <c r="CL345" s="63">
        <f t="shared" si="292"/>
        <v>-4.7233951191583765</v>
      </c>
      <c r="CM345" s="62">
        <v>-4.3</v>
      </c>
      <c r="CN345" t="s">
        <v>1746</v>
      </c>
      <c r="CO345" t="s">
        <v>1247</v>
      </c>
      <c r="CQ345" t="s">
        <v>2436</v>
      </c>
      <c r="CR345">
        <v>75</v>
      </c>
      <c r="CS345">
        <v>220</v>
      </c>
      <c r="CT345">
        <v>7</v>
      </c>
      <c r="CU345" t="s">
        <v>3402</v>
      </c>
      <c r="CZ345" s="72">
        <v>1725000</v>
      </c>
      <c r="DA345">
        <v>0</v>
      </c>
    </row>
    <row r="346" spans="1:105" x14ac:dyDescent="0.2">
      <c r="A346" s="38" t="s">
        <v>2452</v>
      </c>
      <c r="B346" t="s">
        <v>969</v>
      </c>
      <c r="C346" t="s">
        <v>969</v>
      </c>
      <c r="D346" t="s">
        <v>955</v>
      </c>
      <c r="E346" t="str">
        <f t="shared" si="261"/>
        <v xml:space="preserve">Eaves, Patrick </v>
      </c>
      <c r="F346" t="s">
        <v>2614</v>
      </c>
      <c r="G346" t="s">
        <v>1528</v>
      </c>
      <c r="H346">
        <v>73</v>
      </c>
      <c r="I346">
        <v>14</v>
      </c>
      <c r="J346">
        <v>18</v>
      </c>
      <c r="K346">
        <f>I346+J346</f>
        <v>32</v>
      </c>
      <c r="L346">
        <v>1</v>
      </c>
      <c r="M346">
        <v>36</v>
      </c>
      <c r="N346">
        <v>130</v>
      </c>
      <c r="O346" s="4">
        <f t="shared" si="262"/>
        <v>0.1076923076923077</v>
      </c>
      <c r="P346">
        <v>1223</v>
      </c>
      <c r="Q346">
        <v>1</v>
      </c>
      <c r="R346">
        <v>0</v>
      </c>
      <c r="S346">
        <v>1</v>
      </c>
      <c r="T346">
        <v>8</v>
      </c>
      <c r="U346" s="4">
        <f t="shared" si="263"/>
        <v>0.1111111111111111</v>
      </c>
      <c r="V346" s="40">
        <v>0.2</v>
      </c>
      <c r="W346">
        <v>3</v>
      </c>
      <c r="X346">
        <v>3</v>
      </c>
      <c r="Y346">
        <v>1</v>
      </c>
      <c r="Z346">
        <v>0</v>
      </c>
      <c r="AA346">
        <f>I346-W346-Y346</f>
        <v>10</v>
      </c>
      <c r="AB346">
        <f>J346-X346-Z346</f>
        <v>15</v>
      </c>
      <c r="AC346" s="9">
        <f t="shared" si="264"/>
        <v>11.816192560175054</v>
      </c>
      <c r="AD346" s="9">
        <f t="shared" si="265"/>
        <v>11.816192560175054</v>
      </c>
      <c r="AE346" s="9">
        <f t="shared" si="266"/>
        <v>10.374639769452449</v>
      </c>
      <c r="AF346" s="9">
        <f t="shared" si="267"/>
        <v>0</v>
      </c>
      <c r="AG346" s="9">
        <f t="shared" si="268"/>
        <v>15.256176632622788</v>
      </c>
      <c r="AH346" s="9">
        <f t="shared" si="269"/>
        <v>22.884264948934181</v>
      </c>
      <c r="AI346" s="6">
        <f t="shared" si="270"/>
        <v>2.8223926770352157</v>
      </c>
      <c r="AJ346" s="6">
        <f t="shared" si="271"/>
        <v>6.3019693654266957</v>
      </c>
      <c r="AK346" s="6">
        <f t="shared" si="272"/>
        <v>2.0749279538904899</v>
      </c>
      <c r="AL346" s="6">
        <f t="shared" si="273"/>
        <v>2.8223926770352157</v>
      </c>
      <c r="AM346" s="6">
        <f t="shared" si="274"/>
        <v>0</v>
      </c>
      <c r="AN346" s="6">
        <f t="shared" si="275"/>
        <v>2.0749279538904899</v>
      </c>
      <c r="AO346" s="33">
        <v>786.56666666666683</v>
      </c>
      <c r="AP346" s="33">
        <v>76.166666666666671</v>
      </c>
      <c r="AQ346" s="33">
        <v>28.916666666666668</v>
      </c>
      <c r="AR346" s="32">
        <v>891.65</v>
      </c>
      <c r="AS346" s="40">
        <v>23</v>
      </c>
      <c r="AT346" s="40">
        <v>123</v>
      </c>
      <c r="AU346" s="40">
        <v>49</v>
      </c>
      <c r="AV346" s="40">
        <v>25</v>
      </c>
      <c r="AW346" s="40">
        <v>26</v>
      </c>
      <c r="AX346" s="9">
        <f t="shared" si="276"/>
        <v>1.5476924802332754</v>
      </c>
      <c r="AY346" s="9">
        <f t="shared" si="277"/>
        <v>8.2767902203779506</v>
      </c>
      <c r="AZ346" s="9">
        <f t="shared" si="278"/>
        <v>3.2972578926708911</v>
      </c>
      <c r="BA346" s="9">
        <f t="shared" si="279"/>
        <v>1.6822744350361689</v>
      </c>
      <c r="BB346" s="9">
        <f t="shared" si="280"/>
        <v>1.7495654124376157</v>
      </c>
      <c r="BC346" s="9">
        <f t="shared" si="281"/>
        <v>10.77488584474886</v>
      </c>
      <c r="BD346" s="9">
        <f t="shared" si="282"/>
        <v>0.39611872146118721</v>
      </c>
      <c r="BE346" s="9">
        <f t="shared" si="283"/>
        <v>1.04337899543379</v>
      </c>
      <c r="BF346" s="3">
        <v>37</v>
      </c>
      <c r="BG346" s="3">
        <v>8</v>
      </c>
      <c r="BH346" s="3">
        <v>1</v>
      </c>
      <c r="BI346" s="3">
        <v>46</v>
      </c>
      <c r="BJ346" s="3">
        <v>37</v>
      </c>
      <c r="BK346" s="3">
        <v>0</v>
      </c>
      <c r="BL346" s="3">
        <v>1</v>
      </c>
      <c r="BM346" s="3">
        <v>38</v>
      </c>
      <c r="BN346" s="34">
        <f t="shared" si="293"/>
        <v>27.23015680498068</v>
      </c>
      <c r="BO346" s="34">
        <f t="shared" si="294"/>
        <v>61.078128873393553</v>
      </c>
      <c r="BP346" s="34">
        <v>12.089030010364198</v>
      </c>
      <c r="BQ346" s="34">
        <v>3.7644428040717397</v>
      </c>
      <c r="BR346" s="34">
        <v>6.6186780319797869E-2</v>
      </c>
      <c r="BS346" s="34">
        <v>1.9683537897753278</v>
      </c>
      <c r="BT346" s="34">
        <v>0</v>
      </c>
      <c r="BU346" s="34">
        <f t="shared" si="295"/>
        <v>17.888013384531064</v>
      </c>
      <c r="BV346" s="34">
        <f t="shared" si="296"/>
        <v>40.123396813841893</v>
      </c>
      <c r="BW346" s="34">
        <v>3.6019663039151997</v>
      </c>
      <c r="BX346" s="34">
        <v>0.16711624344899814</v>
      </c>
      <c r="BY346" s="34">
        <v>1.8392117802643988</v>
      </c>
      <c r="BZ346" s="34">
        <v>3.7338490928210182</v>
      </c>
      <c r="CA346" s="34">
        <f t="shared" si="297"/>
        <v>9.3421434204496148</v>
      </c>
      <c r="CB346" s="34">
        <f t="shared" si="298"/>
        <v>20.954732059551652</v>
      </c>
      <c r="CC346" s="15">
        <v>60</v>
      </c>
      <c r="CD346" s="7">
        <v>1844562</v>
      </c>
      <c r="CE346" s="68">
        <f t="shared" si="290"/>
        <v>2071973.7534246575</v>
      </c>
      <c r="CF346" s="9">
        <v>19.8</v>
      </c>
      <c r="CG346" s="9">
        <v>17.899999999999999</v>
      </c>
      <c r="CH346" s="9">
        <v>-8.8000000000000007</v>
      </c>
      <c r="CI346" s="9">
        <v>2.2000000000000002</v>
      </c>
      <c r="CJ346" s="9">
        <f t="shared" si="291"/>
        <v>4.4144204401043394</v>
      </c>
      <c r="CK346" s="9">
        <v>-0.6</v>
      </c>
      <c r="CL346" s="9">
        <f t="shared" si="292"/>
        <v>-1.2039328473011834</v>
      </c>
      <c r="CM346" s="9">
        <v>1.6</v>
      </c>
      <c r="CN346" t="s">
        <v>1562</v>
      </c>
      <c r="CO346" t="s">
        <v>1563</v>
      </c>
      <c r="CP346" t="s">
        <v>2417</v>
      </c>
      <c r="CQ346" t="s">
        <v>2400</v>
      </c>
      <c r="CR346">
        <v>72</v>
      </c>
      <c r="CS346">
        <v>192</v>
      </c>
      <c r="CT346">
        <v>44</v>
      </c>
      <c r="CU346" t="s">
        <v>3401</v>
      </c>
      <c r="CV346" t="s">
        <v>2382</v>
      </c>
      <c r="CW346">
        <v>0</v>
      </c>
      <c r="CX346">
        <v>0</v>
      </c>
      <c r="CY346">
        <v>0</v>
      </c>
      <c r="CZ346" s="70"/>
      <c r="DA346">
        <v>0</v>
      </c>
    </row>
    <row r="347" spans="1:105" s="18" customFormat="1" x14ac:dyDescent="0.2">
      <c r="A347" s="78" t="s">
        <v>2372</v>
      </c>
      <c r="B347" s="52" t="s">
        <v>969</v>
      </c>
      <c r="C347" s="52" t="s">
        <v>955</v>
      </c>
      <c r="D347" s="53" t="s">
        <v>955</v>
      </c>
      <c r="E347" s="53" t="str">
        <f t="shared" si="261"/>
        <v xml:space="preserve">Eaves, Patrick </v>
      </c>
      <c r="F347" s="53" t="s">
        <v>2614</v>
      </c>
      <c r="G347" s="54" t="s">
        <v>1528</v>
      </c>
      <c r="H347" s="52">
        <v>11</v>
      </c>
      <c r="I347" s="53"/>
      <c r="J347" s="53"/>
      <c r="K347" s="53"/>
      <c r="L347" s="52">
        <v>-2</v>
      </c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24">
        <f t="shared" si="264"/>
        <v>0</v>
      </c>
      <c r="AD347" s="24">
        <f t="shared" si="265"/>
        <v>0</v>
      </c>
      <c r="AE347" s="24">
        <f t="shared" si="266"/>
        <v>0</v>
      </c>
      <c r="AF347" s="24">
        <f t="shared" si="267"/>
        <v>0</v>
      </c>
      <c r="AG347" s="24">
        <f t="shared" si="268"/>
        <v>0</v>
      </c>
      <c r="AH347" s="24">
        <f t="shared" si="269"/>
        <v>0</v>
      </c>
      <c r="AI347" s="21">
        <f t="shared" si="270"/>
        <v>3.3546325878594248</v>
      </c>
      <c r="AJ347" s="21">
        <f t="shared" si="271"/>
        <v>5.1502145922746783</v>
      </c>
      <c r="AK347" s="21">
        <f t="shared" si="272"/>
        <v>0</v>
      </c>
      <c r="AL347" s="21">
        <f t="shared" si="273"/>
        <v>3.8338658146964857</v>
      </c>
      <c r="AM347" s="21">
        <f t="shared" si="274"/>
        <v>5.1502145922746783</v>
      </c>
      <c r="AN347" s="21">
        <f t="shared" si="275"/>
        <v>0</v>
      </c>
      <c r="AO347" s="60">
        <v>125.2</v>
      </c>
      <c r="AP347" s="60">
        <v>11.65</v>
      </c>
      <c r="AQ347" s="60">
        <v>4.4833333333333334</v>
      </c>
      <c r="AR347" s="61">
        <f>SUM(AO347:AQ347)</f>
        <v>141.33333333333331</v>
      </c>
      <c r="AS347" s="19"/>
      <c r="AT347" s="19"/>
      <c r="AU347" s="19"/>
      <c r="AV347" s="19"/>
      <c r="AW347" s="19"/>
      <c r="AX347" s="24">
        <f t="shared" si="276"/>
        <v>0</v>
      </c>
      <c r="AY347" s="24">
        <f t="shared" si="277"/>
        <v>0</v>
      </c>
      <c r="AZ347" s="24">
        <f t="shared" si="278"/>
        <v>0</v>
      </c>
      <c r="BA347" s="24">
        <f t="shared" si="279"/>
        <v>0</v>
      </c>
      <c r="BB347" s="24">
        <f t="shared" si="280"/>
        <v>0</v>
      </c>
      <c r="BC347" s="24">
        <f t="shared" si="281"/>
        <v>11.381818181818183</v>
      </c>
      <c r="BD347" s="24">
        <f t="shared" si="282"/>
        <v>0.40757575757575759</v>
      </c>
      <c r="BE347" s="24">
        <f t="shared" si="283"/>
        <v>1.0590909090909091</v>
      </c>
      <c r="BF347" s="53">
        <f>BI347-BG347-BH347</f>
        <v>7</v>
      </c>
      <c r="BG347" s="52">
        <v>1</v>
      </c>
      <c r="BH347" s="52">
        <v>0</v>
      </c>
      <c r="BI347" s="52">
        <v>8</v>
      </c>
      <c r="BJ347" s="53">
        <f>BM347-BK347-BL347</f>
        <v>8</v>
      </c>
      <c r="BK347" s="52">
        <v>1</v>
      </c>
      <c r="BL347" s="52">
        <v>0</v>
      </c>
      <c r="BM347" s="52">
        <v>9</v>
      </c>
      <c r="BN347" s="35">
        <f t="shared" si="293"/>
        <v>3.6583622311397752</v>
      </c>
      <c r="BO347" s="35">
        <f t="shared" si="294"/>
        <v>51.769276855751542</v>
      </c>
      <c r="BP347" s="24">
        <v>1.068238966244502</v>
      </c>
      <c r="BQ347" s="24">
        <v>1.4748597705916358</v>
      </c>
      <c r="BR347" s="24">
        <v>0.50925114840623054</v>
      </c>
      <c r="BS347" s="24">
        <v>-6.3351174400246679E-2</v>
      </c>
      <c r="BT347" s="24">
        <v>0</v>
      </c>
      <c r="BU347" s="24">
        <f t="shared" si="295"/>
        <v>2.9889987108421212</v>
      </c>
      <c r="BV347" s="35">
        <f t="shared" si="296"/>
        <v>42.29715156852059</v>
      </c>
      <c r="BW347" s="24">
        <v>2.5836496153783937E-2</v>
      </c>
      <c r="BX347" s="24">
        <v>-0.29110550519508682</v>
      </c>
      <c r="BY347" s="24">
        <v>0.65010858130464011</v>
      </c>
      <c r="BZ347" s="24">
        <v>0.28452394803431691</v>
      </c>
      <c r="CA347" s="24">
        <f t="shared" si="297"/>
        <v>0.66936352029765411</v>
      </c>
      <c r="CB347" s="35">
        <f t="shared" si="298"/>
        <v>9.4721252872309556</v>
      </c>
      <c r="CC347" s="22"/>
      <c r="CD347" s="19"/>
      <c r="CE347" s="76">
        <f t="shared" si="290"/>
        <v>165000</v>
      </c>
      <c r="CF347" s="24"/>
      <c r="CG347" s="24"/>
      <c r="CH347" s="24"/>
      <c r="CI347" s="24"/>
      <c r="CJ347" s="24"/>
      <c r="CK347" s="24"/>
      <c r="CL347" s="24"/>
      <c r="CM347" s="24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74">
        <v>942120</v>
      </c>
      <c r="DA347" s="19">
        <v>1</v>
      </c>
    </row>
    <row r="348" spans="1:105" x14ac:dyDescent="0.2">
      <c r="A348" s="78" t="s">
        <v>2372</v>
      </c>
      <c r="B348" s="52" t="s">
        <v>969</v>
      </c>
      <c r="C348" s="52" t="s">
        <v>969</v>
      </c>
      <c r="D348" s="53" t="s">
        <v>955</v>
      </c>
      <c r="E348" s="53" t="str">
        <f t="shared" si="261"/>
        <v xml:space="preserve">Eaves, Patrick </v>
      </c>
      <c r="F348" s="53" t="s">
        <v>2614</v>
      </c>
      <c r="G348" s="54" t="s">
        <v>2379</v>
      </c>
      <c r="H348" s="52">
        <v>26</v>
      </c>
      <c r="I348" s="19">
        <v>4</v>
      </c>
      <c r="J348" s="19">
        <v>6</v>
      </c>
      <c r="K348" s="19">
        <v>10</v>
      </c>
      <c r="L348" s="52">
        <v>0</v>
      </c>
      <c r="M348" s="19">
        <v>6</v>
      </c>
      <c r="N348" s="19">
        <v>59</v>
      </c>
      <c r="O348" s="20">
        <f t="shared" ref="O348:O367" si="299">IF(N348=0,0,I348/N348)</f>
        <v>6.7796610169491525E-2</v>
      </c>
      <c r="P348" s="19"/>
      <c r="Q348" s="19"/>
      <c r="R348" s="19"/>
      <c r="S348" s="19">
        <v>1</v>
      </c>
      <c r="T348" s="19">
        <v>0</v>
      </c>
      <c r="U348" s="20">
        <f t="shared" ref="U348:U367" si="300">IF(S348+T348=0,0,S348/(S348+T348))</f>
        <v>1</v>
      </c>
      <c r="V348" s="19"/>
      <c r="W348" s="19"/>
      <c r="X348" s="19"/>
      <c r="Y348" s="19"/>
      <c r="Z348" s="19"/>
      <c r="AA348" s="19"/>
      <c r="AB348" s="19"/>
      <c r="AC348" s="24">
        <f t="shared" si="264"/>
        <v>0</v>
      </c>
      <c r="AD348" s="24">
        <f t="shared" si="265"/>
        <v>0</v>
      </c>
      <c r="AE348" s="24">
        <f t="shared" si="266"/>
        <v>0</v>
      </c>
      <c r="AF348" s="24">
        <f t="shared" si="267"/>
        <v>0</v>
      </c>
      <c r="AG348" s="24">
        <f t="shared" si="268"/>
        <v>0</v>
      </c>
      <c r="AH348" s="24">
        <f t="shared" si="269"/>
        <v>0</v>
      </c>
      <c r="AI348" s="21">
        <f t="shared" si="270"/>
        <v>1.8074557549893309</v>
      </c>
      <c r="AJ348" s="21">
        <f t="shared" si="271"/>
        <v>6.082793579273444</v>
      </c>
      <c r="AK348" s="21">
        <f t="shared" si="272"/>
        <v>0</v>
      </c>
      <c r="AL348" s="21">
        <f t="shared" si="273"/>
        <v>1.8074557549893309</v>
      </c>
      <c r="AM348" s="21">
        <f t="shared" si="274"/>
        <v>0</v>
      </c>
      <c r="AN348" s="21">
        <f t="shared" si="275"/>
        <v>9.350649350649352</v>
      </c>
      <c r="AO348" s="60">
        <v>265.56666666666666</v>
      </c>
      <c r="AP348" s="60">
        <v>59.183333333333337</v>
      </c>
      <c r="AQ348" s="60">
        <v>6.4166666666666661</v>
      </c>
      <c r="AR348" s="61">
        <f>SUM(AO348:AQ348)</f>
        <v>331.16666666666669</v>
      </c>
      <c r="AS348" s="19"/>
      <c r="AT348" s="19"/>
      <c r="AU348" s="19"/>
      <c r="AV348" s="19"/>
      <c r="AW348" s="19"/>
      <c r="AX348" s="24">
        <f t="shared" si="276"/>
        <v>0</v>
      </c>
      <c r="AY348" s="24">
        <f t="shared" si="277"/>
        <v>0</v>
      </c>
      <c r="AZ348" s="24">
        <f t="shared" si="278"/>
        <v>0</v>
      </c>
      <c r="BA348" s="24">
        <f t="shared" si="279"/>
        <v>0</v>
      </c>
      <c r="BB348" s="24">
        <f t="shared" si="280"/>
        <v>0</v>
      </c>
      <c r="BC348" s="24">
        <f t="shared" si="281"/>
        <v>10.214102564102564</v>
      </c>
      <c r="BD348" s="24">
        <f t="shared" si="282"/>
        <v>0.24679487179487178</v>
      </c>
      <c r="BE348" s="24">
        <f t="shared" si="283"/>
        <v>2.2762820512820516</v>
      </c>
      <c r="BF348" s="53">
        <f>BI348-BG348-BH348</f>
        <v>8</v>
      </c>
      <c r="BG348" s="52">
        <v>6</v>
      </c>
      <c r="BH348" s="52">
        <v>0</v>
      </c>
      <c r="BI348" s="52">
        <v>14</v>
      </c>
      <c r="BJ348" s="53">
        <f>BM348-BK348-BL348</f>
        <v>8</v>
      </c>
      <c r="BK348" s="52">
        <v>0</v>
      </c>
      <c r="BL348" s="52">
        <v>1</v>
      </c>
      <c r="BM348" s="52">
        <v>9</v>
      </c>
      <c r="BN348" s="35">
        <f t="shared" si="293"/>
        <v>10.295979466492042</v>
      </c>
      <c r="BO348" s="35">
        <f t="shared" si="294"/>
        <v>62.180047105135628</v>
      </c>
      <c r="BP348" s="24">
        <v>4.011679765189136</v>
      </c>
      <c r="BQ348" s="24">
        <v>0.36082064404424435</v>
      </c>
      <c r="BR348" s="24">
        <v>0.99246030717995881</v>
      </c>
      <c r="BS348" s="24">
        <v>-7.772599002246719E-2</v>
      </c>
      <c r="BT348" s="24">
        <v>0</v>
      </c>
      <c r="BU348" s="24">
        <f t="shared" si="295"/>
        <v>5.2872347263908717</v>
      </c>
      <c r="BV348" s="35">
        <f t="shared" si="296"/>
        <v>31.930959595717393</v>
      </c>
      <c r="BW348" s="24">
        <v>2.9845436549258868</v>
      </c>
      <c r="BX348" s="24">
        <v>0.24152269856045092</v>
      </c>
      <c r="BY348" s="24">
        <v>4.359288222676292E-2</v>
      </c>
      <c r="BZ348" s="24">
        <v>1.73908550438807</v>
      </c>
      <c r="CA348" s="24">
        <f t="shared" si="297"/>
        <v>5.0087447401011707</v>
      </c>
      <c r="CB348" s="35">
        <f t="shared" si="298"/>
        <v>30.249087509418242</v>
      </c>
      <c r="CC348" s="55">
        <v>52.666687000000003</v>
      </c>
      <c r="CD348" s="19">
        <v>569324</v>
      </c>
      <c r="CE348" s="76">
        <f t="shared" si="290"/>
        <v>1795560.3076923075</v>
      </c>
      <c r="CF348" s="24"/>
      <c r="CG348" s="24"/>
      <c r="CH348" s="24"/>
      <c r="CI348" s="24"/>
      <c r="CJ348" s="24"/>
      <c r="CK348" s="24"/>
      <c r="CL348" s="24"/>
      <c r="CM348" s="24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74">
        <v>942120</v>
      </c>
      <c r="DA348" s="19">
        <v>1</v>
      </c>
    </row>
    <row r="349" spans="1:105" x14ac:dyDescent="0.2">
      <c r="A349" s="80" t="s">
        <v>2372</v>
      </c>
      <c r="B349" s="48" t="s">
        <v>969</v>
      </c>
      <c r="C349" s="48" t="s">
        <v>955</v>
      </c>
      <c r="D349" s="49" t="s">
        <v>955</v>
      </c>
      <c r="E349" s="49" t="str">
        <f t="shared" si="261"/>
        <v xml:space="preserve">Eaves, Patrick </v>
      </c>
      <c r="F349" s="49" t="s">
        <v>2614</v>
      </c>
      <c r="G349" s="50" t="s">
        <v>1528</v>
      </c>
      <c r="H349" s="48">
        <v>37</v>
      </c>
      <c r="I349" s="65">
        <v>5</v>
      </c>
      <c r="J349" s="65">
        <v>10</v>
      </c>
      <c r="K349" s="65">
        <v>15</v>
      </c>
      <c r="L349" s="48">
        <v>-2</v>
      </c>
      <c r="M349" s="10">
        <v>10</v>
      </c>
      <c r="N349" s="10">
        <v>81</v>
      </c>
      <c r="O349" s="11">
        <f t="shared" si="299"/>
        <v>6.1728395061728392E-2</v>
      </c>
      <c r="P349" s="10"/>
      <c r="Q349" s="10">
        <v>1</v>
      </c>
      <c r="R349" s="10">
        <v>0</v>
      </c>
      <c r="S349" s="10">
        <v>1</v>
      </c>
      <c r="T349" s="10">
        <v>2</v>
      </c>
      <c r="U349" s="11">
        <f t="shared" si="300"/>
        <v>0.33333333333333331</v>
      </c>
      <c r="V349" s="10">
        <v>0.1</v>
      </c>
      <c r="W349" s="10">
        <v>2</v>
      </c>
      <c r="X349" s="10">
        <v>2</v>
      </c>
      <c r="Y349" s="10">
        <v>0</v>
      </c>
      <c r="Z349" s="10">
        <v>0</v>
      </c>
      <c r="AA349" s="10">
        <v>3</v>
      </c>
      <c r="AB349" s="10">
        <v>8</v>
      </c>
      <c r="AC349" s="13">
        <f t="shared" si="264"/>
        <v>8.4745762711864412</v>
      </c>
      <c r="AD349" s="13">
        <f t="shared" si="265"/>
        <v>8.4745762711864412</v>
      </c>
      <c r="AE349" s="13">
        <f t="shared" si="266"/>
        <v>0</v>
      </c>
      <c r="AF349" s="13">
        <f t="shared" si="267"/>
        <v>0</v>
      </c>
      <c r="AG349" s="13">
        <f t="shared" si="268"/>
        <v>9.2118730808597746</v>
      </c>
      <c r="AH349" s="13">
        <f t="shared" si="269"/>
        <v>24.56499488229273</v>
      </c>
      <c r="AI349" s="29">
        <f t="shared" si="270"/>
        <v>2.3029682702149437</v>
      </c>
      <c r="AJ349" s="29">
        <f t="shared" si="271"/>
        <v>5.9322033898305087</v>
      </c>
      <c r="AK349" s="29">
        <f t="shared" si="272"/>
        <v>0</v>
      </c>
      <c r="AL349" s="29">
        <f t="shared" si="273"/>
        <v>2.456499488229273</v>
      </c>
      <c r="AM349" s="29">
        <f t="shared" si="274"/>
        <v>0.84745762711864403</v>
      </c>
      <c r="AN349" s="29">
        <f t="shared" si="275"/>
        <v>5.5045871559633026</v>
      </c>
      <c r="AO349" s="13">
        <v>390.8</v>
      </c>
      <c r="AP349" s="13">
        <v>70.8</v>
      </c>
      <c r="AQ349" s="13">
        <v>10.9</v>
      </c>
      <c r="AR349" s="59">
        <v>472.5</v>
      </c>
      <c r="AS349" s="10">
        <v>12</v>
      </c>
      <c r="AT349" s="10">
        <v>42</v>
      </c>
      <c r="AU349" s="10">
        <v>31</v>
      </c>
      <c r="AV349" s="10">
        <v>11</v>
      </c>
      <c r="AW349" s="10">
        <v>18</v>
      </c>
      <c r="AX349" s="13">
        <f t="shared" si="276"/>
        <v>1.5238095238095237</v>
      </c>
      <c r="AY349" s="13">
        <f t="shared" si="277"/>
        <v>5.3333333333333339</v>
      </c>
      <c r="AZ349" s="13">
        <f t="shared" si="278"/>
        <v>3.9365079365079363</v>
      </c>
      <c r="BA349" s="13">
        <f t="shared" si="279"/>
        <v>1.3968253968253967</v>
      </c>
      <c r="BB349" s="13">
        <f t="shared" si="280"/>
        <v>2.285714285714286</v>
      </c>
      <c r="BC349" s="13">
        <f t="shared" si="281"/>
        <v>10.562162162162162</v>
      </c>
      <c r="BD349" s="13">
        <f t="shared" si="282"/>
        <v>0.29459459459459458</v>
      </c>
      <c r="BE349" s="13">
        <f t="shared" si="283"/>
        <v>1.9135135135135135</v>
      </c>
      <c r="BF349" s="49">
        <v>15</v>
      </c>
      <c r="BG349" s="49">
        <v>7</v>
      </c>
      <c r="BH349" s="49">
        <v>0</v>
      </c>
      <c r="BI349" s="49">
        <v>22</v>
      </c>
      <c r="BJ349" s="49">
        <v>16</v>
      </c>
      <c r="BK349" s="49">
        <v>1</v>
      </c>
      <c r="BL349" s="49">
        <v>1</v>
      </c>
      <c r="BM349" s="49">
        <v>18</v>
      </c>
      <c r="BN349" s="39">
        <v>14</v>
      </c>
      <c r="BO349" s="39">
        <v>59.1</v>
      </c>
      <c r="BP349" s="13">
        <v>5.0999999999999996</v>
      </c>
      <c r="BQ349" s="13">
        <v>1.8</v>
      </c>
      <c r="BR349" s="13">
        <v>1.5</v>
      </c>
      <c r="BS349" s="13">
        <v>-0.1</v>
      </c>
      <c r="BT349" s="13">
        <v>0</v>
      </c>
      <c r="BU349" s="13">
        <v>8.3000000000000007</v>
      </c>
      <c r="BV349" s="39">
        <v>35</v>
      </c>
      <c r="BW349" s="13">
        <v>3</v>
      </c>
      <c r="BX349" s="13">
        <v>0</v>
      </c>
      <c r="BY349" s="13">
        <v>0.7</v>
      </c>
      <c r="BZ349" s="13">
        <v>2</v>
      </c>
      <c r="CA349" s="13">
        <v>5.7</v>
      </c>
      <c r="CB349" s="39">
        <v>24</v>
      </c>
      <c r="CC349" s="51">
        <v>51.454352999999998</v>
      </c>
      <c r="CD349" s="10">
        <v>715044</v>
      </c>
      <c r="CE349" s="73">
        <f t="shared" si="290"/>
        <v>1584692.1081081082</v>
      </c>
      <c r="CF349" s="66">
        <v>10.1</v>
      </c>
      <c r="CG349" s="66">
        <v>8.6</v>
      </c>
      <c r="CH349" s="66">
        <v>-2.2999999999999998</v>
      </c>
      <c r="CI349" s="66">
        <v>0.9</v>
      </c>
      <c r="CJ349" s="67">
        <f t="shared" ref="CJ349:CJ358" si="301">CI349/(AO349+2*(AP349+AQ349))*2000</f>
        <v>3.2479249368459038</v>
      </c>
      <c r="CK349" s="66">
        <v>0</v>
      </c>
      <c r="CL349" s="67">
        <f t="shared" ref="CL349:CL358" si="302">CK349/(AO349+2*(AP349+AQ349))*2000</f>
        <v>0</v>
      </c>
      <c r="CM349" s="66">
        <v>0.9</v>
      </c>
      <c r="CN349" s="10" t="s">
        <v>1861</v>
      </c>
      <c r="CO349" s="10" t="s">
        <v>1563</v>
      </c>
      <c r="CP349" s="10" t="s">
        <v>2417</v>
      </c>
      <c r="CQ349" s="10" t="s">
        <v>2400</v>
      </c>
      <c r="CR349" s="10">
        <v>71</v>
      </c>
      <c r="CS349" s="10">
        <v>190</v>
      </c>
      <c r="CT349" s="10">
        <v>44</v>
      </c>
      <c r="CU349" s="10" t="s">
        <v>3401</v>
      </c>
      <c r="CV349" s="10"/>
      <c r="CW349" s="10"/>
      <c r="CX349" s="10"/>
      <c r="CY349" s="10"/>
      <c r="CZ349" s="73">
        <v>942120</v>
      </c>
      <c r="DA349" s="10">
        <v>2</v>
      </c>
    </row>
    <row r="350" spans="1:105" x14ac:dyDescent="0.2">
      <c r="A350" s="38" t="s">
        <v>2452</v>
      </c>
      <c r="B350" t="s">
        <v>955</v>
      </c>
      <c r="C350" t="s">
        <v>955</v>
      </c>
      <c r="D350" t="s">
        <v>955</v>
      </c>
      <c r="E350" t="str">
        <f t="shared" si="261"/>
        <v xml:space="preserve">Whitney, Ray </v>
      </c>
      <c r="F350" t="s">
        <v>2344</v>
      </c>
      <c r="G350" t="s">
        <v>1540</v>
      </c>
      <c r="H350">
        <v>81</v>
      </c>
      <c r="I350">
        <v>32</v>
      </c>
      <c r="J350">
        <v>51</v>
      </c>
      <c r="K350">
        <f>I350+J350</f>
        <v>83</v>
      </c>
      <c r="L350">
        <v>-5</v>
      </c>
      <c r="M350">
        <v>46</v>
      </c>
      <c r="N350">
        <v>215</v>
      </c>
      <c r="O350" s="4">
        <f t="shared" si="299"/>
        <v>0.14883720930232558</v>
      </c>
      <c r="P350">
        <v>1825</v>
      </c>
      <c r="Q350">
        <v>6</v>
      </c>
      <c r="R350">
        <v>0</v>
      </c>
      <c r="S350">
        <v>2</v>
      </c>
      <c r="T350">
        <v>5</v>
      </c>
      <c r="U350" s="4">
        <f t="shared" si="300"/>
        <v>0.2857142857142857</v>
      </c>
      <c r="V350" s="40">
        <v>0.1</v>
      </c>
      <c r="W350">
        <v>6</v>
      </c>
      <c r="X350">
        <v>24</v>
      </c>
      <c r="Y350">
        <v>0</v>
      </c>
      <c r="Z350">
        <v>0</v>
      </c>
      <c r="AA350">
        <f>I350-W350-Y350</f>
        <v>26</v>
      </c>
      <c r="AB350">
        <f>J350-X350-Z350</f>
        <v>27</v>
      </c>
      <c r="AC350" s="9">
        <f t="shared" si="264"/>
        <v>4.4146500981033352</v>
      </c>
      <c r="AD350" s="9">
        <f t="shared" si="265"/>
        <v>17.658600392413341</v>
      </c>
      <c r="AE350" s="9">
        <f t="shared" si="266"/>
        <v>0</v>
      </c>
      <c r="AF350" s="9">
        <f t="shared" si="267"/>
        <v>0</v>
      </c>
      <c r="AG350" s="9">
        <f t="shared" si="268"/>
        <v>28.56401727268566</v>
      </c>
      <c r="AH350" s="9">
        <f t="shared" si="269"/>
        <v>29.662633321635109</v>
      </c>
      <c r="AI350" s="6">
        <f t="shared" si="270"/>
        <v>3.131055739505928</v>
      </c>
      <c r="AJ350" s="6">
        <f t="shared" si="271"/>
        <v>6.9162851536952257</v>
      </c>
      <c r="AK350" s="6">
        <f t="shared" si="272"/>
        <v>0</v>
      </c>
      <c r="AL350" s="6">
        <f t="shared" si="273"/>
        <v>2.9113325297160384</v>
      </c>
      <c r="AM350" s="6">
        <f t="shared" si="274"/>
        <v>0.73577501635055587</v>
      </c>
      <c r="AN350" s="6">
        <f t="shared" si="275"/>
        <v>15.789473684210526</v>
      </c>
      <c r="AO350" s="32">
        <v>1092.2833333333333</v>
      </c>
      <c r="AP350" s="32">
        <v>407.73333333333335</v>
      </c>
      <c r="AQ350" s="32">
        <v>15.2</v>
      </c>
      <c r="AR350" s="32">
        <v>1515.2166666666667</v>
      </c>
      <c r="AS350" s="40">
        <v>24</v>
      </c>
      <c r="AT350" s="40">
        <v>17</v>
      </c>
      <c r="AU350" s="40">
        <v>99</v>
      </c>
      <c r="AV350" s="40">
        <v>56</v>
      </c>
      <c r="AW350" s="40">
        <v>52</v>
      </c>
      <c r="AX350" s="9">
        <f t="shared" si="276"/>
        <v>0.95035913455721399</v>
      </c>
      <c r="AY350" s="9">
        <f t="shared" si="277"/>
        <v>0.67317105364469332</v>
      </c>
      <c r="AZ350" s="9">
        <f t="shared" si="278"/>
        <v>3.9202314300485082</v>
      </c>
      <c r="BA350" s="9">
        <f t="shared" si="279"/>
        <v>2.2175046473001663</v>
      </c>
      <c r="BB350" s="9">
        <f t="shared" si="280"/>
        <v>2.0591114582072971</v>
      </c>
      <c r="BC350" s="9">
        <f t="shared" si="281"/>
        <v>13.484979423868312</v>
      </c>
      <c r="BD350" s="9">
        <f t="shared" si="282"/>
        <v>0.18765432098765431</v>
      </c>
      <c r="BE350" s="9">
        <f t="shared" si="283"/>
        <v>5.0337448559670781</v>
      </c>
      <c r="BF350" s="3">
        <v>57</v>
      </c>
      <c r="BG350" s="3">
        <v>47</v>
      </c>
      <c r="BH350" s="3">
        <v>0</v>
      </c>
      <c r="BI350" s="3">
        <v>104</v>
      </c>
      <c r="BJ350" s="3">
        <v>53</v>
      </c>
      <c r="BK350" s="3">
        <v>5</v>
      </c>
      <c r="BL350" s="3">
        <v>4</v>
      </c>
      <c r="BM350" s="3">
        <v>62</v>
      </c>
      <c r="BN350" s="34">
        <f t="shared" ref="BN350:BN360" si="303">BU350+CA350</f>
        <v>71.101583413414801</v>
      </c>
      <c r="BO350" s="34">
        <f t="shared" ref="BO350:BO360" si="304">BN350/AR350*2000</f>
        <v>93.850054553361744</v>
      </c>
      <c r="BP350" s="34">
        <v>48.017599483337989</v>
      </c>
      <c r="BQ350" s="34">
        <v>15.274104074667134</v>
      </c>
      <c r="BR350" s="34">
        <v>7.0704525190405737E-2</v>
      </c>
      <c r="BS350" s="34">
        <v>-0.18412439716264023</v>
      </c>
      <c r="BT350" s="34">
        <v>-3.2270395501177509</v>
      </c>
      <c r="BU350" s="34">
        <f t="shared" ref="BU350:BU360" si="305">SUM(BP350:BT350)</f>
        <v>59.95124413591514</v>
      </c>
      <c r="BV350" s="34">
        <f t="shared" ref="BV350:BV360" si="306">BU350/AR350*2000</f>
        <v>79.132239573106332</v>
      </c>
      <c r="BW350" s="34">
        <v>9.8903819657438845</v>
      </c>
      <c r="BX350" s="34">
        <v>0.60141856732015753</v>
      </c>
      <c r="BY350" s="34">
        <v>-1.6386442550552156</v>
      </c>
      <c r="BZ350" s="34">
        <v>2.2971829994908397</v>
      </c>
      <c r="CA350" s="34">
        <f t="shared" ref="CA350:CA360" si="307">SUM(BW350:BZ350)</f>
        <v>11.150339277499667</v>
      </c>
      <c r="CB350" s="34">
        <f t="shared" ref="CB350:CB360" si="308">CA350/AR350*2000</f>
        <v>14.71781498025541</v>
      </c>
      <c r="CC350" s="15">
        <v>46</v>
      </c>
      <c r="CD350" s="7">
        <v>4394944</v>
      </c>
      <c r="CE350" s="68">
        <f t="shared" si="290"/>
        <v>4449202.5679012341</v>
      </c>
      <c r="CF350" s="9">
        <v>40.6</v>
      </c>
      <c r="CG350" s="9">
        <v>29.3</v>
      </c>
      <c r="CH350" s="9">
        <v>5.8</v>
      </c>
      <c r="CI350" s="9">
        <v>11.4</v>
      </c>
      <c r="CJ350" s="9">
        <f t="shared" si="301"/>
        <v>11.763795371875242</v>
      </c>
      <c r="CK350" s="9">
        <v>3</v>
      </c>
      <c r="CL350" s="9">
        <f t="shared" si="302"/>
        <v>3.0957356241776952</v>
      </c>
      <c r="CM350" s="9">
        <v>14.4</v>
      </c>
      <c r="CN350" t="s">
        <v>3098</v>
      </c>
      <c r="CO350" t="s">
        <v>3099</v>
      </c>
      <c r="CP350" t="s">
        <v>2417</v>
      </c>
      <c r="CQ350" t="s">
        <v>2400</v>
      </c>
      <c r="CR350">
        <v>70</v>
      </c>
      <c r="CS350">
        <v>180</v>
      </c>
      <c r="CT350">
        <v>13</v>
      </c>
      <c r="CU350" t="s">
        <v>3401</v>
      </c>
      <c r="CV350" t="s">
        <v>2382</v>
      </c>
      <c r="CW350">
        <v>5</v>
      </c>
      <c r="CX350">
        <v>0</v>
      </c>
      <c r="CY350">
        <v>0</v>
      </c>
      <c r="CZ350" s="70"/>
      <c r="DA350">
        <v>0</v>
      </c>
    </row>
    <row r="351" spans="1:105" x14ac:dyDescent="0.2">
      <c r="A351" s="44" t="s">
        <v>2372</v>
      </c>
      <c r="B351" s="43" t="s">
        <v>955</v>
      </c>
      <c r="C351" s="43" t="s">
        <v>955</v>
      </c>
      <c r="D351" s="42" t="s">
        <v>955</v>
      </c>
      <c r="E351" s="42" t="str">
        <f t="shared" si="261"/>
        <v xml:space="preserve">Whitney, Ray </v>
      </c>
      <c r="F351" s="42" t="s">
        <v>2344</v>
      </c>
      <c r="G351" s="45" t="s">
        <v>1540</v>
      </c>
      <c r="H351" s="43">
        <v>66</v>
      </c>
      <c r="I351" s="64">
        <v>25</v>
      </c>
      <c r="J351" s="64">
        <v>36</v>
      </c>
      <c r="K351" s="64">
        <v>61</v>
      </c>
      <c r="L351" s="43">
        <v>-6</v>
      </c>
      <c r="M351">
        <v>30</v>
      </c>
      <c r="N351">
        <v>204</v>
      </c>
      <c r="O351" s="4">
        <f t="shared" si="299"/>
        <v>0.12254901960784313</v>
      </c>
      <c r="Q351">
        <v>4</v>
      </c>
      <c r="R351">
        <v>0</v>
      </c>
      <c r="S351">
        <v>3</v>
      </c>
      <c r="T351">
        <v>2</v>
      </c>
      <c r="U351" s="4">
        <f t="shared" si="300"/>
        <v>0.6</v>
      </c>
      <c r="V351">
        <v>0.1</v>
      </c>
      <c r="W351">
        <v>6</v>
      </c>
      <c r="X351">
        <v>24</v>
      </c>
      <c r="Y351">
        <v>0</v>
      </c>
      <c r="Z351">
        <v>0</v>
      </c>
      <c r="AA351">
        <v>19</v>
      </c>
      <c r="AB351">
        <v>12</v>
      </c>
      <c r="AC351" s="9">
        <f t="shared" si="264"/>
        <v>5.667803726056154</v>
      </c>
      <c r="AD351" s="9">
        <f t="shared" si="265"/>
        <v>22.671214904224616</v>
      </c>
      <c r="AE351" s="9">
        <f t="shared" si="266"/>
        <v>0</v>
      </c>
      <c r="AF351" s="9">
        <f t="shared" si="267"/>
        <v>0</v>
      </c>
      <c r="AG351" s="9">
        <f t="shared" si="268"/>
        <v>25.723472668810288</v>
      </c>
      <c r="AH351" s="9">
        <f t="shared" si="269"/>
        <v>16.24640379082755</v>
      </c>
      <c r="AI351" s="58">
        <f t="shared" si="270"/>
        <v>2.7077339651379253</v>
      </c>
      <c r="AJ351" s="58">
        <f t="shared" si="271"/>
        <v>8.3127787982156924</v>
      </c>
      <c r="AK351" s="58">
        <f t="shared" si="272"/>
        <v>0</v>
      </c>
      <c r="AL351" s="58">
        <f t="shared" si="273"/>
        <v>2.7754273142663735</v>
      </c>
      <c r="AM351" s="58">
        <f t="shared" si="274"/>
        <v>0.94463395434269215</v>
      </c>
      <c r="AN351" s="58">
        <f t="shared" si="275"/>
        <v>7.8602620087336241</v>
      </c>
      <c r="AO351" s="56">
        <v>886.35</v>
      </c>
      <c r="AP351" s="56">
        <v>317.58333333333331</v>
      </c>
      <c r="AQ351" s="56">
        <v>45.8</v>
      </c>
      <c r="AR351" s="57">
        <f>SUM(AO351:AQ351)</f>
        <v>1249.7333333333333</v>
      </c>
      <c r="AS351">
        <v>23</v>
      </c>
      <c r="AT351">
        <v>13</v>
      </c>
      <c r="AU351">
        <v>84</v>
      </c>
      <c r="AV351">
        <v>29</v>
      </c>
      <c r="AW351">
        <v>41</v>
      </c>
      <c r="AX351" s="9">
        <f t="shared" si="276"/>
        <v>1.1042355702549878</v>
      </c>
      <c r="AY351" s="9">
        <f t="shared" si="277"/>
        <v>0.62413314840499312</v>
      </c>
      <c r="AZ351" s="9">
        <f t="shared" si="278"/>
        <v>4.032860343539955</v>
      </c>
      <c r="BA351" s="9">
        <f t="shared" si="279"/>
        <v>1.3922970233649845</v>
      </c>
      <c r="BB351" s="9">
        <f t="shared" si="280"/>
        <v>1.968419929584978</v>
      </c>
      <c r="BC351" s="33">
        <f t="shared" si="281"/>
        <v>13.429545454545455</v>
      </c>
      <c r="BD351" s="33">
        <f t="shared" si="282"/>
        <v>0.69393939393939386</v>
      </c>
      <c r="BE351" s="33">
        <f t="shared" si="283"/>
        <v>4.8118686868686869</v>
      </c>
      <c r="BF351" s="42">
        <f>BI351-BG351-BH351</f>
        <v>40</v>
      </c>
      <c r="BG351" s="43">
        <v>44</v>
      </c>
      <c r="BH351" s="43">
        <v>0</v>
      </c>
      <c r="BI351" s="43">
        <v>84</v>
      </c>
      <c r="BJ351" s="42">
        <f>BM351-BK351-BL351</f>
        <v>41</v>
      </c>
      <c r="BK351" s="43">
        <v>5</v>
      </c>
      <c r="BL351" s="43">
        <v>6</v>
      </c>
      <c r="BM351" s="43">
        <v>52</v>
      </c>
      <c r="BN351" s="34">
        <f t="shared" si="303"/>
        <v>59.74299825468357</v>
      </c>
      <c r="BO351" s="34">
        <f t="shared" si="304"/>
        <v>95.609193835511959</v>
      </c>
      <c r="BP351" s="33">
        <v>30.348290197312597</v>
      </c>
      <c r="BQ351" s="33">
        <v>19.396638571769106</v>
      </c>
      <c r="BR351" s="33">
        <v>-2.3971046069095037</v>
      </c>
      <c r="BS351" s="33">
        <v>-0.64717110502556841</v>
      </c>
      <c r="BT351" s="33">
        <v>-1.1372011487794607</v>
      </c>
      <c r="BU351" s="9">
        <f t="shared" si="305"/>
        <v>45.563451908367171</v>
      </c>
      <c r="BV351" s="34">
        <f t="shared" si="306"/>
        <v>72.917078696842808</v>
      </c>
      <c r="BW351" s="33">
        <v>7.5428798889323119</v>
      </c>
      <c r="BX351" s="33">
        <v>0.11189554996054497</v>
      </c>
      <c r="BY351" s="33">
        <v>1.6584590275656712</v>
      </c>
      <c r="BZ351" s="33">
        <v>4.8663118798578724</v>
      </c>
      <c r="CA351" s="9">
        <f t="shared" si="307"/>
        <v>14.1795463463164</v>
      </c>
      <c r="CB351" s="34">
        <f t="shared" si="308"/>
        <v>22.692115138669156</v>
      </c>
      <c r="CC351" s="47">
        <v>43.679749000000001</v>
      </c>
      <c r="CD351">
        <v>2826949</v>
      </c>
      <c r="CE351" s="68">
        <f t="shared" si="290"/>
        <v>3512269.9696969697</v>
      </c>
      <c r="CF351" s="62">
        <v>29.5</v>
      </c>
      <c r="CG351" s="62">
        <v>21.7</v>
      </c>
      <c r="CH351" s="62">
        <v>0</v>
      </c>
      <c r="CI351" s="62">
        <v>9.6</v>
      </c>
      <c r="CJ351" s="63">
        <f t="shared" si="301"/>
        <v>11.902424912436587</v>
      </c>
      <c r="CK351" s="62">
        <v>1</v>
      </c>
      <c r="CL351" s="63">
        <f t="shared" si="302"/>
        <v>1.239835928378811</v>
      </c>
      <c r="CM351" s="62">
        <v>10.3</v>
      </c>
      <c r="CN351" t="s">
        <v>683</v>
      </c>
      <c r="CO351" t="s">
        <v>3527</v>
      </c>
      <c r="CP351" t="s">
        <v>2417</v>
      </c>
      <c r="CQ351" t="s">
        <v>2400</v>
      </c>
      <c r="CR351">
        <v>70</v>
      </c>
      <c r="CS351">
        <v>180</v>
      </c>
      <c r="CT351">
        <v>13</v>
      </c>
      <c r="CU351" t="s">
        <v>3401</v>
      </c>
      <c r="CZ351" s="72">
        <v>3550000</v>
      </c>
      <c r="DA351">
        <v>0</v>
      </c>
    </row>
    <row r="352" spans="1:105" x14ac:dyDescent="0.2">
      <c r="A352" s="38" t="s">
        <v>2452</v>
      </c>
      <c r="B352" t="s">
        <v>955</v>
      </c>
      <c r="C352" t="s">
        <v>955</v>
      </c>
      <c r="D352" s="82" t="s">
        <v>955</v>
      </c>
      <c r="E352" t="str">
        <f t="shared" si="261"/>
        <v xml:space="preserve">Brind'Amour, Rod </v>
      </c>
      <c r="F352" t="s">
        <v>2526</v>
      </c>
      <c r="G352" t="s">
        <v>1537</v>
      </c>
      <c r="H352">
        <v>78</v>
      </c>
      <c r="I352">
        <v>26</v>
      </c>
      <c r="J352">
        <v>56</v>
      </c>
      <c r="K352">
        <f>I352+J352</f>
        <v>82</v>
      </c>
      <c r="L352">
        <v>7</v>
      </c>
      <c r="M352">
        <v>46</v>
      </c>
      <c r="N352">
        <v>181</v>
      </c>
      <c r="O352" s="4">
        <f t="shared" si="299"/>
        <v>0.143646408839779</v>
      </c>
      <c r="P352">
        <v>2158</v>
      </c>
      <c r="Q352">
        <v>5</v>
      </c>
      <c r="R352">
        <v>0</v>
      </c>
      <c r="S352">
        <v>1213</v>
      </c>
      <c r="T352">
        <v>834</v>
      </c>
      <c r="U352" s="4">
        <f t="shared" si="300"/>
        <v>0.59257449926722028</v>
      </c>
      <c r="V352" s="40">
        <v>43.6</v>
      </c>
      <c r="W352">
        <v>9</v>
      </c>
      <c r="X352">
        <v>21</v>
      </c>
      <c r="Y352">
        <v>2</v>
      </c>
      <c r="Z352">
        <v>3</v>
      </c>
      <c r="AA352">
        <f>I352-W352-Y352</f>
        <v>15</v>
      </c>
      <c r="AB352">
        <f>J352-X352-Z352</f>
        <v>32</v>
      </c>
      <c r="AC352" s="9">
        <f t="shared" si="264"/>
        <v>6.9065484311050493</v>
      </c>
      <c r="AD352" s="9">
        <f t="shared" si="265"/>
        <v>16.115279672578446</v>
      </c>
      <c r="AE352" s="9">
        <f t="shared" si="266"/>
        <v>2.1257750221434897</v>
      </c>
      <c r="AF352" s="9">
        <f t="shared" si="267"/>
        <v>3.1886625332152345</v>
      </c>
      <c r="AG352" s="9">
        <f t="shared" si="268"/>
        <v>15.711604765853444</v>
      </c>
      <c r="AH352" s="9">
        <f t="shared" si="269"/>
        <v>33.518090167154014</v>
      </c>
      <c r="AI352" s="6">
        <f t="shared" si="270"/>
        <v>3.0899489372845106</v>
      </c>
      <c r="AJ352" s="6">
        <f t="shared" si="271"/>
        <v>7.0600272851296051</v>
      </c>
      <c r="AK352" s="6">
        <f t="shared" si="272"/>
        <v>0.85031000885739594</v>
      </c>
      <c r="AL352" s="6">
        <f t="shared" si="273"/>
        <v>2.6709728101950856</v>
      </c>
      <c r="AM352" s="6">
        <f t="shared" si="274"/>
        <v>0.61391541609822653</v>
      </c>
      <c r="AN352" s="6">
        <f t="shared" si="275"/>
        <v>5.3144375553587251</v>
      </c>
      <c r="AO352" s="32">
        <v>1145.6500000000001</v>
      </c>
      <c r="AP352" s="32">
        <v>390.93333333333328</v>
      </c>
      <c r="AQ352" s="32">
        <v>282.25</v>
      </c>
      <c r="AR352" s="32">
        <v>1818.8333333333335</v>
      </c>
      <c r="AS352" s="40">
        <v>49</v>
      </c>
      <c r="AT352" s="40">
        <v>123</v>
      </c>
      <c r="AU352" s="40">
        <v>88</v>
      </c>
      <c r="AV352" s="40">
        <v>57</v>
      </c>
      <c r="AW352" s="40">
        <v>48</v>
      </c>
      <c r="AX352" s="9">
        <f t="shared" si="276"/>
        <v>1.6164207825529182</v>
      </c>
      <c r="AY352" s="9">
        <f t="shared" si="277"/>
        <v>4.0575460460001826</v>
      </c>
      <c r="AZ352" s="9">
        <f t="shared" si="278"/>
        <v>2.9029597727480985</v>
      </c>
      <c r="BA352" s="9">
        <f t="shared" si="279"/>
        <v>1.8803262164391095</v>
      </c>
      <c r="BB352" s="9">
        <f t="shared" si="280"/>
        <v>1.5834326033171446</v>
      </c>
      <c r="BC352" s="9">
        <f t="shared" si="281"/>
        <v>14.687820512820513</v>
      </c>
      <c r="BD352" s="9">
        <f t="shared" si="282"/>
        <v>3.6185897435897436</v>
      </c>
      <c r="BE352" s="9">
        <f t="shared" si="283"/>
        <v>5.011965811965811</v>
      </c>
      <c r="BF352" s="3">
        <v>59</v>
      </c>
      <c r="BG352" s="3">
        <v>46</v>
      </c>
      <c r="BH352" s="3">
        <v>4</v>
      </c>
      <c r="BI352" s="3">
        <v>109</v>
      </c>
      <c r="BJ352" s="3">
        <v>51</v>
      </c>
      <c r="BK352" s="3">
        <v>4</v>
      </c>
      <c r="BL352" s="3">
        <v>25</v>
      </c>
      <c r="BM352" s="3">
        <v>80</v>
      </c>
      <c r="BN352" s="34">
        <f t="shared" si="303"/>
        <v>80.549830414118944</v>
      </c>
      <c r="BO352" s="34">
        <f t="shared" si="304"/>
        <v>88.573074770404773</v>
      </c>
      <c r="BP352" s="34">
        <v>28.257707138209199</v>
      </c>
      <c r="BQ352" s="34">
        <v>17.228548831145083</v>
      </c>
      <c r="BR352" s="34">
        <v>8.4872183670420931E-2</v>
      </c>
      <c r="BS352" s="34">
        <v>3.5829543539821591</v>
      </c>
      <c r="BT352" s="34">
        <v>3.2808118060460085</v>
      </c>
      <c r="BU352" s="34">
        <f t="shared" si="305"/>
        <v>52.434894313052872</v>
      </c>
      <c r="BV352" s="34">
        <f t="shared" si="306"/>
        <v>57.65772306026156</v>
      </c>
      <c r="BW352" s="34">
        <v>12.295779039248053</v>
      </c>
      <c r="BX352" s="34">
        <v>0.71293375169117368</v>
      </c>
      <c r="BY352" s="34">
        <v>9.3062393668967545</v>
      </c>
      <c r="BZ352" s="34">
        <v>5.7999839432300897</v>
      </c>
      <c r="CA352" s="34">
        <f t="shared" si="307"/>
        <v>28.114936101066071</v>
      </c>
      <c r="CB352" s="34">
        <f t="shared" si="308"/>
        <v>30.915351710143209</v>
      </c>
      <c r="CC352" s="15">
        <v>58</v>
      </c>
      <c r="CD352" s="7">
        <v>5815257</v>
      </c>
      <c r="CE352" s="68">
        <f t="shared" si="290"/>
        <v>6113475.307692308</v>
      </c>
      <c r="CF352" s="9">
        <v>40.799999999999997</v>
      </c>
      <c r="CG352" s="9">
        <v>37.299999999999997</v>
      </c>
      <c r="CH352" s="9">
        <v>13.4</v>
      </c>
      <c r="CI352" s="9">
        <v>10</v>
      </c>
      <c r="CJ352" s="9">
        <f t="shared" si="301"/>
        <v>8.025628507032458</v>
      </c>
      <c r="CK352" s="9">
        <v>6.2</v>
      </c>
      <c r="CL352" s="9">
        <f t="shared" si="302"/>
        <v>4.9758896743601237</v>
      </c>
      <c r="CM352" s="9">
        <v>16.2</v>
      </c>
      <c r="CN352" t="s">
        <v>3169</v>
      </c>
      <c r="CO352" t="s">
        <v>3170</v>
      </c>
      <c r="CP352" t="s">
        <v>2427</v>
      </c>
      <c r="CQ352" t="s">
        <v>2400</v>
      </c>
      <c r="CR352">
        <v>73</v>
      </c>
      <c r="CS352">
        <v>205</v>
      </c>
      <c r="CT352">
        <v>17</v>
      </c>
      <c r="CU352" t="s">
        <v>3402</v>
      </c>
      <c r="CV352" t="s">
        <v>2382</v>
      </c>
      <c r="CW352">
        <v>2</v>
      </c>
      <c r="CX352">
        <v>1</v>
      </c>
      <c r="CY352">
        <v>0</v>
      </c>
      <c r="CZ352" s="70"/>
      <c r="DA352">
        <v>0</v>
      </c>
    </row>
    <row r="353" spans="1:105" x14ac:dyDescent="0.2">
      <c r="A353" s="44" t="s">
        <v>2372</v>
      </c>
      <c r="B353" s="43" t="s">
        <v>955</v>
      </c>
      <c r="C353" s="43" t="s">
        <v>955</v>
      </c>
      <c r="D353" s="82" t="s">
        <v>955</v>
      </c>
      <c r="E353" s="42" t="str">
        <f t="shared" si="261"/>
        <v xml:space="preserve">Brind'Amour, Rod </v>
      </c>
      <c r="F353" s="42" t="s">
        <v>2526</v>
      </c>
      <c r="G353" s="45" t="s">
        <v>2373</v>
      </c>
      <c r="H353" s="43">
        <v>59</v>
      </c>
      <c r="I353" s="64">
        <v>19</v>
      </c>
      <c r="J353" s="64">
        <v>32</v>
      </c>
      <c r="K353" s="64">
        <v>51</v>
      </c>
      <c r="L353" s="43">
        <v>0</v>
      </c>
      <c r="M353">
        <v>38</v>
      </c>
      <c r="N353">
        <v>151</v>
      </c>
      <c r="O353" s="4">
        <f t="shared" si="299"/>
        <v>0.12582781456953643</v>
      </c>
      <c r="Q353">
        <v>4</v>
      </c>
      <c r="R353">
        <v>0</v>
      </c>
      <c r="S353">
        <v>851</v>
      </c>
      <c r="T353">
        <v>609</v>
      </c>
      <c r="U353" s="4">
        <f t="shared" si="300"/>
        <v>0.58287671232876714</v>
      </c>
      <c r="V353">
        <v>40.1</v>
      </c>
      <c r="W353">
        <v>6</v>
      </c>
      <c r="X353">
        <v>12</v>
      </c>
      <c r="Y353">
        <v>0</v>
      </c>
      <c r="Z353">
        <v>0</v>
      </c>
      <c r="AA353">
        <v>13</v>
      </c>
      <c r="AB353">
        <v>20</v>
      </c>
      <c r="AC353" s="9">
        <f t="shared" si="264"/>
        <v>7.4828517979630007</v>
      </c>
      <c r="AD353" s="9">
        <f t="shared" si="265"/>
        <v>14.965703595926001</v>
      </c>
      <c r="AE353" s="9">
        <f t="shared" si="266"/>
        <v>0</v>
      </c>
      <c r="AF353" s="9">
        <f t="shared" si="267"/>
        <v>0</v>
      </c>
      <c r="AG353" s="9">
        <f t="shared" si="268"/>
        <v>17.228050800662615</v>
      </c>
      <c r="AH353" s="9">
        <f t="shared" si="269"/>
        <v>26.50469353948095</v>
      </c>
      <c r="AI353" s="58">
        <f t="shared" si="270"/>
        <v>2.8492545554942019</v>
      </c>
      <c r="AJ353" s="58">
        <f t="shared" si="271"/>
        <v>6.2357098316358348</v>
      </c>
      <c r="AK353" s="58">
        <f t="shared" si="272"/>
        <v>0</v>
      </c>
      <c r="AL353" s="58">
        <f t="shared" si="273"/>
        <v>2.3854224185532855</v>
      </c>
      <c r="AM353" s="58">
        <f t="shared" si="274"/>
        <v>1.7459987528580336</v>
      </c>
      <c r="AN353" s="58">
        <f t="shared" si="275"/>
        <v>11.092436974789916</v>
      </c>
      <c r="AO353" s="56">
        <v>905.5</v>
      </c>
      <c r="AP353" s="56">
        <v>240.55</v>
      </c>
      <c r="AQ353" s="56">
        <v>178.5</v>
      </c>
      <c r="AR353" s="57">
        <f>SUM(AO353:AQ353)</f>
        <v>1324.55</v>
      </c>
      <c r="AS353">
        <v>38</v>
      </c>
      <c r="AT353">
        <v>55</v>
      </c>
      <c r="AU353">
        <v>37</v>
      </c>
      <c r="AV353">
        <v>26</v>
      </c>
      <c r="AW353">
        <v>31</v>
      </c>
      <c r="AX353" s="9">
        <f t="shared" si="276"/>
        <v>1.7213393227888718</v>
      </c>
      <c r="AY353" s="9">
        <f t="shared" si="277"/>
        <v>2.4914121777207354</v>
      </c>
      <c r="AZ353" s="9">
        <f t="shared" si="278"/>
        <v>1.6760409195575858</v>
      </c>
      <c r="BA353" s="9">
        <f t="shared" si="279"/>
        <v>1.1777584840134385</v>
      </c>
      <c r="BB353" s="9">
        <f t="shared" si="280"/>
        <v>1.4042505001698691</v>
      </c>
      <c r="BC353" s="33">
        <f t="shared" si="281"/>
        <v>15.347457627118644</v>
      </c>
      <c r="BD353" s="33">
        <f t="shared" si="282"/>
        <v>3.0254237288135593</v>
      </c>
      <c r="BE353" s="33">
        <f t="shared" si="283"/>
        <v>4.0771186440677969</v>
      </c>
      <c r="BF353" s="42">
        <f>BI353-BG353-BH353</f>
        <v>43</v>
      </c>
      <c r="BG353" s="43">
        <v>25</v>
      </c>
      <c r="BH353" s="43">
        <v>0</v>
      </c>
      <c r="BI353" s="43">
        <v>68</v>
      </c>
      <c r="BJ353" s="42">
        <f>BM353-BK353-BL353</f>
        <v>36</v>
      </c>
      <c r="BK353" s="43">
        <v>7</v>
      </c>
      <c r="BL353" s="43">
        <v>33</v>
      </c>
      <c r="BM353" s="43">
        <v>76</v>
      </c>
      <c r="BN353" s="34">
        <f t="shared" si="303"/>
        <v>47.284209958052166</v>
      </c>
      <c r="BO353" s="34">
        <f t="shared" si="304"/>
        <v>71.396640305088027</v>
      </c>
      <c r="BP353" s="33">
        <v>25.377295006728808</v>
      </c>
      <c r="BQ353" s="33">
        <v>11.621201163279085</v>
      </c>
      <c r="BR353" s="33">
        <v>-1.3796864889731428</v>
      </c>
      <c r="BS353" s="33">
        <v>-2.5222716647830556</v>
      </c>
      <c r="BT353" s="33">
        <v>4.4863538141600001</v>
      </c>
      <c r="BU353" s="9">
        <f t="shared" si="305"/>
        <v>37.582891830411697</v>
      </c>
      <c r="BV353" s="34">
        <f t="shared" si="306"/>
        <v>56.748166291059903</v>
      </c>
      <c r="BW353" s="33">
        <v>9.8578654746075145</v>
      </c>
      <c r="BX353" s="33">
        <v>-1.0767349281117999</v>
      </c>
      <c r="BY353" s="33">
        <v>-1.5218887017926581</v>
      </c>
      <c r="BZ353" s="33">
        <v>2.4420762829374163</v>
      </c>
      <c r="CA353" s="9">
        <f t="shared" si="307"/>
        <v>9.7013181276404712</v>
      </c>
      <c r="CB353" s="34">
        <f t="shared" si="308"/>
        <v>14.648474014028118</v>
      </c>
      <c r="CC353" s="47">
        <v>47.784526999999997</v>
      </c>
      <c r="CD353">
        <v>2568404</v>
      </c>
      <c r="CE353" s="68">
        <f t="shared" si="290"/>
        <v>3569646.237288136</v>
      </c>
      <c r="CF353" s="62">
        <v>26.2</v>
      </c>
      <c r="CG353" s="62">
        <v>28.6</v>
      </c>
      <c r="CH353" s="62">
        <v>1.8</v>
      </c>
      <c r="CI353" s="62">
        <v>7.1</v>
      </c>
      <c r="CJ353" s="63">
        <f t="shared" si="301"/>
        <v>8.1440697407662324</v>
      </c>
      <c r="CK353" s="62">
        <v>1.9</v>
      </c>
      <c r="CL353" s="63">
        <f t="shared" si="302"/>
        <v>2.1793989447120898</v>
      </c>
      <c r="CM353" s="62">
        <v>9.5</v>
      </c>
      <c r="CN353" t="s">
        <v>701</v>
      </c>
      <c r="CO353" t="s">
        <v>3170</v>
      </c>
      <c r="CP353" t="s">
        <v>2427</v>
      </c>
      <c r="CQ353" t="s">
        <v>2400</v>
      </c>
      <c r="CR353">
        <v>73</v>
      </c>
      <c r="CS353">
        <v>205</v>
      </c>
      <c r="CT353">
        <v>17</v>
      </c>
      <c r="CU353" t="s">
        <v>3402</v>
      </c>
      <c r="CZ353" s="72">
        <v>3600000</v>
      </c>
      <c r="DA353">
        <v>0</v>
      </c>
    </row>
    <row r="354" spans="1:105" s="18" customFormat="1" x14ac:dyDescent="0.2">
      <c r="A354" s="38" t="s">
        <v>2452</v>
      </c>
      <c r="B354" t="s">
        <v>955</v>
      </c>
      <c r="C354" t="s">
        <v>955</v>
      </c>
      <c r="D354" t="s">
        <v>955</v>
      </c>
      <c r="E354" t="str">
        <f t="shared" ref="E354:E385" si="309">CONCATENATE(RIGHT(F354,LEN(F354)-SEARCH(" ",F354)), ", ", LEFT(F354, SEARCH(" ", F354)))</f>
        <v xml:space="preserve">Bayda, Ryan </v>
      </c>
      <c r="F354" t="s">
        <v>2479</v>
      </c>
      <c r="G354" t="s">
        <v>1540</v>
      </c>
      <c r="H354">
        <v>9</v>
      </c>
      <c r="I354">
        <v>1</v>
      </c>
      <c r="J354">
        <v>1</v>
      </c>
      <c r="K354">
        <f>I354+J354</f>
        <v>2</v>
      </c>
      <c r="L354">
        <v>-1</v>
      </c>
      <c r="M354">
        <v>2</v>
      </c>
      <c r="N354">
        <v>10</v>
      </c>
      <c r="O354" s="4">
        <f t="shared" si="299"/>
        <v>0.1</v>
      </c>
      <c r="P354">
        <v>100</v>
      </c>
      <c r="Q354">
        <v>0</v>
      </c>
      <c r="R354">
        <v>0</v>
      </c>
      <c r="S354">
        <v>0</v>
      </c>
      <c r="T354">
        <v>0</v>
      </c>
      <c r="U354" s="4">
        <f t="shared" si="300"/>
        <v>0</v>
      </c>
      <c r="V354" s="40">
        <v>0</v>
      </c>
      <c r="W354">
        <v>0</v>
      </c>
      <c r="X354">
        <v>0</v>
      </c>
      <c r="Y354">
        <v>0</v>
      </c>
      <c r="Z354">
        <v>0</v>
      </c>
      <c r="AA354">
        <f>I354-W354-Y354</f>
        <v>1</v>
      </c>
      <c r="AB354">
        <f>J354-X354-Z354</f>
        <v>1</v>
      </c>
      <c r="AC354" s="9">
        <f t="shared" si="264"/>
        <v>0</v>
      </c>
      <c r="AD354" s="9">
        <f t="shared" si="265"/>
        <v>0</v>
      </c>
      <c r="AE354" s="9">
        <f t="shared" si="266"/>
        <v>0</v>
      </c>
      <c r="AF354" s="9">
        <f t="shared" si="267"/>
        <v>0</v>
      </c>
      <c r="AG354" s="9">
        <f t="shared" si="268"/>
        <v>16.43460397169596</v>
      </c>
      <c r="AH354" s="9">
        <f t="shared" si="269"/>
        <v>16.43460397169596</v>
      </c>
      <c r="AI354" s="6">
        <f t="shared" si="270"/>
        <v>2.465190595754394</v>
      </c>
      <c r="AJ354" s="6">
        <f t="shared" si="271"/>
        <v>0</v>
      </c>
      <c r="AK354" s="6">
        <f t="shared" si="272"/>
        <v>0</v>
      </c>
      <c r="AL354" s="6">
        <f t="shared" si="273"/>
        <v>3.286920794339192</v>
      </c>
      <c r="AM354" s="6">
        <f t="shared" si="274"/>
        <v>0</v>
      </c>
      <c r="AN354" s="6">
        <f t="shared" si="275"/>
        <v>0</v>
      </c>
      <c r="AO354" s="32">
        <v>73.016666666666666</v>
      </c>
      <c r="AP354" s="32">
        <v>5.15</v>
      </c>
      <c r="AQ354" s="32">
        <v>0</v>
      </c>
      <c r="AR354" s="32">
        <v>78.166666666666671</v>
      </c>
      <c r="AS354" s="40">
        <v>0</v>
      </c>
      <c r="AT354" s="40">
        <v>10</v>
      </c>
      <c r="AU354" s="40">
        <v>2</v>
      </c>
      <c r="AV354" s="40">
        <v>2</v>
      </c>
      <c r="AW354" s="40">
        <v>1</v>
      </c>
      <c r="AX354" s="9">
        <f t="shared" si="276"/>
        <v>0</v>
      </c>
      <c r="AY354" s="9">
        <f t="shared" si="277"/>
        <v>7.6759061833688698</v>
      </c>
      <c r="AZ354" s="9">
        <f t="shared" si="278"/>
        <v>1.535181236673774</v>
      </c>
      <c r="BA354" s="9">
        <f t="shared" si="279"/>
        <v>1.535181236673774</v>
      </c>
      <c r="BB354" s="9">
        <f t="shared" si="280"/>
        <v>0.76759061833688702</v>
      </c>
      <c r="BC354" s="9">
        <f t="shared" si="281"/>
        <v>8.1129629629629623</v>
      </c>
      <c r="BD354" s="9">
        <f t="shared" si="282"/>
        <v>0</v>
      </c>
      <c r="BE354" s="9">
        <f t="shared" si="283"/>
        <v>0.5722222222222223</v>
      </c>
      <c r="BF354" s="3">
        <v>3</v>
      </c>
      <c r="BG354" s="3">
        <v>0</v>
      </c>
      <c r="BH354" s="3">
        <v>0</v>
      </c>
      <c r="BI354" s="3">
        <v>3</v>
      </c>
      <c r="BJ354" s="3">
        <v>4</v>
      </c>
      <c r="BK354" s="3">
        <v>0</v>
      </c>
      <c r="BL354" s="3">
        <v>0</v>
      </c>
      <c r="BM354" s="3">
        <v>4</v>
      </c>
      <c r="BN354" s="34">
        <f t="shared" si="303"/>
        <v>1.864112255408539</v>
      </c>
      <c r="BO354" s="34">
        <f t="shared" si="304"/>
        <v>47.695835959280316</v>
      </c>
      <c r="BP354" s="34">
        <v>1.2070677796311693</v>
      </c>
      <c r="BQ354" s="34">
        <v>-0.22099584513322676</v>
      </c>
      <c r="BR354" s="34">
        <v>3.6474896125196937E-3</v>
      </c>
      <c r="BS354" s="34">
        <v>0</v>
      </c>
      <c r="BT354" s="34">
        <v>0</v>
      </c>
      <c r="BU354" s="34">
        <f t="shared" si="305"/>
        <v>0.98971942411046221</v>
      </c>
      <c r="BV354" s="34">
        <f t="shared" si="306"/>
        <v>25.323311491099247</v>
      </c>
      <c r="BW354" s="34">
        <v>0.61431586137200822</v>
      </c>
      <c r="BX354" s="34">
        <v>1.8437463815648123E-2</v>
      </c>
      <c r="BY354" s="34">
        <v>0</v>
      </c>
      <c r="BZ354" s="34">
        <v>0.2416395061104204</v>
      </c>
      <c r="CA354" s="34">
        <f t="shared" si="307"/>
        <v>0.87439283129807677</v>
      </c>
      <c r="CB354" s="34">
        <f t="shared" si="308"/>
        <v>22.372524468181069</v>
      </c>
      <c r="CC354" s="15"/>
      <c r="CD354"/>
      <c r="CE354" s="68">
        <f t="shared" si="290"/>
        <v>165000</v>
      </c>
      <c r="CF354" s="9">
        <v>1.9</v>
      </c>
      <c r="CG354" s="9">
        <v>1.8</v>
      </c>
      <c r="CH354" s="9">
        <v>-0.6</v>
      </c>
      <c r="CI354" s="9">
        <v>-0.1</v>
      </c>
      <c r="CJ354" s="9">
        <f t="shared" si="301"/>
        <v>-2.4004800960192041</v>
      </c>
      <c r="CK354" s="9">
        <v>0</v>
      </c>
      <c r="CL354" s="9">
        <f t="shared" si="302"/>
        <v>0</v>
      </c>
      <c r="CM354" s="9">
        <v>-0.1</v>
      </c>
      <c r="CN354" t="s">
        <v>45</v>
      </c>
      <c r="CO354" t="s">
        <v>1051</v>
      </c>
      <c r="CP354" t="s">
        <v>3102</v>
      </c>
      <c r="CQ354" t="s">
        <v>2400</v>
      </c>
      <c r="CR354">
        <v>71</v>
      </c>
      <c r="CS354">
        <v>185</v>
      </c>
      <c r="CT354">
        <v>18</v>
      </c>
      <c r="CU354" t="s">
        <v>3402</v>
      </c>
      <c r="CV354" t="s">
        <v>2382</v>
      </c>
      <c r="CW354">
        <v>0</v>
      </c>
      <c r="CX354">
        <v>0</v>
      </c>
      <c r="CY354">
        <v>0</v>
      </c>
      <c r="CZ354" s="70"/>
      <c r="DA354">
        <v>0</v>
      </c>
    </row>
    <row r="355" spans="1:105" x14ac:dyDescent="0.2">
      <c r="A355" s="44" t="s">
        <v>2372</v>
      </c>
      <c r="B355" s="43" t="s">
        <v>955</v>
      </c>
      <c r="C355" s="43" t="s">
        <v>955</v>
      </c>
      <c r="D355" s="42" t="s">
        <v>955</v>
      </c>
      <c r="E355" s="42" t="str">
        <f t="shared" si="309"/>
        <v xml:space="preserve">Bayda, Ryan </v>
      </c>
      <c r="F355" s="42" t="s">
        <v>2479</v>
      </c>
      <c r="G355" s="45" t="s">
        <v>1540</v>
      </c>
      <c r="H355" s="43">
        <v>31</v>
      </c>
      <c r="I355" s="64">
        <v>3</v>
      </c>
      <c r="J355" s="64">
        <v>3</v>
      </c>
      <c r="K355" s="64">
        <v>6</v>
      </c>
      <c r="L355" s="43">
        <v>-2</v>
      </c>
      <c r="M355">
        <v>28</v>
      </c>
      <c r="N355">
        <v>58</v>
      </c>
      <c r="O355" s="4">
        <f t="shared" si="299"/>
        <v>5.1724137931034482E-2</v>
      </c>
      <c r="Q355">
        <v>0</v>
      </c>
      <c r="R355">
        <v>0</v>
      </c>
      <c r="S355">
        <v>0</v>
      </c>
      <c r="T355">
        <v>2</v>
      </c>
      <c r="U355" s="4">
        <f t="shared" si="300"/>
        <v>0</v>
      </c>
      <c r="V355">
        <v>0.1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3</v>
      </c>
      <c r="AC355" s="9">
        <f t="shared" si="264"/>
        <v>0</v>
      </c>
      <c r="AD355" s="9">
        <f t="shared" si="265"/>
        <v>0</v>
      </c>
      <c r="AE355" s="9">
        <f t="shared" si="266"/>
        <v>0</v>
      </c>
      <c r="AF355" s="9">
        <f t="shared" si="267"/>
        <v>0</v>
      </c>
      <c r="AG355" s="9">
        <f t="shared" si="268"/>
        <v>10.363191479153674</v>
      </c>
      <c r="AH355" s="9">
        <f t="shared" si="269"/>
        <v>10.363191479153674</v>
      </c>
      <c r="AI355" s="58">
        <f t="shared" si="270"/>
        <v>1.5544787218730509</v>
      </c>
      <c r="AJ355" s="58">
        <f t="shared" si="271"/>
        <v>2.4258760107816708</v>
      </c>
      <c r="AK355" s="58">
        <f t="shared" si="272"/>
        <v>0</v>
      </c>
      <c r="AL355" s="58">
        <f t="shared" si="273"/>
        <v>1.8999184378448399</v>
      </c>
      <c r="AM355" s="58">
        <f t="shared" si="274"/>
        <v>0</v>
      </c>
      <c r="AN355" s="58">
        <f t="shared" si="275"/>
        <v>6.5158371040723972</v>
      </c>
      <c r="AO355" s="56">
        <v>347.38333333333333</v>
      </c>
      <c r="AP355" s="56">
        <v>24.733333333333334</v>
      </c>
      <c r="AQ355" s="56">
        <v>18.416666666666668</v>
      </c>
      <c r="AR355" s="57">
        <f>SUM(AO355:AQ355)</f>
        <v>390.53333333333336</v>
      </c>
      <c r="AS355">
        <v>2</v>
      </c>
      <c r="AT355">
        <v>38</v>
      </c>
      <c r="AU355">
        <v>15</v>
      </c>
      <c r="AV355">
        <v>4</v>
      </c>
      <c r="AW355">
        <v>11</v>
      </c>
      <c r="AX355" s="9">
        <f t="shared" si="276"/>
        <v>0.3072721065209969</v>
      </c>
      <c r="AY355" s="9">
        <f t="shared" si="277"/>
        <v>5.8381700238989414</v>
      </c>
      <c r="AZ355" s="9">
        <f t="shared" si="278"/>
        <v>2.3045407989074769</v>
      </c>
      <c r="BA355" s="9">
        <f t="shared" si="279"/>
        <v>0.6145442130419938</v>
      </c>
      <c r="BB355" s="9">
        <f t="shared" si="280"/>
        <v>1.6899965858654831</v>
      </c>
      <c r="BC355" s="33">
        <f t="shared" si="281"/>
        <v>11.205913978494623</v>
      </c>
      <c r="BD355" s="33">
        <f t="shared" si="282"/>
        <v>0.59408602150537637</v>
      </c>
      <c r="BE355" s="33">
        <f t="shared" si="283"/>
        <v>0.7978494623655914</v>
      </c>
      <c r="BF355" s="42">
        <f>BI355-BG355-BH355</f>
        <v>9</v>
      </c>
      <c r="BG355" s="43">
        <v>1</v>
      </c>
      <c r="BH355" s="43">
        <v>0</v>
      </c>
      <c r="BI355" s="43">
        <v>10</v>
      </c>
      <c r="BJ355" s="42">
        <f>BM355-BK355-BL355</f>
        <v>11</v>
      </c>
      <c r="BK355" s="43">
        <v>0</v>
      </c>
      <c r="BL355" s="43">
        <v>2</v>
      </c>
      <c r="BM355" s="43">
        <v>13</v>
      </c>
      <c r="BN355" s="34">
        <f t="shared" si="303"/>
        <v>2.3791077143451544</v>
      </c>
      <c r="BO355" s="34">
        <f t="shared" si="304"/>
        <v>12.183890650453163</v>
      </c>
      <c r="BP355" s="33">
        <v>0.23416650707265077</v>
      </c>
      <c r="BQ355" s="33">
        <v>-1.3218867696708121</v>
      </c>
      <c r="BR355" s="33">
        <v>-0.2028146501996157</v>
      </c>
      <c r="BS355" s="33">
        <v>-0.26023437811253747</v>
      </c>
      <c r="BT355" s="33">
        <v>0</v>
      </c>
      <c r="BU355" s="9">
        <f t="shared" si="305"/>
        <v>-1.5507692909103143</v>
      </c>
      <c r="BV355" s="34">
        <f t="shared" si="306"/>
        <v>-7.941802445768082</v>
      </c>
      <c r="BW355" s="33">
        <v>5.0254499341114531</v>
      </c>
      <c r="BX355" s="33">
        <v>0.14948945017281448</v>
      </c>
      <c r="BY355" s="33">
        <v>1.0095874151361792</v>
      </c>
      <c r="BZ355" s="33">
        <v>-2.2546497941649783</v>
      </c>
      <c r="CA355" s="9">
        <f t="shared" si="307"/>
        <v>3.9298770052554688</v>
      </c>
      <c r="CB355" s="34">
        <f t="shared" si="308"/>
        <v>20.125693096221248</v>
      </c>
      <c r="CC355" s="47">
        <v>43.192943999999997</v>
      </c>
      <c r="CD355">
        <v>165000</v>
      </c>
      <c r="CE355" s="68">
        <f t="shared" si="290"/>
        <v>165000</v>
      </c>
      <c r="CF355" s="62">
        <v>6.4</v>
      </c>
      <c r="CG355" s="62">
        <v>6.4</v>
      </c>
      <c r="CH355" s="62">
        <v>-2.2000000000000002</v>
      </c>
      <c r="CI355" s="62">
        <v>-0.5</v>
      </c>
      <c r="CJ355" s="63">
        <f t="shared" si="301"/>
        <v>-2.3058299066138885</v>
      </c>
      <c r="CK355" s="62">
        <v>0</v>
      </c>
      <c r="CL355" s="63">
        <f t="shared" si="302"/>
        <v>0</v>
      </c>
      <c r="CM355" s="62">
        <v>-0.5</v>
      </c>
      <c r="CN355" t="s">
        <v>709</v>
      </c>
      <c r="CO355" t="s">
        <v>1051</v>
      </c>
      <c r="CP355" t="s">
        <v>3102</v>
      </c>
      <c r="CQ355" t="s">
        <v>2400</v>
      </c>
      <c r="CR355">
        <v>71</v>
      </c>
      <c r="CS355">
        <v>185</v>
      </c>
      <c r="CT355">
        <v>18</v>
      </c>
      <c r="CU355" t="s">
        <v>3402</v>
      </c>
      <c r="CZ355" s="72">
        <v>475000</v>
      </c>
      <c r="DA355">
        <v>0</v>
      </c>
    </row>
    <row r="356" spans="1:105" x14ac:dyDescent="0.2">
      <c r="A356" s="38" t="s">
        <v>2452</v>
      </c>
      <c r="B356" t="s">
        <v>955</v>
      </c>
      <c r="C356" t="s">
        <v>955</v>
      </c>
      <c r="D356" s="82" t="s">
        <v>955</v>
      </c>
      <c r="E356" t="str">
        <f t="shared" si="309"/>
        <v xml:space="preserve">Walker, Scott </v>
      </c>
      <c r="F356" t="s">
        <v>2326</v>
      </c>
      <c r="G356" t="s">
        <v>1528</v>
      </c>
      <c r="H356">
        <v>81</v>
      </c>
      <c r="I356">
        <v>21</v>
      </c>
      <c r="J356">
        <v>30</v>
      </c>
      <c r="K356">
        <f>I356+J356</f>
        <v>51</v>
      </c>
      <c r="L356">
        <v>-10</v>
      </c>
      <c r="M356">
        <v>45</v>
      </c>
      <c r="N356">
        <v>183</v>
      </c>
      <c r="O356" s="4">
        <f t="shared" si="299"/>
        <v>0.11475409836065574</v>
      </c>
      <c r="P356">
        <v>1694</v>
      </c>
      <c r="Q356">
        <v>6</v>
      </c>
      <c r="R356">
        <v>0</v>
      </c>
      <c r="S356">
        <v>40</v>
      </c>
      <c r="T356">
        <v>55</v>
      </c>
      <c r="U356" s="4">
        <f t="shared" si="300"/>
        <v>0.42105263157894735</v>
      </c>
      <c r="V356" s="40">
        <v>1.9</v>
      </c>
      <c r="W356">
        <v>6</v>
      </c>
      <c r="X356">
        <v>6</v>
      </c>
      <c r="Y356">
        <v>0</v>
      </c>
      <c r="Z356">
        <v>0</v>
      </c>
      <c r="AA356">
        <f>I356-W356-Y356</f>
        <v>15</v>
      </c>
      <c r="AB356">
        <f>J356-X356-Z356</f>
        <v>24</v>
      </c>
      <c r="AC356" s="9">
        <f t="shared" si="264"/>
        <v>6.6827547800259879</v>
      </c>
      <c r="AD356" s="9">
        <f t="shared" si="265"/>
        <v>6.6827547800259879</v>
      </c>
      <c r="AE356" s="9">
        <f t="shared" si="266"/>
        <v>0</v>
      </c>
      <c r="AF356" s="9">
        <f t="shared" si="267"/>
        <v>0</v>
      </c>
      <c r="AG356" s="9">
        <f t="shared" si="268"/>
        <v>17.606494840318874</v>
      </c>
      <c r="AH356" s="9">
        <f t="shared" si="269"/>
        <v>28.170391744510198</v>
      </c>
      <c r="AI356" s="6">
        <f t="shared" si="270"/>
        <v>2.6996625421822271</v>
      </c>
      <c r="AJ356" s="6">
        <f t="shared" si="271"/>
        <v>3.7868943753480604</v>
      </c>
      <c r="AK356" s="6">
        <f t="shared" si="272"/>
        <v>0</v>
      </c>
      <c r="AL356" s="6">
        <f t="shared" si="273"/>
        <v>2.9344158067198123</v>
      </c>
      <c r="AM356" s="6">
        <f t="shared" si="274"/>
        <v>0.89103397067013168</v>
      </c>
      <c r="AN356" s="6">
        <f t="shared" si="275"/>
        <v>0</v>
      </c>
      <c r="AO356" s="32">
        <v>1022.35</v>
      </c>
      <c r="AP356" s="32">
        <v>269.35000000000002</v>
      </c>
      <c r="AQ356" s="32">
        <v>17.833333333333332</v>
      </c>
      <c r="AR356" s="32">
        <v>1309.5333333333333</v>
      </c>
      <c r="AS356" s="40">
        <v>41</v>
      </c>
      <c r="AT356" s="40">
        <v>82</v>
      </c>
      <c r="AU356" s="40">
        <v>73</v>
      </c>
      <c r="AV356" s="40">
        <v>34</v>
      </c>
      <c r="AW356" s="40">
        <v>37</v>
      </c>
      <c r="AX356" s="9">
        <f t="shared" si="276"/>
        <v>1.8785317924960545</v>
      </c>
      <c r="AY356" s="9">
        <f t="shared" si="277"/>
        <v>3.757063584992109</v>
      </c>
      <c r="AZ356" s="9">
        <f t="shared" si="278"/>
        <v>3.3447029476149264</v>
      </c>
      <c r="BA356" s="9">
        <f t="shared" si="279"/>
        <v>1.5578068523138016</v>
      </c>
      <c r="BB356" s="9">
        <f t="shared" si="280"/>
        <v>1.6952603981061958</v>
      </c>
      <c r="BC356" s="9">
        <f t="shared" si="281"/>
        <v>12.621604938271606</v>
      </c>
      <c r="BD356" s="9">
        <f t="shared" si="282"/>
        <v>0.22016460905349794</v>
      </c>
      <c r="BE356" s="9">
        <f t="shared" si="283"/>
        <v>3.3253086419753091</v>
      </c>
      <c r="BF356" s="3">
        <v>46</v>
      </c>
      <c r="BG356" s="3">
        <v>17</v>
      </c>
      <c r="BH356" s="3">
        <v>0</v>
      </c>
      <c r="BI356" s="3">
        <v>63</v>
      </c>
      <c r="BJ356" s="3">
        <v>50</v>
      </c>
      <c r="BK356" s="3">
        <v>4</v>
      </c>
      <c r="BL356" s="3">
        <v>0</v>
      </c>
      <c r="BM356" s="3">
        <v>54</v>
      </c>
      <c r="BN356" s="34">
        <f t="shared" si="303"/>
        <v>46.531757593048326</v>
      </c>
      <c r="BO356" s="34">
        <f t="shared" si="304"/>
        <v>71.066167479073954</v>
      </c>
      <c r="BP356" s="34">
        <v>25.713444591479764</v>
      </c>
      <c r="BQ356" s="34">
        <v>4.6831319803374152</v>
      </c>
      <c r="BR356" s="34">
        <v>6.1106727896566591E-2</v>
      </c>
      <c r="BS356" s="34">
        <v>-0.21602314140792217</v>
      </c>
      <c r="BT356" s="34">
        <v>-0.64540791002355025</v>
      </c>
      <c r="BU356" s="34">
        <f t="shared" si="305"/>
        <v>29.596252248282269</v>
      </c>
      <c r="BV356" s="34">
        <f t="shared" si="306"/>
        <v>45.201220152139086</v>
      </c>
      <c r="BW356" s="34">
        <v>9.5906237973707835</v>
      </c>
      <c r="BX356" s="34">
        <v>0.27765446840588909</v>
      </c>
      <c r="BY356" s="34">
        <v>1.8616919962849383</v>
      </c>
      <c r="BZ356" s="34">
        <v>5.2055350827044515</v>
      </c>
      <c r="CA356" s="34">
        <f t="shared" si="307"/>
        <v>16.93550534476606</v>
      </c>
      <c r="CB356" s="34">
        <f t="shared" si="308"/>
        <v>25.864947326934878</v>
      </c>
      <c r="CC356" s="15">
        <v>41</v>
      </c>
      <c r="CD356" s="7">
        <v>2319774</v>
      </c>
      <c r="CE356" s="68">
        <f t="shared" si="290"/>
        <v>2348413.1851851852</v>
      </c>
      <c r="CF356" s="9">
        <v>28.8</v>
      </c>
      <c r="CG356" s="9">
        <v>23.5</v>
      </c>
      <c r="CH356" s="9">
        <v>-2.6</v>
      </c>
      <c r="CI356" s="9">
        <v>5.4</v>
      </c>
      <c r="CJ356" s="9">
        <f t="shared" si="301"/>
        <v>6.7638800455100574</v>
      </c>
      <c r="CK356" s="9">
        <v>0.9</v>
      </c>
      <c r="CL356" s="9">
        <f t="shared" si="302"/>
        <v>1.1273133409183429</v>
      </c>
      <c r="CM356" s="9">
        <v>6.3</v>
      </c>
      <c r="CN356" t="s">
        <v>3419</v>
      </c>
      <c r="CO356" t="s">
        <v>3420</v>
      </c>
      <c r="CP356" t="s">
        <v>2427</v>
      </c>
      <c r="CQ356" t="s">
        <v>2400</v>
      </c>
      <c r="CR356">
        <v>70</v>
      </c>
      <c r="CS356">
        <v>196</v>
      </c>
      <c r="CT356">
        <v>24</v>
      </c>
      <c r="CU356" t="s">
        <v>3401</v>
      </c>
      <c r="CV356" t="s">
        <v>2382</v>
      </c>
      <c r="CW356">
        <v>1</v>
      </c>
      <c r="CX356">
        <v>0</v>
      </c>
      <c r="CY356">
        <v>0</v>
      </c>
      <c r="CZ356" s="70"/>
      <c r="DA356">
        <v>0</v>
      </c>
    </row>
    <row r="357" spans="1:105" x14ac:dyDescent="0.2">
      <c r="A357" s="44" t="s">
        <v>2372</v>
      </c>
      <c r="B357" s="43" t="s">
        <v>955</v>
      </c>
      <c r="C357" s="43" t="s">
        <v>955</v>
      </c>
      <c r="D357" s="82" t="s">
        <v>955</v>
      </c>
      <c r="E357" s="42" t="str">
        <f t="shared" si="309"/>
        <v xml:space="preserve">Walker, Scott </v>
      </c>
      <c r="F357" s="42" t="s">
        <v>2326</v>
      </c>
      <c r="G357" s="45" t="s">
        <v>1528</v>
      </c>
      <c r="H357" s="43">
        <v>58</v>
      </c>
      <c r="I357" s="64">
        <v>14</v>
      </c>
      <c r="J357" s="64">
        <v>18</v>
      </c>
      <c r="K357" s="64">
        <v>32</v>
      </c>
      <c r="L357" s="43">
        <v>-3</v>
      </c>
      <c r="M357">
        <v>115</v>
      </c>
      <c r="N357">
        <v>122</v>
      </c>
      <c r="O357" s="4">
        <f t="shared" si="299"/>
        <v>0.11475409836065574</v>
      </c>
      <c r="Q357">
        <v>4</v>
      </c>
      <c r="R357">
        <v>0</v>
      </c>
      <c r="S357">
        <v>21</v>
      </c>
      <c r="T357">
        <v>27</v>
      </c>
      <c r="U357" s="4">
        <f t="shared" si="300"/>
        <v>0.4375</v>
      </c>
      <c r="V357">
        <v>1.3</v>
      </c>
      <c r="W357">
        <v>4</v>
      </c>
      <c r="X357">
        <v>6</v>
      </c>
      <c r="Y357">
        <v>2</v>
      </c>
      <c r="Z357">
        <v>0</v>
      </c>
      <c r="AA357">
        <v>8</v>
      </c>
      <c r="AB357">
        <v>12</v>
      </c>
      <c r="AC357" s="9">
        <f t="shared" si="264"/>
        <v>6.8813915702953272</v>
      </c>
      <c r="AD357" s="9">
        <f t="shared" si="265"/>
        <v>10.32208735544299</v>
      </c>
      <c r="AE357" s="9">
        <f t="shared" si="266"/>
        <v>10.654039656703167</v>
      </c>
      <c r="AF357" s="9">
        <f t="shared" si="267"/>
        <v>0</v>
      </c>
      <c r="AG357" s="9">
        <f t="shared" si="268"/>
        <v>13.095373422757758</v>
      </c>
      <c r="AH357" s="9">
        <f t="shared" si="269"/>
        <v>19.643060134136636</v>
      </c>
      <c r="AI357" s="58">
        <f t="shared" si="270"/>
        <v>2.3735364328748436</v>
      </c>
      <c r="AJ357" s="58">
        <f t="shared" si="271"/>
        <v>5.8491828347510282</v>
      </c>
      <c r="AK357" s="58">
        <f t="shared" si="272"/>
        <v>2.1308079313406334</v>
      </c>
      <c r="AL357" s="58">
        <f t="shared" si="273"/>
        <v>2.4553825167670795</v>
      </c>
      <c r="AM357" s="58">
        <f t="shared" si="274"/>
        <v>1.3762783140590655</v>
      </c>
      <c r="AN357" s="58">
        <f t="shared" si="275"/>
        <v>9.5886356910328505</v>
      </c>
      <c r="AO357" s="56">
        <v>733.08333333333337</v>
      </c>
      <c r="AP357" s="56">
        <v>174.38333333333333</v>
      </c>
      <c r="AQ357" s="56">
        <v>56.316666666666663</v>
      </c>
      <c r="AR357" s="57">
        <f>SUM(AO357:AQ357)</f>
        <v>963.7833333333333</v>
      </c>
      <c r="AS357">
        <v>33</v>
      </c>
      <c r="AT357">
        <v>98</v>
      </c>
      <c r="AU357">
        <v>56</v>
      </c>
      <c r="AV357">
        <v>16</v>
      </c>
      <c r="AW357">
        <v>31</v>
      </c>
      <c r="AX357" s="9">
        <f t="shared" si="276"/>
        <v>2.0544036522731597</v>
      </c>
      <c r="AY357" s="9">
        <f t="shared" si="277"/>
        <v>6.1009563006899894</v>
      </c>
      <c r="AZ357" s="9">
        <f t="shared" si="278"/>
        <v>3.4862607432514228</v>
      </c>
      <c r="BA357" s="9">
        <f t="shared" si="279"/>
        <v>0.99607449807183501</v>
      </c>
      <c r="BB357" s="9">
        <f t="shared" si="280"/>
        <v>1.9298943400141804</v>
      </c>
      <c r="BC357" s="33">
        <f t="shared" si="281"/>
        <v>12.639367816091955</v>
      </c>
      <c r="BD357" s="33">
        <f t="shared" si="282"/>
        <v>0.97097701149425286</v>
      </c>
      <c r="BE357" s="33">
        <f t="shared" si="283"/>
        <v>3.0066091954022989</v>
      </c>
      <c r="BF357" s="42">
        <f>BI357-BG357-BH357</f>
        <v>29</v>
      </c>
      <c r="BG357" s="43">
        <v>17</v>
      </c>
      <c r="BH357" s="43">
        <v>2</v>
      </c>
      <c r="BI357" s="43">
        <v>48</v>
      </c>
      <c r="BJ357" s="42">
        <f>BM357-BK357-BL357</f>
        <v>30</v>
      </c>
      <c r="BK357" s="43">
        <v>4</v>
      </c>
      <c r="BL357" s="43">
        <v>9</v>
      </c>
      <c r="BM357" s="43">
        <v>43</v>
      </c>
      <c r="BN357" s="34">
        <f t="shared" si="303"/>
        <v>24.267196956283499</v>
      </c>
      <c r="BO357" s="34">
        <f t="shared" si="304"/>
        <v>50.358200058000939</v>
      </c>
      <c r="BP357" s="33">
        <v>11.38886203835504</v>
      </c>
      <c r="BQ357" s="33">
        <v>4.6198335297758888</v>
      </c>
      <c r="BR357" s="33">
        <v>3.7599522168164725</v>
      </c>
      <c r="BS357" s="33">
        <v>4.1594439651631596</v>
      </c>
      <c r="BT357" s="33">
        <v>0</v>
      </c>
      <c r="BU357" s="9">
        <f t="shared" si="305"/>
        <v>23.928091750110561</v>
      </c>
      <c r="BV357" s="34">
        <f t="shared" si="306"/>
        <v>49.6545041246004</v>
      </c>
      <c r="BW357" s="33">
        <v>8.0450743894203747</v>
      </c>
      <c r="BX357" s="33">
        <v>-0.392093439597754</v>
      </c>
      <c r="BY357" s="33">
        <v>0.6920354710535328</v>
      </c>
      <c r="BZ357" s="33">
        <v>-8.0059112147032145</v>
      </c>
      <c r="CA357" s="9">
        <f t="shared" si="307"/>
        <v>0.33910520617293827</v>
      </c>
      <c r="CB357" s="34">
        <f t="shared" si="308"/>
        <v>0.70369593340053249</v>
      </c>
      <c r="CC357" s="47">
        <v>31.397617</v>
      </c>
      <c r="CD357">
        <v>902320</v>
      </c>
      <c r="CE357" s="68">
        <f t="shared" si="290"/>
        <v>1275693.7931034481</v>
      </c>
      <c r="CF357" s="62">
        <v>19.600000000000001</v>
      </c>
      <c r="CG357" s="62">
        <v>18</v>
      </c>
      <c r="CH357" s="62">
        <v>-1.3</v>
      </c>
      <c r="CI357" s="62">
        <v>3.4</v>
      </c>
      <c r="CJ357" s="63">
        <f t="shared" si="301"/>
        <v>5.6928379076030087</v>
      </c>
      <c r="CK357" s="62">
        <v>0.7</v>
      </c>
      <c r="CL357" s="63">
        <f t="shared" si="302"/>
        <v>1.1720548633300309</v>
      </c>
      <c r="CM357" s="62">
        <v>4.0999999999999996</v>
      </c>
      <c r="CN357" t="s">
        <v>741</v>
      </c>
      <c r="CO357" t="s">
        <v>3420</v>
      </c>
      <c r="CP357" t="s">
        <v>2427</v>
      </c>
      <c r="CQ357" t="s">
        <v>2400</v>
      </c>
      <c r="CR357">
        <v>70</v>
      </c>
      <c r="CS357">
        <v>196</v>
      </c>
      <c r="CT357">
        <v>24</v>
      </c>
      <c r="CU357" t="s">
        <v>3401</v>
      </c>
      <c r="CZ357" s="72">
        <v>2500000</v>
      </c>
      <c r="DA357">
        <v>0</v>
      </c>
    </row>
    <row r="358" spans="1:105" x14ac:dyDescent="0.2">
      <c r="A358" s="38" t="s">
        <v>2452</v>
      </c>
      <c r="B358" t="s">
        <v>964</v>
      </c>
      <c r="C358" t="s">
        <v>956</v>
      </c>
      <c r="D358" s="82" t="s">
        <v>955</v>
      </c>
      <c r="E358" t="str">
        <f t="shared" si="309"/>
        <v xml:space="preserve">Samsonov, Sergei </v>
      </c>
      <c r="F358" t="s">
        <v>509</v>
      </c>
      <c r="G358" t="s">
        <v>1540</v>
      </c>
      <c r="H358">
        <v>63</v>
      </c>
      <c r="I358">
        <v>9</v>
      </c>
      <c r="J358">
        <v>17</v>
      </c>
      <c r="K358">
        <f>I358+J358</f>
        <v>26</v>
      </c>
      <c r="L358">
        <v>-4</v>
      </c>
      <c r="M358">
        <v>10</v>
      </c>
      <c r="N358">
        <v>114</v>
      </c>
      <c r="O358" s="4">
        <f t="shared" si="299"/>
        <v>7.8947368421052627E-2</v>
      </c>
      <c r="P358">
        <v>1061</v>
      </c>
      <c r="Q358">
        <v>0</v>
      </c>
      <c r="R358">
        <v>0</v>
      </c>
      <c r="S358">
        <v>2</v>
      </c>
      <c r="T358">
        <v>12</v>
      </c>
      <c r="U358" s="4">
        <f t="shared" si="300"/>
        <v>0.14285714285714285</v>
      </c>
      <c r="V358" s="40">
        <v>0.3</v>
      </c>
      <c r="W358">
        <v>0</v>
      </c>
      <c r="X358">
        <v>4</v>
      </c>
      <c r="Y358">
        <v>0</v>
      </c>
      <c r="Z358">
        <v>0</v>
      </c>
      <c r="AA358">
        <f>I358-W358-Y358</f>
        <v>9</v>
      </c>
      <c r="AB358">
        <f>J358-X358-Z358</f>
        <v>13</v>
      </c>
      <c r="AC358" s="9">
        <f t="shared" si="264"/>
        <v>0</v>
      </c>
      <c r="AD358" s="9">
        <f t="shared" si="265"/>
        <v>9.3921210540046971</v>
      </c>
      <c r="AE358" s="9">
        <f t="shared" si="266"/>
        <v>0</v>
      </c>
      <c r="AF358" s="9">
        <f t="shared" si="267"/>
        <v>0</v>
      </c>
      <c r="AG358" s="9">
        <f t="shared" si="268"/>
        <v>14.48530233597854</v>
      </c>
      <c r="AH358" s="9">
        <f t="shared" si="269"/>
        <v>20.923214485302339</v>
      </c>
      <c r="AI358" s="6">
        <f t="shared" si="270"/>
        <v>2.4142170559964233</v>
      </c>
      <c r="AJ358" s="6">
        <f t="shared" si="271"/>
        <v>4.2264544743021135</v>
      </c>
      <c r="AK358" s="6">
        <f t="shared" si="272"/>
        <v>0</v>
      </c>
      <c r="AL358" s="6">
        <f t="shared" si="273"/>
        <v>2.6556387615960655</v>
      </c>
      <c r="AM358" s="6">
        <f t="shared" si="274"/>
        <v>0.46960605270023481</v>
      </c>
      <c r="AN358" s="6">
        <f t="shared" si="275"/>
        <v>8.2004555808656043</v>
      </c>
      <c r="AO358" s="32">
        <v>745.58333333333337</v>
      </c>
      <c r="AP358" s="32">
        <v>127.76666666666667</v>
      </c>
      <c r="AQ358" s="32">
        <v>7.3166666666666664</v>
      </c>
      <c r="AR358" s="32">
        <v>880.66666666666674</v>
      </c>
      <c r="AS358" s="40">
        <v>6</v>
      </c>
      <c r="AT358" s="40">
        <v>11</v>
      </c>
      <c r="AU358" s="40">
        <v>43</v>
      </c>
      <c r="AV358" s="40">
        <v>26</v>
      </c>
      <c r="AW358" s="40">
        <v>24</v>
      </c>
      <c r="AX358" s="9">
        <f t="shared" si="276"/>
        <v>0.40878122634367897</v>
      </c>
      <c r="AY358" s="9">
        <f t="shared" si="277"/>
        <v>0.74943224829674482</v>
      </c>
      <c r="AZ358" s="9">
        <f t="shared" si="278"/>
        <v>2.9295987887963664</v>
      </c>
      <c r="BA358" s="9">
        <f t="shared" si="279"/>
        <v>1.7713853141559424</v>
      </c>
      <c r="BB358" s="9">
        <f t="shared" si="280"/>
        <v>1.6351249053747159</v>
      </c>
      <c r="BC358" s="9">
        <f t="shared" si="281"/>
        <v>11.834656084656086</v>
      </c>
      <c r="BD358" s="9">
        <f t="shared" si="282"/>
        <v>0.11613756613756614</v>
      </c>
      <c r="BE358" s="9">
        <f t="shared" si="283"/>
        <v>2.0280423280423281</v>
      </c>
      <c r="BF358" s="3">
        <v>30</v>
      </c>
      <c r="BG358" s="3">
        <v>9</v>
      </c>
      <c r="BH358" s="3">
        <v>0</v>
      </c>
      <c r="BI358" s="3">
        <v>39</v>
      </c>
      <c r="BJ358" s="3">
        <v>33</v>
      </c>
      <c r="BK358" s="3">
        <v>1</v>
      </c>
      <c r="BL358" s="3">
        <v>1</v>
      </c>
      <c r="BM358" s="3">
        <v>35</v>
      </c>
      <c r="BN358" s="34">
        <f t="shared" si="303"/>
        <v>23.963986991003235</v>
      </c>
      <c r="BO358" s="34">
        <f t="shared" si="304"/>
        <v>54.422377723701516</v>
      </c>
      <c r="BP358" s="34">
        <v>13.470238935251496</v>
      </c>
      <c r="BQ358" s="34">
        <v>-2.8580207374576321</v>
      </c>
      <c r="BR358" s="34">
        <v>-0.27971362923088372</v>
      </c>
      <c r="BS358" s="34">
        <v>-9.3516082449902282E-2</v>
      </c>
      <c r="BT358" s="34">
        <v>2.824883587072704</v>
      </c>
      <c r="BU358" s="34">
        <f t="shared" si="305"/>
        <v>13.063872073185781</v>
      </c>
      <c r="BV358" s="34">
        <f t="shared" si="306"/>
        <v>29.668142482632351</v>
      </c>
      <c r="BW358" s="34">
        <v>4.3622700871319626</v>
      </c>
      <c r="BX358" s="34">
        <v>0.17266985130038395</v>
      </c>
      <c r="BY358" s="34">
        <v>0.11990228196844095</v>
      </c>
      <c r="BZ358" s="34">
        <v>6.2452726974166666</v>
      </c>
      <c r="CA358" s="34">
        <f t="shared" si="307"/>
        <v>10.900114917817454</v>
      </c>
      <c r="CB358" s="34">
        <f t="shared" si="308"/>
        <v>24.754235241069161</v>
      </c>
      <c r="CC358" s="15">
        <v>50</v>
      </c>
      <c r="CD358" s="7">
        <v>1129609</v>
      </c>
      <c r="CE358" s="68">
        <f t="shared" si="290"/>
        <v>1470284.7301587302</v>
      </c>
      <c r="CF358" s="9">
        <v>18.5</v>
      </c>
      <c r="CG358" s="9">
        <v>16.399999999999999</v>
      </c>
      <c r="CH358" s="9">
        <v>2.8</v>
      </c>
      <c r="CI358" s="9">
        <v>0.7</v>
      </c>
      <c r="CJ358" s="9">
        <f t="shared" si="301"/>
        <v>1.3782919025350726</v>
      </c>
      <c r="CK358" s="9">
        <v>1.2</v>
      </c>
      <c r="CL358" s="9">
        <f t="shared" si="302"/>
        <v>2.3627861186315529</v>
      </c>
      <c r="CM358" s="9">
        <v>1.9</v>
      </c>
      <c r="CN358" t="s">
        <v>3051</v>
      </c>
      <c r="CO358" t="s">
        <v>2395</v>
      </c>
      <c r="CQ358" t="s">
        <v>2396</v>
      </c>
      <c r="CR358">
        <v>68</v>
      </c>
      <c r="CS358">
        <v>188</v>
      </c>
      <c r="CU358" t="s">
        <v>3401</v>
      </c>
      <c r="CV358" t="s">
        <v>2382</v>
      </c>
      <c r="CW358">
        <v>0</v>
      </c>
      <c r="CX358">
        <v>0</v>
      </c>
      <c r="CY358">
        <v>0</v>
      </c>
      <c r="CZ358" s="70"/>
      <c r="DA358">
        <v>0</v>
      </c>
    </row>
    <row r="359" spans="1:105" x14ac:dyDescent="0.2">
      <c r="A359" s="78" t="s">
        <v>2372</v>
      </c>
      <c r="B359" s="52" t="s">
        <v>964</v>
      </c>
      <c r="C359" s="52" t="s">
        <v>955</v>
      </c>
      <c r="D359" s="53" t="s">
        <v>955</v>
      </c>
      <c r="E359" s="53" t="str">
        <f t="shared" si="309"/>
        <v xml:space="preserve">Samsonov, Sergei </v>
      </c>
      <c r="F359" s="53" t="s">
        <v>509</v>
      </c>
      <c r="G359" s="54" t="s">
        <v>1540</v>
      </c>
      <c r="H359" s="52">
        <v>38</v>
      </c>
      <c r="I359" s="19">
        <v>14</v>
      </c>
      <c r="J359" s="19">
        <v>18</v>
      </c>
      <c r="K359" s="19">
        <v>32</v>
      </c>
      <c r="L359" s="52">
        <v>6</v>
      </c>
      <c r="M359" s="19">
        <v>10</v>
      </c>
      <c r="N359" s="19">
        <v>71</v>
      </c>
      <c r="O359" s="20">
        <f t="shared" si="299"/>
        <v>0.19718309859154928</v>
      </c>
      <c r="P359" s="19"/>
      <c r="Q359" s="19"/>
      <c r="R359" s="19"/>
      <c r="S359" s="19">
        <v>0</v>
      </c>
      <c r="T359" s="19">
        <v>2</v>
      </c>
      <c r="U359" s="20">
        <f t="shared" si="300"/>
        <v>0</v>
      </c>
      <c r="V359" s="19"/>
      <c r="W359" s="19"/>
      <c r="X359" s="19"/>
      <c r="Y359" s="19"/>
      <c r="Z359" s="19"/>
      <c r="AA359" s="19"/>
      <c r="AB359" s="19"/>
      <c r="AC359" s="24">
        <f t="shared" si="264"/>
        <v>0</v>
      </c>
      <c r="AD359" s="24">
        <f t="shared" si="265"/>
        <v>0</v>
      </c>
      <c r="AE359" s="24">
        <f t="shared" si="266"/>
        <v>0</v>
      </c>
      <c r="AF359" s="24">
        <f t="shared" si="267"/>
        <v>0</v>
      </c>
      <c r="AG359" s="24">
        <f t="shared" si="268"/>
        <v>0</v>
      </c>
      <c r="AH359" s="24">
        <f t="shared" si="269"/>
        <v>0</v>
      </c>
      <c r="AI359" s="21">
        <f t="shared" si="270"/>
        <v>3.0991544965411224</v>
      </c>
      <c r="AJ359" s="21">
        <f t="shared" si="271"/>
        <v>7.6127819548872173</v>
      </c>
      <c r="AK359" s="21">
        <f t="shared" si="272"/>
        <v>0</v>
      </c>
      <c r="AL359" s="21">
        <f t="shared" si="273"/>
        <v>2.1029976940814756</v>
      </c>
      <c r="AM359" s="21">
        <f t="shared" si="274"/>
        <v>1.268796992481203</v>
      </c>
      <c r="AN359" s="21">
        <f t="shared" si="275"/>
        <v>0</v>
      </c>
      <c r="AO359" s="60">
        <v>542.08333333333337</v>
      </c>
      <c r="AP359" s="60">
        <v>141.86666666666667</v>
      </c>
      <c r="AQ359" s="60">
        <v>1.6</v>
      </c>
      <c r="AR359" s="61">
        <f>SUM(AO359:AQ359)</f>
        <v>685.55000000000007</v>
      </c>
      <c r="AS359" s="19"/>
      <c r="AT359" s="19"/>
      <c r="AU359" s="19"/>
      <c r="AV359" s="19"/>
      <c r="AW359" s="19"/>
      <c r="AX359" s="24">
        <f t="shared" si="276"/>
        <v>0</v>
      </c>
      <c r="AY359" s="24">
        <f t="shared" si="277"/>
        <v>0</v>
      </c>
      <c r="AZ359" s="24">
        <f t="shared" si="278"/>
        <v>0</v>
      </c>
      <c r="BA359" s="24">
        <f t="shared" si="279"/>
        <v>0</v>
      </c>
      <c r="BB359" s="24">
        <f t="shared" si="280"/>
        <v>0</v>
      </c>
      <c r="BC359" s="24">
        <f t="shared" si="281"/>
        <v>14.265350877192983</v>
      </c>
      <c r="BD359" s="24">
        <f t="shared" si="282"/>
        <v>4.2105263157894736E-2</v>
      </c>
      <c r="BE359" s="24">
        <f t="shared" si="283"/>
        <v>3.7333333333333334</v>
      </c>
      <c r="BF359" s="53">
        <f>BI359-BG359-BH359</f>
        <v>28</v>
      </c>
      <c r="BG359" s="52">
        <v>18</v>
      </c>
      <c r="BH359" s="52">
        <v>0</v>
      </c>
      <c r="BI359" s="52">
        <v>46</v>
      </c>
      <c r="BJ359" s="53">
        <f>BM359-BK359-BL359</f>
        <v>19</v>
      </c>
      <c r="BK359" s="52">
        <v>3</v>
      </c>
      <c r="BL359" s="52">
        <v>0</v>
      </c>
      <c r="BM359" s="52">
        <v>22</v>
      </c>
      <c r="BN359" s="35">
        <f t="shared" si="303"/>
        <v>37.940999855714907</v>
      </c>
      <c r="BO359" s="35">
        <f t="shared" si="304"/>
        <v>110.6877685237106</v>
      </c>
      <c r="BP359" s="24">
        <v>21.816589563260496</v>
      </c>
      <c r="BQ359" s="24">
        <v>5.4494570556732169</v>
      </c>
      <c r="BR359" s="24">
        <v>-4.0456462118527385</v>
      </c>
      <c r="BS359" s="24">
        <v>-2.2608597555478373E-2</v>
      </c>
      <c r="BT359" s="24">
        <v>2.2123264077689018</v>
      </c>
      <c r="BU359" s="24">
        <f t="shared" si="305"/>
        <v>25.4101182172944</v>
      </c>
      <c r="BV359" s="35">
        <f t="shared" si="306"/>
        <v>74.1306052579517</v>
      </c>
      <c r="BW359" s="24">
        <v>7.0303606375529499</v>
      </c>
      <c r="BX359" s="24">
        <v>-0.22710706621962384</v>
      </c>
      <c r="BY359" s="24">
        <v>0.23200901042842181</v>
      </c>
      <c r="BZ359" s="24">
        <v>5.4956190566587626</v>
      </c>
      <c r="CA359" s="24">
        <f t="shared" si="307"/>
        <v>12.53088163842051</v>
      </c>
      <c r="CB359" s="35">
        <f t="shared" si="308"/>
        <v>36.557163265758902</v>
      </c>
      <c r="CC359" s="55">
        <v>57.593623999999998</v>
      </c>
      <c r="CD359" s="19">
        <v>2490475</v>
      </c>
      <c r="CE359" s="76">
        <f t="shared" si="290"/>
        <v>5374182.8947368413</v>
      </c>
      <c r="CF359" s="24"/>
      <c r="CG359" s="24"/>
      <c r="CH359" s="24"/>
      <c r="CI359" s="24"/>
      <c r="CJ359" s="24"/>
      <c r="CK359" s="24"/>
      <c r="CL359" s="24"/>
      <c r="CM359" s="24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74">
        <v>1762500</v>
      </c>
      <c r="DA359" s="19">
        <v>1</v>
      </c>
    </row>
    <row r="360" spans="1:105" s="18" customFormat="1" x14ac:dyDescent="0.2">
      <c r="A360" s="78" t="s">
        <v>2372</v>
      </c>
      <c r="B360" s="52" t="s">
        <v>964</v>
      </c>
      <c r="C360" s="52" t="s">
        <v>956</v>
      </c>
      <c r="D360" s="53" t="s">
        <v>955</v>
      </c>
      <c r="E360" s="53" t="str">
        <f t="shared" si="309"/>
        <v xml:space="preserve">Samsonov, Sergei </v>
      </c>
      <c r="F360" s="53" t="s">
        <v>509</v>
      </c>
      <c r="G360" s="54" t="s">
        <v>1540</v>
      </c>
      <c r="H360" s="52">
        <v>23</v>
      </c>
      <c r="I360" s="19">
        <v>0</v>
      </c>
      <c r="J360" s="19">
        <v>4</v>
      </c>
      <c r="K360" s="19">
        <v>4</v>
      </c>
      <c r="L360" s="52">
        <v>-7</v>
      </c>
      <c r="M360" s="19">
        <v>6</v>
      </c>
      <c r="N360" s="19">
        <v>38</v>
      </c>
      <c r="O360" s="20">
        <f t="shared" si="299"/>
        <v>0</v>
      </c>
      <c r="P360" s="19"/>
      <c r="Q360" s="19"/>
      <c r="R360" s="19"/>
      <c r="S360" s="19">
        <v>0</v>
      </c>
      <c r="T360" s="19">
        <v>1</v>
      </c>
      <c r="U360" s="20">
        <f t="shared" si="300"/>
        <v>0</v>
      </c>
      <c r="V360" s="19"/>
      <c r="W360" s="19"/>
      <c r="X360" s="19"/>
      <c r="Y360" s="19"/>
      <c r="Z360" s="19"/>
      <c r="AA360" s="19"/>
      <c r="AB360" s="19"/>
      <c r="AC360" s="24">
        <f t="shared" si="264"/>
        <v>0</v>
      </c>
      <c r="AD360" s="24">
        <f t="shared" si="265"/>
        <v>0</v>
      </c>
      <c r="AE360" s="24">
        <f t="shared" si="266"/>
        <v>0</v>
      </c>
      <c r="AF360" s="24">
        <f t="shared" si="267"/>
        <v>0</v>
      </c>
      <c r="AG360" s="24">
        <f t="shared" si="268"/>
        <v>0</v>
      </c>
      <c r="AH360" s="24">
        <f t="shared" si="269"/>
        <v>0</v>
      </c>
      <c r="AI360" s="21">
        <f t="shared" si="270"/>
        <v>1.5636310988851891</v>
      </c>
      <c r="AJ360" s="21">
        <f t="shared" si="271"/>
        <v>4.6875</v>
      </c>
      <c r="AK360" s="21">
        <f t="shared" si="272"/>
        <v>0</v>
      </c>
      <c r="AL360" s="21">
        <f t="shared" si="273"/>
        <v>3.3878673809179096</v>
      </c>
      <c r="AM360" s="21">
        <f t="shared" si="274"/>
        <v>0</v>
      </c>
      <c r="AN360" s="21">
        <f t="shared" si="275"/>
        <v>0</v>
      </c>
      <c r="AO360" s="60">
        <v>230.23333333333332</v>
      </c>
      <c r="AP360" s="60">
        <v>51.2</v>
      </c>
      <c r="AQ360" s="60">
        <v>2.6</v>
      </c>
      <c r="AR360" s="61">
        <f>SUM(AO360:AQ360)</f>
        <v>284.03333333333336</v>
      </c>
      <c r="AS360" s="19"/>
      <c r="AT360" s="19"/>
      <c r="AU360" s="19"/>
      <c r="AV360" s="19"/>
      <c r="AW360" s="19"/>
      <c r="AX360" s="24">
        <f t="shared" si="276"/>
        <v>0</v>
      </c>
      <c r="AY360" s="24">
        <f t="shared" si="277"/>
        <v>0</v>
      </c>
      <c r="AZ360" s="24">
        <f t="shared" si="278"/>
        <v>0</v>
      </c>
      <c r="BA360" s="24">
        <f t="shared" si="279"/>
        <v>0</v>
      </c>
      <c r="BB360" s="24">
        <f t="shared" si="280"/>
        <v>0</v>
      </c>
      <c r="BC360" s="24">
        <f t="shared" si="281"/>
        <v>10.010144927536231</v>
      </c>
      <c r="BD360" s="24">
        <f t="shared" si="282"/>
        <v>0.11304347826086956</v>
      </c>
      <c r="BE360" s="24">
        <f t="shared" si="283"/>
        <v>2.2260869565217392</v>
      </c>
      <c r="BF360" s="53">
        <f>BI360-BG360-BH360</f>
        <v>6</v>
      </c>
      <c r="BG360" s="52">
        <v>4</v>
      </c>
      <c r="BH360" s="52">
        <v>0</v>
      </c>
      <c r="BI360" s="52">
        <v>10</v>
      </c>
      <c r="BJ360" s="53">
        <f>BM360-BK360-BL360</f>
        <v>13</v>
      </c>
      <c r="BK360" s="52">
        <v>0</v>
      </c>
      <c r="BL360" s="52">
        <v>0</v>
      </c>
      <c r="BM360" s="52">
        <v>13</v>
      </c>
      <c r="BN360" s="35">
        <f t="shared" si="303"/>
        <v>-2.3205249566206048</v>
      </c>
      <c r="BO360" s="35">
        <f t="shared" si="304"/>
        <v>-16.339807228874108</v>
      </c>
      <c r="BP360" s="24">
        <v>-2.7740308448815352</v>
      </c>
      <c r="BQ360" s="24">
        <v>-1.4527001698364084</v>
      </c>
      <c r="BR360" s="24">
        <v>-4.3101677234922559E-2</v>
      </c>
      <c r="BS360" s="24">
        <v>-3.0133023381972327E-2</v>
      </c>
      <c r="BT360" s="24">
        <v>0</v>
      </c>
      <c r="BU360" s="24">
        <f t="shared" si="305"/>
        <v>-4.2999657153348378</v>
      </c>
      <c r="BV360" s="35">
        <f t="shared" si="306"/>
        <v>-30.277894956001674</v>
      </c>
      <c r="BW360" s="24">
        <v>0.4922809377600133</v>
      </c>
      <c r="BX360" s="24">
        <v>0.15981833687866456</v>
      </c>
      <c r="BY360" s="24">
        <v>0.25698482094705122</v>
      </c>
      <c r="BZ360" s="24">
        <v>1.0703566631285042</v>
      </c>
      <c r="CA360" s="24">
        <f t="shared" si="307"/>
        <v>1.9794407587142333</v>
      </c>
      <c r="CB360" s="35">
        <f t="shared" si="308"/>
        <v>13.938087727127566</v>
      </c>
      <c r="CC360" s="55">
        <v>47.559704000000004</v>
      </c>
      <c r="CD360" s="19">
        <v>165000</v>
      </c>
      <c r="CE360" s="76">
        <f t="shared" si="290"/>
        <v>165000</v>
      </c>
      <c r="CF360" s="24"/>
      <c r="CG360" s="24"/>
      <c r="CH360" s="24"/>
      <c r="CI360" s="24"/>
      <c r="CJ360" s="24"/>
      <c r="CK360" s="24"/>
      <c r="CL360" s="24"/>
      <c r="CM360" s="24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74">
        <v>1762500</v>
      </c>
      <c r="DA360" s="19">
        <v>1</v>
      </c>
    </row>
    <row r="361" spans="1:105" x14ac:dyDescent="0.2">
      <c r="A361" s="80" t="s">
        <v>2372</v>
      </c>
      <c r="B361" s="48" t="s">
        <v>964</v>
      </c>
      <c r="C361" s="48" t="s">
        <v>955</v>
      </c>
      <c r="D361" s="49" t="s">
        <v>955</v>
      </c>
      <c r="E361" s="49" t="str">
        <f t="shared" si="309"/>
        <v xml:space="preserve">Samsonov, Sergei </v>
      </c>
      <c r="F361" s="49" t="s">
        <v>509</v>
      </c>
      <c r="G361" s="50" t="s">
        <v>1540</v>
      </c>
      <c r="H361" s="48">
        <v>61</v>
      </c>
      <c r="I361" s="65">
        <v>14</v>
      </c>
      <c r="J361" s="65">
        <v>22</v>
      </c>
      <c r="K361" s="65">
        <v>36</v>
      </c>
      <c r="L361" s="48">
        <v>-1</v>
      </c>
      <c r="M361" s="10">
        <v>16</v>
      </c>
      <c r="N361" s="10">
        <v>109</v>
      </c>
      <c r="O361" s="11">
        <f t="shared" si="299"/>
        <v>0.12844036697247707</v>
      </c>
      <c r="P361" s="10"/>
      <c r="Q361" s="10">
        <v>2</v>
      </c>
      <c r="R361" s="10">
        <v>0</v>
      </c>
      <c r="S361" s="10">
        <v>0</v>
      </c>
      <c r="T361" s="10">
        <v>3</v>
      </c>
      <c r="U361" s="11">
        <f t="shared" si="300"/>
        <v>0</v>
      </c>
      <c r="V361" s="10">
        <v>0</v>
      </c>
      <c r="W361" s="10">
        <v>3</v>
      </c>
      <c r="X361" s="10">
        <v>7</v>
      </c>
      <c r="Y361" s="10">
        <v>0</v>
      </c>
      <c r="Z361" s="10">
        <v>0</v>
      </c>
      <c r="AA361" s="10">
        <v>11</v>
      </c>
      <c r="AB361" s="10">
        <v>15</v>
      </c>
      <c r="AC361" s="13">
        <f t="shared" si="264"/>
        <v>4.6607975142413256</v>
      </c>
      <c r="AD361" s="13">
        <f t="shared" si="265"/>
        <v>10.875194199896427</v>
      </c>
      <c r="AE361" s="13">
        <f t="shared" si="266"/>
        <v>0</v>
      </c>
      <c r="AF361" s="13">
        <f t="shared" si="267"/>
        <v>0</v>
      </c>
      <c r="AG361" s="13">
        <f t="shared" si="268"/>
        <v>17.091803703224137</v>
      </c>
      <c r="AH361" s="13">
        <f t="shared" si="269"/>
        <v>23.307005049851096</v>
      </c>
      <c r="AI361" s="29">
        <f t="shared" si="270"/>
        <v>2.6414605723164577</v>
      </c>
      <c r="AJ361" s="29">
        <f t="shared" si="271"/>
        <v>6.8358363542206115</v>
      </c>
      <c r="AK361" s="29">
        <f t="shared" si="272"/>
        <v>0</v>
      </c>
      <c r="AL361" s="29">
        <f t="shared" si="273"/>
        <v>2.4860805386507838</v>
      </c>
      <c r="AM361" s="29">
        <f t="shared" si="274"/>
        <v>0.93215950284826521</v>
      </c>
      <c r="AN361" s="29">
        <f t="shared" si="275"/>
        <v>0</v>
      </c>
      <c r="AO361" s="13">
        <v>772.3</v>
      </c>
      <c r="AP361" s="13">
        <v>193.1</v>
      </c>
      <c r="AQ361" s="13">
        <v>4.2</v>
      </c>
      <c r="AR361" s="59">
        <v>969.6</v>
      </c>
      <c r="AS361" s="10">
        <v>17</v>
      </c>
      <c r="AT361" s="10">
        <v>12</v>
      </c>
      <c r="AU361" s="10">
        <v>36</v>
      </c>
      <c r="AV361" s="10">
        <v>25</v>
      </c>
      <c r="AW361" s="10">
        <v>29</v>
      </c>
      <c r="AX361" s="13">
        <f t="shared" si="276"/>
        <v>1.051980198019802</v>
      </c>
      <c r="AY361" s="13">
        <f t="shared" si="277"/>
        <v>0.74257425742574246</v>
      </c>
      <c r="AZ361" s="13">
        <f t="shared" si="278"/>
        <v>2.2277227722772275</v>
      </c>
      <c r="BA361" s="13">
        <f t="shared" si="279"/>
        <v>1.5470297029702971</v>
      </c>
      <c r="BB361" s="13">
        <f t="shared" si="280"/>
        <v>1.7945544554455444</v>
      </c>
      <c r="BC361" s="13">
        <f t="shared" si="281"/>
        <v>12.660655737704918</v>
      </c>
      <c r="BD361" s="13">
        <f t="shared" si="282"/>
        <v>6.8852459016393447E-2</v>
      </c>
      <c r="BE361" s="13">
        <f t="shared" si="283"/>
        <v>3.165573770491803</v>
      </c>
      <c r="BF361" s="49">
        <v>34</v>
      </c>
      <c r="BG361" s="49">
        <v>22</v>
      </c>
      <c r="BH361" s="49">
        <v>0</v>
      </c>
      <c r="BI361" s="49">
        <v>56</v>
      </c>
      <c r="BJ361" s="49">
        <v>32</v>
      </c>
      <c r="BK361" s="49">
        <v>3</v>
      </c>
      <c r="BL361" s="49">
        <v>0</v>
      </c>
      <c r="BM361" s="49">
        <v>35</v>
      </c>
      <c r="BN361" s="39">
        <v>35.6</v>
      </c>
      <c r="BO361" s="39">
        <v>73.5</v>
      </c>
      <c r="BP361" s="13">
        <v>19</v>
      </c>
      <c r="BQ361" s="13">
        <v>4</v>
      </c>
      <c r="BR361" s="13">
        <v>-4.0999999999999996</v>
      </c>
      <c r="BS361" s="13">
        <v>-0.1</v>
      </c>
      <c r="BT361" s="13">
        <v>2.2000000000000002</v>
      </c>
      <c r="BU361" s="13">
        <v>21.1</v>
      </c>
      <c r="BV361" s="39">
        <v>43.5</v>
      </c>
      <c r="BW361" s="13">
        <v>7.5</v>
      </c>
      <c r="BX361" s="13">
        <v>-0.1</v>
      </c>
      <c r="BY361" s="13">
        <v>0.5</v>
      </c>
      <c r="BZ361" s="13">
        <v>6.6</v>
      </c>
      <c r="CA361" s="13">
        <v>14.5</v>
      </c>
      <c r="CB361" s="39">
        <v>29.9</v>
      </c>
      <c r="CC361" s="51">
        <v>53.810341000000001</v>
      </c>
      <c r="CD361" s="10">
        <v>2318202</v>
      </c>
      <c r="CE361" s="73">
        <f t="shared" si="290"/>
        <v>3116271.5409836066</v>
      </c>
      <c r="CF361" s="66">
        <v>21.9</v>
      </c>
      <c r="CG361" s="66">
        <v>16.899999999999999</v>
      </c>
      <c r="CH361" s="66">
        <v>1.7</v>
      </c>
      <c r="CI361" s="66">
        <v>3.5</v>
      </c>
      <c r="CJ361" s="67">
        <f t="shared" ref="CJ361:CJ367" si="310">CI361/(AO361+2*(AP361+AQ361))*2000</f>
        <v>5.9988002399520104</v>
      </c>
      <c r="CK361" s="66">
        <v>1.1000000000000001</v>
      </c>
      <c r="CL361" s="67">
        <f t="shared" ref="CL361:CL367" si="311">CK361/(AO361+2*(AP361+AQ361))*2000</f>
        <v>1.8853372182706321</v>
      </c>
      <c r="CM361" s="66">
        <v>4.7</v>
      </c>
      <c r="CN361" s="10" t="s">
        <v>751</v>
      </c>
      <c r="CO361" s="10" t="s">
        <v>2395</v>
      </c>
      <c r="CP361" s="10"/>
      <c r="CQ361" s="10" t="s">
        <v>2396</v>
      </c>
      <c r="CR361" s="10">
        <v>68</v>
      </c>
      <c r="CS361" s="10">
        <v>188</v>
      </c>
      <c r="CT361" s="10">
        <v>14</v>
      </c>
      <c r="CU361" s="10" t="s">
        <v>3401</v>
      </c>
      <c r="CV361" s="10"/>
      <c r="CW361" s="10"/>
      <c r="CX361" s="10"/>
      <c r="CY361" s="10"/>
      <c r="CZ361" s="73">
        <v>1762500</v>
      </c>
      <c r="DA361" s="10">
        <v>2</v>
      </c>
    </row>
    <row r="362" spans="1:105" x14ac:dyDescent="0.2">
      <c r="A362" s="44" t="s">
        <v>2372</v>
      </c>
      <c r="B362" s="43"/>
      <c r="C362" s="43" t="s">
        <v>955</v>
      </c>
      <c r="D362" s="82" t="s">
        <v>955</v>
      </c>
      <c r="E362" s="42" t="str">
        <f t="shared" si="309"/>
        <v xml:space="preserve">Conboy, Tim </v>
      </c>
      <c r="F362" s="42" t="s">
        <v>2573</v>
      </c>
      <c r="G362" s="45" t="s">
        <v>2374</v>
      </c>
      <c r="H362" s="43">
        <v>19</v>
      </c>
      <c r="I362" s="64">
        <v>0</v>
      </c>
      <c r="J362" s="64">
        <v>5</v>
      </c>
      <c r="K362" s="64">
        <v>5</v>
      </c>
      <c r="L362" s="43">
        <v>1</v>
      </c>
      <c r="M362">
        <v>60</v>
      </c>
      <c r="N362">
        <v>16</v>
      </c>
      <c r="O362" s="4">
        <f t="shared" si="299"/>
        <v>0</v>
      </c>
      <c r="Q362">
        <v>0</v>
      </c>
      <c r="R362">
        <v>0</v>
      </c>
      <c r="S362">
        <v>0</v>
      </c>
      <c r="T362">
        <v>0</v>
      </c>
      <c r="U362" s="4">
        <f t="shared" si="300"/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5</v>
      </c>
      <c r="AC362" s="9">
        <f t="shared" si="264"/>
        <v>0</v>
      </c>
      <c r="AD362" s="9">
        <f t="shared" si="265"/>
        <v>0</v>
      </c>
      <c r="AE362" s="9">
        <f t="shared" si="266"/>
        <v>0</v>
      </c>
      <c r="AF362" s="9">
        <f t="shared" si="267"/>
        <v>0</v>
      </c>
      <c r="AG362" s="9">
        <f t="shared" si="268"/>
        <v>0</v>
      </c>
      <c r="AH362" s="9">
        <f t="shared" si="269"/>
        <v>47.43707998418764</v>
      </c>
      <c r="AI362" s="58">
        <f t="shared" si="270"/>
        <v>3.7949663987350113</v>
      </c>
      <c r="AJ362" s="58">
        <f t="shared" si="271"/>
        <v>0</v>
      </c>
      <c r="AK362" s="58">
        <f t="shared" si="272"/>
        <v>0</v>
      </c>
      <c r="AL362" s="58">
        <f t="shared" si="273"/>
        <v>3.320595598893135</v>
      </c>
      <c r="AM362" s="58">
        <f t="shared" si="274"/>
        <v>0</v>
      </c>
      <c r="AN362" s="58">
        <f t="shared" si="275"/>
        <v>29.032258064516128</v>
      </c>
      <c r="AO362" s="56">
        <v>126.48333333333333</v>
      </c>
      <c r="AP362" s="56">
        <v>1.75</v>
      </c>
      <c r="AQ362" s="56">
        <v>4.1333333333333337</v>
      </c>
      <c r="AR362" s="57">
        <f>SUM(AO362:AQ362)</f>
        <v>132.36666666666667</v>
      </c>
      <c r="AS362">
        <v>4</v>
      </c>
      <c r="AT362">
        <v>25</v>
      </c>
      <c r="AU362">
        <v>5</v>
      </c>
      <c r="AV362">
        <v>2</v>
      </c>
      <c r="AW362">
        <v>3</v>
      </c>
      <c r="AX362" s="9">
        <f t="shared" si="276"/>
        <v>1.8131453034500125</v>
      </c>
      <c r="AY362" s="9">
        <f t="shared" si="277"/>
        <v>11.332158146562579</v>
      </c>
      <c r="AZ362" s="9">
        <f t="shared" si="278"/>
        <v>2.2664316293125157</v>
      </c>
      <c r="BA362" s="9">
        <f t="shared" si="279"/>
        <v>0.90657265172500623</v>
      </c>
      <c r="BB362" s="9">
        <f t="shared" si="280"/>
        <v>1.3598589775875094</v>
      </c>
      <c r="BC362" s="33">
        <f t="shared" si="281"/>
        <v>6.6570175438596495</v>
      </c>
      <c r="BD362" s="33">
        <f t="shared" si="282"/>
        <v>0.21754385964912282</v>
      </c>
      <c r="BE362" s="33">
        <f t="shared" si="283"/>
        <v>9.2105263157894732E-2</v>
      </c>
      <c r="BF362" s="42">
        <f>BI362-BG362-BH362</f>
        <v>8</v>
      </c>
      <c r="BG362" s="43">
        <v>0</v>
      </c>
      <c r="BH362" s="43">
        <v>0</v>
      </c>
      <c r="BI362" s="43">
        <v>8</v>
      </c>
      <c r="BJ362" s="42">
        <f>BM362-BK362-BL362</f>
        <v>7</v>
      </c>
      <c r="BK362" s="43">
        <v>0</v>
      </c>
      <c r="BL362" s="43">
        <v>2</v>
      </c>
      <c r="BM362" s="43">
        <v>9</v>
      </c>
      <c r="BN362" s="34">
        <f t="shared" ref="BN362:BN369" si="312">BU362+CA362</f>
        <v>2.6777325564608758</v>
      </c>
      <c r="BO362" s="34">
        <f t="shared" ref="BO362:BO369" si="313">BN362/AR362*2000</f>
        <v>40.459318405351937</v>
      </c>
      <c r="BP362" s="33">
        <v>4.0803359531944512</v>
      </c>
      <c r="BQ362" s="33">
        <v>-6.8641012590563752E-2</v>
      </c>
      <c r="BR362" s="33">
        <v>1.9449138838378344</v>
      </c>
      <c r="BS362" s="33">
        <v>-1.1101586687908952E-2</v>
      </c>
      <c r="BT362" s="33">
        <v>0</v>
      </c>
      <c r="BU362" s="9">
        <f t="shared" ref="BU362:BU369" si="314">SUM(BP362:BT362)</f>
        <v>5.9455072377538132</v>
      </c>
      <c r="BV362" s="34">
        <f t="shared" ref="BV362:BV369" si="315">BU362/AR362*2000</f>
        <v>89.833904373011535</v>
      </c>
      <c r="BW362" s="33">
        <v>1.2659648901124583</v>
      </c>
      <c r="BX362" s="33">
        <v>7.7496744471938855E-2</v>
      </c>
      <c r="BY362" s="33">
        <v>-1.2649465161407316</v>
      </c>
      <c r="BZ362" s="33">
        <v>-3.3462897997366028</v>
      </c>
      <c r="CA362" s="9">
        <f t="shared" ref="CA362:CA369" si="316">SUM(BW362:BZ362)</f>
        <v>-3.2677746812929374</v>
      </c>
      <c r="CB362" s="34">
        <f t="shared" ref="CB362:CB369" si="317">CA362/AR362*2000</f>
        <v>-49.374585967659591</v>
      </c>
      <c r="CE362" s="68">
        <f t="shared" si="290"/>
        <v>165000</v>
      </c>
      <c r="CF362" s="62">
        <v>3.8</v>
      </c>
      <c r="CG362" s="62">
        <v>5</v>
      </c>
      <c r="CH362" s="62">
        <v>0.7</v>
      </c>
      <c r="CI362" s="62">
        <v>0.8</v>
      </c>
      <c r="CJ362" s="63">
        <f t="shared" si="310"/>
        <v>11.573236889692586</v>
      </c>
      <c r="CK362" s="62">
        <v>0.5</v>
      </c>
      <c r="CL362" s="63">
        <f t="shared" si="311"/>
        <v>7.2332730560578655</v>
      </c>
      <c r="CM362" s="62">
        <v>1.3</v>
      </c>
      <c r="CN362" t="s">
        <v>798</v>
      </c>
      <c r="CO362" t="s">
        <v>2755</v>
      </c>
      <c r="CP362" t="s">
        <v>2413</v>
      </c>
      <c r="CQ362" t="s">
        <v>2414</v>
      </c>
      <c r="CR362">
        <v>74</v>
      </c>
      <c r="CS362">
        <v>210</v>
      </c>
      <c r="CT362">
        <v>38</v>
      </c>
      <c r="CU362" t="s">
        <v>3401</v>
      </c>
      <c r="CV362" t="s">
        <v>3090</v>
      </c>
      <c r="CZ362" s="72">
        <v>550000</v>
      </c>
      <c r="DA362">
        <v>0</v>
      </c>
    </row>
    <row r="363" spans="1:105" x14ac:dyDescent="0.2">
      <c r="A363" s="38" t="s">
        <v>2452</v>
      </c>
      <c r="B363" t="s">
        <v>955</v>
      </c>
      <c r="C363" t="s">
        <v>955</v>
      </c>
      <c r="D363" s="82" t="s">
        <v>955</v>
      </c>
      <c r="E363" t="str">
        <f t="shared" si="309"/>
        <v xml:space="preserve">Gleason, Tim </v>
      </c>
      <c r="F363" t="s">
        <v>122</v>
      </c>
      <c r="G363" t="s">
        <v>1524</v>
      </c>
      <c r="H363">
        <v>57</v>
      </c>
      <c r="I363">
        <v>2</v>
      </c>
      <c r="J363">
        <v>4</v>
      </c>
      <c r="K363">
        <f>I363+J363</f>
        <v>6</v>
      </c>
      <c r="L363">
        <v>-10</v>
      </c>
      <c r="M363">
        <v>57</v>
      </c>
      <c r="N363">
        <v>72</v>
      </c>
      <c r="O363" s="4">
        <f t="shared" si="299"/>
        <v>2.7777777777777776E-2</v>
      </c>
      <c r="P363">
        <v>1433</v>
      </c>
      <c r="Q363">
        <v>0</v>
      </c>
      <c r="R363">
        <v>0</v>
      </c>
      <c r="S363">
        <v>0</v>
      </c>
      <c r="T363">
        <v>0</v>
      </c>
      <c r="U363" s="4">
        <f t="shared" si="300"/>
        <v>0</v>
      </c>
      <c r="V363" s="40">
        <v>0</v>
      </c>
      <c r="W363">
        <v>1</v>
      </c>
      <c r="X363">
        <v>1</v>
      </c>
      <c r="Y363">
        <v>0</v>
      </c>
      <c r="Z363">
        <v>1</v>
      </c>
      <c r="AA363">
        <f>I363-W363-Y363</f>
        <v>1</v>
      </c>
      <c r="AB363">
        <f>J363-X363-Z363</f>
        <v>2</v>
      </c>
      <c r="AC363" s="9">
        <f t="shared" si="264"/>
        <v>6.1141304347826075</v>
      </c>
      <c r="AD363" s="9">
        <f t="shared" si="265"/>
        <v>6.1141304347826075</v>
      </c>
      <c r="AE363" s="9">
        <f t="shared" si="266"/>
        <v>0</v>
      </c>
      <c r="AF363" s="9">
        <f t="shared" si="267"/>
        <v>1.5881418740074114</v>
      </c>
      <c r="AG363" s="9">
        <f t="shared" si="268"/>
        <v>1.43178157376658</v>
      </c>
      <c r="AH363" s="9">
        <f t="shared" si="269"/>
        <v>2.86356314753316</v>
      </c>
      <c r="AI363" s="6">
        <f t="shared" si="270"/>
        <v>2.2192614393381991</v>
      </c>
      <c r="AJ363" s="6">
        <f t="shared" si="271"/>
        <v>2.445652173913043</v>
      </c>
      <c r="AK363" s="6">
        <f t="shared" si="272"/>
        <v>0.31762837480148226</v>
      </c>
      <c r="AL363" s="6">
        <f t="shared" si="273"/>
        <v>3.0783303835981473</v>
      </c>
      <c r="AM363" s="6">
        <f t="shared" si="274"/>
        <v>0</v>
      </c>
      <c r="AN363" s="6">
        <f t="shared" si="275"/>
        <v>6.0349391212281631</v>
      </c>
      <c r="AO363" s="32">
        <v>838.11666666666656</v>
      </c>
      <c r="AP363" s="32">
        <v>49.066666666666677</v>
      </c>
      <c r="AQ363" s="32">
        <v>188.9</v>
      </c>
      <c r="AR363" s="32">
        <v>1076.0833333333333</v>
      </c>
      <c r="AS363" s="40">
        <v>80</v>
      </c>
      <c r="AT363" s="40">
        <v>113</v>
      </c>
      <c r="AU363" s="40">
        <v>31</v>
      </c>
      <c r="AV363" s="40">
        <v>32</v>
      </c>
      <c r="AW363" s="40">
        <v>16</v>
      </c>
      <c r="AX363" s="9">
        <f t="shared" si="276"/>
        <v>4.4606210795322543</v>
      </c>
      <c r="AY363" s="9">
        <f t="shared" si="277"/>
        <v>6.30062727483931</v>
      </c>
      <c r="AZ363" s="9">
        <f t="shared" si="278"/>
        <v>1.7284906683187486</v>
      </c>
      <c r="BA363" s="9">
        <f t="shared" si="279"/>
        <v>1.7842484318129019</v>
      </c>
      <c r="BB363" s="9">
        <f t="shared" si="280"/>
        <v>0.89212421590645097</v>
      </c>
      <c r="BC363" s="9">
        <f t="shared" si="281"/>
        <v>14.703801169590641</v>
      </c>
      <c r="BD363" s="9">
        <f t="shared" si="282"/>
        <v>3.3140350877192986</v>
      </c>
      <c r="BE363" s="9">
        <f t="shared" si="283"/>
        <v>0.86081871345029259</v>
      </c>
      <c r="BF363" s="3">
        <v>31</v>
      </c>
      <c r="BG363" s="3">
        <v>2</v>
      </c>
      <c r="BH363" s="3">
        <v>1</v>
      </c>
      <c r="BI363" s="3">
        <v>34</v>
      </c>
      <c r="BJ363" s="3">
        <v>43</v>
      </c>
      <c r="BK363" s="3">
        <v>0</v>
      </c>
      <c r="BL363" s="3">
        <v>19</v>
      </c>
      <c r="BM363" s="3">
        <v>62</v>
      </c>
      <c r="BN363" s="34">
        <f t="shared" si="312"/>
        <v>26.938129279749415</v>
      </c>
      <c r="BO363" s="34">
        <f t="shared" si="313"/>
        <v>50.066994711839698</v>
      </c>
      <c r="BP363" s="34">
        <v>-2.4133239457904256</v>
      </c>
      <c r="BQ363" s="34">
        <v>1.3766218606010527</v>
      </c>
      <c r="BR363" s="34">
        <v>5.0213255188130919E-2</v>
      </c>
      <c r="BS363" s="34">
        <v>0.25992519463182595</v>
      </c>
      <c r="BT363" s="34">
        <v>0</v>
      </c>
      <c r="BU363" s="34">
        <f t="shared" si="314"/>
        <v>-0.72656363536941604</v>
      </c>
      <c r="BV363" s="34">
        <f t="shared" si="315"/>
        <v>-1.3503854448126684</v>
      </c>
      <c r="BW363" s="34">
        <v>19.03543330793191</v>
      </c>
      <c r="BX363" s="34">
        <v>1.5278534434248832</v>
      </c>
      <c r="BY363" s="34">
        <v>5.2493278720922918</v>
      </c>
      <c r="BZ363" s="34">
        <v>1.8520782916697451</v>
      </c>
      <c r="CA363" s="34">
        <f t="shared" si="316"/>
        <v>27.664692915118831</v>
      </c>
      <c r="CB363" s="34">
        <f t="shared" si="317"/>
        <v>51.417380156652364</v>
      </c>
      <c r="CC363" s="15">
        <v>36</v>
      </c>
      <c r="CD363" s="7">
        <v>337884</v>
      </c>
      <c r="CE363" s="68">
        <f t="shared" si="290"/>
        <v>486078.73684210528</v>
      </c>
      <c r="CF363" s="9">
        <v>16.100000000000001</v>
      </c>
      <c r="CG363" s="9">
        <v>24.9</v>
      </c>
      <c r="CH363" s="9">
        <v>-9.6999999999999993</v>
      </c>
      <c r="CI363" s="9">
        <v>-1.4</v>
      </c>
      <c r="CJ363" s="9">
        <f t="shared" si="310"/>
        <v>-2.130816939994673</v>
      </c>
      <c r="CK363" s="9">
        <v>0.2</v>
      </c>
      <c r="CL363" s="9">
        <f t="shared" si="311"/>
        <v>0.304402419999239</v>
      </c>
      <c r="CM363" s="9">
        <v>-1.2</v>
      </c>
      <c r="CN363" t="s">
        <v>1273</v>
      </c>
      <c r="CO363" t="s">
        <v>1274</v>
      </c>
      <c r="CP363" t="s">
        <v>3105</v>
      </c>
      <c r="CQ363" t="s">
        <v>2414</v>
      </c>
      <c r="CR363">
        <v>72</v>
      </c>
      <c r="CS363">
        <v>217</v>
      </c>
      <c r="CT363">
        <v>8</v>
      </c>
      <c r="CU363" t="s">
        <v>3402</v>
      </c>
      <c r="CV363" t="s">
        <v>2382</v>
      </c>
      <c r="CW363">
        <v>0</v>
      </c>
      <c r="CX363">
        <v>0</v>
      </c>
      <c r="CY363">
        <v>0</v>
      </c>
      <c r="CZ363" s="70"/>
      <c r="DA363">
        <v>0</v>
      </c>
    </row>
    <row r="364" spans="1:105" x14ac:dyDescent="0.2">
      <c r="A364" s="44" t="s">
        <v>2372</v>
      </c>
      <c r="B364" s="43" t="s">
        <v>955</v>
      </c>
      <c r="C364" s="43" t="s">
        <v>955</v>
      </c>
      <c r="D364" s="82" t="s">
        <v>955</v>
      </c>
      <c r="E364" s="42" t="str">
        <f t="shared" si="309"/>
        <v xml:space="preserve">Gleason, Tim </v>
      </c>
      <c r="F364" s="42" t="s">
        <v>122</v>
      </c>
      <c r="G364" s="45" t="s">
        <v>2374</v>
      </c>
      <c r="H364" s="43">
        <v>80</v>
      </c>
      <c r="I364" s="64">
        <v>3</v>
      </c>
      <c r="J364" s="64">
        <v>16</v>
      </c>
      <c r="K364" s="64">
        <v>19</v>
      </c>
      <c r="L364" s="43">
        <v>5</v>
      </c>
      <c r="M364">
        <v>84</v>
      </c>
      <c r="N364">
        <v>98</v>
      </c>
      <c r="O364" s="4">
        <f t="shared" si="299"/>
        <v>3.0612244897959183E-2</v>
      </c>
      <c r="Q364">
        <v>0</v>
      </c>
      <c r="R364">
        <v>0</v>
      </c>
      <c r="S364">
        <v>0</v>
      </c>
      <c r="T364">
        <v>0</v>
      </c>
      <c r="U364" s="4">
        <f t="shared" si="300"/>
        <v>0</v>
      </c>
      <c r="V364">
        <v>0</v>
      </c>
      <c r="W364">
        <v>0</v>
      </c>
      <c r="X364">
        <v>1</v>
      </c>
      <c r="Y364">
        <v>0</v>
      </c>
      <c r="Z364">
        <v>2</v>
      </c>
      <c r="AA364">
        <v>3</v>
      </c>
      <c r="AB364">
        <v>13</v>
      </c>
      <c r="AC364" s="9">
        <f t="shared" si="264"/>
        <v>0</v>
      </c>
      <c r="AD364" s="9">
        <f t="shared" si="265"/>
        <v>13.878180416345412</v>
      </c>
      <c r="AE364" s="9">
        <f t="shared" si="266"/>
        <v>0</v>
      </c>
      <c r="AF364" s="9">
        <f t="shared" si="267"/>
        <v>2.5060911938739987</v>
      </c>
      <c r="AG364" s="9">
        <f t="shared" si="268"/>
        <v>2.9266706411576608</v>
      </c>
      <c r="AH364" s="9">
        <f t="shared" si="269"/>
        <v>12.682239445016529</v>
      </c>
      <c r="AI364" s="58">
        <f t="shared" si="270"/>
        <v>2.536447889003306</v>
      </c>
      <c r="AJ364" s="58">
        <f t="shared" si="271"/>
        <v>8.3269082498072464</v>
      </c>
      <c r="AK364" s="58">
        <f t="shared" si="272"/>
        <v>0.50121823877479976</v>
      </c>
      <c r="AL364" s="58">
        <f t="shared" si="273"/>
        <v>2.3901143569454231</v>
      </c>
      <c r="AM364" s="58">
        <f t="shared" si="274"/>
        <v>0</v>
      </c>
      <c r="AN364" s="58">
        <f t="shared" si="275"/>
        <v>7.0170553428471978</v>
      </c>
      <c r="AO364" s="56">
        <v>1230.0666666666666</v>
      </c>
      <c r="AP364" s="56">
        <v>21.616666666666667</v>
      </c>
      <c r="AQ364" s="56">
        <v>239.41666666666669</v>
      </c>
      <c r="AR364" s="57">
        <f>SUM(AO364:AQ364)</f>
        <v>1491.1</v>
      </c>
      <c r="AS364">
        <v>107</v>
      </c>
      <c r="AT364">
        <v>151</v>
      </c>
      <c r="AU364">
        <v>46</v>
      </c>
      <c r="AV364">
        <v>39</v>
      </c>
      <c r="AW364">
        <v>30</v>
      </c>
      <c r="AX364" s="9">
        <f t="shared" si="276"/>
        <v>4.305546241030112</v>
      </c>
      <c r="AY364" s="9">
        <f t="shared" si="277"/>
        <v>6.0760512373415603</v>
      </c>
      <c r="AZ364" s="9">
        <f t="shared" si="278"/>
        <v>1.8509824961437866</v>
      </c>
      <c r="BA364" s="9">
        <f t="shared" si="279"/>
        <v>1.5693112467306016</v>
      </c>
      <c r="BB364" s="9">
        <f t="shared" si="280"/>
        <v>1.2071624974850783</v>
      </c>
      <c r="BC364" s="33">
        <f t="shared" si="281"/>
        <v>15.375833333333333</v>
      </c>
      <c r="BD364" s="33">
        <f t="shared" si="282"/>
        <v>2.9927083333333337</v>
      </c>
      <c r="BE364" s="33">
        <f t="shared" si="283"/>
        <v>0.27020833333333333</v>
      </c>
      <c r="BF364" s="42">
        <f>BI364-BG364-BH364</f>
        <v>52</v>
      </c>
      <c r="BG364" s="43">
        <v>3</v>
      </c>
      <c r="BH364" s="43">
        <v>2</v>
      </c>
      <c r="BI364" s="43">
        <v>57</v>
      </c>
      <c r="BJ364" s="42">
        <f>BM364-BK364-BL364</f>
        <v>49</v>
      </c>
      <c r="BK364" s="43">
        <v>0</v>
      </c>
      <c r="BL364" s="43">
        <v>28</v>
      </c>
      <c r="BM364" s="43">
        <v>77</v>
      </c>
      <c r="BN364" s="34">
        <f t="shared" si="312"/>
        <v>65.82959674549798</v>
      </c>
      <c r="BO364" s="34">
        <f t="shared" si="313"/>
        <v>88.29668935081213</v>
      </c>
      <c r="BP364" s="33">
        <v>9.6365356002286671</v>
      </c>
      <c r="BQ364" s="33">
        <v>-5.5044816816446386E-2</v>
      </c>
      <c r="BR364" s="33">
        <v>0.22368661892048872</v>
      </c>
      <c r="BS364" s="33">
        <v>1.339046296036291</v>
      </c>
      <c r="BT364" s="33">
        <v>0</v>
      </c>
      <c r="BU364" s="9">
        <f t="shared" si="314"/>
        <v>11.144223698369</v>
      </c>
      <c r="BV364" s="34">
        <f t="shared" si="315"/>
        <v>14.947654346950575</v>
      </c>
      <c r="BW364" s="33">
        <v>33.476822657978275</v>
      </c>
      <c r="BX364" s="33">
        <v>0.95726931028671147</v>
      </c>
      <c r="BY364" s="33">
        <v>13.659848063503235</v>
      </c>
      <c r="BZ364" s="33">
        <v>6.5914330153607565</v>
      </c>
      <c r="CA364" s="9">
        <f t="shared" si="316"/>
        <v>54.685373047128977</v>
      </c>
      <c r="CB364" s="34">
        <f t="shared" si="317"/>
        <v>73.349035003861559</v>
      </c>
      <c r="CC364" s="47">
        <v>48.725203999999998</v>
      </c>
      <c r="CD364">
        <v>1742834</v>
      </c>
      <c r="CE364" s="68">
        <f t="shared" si="290"/>
        <v>1786404.8499999999</v>
      </c>
      <c r="CF364" s="62">
        <v>23.5</v>
      </c>
      <c r="CG364" s="62">
        <v>33.1</v>
      </c>
      <c r="CH364" s="62">
        <v>3.1</v>
      </c>
      <c r="CI364" s="62">
        <v>1.5</v>
      </c>
      <c r="CJ364" s="63">
        <f t="shared" si="310"/>
        <v>1.7121984628262692</v>
      </c>
      <c r="CK364" s="62">
        <v>2.9</v>
      </c>
      <c r="CL364" s="63">
        <f t="shared" si="311"/>
        <v>3.3102503614641203</v>
      </c>
      <c r="CM364" s="62">
        <v>4.5</v>
      </c>
      <c r="CN364" t="s">
        <v>800</v>
      </c>
      <c r="CO364" t="s">
        <v>1274</v>
      </c>
      <c r="CP364" t="s">
        <v>3105</v>
      </c>
      <c r="CQ364" t="s">
        <v>2414</v>
      </c>
      <c r="CR364">
        <v>72</v>
      </c>
      <c r="CS364">
        <v>217</v>
      </c>
      <c r="CT364">
        <v>42</v>
      </c>
      <c r="CU364" t="s">
        <v>3402</v>
      </c>
      <c r="CZ364" s="72">
        <v>1175000</v>
      </c>
      <c r="DA364">
        <v>0</v>
      </c>
    </row>
    <row r="365" spans="1:105" x14ac:dyDescent="0.2">
      <c r="A365" s="38" t="s">
        <v>2452</v>
      </c>
      <c r="B365" t="s">
        <v>955</v>
      </c>
      <c r="C365" t="s">
        <v>955</v>
      </c>
      <c r="D365" s="82" t="s">
        <v>955</v>
      </c>
      <c r="E365" t="str">
        <f t="shared" si="309"/>
        <v xml:space="preserve">Letowski, Trevor </v>
      </c>
      <c r="F365" t="s">
        <v>296</v>
      </c>
      <c r="G365" t="s">
        <v>1528</v>
      </c>
      <c r="H365">
        <v>61</v>
      </c>
      <c r="I365">
        <v>2</v>
      </c>
      <c r="J365">
        <v>6</v>
      </c>
      <c r="K365">
        <f>I365+J365</f>
        <v>8</v>
      </c>
      <c r="L365">
        <v>-8</v>
      </c>
      <c r="M365">
        <v>18</v>
      </c>
      <c r="N365">
        <v>69</v>
      </c>
      <c r="O365" s="4">
        <f t="shared" si="299"/>
        <v>2.8985507246376812E-2</v>
      </c>
      <c r="P365">
        <v>866</v>
      </c>
      <c r="Q365">
        <v>0</v>
      </c>
      <c r="R365">
        <v>0</v>
      </c>
      <c r="S365">
        <v>101</v>
      </c>
      <c r="T365">
        <v>107</v>
      </c>
      <c r="U365" s="4">
        <f t="shared" si="300"/>
        <v>0.48557692307692307</v>
      </c>
      <c r="V365" s="40">
        <v>5.6</v>
      </c>
      <c r="W365">
        <v>0</v>
      </c>
      <c r="X365">
        <v>1</v>
      </c>
      <c r="Y365">
        <v>0</v>
      </c>
      <c r="Z365">
        <v>1</v>
      </c>
      <c r="AA365">
        <f>I365-W365-Y365</f>
        <v>2</v>
      </c>
      <c r="AB365">
        <f>J365-X365-Z365</f>
        <v>4</v>
      </c>
      <c r="AC365" s="9">
        <f t="shared" si="264"/>
        <v>0</v>
      </c>
      <c r="AD365" s="9">
        <f t="shared" si="265"/>
        <v>9.4836670179135947</v>
      </c>
      <c r="AE365" s="9">
        <f t="shared" si="266"/>
        <v>0</v>
      </c>
      <c r="AF365" s="9">
        <f t="shared" si="267"/>
        <v>3.4084453701950386</v>
      </c>
      <c r="AG365" s="9">
        <f t="shared" si="268"/>
        <v>5.0935587704715086</v>
      </c>
      <c r="AH365" s="9">
        <f t="shared" si="269"/>
        <v>10.187117540943017</v>
      </c>
      <c r="AI365" s="6">
        <f t="shared" si="270"/>
        <v>1.9100845389268155</v>
      </c>
      <c r="AJ365" s="6">
        <f t="shared" si="271"/>
        <v>3.7934668071654376</v>
      </c>
      <c r="AK365" s="6">
        <f t="shared" si="272"/>
        <v>0.6816890740390078</v>
      </c>
      <c r="AL365" s="6">
        <f t="shared" si="273"/>
        <v>3.056135262282905</v>
      </c>
      <c r="AM365" s="6">
        <f t="shared" si="274"/>
        <v>0</v>
      </c>
      <c r="AN365" s="6">
        <f t="shared" si="275"/>
        <v>6.1352016663510698</v>
      </c>
      <c r="AO365" s="32">
        <v>471.18333333333328</v>
      </c>
      <c r="AP365" s="32">
        <v>31.633333333333333</v>
      </c>
      <c r="AQ365" s="32">
        <v>88.016666666666666</v>
      </c>
      <c r="AR365" s="32">
        <v>590.83333333333326</v>
      </c>
      <c r="AS365" s="40">
        <v>24</v>
      </c>
      <c r="AT365" s="40">
        <v>30</v>
      </c>
      <c r="AU365" s="40">
        <v>19</v>
      </c>
      <c r="AV365" s="40">
        <v>14</v>
      </c>
      <c r="AW365" s="40">
        <v>15</v>
      </c>
      <c r="AX365" s="9">
        <f t="shared" si="276"/>
        <v>2.4372355430183359</v>
      </c>
      <c r="AY365" s="9">
        <f t="shared" si="277"/>
        <v>3.0465444287729198</v>
      </c>
      <c r="AZ365" s="9">
        <f t="shared" si="278"/>
        <v>1.9294781382228492</v>
      </c>
      <c r="BA365" s="9">
        <f t="shared" si="279"/>
        <v>1.4217207334273627</v>
      </c>
      <c r="BB365" s="9">
        <f t="shared" si="280"/>
        <v>1.5232722143864599</v>
      </c>
      <c r="BC365" s="9">
        <f t="shared" si="281"/>
        <v>7.7243169398907092</v>
      </c>
      <c r="BD365" s="9">
        <f t="shared" si="282"/>
        <v>1.4428961748633879</v>
      </c>
      <c r="BE365" s="9">
        <f t="shared" si="283"/>
        <v>0.51857923497267755</v>
      </c>
      <c r="BF365" s="3">
        <v>15</v>
      </c>
      <c r="BG365" s="3">
        <v>2</v>
      </c>
      <c r="BH365" s="3">
        <v>1</v>
      </c>
      <c r="BI365" s="3">
        <v>18</v>
      </c>
      <c r="BJ365" s="3">
        <v>24</v>
      </c>
      <c r="BK365" s="3">
        <v>0</v>
      </c>
      <c r="BL365" s="3">
        <v>9</v>
      </c>
      <c r="BM365" s="3">
        <v>33</v>
      </c>
      <c r="BN365" s="34">
        <f t="shared" si="312"/>
        <v>3.3169429730799367</v>
      </c>
      <c r="BO365" s="34">
        <f t="shared" si="313"/>
        <v>11.228015705771297</v>
      </c>
      <c r="BP365" s="34">
        <v>-3.6842495608759673</v>
      </c>
      <c r="BQ365" s="34">
        <v>-0.32436548254788938</v>
      </c>
      <c r="BR365" s="34">
        <v>2.7570044086103012E-2</v>
      </c>
      <c r="BS365" s="34">
        <v>-3.3106990497208638E-2</v>
      </c>
      <c r="BT365" s="34">
        <v>0</v>
      </c>
      <c r="BU365" s="34">
        <f t="shared" si="314"/>
        <v>-4.0141519898349616</v>
      </c>
      <c r="BV365" s="34">
        <f t="shared" si="315"/>
        <v>-13.588102645421593</v>
      </c>
      <c r="BW365" s="34">
        <v>4.4117309556241002</v>
      </c>
      <c r="BX365" s="34">
        <v>0.11325018227216871</v>
      </c>
      <c r="BY365" s="34">
        <v>1.9311844971576015</v>
      </c>
      <c r="BZ365" s="34">
        <v>0.87492932786102828</v>
      </c>
      <c r="CA365" s="34">
        <f t="shared" si="316"/>
        <v>7.3310949629148983</v>
      </c>
      <c r="CB365" s="34">
        <f t="shared" si="317"/>
        <v>24.816118351192888</v>
      </c>
      <c r="CC365" s="15">
        <v>46</v>
      </c>
      <c r="CD365" s="7">
        <v>165000</v>
      </c>
      <c r="CE365" s="68">
        <f t="shared" si="290"/>
        <v>165000</v>
      </c>
      <c r="CF365" s="9">
        <v>12.3</v>
      </c>
      <c r="CG365" s="9">
        <v>14.3</v>
      </c>
      <c r="CH365" s="9">
        <v>-7.6</v>
      </c>
      <c r="CI365" s="9">
        <v>-3</v>
      </c>
      <c r="CJ365" s="9">
        <f t="shared" si="310"/>
        <v>-8.4449553121114729</v>
      </c>
      <c r="CK365" s="9">
        <v>0.2</v>
      </c>
      <c r="CL365" s="9">
        <f t="shared" si="311"/>
        <v>0.56299702080743164</v>
      </c>
      <c r="CM365" s="9">
        <v>-2.8</v>
      </c>
      <c r="CN365" t="s">
        <v>1260</v>
      </c>
      <c r="CO365" t="s">
        <v>3113</v>
      </c>
      <c r="CP365" t="s">
        <v>2427</v>
      </c>
      <c r="CQ365" t="s">
        <v>2400</v>
      </c>
      <c r="CR365">
        <v>70</v>
      </c>
      <c r="CS365">
        <v>180</v>
      </c>
      <c r="CU365" t="s">
        <v>3401</v>
      </c>
      <c r="CV365" t="s">
        <v>2382</v>
      </c>
      <c r="CW365">
        <v>0</v>
      </c>
      <c r="CX365">
        <v>0</v>
      </c>
      <c r="CY365">
        <v>0</v>
      </c>
      <c r="CZ365" s="70"/>
      <c r="DA365">
        <v>0</v>
      </c>
    </row>
    <row r="366" spans="1:105" x14ac:dyDescent="0.2">
      <c r="A366" s="44" t="s">
        <v>2372</v>
      </c>
      <c r="B366" s="43" t="s">
        <v>955</v>
      </c>
      <c r="C366" s="43" t="s">
        <v>955</v>
      </c>
      <c r="D366" s="82" t="s">
        <v>955</v>
      </c>
      <c r="E366" s="42" t="str">
        <f t="shared" si="309"/>
        <v xml:space="preserve">Letowski, Trevor </v>
      </c>
      <c r="F366" s="42" t="s">
        <v>296</v>
      </c>
      <c r="G366" s="45" t="s">
        <v>2377</v>
      </c>
      <c r="H366" s="43">
        <v>75</v>
      </c>
      <c r="I366" s="64">
        <v>9</v>
      </c>
      <c r="J366" s="64">
        <v>9</v>
      </c>
      <c r="K366" s="64">
        <v>18</v>
      </c>
      <c r="L366" s="43">
        <v>-10</v>
      </c>
      <c r="M366">
        <v>30</v>
      </c>
      <c r="N366">
        <v>67</v>
      </c>
      <c r="O366" s="4">
        <f t="shared" si="299"/>
        <v>0.13432835820895522</v>
      </c>
      <c r="Q366">
        <v>1</v>
      </c>
      <c r="R366">
        <v>0</v>
      </c>
      <c r="S366">
        <v>269</v>
      </c>
      <c r="T366">
        <v>333</v>
      </c>
      <c r="U366" s="4">
        <f t="shared" si="300"/>
        <v>0.44684385382059799</v>
      </c>
      <c r="V366">
        <v>13</v>
      </c>
      <c r="W366">
        <v>0</v>
      </c>
      <c r="X366">
        <v>1</v>
      </c>
      <c r="Y366">
        <v>1</v>
      </c>
      <c r="Z366">
        <v>0</v>
      </c>
      <c r="AA366">
        <v>8</v>
      </c>
      <c r="AB366">
        <v>8</v>
      </c>
      <c r="AC366" s="9">
        <f t="shared" si="264"/>
        <v>0</v>
      </c>
      <c r="AD366" s="9">
        <f t="shared" si="265"/>
        <v>15.652173913043477</v>
      </c>
      <c r="AE366" s="9">
        <f t="shared" si="266"/>
        <v>1.6817714659441279</v>
      </c>
      <c r="AF366" s="9">
        <f t="shared" si="267"/>
        <v>0</v>
      </c>
      <c r="AG366" s="9">
        <f t="shared" si="268"/>
        <v>16.763190826809467</v>
      </c>
      <c r="AH366" s="9">
        <f t="shared" si="269"/>
        <v>16.763190826809467</v>
      </c>
      <c r="AI366" s="58">
        <f t="shared" si="270"/>
        <v>1.6763190826809466</v>
      </c>
      <c r="AJ366" s="58">
        <f t="shared" si="271"/>
        <v>3.1304347826086953</v>
      </c>
      <c r="AK366" s="58">
        <f t="shared" si="272"/>
        <v>0.33635429318882559</v>
      </c>
      <c r="AL366" s="58">
        <f t="shared" si="273"/>
        <v>2.8287884520240971</v>
      </c>
      <c r="AM366" s="58">
        <f t="shared" si="274"/>
        <v>0</v>
      </c>
      <c r="AN366" s="58">
        <f t="shared" si="275"/>
        <v>7.7361487433429881</v>
      </c>
      <c r="AO366" s="56">
        <v>572.68333333333328</v>
      </c>
      <c r="AP366" s="56">
        <v>19.166666666666668</v>
      </c>
      <c r="AQ366" s="56">
        <v>178.38333333333333</v>
      </c>
      <c r="AR366" s="57">
        <f>SUM(AO366:AQ366)</f>
        <v>770.23333333333323</v>
      </c>
      <c r="AS366">
        <v>37</v>
      </c>
      <c r="AT366">
        <v>26</v>
      </c>
      <c r="AU366">
        <v>17</v>
      </c>
      <c r="AV366">
        <v>8</v>
      </c>
      <c r="AW366">
        <v>13</v>
      </c>
      <c r="AX366" s="9">
        <f t="shared" si="276"/>
        <v>2.8822434760029432</v>
      </c>
      <c r="AY366" s="9">
        <f t="shared" si="277"/>
        <v>2.0253602804345006</v>
      </c>
      <c r="AZ366" s="9">
        <f t="shared" si="278"/>
        <v>1.3242740295148656</v>
      </c>
      <c r="BA366" s="9">
        <f t="shared" si="279"/>
        <v>0.623187778595231</v>
      </c>
      <c r="BB366" s="9">
        <f t="shared" si="280"/>
        <v>1.0126801402172503</v>
      </c>
      <c r="BC366" s="33">
        <f t="shared" si="281"/>
        <v>7.6357777777777773</v>
      </c>
      <c r="BD366" s="33">
        <f t="shared" si="282"/>
        <v>2.3784444444444444</v>
      </c>
      <c r="BE366" s="33">
        <f t="shared" si="283"/>
        <v>0.25555555555555559</v>
      </c>
      <c r="BF366" s="42">
        <f>BI366-BG366-BH366</f>
        <v>16</v>
      </c>
      <c r="BG366" s="43">
        <v>1</v>
      </c>
      <c r="BH366" s="43">
        <v>1</v>
      </c>
      <c r="BI366" s="43">
        <v>18</v>
      </c>
      <c r="BJ366" s="42">
        <f>BM366-BK366-BL366</f>
        <v>27</v>
      </c>
      <c r="BK366" s="43">
        <v>0</v>
      </c>
      <c r="BL366" s="43">
        <v>23</v>
      </c>
      <c r="BM366" s="43">
        <v>50</v>
      </c>
      <c r="BN366" s="34">
        <f t="shared" si="312"/>
        <v>18.221381111639563</v>
      </c>
      <c r="BO366" s="34">
        <f t="shared" si="313"/>
        <v>47.313925074582336</v>
      </c>
      <c r="BP366" s="33">
        <v>10.057016299604294</v>
      </c>
      <c r="BQ366" s="33">
        <v>0.16487950892205819</v>
      </c>
      <c r="BR366" s="33">
        <v>-0.72011458692681984</v>
      </c>
      <c r="BS366" s="33">
        <v>-4.3013372275755891E-2</v>
      </c>
      <c r="BT366" s="33">
        <v>0</v>
      </c>
      <c r="BU366" s="9">
        <f t="shared" si="314"/>
        <v>9.4587678493237757</v>
      </c>
      <c r="BV366" s="34">
        <f t="shared" si="315"/>
        <v>24.560785517783639</v>
      </c>
      <c r="BW366" s="33">
        <v>3.9199600575465268</v>
      </c>
      <c r="BX366" s="33">
        <v>0.1158442504708468</v>
      </c>
      <c r="BY366" s="33">
        <v>6.7658588011101042</v>
      </c>
      <c r="BZ366" s="33">
        <v>-2.0390498468116909</v>
      </c>
      <c r="CA366" s="9">
        <f t="shared" si="316"/>
        <v>8.7626132623157869</v>
      </c>
      <c r="CB366" s="34">
        <f t="shared" si="317"/>
        <v>22.75313955679869</v>
      </c>
      <c r="CC366" s="47">
        <v>40.225203999999998</v>
      </c>
      <c r="CD366">
        <v>1107751</v>
      </c>
      <c r="CE366" s="68">
        <f t="shared" si="290"/>
        <v>1211141.0933333335</v>
      </c>
      <c r="CF366" s="62">
        <v>15.2</v>
      </c>
      <c r="CG366" s="62">
        <v>20</v>
      </c>
      <c r="CH366" s="62">
        <v>-11.4</v>
      </c>
      <c r="CI366" s="62">
        <v>0.2</v>
      </c>
      <c r="CJ366" s="63">
        <f t="shared" si="310"/>
        <v>0.41331565260819403</v>
      </c>
      <c r="CK366" s="62">
        <v>-0.7</v>
      </c>
      <c r="CL366" s="63">
        <f t="shared" si="311"/>
        <v>-1.4466047841286789</v>
      </c>
      <c r="CM366" s="62">
        <v>-0.5</v>
      </c>
      <c r="CN366" t="s">
        <v>828</v>
      </c>
      <c r="CO366" t="s">
        <v>3113</v>
      </c>
      <c r="CP366" t="s">
        <v>2427</v>
      </c>
      <c r="CQ366" t="s">
        <v>2400</v>
      </c>
      <c r="CR366">
        <v>70</v>
      </c>
      <c r="CS366">
        <v>180</v>
      </c>
      <c r="CT366">
        <v>19</v>
      </c>
      <c r="CU366" t="s">
        <v>3401</v>
      </c>
      <c r="CZ366" s="72">
        <v>800000</v>
      </c>
      <c r="DA366">
        <v>0</v>
      </c>
    </row>
    <row r="367" spans="1:105" x14ac:dyDescent="0.2">
      <c r="A367" s="38" t="s">
        <v>2452</v>
      </c>
      <c r="B367" t="s">
        <v>956</v>
      </c>
      <c r="C367" t="s">
        <v>956</v>
      </c>
      <c r="D367" t="s">
        <v>955</v>
      </c>
      <c r="E367" t="str">
        <f t="shared" si="309"/>
        <v xml:space="preserve">Ruutu, Tuomo </v>
      </c>
      <c r="F367" t="s">
        <v>499</v>
      </c>
      <c r="G367" t="s">
        <v>1537</v>
      </c>
      <c r="H367">
        <v>71</v>
      </c>
      <c r="I367">
        <v>17</v>
      </c>
      <c r="J367">
        <v>21</v>
      </c>
      <c r="K367">
        <f>I367+J367</f>
        <v>38</v>
      </c>
      <c r="L367">
        <v>4</v>
      </c>
      <c r="M367">
        <v>95</v>
      </c>
      <c r="N367">
        <v>115</v>
      </c>
      <c r="O367" s="4">
        <f t="shared" si="299"/>
        <v>0.14782608695652175</v>
      </c>
      <c r="P367">
        <v>1602</v>
      </c>
      <c r="Q367">
        <v>1</v>
      </c>
      <c r="R367">
        <v>0</v>
      </c>
      <c r="S367">
        <v>148</v>
      </c>
      <c r="T367">
        <v>199</v>
      </c>
      <c r="U367" s="4">
        <f t="shared" si="300"/>
        <v>0.4265129682997118</v>
      </c>
      <c r="V367" s="40">
        <v>8.9</v>
      </c>
      <c r="W367">
        <v>1</v>
      </c>
      <c r="X367">
        <v>7</v>
      </c>
      <c r="Y367">
        <v>0</v>
      </c>
      <c r="Z367">
        <v>0</v>
      </c>
      <c r="AA367">
        <f>I367-W367-Y367</f>
        <v>16</v>
      </c>
      <c r="AB367">
        <f>J367-X367-Z367</f>
        <v>14</v>
      </c>
      <c r="AC367" s="9">
        <f t="shared" si="264"/>
        <v>1.2568077084206117</v>
      </c>
      <c r="AD367" s="9">
        <f t="shared" si="265"/>
        <v>8.7976539589442826</v>
      </c>
      <c r="AE367" s="9">
        <f t="shared" si="266"/>
        <v>0</v>
      </c>
      <c r="AF367" s="9">
        <f t="shared" si="267"/>
        <v>0</v>
      </c>
      <c r="AG367" s="9">
        <f t="shared" si="268"/>
        <v>19.546295196565826</v>
      </c>
      <c r="AH367" s="9">
        <f t="shared" si="269"/>
        <v>17.103008296995096</v>
      </c>
      <c r="AI367" s="6">
        <f t="shared" si="270"/>
        <v>2.7486977620170689</v>
      </c>
      <c r="AJ367" s="6">
        <f t="shared" si="271"/>
        <v>3.2677000418935904</v>
      </c>
      <c r="AK367" s="6">
        <f t="shared" si="272"/>
        <v>0</v>
      </c>
      <c r="AL367" s="6">
        <f t="shared" si="273"/>
        <v>2.137876037124387</v>
      </c>
      <c r="AM367" s="6">
        <f t="shared" si="274"/>
        <v>1.0054461667364893</v>
      </c>
      <c r="AN367" s="6">
        <f t="shared" si="275"/>
        <v>11.320754716981133</v>
      </c>
      <c r="AO367" s="32">
        <v>982.2833333333333</v>
      </c>
      <c r="AP367" s="32">
        <v>238.7</v>
      </c>
      <c r="AQ367" s="32">
        <v>10.6</v>
      </c>
      <c r="AR367" s="32">
        <v>1231.5833333333333</v>
      </c>
      <c r="AS367" s="40">
        <v>25</v>
      </c>
      <c r="AT367" s="40">
        <v>156</v>
      </c>
      <c r="AU367" s="40">
        <v>42</v>
      </c>
      <c r="AV367" s="40">
        <v>22</v>
      </c>
      <c r="AW367" s="40">
        <v>26</v>
      </c>
      <c r="AX367" s="9">
        <f t="shared" si="276"/>
        <v>1.2179443805399555</v>
      </c>
      <c r="AY367" s="9">
        <f t="shared" si="277"/>
        <v>7.5999729345693225</v>
      </c>
      <c r="AZ367" s="9">
        <f t="shared" si="278"/>
        <v>2.0461465593071253</v>
      </c>
      <c r="BA367" s="9">
        <f t="shared" si="279"/>
        <v>1.0717910548751608</v>
      </c>
      <c r="BB367" s="9">
        <f t="shared" si="280"/>
        <v>1.2666621557615536</v>
      </c>
      <c r="BC367" s="9">
        <f t="shared" si="281"/>
        <v>13.834976525821595</v>
      </c>
      <c r="BD367" s="9">
        <f t="shared" si="282"/>
        <v>0.14929577464788732</v>
      </c>
      <c r="BE367" s="9">
        <f t="shared" si="283"/>
        <v>3.3619718309859152</v>
      </c>
      <c r="BF367" s="3">
        <v>45</v>
      </c>
      <c r="BG367" s="3">
        <v>13</v>
      </c>
      <c r="BH367" s="3">
        <v>0</v>
      </c>
      <c r="BI367" s="3">
        <v>58</v>
      </c>
      <c r="BJ367" s="3">
        <v>35</v>
      </c>
      <c r="BK367" s="3">
        <v>4</v>
      </c>
      <c r="BL367" s="3">
        <v>2</v>
      </c>
      <c r="BM367" s="3">
        <v>41</v>
      </c>
      <c r="BN367" s="34">
        <f t="shared" si="312"/>
        <v>22.508706223325937</v>
      </c>
      <c r="BO367" s="34">
        <f t="shared" si="313"/>
        <v>36.552469677232729</v>
      </c>
      <c r="BP367" s="34">
        <v>22.007287748667252</v>
      </c>
      <c r="BQ367" s="34">
        <v>-3.4993185041594108</v>
      </c>
      <c r="BR367" s="34">
        <v>-0.64267114486323207</v>
      </c>
      <c r="BS367" s="34">
        <v>-0.1193674274181248</v>
      </c>
      <c r="BT367" s="34">
        <v>6.9124190281079914</v>
      </c>
      <c r="BU367" s="34">
        <f t="shared" si="314"/>
        <v>24.658349700334472</v>
      </c>
      <c r="BV367" s="34">
        <f t="shared" si="315"/>
        <v>40.043331267881953</v>
      </c>
      <c r="BW367" s="34">
        <v>8.9539120263525813</v>
      </c>
      <c r="BX367" s="34">
        <v>0.1414297220568469</v>
      </c>
      <c r="BY367" s="34">
        <v>-0.14638504152280213</v>
      </c>
      <c r="BZ367" s="34">
        <v>-11.09860018389516</v>
      </c>
      <c r="CA367" s="34">
        <f t="shared" si="316"/>
        <v>-2.1496434770085333</v>
      </c>
      <c r="CB367" s="34">
        <f t="shared" si="317"/>
        <v>-3.4908615906492186</v>
      </c>
      <c r="CC367" s="15">
        <v>47</v>
      </c>
      <c r="CD367" s="7">
        <v>1874319</v>
      </c>
      <c r="CE367" s="68">
        <f t="shared" si="290"/>
        <v>2164706.4507042253</v>
      </c>
      <c r="CF367" s="9">
        <v>27.1</v>
      </c>
      <c r="CG367" s="9">
        <v>21.4</v>
      </c>
      <c r="CH367" s="9">
        <v>11.7</v>
      </c>
      <c r="CI367" s="9">
        <v>2.2000000000000002</v>
      </c>
      <c r="CJ367" s="9">
        <f t="shared" si="310"/>
        <v>2.9711996218473216</v>
      </c>
      <c r="CK367" s="9">
        <v>3.5</v>
      </c>
      <c r="CL367" s="9">
        <f t="shared" si="311"/>
        <v>4.7269084893025557</v>
      </c>
      <c r="CM367" s="9">
        <v>5.6</v>
      </c>
      <c r="CN367" t="s">
        <v>3488</v>
      </c>
      <c r="CO367" t="s">
        <v>3489</v>
      </c>
      <c r="CQ367" t="s">
        <v>2393</v>
      </c>
      <c r="CR367">
        <v>72</v>
      </c>
      <c r="CS367">
        <v>200</v>
      </c>
      <c r="CT367">
        <v>15</v>
      </c>
      <c r="CU367" t="s">
        <v>3402</v>
      </c>
      <c r="CV367" t="s">
        <v>2382</v>
      </c>
      <c r="CW367">
        <v>4</v>
      </c>
      <c r="CX367">
        <v>2</v>
      </c>
      <c r="CY367">
        <v>1</v>
      </c>
      <c r="CZ367" s="70"/>
      <c r="DA367">
        <v>0</v>
      </c>
    </row>
    <row r="368" spans="1:105" x14ac:dyDescent="0.2">
      <c r="A368" s="78" t="s">
        <v>2372</v>
      </c>
      <c r="B368" s="52" t="s">
        <v>956</v>
      </c>
      <c r="C368" s="52" t="s">
        <v>955</v>
      </c>
      <c r="D368" s="53" t="s">
        <v>955</v>
      </c>
      <c r="E368" s="53" t="str">
        <f t="shared" si="309"/>
        <v xml:space="preserve">Ruutu, Tuomo </v>
      </c>
      <c r="F368" s="53" t="s">
        <v>499</v>
      </c>
      <c r="G368" s="54" t="s">
        <v>1540</v>
      </c>
      <c r="H368" s="52">
        <v>17</v>
      </c>
      <c r="I368" s="53"/>
      <c r="J368" s="53"/>
      <c r="K368" s="53"/>
      <c r="L368" s="52">
        <v>1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24">
        <f t="shared" si="264"/>
        <v>0</v>
      </c>
      <c r="AD368" s="24">
        <f t="shared" si="265"/>
        <v>0</v>
      </c>
      <c r="AE368" s="24">
        <f t="shared" si="266"/>
        <v>0</v>
      </c>
      <c r="AF368" s="24">
        <f t="shared" si="267"/>
        <v>0</v>
      </c>
      <c r="AG368" s="24">
        <f t="shared" si="268"/>
        <v>0</v>
      </c>
      <c r="AH368" s="24">
        <f t="shared" si="269"/>
        <v>0</v>
      </c>
      <c r="AI368" s="21">
        <f t="shared" si="270"/>
        <v>3.157391165683304</v>
      </c>
      <c r="AJ368" s="21">
        <f t="shared" si="271"/>
        <v>8.7682672233820451</v>
      </c>
      <c r="AK368" s="21">
        <f t="shared" si="272"/>
        <v>1.8537590113285272</v>
      </c>
      <c r="AL368" s="21">
        <f t="shared" si="273"/>
        <v>2.5833200446499762</v>
      </c>
      <c r="AM368" s="21">
        <f t="shared" si="274"/>
        <v>2.5052192066805845</v>
      </c>
      <c r="AN368" s="21">
        <f t="shared" si="275"/>
        <v>0</v>
      </c>
      <c r="AO368" s="60">
        <v>209.03333333333333</v>
      </c>
      <c r="AP368" s="60">
        <v>47.9</v>
      </c>
      <c r="AQ368" s="60">
        <v>32.366666666666667</v>
      </c>
      <c r="AR368" s="61">
        <f>SUM(AO368:AQ368)</f>
        <v>289.3</v>
      </c>
      <c r="AS368" s="19"/>
      <c r="AT368" s="19"/>
      <c r="AU368" s="19"/>
      <c r="AV368" s="19"/>
      <c r="AW368" s="19"/>
      <c r="AX368" s="24">
        <f t="shared" si="276"/>
        <v>0</v>
      </c>
      <c r="AY368" s="24">
        <f t="shared" si="277"/>
        <v>0</v>
      </c>
      <c r="AZ368" s="24">
        <f t="shared" si="278"/>
        <v>0</v>
      </c>
      <c r="BA368" s="24">
        <f t="shared" si="279"/>
        <v>0</v>
      </c>
      <c r="BB368" s="24">
        <f t="shared" si="280"/>
        <v>0</v>
      </c>
      <c r="BC368" s="24">
        <f t="shared" si="281"/>
        <v>12.29607843137255</v>
      </c>
      <c r="BD368" s="24">
        <f t="shared" si="282"/>
        <v>1.9039215686274511</v>
      </c>
      <c r="BE368" s="24">
        <f t="shared" si="283"/>
        <v>2.8176470588235292</v>
      </c>
      <c r="BF368" s="53">
        <f>BI368-BG368-BH368</f>
        <v>11</v>
      </c>
      <c r="BG368" s="52">
        <v>7</v>
      </c>
      <c r="BH368" s="52">
        <v>1</v>
      </c>
      <c r="BI368" s="52">
        <v>19</v>
      </c>
      <c r="BJ368" s="53">
        <f>BM368-BK368-BL368</f>
        <v>9</v>
      </c>
      <c r="BK368" s="52">
        <v>2</v>
      </c>
      <c r="BL368" s="52">
        <v>0</v>
      </c>
      <c r="BM368" s="52">
        <v>11</v>
      </c>
      <c r="BN368" s="35">
        <f t="shared" si="312"/>
        <v>11.871089290337563</v>
      </c>
      <c r="BO368" s="35">
        <f t="shared" si="313"/>
        <v>82.067675702299084</v>
      </c>
      <c r="BP368" s="24">
        <v>3.4402991486581485</v>
      </c>
      <c r="BQ368" s="24">
        <v>3.7324593521831142</v>
      </c>
      <c r="BR368" s="24">
        <v>1.7623229341412991</v>
      </c>
      <c r="BS368" s="24">
        <v>-0.45735308804936453</v>
      </c>
      <c r="BT368" s="24">
        <v>0</v>
      </c>
      <c r="BU368" s="24">
        <f t="shared" si="314"/>
        <v>8.4777283469331977</v>
      </c>
      <c r="BV368" s="35">
        <f t="shared" si="315"/>
        <v>58.60856098813133</v>
      </c>
      <c r="BW368" s="24">
        <v>1.9706470130924387</v>
      </c>
      <c r="BX368" s="24">
        <v>-0.43352743326411292</v>
      </c>
      <c r="BY368" s="24">
        <v>4.693348940124948</v>
      </c>
      <c r="BZ368" s="24">
        <v>-2.8371075765489082</v>
      </c>
      <c r="CA368" s="24">
        <f t="shared" si="316"/>
        <v>3.3933609434043652</v>
      </c>
      <c r="CB368" s="35">
        <f t="shared" si="317"/>
        <v>23.45911471416775</v>
      </c>
      <c r="CC368" s="22"/>
      <c r="CD368" s="19"/>
      <c r="CE368" s="76">
        <f t="shared" si="290"/>
        <v>165000</v>
      </c>
      <c r="CF368" s="24"/>
      <c r="CG368" s="24"/>
      <c r="CH368" s="24"/>
      <c r="CI368" s="24"/>
      <c r="CJ368" s="24"/>
      <c r="CK368" s="24"/>
      <c r="CL368" s="24"/>
      <c r="CM368" s="24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74">
        <v>1875000</v>
      </c>
      <c r="DA368" s="19">
        <v>1</v>
      </c>
    </row>
    <row r="369" spans="1:105" x14ac:dyDescent="0.2">
      <c r="A369" s="78" t="s">
        <v>2372</v>
      </c>
      <c r="B369" s="52" t="s">
        <v>956</v>
      </c>
      <c r="C369" s="52" t="s">
        <v>956</v>
      </c>
      <c r="D369" s="53" t="s">
        <v>955</v>
      </c>
      <c r="E369" s="53" t="str">
        <f t="shared" si="309"/>
        <v xml:space="preserve">Ruutu, Tuomo </v>
      </c>
      <c r="F369" s="53" t="s">
        <v>499</v>
      </c>
      <c r="G369" s="54" t="s">
        <v>1540</v>
      </c>
      <c r="H369" s="52">
        <v>60</v>
      </c>
      <c r="I369" s="19">
        <v>6</v>
      </c>
      <c r="J369" s="19">
        <v>15</v>
      </c>
      <c r="K369" s="19">
        <v>21</v>
      </c>
      <c r="L369" s="52">
        <v>3</v>
      </c>
      <c r="M369" s="19">
        <v>75</v>
      </c>
      <c r="N369" s="19">
        <v>71</v>
      </c>
      <c r="O369" s="20">
        <f t="shared" ref="O369:O384" si="318">IF(N369=0,0,I369/N369)</f>
        <v>8.4507042253521125E-2</v>
      </c>
      <c r="P369" s="19"/>
      <c r="Q369" s="19"/>
      <c r="R369" s="19"/>
      <c r="S369" s="19">
        <v>26</v>
      </c>
      <c r="T369" s="19">
        <v>23</v>
      </c>
      <c r="U369" s="20">
        <f t="shared" ref="U369:U384" si="319">IF(S369+T369=0,0,S369/(S369+T369))</f>
        <v>0.53061224489795922</v>
      </c>
      <c r="V369" s="19"/>
      <c r="W369" s="19"/>
      <c r="X369" s="19"/>
      <c r="Y369" s="19"/>
      <c r="Z369" s="19"/>
      <c r="AA369" s="19"/>
      <c r="AB369" s="19"/>
      <c r="AC369" s="24">
        <f t="shared" si="264"/>
        <v>0</v>
      </c>
      <c r="AD369" s="24">
        <f t="shared" si="265"/>
        <v>0</v>
      </c>
      <c r="AE369" s="24">
        <f t="shared" si="266"/>
        <v>0</v>
      </c>
      <c r="AF369" s="24">
        <f t="shared" si="267"/>
        <v>0</v>
      </c>
      <c r="AG369" s="24">
        <f t="shared" si="268"/>
        <v>0</v>
      </c>
      <c r="AH369" s="24">
        <f t="shared" si="269"/>
        <v>0</v>
      </c>
      <c r="AI369" s="21">
        <f t="shared" si="270"/>
        <v>2.6615638862311908</v>
      </c>
      <c r="AJ369" s="21">
        <f t="shared" si="271"/>
        <v>4.1968911917098444</v>
      </c>
      <c r="AK369" s="21">
        <f t="shared" si="272"/>
        <v>0</v>
      </c>
      <c r="AL369" s="21">
        <f t="shared" si="273"/>
        <v>2.3484387231451684</v>
      </c>
      <c r="AM369" s="21">
        <f t="shared" si="274"/>
        <v>0.46632124352331611</v>
      </c>
      <c r="AN369" s="21">
        <f t="shared" si="275"/>
        <v>7.5885328836424959</v>
      </c>
      <c r="AO369" s="60">
        <v>766.4666666666667</v>
      </c>
      <c r="AP369" s="60">
        <v>128.66666666666666</v>
      </c>
      <c r="AQ369" s="60">
        <v>39.533333333333331</v>
      </c>
      <c r="AR369" s="61">
        <f>SUM(AO369:AQ369)</f>
        <v>934.66666666666663</v>
      </c>
      <c r="AS369" s="19"/>
      <c r="AT369" s="19"/>
      <c r="AU369" s="19"/>
      <c r="AV369" s="19"/>
      <c r="AW369" s="19"/>
      <c r="AX369" s="24">
        <f t="shared" si="276"/>
        <v>0</v>
      </c>
      <c r="AY369" s="24">
        <f t="shared" si="277"/>
        <v>0</v>
      </c>
      <c r="AZ369" s="24">
        <f t="shared" si="278"/>
        <v>0</v>
      </c>
      <c r="BA369" s="24">
        <f t="shared" si="279"/>
        <v>0</v>
      </c>
      <c r="BB369" s="24">
        <f t="shared" si="280"/>
        <v>0</v>
      </c>
      <c r="BC369" s="24">
        <f t="shared" si="281"/>
        <v>12.774444444444445</v>
      </c>
      <c r="BD369" s="24">
        <f t="shared" si="282"/>
        <v>0.65888888888888886</v>
      </c>
      <c r="BE369" s="24">
        <f t="shared" si="283"/>
        <v>2.1444444444444444</v>
      </c>
      <c r="BF369" s="53">
        <f>BI369-BG369-BH369</f>
        <v>34</v>
      </c>
      <c r="BG369" s="52">
        <v>9</v>
      </c>
      <c r="BH369" s="52">
        <v>0</v>
      </c>
      <c r="BI369" s="52">
        <v>43</v>
      </c>
      <c r="BJ369" s="53">
        <f>BM369-BK369-BL369</f>
        <v>30</v>
      </c>
      <c r="BK369" s="52">
        <v>1</v>
      </c>
      <c r="BL369" s="52">
        <v>5</v>
      </c>
      <c r="BM369" s="52">
        <v>36</v>
      </c>
      <c r="BN369" s="35">
        <f t="shared" si="312"/>
        <v>4.3010984900593048</v>
      </c>
      <c r="BO369" s="35">
        <f t="shared" si="313"/>
        <v>9.2034917761611386</v>
      </c>
      <c r="BP369" s="24">
        <v>7.2484814706304794</v>
      </c>
      <c r="BQ369" s="24">
        <v>-4.4817185967648934</v>
      </c>
      <c r="BR369" s="24">
        <v>3.6683187572210008</v>
      </c>
      <c r="BS369" s="24">
        <v>-0.45817648373101505</v>
      </c>
      <c r="BT369" s="24">
        <v>0</v>
      </c>
      <c r="BU369" s="24">
        <f t="shared" si="314"/>
        <v>5.9769051473555717</v>
      </c>
      <c r="BV369" s="35">
        <f t="shared" si="315"/>
        <v>12.789383339562566</v>
      </c>
      <c r="BW369" s="24">
        <v>5.7727879376995137</v>
      </c>
      <c r="BX369" s="24">
        <v>0.29336164675766102</v>
      </c>
      <c r="BY369" s="24">
        <v>0.97649276385549721</v>
      </c>
      <c r="BZ369" s="24">
        <v>-8.7184490056089388</v>
      </c>
      <c r="CA369" s="24">
        <f t="shared" si="316"/>
        <v>-1.6758066572962669</v>
      </c>
      <c r="CB369" s="35">
        <f t="shared" si="317"/>
        <v>-3.585891563401427</v>
      </c>
      <c r="CC369" s="55">
        <v>47.668399999999998</v>
      </c>
      <c r="CD369" s="19">
        <v>782804</v>
      </c>
      <c r="CE369" s="76">
        <f t="shared" si="290"/>
        <v>1069832.1333333333</v>
      </c>
      <c r="CF369" s="24"/>
      <c r="CG369" s="24"/>
      <c r="CH369" s="24"/>
      <c r="CI369" s="24"/>
      <c r="CJ369" s="24"/>
      <c r="CK369" s="24"/>
      <c r="CL369" s="24"/>
      <c r="CM369" s="24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74">
        <v>1875000</v>
      </c>
      <c r="DA369" s="19">
        <v>1</v>
      </c>
    </row>
    <row r="370" spans="1:105" x14ac:dyDescent="0.2">
      <c r="A370" s="80" t="s">
        <v>2372</v>
      </c>
      <c r="B370" s="48" t="s">
        <v>956</v>
      </c>
      <c r="C370" s="48" t="s">
        <v>955</v>
      </c>
      <c r="D370" s="49" t="s">
        <v>955</v>
      </c>
      <c r="E370" s="49" t="str">
        <f t="shared" si="309"/>
        <v xml:space="preserve">Ruutu, Tuomo </v>
      </c>
      <c r="F370" s="49" t="s">
        <v>499</v>
      </c>
      <c r="G370" s="50" t="s">
        <v>1540</v>
      </c>
      <c r="H370" s="48">
        <v>77</v>
      </c>
      <c r="I370" s="65">
        <v>10</v>
      </c>
      <c r="J370" s="65">
        <v>22</v>
      </c>
      <c r="K370" s="65">
        <v>32</v>
      </c>
      <c r="L370" s="48">
        <v>4</v>
      </c>
      <c r="M370" s="10">
        <v>91</v>
      </c>
      <c r="N370" s="10">
        <v>100</v>
      </c>
      <c r="O370" s="11">
        <f t="shared" si="318"/>
        <v>0.1</v>
      </c>
      <c r="P370" s="10"/>
      <c r="Q370" s="10">
        <v>1</v>
      </c>
      <c r="R370" s="10">
        <v>0</v>
      </c>
      <c r="S370" s="10">
        <v>28</v>
      </c>
      <c r="T370" s="10">
        <v>38</v>
      </c>
      <c r="U370" s="11">
        <f t="shared" si="319"/>
        <v>0.42424242424242425</v>
      </c>
      <c r="V370" s="10">
        <v>1.5</v>
      </c>
      <c r="W370" s="10">
        <v>4</v>
      </c>
      <c r="X370" s="10">
        <v>0</v>
      </c>
      <c r="Y370" s="10">
        <v>0</v>
      </c>
      <c r="Z370" s="10">
        <v>0</v>
      </c>
      <c r="AA370" s="10">
        <v>6</v>
      </c>
      <c r="AB370" s="10">
        <v>22</v>
      </c>
      <c r="AC370" s="13">
        <f t="shared" si="264"/>
        <v>6.7950169875424695</v>
      </c>
      <c r="AD370" s="13">
        <f t="shared" si="265"/>
        <v>0</v>
      </c>
      <c r="AE370" s="13">
        <f t="shared" si="266"/>
        <v>0</v>
      </c>
      <c r="AF370" s="13">
        <f t="shared" si="267"/>
        <v>0</v>
      </c>
      <c r="AG370" s="13">
        <f t="shared" si="268"/>
        <v>7.380830343413634</v>
      </c>
      <c r="AH370" s="13">
        <f t="shared" si="269"/>
        <v>27.063044592516658</v>
      </c>
      <c r="AI370" s="29">
        <f t="shared" si="270"/>
        <v>2.7678113787801126</v>
      </c>
      <c r="AJ370" s="29">
        <f t="shared" si="271"/>
        <v>5.4360135900339754</v>
      </c>
      <c r="AK370" s="29">
        <f t="shared" si="272"/>
        <v>0.83449235048678716</v>
      </c>
      <c r="AL370" s="29">
        <f t="shared" si="273"/>
        <v>2.3987698616094311</v>
      </c>
      <c r="AM370" s="29">
        <f t="shared" si="274"/>
        <v>1.0192525481313703</v>
      </c>
      <c r="AN370" s="29">
        <f t="shared" si="275"/>
        <v>4.1724617524339358</v>
      </c>
      <c r="AO370" s="13">
        <v>975.5</v>
      </c>
      <c r="AP370" s="13">
        <v>176.6</v>
      </c>
      <c r="AQ370" s="13">
        <v>71.900000000000006</v>
      </c>
      <c r="AR370" s="59">
        <v>1224</v>
      </c>
      <c r="AS370" s="10">
        <v>19</v>
      </c>
      <c r="AT370" s="10">
        <v>171</v>
      </c>
      <c r="AU370" s="10">
        <v>43</v>
      </c>
      <c r="AV370" s="10">
        <v>16</v>
      </c>
      <c r="AW370" s="10">
        <v>28</v>
      </c>
      <c r="AX370" s="13">
        <f t="shared" si="276"/>
        <v>0.93137254901960786</v>
      </c>
      <c r="AY370" s="13">
        <f t="shared" si="277"/>
        <v>8.382352941176471</v>
      </c>
      <c r="AZ370" s="13">
        <f t="shared" si="278"/>
        <v>2.107843137254902</v>
      </c>
      <c r="BA370" s="13">
        <f t="shared" si="279"/>
        <v>0.78431372549019607</v>
      </c>
      <c r="BB370" s="13">
        <f t="shared" si="280"/>
        <v>1.3725490196078431</v>
      </c>
      <c r="BC370" s="13">
        <f t="shared" si="281"/>
        <v>12.668831168831169</v>
      </c>
      <c r="BD370" s="13">
        <f t="shared" si="282"/>
        <v>0.9337662337662338</v>
      </c>
      <c r="BE370" s="13">
        <f t="shared" si="283"/>
        <v>2.2935064935064933</v>
      </c>
      <c r="BF370" s="49">
        <v>45</v>
      </c>
      <c r="BG370" s="49">
        <v>16</v>
      </c>
      <c r="BH370" s="49">
        <v>1</v>
      </c>
      <c r="BI370" s="49">
        <v>62</v>
      </c>
      <c r="BJ370" s="49">
        <v>39</v>
      </c>
      <c r="BK370" s="49">
        <v>3</v>
      </c>
      <c r="BL370" s="49">
        <v>5</v>
      </c>
      <c r="BM370" s="49">
        <v>47</v>
      </c>
      <c r="BN370" s="39">
        <v>16.2</v>
      </c>
      <c r="BO370" s="39">
        <v>26.4</v>
      </c>
      <c r="BP370" s="13">
        <v>10.7</v>
      </c>
      <c r="BQ370" s="13">
        <v>-0.7</v>
      </c>
      <c r="BR370" s="13">
        <v>5.4</v>
      </c>
      <c r="BS370" s="13">
        <v>-0.9</v>
      </c>
      <c r="BT370" s="13">
        <v>0</v>
      </c>
      <c r="BU370" s="13">
        <v>14.5</v>
      </c>
      <c r="BV370" s="39">
        <v>23.6</v>
      </c>
      <c r="BW370" s="13">
        <v>7.7</v>
      </c>
      <c r="BX370" s="13">
        <v>-0.1</v>
      </c>
      <c r="BY370" s="13">
        <v>5.7</v>
      </c>
      <c r="BZ370" s="13">
        <v>-11.6</v>
      </c>
      <c r="CA370" s="13">
        <v>1.7</v>
      </c>
      <c r="CB370" s="39">
        <v>2.8</v>
      </c>
      <c r="CC370" s="51">
        <v>47.258862000000001</v>
      </c>
      <c r="CD370" s="10">
        <v>1407117</v>
      </c>
      <c r="CE370" s="73">
        <f t="shared" si="290"/>
        <v>1498488.2337662338</v>
      </c>
      <c r="CF370" s="66">
        <v>25.4</v>
      </c>
      <c r="CG370" s="66">
        <v>22.6</v>
      </c>
      <c r="CH370" s="66">
        <v>4.3</v>
      </c>
      <c r="CI370" s="66">
        <v>0.2</v>
      </c>
      <c r="CJ370" s="67">
        <f t="shared" ref="CJ370:CJ380" si="320">CI370/(AO370+2*(AP370+AQ370))*2000</f>
        <v>0.27164685908319186</v>
      </c>
      <c r="CK370" s="66">
        <v>2</v>
      </c>
      <c r="CL370" s="67">
        <f t="shared" ref="CL370:CL380" si="321">CK370/(AO370+2*(AP370+AQ370))*2000</f>
        <v>2.7164685908319188</v>
      </c>
      <c r="CM370" s="66">
        <v>2.2000000000000002</v>
      </c>
      <c r="CN370" s="10" t="s">
        <v>831</v>
      </c>
      <c r="CO370" s="10" t="s">
        <v>3489</v>
      </c>
      <c r="CP370" s="10"/>
      <c r="CQ370" s="10" t="s">
        <v>2393</v>
      </c>
      <c r="CR370" s="10">
        <v>72</v>
      </c>
      <c r="CS370" s="10">
        <v>200</v>
      </c>
      <c r="CT370" s="10">
        <v>15</v>
      </c>
      <c r="CU370" s="10" t="s">
        <v>3402</v>
      </c>
      <c r="CV370" s="10"/>
      <c r="CW370" s="10"/>
      <c r="CX370" s="10"/>
      <c r="CY370" s="10"/>
      <c r="CZ370" s="73">
        <v>1875000</v>
      </c>
      <c r="DA370" s="10">
        <v>2</v>
      </c>
    </row>
    <row r="371" spans="1:105" x14ac:dyDescent="0.2">
      <c r="A371" s="38" t="s">
        <v>2452</v>
      </c>
      <c r="B371" t="s">
        <v>952</v>
      </c>
      <c r="C371" t="s">
        <v>955</v>
      </c>
      <c r="D371" t="s">
        <v>955</v>
      </c>
      <c r="E371" t="str">
        <f t="shared" si="309"/>
        <v xml:space="preserve">Brookbank, Wade </v>
      </c>
      <c r="F371" t="s">
        <v>2531</v>
      </c>
      <c r="G371" t="s">
        <v>1524</v>
      </c>
      <c r="H371">
        <v>7</v>
      </c>
      <c r="I371">
        <v>1</v>
      </c>
      <c r="J371">
        <v>0</v>
      </c>
      <c r="K371">
        <f>I371+J371</f>
        <v>1</v>
      </c>
      <c r="L371">
        <v>-1</v>
      </c>
      <c r="M371">
        <v>15</v>
      </c>
      <c r="N371">
        <v>1</v>
      </c>
      <c r="O371" s="4">
        <f t="shared" si="318"/>
        <v>1</v>
      </c>
      <c r="P371">
        <v>48</v>
      </c>
      <c r="Q371">
        <v>0</v>
      </c>
      <c r="R371">
        <v>0</v>
      </c>
      <c r="S371">
        <v>0</v>
      </c>
      <c r="T371">
        <v>1</v>
      </c>
      <c r="U371" s="4">
        <f t="shared" si="319"/>
        <v>0</v>
      </c>
      <c r="V371" s="40">
        <v>0.2</v>
      </c>
      <c r="W371">
        <v>0</v>
      </c>
      <c r="X371">
        <v>0</v>
      </c>
      <c r="Y371">
        <v>0</v>
      </c>
      <c r="Z371">
        <v>0</v>
      </c>
      <c r="AA371">
        <f>I371-W371-Y371</f>
        <v>1</v>
      </c>
      <c r="AB371">
        <f>J371-X371-Z371</f>
        <v>0</v>
      </c>
      <c r="AC371" s="9">
        <f t="shared" si="264"/>
        <v>0</v>
      </c>
      <c r="AD371" s="9">
        <f t="shared" si="265"/>
        <v>0</v>
      </c>
      <c r="AE371" s="9">
        <f t="shared" si="266"/>
        <v>0</v>
      </c>
      <c r="AF371" s="9">
        <f t="shared" si="267"/>
        <v>0</v>
      </c>
      <c r="AG371" s="9">
        <f t="shared" si="268"/>
        <v>38.834951456310684</v>
      </c>
      <c r="AH371" s="9">
        <f t="shared" si="269"/>
        <v>0</v>
      </c>
      <c r="AI371" s="6">
        <f t="shared" si="270"/>
        <v>1.9417475728155342</v>
      </c>
      <c r="AJ371" s="6">
        <f t="shared" si="271"/>
        <v>0</v>
      </c>
      <c r="AK371" s="6">
        <f t="shared" si="272"/>
        <v>0</v>
      </c>
      <c r="AL371" s="6">
        <f t="shared" si="273"/>
        <v>3.8834951456310685</v>
      </c>
      <c r="AM371" s="6">
        <f t="shared" si="274"/>
        <v>0</v>
      </c>
      <c r="AN371" s="6">
        <f t="shared" si="275"/>
        <v>0</v>
      </c>
      <c r="AO371" s="32">
        <v>30.9</v>
      </c>
      <c r="AP371" s="32">
        <v>0</v>
      </c>
      <c r="AQ371" s="32">
        <v>0</v>
      </c>
      <c r="AR371" s="32">
        <v>30.9</v>
      </c>
      <c r="AS371" s="40">
        <v>0</v>
      </c>
      <c r="AT371" s="40">
        <v>3</v>
      </c>
      <c r="AU371" s="40">
        <v>1</v>
      </c>
      <c r="AV371" s="40">
        <v>0</v>
      </c>
      <c r="AW371" s="40">
        <v>0</v>
      </c>
      <c r="AX371" s="9">
        <f t="shared" si="276"/>
        <v>0</v>
      </c>
      <c r="AY371" s="9">
        <f t="shared" si="277"/>
        <v>5.825242718446602</v>
      </c>
      <c r="AZ371" s="9">
        <f t="shared" si="278"/>
        <v>1.9417475728155342</v>
      </c>
      <c r="BA371" s="9">
        <f t="shared" si="279"/>
        <v>0</v>
      </c>
      <c r="BB371" s="9">
        <f t="shared" si="280"/>
        <v>0</v>
      </c>
      <c r="BC371" s="9">
        <f t="shared" si="281"/>
        <v>4.4142857142857137</v>
      </c>
      <c r="BD371" s="9">
        <f t="shared" si="282"/>
        <v>0</v>
      </c>
      <c r="BE371" s="9">
        <f t="shared" si="283"/>
        <v>0</v>
      </c>
      <c r="BF371" s="3">
        <v>1</v>
      </c>
      <c r="BG371" s="3">
        <v>0</v>
      </c>
      <c r="BH371" s="3">
        <v>0</v>
      </c>
      <c r="BI371" s="3">
        <v>1</v>
      </c>
      <c r="BJ371" s="3">
        <v>2</v>
      </c>
      <c r="BK371" s="3">
        <v>0</v>
      </c>
      <c r="BL371" s="3">
        <v>0</v>
      </c>
      <c r="BM371" s="3">
        <v>2</v>
      </c>
      <c r="BN371" s="34">
        <f t="shared" ref="BN371:BN382" si="322">BU371+CA371</f>
        <v>2.5465177840551063</v>
      </c>
      <c r="BO371" s="34">
        <f t="shared" ref="BO371:BO382" si="323">BN371/AR371*2000</f>
        <v>164.82315754401984</v>
      </c>
      <c r="BP371" s="34">
        <v>2.0639672519544545</v>
      </c>
      <c r="BQ371" s="34">
        <v>0</v>
      </c>
      <c r="BR371" s="34">
        <v>7.7811700656691138E-3</v>
      </c>
      <c r="BS371" s="34">
        <v>0</v>
      </c>
      <c r="BT371" s="34">
        <v>0</v>
      </c>
      <c r="BU371" s="34">
        <f t="shared" ref="BU371:BU382" si="324">SUM(BP371:BT371)</f>
        <v>2.0717484220201237</v>
      </c>
      <c r="BV371" s="34">
        <f t="shared" ref="BV371:BV382" si="325">BU371/AR371*2000</f>
        <v>134.09374899806625</v>
      </c>
      <c r="BW371" s="34">
        <v>8.7702237081686674E-2</v>
      </c>
      <c r="BX371" s="34">
        <v>0</v>
      </c>
      <c r="BY371" s="34">
        <v>0</v>
      </c>
      <c r="BZ371" s="34">
        <v>0.38706712495329593</v>
      </c>
      <c r="CA371" s="34">
        <f t="shared" ref="CA371:CA382" si="326">SUM(BW371:BZ371)</f>
        <v>0.4747693620349826</v>
      </c>
      <c r="CB371" s="34">
        <f t="shared" ref="CB371:CB382" si="327">CA371/AR371*2000</f>
        <v>30.729408545953568</v>
      </c>
      <c r="CE371" s="68">
        <f t="shared" si="290"/>
        <v>165000</v>
      </c>
      <c r="CF371" s="9">
        <v>1.1000000000000001</v>
      </c>
      <c r="CG371" s="9">
        <v>1.2</v>
      </c>
      <c r="CH371" s="9">
        <v>-0.6</v>
      </c>
      <c r="CI371" s="9">
        <v>0.2</v>
      </c>
      <c r="CJ371" s="9">
        <f t="shared" si="320"/>
        <v>12.944983818770227</v>
      </c>
      <c r="CK371" s="9">
        <v>-0.1</v>
      </c>
      <c r="CL371" s="9">
        <f t="shared" si="321"/>
        <v>-6.4724919093851137</v>
      </c>
      <c r="CM371" s="9">
        <v>0.1</v>
      </c>
      <c r="CN371" t="s">
        <v>3493</v>
      </c>
      <c r="CO371" t="s">
        <v>60</v>
      </c>
      <c r="CP371" t="s">
        <v>3102</v>
      </c>
      <c r="CQ371" t="s">
        <v>2400</v>
      </c>
      <c r="CR371">
        <v>76</v>
      </c>
      <c r="CS371">
        <v>227</v>
      </c>
      <c r="CU371" t="s">
        <v>3402</v>
      </c>
      <c r="CV371" t="s">
        <v>2382</v>
      </c>
      <c r="CW371">
        <v>0</v>
      </c>
      <c r="CX371">
        <v>0</v>
      </c>
      <c r="CY371">
        <v>0</v>
      </c>
      <c r="CZ371" s="70"/>
      <c r="DA371">
        <v>0</v>
      </c>
    </row>
    <row r="372" spans="1:105" x14ac:dyDescent="0.2">
      <c r="A372" s="44" t="s">
        <v>2372</v>
      </c>
      <c r="B372" s="43" t="s">
        <v>952</v>
      </c>
      <c r="C372" s="43" t="s">
        <v>955</v>
      </c>
      <c r="D372" s="42" t="s">
        <v>955</v>
      </c>
      <c r="E372" s="42" t="str">
        <f t="shared" si="309"/>
        <v xml:space="preserve">Brookbank, Wade </v>
      </c>
      <c r="F372" s="42" t="s">
        <v>2531</v>
      </c>
      <c r="G372" s="45" t="s">
        <v>1540</v>
      </c>
      <c r="H372" s="43">
        <v>32</v>
      </c>
      <c r="I372" s="64">
        <v>1</v>
      </c>
      <c r="J372" s="64">
        <v>1</v>
      </c>
      <c r="K372" s="64">
        <v>2</v>
      </c>
      <c r="L372" s="43">
        <v>4</v>
      </c>
      <c r="M372">
        <v>76</v>
      </c>
      <c r="N372">
        <v>12</v>
      </c>
      <c r="O372" s="4">
        <f t="shared" si="318"/>
        <v>8.3333333333333329E-2</v>
      </c>
      <c r="Q372">
        <v>0</v>
      </c>
      <c r="R372">
        <v>0</v>
      </c>
      <c r="S372">
        <v>1</v>
      </c>
      <c r="T372">
        <v>3</v>
      </c>
      <c r="U372" s="4">
        <f t="shared" si="319"/>
        <v>0.25</v>
      </c>
      <c r="V372">
        <v>0.2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 s="9">
        <f t="shared" si="264"/>
        <v>0</v>
      </c>
      <c r="AD372" s="9">
        <f t="shared" si="265"/>
        <v>0</v>
      </c>
      <c r="AE372" s="9">
        <f t="shared" si="266"/>
        <v>0</v>
      </c>
      <c r="AF372" s="9">
        <f t="shared" si="267"/>
        <v>0</v>
      </c>
      <c r="AG372" s="9">
        <f t="shared" si="268"/>
        <v>10.054461667364894</v>
      </c>
      <c r="AH372" s="9">
        <f t="shared" si="269"/>
        <v>10.054461667364894</v>
      </c>
      <c r="AI372" s="58">
        <f t="shared" si="270"/>
        <v>3.519061583577713</v>
      </c>
      <c r="AJ372" s="58">
        <f t="shared" si="271"/>
        <v>0</v>
      </c>
      <c r="AK372" s="58">
        <f t="shared" si="272"/>
        <v>0</v>
      </c>
      <c r="AL372" s="58">
        <f t="shared" si="273"/>
        <v>1.5081692501047339</v>
      </c>
      <c r="AM372" s="58">
        <f t="shared" si="274"/>
        <v>0</v>
      </c>
      <c r="AN372" s="58">
        <f t="shared" si="275"/>
        <v>0</v>
      </c>
      <c r="AO372" s="56">
        <v>119.35</v>
      </c>
      <c r="AP372" s="56">
        <v>2.25</v>
      </c>
      <c r="AQ372" s="56">
        <v>0</v>
      </c>
      <c r="AR372" s="57">
        <f>SUM(AO372:AQ372)</f>
        <v>121.6</v>
      </c>
      <c r="AS372">
        <v>10</v>
      </c>
      <c r="AT372">
        <v>19</v>
      </c>
      <c r="AU372">
        <v>1</v>
      </c>
      <c r="AV372">
        <v>3</v>
      </c>
      <c r="AW372">
        <v>1</v>
      </c>
      <c r="AX372" s="9">
        <f t="shared" si="276"/>
        <v>4.9342105263157894</v>
      </c>
      <c r="AY372" s="9">
        <f t="shared" si="277"/>
        <v>9.375</v>
      </c>
      <c r="AZ372" s="9">
        <f t="shared" si="278"/>
        <v>0.49342105263157893</v>
      </c>
      <c r="BA372" s="9">
        <f t="shared" si="279"/>
        <v>1.4802631578947369</v>
      </c>
      <c r="BB372" s="9">
        <f t="shared" si="280"/>
        <v>0.49342105263157893</v>
      </c>
      <c r="BC372" s="33">
        <f t="shared" si="281"/>
        <v>3.7296874999999998</v>
      </c>
      <c r="BD372" s="33">
        <f t="shared" si="282"/>
        <v>0</v>
      </c>
      <c r="BE372" s="33">
        <f t="shared" si="283"/>
        <v>7.03125E-2</v>
      </c>
      <c r="BF372" s="42">
        <f>BI372-BG372-BH372</f>
        <v>7</v>
      </c>
      <c r="BG372" s="43">
        <v>0</v>
      </c>
      <c r="BH372" s="43">
        <v>0</v>
      </c>
      <c r="BI372" s="43">
        <v>7</v>
      </c>
      <c r="BJ372" s="42">
        <f>BM372-BK372-BL372</f>
        <v>3</v>
      </c>
      <c r="BK372" s="43">
        <v>0</v>
      </c>
      <c r="BL372" s="43">
        <v>0</v>
      </c>
      <c r="BM372" s="43">
        <v>3</v>
      </c>
      <c r="BN372" s="34">
        <f t="shared" si="322"/>
        <v>2.7937800059144458</v>
      </c>
      <c r="BO372" s="34">
        <f t="shared" si="323"/>
        <v>45.950329044645493</v>
      </c>
      <c r="BP372" s="33">
        <v>-0.1475832708162664</v>
      </c>
      <c r="BQ372" s="33">
        <v>-0.12025250263177871</v>
      </c>
      <c r="BR372" s="33">
        <v>1.8517536836360611</v>
      </c>
      <c r="BS372" s="33">
        <v>0</v>
      </c>
      <c r="BT372" s="33">
        <v>0</v>
      </c>
      <c r="BU372" s="9">
        <f t="shared" si="324"/>
        <v>1.5839179101880161</v>
      </c>
      <c r="BV372" s="34">
        <f t="shared" si="325"/>
        <v>26.051281417566052</v>
      </c>
      <c r="BW372" s="33">
        <v>2.0713429681818472</v>
      </c>
      <c r="BX372" s="33">
        <v>1.3599107663968973E-2</v>
      </c>
      <c r="BY372" s="33">
        <v>0</v>
      </c>
      <c r="BZ372" s="33">
        <v>-0.87507998011938659</v>
      </c>
      <c r="CA372" s="9">
        <f t="shared" si="326"/>
        <v>1.2098620957264297</v>
      </c>
      <c r="CB372" s="34">
        <f t="shared" si="327"/>
        <v>19.899047627079437</v>
      </c>
      <c r="CC372" s="47">
        <v>34.475203999999998</v>
      </c>
      <c r="CD372">
        <v>165000</v>
      </c>
      <c r="CE372" s="68">
        <f t="shared" si="290"/>
        <v>165000</v>
      </c>
      <c r="CF372" s="62">
        <v>4.5</v>
      </c>
      <c r="CG372" s="62">
        <v>4.2</v>
      </c>
      <c r="CH372" s="62">
        <v>3.9</v>
      </c>
      <c r="CI372" s="62">
        <v>-1.2</v>
      </c>
      <c r="CJ372" s="63">
        <f t="shared" si="320"/>
        <v>-19.378280177634235</v>
      </c>
      <c r="CK372" s="62">
        <v>0.9</v>
      </c>
      <c r="CL372" s="63">
        <f t="shared" si="321"/>
        <v>14.533710133225677</v>
      </c>
      <c r="CM372" s="62">
        <v>-0.3</v>
      </c>
      <c r="CN372" t="s">
        <v>2070</v>
      </c>
      <c r="CO372" t="s">
        <v>60</v>
      </c>
      <c r="CP372" t="s">
        <v>3102</v>
      </c>
      <c r="CQ372" t="s">
        <v>2400</v>
      </c>
      <c r="CR372">
        <v>76</v>
      </c>
      <c r="CS372">
        <v>225</v>
      </c>
      <c r="CT372">
        <v>28</v>
      </c>
      <c r="CU372" t="s">
        <v>3402</v>
      </c>
      <c r="CZ372" s="72">
        <v>500000</v>
      </c>
      <c r="DA372">
        <v>0</v>
      </c>
    </row>
    <row r="373" spans="1:105" x14ac:dyDescent="0.2">
      <c r="A373" s="38" t="s">
        <v>2452</v>
      </c>
      <c r="B373" t="s">
        <v>530</v>
      </c>
      <c r="C373" t="s">
        <v>967</v>
      </c>
      <c r="D373" t="s">
        <v>956</v>
      </c>
      <c r="E373" t="str">
        <f t="shared" si="309"/>
        <v xml:space="preserve">Johnson, Aaron </v>
      </c>
      <c r="F373" t="s">
        <v>208</v>
      </c>
      <c r="G373" t="s">
        <v>1524</v>
      </c>
      <c r="H373">
        <v>61</v>
      </c>
      <c r="I373">
        <v>3</v>
      </c>
      <c r="J373">
        <v>7</v>
      </c>
      <c r="K373">
        <f>I373+J373</f>
        <v>10</v>
      </c>
      <c r="L373">
        <v>-9</v>
      </c>
      <c r="M373">
        <v>38</v>
      </c>
      <c r="N373">
        <v>52</v>
      </c>
      <c r="O373" s="4">
        <f t="shared" si="318"/>
        <v>5.7692307692307696E-2</v>
      </c>
      <c r="P373">
        <v>1147</v>
      </c>
      <c r="Q373">
        <v>0</v>
      </c>
      <c r="R373">
        <v>0</v>
      </c>
      <c r="S373">
        <v>0</v>
      </c>
      <c r="T373">
        <v>0</v>
      </c>
      <c r="U373" s="4">
        <f t="shared" si="319"/>
        <v>0</v>
      </c>
      <c r="V373" s="40">
        <v>0</v>
      </c>
      <c r="W373">
        <v>0</v>
      </c>
      <c r="X373">
        <v>1</v>
      </c>
      <c r="Y373">
        <v>0</v>
      </c>
      <c r="Z373">
        <v>0</v>
      </c>
      <c r="AA373">
        <f>I373-W373-Y373</f>
        <v>3</v>
      </c>
      <c r="AB373">
        <f>J373-X373-Z373</f>
        <v>6</v>
      </c>
      <c r="AC373" s="9">
        <f t="shared" si="264"/>
        <v>0</v>
      </c>
      <c r="AD373" s="9">
        <f t="shared" si="265"/>
        <v>7.0450097847358117</v>
      </c>
      <c r="AE373" s="9">
        <f t="shared" si="266"/>
        <v>0</v>
      </c>
      <c r="AF373" s="9">
        <f t="shared" si="267"/>
        <v>0</v>
      </c>
      <c r="AG373" s="9">
        <f t="shared" si="268"/>
        <v>5.0784097054052149</v>
      </c>
      <c r="AH373" s="9">
        <f t="shared" si="269"/>
        <v>10.15681941081043</v>
      </c>
      <c r="AI373" s="6">
        <f t="shared" si="270"/>
        <v>2.5392048527026074</v>
      </c>
      <c r="AJ373" s="6">
        <f t="shared" si="271"/>
        <v>4.227005870841487</v>
      </c>
      <c r="AK373" s="6">
        <f t="shared" si="272"/>
        <v>0</v>
      </c>
      <c r="AL373" s="6">
        <f t="shared" si="273"/>
        <v>3.0470458232431286</v>
      </c>
      <c r="AM373" s="6">
        <f t="shared" si="274"/>
        <v>4.227005870841487</v>
      </c>
      <c r="AN373" s="6">
        <f t="shared" si="275"/>
        <v>7.2289156626506035</v>
      </c>
      <c r="AO373" s="32">
        <v>708.88333333333333</v>
      </c>
      <c r="AP373" s="32">
        <v>42.583333333333336</v>
      </c>
      <c r="AQ373" s="32">
        <v>24.9</v>
      </c>
      <c r="AR373" s="32">
        <v>776.36666666666667</v>
      </c>
      <c r="AS373" s="40">
        <v>41</v>
      </c>
      <c r="AT373" s="40">
        <v>65</v>
      </c>
      <c r="AU373" s="40">
        <v>30</v>
      </c>
      <c r="AV373" s="40">
        <v>10</v>
      </c>
      <c r="AW373" s="40">
        <v>11</v>
      </c>
      <c r="AX373" s="9">
        <f t="shared" si="276"/>
        <v>3.168605899274398</v>
      </c>
      <c r="AY373" s="9">
        <f t="shared" si="277"/>
        <v>5.0233995964106306</v>
      </c>
      <c r="AZ373" s="9">
        <f t="shared" si="278"/>
        <v>2.3184921214202912</v>
      </c>
      <c r="BA373" s="9">
        <f t="shared" si="279"/>
        <v>0.77283070714009694</v>
      </c>
      <c r="BB373" s="9">
        <f t="shared" si="280"/>
        <v>0.8501137778541068</v>
      </c>
      <c r="BC373" s="9">
        <f t="shared" si="281"/>
        <v>11.621038251366119</v>
      </c>
      <c r="BD373" s="9">
        <f t="shared" si="282"/>
        <v>0.40819672131147539</v>
      </c>
      <c r="BE373" s="9">
        <f t="shared" si="283"/>
        <v>0.69808743169398912</v>
      </c>
      <c r="BF373" s="3">
        <v>30</v>
      </c>
      <c r="BG373" s="3">
        <v>3</v>
      </c>
      <c r="BH373" s="3">
        <v>0</v>
      </c>
      <c r="BI373" s="3">
        <v>33</v>
      </c>
      <c r="BJ373" s="3">
        <v>36</v>
      </c>
      <c r="BK373" s="3">
        <v>3</v>
      </c>
      <c r="BL373" s="3">
        <v>3</v>
      </c>
      <c r="BM373" s="3">
        <v>42</v>
      </c>
      <c r="BN373" s="34">
        <f t="shared" si="322"/>
        <v>15.936056431157786</v>
      </c>
      <c r="BO373" s="34">
        <f t="shared" si="323"/>
        <v>41.052912535720544</v>
      </c>
      <c r="BP373" s="34">
        <v>4.884664076272724</v>
      </c>
      <c r="BQ373" s="34">
        <v>-0.64043047685450116</v>
      </c>
      <c r="BR373" s="34">
        <v>3.6252482069173801E-2</v>
      </c>
      <c r="BS373" s="34">
        <v>-4.9014900660164062E-2</v>
      </c>
      <c r="BT373" s="34">
        <v>0</v>
      </c>
      <c r="BU373" s="34">
        <f t="shared" si="324"/>
        <v>4.2314711808272332</v>
      </c>
      <c r="BV373" s="34">
        <f t="shared" si="325"/>
        <v>10.900702883072173</v>
      </c>
      <c r="BW373" s="34">
        <v>13.716335129157937</v>
      </c>
      <c r="BX373" s="34">
        <v>-1.1183918636758694</v>
      </c>
      <c r="BY373" s="34">
        <v>0.70111667612950113</v>
      </c>
      <c r="BZ373" s="34">
        <v>-1.5944746912810173</v>
      </c>
      <c r="CA373" s="34">
        <f t="shared" si="326"/>
        <v>11.704585250330553</v>
      </c>
      <c r="CB373" s="34">
        <f t="shared" si="327"/>
        <v>30.15220965264837</v>
      </c>
      <c r="CC373" s="15">
        <v>42</v>
      </c>
      <c r="CD373" s="7">
        <v>935300</v>
      </c>
      <c r="CE373" s="68">
        <f t="shared" si="290"/>
        <v>1257288.524590164</v>
      </c>
      <c r="CF373" s="9">
        <v>18.3</v>
      </c>
      <c r="CG373" s="9">
        <v>20.8</v>
      </c>
      <c r="CH373" s="9">
        <v>-3.6</v>
      </c>
      <c r="CI373" s="9">
        <v>-0.5</v>
      </c>
      <c r="CJ373" s="9">
        <f t="shared" si="320"/>
        <v>-1.1850447354387628</v>
      </c>
      <c r="CK373" s="9">
        <v>1.4</v>
      </c>
      <c r="CL373" s="9">
        <f t="shared" si="321"/>
        <v>3.3181252592285357</v>
      </c>
      <c r="CM373" s="9">
        <v>0.9</v>
      </c>
      <c r="CN373" t="s">
        <v>1167</v>
      </c>
      <c r="CO373" t="s">
        <v>1168</v>
      </c>
      <c r="CP373" t="s">
        <v>2430</v>
      </c>
      <c r="CQ373" t="s">
        <v>2400</v>
      </c>
      <c r="CR373">
        <v>74</v>
      </c>
      <c r="CS373">
        <v>211</v>
      </c>
      <c r="CU373" t="s">
        <v>3402</v>
      </c>
      <c r="CV373" t="s">
        <v>2382</v>
      </c>
      <c r="CW373">
        <v>0</v>
      </c>
      <c r="CX373">
        <v>0</v>
      </c>
      <c r="CY373">
        <v>0</v>
      </c>
      <c r="CZ373" s="70"/>
      <c r="DA373">
        <v>0</v>
      </c>
    </row>
    <row r="374" spans="1:105" x14ac:dyDescent="0.2">
      <c r="A374" s="44" t="s">
        <v>2372</v>
      </c>
      <c r="B374" s="43" t="s">
        <v>530</v>
      </c>
      <c r="C374" s="43" t="s">
        <v>967</v>
      </c>
      <c r="D374" s="42" t="s">
        <v>956</v>
      </c>
      <c r="E374" s="42" t="str">
        <f t="shared" si="309"/>
        <v xml:space="preserve">Johnson, Aaron </v>
      </c>
      <c r="F374" s="42" t="s">
        <v>208</v>
      </c>
      <c r="G374" s="45" t="s">
        <v>2374</v>
      </c>
      <c r="H374" s="43">
        <v>30</v>
      </c>
      <c r="I374" s="64">
        <v>0</v>
      </c>
      <c r="J374" s="64">
        <v>2</v>
      </c>
      <c r="K374" s="64">
        <v>2</v>
      </c>
      <c r="L374" s="43">
        <v>2</v>
      </c>
      <c r="M374">
        <v>30</v>
      </c>
      <c r="N374">
        <v>16</v>
      </c>
      <c r="O374" s="4">
        <f t="shared" si="318"/>
        <v>0</v>
      </c>
      <c r="Q374">
        <v>0</v>
      </c>
      <c r="R374">
        <v>0</v>
      </c>
      <c r="S374">
        <v>0</v>
      </c>
      <c r="T374">
        <v>0</v>
      </c>
      <c r="U374" s="4">
        <f t="shared" si="319"/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1</v>
      </c>
      <c r="AC374" s="9">
        <f t="shared" si="264"/>
        <v>0</v>
      </c>
      <c r="AD374" s="9">
        <f t="shared" si="265"/>
        <v>5.4711246200607899</v>
      </c>
      <c r="AE374" s="9">
        <f t="shared" si="266"/>
        <v>0</v>
      </c>
      <c r="AF374" s="9">
        <f t="shared" si="267"/>
        <v>0</v>
      </c>
      <c r="AG374" s="9">
        <f t="shared" si="268"/>
        <v>0</v>
      </c>
      <c r="AH374" s="9">
        <f t="shared" si="269"/>
        <v>3.4828036569438399</v>
      </c>
      <c r="AI374" s="58">
        <f t="shared" si="270"/>
        <v>2.7862429255550718</v>
      </c>
      <c r="AJ374" s="58">
        <f t="shared" si="271"/>
        <v>5.4711246200607899</v>
      </c>
      <c r="AK374" s="58">
        <f t="shared" si="272"/>
        <v>0</v>
      </c>
      <c r="AL374" s="58">
        <f t="shared" si="273"/>
        <v>2.4379625598606878</v>
      </c>
      <c r="AM374" s="58">
        <f t="shared" si="274"/>
        <v>0</v>
      </c>
      <c r="AN374" s="58">
        <f t="shared" si="275"/>
        <v>10.931174089068827</v>
      </c>
      <c r="AO374" s="56">
        <v>344.55</v>
      </c>
      <c r="AP374" s="56">
        <v>54.833333333333336</v>
      </c>
      <c r="AQ374" s="56">
        <v>16.466666666666665</v>
      </c>
      <c r="AR374" s="57">
        <f>SUM(AO374:AQ374)</f>
        <v>415.84999999999997</v>
      </c>
      <c r="AS374">
        <v>28</v>
      </c>
      <c r="AT374">
        <v>41</v>
      </c>
      <c r="AU374">
        <v>6</v>
      </c>
      <c r="AV374">
        <v>16</v>
      </c>
      <c r="AW374">
        <v>18</v>
      </c>
      <c r="AX374" s="9">
        <f t="shared" si="276"/>
        <v>4.0399182397499107</v>
      </c>
      <c r="AY374" s="9">
        <f t="shared" si="277"/>
        <v>5.9155945653480826</v>
      </c>
      <c r="AZ374" s="9">
        <f t="shared" si="278"/>
        <v>0.86569676566069509</v>
      </c>
      <c r="BA374" s="9">
        <f t="shared" si="279"/>
        <v>2.3085247084285201</v>
      </c>
      <c r="BB374" s="9">
        <f t="shared" si="280"/>
        <v>2.5970902969820853</v>
      </c>
      <c r="BC374" s="33">
        <f t="shared" si="281"/>
        <v>11.485000000000001</v>
      </c>
      <c r="BD374" s="33">
        <f t="shared" si="282"/>
        <v>0.54888888888888887</v>
      </c>
      <c r="BE374" s="33">
        <f t="shared" si="283"/>
        <v>1.8277777777777779</v>
      </c>
      <c r="BF374" s="42">
        <f>BI374-BG374-BH374</f>
        <v>16</v>
      </c>
      <c r="BG374" s="43">
        <v>5</v>
      </c>
      <c r="BH374" s="43">
        <v>0</v>
      </c>
      <c r="BI374" s="43">
        <v>21</v>
      </c>
      <c r="BJ374" s="42">
        <f>BM374-BK374-BL374</f>
        <v>14</v>
      </c>
      <c r="BK374" s="43">
        <v>0</v>
      </c>
      <c r="BL374" s="43">
        <v>3</v>
      </c>
      <c r="BM374" s="43">
        <v>17</v>
      </c>
      <c r="BN374" s="34">
        <f t="shared" si="322"/>
        <v>-0.70266672037982358</v>
      </c>
      <c r="BO374" s="34">
        <f t="shared" si="323"/>
        <v>-3.3794239287234515</v>
      </c>
      <c r="BP374" s="33">
        <v>-2.2323154277827513</v>
      </c>
      <c r="BQ374" s="33">
        <v>-1.5409562799355652</v>
      </c>
      <c r="BR374" s="33">
        <v>0.18314658342705861</v>
      </c>
      <c r="BS374" s="33">
        <v>-4.2878415792448027E-2</v>
      </c>
      <c r="BT374" s="33">
        <v>0</v>
      </c>
      <c r="BU374" s="9">
        <f t="shared" si="324"/>
        <v>-3.6330035400837057</v>
      </c>
      <c r="BV374" s="34">
        <f t="shared" si="325"/>
        <v>-17.472663412690661</v>
      </c>
      <c r="BW374" s="33">
        <v>8.0994424166309376</v>
      </c>
      <c r="BX374" s="33">
        <v>1.8524136421399224</v>
      </c>
      <c r="BY374" s="33">
        <v>-0.25802092407244104</v>
      </c>
      <c r="BZ374" s="33">
        <v>-6.7634983149945356</v>
      </c>
      <c r="CA374" s="9">
        <f t="shared" si="326"/>
        <v>2.9303368197038822</v>
      </c>
      <c r="CB374" s="34">
        <f t="shared" si="327"/>
        <v>14.09323948396721</v>
      </c>
      <c r="CC374" s="47">
        <v>47.358333999999999</v>
      </c>
      <c r="CD374">
        <v>335196</v>
      </c>
      <c r="CE374" s="68">
        <f t="shared" si="290"/>
        <v>916202.4</v>
      </c>
      <c r="CF374" s="62">
        <v>10.4</v>
      </c>
      <c r="CG374" s="62">
        <v>9.8000000000000007</v>
      </c>
      <c r="CH374" s="62">
        <v>5.0999999999999996</v>
      </c>
      <c r="CI374" s="62">
        <v>-1.5</v>
      </c>
      <c r="CJ374" s="63">
        <f t="shared" si="320"/>
        <v>-6.1582674740839582</v>
      </c>
      <c r="CK374" s="62">
        <v>2</v>
      </c>
      <c r="CL374" s="63">
        <f t="shared" si="321"/>
        <v>8.2110232987786116</v>
      </c>
      <c r="CM374" s="62">
        <v>0.5</v>
      </c>
      <c r="CN374" t="s">
        <v>1629</v>
      </c>
      <c r="CO374" t="s">
        <v>1168</v>
      </c>
      <c r="CP374" t="s">
        <v>2430</v>
      </c>
      <c r="CQ374" t="s">
        <v>2400</v>
      </c>
      <c r="CR374">
        <v>74</v>
      </c>
      <c r="CS374">
        <v>211</v>
      </c>
      <c r="CT374">
        <v>2</v>
      </c>
      <c r="CU374" t="s">
        <v>3402</v>
      </c>
      <c r="CZ374" s="72">
        <v>475000</v>
      </c>
      <c r="DA374">
        <v>0</v>
      </c>
    </row>
    <row r="375" spans="1:105" x14ac:dyDescent="0.2">
      <c r="A375" s="44" t="s">
        <v>2372</v>
      </c>
      <c r="B375" s="43"/>
      <c r="C375" s="43" t="s">
        <v>956</v>
      </c>
      <c r="D375" s="42" t="s">
        <v>956</v>
      </c>
      <c r="E375" s="42" t="str">
        <f t="shared" si="309"/>
        <v xml:space="preserve">Berti, Adam </v>
      </c>
      <c r="F375" s="42" t="s">
        <v>2490</v>
      </c>
      <c r="G375" s="45" t="s">
        <v>1540</v>
      </c>
      <c r="H375" s="43">
        <v>2</v>
      </c>
      <c r="I375" s="64">
        <v>0</v>
      </c>
      <c r="J375" s="64">
        <v>0</v>
      </c>
      <c r="K375" s="64">
        <v>0</v>
      </c>
      <c r="L375" s="43">
        <v>0</v>
      </c>
      <c r="M375">
        <v>0</v>
      </c>
      <c r="N375">
        <v>1</v>
      </c>
      <c r="O375" s="4">
        <f t="shared" si="318"/>
        <v>0</v>
      </c>
      <c r="Q375">
        <v>0</v>
      </c>
      <c r="R375">
        <v>0</v>
      </c>
      <c r="S375">
        <v>0</v>
      </c>
      <c r="T375">
        <v>0</v>
      </c>
      <c r="U375" s="4">
        <f t="shared" si="319"/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s="9">
        <f t="shared" si="264"/>
        <v>0</v>
      </c>
      <c r="AD375" s="9">
        <f t="shared" si="265"/>
        <v>0</v>
      </c>
      <c r="AE375" s="9">
        <f t="shared" si="266"/>
        <v>0</v>
      </c>
      <c r="AF375" s="9">
        <f t="shared" si="267"/>
        <v>0</v>
      </c>
      <c r="AG375" s="9">
        <f t="shared" si="268"/>
        <v>0</v>
      </c>
      <c r="AH375" s="9">
        <f t="shared" si="269"/>
        <v>0</v>
      </c>
      <c r="AI375" s="58">
        <f t="shared" si="270"/>
        <v>0</v>
      </c>
      <c r="AJ375" s="58">
        <f t="shared" si="271"/>
        <v>0</v>
      </c>
      <c r="AK375" s="58">
        <f t="shared" si="272"/>
        <v>0</v>
      </c>
      <c r="AL375" s="58">
        <f t="shared" si="273"/>
        <v>0</v>
      </c>
      <c r="AM375" s="58">
        <f t="shared" si="274"/>
        <v>0</v>
      </c>
      <c r="AN375" s="58">
        <f t="shared" si="275"/>
        <v>0</v>
      </c>
      <c r="AO375" s="56">
        <v>19.850000000000001</v>
      </c>
      <c r="AP375" s="56">
        <v>0.38333333333333341</v>
      </c>
      <c r="AQ375" s="56">
        <v>0</v>
      </c>
      <c r="AR375" s="57">
        <f>SUM(AO375:AQ375)</f>
        <v>20.233333333333334</v>
      </c>
      <c r="AS375">
        <v>1</v>
      </c>
      <c r="AT375">
        <v>1</v>
      </c>
      <c r="AU375">
        <v>1</v>
      </c>
      <c r="AV375">
        <v>0</v>
      </c>
      <c r="AW375">
        <v>0</v>
      </c>
      <c r="AX375" s="9">
        <f t="shared" si="276"/>
        <v>2.9654036243822071</v>
      </c>
      <c r="AY375" s="9">
        <f t="shared" si="277"/>
        <v>2.9654036243822071</v>
      </c>
      <c r="AZ375" s="9">
        <f t="shared" si="278"/>
        <v>2.9654036243822071</v>
      </c>
      <c r="BA375" s="9">
        <f t="shared" si="279"/>
        <v>0</v>
      </c>
      <c r="BB375" s="9">
        <f t="shared" si="280"/>
        <v>0</v>
      </c>
      <c r="BC375" s="33">
        <f t="shared" si="281"/>
        <v>9.9250000000000007</v>
      </c>
      <c r="BD375" s="33">
        <f t="shared" si="282"/>
        <v>0</v>
      </c>
      <c r="BE375" s="33">
        <f t="shared" si="283"/>
        <v>0.19166666666666671</v>
      </c>
      <c r="BF375" s="42">
        <f>BI375-BG375-BH375</f>
        <v>0</v>
      </c>
      <c r="BG375" s="43">
        <v>0</v>
      </c>
      <c r="BH375" s="43">
        <v>0</v>
      </c>
      <c r="BI375" s="43">
        <v>0</v>
      </c>
      <c r="BJ375" s="42">
        <f>BM375-BK375-BL375</f>
        <v>0</v>
      </c>
      <c r="BK375" s="43">
        <v>0</v>
      </c>
      <c r="BL375" s="43">
        <v>0</v>
      </c>
      <c r="BM375" s="43">
        <v>0</v>
      </c>
      <c r="BN375" s="34">
        <f t="shared" si="322"/>
        <v>-6.0514944158426398E-2</v>
      </c>
      <c r="BO375" s="34">
        <f t="shared" si="323"/>
        <v>-5.9817078245561506</v>
      </c>
      <c r="BP375" s="33">
        <v>-0.49244070812044149</v>
      </c>
      <c r="BQ375" s="33">
        <v>-1.9124047804191122E-2</v>
      </c>
      <c r="BR375" s="33">
        <v>-0.14775219916723237</v>
      </c>
      <c r="BS375" s="33">
        <v>0</v>
      </c>
      <c r="BT375" s="33">
        <v>0</v>
      </c>
      <c r="BU375" s="9">
        <f t="shared" si="324"/>
        <v>-0.65931695509186494</v>
      </c>
      <c r="BV375" s="34">
        <f t="shared" si="325"/>
        <v>-65.17136294153525</v>
      </c>
      <c r="BW375" s="33">
        <v>0.39139304416671911</v>
      </c>
      <c r="BX375" s="33">
        <v>1.1965565586618766E-3</v>
      </c>
      <c r="BY375" s="33">
        <v>0</v>
      </c>
      <c r="BZ375" s="33">
        <v>0.20621241020805756</v>
      </c>
      <c r="CA375" s="9">
        <f t="shared" si="326"/>
        <v>0.59880201093343854</v>
      </c>
      <c r="CB375" s="34">
        <f t="shared" si="327"/>
        <v>59.189655116979097</v>
      </c>
      <c r="CE375" s="68">
        <f t="shared" si="290"/>
        <v>165000</v>
      </c>
      <c r="CF375" s="62">
        <v>0.2</v>
      </c>
      <c r="CG375" s="62">
        <v>0.1</v>
      </c>
      <c r="CH375" s="62">
        <v>0</v>
      </c>
      <c r="CI375" s="62">
        <v>-0.1</v>
      </c>
      <c r="CJ375" s="63">
        <f t="shared" si="320"/>
        <v>-9.7008892481810847</v>
      </c>
      <c r="CK375" s="62">
        <v>0</v>
      </c>
      <c r="CL375" s="63">
        <f t="shared" si="321"/>
        <v>0</v>
      </c>
      <c r="CM375" s="62">
        <v>-0.1</v>
      </c>
      <c r="CN375" t="s">
        <v>1634</v>
      </c>
      <c r="CO375" t="s">
        <v>2981</v>
      </c>
      <c r="CP375" t="s">
        <v>2427</v>
      </c>
      <c r="CQ375" t="s">
        <v>2400</v>
      </c>
      <c r="CR375">
        <v>75</v>
      </c>
      <c r="CS375">
        <v>207</v>
      </c>
      <c r="CT375">
        <v>45</v>
      </c>
      <c r="CU375" t="s">
        <v>3402</v>
      </c>
      <c r="CV375" t="s">
        <v>3090</v>
      </c>
      <c r="CZ375" s="72">
        <v>600000</v>
      </c>
      <c r="DA375">
        <v>0</v>
      </c>
    </row>
    <row r="376" spans="1:105" x14ac:dyDescent="0.2">
      <c r="A376" s="38" t="s">
        <v>2452</v>
      </c>
      <c r="B376" t="s">
        <v>956</v>
      </c>
      <c r="C376" t="s">
        <v>956</v>
      </c>
      <c r="D376" t="s">
        <v>956</v>
      </c>
      <c r="E376" t="str">
        <f t="shared" si="309"/>
        <v xml:space="preserve">Burish, Adam </v>
      </c>
      <c r="F376" t="s">
        <v>2539</v>
      </c>
      <c r="G376" t="s">
        <v>1528</v>
      </c>
      <c r="H376">
        <v>9</v>
      </c>
      <c r="I376">
        <v>0</v>
      </c>
      <c r="J376">
        <v>0</v>
      </c>
      <c r="K376">
        <f>I376+J376</f>
        <v>0</v>
      </c>
      <c r="L376">
        <v>-4</v>
      </c>
      <c r="M376">
        <v>2</v>
      </c>
      <c r="N376">
        <v>12</v>
      </c>
      <c r="O376" s="4">
        <f t="shared" si="318"/>
        <v>0</v>
      </c>
      <c r="P376">
        <v>154</v>
      </c>
      <c r="Q376">
        <v>0</v>
      </c>
      <c r="R376">
        <v>0</v>
      </c>
      <c r="S376">
        <v>3</v>
      </c>
      <c r="T376">
        <v>3</v>
      </c>
      <c r="U376" s="4">
        <f t="shared" si="319"/>
        <v>0.5</v>
      </c>
      <c r="V376" s="40">
        <v>1.1000000000000001</v>
      </c>
      <c r="W376">
        <v>0</v>
      </c>
      <c r="X376">
        <v>0</v>
      </c>
      <c r="Y376">
        <v>0</v>
      </c>
      <c r="Z376">
        <v>0</v>
      </c>
      <c r="AA376">
        <f>I376-W376-Y376</f>
        <v>0</v>
      </c>
      <c r="AB376">
        <f>J376-X376-Z376</f>
        <v>0</v>
      </c>
      <c r="AC376" s="9">
        <f t="shared" si="264"/>
        <v>0</v>
      </c>
      <c r="AD376" s="9">
        <f t="shared" si="265"/>
        <v>0</v>
      </c>
      <c r="AE376" s="9">
        <f t="shared" si="266"/>
        <v>0</v>
      </c>
      <c r="AF376" s="9">
        <f t="shared" si="267"/>
        <v>0</v>
      </c>
      <c r="AG376" s="9">
        <f t="shared" si="268"/>
        <v>0</v>
      </c>
      <c r="AH376" s="9">
        <f t="shared" si="269"/>
        <v>0</v>
      </c>
      <c r="AI376" s="6">
        <f t="shared" si="270"/>
        <v>0.77386070507308691</v>
      </c>
      <c r="AJ376" s="6">
        <f t="shared" si="271"/>
        <v>0</v>
      </c>
      <c r="AK376" s="6">
        <f t="shared" si="272"/>
        <v>0</v>
      </c>
      <c r="AL376" s="6">
        <f t="shared" si="273"/>
        <v>3.8693035253654342</v>
      </c>
      <c r="AM376" s="6">
        <f t="shared" si="274"/>
        <v>0</v>
      </c>
      <c r="AN376" s="6">
        <f t="shared" si="275"/>
        <v>5.8158319870759287</v>
      </c>
      <c r="AO376" s="32">
        <v>77.533333333333331</v>
      </c>
      <c r="AP376" s="32">
        <v>2.0333333333333332</v>
      </c>
      <c r="AQ376" s="32">
        <v>20.633333333333333</v>
      </c>
      <c r="AR376" s="32">
        <v>100.2</v>
      </c>
      <c r="AS376" s="40">
        <v>9</v>
      </c>
      <c r="AT376" s="40">
        <v>16</v>
      </c>
      <c r="AU376" s="40">
        <v>2</v>
      </c>
      <c r="AV376" s="40">
        <v>0</v>
      </c>
      <c r="AW376" s="40">
        <v>1</v>
      </c>
      <c r="AX376" s="9">
        <f t="shared" si="276"/>
        <v>5.3892215568862278</v>
      </c>
      <c r="AY376" s="9">
        <f t="shared" si="277"/>
        <v>9.5808383233532943</v>
      </c>
      <c r="AZ376" s="9">
        <f t="shared" si="278"/>
        <v>1.1976047904191618</v>
      </c>
      <c r="BA376" s="9">
        <f t="shared" si="279"/>
        <v>0</v>
      </c>
      <c r="BB376" s="9">
        <f t="shared" si="280"/>
        <v>0.5988023952095809</v>
      </c>
      <c r="BC376" s="9">
        <f t="shared" si="281"/>
        <v>8.6148148148148138</v>
      </c>
      <c r="BD376" s="9">
        <f t="shared" si="282"/>
        <v>2.2925925925925927</v>
      </c>
      <c r="BE376" s="9">
        <f t="shared" si="283"/>
        <v>0.22592592592592592</v>
      </c>
      <c r="BF376" s="3">
        <v>1</v>
      </c>
      <c r="BG376" s="3">
        <v>0</v>
      </c>
      <c r="BH376" s="3">
        <v>0</v>
      </c>
      <c r="BI376" s="3">
        <v>1</v>
      </c>
      <c r="BJ376" s="3">
        <v>5</v>
      </c>
      <c r="BK376" s="3">
        <v>0</v>
      </c>
      <c r="BL376" s="3">
        <v>2</v>
      </c>
      <c r="BM376" s="3">
        <v>7</v>
      </c>
      <c r="BN376" s="34">
        <f t="shared" si="322"/>
        <v>-0.92256990588923271</v>
      </c>
      <c r="BO376" s="34">
        <f t="shared" si="323"/>
        <v>-18.414568979825006</v>
      </c>
      <c r="BP376" s="34">
        <v>-1.9392828184780606</v>
      </c>
      <c r="BQ376" s="34">
        <v>-9.8744258770741625E-2</v>
      </c>
      <c r="BR376" s="34">
        <v>-5.2286878989346378E-2</v>
      </c>
      <c r="BS376" s="34">
        <v>-0.23235357726987182</v>
      </c>
      <c r="BT376" s="34">
        <v>0</v>
      </c>
      <c r="BU376" s="34">
        <f t="shared" si="324"/>
        <v>-2.32266753350802</v>
      </c>
      <c r="BV376" s="34">
        <f t="shared" si="325"/>
        <v>-46.360629411337719</v>
      </c>
      <c r="BW376" s="34">
        <v>2.4362589845977493E-2</v>
      </c>
      <c r="BX376" s="34">
        <v>7.2042090003118621E-3</v>
      </c>
      <c r="BY376" s="34">
        <v>0.8361522208938108</v>
      </c>
      <c r="BZ376" s="34">
        <v>0.53237860787868718</v>
      </c>
      <c r="CA376" s="34">
        <f t="shared" si="326"/>
        <v>1.4000976276187873</v>
      </c>
      <c r="CB376" s="34">
        <f t="shared" si="327"/>
        <v>27.94606043151272</v>
      </c>
      <c r="CE376" s="68">
        <f t="shared" si="290"/>
        <v>165000</v>
      </c>
      <c r="CF376" s="9">
        <v>1.8</v>
      </c>
      <c r="CG376" s="9">
        <v>2.2999999999999998</v>
      </c>
      <c r="CH376" s="9">
        <v>-3.9</v>
      </c>
      <c r="CI376" s="9">
        <v>-0.9</v>
      </c>
      <c r="CJ376" s="9">
        <f t="shared" si="320"/>
        <v>-14.65002712967987</v>
      </c>
      <c r="CK376" s="9">
        <v>-0.5</v>
      </c>
      <c r="CL376" s="9">
        <f t="shared" si="321"/>
        <v>-8.138903960933261</v>
      </c>
      <c r="CM376" s="9">
        <v>-1.4</v>
      </c>
      <c r="CN376" t="s">
        <v>3384</v>
      </c>
      <c r="CO376" t="s">
        <v>2986</v>
      </c>
      <c r="CP376" t="s">
        <v>1571</v>
      </c>
      <c r="CQ376" t="s">
        <v>2414</v>
      </c>
      <c r="CR376">
        <v>73</v>
      </c>
      <c r="CS376">
        <v>189</v>
      </c>
      <c r="CU376" t="s">
        <v>3401</v>
      </c>
      <c r="CV376" t="s">
        <v>3090</v>
      </c>
      <c r="CW376">
        <v>0</v>
      </c>
      <c r="CX376">
        <v>0</v>
      </c>
      <c r="CY376">
        <v>0</v>
      </c>
      <c r="CZ376" s="70"/>
      <c r="DA376">
        <v>0</v>
      </c>
    </row>
    <row r="377" spans="1:105" x14ac:dyDescent="0.2">
      <c r="A377" s="44" t="s">
        <v>2372</v>
      </c>
      <c r="B377" s="43" t="s">
        <v>956</v>
      </c>
      <c r="C377" s="43" t="s">
        <v>956</v>
      </c>
      <c r="D377" s="42" t="s">
        <v>956</v>
      </c>
      <c r="E377" s="42" t="str">
        <f t="shared" si="309"/>
        <v xml:space="preserve">Burish, Adam </v>
      </c>
      <c r="F377" s="42" t="s">
        <v>2539</v>
      </c>
      <c r="G377" s="45" t="s">
        <v>1528</v>
      </c>
      <c r="H377" s="43">
        <v>81</v>
      </c>
      <c r="I377" s="64">
        <v>4</v>
      </c>
      <c r="J377" s="64">
        <v>4</v>
      </c>
      <c r="K377" s="64">
        <v>8</v>
      </c>
      <c r="L377" s="43">
        <v>-13</v>
      </c>
      <c r="M377">
        <v>214</v>
      </c>
      <c r="N377">
        <v>69</v>
      </c>
      <c r="O377" s="4">
        <f t="shared" si="318"/>
        <v>5.7971014492753624E-2</v>
      </c>
      <c r="Q377">
        <v>1</v>
      </c>
      <c r="R377">
        <v>0</v>
      </c>
      <c r="S377">
        <v>111</v>
      </c>
      <c r="T377">
        <v>153</v>
      </c>
      <c r="U377" s="4">
        <f t="shared" si="319"/>
        <v>0.42045454545454547</v>
      </c>
      <c r="V377">
        <v>6</v>
      </c>
      <c r="W377">
        <v>0</v>
      </c>
      <c r="X377">
        <v>0</v>
      </c>
      <c r="Y377">
        <v>1</v>
      </c>
      <c r="Z377">
        <v>0</v>
      </c>
      <c r="AA377">
        <v>3</v>
      </c>
      <c r="AB377">
        <v>4</v>
      </c>
      <c r="AC377" s="9">
        <f t="shared" si="264"/>
        <v>0</v>
      </c>
      <c r="AD377" s="9">
        <f t="shared" si="265"/>
        <v>0</v>
      </c>
      <c r="AE377" s="9">
        <f t="shared" si="266"/>
        <v>1.3002961785740088</v>
      </c>
      <c r="AF377" s="9">
        <f t="shared" si="267"/>
        <v>0</v>
      </c>
      <c r="AG377" s="9">
        <f t="shared" si="268"/>
        <v>5.1319822281356178</v>
      </c>
      <c r="AH377" s="9">
        <f t="shared" si="269"/>
        <v>6.8426429708474901</v>
      </c>
      <c r="AI377" s="58">
        <f t="shared" si="270"/>
        <v>1.368528594169498</v>
      </c>
      <c r="AJ377" s="58">
        <f t="shared" si="271"/>
        <v>3.0901287553648067</v>
      </c>
      <c r="AK377" s="58">
        <f t="shared" si="272"/>
        <v>0.78017770714440515</v>
      </c>
      <c r="AL377" s="58">
        <f t="shared" si="273"/>
        <v>2.737057188338996</v>
      </c>
      <c r="AM377" s="58">
        <f t="shared" si="274"/>
        <v>0</v>
      </c>
      <c r="AN377" s="58">
        <f t="shared" si="275"/>
        <v>6.2414216571552412</v>
      </c>
      <c r="AO377" s="56">
        <v>701.48333333333335</v>
      </c>
      <c r="AP377" s="56">
        <v>19.416666666666668</v>
      </c>
      <c r="AQ377" s="56">
        <v>230.71666666666664</v>
      </c>
      <c r="AR377" s="57">
        <f>SUM(AO377:AQ377)</f>
        <v>951.61666666666656</v>
      </c>
      <c r="AS377">
        <v>66</v>
      </c>
      <c r="AT377">
        <v>89</v>
      </c>
      <c r="AU377">
        <v>11</v>
      </c>
      <c r="AV377">
        <v>7</v>
      </c>
      <c r="AW377">
        <v>11</v>
      </c>
      <c r="AX377" s="9">
        <f t="shared" si="276"/>
        <v>4.1613394749286305</v>
      </c>
      <c r="AY377" s="9">
        <f t="shared" si="277"/>
        <v>5.6115032313431534</v>
      </c>
      <c r="AZ377" s="9">
        <f t="shared" si="278"/>
        <v>0.69355657915477176</v>
      </c>
      <c r="BA377" s="9">
        <f t="shared" si="279"/>
        <v>0.44135418673485477</v>
      </c>
      <c r="BB377" s="9">
        <f t="shared" si="280"/>
        <v>0.69355657915477176</v>
      </c>
      <c r="BC377" s="33">
        <f t="shared" si="281"/>
        <v>8.6602880658436217</v>
      </c>
      <c r="BD377" s="33">
        <f t="shared" si="282"/>
        <v>2.8483539094650201</v>
      </c>
      <c r="BE377" s="33">
        <f t="shared" si="283"/>
        <v>0.23971193415637862</v>
      </c>
      <c r="BF377" s="42">
        <f>BI377-BG377-BH377</f>
        <v>16</v>
      </c>
      <c r="BG377" s="43">
        <v>1</v>
      </c>
      <c r="BH377" s="43">
        <v>3</v>
      </c>
      <c r="BI377" s="43">
        <v>20</v>
      </c>
      <c r="BJ377" s="42">
        <f>BM377-BK377-BL377</f>
        <v>32</v>
      </c>
      <c r="BK377" s="43">
        <v>0</v>
      </c>
      <c r="BL377" s="43">
        <v>24</v>
      </c>
      <c r="BM377" s="43">
        <v>56</v>
      </c>
      <c r="BN377" s="34">
        <f t="shared" si="322"/>
        <v>-0.73178290055063977</v>
      </c>
      <c r="BO377" s="34">
        <f t="shared" si="323"/>
        <v>-1.5379783187571463</v>
      </c>
      <c r="BP377" s="33">
        <v>-7.0792265027107177</v>
      </c>
      <c r="BQ377" s="33">
        <v>-0.96867459529924571</v>
      </c>
      <c r="BR377" s="33">
        <v>4.5600566356965464</v>
      </c>
      <c r="BS377" s="33">
        <v>-0.14670245323445869</v>
      </c>
      <c r="BT377" s="33">
        <v>0</v>
      </c>
      <c r="BU377" s="9">
        <f t="shared" si="324"/>
        <v>-3.6345469155478765</v>
      </c>
      <c r="BV377" s="34">
        <f t="shared" si="325"/>
        <v>-7.6386785621967048</v>
      </c>
      <c r="BW377" s="33">
        <v>3.868807245316106</v>
      </c>
      <c r="BX377" s="33">
        <v>6.0608190906134181E-2</v>
      </c>
      <c r="BY377" s="33">
        <v>8.7353351318607704</v>
      </c>
      <c r="BZ377" s="33">
        <v>-9.7619865530857748</v>
      </c>
      <c r="CA377" s="9">
        <f t="shared" si="326"/>
        <v>2.9027640149972367</v>
      </c>
      <c r="CB377" s="34">
        <f t="shared" si="327"/>
        <v>6.1007002434395581</v>
      </c>
      <c r="CC377" s="47">
        <v>17.748646000000001</v>
      </c>
      <c r="CD377">
        <v>165000</v>
      </c>
      <c r="CE377" s="68">
        <f t="shared" si="290"/>
        <v>165000</v>
      </c>
      <c r="CF377" s="62">
        <v>16</v>
      </c>
      <c r="CG377" s="62">
        <v>21.7</v>
      </c>
      <c r="CH377" s="62">
        <v>-18.399999999999999</v>
      </c>
      <c r="CI377" s="62">
        <v>-4.0999999999999996</v>
      </c>
      <c r="CJ377" s="63">
        <f t="shared" si="320"/>
        <v>-6.8233825670896602</v>
      </c>
      <c r="CK377" s="62">
        <v>-1.3</v>
      </c>
      <c r="CL377" s="63">
        <f t="shared" si="321"/>
        <v>-2.1635115456625753</v>
      </c>
      <c r="CM377" s="62">
        <v>-5.4</v>
      </c>
      <c r="CN377" t="s">
        <v>1635</v>
      </c>
      <c r="CO377" t="s">
        <v>2986</v>
      </c>
      <c r="CP377" t="s">
        <v>1571</v>
      </c>
      <c r="CQ377" t="s">
        <v>2414</v>
      </c>
      <c r="CR377">
        <v>73</v>
      </c>
      <c r="CS377">
        <v>189</v>
      </c>
      <c r="CT377">
        <v>37</v>
      </c>
      <c r="CU377" t="s">
        <v>3401</v>
      </c>
      <c r="CV377" t="s">
        <v>3090</v>
      </c>
      <c r="CZ377" s="72">
        <v>575000</v>
      </c>
      <c r="DA377">
        <v>0</v>
      </c>
    </row>
    <row r="378" spans="1:105" x14ac:dyDescent="0.2">
      <c r="A378" s="38" t="s">
        <v>2452</v>
      </c>
      <c r="B378" t="s">
        <v>954</v>
      </c>
      <c r="C378" t="s">
        <v>956</v>
      </c>
      <c r="D378" s="82" t="s">
        <v>956</v>
      </c>
      <c r="E378" t="str">
        <f t="shared" si="309"/>
        <v xml:space="preserve">Zyuzin, Andrei </v>
      </c>
      <c r="F378" t="s">
        <v>2371</v>
      </c>
      <c r="G378" t="s">
        <v>1524</v>
      </c>
      <c r="H378">
        <v>49</v>
      </c>
      <c r="I378">
        <v>1</v>
      </c>
      <c r="J378">
        <v>5</v>
      </c>
      <c r="K378">
        <f>I378+J378</f>
        <v>6</v>
      </c>
      <c r="L378">
        <v>-2</v>
      </c>
      <c r="M378">
        <v>30</v>
      </c>
      <c r="N378">
        <v>36</v>
      </c>
      <c r="O378" s="4">
        <f t="shared" si="318"/>
        <v>2.7777777777777776E-2</v>
      </c>
      <c r="P378">
        <v>993</v>
      </c>
      <c r="Q378">
        <v>0</v>
      </c>
      <c r="R378">
        <v>0</v>
      </c>
      <c r="S378">
        <v>0</v>
      </c>
      <c r="T378">
        <v>0</v>
      </c>
      <c r="U378" s="4">
        <f t="shared" si="319"/>
        <v>0</v>
      </c>
      <c r="V378" s="40">
        <v>0</v>
      </c>
      <c r="W378">
        <v>0</v>
      </c>
      <c r="X378">
        <v>0</v>
      </c>
      <c r="Y378">
        <v>0</v>
      </c>
      <c r="Z378">
        <v>0</v>
      </c>
      <c r="AA378">
        <f>I378-W378-Y378</f>
        <v>1</v>
      </c>
      <c r="AB378">
        <f>J378-X378-Z378</f>
        <v>5</v>
      </c>
      <c r="AC378" s="9">
        <f t="shared" si="264"/>
        <v>0</v>
      </c>
      <c r="AD378" s="9">
        <f t="shared" si="265"/>
        <v>0</v>
      </c>
      <c r="AE378" s="9">
        <f t="shared" si="266"/>
        <v>0</v>
      </c>
      <c r="AF378" s="9">
        <f t="shared" si="267"/>
        <v>0</v>
      </c>
      <c r="AG378" s="9">
        <f t="shared" si="268"/>
        <v>2.2170900692840645</v>
      </c>
      <c r="AH378" s="9">
        <f t="shared" si="269"/>
        <v>11.085450346420323</v>
      </c>
      <c r="AI378" s="6">
        <f t="shared" si="270"/>
        <v>1.4411085450346421</v>
      </c>
      <c r="AJ378" s="6">
        <f t="shared" si="271"/>
        <v>4.0059347181008906</v>
      </c>
      <c r="AK378" s="6">
        <f t="shared" si="272"/>
        <v>1.9754892994329616</v>
      </c>
      <c r="AL378" s="6">
        <f t="shared" si="273"/>
        <v>1.9953810623556585</v>
      </c>
      <c r="AM378" s="6">
        <f t="shared" si="274"/>
        <v>0</v>
      </c>
      <c r="AN378" s="6">
        <f t="shared" si="275"/>
        <v>5.9264678982988848</v>
      </c>
      <c r="AO378" s="32">
        <v>541.25</v>
      </c>
      <c r="AP378" s="32">
        <v>44.93333333333333</v>
      </c>
      <c r="AQ378" s="32">
        <v>91.11666666666666</v>
      </c>
      <c r="AR378" s="32">
        <v>677.3</v>
      </c>
      <c r="AS378" s="40">
        <v>63</v>
      </c>
      <c r="AT378" s="40">
        <v>51</v>
      </c>
      <c r="AU378" s="40">
        <v>18</v>
      </c>
      <c r="AV378" s="40">
        <v>30</v>
      </c>
      <c r="AW378" s="40">
        <v>11</v>
      </c>
      <c r="AX378" s="9">
        <f t="shared" si="276"/>
        <v>5.5809833161080764</v>
      </c>
      <c r="AY378" s="9">
        <f t="shared" si="277"/>
        <v>4.5179388749446332</v>
      </c>
      <c r="AZ378" s="9">
        <f t="shared" si="278"/>
        <v>1.5945666617451648</v>
      </c>
      <c r="BA378" s="9">
        <f t="shared" si="279"/>
        <v>2.6576111029086076</v>
      </c>
      <c r="BB378" s="9">
        <f t="shared" si="280"/>
        <v>0.97445740439982287</v>
      </c>
      <c r="BC378" s="9">
        <f t="shared" si="281"/>
        <v>11.045918367346939</v>
      </c>
      <c r="BD378" s="9">
        <f t="shared" si="282"/>
        <v>1.8595238095238094</v>
      </c>
      <c r="BE378" s="9">
        <f t="shared" si="283"/>
        <v>0.91700680272108837</v>
      </c>
      <c r="BF378" s="3">
        <v>13</v>
      </c>
      <c r="BG378" s="3">
        <v>3</v>
      </c>
      <c r="BH378" s="3">
        <v>3</v>
      </c>
      <c r="BI378" s="3">
        <v>19</v>
      </c>
      <c r="BJ378" s="3">
        <v>18</v>
      </c>
      <c r="BK378" s="3">
        <v>0</v>
      </c>
      <c r="BL378" s="3">
        <v>9</v>
      </c>
      <c r="BM378" s="3">
        <v>27</v>
      </c>
      <c r="BN378" s="34">
        <f t="shared" si="322"/>
        <v>18.590775781097932</v>
      </c>
      <c r="BO378" s="34">
        <f t="shared" si="323"/>
        <v>54.896724586144792</v>
      </c>
      <c r="BP378" s="34">
        <v>1.7655078992988089</v>
      </c>
      <c r="BQ378" s="34">
        <v>-1.5054351748103734</v>
      </c>
      <c r="BR378" s="34">
        <v>3.1515709670911711E-2</v>
      </c>
      <c r="BS378" s="34">
        <v>-0.2001998931919243</v>
      </c>
      <c r="BT378" s="34">
        <v>0</v>
      </c>
      <c r="BU378" s="34">
        <f t="shared" si="324"/>
        <v>9.1388540967422965E-2</v>
      </c>
      <c r="BV378" s="34">
        <f t="shared" si="325"/>
        <v>0.26986133461515716</v>
      </c>
      <c r="BW378" s="34">
        <v>14.299352507463908</v>
      </c>
      <c r="BX378" s="34">
        <v>1.0716381087693658</v>
      </c>
      <c r="BY378" s="34">
        <v>4.4067837928385556</v>
      </c>
      <c r="BZ378" s="34">
        <v>-1.2783871689413182</v>
      </c>
      <c r="CA378" s="34">
        <f t="shared" si="326"/>
        <v>18.49938724013051</v>
      </c>
      <c r="CB378" s="34">
        <f t="shared" si="327"/>
        <v>54.626863251529635</v>
      </c>
      <c r="CC378" s="15">
        <v>54</v>
      </c>
      <c r="CD378" s="7">
        <v>920702</v>
      </c>
      <c r="CE378" s="68">
        <f t="shared" si="290"/>
        <v>1540766.6122448978</v>
      </c>
      <c r="CF378" s="9">
        <v>11.1</v>
      </c>
      <c r="CG378" s="9">
        <v>13.9</v>
      </c>
      <c r="CH378" s="9">
        <v>-6.6</v>
      </c>
      <c r="CI378" s="9">
        <v>-0.5</v>
      </c>
      <c r="CJ378" s="9">
        <f t="shared" si="320"/>
        <v>-1.2294830023974919</v>
      </c>
      <c r="CK378" s="9">
        <v>-0.7</v>
      </c>
      <c r="CL378" s="9">
        <f t="shared" si="321"/>
        <v>-1.7212762033564886</v>
      </c>
      <c r="CM378" s="9">
        <v>-1.2</v>
      </c>
      <c r="CN378" t="s">
        <v>3243</v>
      </c>
      <c r="CO378" t="s">
        <v>3244</v>
      </c>
      <c r="CQ378" t="s">
        <v>2396</v>
      </c>
      <c r="CR378">
        <v>73</v>
      </c>
      <c r="CS378">
        <v>208</v>
      </c>
      <c r="CU378" t="s">
        <v>3402</v>
      </c>
      <c r="CV378" t="s">
        <v>2382</v>
      </c>
      <c r="CW378">
        <v>0</v>
      </c>
      <c r="CX378">
        <v>0</v>
      </c>
      <c r="CY378">
        <v>0</v>
      </c>
      <c r="CZ378" s="70"/>
      <c r="DA378">
        <v>0</v>
      </c>
    </row>
    <row r="379" spans="1:105" x14ac:dyDescent="0.2">
      <c r="A379" s="44" t="s">
        <v>2372</v>
      </c>
      <c r="B379" s="43" t="s">
        <v>954</v>
      </c>
      <c r="C379" s="43" t="s">
        <v>956</v>
      </c>
      <c r="D379" s="82" t="s">
        <v>956</v>
      </c>
      <c r="E379" s="42" t="str">
        <f t="shared" si="309"/>
        <v xml:space="preserve">Zyuzin, Andrei </v>
      </c>
      <c r="F379" s="42" t="s">
        <v>2371</v>
      </c>
      <c r="G379" s="45" t="s">
        <v>2374</v>
      </c>
      <c r="H379" s="43">
        <v>32</v>
      </c>
      <c r="I379" s="64">
        <v>2</v>
      </c>
      <c r="J379" s="64">
        <v>3</v>
      </c>
      <c r="K379" s="64">
        <v>5</v>
      </c>
      <c r="L379" s="43">
        <v>-11</v>
      </c>
      <c r="M379">
        <v>38</v>
      </c>
      <c r="N379">
        <v>34</v>
      </c>
      <c r="O379" s="4">
        <f t="shared" si="318"/>
        <v>5.8823529411764705E-2</v>
      </c>
      <c r="Q379">
        <v>0</v>
      </c>
      <c r="R379">
        <v>0</v>
      </c>
      <c r="S379">
        <v>0</v>
      </c>
      <c r="T379">
        <v>0</v>
      </c>
      <c r="U379" s="4">
        <f t="shared" si="319"/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1</v>
      </c>
      <c r="AB379">
        <v>2</v>
      </c>
      <c r="AC379" s="9">
        <f t="shared" si="264"/>
        <v>4.8979591836734695</v>
      </c>
      <c r="AD379" s="9">
        <f t="shared" si="265"/>
        <v>4.8979591836734695</v>
      </c>
      <c r="AE379" s="9">
        <f t="shared" si="266"/>
        <v>0</v>
      </c>
      <c r="AF379" s="9">
        <f t="shared" si="267"/>
        <v>0</v>
      </c>
      <c r="AG379" s="9">
        <f t="shared" si="268"/>
        <v>3.2410533423362593</v>
      </c>
      <c r="AH379" s="9">
        <f t="shared" si="269"/>
        <v>6.4821066846725186</v>
      </c>
      <c r="AI379" s="58">
        <f t="shared" si="270"/>
        <v>1.7825793382849426</v>
      </c>
      <c r="AJ379" s="58">
        <f t="shared" si="271"/>
        <v>5.8775510204081627</v>
      </c>
      <c r="AK379" s="58">
        <f t="shared" si="272"/>
        <v>0</v>
      </c>
      <c r="AL379" s="58">
        <f t="shared" si="273"/>
        <v>3.4031060094530723</v>
      </c>
      <c r="AM379" s="58">
        <f t="shared" si="274"/>
        <v>0.97959183673469397</v>
      </c>
      <c r="AN379" s="58">
        <f t="shared" si="275"/>
        <v>7.5789473684210531</v>
      </c>
      <c r="AO379" s="56">
        <v>370.25</v>
      </c>
      <c r="AP379" s="56">
        <v>61.25</v>
      </c>
      <c r="AQ379" s="56">
        <v>47.5</v>
      </c>
      <c r="AR379" s="57">
        <f>SUM(AO379:AQ379)</f>
        <v>479</v>
      </c>
      <c r="AS379">
        <v>35</v>
      </c>
      <c r="AT379">
        <v>29</v>
      </c>
      <c r="AU379">
        <v>12</v>
      </c>
      <c r="AV379">
        <v>10</v>
      </c>
      <c r="AW379">
        <v>6</v>
      </c>
      <c r="AX379" s="9">
        <f t="shared" si="276"/>
        <v>4.3841336116910226</v>
      </c>
      <c r="AY379" s="9">
        <f t="shared" si="277"/>
        <v>3.6325678496868479</v>
      </c>
      <c r="AZ379" s="9">
        <f t="shared" si="278"/>
        <v>1.5031315240083507</v>
      </c>
      <c r="BA379" s="9">
        <f t="shared" si="279"/>
        <v>1.2526096033402923</v>
      </c>
      <c r="BB379" s="9">
        <f t="shared" si="280"/>
        <v>0.75156576200417535</v>
      </c>
      <c r="BC379" s="33">
        <f t="shared" si="281"/>
        <v>11.5703125</v>
      </c>
      <c r="BD379" s="33">
        <f t="shared" si="282"/>
        <v>1.484375</v>
      </c>
      <c r="BE379" s="33">
        <f t="shared" si="283"/>
        <v>1.9140625</v>
      </c>
      <c r="BF379" s="42">
        <f>BI379-BG379-BH379</f>
        <v>11</v>
      </c>
      <c r="BG379" s="43">
        <v>6</v>
      </c>
      <c r="BH379" s="43">
        <v>0</v>
      </c>
      <c r="BI379" s="43">
        <v>17</v>
      </c>
      <c r="BJ379" s="42">
        <f>BM379-BK379-BL379</f>
        <v>21</v>
      </c>
      <c r="BK379" s="43">
        <v>1</v>
      </c>
      <c r="BL379" s="43">
        <v>6</v>
      </c>
      <c r="BM379" s="43">
        <v>28</v>
      </c>
      <c r="BN379" s="34">
        <f t="shared" si="322"/>
        <v>-1.4352518664186562</v>
      </c>
      <c r="BO379" s="34">
        <f t="shared" si="323"/>
        <v>-5.9927009036269574</v>
      </c>
      <c r="BP379" s="33">
        <v>0.60008207155743476</v>
      </c>
      <c r="BQ379" s="33">
        <v>0.79636075185731647</v>
      </c>
      <c r="BR379" s="33">
        <v>-0.16301176549951402</v>
      </c>
      <c r="BS379" s="33">
        <v>-0.10463908989781433</v>
      </c>
      <c r="BT379" s="33">
        <v>0</v>
      </c>
      <c r="BU379" s="9">
        <f t="shared" si="324"/>
        <v>1.128791968017423</v>
      </c>
      <c r="BV379" s="34">
        <f t="shared" si="325"/>
        <v>4.7131188643733735</v>
      </c>
      <c r="BW379" s="33">
        <v>2.6927421597378904</v>
      </c>
      <c r="BX379" s="33">
        <v>1.2767145551930544E-2</v>
      </c>
      <c r="BY379" s="33">
        <v>1.4033423025277498</v>
      </c>
      <c r="BZ379" s="33">
        <v>-6.6728954422536502</v>
      </c>
      <c r="CA379" s="9">
        <f t="shared" si="326"/>
        <v>-2.5640438344360792</v>
      </c>
      <c r="CB379" s="34">
        <f t="shared" si="327"/>
        <v>-10.70581976800033</v>
      </c>
      <c r="CC379" s="47">
        <v>34.293399999999998</v>
      </c>
      <c r="CD379">
        <v>190167</v>
      </c>
      <c r="CE379" s="68">
        <f t="shared" si="290"/>
        <v>487302.9375</v>
      </c>
      <c r="CF379" s="62">
        <v>11.1</v>
      </c>
      <c r="CG379" s="62">
        <v>10.9</v>
      </c>
      <c r="CH379" s="62">
        <v>-11.8</v>
      </c>
      <c r="CI379" s="62">
        <v>-0.4</v>
      </c>
      <c r="CJ379" s="63">
        <f t="shared" si="320"/>
        <v>-1.3611229264142919</v>
      </c>
      <c r="CK379" s="62">
        <v>-2.1</v>
      </c>
      <c r="CL379" s="63">
        <f t="shared" si="321"/>
        <v>-7.1458953636750318</v>
      </c>
      <c r="CM379" s="62">
        <v>-2.5</v>
      </c>
      <c r="CN379" t="s">
        <v>1674</v>
      </c>
      <c r="CO379" t="s">
        <v>3244</v>
      </c>
      <c r="CQ379" t="s">
        <v>2396</v>
      </c>
      <c r="CR379">
        <v>73</v>
      </c>
      <c r="CS379">
        <v>208</v>
      </c>
      <c r="CT379">
        <v>27</v>
      </c>
      <c r="CU379" t="s">
        <v>3402</v>
      </c>
      <c r="CZ379" s="72">
        <v>1400000</v>
      </c>
      <c r="DA379">
        <v>0</v>
      </c>
    </row>
    <row r="380" spans="1:105" x14ac:dyDescent="0.2">
      <c r="A380" s="38" t="s">
        <v>2452</v>
      </c>
      <c r="B380" t="s">
        <v>955</v>
      </c>
      <c r="C380" t="s">
        <v>955</v>
      </c>
      <c r="D380" t="s">
        <v>956</v>
      </c>
      <c r="E380" t="str">
        <f t="shared" si="309"/>
        <v xml:space="preserve">Ladd, Andrew </v>
      </c>
      <c r="F380" t="s">
        <v>270</v>
      </c>
      <c r="G380" t="s">
        <v>1540</v>
      </c>
      <c r="H380">
        <v>65</v>
      </c>
      <c r="I380">
        <v>11</v>
      </c>
      <c r="J380">
        <v>10</v>
      </c>
      <c r="K380">
        <f>I380+J380</f>
        <v>21</v>
      </c>
      <c r="L380">
        <v>1</v>
      </c>
      <c r="M380">
        <v>46</v>
      </c>
      <c r="N380">
        <v>109</v>
      </c>
      <c r="O380" s="4">
        <f t="shared" si="318"/>
        <v>0.10091743119266056</v>
      </c>
      <c r="P380">
        <v>1035</v>
      </c>
      <c r="Q380">
        <v>3</v>
      </c>
      <c r="R380">
        <v>0</v>
      </c>
      <c r="S380">
        <v>0</v>
      </c>
      <c r="T380">
        <v>1</v>
      </c>
      <c r="U380" s="4">
        <f t="shared" si="319"/>
        <v>0</v>
      </c>
      <c r="V380" s="40">
        <v>0</v>
      </c>
      <c r="W380">
        <v>2</v>
      </c>
      <c r="X380">
        <v>1</v>
      </c>
      <c r="Y380">
        <v>0</v>
      </c>
      <c r="Z380">
        <v>0</v>
      </c>
      <c r="AA380">
        <f>I380-W380-Y380</f>
        <v>9</v>
      </c>
      <c r="AB380">
        <f>J380-X380-Z380</f>
        <v>9</v>
      </c>
      <c r="AC380" s="9">
        <f t="shared" si="264"/>
        <v>5.7233704292527827</v>
      </c>
      <c r="AD380" s="9">
        <f t="shared" si="265"/>
        <v>2.8616852146263914</v>
      </c>
      <c r="AE380" s="9">
        <f t="shared" si="266"/>
        <v>0</v>
      </c>
      <c r="AF380" s="9">
        <f t="shared" si="267"/>
        <v>0</v>
      </c>
      <c r="AG380" s="9">
        <f t="shared" si="268"/>
        <v>17.362878808177701</v>
      </c>
      <c r="AH380" s="9">
        <f t="shared" si="269"/>
        <v>17.362878808177701</v>
      </c>
      <c r="AI380" s="6">
        <f t="shared" si="270"/>
        <v>2.7973526968730744</v>
      </c>
      <c r="AJ380" s="6">
        <f t="shared" si="271"/>
        <v>3.4340222575516695</v>
      </c>
      <c r="AK380" s="6">
        <f t="shared" si="272"/>
        <v>0</v>
      </c>
      <c r="AL380" s="6">
        <f t="shared" si="273"/>
        <v>2.7973526968730744</v>
      </c>
      <c r="AM380" s="6">
        <f t="shared" si="274"/>
        <v>0.57233704292527832</v>
      </c>
      <c r="AN380" s="6">
        <f t="shared" si="275"/>
        <v>0</v>
      </c>
      <c r="AO380" s="32">
        <v>622.01666666666665</v>
      </c>
      <c r="AP380" s="32">
        <v>104.83333333333333</v>
      </c>
      <c r="AQ380" s="32">
        <v>1.0833333333333333</v>
      </c>
      <c r="AR380" s="32">
        <v>727.93333333333339</v>
      </c>
      <c r="AS380" s="40">
        <v>18</v>
      </c>
      <c r="AT380" s="40">
        <v>147</v>
      </c>
      <c r="AU380" s="40">
        <v>45</v>
      </c>
      <c r="AV380" s="40">
        <v>23</v>
      </c>
      <c r="AW380" s="40">
        <v>20</v>
      </c>
      <c r="AX380" s="9">
        <f t="shared" si="276"/>
        <v>1.4836523491162192</v>
      </c>
      <c r="AY380" s="9">
        <f t="shared" si="277"/>
        <v>12.116494184449124</v>
      </c>
      <c r="AZ380" s="9">
        <f t="shared" si="278"/>
        <v>3.7091308727905483</v>
      </c>
      <c r="BA380" s="9">
        <f t="shared" si="279"/>
        <v>1.8957780016485026</v>
      </c>
      <c r="BB380" s="9">
        <f t="shared" si="280"/>
        <v>1.6485026101291327</v>
      </c>
      <c r="BC380" s="9">
        <f t="shared" si="281"/>
        <v>9.5694871794871794</v>
      </c>
      <c r="BD380" s="9">
        <f t="shared" si="282"/>
        <v>1.6666666666666666E-2</v>
      </c>
      <c r="BE380" s="9">
        <f t="shared" si="283"/>
        <v>1.6128205128205126</v>
      </c>
      <c r="BF380" s="3">
        <v>29</v>
      </c>
      <c r="BG380" s="3">
        <v>6</v>
      </c>
      <c r="BH380" s="3">
        <v>0</v>
      </c>
      <c r="BI380" s="3">
        <v>35</v>
      </c>
      <c r="BJ380" s="3">
        <v>29</v>
      </c>
      <c r="BK380" s="3">
        <v>1</v>
      </c>
      <c r="BL380" s="3">
        <v>0</v>
      </c>
      <c r="BM380" s="3">
        <v>30</v>
      </c>
      <c r="BN380" s="34">
        <f t="shared" si="322"/>
        <v>13.437689018808946</v>
      </c>
      <c r="BO380" s="34">
        <f t="shared" si="323"/>
        <v>36.920109036016882</v>
      </c>
      <c r="BP380" s="34">
        <v>9.9868046817041627</v>
      </c>
      <c r="BQ380" s="34">
        <v>0.1117158765501937</v>
      </c>
      <c r="BR380" s="34">
        <v>3.3967538660215381E-2</v>
      </c>
      <c r="BS380" s="34">
        <v>-1.3122901113565366E-2</v>
      </c>
      <c r="BT380" s="34">
        <v>0</v>
      </c>
      <c r="BU380" s="34">
        <f t="shared" si="324"/>
        <v>10.119365195801008</v>
      </c>
      <c r="BV380" s="34">
        <f t="shared" si="325"/>
        <v>27.802999896879768</v>
      </c>
      <c r="BW380" s="34">
        <v>6.4864044449045224</v>
      </c>
      <c r="BX380" s="34">
        <v>0.20365207735795884</v>
      </c>
      <c r="BY380" s="34">
        <v>0.11309343902665514</v>
      </c>
      <c r="BZ380" s="34">
        <v>-3.4848261382811971</v>
      </c>
      <c r="CA380" s="34">
        <f t="shared" si="326"/>
        <v>3.3183238230079395</v>
      </c>
      <c r="CB380" s="34">
        <f t="shared" si="327"/>
        <v>9.1171091391371171</v>
      </c>
      <c r="CC380" s="15">
        <v>50</v>
      </c>
      <c r="CD380" s="7">
        <v>957233</v>
      </c>
      <c r="CE380" s="68">
        <f t="shared" si="290"/>
        <v>1207586.2461538462</v>
      </c>
      <c r="CF380" s="9">
        <v>17.2</v>
      </c>
      <c r="CG380" s="9">
        <v>14.9</v>
      </c>
      <c r="CH380" s="9">
        <v>4.9000000000000004</v>
      </c>
      <c r="CI380" s="9">
        <v>0.1</v>
      </c>
      <c r="CJ380" s="9">
        <f t="shared" si="320"/>
        <v>0.23985129219883675</v>
      </c>
      <c r="CK380" s="9">
        <v>1.7</v>
      </c>
      <c r="CL380" s="9">
        <f t="shared" si="321"/>
        <v>4.0774719673802249</v>
      </c>
      <c r="CM380" s="9">
        <v>1.8</v>
      </c>
      <c r="CN380" t="s">
        <v>3004</v>
      </c>
      <c r="CO380" t="s">
        <v>3005</v>
      </c>
      <c r="CP380" t="s">
        <v>2433</v>
      </c>
      <c r="CQ380" t="s">
        <v>2400</v>
      </c>
      <c r="CR380">
        <v>74</v>
      </c>
      <c r="CS380">
        <v>201</v>
      </c>
      <c r="CU380" t="s">
        <v>3402</v>
      </c>
      <c r="CV380" t="s">
        <v>2382</v>
      </c>
      <c r="CW380">
        <v>0</v>
      </c>
      <c r="CX380">
        <v>0</v>
      </c>
      <c r="CY380">
        <v>0</v>
      </c>
      <c r="CZ380" s="70"/>
      <c r="DA380">
        <v>0</v>
      </c>
    </row>
    <row r="381" spans="1:105" x14ac:dyDescent="0.2">
      <c r="A381" s="78" t="s">
        <v>2372</v>
      </c>
      <c r="B381" s="52" t="s">
        <v>955</v>
      </c>
      <c r="C381" s="52" t="s">
        <v>955</v>
      </c>
      <c r="D381" s="53" t="s">
        <v>956</v>
      </c>
      <c r="E381" s="53" t="str">
        <f t="shared" si="309"/>
        <v xml:space="preserve">Ladd, Andrew </v>
      </c>
      <c r="F381" s="53" t="s">
        <v>270</v>
      </c>
      <c r="G381" s="54" t="s">
        <v>1540</v>
      </c>
      <c r="H381" s="52">
        <v>43</v>
      </c>
      <c r="I381" s="19">
        <v>9</v>
      </c>
      <c r="J381" s="19">
        <v>9</v>
      </c>
      <c r="K381" s="19">
        <v>18</v>
      </c>
      <c r="L381" s="52">
        <v>9</v>
      </c>
      <c r="M381" s="19">
        <v>31</v>
      </c>
      <c r="N381" s="19">
        <v>76</v>
      </c>
      <c r="O381" s="20">
        <f t="shared" si="318"/>
        <v>0.11842105263157894</v>
      </c>
      <c r="P381" s="19"/>
      <c r="Q381" s="19"/>
      <c r="R381" s="19"/>
      <c r="S381" s="19">
        <v>3</v>
      </c>
      <c r="T381" s="19">
        <v>2</v>
      </c>
      <c r="U381" s="20">
        <f t="shared" si="319"/>
        <v>0.6</v>
      </c>
      <c r="V381" s="19"/>
      <c r="W381" s="19"/>
      <c r="X381" s="19"/>
      <c r="Y381" s="19"/>
      <c r="Z381" s="19"/>
      <c r="AA381" s="19"/>
      <c r="AB381" s="19"/>
      <c r="AC381" s="24">
        <f t="shared" si="264"/>
        <v>0</v>
      </c>
      <c r="AD381" s="24">
        <f t="shared" si="265"/>
        <v>0</v>
      </c>
      <c r="AE381" s="24">
        <f t="shared" si="266"/>
        <v>0</v>
      </c>
      <c r="AF381" s="24">
        <f t="shared" si="267"/>
        <v>0</v>
      </c>
      <c r="AG381" s="24">
        <f t="shared" si="268"/>
        <v>0</v>
      </c>
      <c r="AH381" s="24">
        <f t="shared" si="269"/>
        <v>0</v>
      </c>
      <c r="AI381" s="21">
        <f t="shared" si="270"/>
        <v>3.2541147226093177</v>
      </c>
      <c r="AJ381" s="21">
        <f t="shared" si="271"/>
        <v>4.0133779264214047</v>
      </c>
      <c r="AK381" s="21">
        <f t="shared" si="272"/>
        <v>0</v>
      </c>
      <c r="AL381" s="21">
        <f t="shared" si="273"/>
        <v>2.0338217016308238</v>
      </c>
      <c r="AM381" s="21">
        <f t="shared" si="274"/>
        <v>0</v>
      </c>
      <c r="AN381" s="21">
        <f t="shared" si="275"/>
        <v>0</v>
      </c>
      <c r="AO381" s="60">
        <v>442.51666666666665</v>
      </c>
      <c r="AP381" s="60">
        <v>59.8</v>
      </c>
      <c r="AQ381" s="60">
        <v>2.7</v>
      </c>
      <c r="AR381" s="61">
        <f>SUM(AO381:AQ381)</f>
        <v>505.01666666666665</v>
      </c>
      <c r="AS381" s="19"/>
      <c r="AT381" s="19"/>
      <c r="AU381" s="19"/>
      <c r="AV381" s="19"/>
      <c r="AW381" s="19"/>
      <c r="AX381" s="24">
        <f t="shared" si="276"/>
        <v>0</v>
      </c>
      <c r="AY381" s="24">
        <f t="shared" si="277"/>
        <v>0</v>
      </c>
      <c r="AZ381" s="24">
        <f t="shared" si="278"/>
        <v>0</v>
      </c>
      <c r="BA381" s="24">
        <f t="shared" si="279"/>
        <v>0</v>
      </c>
      <c r="BB381" s="24">
        <f t="shared" si="280"/>
        <v>0</v>
      </c>
      <c r="BC381" s="24">
        <f t="shared" si="281"/>
        <v>10.291085271317829</v>
      </c>
      <c r="BD381" s="24">
        <f t="shared" si="282"/>
        <v>6.2790697674418611E-2</v>
      </c>
      <c r="BE381" s="24">
        <f t="shared" si="283"/>
        <v>1.3906976744186046</v>
      </c>
      <c r="BF381" s="53">
        <f>BI381-BG381-BH381</f>
        <v>24</v>
      </c>
      <c r="BG381" s="52">
        <v>4</v>
      </c>
      <c r="BH381" s="52">
        <v>0</v>
      </c>
      <c r="BI381" s="52">
        <v>28</v>
      </c>
      <c r="BJ381" s="53">
        <f>BM381-BK381-BL381</f>
        <v>15</v>
      </c>
      <c r="BK381" s="52">
        <v>0</v>
      </c>
      <c r="BL381" s="52">
        <v>0</v>
      </c>
      <c r="BM381" s="52">
        <v>15</v>
      </c>
      <c r="BN381" s="35">
        <f t="shared" si="322"/>
        <v>18.351153823252822</v>
      </c>
      <c r="BO381" s="35">
        <f t="shared" si="323"/>
        <v>72.675438394453607</v>
      </c>
      <c r="BP381" s="24">
        <v>14.488824809866729</v>
      </c>
      <c r="BQ381" s="24">
        <v>-0.81753893319092807</v>
      </c>
      <c r="BR381" s="24">
        <v>-2.2691781781076696</v>
      </c>
      <c r="BS381" s="24">
        <v>-3.8152008374869747E-2</v>
      </c>
      <c r="BT381" s="24">
        <v>0</v>
      </c>
      <c r="BU381" s="24">
        <f t="shared" si="324"/>
        <v>11.363955690193263</v>
      </c>
      <c r="BV381" s="35">
        <f t="shared" si="325"/>
        <v>45.004279819913258</v>
      </c>
      <c r="BW381" s="24">
        <v>5.9647837343767405</v>
      </c>
      <c r="BX381" s="24">
        <v>0.361434061469042</v>
      </c>
      <c r="BY381" s="24">
        <v>0.39151520509796178</v>
      </c>
      <c r="BZ381" s="24">
        <v>0.26946513211581585</v>
      </c>
      <c r="CA381" s="24">
        <f t="shared" si="326"/>
        <v>6.9871981330595601</v>
      </c>
      <c r="CB381" s="35">
        <f t="shared" si="327"/>
        <v>27.671158574540353</v>
      </c>
      <c r="CC381" s="55">
        <v>56.015900000000002</v>
      </c>
      <c r="CD381" s="19">
        <v>1434513</v>
      </c>
      <c r="CE381" s="76">
        <f t="shared" si="290"/>
        <v>2735582.9302325584</v>
      </c>
      <c r="CF381" s="24"/>
      <c r="CG381" s="24"/>
      <c r="CH381" s="24"/>
      <c r="CI381" s="24"/>
      <c r="CJ381" s="24"/>
      <c r="CK381" s="24"/>
      <c r="CL381" s="24"/>
      <c r="CM381" s="24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74">
        <v>1834200</v>
      </c>
      <c r="DA381" s="19">
        <v>1</v>
      </c>
    </row>
    <row r="382" spans="1:105" x14ac:dyDescent="0.2">
      <c r="A382" s="78" t="s">
        <v>2372</v>
      </c>
      <c r="B382" s="52" t="s">
        <v>955</v>
      </c>
      <c r="C382" s="52" t="s">
        <v>956</v>
      </c>
      <c r="D382" s="53" t="s">
        <v>956</v>
      </c>
      <c r="E382" s="53" t="str">
        <f t="shared" si="309"/>
        <v xml:space="preserve">Ladd, Andrew </v>
      </c>
      <c r="F382" s="53" t="s">
        <v>270</v>
      </c>
      <c r="G382" s="54" t="s">
        <v>1540</v>
      </c>
      <c r="H382" s="52">
        <v>20</v>
      </c>
      <c r="I382" s="19">
        <v>5</v>
      </c>
      <c r="J382" s="19">
        <v>7</v>
      </c>
      <c r="K382" s="19">
        <v>12</v>
      </c>
      <c r="L382" s="52">
        <v>4</v>
      </c>
      <c r="M382" s="19">
        <v>4</v>
      </c>
      <c r="N382" s="19">
        <v>55</v>
      </c>
      <c r="O382" s="20">
        <f t="shared" si="318"/>
        <v>9.0909090909090912E-2</v>
      </c>
      <c r="P382" s="19"/>
      <c r="Q382" s="19"/>
      <c r="R382" s="19"/>
      <c r="S382" s="19">
        <v>1</v>
      </c>
      <c r="T382" s="19">
        <v>2</v>
      </c>
      <c r="U382" s="20">
        <f t="shared" si="319"/>
        <v>0.33333333333333331</v>
      </c>
      <c r="V382" s="19"/>
      <c r="W382" s="19"/>
      <c r="X382" s="19"/>
      <c r="Y382" s="19"/>
      <c r="Z382" s="19"/>
      <c r="AA382" s="19"/>
      <c r="AB382" s="19"/>
      <c r="AC382" s="24">
        <f t="shared" si="264"/>
        <v>0</v>
      </c>
      <c r="AD382" s="24">
        <f t="shared" si="265"/>
        <v>0</v>
      </c>
      <c r="AE382" s="24">
        <f t="shared" si="266"/>
        <v>0</v>
      </c>
      <c r="AF382" s="24">
        <f t="shared" si="267"/>
        <v>0</v>
      </c>
      <c r="AG382" s="24">
        <f t="shared" si="268"/>
        <v>0</v>
      </c>
      <c r="AH382" s="24">
        <f t="shared" si="269"/>
        <v>0</v>
      </c>
      <c r="AI382" s="21">
        <f t="shared" si="270"/>
        <v>2.9536441952686996</v>
      </c>
      <c r="AJ382" s="21">
        <f t="shared" si="271"/>
        <v>4.4090630740967551</v>
      </c>
      <c r="AK382" s="21">
        <f t="shared" si="272"/>
        <v>49.315068493150683</v>
      </c>
      <c r="AL382" s="21">
        <f t="shared" si="273"/>
        <v>2.2152331464515242</v>
      </c>
      <c r="AM382" s="21">
        <f t="shared" si="274"/>
        <v>0</v>
      </c>
      <c r="AN382" s="21">
        <f t="shared" si="275"/>
        <v>49.315068493150683</v>
      </c>
      <c r="AO382" s="60">
        <v>243.76666666666668</v>
      </c>
      <c r="AP382" s="60">
        <v>54.433333333333323</v>
      </c>
      <c r="AQ382" s="60">
        <v>1.2166666666666668</v>
      </c>
      <c r="AR382" s="61">
        <f>SUM(AO382:AQ382)</f>
        <v>299.41666666666663</v>
      </c>
      <c r="AS382" s="19"/>
      <c r="AT382" s="19"/>
      <c r="AU382" s="19"/>
      <c r="AV382" s="19"/>
      <c r="AW382" s="19"/>
      <c r="AX382" s="24">
        <f t="shared" si="276"/>
        <v>0</v>
      </c>
      <c r="AY382" s="24">
        <f t="shared" si="277"/>
        <v>0</v>
      </c>
      <c r="AZ382" s="24">
        <f t="shared" si="278"/>
        <v>0</v>
      </c>
      <c r="BA382" s="24">
        <f t="shared" si="279"/>
        <v>0</v>
      </c>
      <c r="BB382" s="24">
        <f t="shared" si="280"/>
        <v>0</v>
      </c>
      <c r="BC382" s="24">
        <f t="shared" si="281"/>
        <v>12.188333333333334</v>
      </c>
      <c r="BD382" s="24">
        <f t="shared" si="282"/>
        <v>6.0833333333333336E-2</v>
      </c>
      <c r="BE382" s="24">
        <f t="shared" si="283"/>
        <v>2.7216666666666662</v>
      </c>
      <c r="BF382" s="53">
        <f>BI382-BG382-BH382</f>
        <v>12</v>
      </c>
      <c r="BG382" s="52">
        <v>4</v>
      </c>
      <c r="BH382" s="52">
        <v>1</v>
      </c>
      <c r="BI382" s="52">
        <v>17</v>
      </c>
      <c r="BJ382" s="53">
        <f>BM382-BK382-BL382</f>
        <v>9</v>
      </c>
      <c r="BK382" s="52">
        <v>0</v>
      </c>
      <c r="BL382" s="52">
        <v>1</v>
      </c>
      <c r="BM382" s="52">
        <v>10</v>
      </c>
      <c r="BN382" s="35">
        <f t="shared" si="322"/>
        <v>10.859803234820326</v>
      </c>
      <c r="BO382" s="35">
        <f t="shared" si="323"/>
        <v>72.539737722150804</v>
      </c>
      <c r="BP382" s="24">
        <v>7.4721307318981216</v>
      </c>
      <c r="BQ382" s="24">
        <v>0.69050474457644984</v>
      </c>
      <c r="BR382" s="24">
        <v>-0.83244637287985535</v>
      </c>
      <c r="BS382" s="24">
        <v>-1.410070965951269E-2</v>
      </c>
      <c r="BT382" s="24">
        <v>0</v>
      </c>
      <c r="BU382" s="24">
        <f t="shared" si="324"/>
        <v>7.3160883939352042</v>
      </c>
      <c r="BV382" s="35">
        <f t="shared" si="325"/>
        <v>48.868945575965746</v>
      </c>
      <c r="BW382" s="24">
        <v>2.004464147422961</v>
      </c>
      <c r="BX382" s="24">
        <v>0.16991103132998642</v>
      </c>
      <c r="BY382" s="24">
        <v>-0.46594315958881294</v>
      </c>
      <c r="BZ382" s="24">
        <v>1.8352828217209878</v>
      </c>
      <c r="CA382" s="24">
        <f t="shared" si="326"/>
        <v>3.543714840885122</v>
      </c>
      <c r="CB382" s="35">
        <f t="shared" si="327"/>
        <v>23.670792146185065</v>
      </c>
      <c r="CC382" s="55">
        <v>59.168399999999998</v>
      </c>
      <c r="CD382" s="19">
        <v>809177</v>
      </c>
      <c r="CE382" s="76">
        <f t="shared" si="290"/>
        <v>3317625.6999999997</v>
      </c>
      <c r="CF382" s="24"/>
      <c r="CG382" s="24"/>
      <c r="CH382" s="24"/>
      <c r="CI382" s="24"/>
      <c r="CJ382" s="24"/>
      <c r="CK382" s="24"/>
      <c r="CL382" s="24"/>
      <c r="CM382" s="24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74">
        <v>1834200</v>
      </c>
      <c r="DA382" s="19">
        <v>1</v>
      </c>
    </row>
    <row r="383" spans="1:105" x14ac:dyDescent="0.2">
      <c r="A383" s="80" t="s">
        <v>2372</v>
      </c>
      <c r="B383" s="48" t="s">
        <v>955</v>
      </c>
      <c r="C383" s="48" t="s">
        <v>956</v>
      </c>
      <c r="D383" s="49" t="s">
        <v>956</v>
      </c>
      <c r="E383" s="49" t="str">
        <f t="shared" si="309"/>
        <v xml:space="preserve">Ladd, Andrew </v>
      </c>
      <c r="F383" s="49" t="s">
        <v>270</v>
      </c>
      <c r="G383" s="50" t="s">
        <v>1540</v>
      </c>
      <c r="H383" s="48">
        <v>63</v>
      </c>
      <c r="I383" s="65">
        <v>14</v>
      </c>
      <c r="J383" s="65">
        <v>16</v>
      </c>
      <c r="K383" s="65">
        <v>30</v>
      </c>
      <c r="L383" s="48">
        <v>13</v>
      </c>
      <c r="M383" s="10">
        <v>35</v>
      </c>
      <c r="N383" s="10">
        <v>131</v>
      </c>
      <c r="O383" s="11">
        <f t="shared" si="318"/>
        <v>0.10687022900763359</v>
      </c>
      <c r="P383" s="10"/>
      <c r="Q383" s="10">
        <v>1</v>
      </c>
      <c r="R383" s="10">
        <v>0</v>
      </c>
      <c r="S383" s="10">
        <v>4</v>
      </c>
      <c r="T383" s="10">
        <v>4</v>
      </c>
      <c r="U383" s="11">
        <f t="shared" si="319"/>
        <v>0.5</v>
      </c>
      <c r="V383" s="10">
        <v>0.2</v>
      </c>
      <c r="W383" s="10">
        <v>1</v>
      </c>
      <c r="X383" s="10">
        <v>4</v>
      </c>
      <c r="Y383" s="10">
        <v>0</v>
      </c>
      <c r="Z383" s="10">
        <v>0</v>
      </c>
      <c r="AA383" s="10">
        <v>13</v>
      </c>
      <c r="AB383" s="10">
        <v>12</v>
      </c>
      <c r="AC383" s="13">
        <f t="shared" si="264"/>
        <v>2.6269702276707529</v>
      </c>
      <c r="AD383" s="13">
        <f t="shared" si="265"/>
        <v>10.507880910683012</v>
      </c>
      <c r="AE383" s="13">
        <f t="shared" si="266"/>
        <v>0</v>
      </c>
      <c r="AF383" s="13">
        <f t="shared" si="267"/>
        <v>0</v>
      </c>
      <c r="AG383" s="13">
        <f t="shared" si="268"/>
        <v>22.730584292583419</v>
      </c>
      <c r="AH383" s="13">
        <f t="shared" si="269"/>
        <v>20.982077808538541</v>
      </c>
      <c r="AI383" s="29">
        <f t="shared" si="270"/>
        <v>3.1473116712807809</v>
      </c>
      <c r="AJ383" s="29">
        <f t="shared" si="271"/>
        <v>4.2031523642732047</v>
      </c>
      <c r="AK383" s="29">
        <f t="shared" si="272"/>
        <v>15.384615384615387</v>
      </c>
      <c r="AL383" s="29">
        <f t="shared" si="273"/>
        <v>2.0982077808538544</v>
      </c>
      <c r="AM383" s="29">
        <f t="shared" si="274"/>
        <v>0</v>
      </c>
      <c r="AN383" s="29">
        <f t="shared" si="275"/>
        <v>15.384615384615387</v>
      </c>
      <c r="AO383" s="13">
        <v>686.3</v>
      </c>
      <c r="AP383" s="13">
        <v>114.2</v>
      </c>
      <c r="AQ383" s="13">
        <v>3.9</v>
      </c>
      <c r="AR383" s="59">
        <v>804.4</v>
      </c>
      <c r="AS383" s="10">
        <v>14</v>
      </c>
      <c r="AT383" s="10">
        <v>138</v>
      </c>
      <c r="AU383" s="10">
        <v>35</v>
      </c>
      <c r="AV383" s="10">
        <v>11</v>
      </c>
      <c r="AW383" s="10">
        <v>19</v>
      </c>
      <c r="AX383" s="13">
        <f t="shared" si="276"/>
        <v>1.04425658876181</v>
      </c>
      <c r="AY383" s="13">
        <f t="shared" si="277"/>
        <v>10.293386374937842</v>
      </c>
      <c r="AZ383" s="13">
        <f t="shared" si="278"/>
        <v>2.610641471904525</v>
      </c>
      <c r="BA383" s="13">
        <f t="shared" si="279"/>
        <v>0.82048731974142219</v>
      </c>
      <c r="BB383" s="13">
        <f t="shared" si="280"/>
        <v>1.4172053704624565</v>
      </c>
      <c r="BC383" s="13">
        <f t="shared" si="281"/>
        <v>10.893650793650792</v>
      </c>
      <c r="BD383" s="13">
        <f t="shared" si="282"/>
        <v>6.19047619047619E-2</v>
      </c>
      <c r="BE383" s="13">
        <f t="shared" si="283"/>
        <v>1.8126984126984127</v>
      </c>
      <c r="BF383" s="49">
        <v>36</v>
      </c>
      <c r="BG383" s="49">
        <v>8</v>
      </c>
      <c r="BH383" s="49">
        <v>1</v>
      </c>
      <c r="BI383" s="49">
        <v>45</v>
      </c>
      <c r="BJ383" s="49">
        <v>24</v>
      </c>
      <c r="BK383" s="49">
        <v>0</v>
      </c>
      <c r="BL383" s="49">
        <v>1</v>
      </c>
      <c r="BM383" s="49">
        <v>25</v>
      </c>
      <c r="BN383" s="39">
        <v>29.2</v>
      </c>
      <c r="BO383" s="39">
        <v>72.599999999999994</v>
      </c>
      <c r="BP383" s="13">
        <v>22</v>
      </c>
      <c r="BQ383" s="13">
        <v>-0.1</v>
      </c>
      <c r="BR383" s="13">
        <v>-3.1</v>
      </c>
      <c r="BS383" s="13">
        <v>-0.1</v>
      </c>
      <c r="BT383" s="13">
        <v>0</v>
      </c>
      <c r="BU383" s="13">
        <v>18.7</v>
      </c>
      <c r="BV383" s="39">
        <v>46.4</v>
      </c>
      <c r="BW383" s="13">
        <v>8</v>
      </c>
      <c r="BX383" s="13">
        <v>0.5</v>
      </c>
      <c r="BY383" s="13">
        <v>-0.1</v>
      </c>
      <c r="BZ383" s="13">
        <v>2.1</v>
      </c>
      <c r="CA383" s="13">
        <v>10.5</v>
      </c>
      <c r="CB383" s="39">
        <v>26.2</v>
      </c>
      <c r="CC383" s="51">
        <v>57.016692999999997</v>
      </c>
      <c r="CD383" s="10">
        <v>2193213</v>
      </c>
      <c r="CE383" s="73">
        <f t="shared" si="290"/>
        <v>2854658.1904761908</v>
      </c>
      <c r="CF383" s="66">
        <v>17.899999999999999</v>
      </c>
      <c r="CG383" s="66">
        <v>15.8</v>
      </c>
      <c r="CH383" s="66">
        <v>13.2</v>
      </c>
      <c r="CI383" s="66">
        <v>3.6</v>
      </c>
      <c r="CJ383" s="67">
        <f>CI383/(AO383+2*(AP383+AQ383))*2000</f>
        <v>7.8048780487804876</v>
      </c>
      <c r="CK383" s="66">
        <v>3.1</v>
      </c>
      <c r="CL383" s="67">
        <f>CK383/(AO383+2*(AP383+AQ383))*2000</f>
        <v>6.7208672086720869</v>
      </c>
      <c r="CM383" s="66">
        <v>6.7</v>
      </c>
      <c r="CN383" s="10" t="s">
        <v>1682</v>
      </c>
      <c r="CO383" s="10" t="s">
        <v>3005</v>
      </c>
      <c r="CP383" s="10" t="s">
        <v>2433</v>
      </c>
      <c r="CQ383" s="10" t="s">
        <v>2400</v>
      </c>
      <c r="CR383" s="10">
        <v>74</v>
      </c>
      <c r="CS383" s="10">
        <v>201</v>
      </c>
      <c r="CT383" s="10">
        <v>16</v>
      </c>
      <c r="CU383" s="10" t="s">
        <v>3402</v>
      </c>
      <c r="CV383" s="10"/>
      <c r="CW383" s="10"/>
      <c r="CX383" s="10"/>
      <c r="CY383" s="10"/>
      <c r="CZ383" s="73">
        <v>1834200</v>
      </c>
      <c r="DA383" s="10">
        <v>2</v>
      </c>
    </row>
    <row r="384" spans="1:105" x14ac:dyDescent="0.2">
      <c r="A384" s="38" t="s">
        <v>2452</v>
      </c>
      <c r="B384" t="s">
        <v>970</v>
      </c>
      <c r="C384" t="s">
        <v>970</v>
      </c>
      <c r="D384" t="s">
        <v>956</v>
      </c>
      <c r="E384" t="str">
        <f t="shared" si="309"/>
        <v xml:space="preserve">Eager, Ben </v>
      </c>
      <c r="F384" t="s">
        <v>2611</v>
      </c>
      <c r="G384" t="s">
        <v>1540</v>
      </c>
      <c r="H384">
        <v>63</v>
      </c>
      <c r="I384">
        <v>6</v>
      </c>
      <c r="J384">
        <v>5</v>
      </c>
      <c r="K384">
        <f>I384+J384</f>
        <v>11</v>
      </c>
      <c r="L384">
        <v>-13</v>
      </c>
      <c r="M384">
        <v>233</v>
      </c>
      <c r="N384">
        <v>48</v>
      </c>
      <c r="O384" s="4">
        <f t="shared" si="318"/>
        <v>0.125</v>
      </c>
      <c r="P384">
        <v>772</v>
      </c>
      <c r="Q384">
        <v>0</v>
      </c>
      <c r="R384">
        <v>0</v>
      </c>
      <c r="S384">
        <v>1</v>
      </c>
      <c r="T384">
        <v>0</v>
      </c>
      <c r="U384" s="4">
        <f t="shared" si="319"/>
        <v>1</v>
      </c>
      <c r="V384" s="40">
        <v>0</v>
      </c>
      <c r="W384">
        <v>0</v>
      </c>
      <c r="X384">
        <v>0</v>
      </c>
      <c r="Y384">
        <v>0</v>
      </c>
      <c r="Z384">
        <v>0</v>
      </c>
      <c r="AA384">
        <f>I384-W384-Y384</f>
        <v>6</v>
      </c>
      <c r="AB384">
        <f>J384-X384-Z384</f>
        <v>5</v>
      </c>
      <c r="AC384" s="9">
        <f t="shared" si="264"/>
        <v>0</v>
      </c>
      <c r="AD384" s="9">
        <f t="shared" si="265"/>
        <v>0</v>
      </c>
      <c r="AE384" s="9">
        <f t="shared" si="266"/>
        <v>0</v>
      </c>
      <c r="AF384" s="9">
        <f t="shared" si="267"/>
        <v>0</v>
      </c>
      <c r="AG384" s="9">
        <f t="shared" si="268"/>
        <v>14.021421616358325</v>
      </c>
      <c r="AH384" s="9">
        <f t="shared" si="269"/>
        <v>11.684518013631939</v>
      </c>
      <c r="AI384" s="6">
        <f t="shared" si="270"/>
        <v>1.5189873417721518</v>
      </c>
      <c r="AJ384" s="6">
        <f t="shared" si="271"/>
        <v>14.399999999999999</v>
      </c>
      <c r="AK384" s="6">
        <f t="shared" si="272"/>
        <v>0</v>
      </c>
      <c r="AL384" s="6">
        <f t="shared" si="273"/>
        <v>3.1548198636806233</v>
      </c>
      <c r="AM384" s="6">
        <f t="shared" si="274"/>
        <v>0</v>
      </c>
      <c r="AN384" s="6">
        <f t="shared" si="275"/>
        <v>0</v>
      </c>
      <c r="AO384" s="33">
        <v>513.5</v>
      </c>
      <c r="AP384" s="33">
        <v>4.166666666666667</v>
      </c>
      <c r="AQ384" s="33">
        <v>1.3166666666666667</v>
      </c>
      <c r="AR384" s="32">
        <v>518.98333333333335</v>
      </c>
      <c r="AS384" s="40">
        <v>15</v>
      </c>
      <c r="AT384" s="40">
        <v>104</v>
      </c>
      <c r="AU384" s="40">
        <v>25</v>
      </c>
      <c r="AV384" s="40">
        <v>23</v>
      </c>
      <c r="AW384" s="40">
        <v>19</v>
      </c>
      <c r="AX384" s="9">
        <f t="shared" si="276"/>
        <v>1.73415973538007</v>
      </c>
      <c r="AY384" s="9">
        <f t="shared" si="277"/>
        <v>12.023507498635151</v>
      </c>
      <c r="AZ384" s="9">
        <f t="shared" si="278"/>
        <v>2.8902662256334501</v>
      </c>
      <c r="BA384" s="9">
        <f t="shared" si="279"/>
        <v>2.6590449275827739</v>
      </c>
      <c r="BB384" s="9">
        <f t="shared" si="280"/>
        <v>2.1966023314814218</v>
      </c>
      <c r="BC384" s="9">
        <f t="shared" si="281"/>
        <v>8.1507936507936503</v>
      </c>
      <c r="BD384" s="9">
        <f t="shared" si="282"/>
        <v>2.08994708994709E-2</v>
      </c>
      <c r="BE384" s="9">
        <f t="shared" si="283"/>
        <v>6.6137566137566148E-2</v>
      </c>
      <c r="BF384" s="3">
        <v>13</v>
      </c>
      <c r="BG384" s="3">
        <v>1</v>
      </c>
      <c r="BH384" s="3">
        <v>0</v>
      </c>
      <c r="BI384" s="3">
        <v>14</v>
      </c>
      <c r="BJ384" s="3">
        <v>27</v>
      </c>
      <c r="BK384" s="3">
        <v>0</v>
      </c>
      <c r="BL384" s="3">
        <v>0</v>
      </c>
      <c r="BM384" s="3">
        <v>27</v>
      </c>
      <c r="BN384" s="34">
        <f>BU384+CA384</f>
        <v>-12.840986517654828</v>
      </c>
      <c r="BO384" s="34">
        <f>BN384/AR384*2000</f>
        <v>-49.48515951438965</v>
      </c>
      <c r="BP384" s="34">
        <v>4.0395361971482595</v>
      </c>
      <c r="BQ384" s="34">
        <v>-0.21828768827664308</v>
      </c>
      <c r="BR384" s="34">
        <v>-0.17519078517485789</v>
      </c>
      <c r="BS384" s="34">
        <v>-1.5629713049072735E-2</v>
      </c>
      <c r="BT384" s="34">
        <v>0</v>
      </c>
      <c r="BU384" s="34">
        <f>SUM(BP384:BT384)</f>
        <v>3.6304280106476861</v>
      </c>
      <c r="BV384" s="34">
        <f>BU384/AR384*2000</f>
        <v>13.990537951691522</v>
      </c>
      <c r="BW384" s="34">
        <v>2.9461836162537192</v>
      </c>
      <c r="BX384" s="34">
        <v>1.6845232205346058E-2</v>
      </c>
      <c r="BY384" s="34">
        <v>0.1571047287115267</v>
      </c>
      <c r="BZ384" s="34">
        <v>-19.591548105473105</v>
      </c>
      <c r="CA384" s="34">
        <f>SUM(BW384:BZ384)</f>
        <v>-16.471414528302514</v>
      </c>
      <c r="CB384" s="34">
        <f>CA384/AR384*2000</f>
        <v>-63.475697466081172</v>
      </c>
      <c r="CC384" s="15">
        <v>5</v>
      </c>
      <c r="CD384" s="7">
        <v>165000</v>
      </c>
      <c r="CE384" s="68">
        <f t="shared" si="290"/>
        <v>165000</v>
      </c>
      <c r="CF384" s="9">
        <v>11.3</v>
      </c>
      <c r="CG384" s="9">
        <v>10.5</v>
      </c>
      <c r="CH384" s="9">
        <v>-5.7</v>
      </c>
      <c r="CI384" s="9">
        <v>-1.2</v>
      </c>
      <c r="CJ384" s="9">
        <f>CI384/(AO384+2*(AP384+AQ384))*2000</f>
        <v>-4.5760772848608111</v>
      </c>
      <c r="CK384" s="9">
        <v>-0.9</v>
      </c>
      <c r="CL384" s="9">
        <f>CK384/(AO384+2*(AP384+AQ384))*2000</f>
        <v>-3.4320579636456081</v>
      </c>
      <c r="CM384" s="9">
        <v>-2</v>
      </c>
      <c r="CN384" t="s">
        <v>23</v>
      </c>
      <c r="CO384" t="s">
        <v>3170</v>
      </c>
      <c r="CP384" t="s">
        <v>2427</v>
      </c>
      <c r="CQ384" t="s">
        <v>2400</v>
      </c>
      <c r="CR384">
        <v>75</v>
      </c>
      <c r="CS384">
        <v>225</v>
      </c>
      <c r="CU384" t="s">
        <v>3402</v>
      </c>
      <c r="CV384" t="s">
        <v>3090</v>
      </c>
      <c r="CW384">
        <v>0</v>
      </c>
      <c r="CX384">
        <v>0</v>
      </c>
      <c r="CY384">
        <v>0</v>
      </c>
      <c r="CZ384" s="70"/>
      <c r="DA384">
        <v>0</v>
      </c>
    </row>
    <row r="385" spans="1:105" x14ac:dyDescent="0.2">
      <c r="A385" s="78" t="s">
        <v>2372</v>
      </c>
      <c r="B385" s="52" t="s">
        <v>970</v>
      </c>
      <c r="C385" s="52" t="s">
        <v>956</v>
      </c>
      <c r="D385" s="53" t="s">
        <v>956</v>
      </c>
      <c r="E385" s="53" t="str">
        <f t="shared" si="309"/>
        <v xml:space="preserve">Eager, Ben </v>
      </c>
      <c r="F385" s="53" t="s">
        <v>2611</v>
      </c>
      <c r="G385" s="54" t="s">
        <v>1540</v>
      </c>
      <c r="H385" s="52">
        <v>9</v>
      </c>
      <c r="I385" s="53"/>
      <c r="J385" s="53"/>
      <c r="K385" s="53"/>
      <c r="L385" s="52">
        <v>-1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24">
        <f t="shared" si="264"/>
        <v>0</v>
      </c>
      <c r="AD385" s="24">
        <f t="shared" si="265"/>
        <v>0</v>
      </c>
      <c r="AE385" s="24">
        <f t="shared" si="266"/>
        <v>0</v>
      </c>
      <c r="AF385" s="24">
        <f t="shared" si="267"/>
        <v>0</v>
      </c>
      <c r="AG385" s="24">
        <f t="shared" si="268"/>
        <v>0</v>
      </c>
      <c r="AH385" s="24">
        <f t="shared" si="269"/>
        <v>0</v>
      </c>
      <c r="AI385" s="21">
        <f t="shared" si="270"/>
        <v>3.1727379553466508</v>
      </c>
      <c r="AJ385" s="21">
        <f t="shared" si="271"/>
        <v>0</v>
      </c>
      <c r="AK385" s="21">
        <f t="shared" si="272"/>
        <v>0</v>
      </c>
      <c r="AL385" s="21">
        <f t="shared" si="273"/>
        <v>4.230317273795535</v>
      </c>
      <c r="AM385" s="21">
        <f t="shared" si="274"/>
        <v>0</v>
      </c>
      <c r="AN385" s="21">
        <f t="shared" si="275"/>
        <v>0</v>
      </c>
      <c r="AO385" s="60">
        <v>56.733333333333334</v>
      </c>
      <c r="AP385" s="60">
        <v>2.85</v>
      </c>
      <c r="AQ385" s="60">
        <v>0</v>
      </c>
      <c r="AR385" s="61">
        <f>SUM(AO385:AQ385)</f>
        <v>59.583333333333336</v>
      </c>
      <c r="AS385" s="19"/>
      <c r="AT385" s="19"/>
      <c r="AU385" s="19"/>
      <c r="AV385" s="19"/>
      <c r="AW385" s="19"/>
      <c r="AX385" s="24">
        <f t="shared" si="276"/>
        <v>0</v>
      </c>
      <c r="AY385" s="24">
        <f t="shared" si="277"/>
        <v>0</v>
      </c>
      <c r="AZ385" s="24">
        <f t="shared" si="278"/>
        <v>0</v>
      </c>
      <c r="BA385" s="24">
        <f t="shared" si="279"/>
        <v>0</v>
      </c>
      <c r="BB385" s="24">
        <f t="shared" si="280"/>
        <v>0</v>
      </c>
      <c r="BC385" s="24">
        <f t="shared" si="281"/>
        <v>6.3037037037037038</v>
      </c>
      <c r="BD385" s="24">
        <f t="shared" si="282"/>
        <v>0</v>
      </c>
      <c r="BE385" s="24">
        <f t="shared" si="283"/>
        <v>0.31666666666666665</v>
      </c>
      <c r="BF385" s="53">
        <f>BI385-BG385-BH385</f>
        <v>3</v>
      </c>
      <c r="BG385" s="52">
        <v>0</v>
      </c>
      <c r="BH385" s="52">
        <v>0</v>
      </c>
      <c r="BI385" s="52">
        <v>3</v>
      </c>
      <c r="BJ385" s="53">
        <f>BM385-BK385-BL385</f>
        <v>4</v>
      </c>
      <c r="BK385" s="52">
        <v>0</v>
      </c>
      <c r="BL385" s="52">
        <v>0</v>
      </c>
      <c r="BM385" s="52">
        <v>4</v>
      </c>
      <c r="BN385" s="35">
        <f>BU385+CA385</f>
        <v>1.1153085211125848</v>
      </c>
      <c r="BO385" s="35">
        <f>BN385/AR385*2000</f>
        <v>37.436929380002844</v>
      </c>
      <c r="BP385" s="24">
        <v>0.79576887812713681</v>
      </c>
      <c r="BQ385" s="24">
        <v>-0.14218313802246441</v>
      </c>
      <c r="BR385" s="24">
        <v>0.58041158072449184</v>
      </c>
      <c r="BS385" s="24">
        <v>0</v>
      </c>
      <c r="BT385" s="24">
        <v>0</v>
      </c>
      <c r="BU385" s="24">
        <f>SUM(BP385:BT385)</f>
        <v>1.2339973208291641</v>
      </c>
      <c r="BV385" s="35">
        <f>BU385/AR385*2000</f>
        <v>41.420889090769144</v>
      </c>
      <c r="BW385" s="24">
        <v>-0.12669784089142097</v>
      </c>
      <c r="BX385" s="24">
        <v>8.896137892660038E-3</v>
      </c>
      <c r="BY385" s="24">
        <v>0</v>
      </c>
      <c r="BZ385" s="24">
        <v>-8.8709671781835942E-4</v>
      </c>
      <c r="CA385" s="24">
        <f>SUM(BW385:BZ385)</f>
        <v>-0.11868879971657929</v>
      </c>
      <c r="CB385" s="35">
        <f>CA385/AR385*2000</f>
        <v>-3.9839597107662978</v>
      </c>
      <c r="CC385" s="22"/>
      <c r="CD385" s="19"/>
      <c r="CE385" s="76">
        <f t="shared" si="290"/>
        <v>165000</v>
      </c>
      <c r="CF385" s="24"/>
      <c r="CG385" s="24"/>
      <c r="CH385" s="24"/>
      <c r="CI385" s="24"/>
      <c r="CJ385" s="24"/>
      <c r="CK385" s="24"/>
      <c r="CL385" s="24"/>
      <c r="CM385" s="24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74">
        <v>600000</v>
      </c>
      <c r="DA385" s="19">
        <v>1</v>
      </c>
    </row>
    <row r="386" spans="1:105" x14ac:dyDescent="0.2">
      <c r="A386" s="78" t="s">
        <v>2372</v>
      </c>
      <c r="B386" s="52" t="s">
        <v>970</v>
      </c>
      <c r="C386" s="52" t="s">
        <v>970</v>
      </c>
      <c r="D386" s="53" t="s">
        <v>956</v>
      </c>
      <c r="E386" s="53" t="str">
        <f t="shared" ref="E386:E417" si="328">CONCATENATE(RIGHT(F386,LEN(F386)-SEARCH(" ",F386)), ", ", LEFT(F386, SEARCH(" ", F386)))</f>
        <v xml:space="preserve">Eager, Ben </v>
      </c>
      <c r="F386" s="53" t="s">
        <v>2611</v>
      </c>
      <c r="G386" s="54" t="s">
        <v>1540</v>
      </c>
      <c r="H386" s="52">
        <v>23</v>
      </c>
      <c r="I386" s="19">
        <v>0</v>
      </c>
      <c r="J386" s="19">
        <v>0</v>
      </c>
      <c r="K386" s="19">
        <v>0</v>
      </c>
      <c r="L386" s="52">
        <v>-8</v>
      </c>
      <c r="M386" s="19">
        <v>62</v>
      </c>
      <c r="N386" s="19">
        <v>11</v>
      </c>
      <c r="O386" s="20">
        <f t="shared" ref="O386:O391" si="329">IF(N386=0,0,I386/N386)</f>
        <v>0</v>
      </c>
      <c r="P386" s="19"/>
      <c r="Q386" s="19"/>
      <c r="R386" s="19"/>
      <c r="S386" s="19">
        <v>1</v>
      </c>
      <c r="T386" s="19">
        <v>4</v>
      </c>
      <c r="U386" s="20">
        <f t="shared" ref="U386:U391" si="330">IF(S386+T386=0,0,S386/(S386+T386))</f>
        <v>0.2</v>
      </c>
      <c r="V386" s="19"/>
      <c r="W386" s="19"/>
      <c r="X386" s="19"/>
      <c r="Y386" s="19"/>
      <c r="Z386" s="19"/>
      <c r="AA386" s="19"/>
      <c r="AB386" s="19"/>
      <c r="AC386" s="24">
        <f t="shared" ref="AC386:AC449" si="331">IF(AP386=0,0,W386/AP386*300)</f>
        <v>0</v>
      </c>
      <c r="AD386" s="24">
        <f t="shared" ref="AD386:AD449" si="332">IF(AP386=0,0,X386/AP386*300)</f>
        <v>0</v>
      </c>
      <c r="AE386" s="24">
        <f t="shared" ref="AE386:AE449" si="333">IF(AQ386=0,0,Y386/AQ386*300)</f>
        <v>0</v>
      </c>
      <c r="AF386" s="24">
        <f t="shared" ref="AF386:AF449" si="334">IF(AQ386=0,0,Z386/AQ386*300)</f>
        <v>0</v>
      </c>
      <c r="AG386" s="24">
        <f t="shared" ref="AG386:AG449" si="335">AA386/AO386*1200</f>
        <v>0</v>
      </c>
      <c r="AH386" s="24">
        <f t="shared" ref="AH386:AH449" si="336">AB386/AO386*1200</f>
        <v>0</v>
      </c>
      <c r="AI386" s="21">
        <f t="shared" ref="AI386:AI449" si="337">IF(AO386=0,0,BF386/AO386*60)</f>
        <v>0</v>
      </c>
      <c r="AJ386" s="21">
        <f t="shared" ref="AJ386:AJ449" si="338">IF(AP386=0,0,BG386/AP386*60)</f>
        <v>0</v>
      </c>
      <c r="AK386" s="21">
        <f t="shared" ref="AK386:AK449" si="339">IF(AQ386=0,0,BH386/AQ386*60)</f>
        <v>0</v>
      </c>
      <c r="AL386" s="21">
        <f t="shared" ref="AL386:AL449" si="340">IF(AO386=0,0,BJ386/AO386*60)</f>
        <v>3.8241933342185632</v>
      </c>
      <c r="AM386" s="21">
        <f t="shared" ref="AM386:AM449" si="341">IF(AP386=0,0,BK386/AP386*60)</f>
        <v>0</v>
      </c>
      <c r="AN386" s="21">
        <f t="shared" ref="AN386:AN449" si="342">IF(AQ386=0,0,BL386/AQ386*60)</f>
        <v>0</v>
      </c>
      <c r="AO386" s="60">
        <v>125.51666666666667</v>
      </c>
      <c r="AP386" s="60">
        <v>0.13333333333333333</v>
      </c>
      <c r="AQ386" s="60">
        <v>0.48333333333333339</v>
      </c>
      <c r="AR386" s="61">
        <f>SUM(AO386:AQ386)</f>
        <v>126.13333333333334</v>
      </c>
      <c r="AS386" s="19"/>
      <c r="AT386" s="19"/>
      <c r="AU386" s="19"/>
      <c r="AV386" s="19"/>
      <c r="AW386" s="19"/>
      <c r="AX386" s="24">
        <f t="shared" ref="AX386:AX449" si="343">AS386/AR386*60</f>
        <v>0</v>
      </c>
      <c r="AY386" s="24">
        <f t="shared" ref="AY386:AY449" si="344">AT386/AR386*60</f>
        <v>0</v>
      </c>
      <c r="AZ386" s="24">
        <f t="shared" ref="AZ386:AZ449" si="345">AU386/AR386*60</f>
        <v>0</v>
      </c>
      <c r="BA386" s="24">
        <f t="shared" ref="BA386:BA449" si="346">AV386/AR386*60</f>
        <v>0</v>
      </c>
      <c r="BB386" s="24">
        <f t="shared" ref="BB386:BB449" si="347">AW386/AR386*60</f>
        <v>0</v>
      </c>
      <c r="BC386" s="24">
        <f t="shared" ref="BC386:BC449" si="348">AO386/H386</f>
        <v>5.457246376811594</v>
      </c>
      <c r="BD386" s="24">
        <f t="shared" ref="BD386:BD449" si="349">AQ386/H386</f>
        <v>2.1014492753623191E-2</v>
      </c>
      <c r="BE386" s="24">
        <f t="shared" ref="BE386:BE449" si="350">AP386/H386</f>
        <v>5.7971014492753624E-3</v>
      </c>
      <c r="BF386" s="53">
        <f>BI386-BG386-BH386</f>
        <v>0</v>
      </c>
      <c r="BG386" s="52">
        <v>0</v>
      </c>
      <c r="BH386" s="52">
        <v>0</v>
      </c>
      <c r="BI386" s="52">
        <v>0</v>
      </c>
      <c r="BJ386" s="53">
        <f>BM386-BK386-BL386</f>
        <v>8</v>
      </c>
      <c r="BK386" s="52">
        <v>0</v>
      </c>
      <c r="BL386" s="52">
        <v>0</v>
      </c>
      <c r="BM386" s="52">
        <v>8</v>
      </c>
      <c r="BN386" s="35">
        <f>BU386+CA386</f>
        <v>-5.7250443846126045</v>
      </c>
      <c r="BO386" s="35">
        <f>BN386/AR386*2000</f>
        <v>-90.777659375464125</v>
      </c>
      <c r="BP386" s="24">
        <v>-3.1558751209587075</v>
      </c>
      <c r="BQ386" s="24">
        <v>-7.3511002799241916E-3</v>
      </c>
      <c r="BR386" s="24">
        <v>1.8376419399539237</v>
      </c>
      <c r="BS386" s="24">
        <v>-5.9601510238000621E-3</v>
      </c>
      <c r="BT386" s="24">
        <v>0</v>
      </c>
      <c r="BU386" s="24">
        <f>SUM(BP386:BT386)</f>
        <v>-1.3315444323085082</v>
      </c>
      <c r="BV386" s="35">
        <f>BU386/AR386*2000</f>
        <v>-21.113283810388609</v>
      </c>
      <c r="BW386" s="24">
        <v>2.6146022858739904E-2</v>
      </c>
      <c r="BX386" s="24">
        <v>4.3219687117919799E-4</v>
      </c>
      <c r="BY386" s="24">
        <v>4.2854259890039555E-2</v>
      </c>
      <c r="BZ386" s="24">
        <v>-4.4629324319240551</v>
      </c>
      <c r="CA386" s="24">
        <f>SUM(BW386:BZ386)</f>
        <v>-4.3934999523040963</v>
      </c>
      <c r="CB386" s="35">
        <f>CA386/AR386*2000</f>
        <v>-69.664375565075517</v>
      </c>
      <c r="CC386" s="55">
        <v>23.062422000000002</v>
      </c>
      <c r="CD386" s="19">
        <v>165000</v>
      </c>
      <c r="CE386" s="76">
        <f t="shared" ref="CE386:CE449" si="351">IF(CD386&gt;165000, CD386/H386*82, 165000)</f>
        <v>165000</v>
      </c>
      <c r="CF386" s="24"/>
      <c r="CG386" s="24"/>
      <c r="CH386" s="24"/>
      <c r="CI386" s="24"/>
      <c r="CJ386" s="24"/>
      <c r="CK386" s="24"/>
      <c r="CL386" s="24"/>
      <c r="CM386" s="24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74">
        <v>600000</v>
      </c>
      <c r="DA386" s="19">
        <v>1</v>
      </c>
    </row>
    <row r="387" spans="1:105" x14ac:dyDescent="0.2">
      <c r="A387" s="80" t="s">
        <v>2372</v>
      </c>
      <c r="B387" s="48" t="s">
        <v>970</v>
      </c>
      <c r="C387" s="48" t="s">
        <v>956</v>
      </c>
      <c r="D387" s="49" t="s">
        <v>956</v>
      </c>
      <c r="E387" s="49" t="str">
        <f t="shared" si="328"/>
        <v xml:space="preserve">Eager, Ben </v>
      </c>
      <c r="F387" s="49" t="s">
        <v>2611</v>
      </c>
      <c r="G387" s="50" t="s">
        <v>1540</v>
      </c>
      <c r="H387" s="48">
        <v>32</v>
      </c>
      <c r="I387" s="65">
        <v>0</v>
      </c>
      <c r="J387" s="65">
        <v>2</v>
      </c>
      <c r="K387" s="65">
        <v>2</v>
      </c>
      <c r="L387" s="48">
        <v>-9</v>
      </c>
      <c r="M387" s="10">
        <v>89</v>
      </c>
      <c r="N387" s="10">
        <v>16</v>
      </c>
      <c r="O387" s="11">
        <f t="shared" si="329"/>
        <v>0</v>
      </c>
      <c r="P387" s="10"/>
      <c r="Q387" s="10">
        <v>0</v>
      </c>
      <c r="R387" s="10">
        <v>0</v>
      </c>
      <c r="S387" s="10">
        <v>1</v>
      </c>
      <c r="T387" s="10">
        <v>4</v>
      </c>
      <c r="U387" s="11">
        <f t="shared" si="330"/>
        <v>0.2</v>
      </c>
      <c r="V387" s="10">
        <v>0.2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2</v>
      </c>
      <c r="AC387" s="13">
        <f t="shared" si="331"/>
        <v>0</v>
      </c>
      <c r="AD387" s="13">
        <f t="shared" si="332"/>
        <v>0</v>
      </c>
      <c r="AE387" s="13">
        <f t="shared" si="333"/>
        <v>0</v>
      </c>
      <c r="AF387" s="13">
        <f t="shared" si="334"/>
        <v>0</v>
      </c>
      <c r="AG387" s="13">
        <f t="shared" si="335"/>
        <v>0</v>
      </c>
      <c r="AH387" s="13">
        <f t="shared" si="336"/>
        <v>13.165112452002194</v>
      </c>
      <c r="AI387" s="29">
        <f t="shared" si="337"/>
        <v>0.98738343390016436</v>
      </c>
      <c r="AJ387" s="29">
        <f t="shared" si="338"/>
        <v>0</v>
      </c>
      <c r="AK387" s="29">
        <f t="shared" si="339"/>
        <v>0</v>
      </c>
      <c r="AL387" s="29">
        <f t="shared" si="340"/>
        <v>3.9495337356006575</v>
      </c>
      <c r="AM387" s="29">
        <f t="shared" si="341"/>
        <v>0</v>
      </c>
      <c r="AN387" s="29">
        <f t="shared" si="342"/>
        <v>0</v>
      </c>
      <c r="AO387" s="13">
        <v>182.3</v>
      </c>
      <c r="AP387" s="13">
        <v>3</v>
      </c>
      <c r="AQ387" s="13">
        <v>0.5</v>
      </c>
      <c r="AR387" s="59">
        <v>185.7</v>
      </c>
      <c r="AS387" s="10">
        <v>0</v>
      </c>
      <c r="AT387" s="10">
        <v>32</v>
      </c>
      <c r="AU387" s="10">
        <v>7</v>
      </c>
      <c r="AV387" s="10">
        <v>4</v>
      </c>
      <c r="AW387" s="10">
        <v>2</v>
      </c>
      <c r="AX387" s="13">
        <f t="shared" si="343"/>
        <v>0</v>
      </c>
      <c r="AY387" s="13">
        <f t="shared" si="344"/>
        <v>10.339256865912764</v>
      </c>
      <c r="AZ387" s="13">
        <f t="shared" si="345"/>
        <v>2.2617124394184169</v>
      </c>
      <c r="BA387" s="13">
        <f t="shared" si="346"/>
        <v>1.2924071082390955</v>
      </c>
      <c r="BB387" s="13">
        <f t="shared" si="347"/>
        <v>0.64620355411954777</v>
      </c>
      <c r="BC387" s="13">
        <f t="shared" si="348"/>
        <v>5.6968750000000004</v>
      </c>
      <c r="BD387" s="13">
        <f t="shared" si="349"/>
        <v>1.5625E-2</v>
      </c>
      <c r="BE387" s="13">
        <f t="shared" si="350"/>
        <v>9.375E-2</v>
      </c>
      <c r="BF387" s="49">
        <v>3</v>
      </c>
      <c r="BG387" s="49">
        <v>0</v>
      </c>
      <c r="BH387" s="49">
        <v>0</v>
      </c>
      <c r="BI387" s="49">
        <v>3</v>
      </c>
      <c r="BJ387" s="49">
        <v>12</v>
      </c>
      <c r="BK387" s="49">
        <v>0</v>
      </c>
      <c r="BL387" s="49">
        <v>0</v>
      </c>
      <c r="BM387" s="49">
        <v>12</v>
      </c>
      <c r="BN387" s="39">
        <v>-4.5999999999999996</v>
      </c>
      <c r="BO387" s="39">
        <v>-49.6</v>
      </c>
      <c r="BP387" s="13">
        <v>-2.4</v>
      </c>
      <c r="BQ387" s="13">
        <v>-0.1</v>
      </c>
      <c r="BR387" s="13">
        <v>2.4</v>
      </c>
      <c r="BS387" s="13">
        <v>0</v>
      </c>
      <c r="BT387" s="13">
        <v>0</v>
      </c>
      <c r="BU387" s="13">
        <v>-0.1</v>
      </c>
      <c r="BV387" s="39">
        <v>-1.1000000000000001</v>
      </c>
      <c r="BW387" s="13">
        <v>-0.1</v>
      </c>
      <c r="BX387" s="13">
        <v>0</v>
      </c>
      <c r="BY387" s="13">
        <v>0</v>
      </c>
      <c r="BZ387" s="13">
        <v>-4.5</v>
      </c>
      <c r="CA387" s="13">
        <v>-4.5</v>
      </c>
      <c r="CB387" s="39">
        <v>-48.6</v>
      </c>
      <c r="CC387" s="51">
        <v>23.935977999999999</v>
      </c>
      <c r="CD387" s="10">
        <v>165000</v>
      </c>
      <c r="CE387" s="73">
        <f t="shared" si="351"/>
        <v>165000</v>
      </c>
      <c r="CF387" s="66">
        <v>5.3</v>
      </c>
      <c r="CG387" s="66">
        <v>5</v>
      </c>
      <c r="CH387" s="66">
        <v>-8.9</v>
      </c>
      <c r="CI387" s="66">
        <v>-1.7</v>
      </c>
      <c r="CJ387" s="67">
        <f t="shared" ref="CJ387:CJ394" si="352">CI387/(AO387+2*(AP387+AQ387))*2000</f>
        <v>-17.960908610670892</v>
      </c>
      <c r="CK387" s="66">
        <v>-1.3</v>
      </c>
      <c r="CL387" s="67">
        <f t="shared" ref="CL387:CL394" si="353">CK387/(AO387+2*(AP387+AQ387))*2000</f>
        <v>-13.734812466983623</v>
      </c>
      <c r="CM387" s="66">
        <v>-3.1</v>
      </c>
      <c r="CN387" s="10" t="s">
        <v>1707</v>
      </c>
      <c r="CO387" s="10" t="s">
        <v>3170</v>
      </c>
      <c r="CP387" s="10" t="s">
        <v>2427</v>
      </c>
      <c r="CQ387" s="10" t="s">
        <v>2400</v>
      </c>
      <c r="CR387" s="10">
        <v>75</v>
      </c>
      <c r="CS387" s="10">
        <v>225</v>
      </c>
      <c r="CT387" s="10">
        <v>55</v>
      </c>
      <c r="CU387" s="10" t="s">
        <v>3402</v>
      </c>
      <c r="CV387" s="10"/>
      <c r="CW387" s="10"/>
      <c r="CX387" s="10"/>
      <c r="CY387" s="10"/>
      <c r="CZ387" s="73">
        <v>600000</v>
      </c>
      <c r="DA387" s="10">
        <v>2</v>
      </c>
    </row>
    <row r="388" spans="1:105" x14ac:dyDescent="0.2">
      <c r="A388" s="38" t="s">
        <v>2452</v>
      </c>
      <c r="B388" t="s">
        <v>956</v>
      </c>
      <c r="C388" t="s">
        <v>956</v>
      </c>
      <c r="D388" s="82" t="s">
        <v>956</v>
      </c>
      <c r="E388" t="str">
        <f t="shared" si="328"/>
        <v xml:space="preserve">Seabrook, Brent </v>
      </c>
      <c r="F388" t="s">
        <v>522</v>
      </c>
      <c r="G388" t="s">
        <v>1524</v>
      </c>
      <c r="H388">
        <v>81</v>
      </c>
      <c r="I388">
        <v>4</v>
      </c>
      <c r="J388">
        <v>20</v>
      </c>
      <c r="K388">
        <f>I388+J388</f>
        <v>24</v>
      </c>
      <c r="L388">
        <v>-6</v>
      </c>
      <c r="M388">
        <v>104</v>
      </c>
      <c r="N388">
        <v>144</v>
      </c>
      <c r="O388" s="4">
        <f t="shared" si="329"/>
        <v>2.7777777777777776E-2</v>
      </c>
      <c r="P388">
        <v>2165</v>
      </c>
      <c r="Q388">
        <v>0</v>
      </c>
      <c r="R388">
        <v>0</v>
      </c>
      <c r="S388">
        <v>1</v>
      </c>
      <c r="T388">
        <v>1</v>
      </c>
      <c r="U388" s="4">
        <f t="shared" si="330"/>
        <v>0.5</v>
      </c>
      <c r="V388" s="40">
        <v>0</v>
      </c>
      <c r="W388">
        <v>0</v>
      </c>
      <c r="X388">
        <v>4</v>
      </c>
      <c r="Y388">
        <v>0</v>
      </c>
      <c r="Z388">
        <v>2</v>
      </c>
      <c r="AA388">
        <f>I388-W388-Y388</f>
        <v>4</v>
      </c>
      <c r="AB388">
        <f>J388-X388-Z388</f>
        <v>14</v>
      </c>
      <c r="AC388" s="9">
        <f t="shared" si="331"/>
        <v>0</v>
      </c>
      <c r="AD388" s="9">
        <f t="shared" si="332"/>
        <v>7.0161761839797316</v>
      </c>
      <c r="AE388" s="9">
        <f t="shared" si="333"/>
        <v>0</v>
      </c>
      <c r="AF388" s="9">
        <f t="shared" si="334"/>
        <v>2.090470936647117</v>
      </c>
      <c r="AG388" s="9">
        <f t="shared" si="335"/>
        <v>3.9198606271777003</v>
      </c>
      <c r="AH388" s="9">
        <f t="shared" si="336"/>
        <v>13.719512195121951</v>
      </c>
      <c r="AI388" s="6">
        <f t="shared" si="337"/>
        <v>1.9109320557491287</v>
      </c>
      <c r="AJ388" s="6">
        <f t="shared" si="338"/>
        <v>2.4556616643929061</v>
      </c>
      <c r="AK388" s="6">
        <f t="shared" si="339"/>
        <v>1.2542825619882703</v>
      </c>
      <c r="AL388" s="6">
        <f t="shared" si="340"/>
        <v>2.4009146341463414</v>
      </c>
      <c r="AM388" s="6">
        <f t="shared" si="341"/>
        <v>1.0524264275969597</v>
      </c>
      <c r="AN388" s="6">
        <f t="shared" si="342"/>
        <v>5.4352244352825041</v>
      </c>
      <c r="AO388" s="32">
        <v>1224.5333333333333</v>
      </c>
      <c r="AP388" s="32">
        <v>171.03333333333333</v>
      </c>
      <c r="AQ388" s="32">
        <v>287.01666666666665</v>
      </c>
      <c r="AR388" s="32">
        <v>1682.5833333333333</v>
      </c>
      <c r="AS388" s="40">
        <v>129</v>
      </c>
      <c r="AT388" s="40">
        <v>146</v>
      </c>
      <c r="AU388" s="40">
        <v>31</v>
      </c>
      <c r="AV388" s="40">
        <v>36</v>
      </c>
      <c r="AW388" s="40">
        <v>16</v>
      </c>
      <c r="AX388" s="9">
        <f t="shared" si="343"/>
        <v>4.6000693378237827</v>
      </c>
      <c r="AY388" s="9">
        <f t="shared" si="344"/>
        <v>5.2062800257540491</v>
      </c>
      <c r="AZ388" s="9">
        <f t="shared" si="345"/>
        <v>1.1054430191669555</v>
      </c>
      <c r="BA388" s="9">
        <f t="shared" si="346"/>
        <v>1.2837402803229161</v>
      </c>
      <c r="BB388" s="9">
        <f t="shared" si="347"/>
        <v>0.57055123569907384</v>
      </c>
      <c r="BC388" s="9">
        <f t="shared" si="348"/>
        <v>15.117695473251029</v>
      </c>
      <c r="BD388" s="9">
        <f t="shared" si="349"/>
        <v>3.5434156378600821</v>
      </c>
      <c r="BE388" s="9">
        <f t="shared" si="350"/>
        <v>2.111522633744856</v>
      </c>
      <c r="BF388" s="3">
        <v>39</v>
      </c>
      <c r="BG388" s="3">
        <v>7</v>
      </c>
      <c r="BH388" s="3">
        <v>6</v>
      </c>
      <c r="BI388" s="3">
        <v>52</v>
      </c>
      <c r="BJ388" s="3">
        <v>49</v>
      </c>
      <c r="BK388" s="3">
        <v>3</v>
      </c>
      <c r="BL388" s="3">
        <v>26</v>
      </c>
      <c r="BM388" s="3">
        <v>78</v>
      </c>
      <c r="BN388" s="34">
        <f>BU388+CA388</f>
        <v>47.578072472743344</v>
      </c>
      <c r="BO388" s="34">
        <f>BN388/AR388*2000</f>
        <v>56.553600086466261</v>
      </c>
      <c r="BP388" s="34">
        <v>10.406257862010404</v>
      </c>
      <c r="BQ388" s="34">
        <v>-1.729700899308154</v>
      </c>
      <c r="BR388" s="34">
        <v>-0.87801428282925209</v>
      </c>
      <c r="BS388" s="34">
        <v>1.1992175670691865</v>
      </c>
      <c r="BT388" s="34">
        <v>0</v>
      </c>
      <c r="BU388" s="34">
        <f>SUM(BP388:BT388)</f>
        <v>8.9977602469421853</v>
      </c>
      <c r="BV388" s="34">
        <f>BU388/AR388*2000</f>
        <v>10.695173390451808</v>
      </c>
      <c r="BW388" s="34">
        <v>25.03174380567588</v>
      </c>
      <c r="BX388" s="34">
        <v>1.8614988548027478</v>
      </c>
      <c r="BY388" s="34">
        <v>15.165372192409725</v>
      </c>
      <c r="BZ388" s="34">
        <v>-3.4783026270871971</v>
      </c>
      <c r="CA388" s="34">
        <f>SUM(BW388:BZ388)</f>
        <v>38.580312225801158</v>
      </c>
      <c r="CB388" s="34">
        <f>CA388/AR388*2000</f>
        <v>45.858426696014455</v>
      </c>
      <c r="CC388" s="15">
        <v>37</v>
      </c>
      <c r="CD388" s="7">
        <v>1184426</v>
      </c>
      <c r="CE388" s="68">
        <f t="shared" si="351"/>
        <v>1199048.5432098766</v>
      </c>
      <c r="CF388" s="9">
        <v>29.5</v>
      </c>
      <c r="CG388" s="9">
        <v>34.6</v>
      </c>
      <c r="CH388" s="9">
        <v>-1.7</v>
      </c>
      <c r="CI388" s="9">
        <v>1.8</v>
      </c>
      <c r="CJ388" s="9">
        <f t="shared" si="352"/>
        <v>1.6817452778772639</v>
      </c>
      <c r="CK388" s="9">
        <v>2.8</v>
      </c>
      <c r="CL388" s="9">
        <f t="shared" si="353"/>
        <v>2.6160482100312987</v>
      </c>
      <c r="CM388" s="9">
        <v>4.5999999999999996</v>
      </c>
      <c r="CN388" t="s">
        <v>1069</v>
      </c>
      <c r="CO388" t="s">
        <v>1070</v>
      </c>
      <c r="CP388" t="s">
        <v>2433</v>
      </c>
      <c r="CQ388" t="s">
        <v>2400</v>
      </c>
      <c r="CR388">
        <v>75</v>
      </c>
      <c r="CS388">
        <v>220</v>
      </c>
      <c r="CT388">
        <v>7</v>
      </c>
      <c r="CU388" t="s">
        <v>3401</v>
      </c>
      <c r="CV388" t="s">
        <v>2382</v>
      </c>
      <c r="CW388">
        <v>0</v>
      </c>
      <c r="CX388">
        <v>0</v>
      </c>
      <c r="CY388">
        <v>0</v>
      </c>
      <c r="CZ388" s="70"/>
      <c r="DA388">
        <v>0</v>
      </c>
    </row>
    <row r="389" spans="1:105" x14ac:dyDescent="0.2">
      <c r="A389" s="44" t="s">
        <v>2372</v>
      </c>
      <c r="B389" s="43" t="s">
        <v>956</v>
      </c>
      <c r="C389" s="43" t="s">
        <v>956</v>
      </c>
      <c r="D389" s="82" t="s">
        <v>956</v>
      </c>
      <c r="E389" s="42" t="str">
        <f t="shared" si="328"/>
        <v xml:space="preserve">Seabrook, Brent </v>
      </c>
      <c r="F389" s="42" t="s">
        <v>522</v>
      </c>
      <c r="G389" s="45" t="s">
        <v>2374</v>
      </c>
      <c r="H389" s="43">
        <v>82</v>
      </c>
      <c r="I389" s="64">
        <v>9</v>
      </c>
      <c r="J389" s="64">
        <v>23</v>
      </c>
      <c r="K389" s="64">
        <v>32</v>
      </c>
      <c r="L389" s="43">
        <v>13</v>
      </c>
      <c r="M389">
        <v>90</v>
      </c>
      <c r="N389">
        <v>152</v>
      </c>
      <c r="O389" s="4">
        <f t="shared" si="329"/>
        <v>5.921052631578947E-2</v>
      </c>
      <c r="Q389">
        <v>2</v>
      </c>
      <c r="R389">
        <v>0</v>
      </c>
      <c r="S389">
        <v>0</v>
      </c>
      <c r="T389">
        <v>1</v>
      </c>
      <c r="U389" s="4">
        <f t="shared" si="330"/>
        <v>0</v>
      </c>
      <c r="V389">
        <v>0</v>
      </c>
      <c r="W389">
        <v>4</v>
      </c>
      <c r="X389">
        <v>8</v>
      </c>
      <c r="Y389">
        <v>0</v>
      </c>
      <c r="Z389">
        <v>1</v>
      </c>
      <c r="AA389">
        <v>5</v>
      </c>
      <c r="AB389">
        <v>14</v>
      </c>
      <c r="AC389" s="9">
        <f t="shared" si="331"/>
        <v>6.4034151547492</v>
      </c>
      <c r="AD389" s="9">
        <f t="shared" si="332"/>
        <v>12.8068303094984</v>
      </c>
      <c r="AE389" s="9">
        <f t="shared" si="333"/>
        <v>0</v>
      </c>
      <c r="AF389" s="9">
        <f t="shared" si="334"/>
        <v>1.1829652996845426</v>
      </c>
      <c r="AG389" s="9">
        <f t="shared" si="335"/>
        <v>4.5390357070808962</v>
      </c>
      <c r="AH389" s="9">
        <f t="shared" si="336"/>
        <v>12.709299979826509</v>
      </c>
      <c r="AI389" s="58">
        <f t="shared" si="337"/>
        <v>2.5872503530361106</v>
      </c>
      <c r="AJ389" s="58">
        <f t="shared" si="338"/>
        <v>6.0832443970117396</v>
      </c>
      <c r="AK389" s="58">
        <f t="shared" si="339"/>
        <v>1.4195583596214512</v>
      </c>
      <c r="AL389" s="58">
        <f t="shared" si="340"/>
        <v>2.1787371393988302</v>
      </c>
      <c r="AM389" s="58">
        <f t="shared" si="341"/>
        <v>0.64034151547492002</v>
      </c>
      <c r="AN389" s="58">
        <f t="shared" si="342"/>
        <v>8.280757097791799</v>
      </c>
      <c r="AO389" s="56">
        <v>1321.8666666666666</v>
      </c>
      <c r="AP389" s="56">
        <v>187.4</v>
      </c>
      <c r="AQ389" s="56">
        <v>253.6</v>
      </c>
      <c r="AR389" s="57">
        <f>SUM(AO389:AQ389)</f>
        <v>1762.8666666666666</v>
      </c>
      <c r="AS389">
        <v>106</v>
      </c>
      <c r="AT389">
        <v>167</v>
      </c>
      <c r="AU389">
        <v>36</v>
      </c>
      <c r="AV389">
        <v>41</v>
      </c>
      <c r="AW389">
        <v>21</v>
      </c>
      <c r="AX389" s="9">
        <f t="shared" si="343"/>
        <v>3.6077600877358846</v>
      </c>
      <c r="AY389" s="9">
        <f t="shared" si="344"/>
        <v>5.68392391181031</v>
      </c>
      <c r="AZ389" s="9">
        <f t="shared" si="345"/>
        <v>1.2252770109291684</v>
      </c>
      <c r="BA389" s="9">
        <f t="shared" si="346"/>
        <v>1.3954543735582197</v>
      </c>
      <c r="BB389" s="9">
        <f t="shared" si="347"/>
        <v>0.71474492304201487</v>
      </c>
      <c r="BC389" s="33">
        <f t="shared" si="348"/>
        <v>16.12032520325203</v>
      </c>
      <c r="BD389" s="33">
        <f t="shared" si="349"/>
        <v>3.0926829268292684</v>
      </c>
      <c r="BE389" s="33">
        <f t="shared" si="350"/>
        <v>2.2853658536585368</v>
      </c>
      <c r="BF389" s="42">
        <f>BI389-BG389-BH389</f>
        <v>57</v>
      </c>
      <c r="BG389" s="43">
        <v>19</v>
      </c>
      <c r="BH389" s="43">
        <v>6</v>
      </c>
      <c r="BI389" s="43">
        <v>82</v>
      </c>
      <c r="BJ389" s="42">
        <f>BM389-BK389-BL389</f>
        <v>48</v>
      </c>
      <c r="BK389" s="43">
        <v>2</v>
      </c>
      <c r="BL389" s="43">
        <v>35</v>
      </c>
      <c r="BM389" s="43">
        <v>85</v>
      </c>
      <c r="BN389" s="34">
        <f>BU389+CA389</f>
        <v>54.801247612029336</v>
      </c>
      <c r="BO389" s="34">
        <f>BN389/AR389*2000</f>
        <v>62.172878582644941</v>
      </c>
      <c r="BP389" s="33">
        <v>12.378311391665143</v>
      </c>
      <c r="BQ389" s="33">
        <v>7.1303736492855183</v>
      </c>
      <c r="BR389" s="33">
        <v>-1.1825757221743158</v>
      </c>
      <c r="BS389" s="33">
        <v>0.54294483888816536</v>
      </c>
      <c r="BT389" s="33">
        <v>0</v>
      </c>
      <c r="BU389" s="9">
        <f>SUM(BP389:BT389)</f>
        <v>18.869054157664507</v>
      </c>
      <c r="BV389" s="34">
        <f>BU389/AR389*2000</f>
        <v>21.407239145707191</v>
      </c>
      <c r="BW389" s="33">
        <v>27.887113921722985</v>
      </c>
      <c r="BX389" s="33">
        <v>2.2038476989228912</v>
      </c>
      <c r="BY389" s="33">
        <v>6.1189007008939527</v>
      </c>
      <c r="BZ389" s="33">
        <v>-0.27766886717500355</v>
      </c>
      <c r="CA389" s="9">
        <f>SUM(BW389:BZ389)</f>
        <v>35.932193454364828</v>
      </c>
      <c r="CB389" s="34">
        <f>CA389/AR389*2000</f>
        <v>40.765639436937747</v>
      </c>
      <c r="CC389" s="47">
        <v>59.192787000000003</v>
      </c>
      <c r="CD389">
        <v>3553886</v>
      </c>
      <c r="CE389" s="68">
        <f t="shared" si="351"/>
        <v>3553886</v>
      </c>
      <c r="CF389" s="62">
        <v>33.700000000000003</v>
      </c>
      <c r="CG389" s="62">
        <v>38.700000000000003</v>
      </c>
      <c r="CH389" s="62">
        <v>6.6</v>
      </c>
      <c r="CI389" s="62">
        <v>4.4000000000000004</v>
      </c>
      <c r="CJ389" s="63">
        <f t="shared" si="352"/>
        <v>3.9929820315808575</v>
      </c>
      <c r="CK389" s="62">
        <v>5</v>
      </c>
      <c r="CL389" s="63">
        <f t="shared" si="353"/>
        <v>4.5374795813418842</v>
      </c>
      <c r="CM389" s="62">
        <v>9.4</v>
      </c>
      <c r="CN389" t="s">
        <v>1750</v>
      </c>
      <c r="CO389" t="s">
        <v>1070</v>
      </c>
      <c r="CP389" t="s">
        <v>2433</v>
      </c>
      <c r="CQ389" t="s">
        <v>2400</v>
      </c>
      <c r="CR389">
        <v>75</v>
      </c>
      <c r="CS389">
        <v>220</v>
      </c>
      <c r="CT389">
        <v>7</v>
      </c>
      <c r="CU389" t="s">
        <v>3401</v>
      </c>
      <c r="CZ389" s="72">
        <v>942400</v>
      </c>
      <c r="DA389">
        <v>0</v>
      </c>
    </row>
    <row r="390" spans="1:105" x14ac:dyDescent="0.2">
      <c r="A390" s="75" t="s">
        <v>2452</v>
      </c>
      <c r="B390" s="19" t="s">
        <v>962</v>
      </c>
      <c r="C390" s="19" t="s">
        <v>956</v>
      </c>
      <c r="D390" s="19" t="s">
        <v>956</v>
      </c>
      <c r="E390" s="19" t="str">
        <f t="shared" si="328"/>
        <v xml:space="preserve">Sopel, Brent </v>
      </c>
      <c r="F390" s="19" t="s">
        <v>1550</v>
      </c>
      <c r="G390" s="19" t="s">
        <v>1524</v>
      </c>
      <c r="H390" s="19">
        <v>44</v>
      </c>
      <c r="I390" s="19">
        <v>4</v>
      </c>
      <c r="J390" s="19">
        <v>19</v>
      </c>
      <c r="K390" s="19">
        <f>I390+J390</f>
        <v>23</v>
      </c>
      <c r="L390" s="19">
        <v>2</v>
      </c>
      <c r="M390" s="19">
        <v>14</v>
      </c>
      <c r="N390" s="19">
        <v>104</v>
      </c>
      <c r="O390" s="20">
        <f t="shared" si="329"/>
        <v>3.8461538461538464E-2</v>
      </c>
      <c r="P390" s="19">
        <v>1235</v>
      </c>
      <c r="Q390" s="19">
        <v>2</v>
      </c>
      <c r="R390" s="19">
        <v>0</v>
      </c>
      <c r="S390" s="19">
        <v>1</v>
      </c>
      <c r="T390" s="19">
        <v>2</v>
      </c>
      <c r="U390" s="20">
        <f t="shared" si="330"/>
        <v>0.33333333333333331</v>
      </c>
      <c r="V390" s="19"/>
      <c r="W390" s="19">
        <v>2</v>
      </c>
      <c r="X390" s="19">
        <v>5</v>
      </c>
      <c r="Y390" s="19">
        <v>0</v>
      </c>
      <c r="Z390" s="19">
        <v>1</v>
      </c>
      <c r="AA390" s="19">
        <f>I390-W390-Y390</f>
        <v>2</v>
      </c>
      <c r="AB390" s="19">
        <f>J390-X390-Z390</f>
        <v>13</v>
      </c>
      <c r="AC390" s="24">
        <f t="shared" si="331"/>
        <v>3.9893617021276597</v>
      </c>
      <c r="AD390" s="24">
        <f t="shared" si="332"/>
        <v>9.9734042553191493</v>
      </c>
      <c r="AE390" s="24">
        <f t="shared" si="333"/>
        <v>0</v>
      </c>
      <c r="AF390" s="24">
        <f t="shared" si="334"/>
        <v>2.6757841534116249</v>
      </c>
      <c r="AG390" s="24">
        <f t="shared" si="335"/>
        <v>3.6032429186267638</v>
      </c>
      <c r="AH390" s="24">
        <f t="shared" si="336"/>
        <v>23.421078971073964</v>
      </c>
      <c r="AI390" s="21">
        <f t="shared" si="337"/>
        <v>3.2429186267640877</v>
      </c>
      <c r="AJ390" s="21">
        <f t="shared" si="338"/>
        <v>4.3882978723404253</v>
      </c>
      <c r="AK390" s="21">
        <f t="shared" si="339"/>
        <v>1.07031366136465</v>
      </c>
      <c r="AL390" s="21">
        <f t="shared" si="340"/>
        <v>3.1528375537984186</v>
      </c>
      <c r="AM390" s="21">
        <f t="shared" si="341"/>
        <v>0.39893617021276595</v>
      </c>
      <c r="AN390" s="21">
        <f t="shared" si="342"/>
        <v>4.8164114761409254</v>
      </c>
      <c r="AO390" s="36">
        <v>666.06666666666672</v>
      </c>
      <c r="AP390" s="36">
        <v>150.4</v>
      </c>
      <c r="AQ390" s="36">
        <v>112.11666666666666</v>
      </c>
      <c r="AR390" s="36">
        <v>928.58333333333337</v>
      </c>
      <c r="AS390" s="19"/>
      <c r="AT390" s="19"/>
      <c r="AU390" s="19"/>
      <c r="AV390" s="19"/>
      <c r="AW390" s="19"/>
      <c r="AX390" s="24">
        <f t="shared" si="343"/>
        <v>0</v>
      </c>
      <c r="AY390" s="24">
        <f t="shared" si="344"/>
        <v>0</v>
      </c>
      <c r="AZ390" s="24">
        <f t="shared" si="345"/>
        <v>0</v>
      </c>
      <c r="BA390" s="24">
        <f t="shared" si="346"/>
        <v>0</v>
      </c>
      <c r="BB390" s="24">
        <f t="shared" si="347"/>
        <v>0</v>
      </c>
      <c r="BC390" s="24">
        <f t="shared" si="348"/>
        <v>15.137878787878789</v>
      </c>
      <c r="BD390" s="24">
        <f t="shared" si="349"/>
        <v>2.5481060606060604</v>
      </c>
      <c r="BE390" s="24">
        <f t="shared" si="350"/>
        <v>3.4181818181818184</v>
      </c>
      <c r="BF390" s="30">
        <v>36</v>
      </c>
      <c r="BG390" s="30">
        <v>11</v>
      </c>
      <c r="BH390" s="30">
        <v>2</v>
      </c>
      <c r="BI390" s="30">
        <v>49</v>
      </c>
      <c r="BJ390" s="30">
        <v>35</v>
      </c>
      <c r="BK390" s="30">
        <v>1</v>
      </c>
      <c r="BL390" s="30">
        <v>9</v>
      </c>
      <c r="BM390" s="30">
        <v>45</v>
      </c>
      <c r="BN390" s="35">
        <f>BU390+CA390</f>
        <v>41.070846255651617</v>
      </c>
      <c r="BO390" s="35">
        <f>BN390/AR390*2000</f>
        <v>88.459150151273334</v>
      </c>
      <c r="BP390" s="35">
        <v>9.3971701565180474</v>
      </c>
      <c r="BQ390" s="35">
        <v>2.6927550668786551</v>
      </c>
      <c r="BR390" s="35">
        <v>0.61310411663827979</v>
      </c>
      <c r="BS390" s="35">
        <v>0.44622495154473585</v>
      </c>
      <c r="BT390" s="35">
        <v>0</v>
      </c>
      <c r="BU390" s="35">
        <f>SUM(BP390:BT390)</f>
        <v>13.149254291579718</v>
      </c>
      <c r="BV390" s="35">
        <f>BU390/AR390*2000</f>
        <v>28.321107690739765</v>
      </c>
      <c r="BW390" s="35">
        <v>9.4042114849969511</v>
      </c>
      <c r="BX390" s="35">
        <v>2.4879356746897194</v>
      </c>
      <c r="BY390" s="35">
        <v>8.7105518235913202</v>
      </c>
      <c r="BZ390" s="35">
        <v>7.3188929807939074</v>
      </c>
      <c r="CA390" s="35">
        <f>SUM(BW390:BZ390)</f>
        <v>27.921591964071897</v>
      </c>
      <c r="CB390" s="35">
        <f>CA390/AR390*2000</f>
        <v>60.138042460533562</v>
      </c>
      <c r="CC390" s="22">
        <v>50</v>
      </c>
      <c r="CD390" s="23">
        <v>2015779</v>
      </c>
      <c r="CE390" s="76">
        <f t="shared" si="351"/>
        <v>3756679.0454545454</v>
      </c>
      <c r="CF390" s="24">
        <v>18.899999999999999</v>
      </c>
      <c r="CG390" s="24">
        <v>20.100000000000001</v>
      </c>
      <c r="CH390" s="24">
        <v>11.8</v>
      </c>
      <c r="CI390" s="24">
        <v>3.3</v>
      </c>
      <c r="CJ390" s="24">
        <f t="shared" si="352"/>
        <v>5.541096465452104</v>
      </c>
      <c r="CK390" s="24">
        <v>4.7</v>
      </c>
      <c r="CL390" s="24">
        <f t="shared" si="353"/>
        <v>7.8918646629166336</v>
      </c>
      <c r="CM390" s="24">
        <v>8</v>
      </c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77"/>
      <c r="DA390" s="19">
        <v>1</v>
      </c>
    </row>
    <row r="391" spans="1:105" x14ac:dyDescent="0.2">
      <c r="A391" s="75" t="s">
        <v>2452</v>
      </c>
      <c r="B391" s="19" t="s">
        <v>977</v>
      </c>
      <c r="C391" s="19" t="s">
        <v>956</v>
      </c>
      <c r="D391" s="19" t="s">
        <v>956</v>
      </c>
      <c r="E391" s="19" t="str">
        <f t="shared" si="328"/>
        <v xml:space="preserve">Sopel, Brent </v>
      </c>
      <c r="F391" s="19" t="s">
        <v>1550</v>
      </c>
      <c r="G391" s="19" t="s">
        <v>1524</v>
      </c>
      <c r="H391" s="19">
        <v>20</v>
      </c>
      <c r="I391" s="19">
        <v>1</v>
      </c>
      <c r="J391" s="19">
        <v>4</v>
      </c>
      <c r="K391" s="19">
        <f>I391+J391</f>
        <v>5</v>
      </c>
      <c r="L391" s="19">
        <v>0</v>
      </c>
      <c r="M391" s="19">
        <v>10</v>
      </c>
      <c r="N391" s="19">
        <v>27</v>
      </c>
      <c r="O391" s="20">
        <f t="shared" si="329"/>
        <v>3.7037037037037035E-2</v>
      </c>
      <c r="P391" s="19">
        <v>487</v>
      </c>
      <c r="Q391" s="19">
        <v>0</v>
      </c>
      <c r="R391" s="19">
        <v>0</v>
      </c>
      <c r="S391" s="19">
        <v>0</v>
      </c>
      <c r="T391" s="19">
        <v>0</v>
      </c>
      <c r="U391" s="20">
        <f t="shared" si="330"/>
        <v>0</v>
      </c>
      <c r="V391" s="19">
        <v>64</v>
      </c>
      <c r="W391" s="19">
        <v>0</v>
      </c>
      <c r="X391" s="19">
        <v>1</v>
      </c>
      <c r="Y391" s="19">
        <v>0</v>
      </c>
      <c r="Z391" s="19">
        <v>0</v>
      </c>
      <c r="AA391" s="19">
        <f>I391-W391-Y391</f>
        <v>1</v>
      </c>
      <c r="AB391" s="19">
        <f>J391-X391-Z391</f>
        <v>3</v>
      </c>
      <c r="AC391" s="24">
        <f t="shared" si="331"/>
        <v>0</v>
      </c>
      <c r="AD391" s="24">
        <f t="shared" si="332"/>
        <v>4.7631648584281558</v>
      </c>
      <c r="AE391" s="24">
        <f t="shared" si="333"/>
        <v>0</v>
      </c>
      <c r="AF391" s="24">
        <f t="shared" si="334"/>
        <v>0</v>
      </c>
      <c r="AG391" s="24">
        <f t="shared" si="335"/>
        <v>4.3851635300566416</v>
      </c>
      <c r="AH391" s="24">
        <f t="shared" si="336"/>
        <v>13.155490590169926</v>
      </c>
      <c r="AI391" s="21">
        <f t="shared" si="337"/>
        <v>1.9733235885254889</v>
      </c>
      <c r="AJ391" s="21">
        <f t="shared" si="338"/>
        <v>3.8105318867425249</v>
      </c>
      <c r="AK391" s="21">
        <f t="shared" si="339"/>
        <v>0</v>
      </c>
      <c r="AL391" s="21">
        <f t="shared" si="340"/>
        <v>1.9733235885254889</v>
      </c>
      <c r="AM391" s="21">
        <f t="shared" si="341"/>
        <v>0.95263297168563121</v>
      </c>
      <c r="AN391" s="21">
        <f t="shared" si="342"/>
        <v>0</v>
      </c>
      <c r="AO391" s="36">
        <v>273.64999999999998</v>
      </c>
      <c r="AP391" s="36">
        <v>62.983333333333334</v>
      </c>
      <c r="AQ391" s="36">
        <v>31.533333333333331</v>
      </c>
      <c r="AR391" s="36">
        <v>368.16666666666663</v>
      </c>
      <c r="AS391" s="19">
        <v>41</v>
      </c>
      <c r="AT391" s="19">
        <v>105</v>
      </c>
      <c r="AU391" s="19">
        <v>55</v>
      </c>
      <c r="AV391" s="19">
        <v>44</v>
      </c>
      <c r="AW391" s="19">
        <v>19</v>
      </c>
      <c r="AX391" s="24">
        <f t="shared" si="343"/>
        <v>6.6817564508827534</v>
      </c>
      <c r="AY391" s="24">
        <f t="shared" si="344"/>
        <v>17.111815301041197</v>
      </c>
      <c r="AZ391" s="24">
        <f t="shared" si="345"/>
        <v>8.9633318243549116</v>
      </c>
      <c r="BA391" s="24">
        <f t="shared" si="346"/>
        <v>7.1706654594839305</v>
      </c>
      <c r="BB391" s="24">
        <f t="shared" si="347"/>
        <v>3.0964237211407881</v>
      </c>
      <c r="BC391" s="24">
        <f t="shared" si="348"/>
        <v>13.682499999999999</v>
      </c>
      <c r="BD391" s="24">
        <f t="shared" si="349"/>
        <v>1.5766666666666667</v>
      </c>
      <c r="BE391" s="24">
        <f t="shared" si="350"/>
        <v>3.1491666666666669</v>
      </c>
      <c r="BF391" s="30">
        <v>9</v>
      </c>
      <c r="BG391" s="30">
        <v>4</v>
      </c>
      <c r="BH391" s="30">
        <v>0</v>
      </c>
      <c r="BI391" s="30">
        <v>13</v>
      </c>
      <c r="BJ391" s="30">
        <v>9</v>
      </c>
      <c r="BK391" s="30">
        <v>1</v>
      </c>
      <c r="BL391" s="30">
        <v>0</v>
      </c>
      <c r="BM391" s="30">
        <v>10</v>
      </c>
      <c r="BN391" s="35">
        <f>BU391+CA391</f>
        <v>13.354798259776654</v>
      </c>
      <c r="BO391" s="35">
        <f>BN391/AR391*2000</f>
        <v>72.547568636179193</v>
      </c>
      <c r="BP391" s="35">
        <v>2.8074788336013996</v>
      </c>
      <c r="BQ391" s="35">
        <v>-1.2353417012045076</v>
      </c>
      <c r="BR391" s="35">
        <v>5.6120145078313886E-2</v>
      </c>
      <c r="BS391" s="35">
        <v>-7.2035391996935275E-2</v>
      </c>
      <c r="BT391" s="35">
        <v>0</v>
      </c>
      <c r="BU391" s="35">
        <f>SUM(BP391:BT391)</f>
        <v>1.5562218854782708</v>
      </c>
      <c r="BV391" s="35">
        <f>BU391/AR391*2000</f>
        <v>8.4538988799181762</v>
      </c>
      <c r="BW391" s="35">
        <v>6.9956686986988581</v>
      </c>
      <c r="BX391" s="35">
        <v>0.27228615872966266</v>
      </c>
      <c r="BY391" s="35">
        <v>3.4368687431300371</v>
      </c>
      <c r="BZ391" s="35">
        <v>1.093752773739824</v>
      </c>
      <c r="CA391" s="35">
        <f>SUM(BW391:BZ391)</f>
        <v>11.798576374298383</v>
      </c>
      <c r="CB391" s="35">
        <f>CA391/AR391*2000</f>
        <v>64.093669756261036</v>
      </c>
      <c r="CC391" s="22">
        <v>64</v>
      </c>
      <c r="CD391" s="23">
        <v>753024</v>
      </c>
      <c r="CE391" s="76">
        <f t="shared" si="351"/>
        <v>3087398.4</v>
      </c>
      <c r="CF391" s="24">
        <v>6.9</v>
      </c>
      <c r="CG391" s="24">
        <v>6</v>
      </c>
      <c r="CH391" s="24">
        <v>-0.5</v>
      </c>
      <c r="CI391" s="24">
        <v>0.1</v>
      </c>
      <c r="CJ391" s="24">
        <f t="shared" si="352"/>
        <v>0.43226108569576033</v>
      </c>
      <c r="CK391" s="24">
        <v>0.5</v>
      </c>
      <c r="CL391" s="24">
        <f t="shared" si="353"/>
        <v>2.1613054284788014</v>
      </c>
      <c r="CM391" s="24">
        <v>0.6</v>
      </c>
      <c r="CN391" s="19" t="s">
        <v>1002</v>
      </c>
      <c r="CO391" s="19" t="s">
        <v>1563</v>
      </c>
      <c r="CP391" s="19" t="s">
        <v>2417</v>
      </c>
      <c r="CQ391" s="19" t="s">
        <v>2400</v>
      </c>
      <c r="CR391" s="19">
        <v>74</v>
      </c>
      <c r="CS391" s="19">
        <v>205</v>
      </c>
      <c r="CT391" s="19">
        <v>4</v>
      </c>
      <c r="CU391" s="19" t="s">
        <v>3401</v>
      </c>
      <c r="CV391" s="19" t="s">
        <v>2382</v>
      </c>
      <c r="CW391" s="19">
        <v>0</v>
      </c>
      <c r="CX391" s="19">
        <v>0</v>
      </c>
      <c r="CY391" s="19">
        <v>0</v>
      </c>
      <c r="CZ391" s="77"/>
      <c r="DA391" s="19">
        <v>1</v>
      </c>
    </row>
    <row r="392" spans="1:105" x14ac:dyDescent="0.2">
      <c r="A392" s="25" t="s">
        <v>2452</v>
      </c>
      <c r="B392" s="10" t="s">
        <v>977</v>
      </c>
      <c r="C392" s="10" t="s">
        <v>956</v>
      </c>
      <c r="D392" s="10" t="s">
        <v>956</v>
      </c>
      <c r="E392" s="10" t="s">
        <v>1549</v>
      </c>
      <c r="F392" s="10" t="s">
        <v>1550</v>
      </c>
      <c r="G392" s="10" t="s">
        <v>1524</v>
      </c>
      <c r="H392" s="10">
        <v>64</v>
      </c>
      <c r="I392" s="10">
        <v>5</v>
      </c>
      <c r="J392" s="10">
        <v>23</v>
      </c>
      <c r="K392" s="10">
        <v>28</v>
      </c>
      <c r="L392" s="10">
        <v>2</v>
      </c>
      <c r="M392" s="10">
        <v>24</v>
      </c>
      <c r="N392" s="10">
        <v>131</v>
      </c>
      <c r="O392" s="11">
        <v>3.7999999999999999E-2</v>
      </c>
      <c r="P392" s="10">
        <v>1722</v>
      </c>
      <c r="Q392" s="10">
        <v>2</v>
      </c>
      <c r="R392" s="10">
        <v>0</v>
      </c>
      <c r="S392" s="10">
        <v>1</v>
      </c>
      <c r="T392" s="10">
        <v>2</v>
      </c>
      <c r="U392" s="11">
        <v>0.33300000000000002</v>
      </c>
      <c r="V392" s="41">
        <v>0</v>
      </c>
      <c r="W392" s="10">
        <v>2</v>
      </c>
      <c r="X392" s="10">
        <v>6</v>
      </c>
      <c r="Y392" s="10">
        <v>0</v>
      </c>
      <c r="Z392" s="10">
        <v>1</v>
      </c>
      <c r="AA392" s="10">
        <v>3</v>
      </c>
      <c r="AB392" s="10">
        <v>16</v>
      </c>
      <c r="AC392" s="13">
        <f t="shared" si="331"/>
        <v>2.8118849001780863</v>
      </c>
      <c r="AD392" s="13">
        <f t="shared" si="332"/>
        <v>8.4356547005342577</v>
      </c>
      <c r="AE392" s="13">
        <f t="shared" si="333"/>
        <v>0</v>
      </c>
      <c r="AF392" s="13">
        <f t="shared" si="334"/>
        <v>2.0884093282283329</v>
      </c>
      <c r="AG392" s="13">
        <f t="shared" si="335"/>
        <v>3.8309283616396375</v>
      </c>
      <c r="AH392" s="13">
        <f t="shared" si="336"/>
        <v>20.431617928744732</v>
      </c>
      <c r="AI392" s="29">
        <f t="shared" si="337"/>
        <v>2.8731962712297281</v>
      </c>
      <c r="AJ392" s="29">
        <f t="shared" si="338"/>
        <v>4.2178273502671288</v>
      </c>
      <c r="AK392" s="29">
        <f t="shared" si="339"/>
        <v>0.83536373129133312</v>
      </c>
      <c r="AL392" s="29">
        <f t="shared" si="340"/>
        <v>2.8093474652024004</v>
      </c>
      <c r="AM392" s="29">
        <f t="shared" si="341"/>
        <v>0.5623769800356172</v>
      </c>
      <c r="AN392" s="29">
        <f t="shared" si="342"/>
        <v>3.7591367908109992</v>
      </c>
      <c r="AO392" s="13">
        <v>939.72</v>
      </c>
      <c r="AP392" s="13">
        <v>213.38</v>
      </c>
      <c r="AQ392" s="13">
        <v>143.65</v>
      </c>
      <c r="AR392" s="13">
        <v>1296.75</v>
      </c>
      <c r="AS392" s="41">
        <v>105</v>
      </c>
      <c r="AT392" s="41">
        <v>41</v>
      </c>
      <c r="AU392" s="41">
        <v>55</v>
      </c>
      <c r="AV392" s="41">
        <v>44</v>
      </c>
      <c r="AW392" s="41">
        <v>19</v>
      </c>
      <c r="AX392" s="13">
        <f t="shared" si="343"/>
        <v>4.8582995951417001</v>
      </c>
      <c r="AY392" s="13">
        <f t="shared" si="344"/>
        <v>1.8970503181029499</v>
      </c>
      <c r="AZ392" s="13">
        <f t="shared" si="345"/>
        <v>2.5448235974551765</v>
      </c>
      <c r="BA392" s="13">
        <f t="shared" si="346"/>
        <v>2.0358588779641411</v>
      </c>
      <c r="BB392" s="13">
        <f t="shared" si="347"/>
        <v>0.87912087912087911</v>
      </c>
      <c r="BC392" s="13">
        <f t="shared" si="348"/>
        <v>14.683125</v>
      </c>
      <c r="BD392" s="13">
        <f t="shared" si="349"/>
        <v>2.2445312500000001</v>
      </c>
      <c r="BE392" s="13">
        <f t="shared" si="350"/>
        <v>3.3340624999999999</v>
      </c>
      <c r="BF392" s="10">
        <v>45</v>
      </c>
      <c r="BG392" s="10">
        <v>15</v>
      </c>
      <c r="BH392" s="10">
        <v>2</v>
      </c>
      <c r="BI392" s="10">
        <v>62</v>
      </c>
      <c r="BJ392" s="10">
        <v>44</v>
      </c>
      <c r="BK392" s="10">
        <v>2</v>
      </c>
      <c r="BL392" s="10">
        <v>9</v>
      </c>
      <c r="BM392" s="10">
        <v>55</v>
      </c>
      <c r="BN392" s="39">
        <v>54.426000000000002</v>
      </c>
      <c r="BO392" s="39">
        <v>83.941999999999993</v>
      </c>
      <c r="BP392" s="13">
        <v>12.205</v>
      </c>
      <c r="BQ392" s="13">
        <v>1.4570000000000001</v>
      </c>
      <c r="BR392" s="13">
        <v>0.66900000000000004</v>
      </c>
      <c r="BS392" s="13">
        <v>0.374</v>
      </c>
      <c r="BT392" s="13">
        <v>0</v>
      </c>
      <c r="BU392" s="39">
        <v>14.705</v>
      </c>
      <c r="BV392" s="39">
        <v>22.681000000000001</v>
      </c>
      <c r="BW392" s="13">
        <v>16.399999999999999</v>
      </c>
      <c r="BX392" s="13">
        <v>2.76</v>
      </c>
      <c r="BY392" s="13">
        <v>12.147</v>
      </c>
      <c r="BZ392" s="13">
        <v>8.4130000000000003</v>
      </c>
      <c r="CA392" s="39">
        <v>39.72</v>
      </c>
      <c r="CB392" s="39">
        <v>61.261000000000003</v>
      </c>
      <c r="CC392" s="16">
        <v>54</v>
      </c>
      <c r="CD392" s="12">
        <v>2768803</v>
      </c>
      <c r="CE392" s="73">
        <f t="shared" si="351"/>
        <v>3547528.84375</v>
      </c>
      <c r="CF392" s="13">
        <v>25.8</v>
      </c>
      <c r="CG392" s="13">
        <v>26.1</v>
      </c>
      <c r="CH392" s="13">
        <v>11.3</v>
      </c>
      <c r="CI392" s="17">
        <v>2.2999999999999998</v>
      </c>
      <c r="CJ392" s="13">
        <f t="shared" si="352"/>
        <v>2.781506609101573</v>
      </c>
      <c r="CK392" s="17">
        <v>3.4</v>
      </c>
      <c r="CL392" s="13">
        <f t="shared" si="353"/>
        <v>4.1117923786718915</v>
      </c>
      <c r="CM392" s="13">
        <v>5.7</v>
      </c>
      <c r="CN392" s="10" t="s">
        <v>1002</v>
      </c>
      <c r="CO392" s="10" t="s">
        <v>1563</v>
      </c>
      <c r="CP392" s="10" t="s">
        <v>2417</v>
      </c>
      <c r="CQ392" s="10" t="s">
        <v>2400</v>
      </c>
      <c r="CR392" s="10">
        <v>74</v>
      </c>
      <c r="CS392" s="10">
        <v>205</v>
      </c>
      <c r="CT392" s="10">
        <v>4</v>
      </c>
      <c r="CU392" s="10" t="s">
        <v>3401</v>
      </c>
      <c r="CV392" s="10" t="s">
        <v>2382</v>
      </c>
      <c r="CW392" s="10">
        <v>0</v>
      </c>
      <c r="CX392" s="10">
        <v>0</v>
      </c>
      <c r="CY392" s="10">
        <v>0</v>
      </c>
      <c r="CZ392" s="73"/>
      <c r="DA392" s="10">
        <v>2</v>
      </c>
    </row>
    <row r="393" spans="1:105" x14ac:dyDescent="0.2">
      <c r="A393" s="44" t="s">
        <v>2372</v>
      </c>
      <c r="B393" s="43" t="s">
        <v>956</v>
      </c>
      <c r="C393" s="43" t="s">
        <v>956</v>
      </c>
      <c r="D393" s="42" t="s">
        <v>956</v>
      </c>
      <c r="E393" s="42" t="str">
        <f t="shared" ref="E393:E424" si="354">CONCATENATE(RIGHT(F393,LEN(F393)-SEARCH(" ",F393)), ", ", LEFT(F393, SEARCH(" ", F393)))</f>
        <v xml:space="preserve">Sopel, Brent </v>
      </c>
      <c r="F393" s="42" t="s">
        <v>1550</v>
      </c>
      <c r="G393" s="45" t="s">
        <v>2374</v>
      </c>
      <c r="H393" s="43">
        <v>58</v>
      </c>
      <c r="I393" s="64">
        <v>1</v>
      </c>
      <c r="J393" s="64">
        <v>19</v>
      </c>
      <c r="K393" s="64">
        <v>20</v>
      </c>
      <c r="L393" s="43">
        <v>9</v>
      </c>
      <c r="M393">
        <v>28</v>
      </c>
      <c r="N393">
        <v>56</v>
      </c>
      <c r="O393" s="4">
        <f t="shared" ref="O393:O424" si="355">IF(N393=0,0,I393/N393)</f>
        <v>1.7857142857142856E-2</v>
      </c>
      <c r="Q393">
        <v>0</v>
      </c>
      <c r="R393">
        <v>0</v>
      </c>
      <c r="S393">
        <v>0</v>
      </c>
      <c r="T393">
        <v>0</v>
      </c>
      <c r="U393" s="4">
        <f t="shared" ref="U393:U424" si="356">IF(S393+T393=0,0,S393/(S393+T393))</f>
        <v>0</v>
      </c>
      <c r="V393">
        <v>0</v>
      </c>
      <c r="W393">
        <v>0</v>
      </c>
      <c r="X393">
        <v>1</v>
      </c>
      <c r="Y393">
        <v>0</v>
      </c>
      <c r="Z393">
        <v>4</v>
      </c>
      <c r="AA393">
        <v>1</v>
      </c>
      <c r="AB393">
        <v>14</v>
      </c>
      <c r="AC393" s="9">
        <f t="shared" si="331"/>
        <v>0</v>
      </c>
      <c r="AD393" s="9">
        <f t="shared" si="332"/>
        <v>4.8820179007323032</v>
      </c>
      <c r="AE393" s="9">
        <f t="shared" si="333"/>
        <v>0</v>
      </c>
      <c r="AF393" s="9">
        <f t="shared" si="334"/>
        <v>4.6991254405430096</v>
      </c>
      <c r="AG393" s="9">
        <f t="shared" si="335"/>
        <v>1.3939710751001917</v>
      </c>
      <c r="AH393" s="9">
        <f t="shared" si="336"/>
        <v>19.515595051402684</v>
      </c>
      <c r="AI393" s="58">
        <f t="shared" si="337"/>
        <v>2.2303537201603065</v>
      </c>
      <c r="AJ393" s="58">
        <f t="shared" si="338"/>
        <v>4.8820179007323024</v>
      </c>
      <c r="AK393" s="58">
        <f t="shared" si="339"/>
        <v>2.3495627202715048</v>
      </c>
      <c r="AL393" s="58">
        <f t="shared" si="340"/>
        <v>2.2303537201603065</v>
      </c>
      <c r="AM393" s="58">
        <f t="shared" si="341"/>
        <v>0.97640358014646056</v>
      </c>
      <c r="AN393" s="58">
        <f t="shared" si="342"/>
        <v>5.8739068006787623</v>
      </c>
      <c r="AO393" s="56">
        <v>860.85</v>
      </c>
      <c r="AP393" s="56">
        <v>61.45</v>
      </c>
      <c r="AQ393" s="56">
        <v>255.36666666666667</v>
      </c>
      <c r="AR393" s="57">
        <f>SUM(AO393:AQ393)</f>
        <v>1177.6666666666667</v>
      </c>
      <c r="AS393">
        <v>122</v>
      </c>
      <c r="AT393">
        <v>35</v>
      </c>
      <c r="AU393">
        <v>21</v>
      </c>
      <c r="AV393">
        <v>31</v>
      </c>
      <c r="AW393">
        <v>13</v>
      </c>
      <c r="AX393" s="9">
        <f t="shared" si="343"/>
        <v>6.215680724596659</v>
      </c>
      <c r="AY393" s="9">
        <f t="shared" si="344"/>
        <v>1.7831870931219926</v>
      </c>
      <c r="AZ393" s="9">
        <f t="shared" si="345"/>
        <v>1.0699122558731955</v>
      </c>
      <c r="BA393" s="9">
        <f t="shared" si="346"/>
        <v>1.5793942824794791</v>
      </c>
      <c r="BB393" s="9">
        <f t="shared" si="347"/>
        <v>0.66232663458816865</v>
      </c>
      <c r="BC393" s="33">
        <f t="shared" si="348"/>
        <v>14.842241379310344</v>
      </c>
      <c r="BD393" s="33">
        <f t="shared" si="349"/>
        <v>4.4028735632183906</v>
      </c>
      <c r="BE393" s="33">
        <f t="shared" si="350"/>
        <v>1.0594827586206896</v>
      </c>
      <c r="BF393" s="42">
        <f>BI393-BG393-BH393</f>
        <v>32</v>
      </c>
      <c r="BG393" s="43">
        <v>5</v>
      </c>
      <c r="BH393" s="43">
        <v>10</v>
      </c>
      <c r="BI393" s="43">
        <v>47</v>
      </c>
      <c r="BJ393" s="42">
        <f>BM393-BK393-BL393</f>
        <v>32</v>
      </c>
      <c r="BK393" s="43">
        <v>1</v>
      </c>
      <c r="BL393" s="43">
        <v>25</v>
      </c>
      <c r="BM393" s="43">
        <v>58</v>
      </c>
      <c r="BN393" s="34">
        <f>BU393+CA393</f>
        <v>45.66998571420018</v>
      </c>
      <c r="BO393" s="34">
        <f>BN393/AR393*2000</f>
        <v>77.56012292250243</v>
      </c>
      <c r="BP393" s="33">
        <v>7.3223007366969073</v>
      </c>
      <c r="BQ393" s="33">
        <v>-1.1482715036989448</v>
      </c>
      <c r="BR393" s="33">
        <v>-0.68322031230144509</v>
      </c>
      <c r="BS393" s="33">
        <v>2.7422678641175189</v>
      </c>
      <c r="BT393" s="33">
        <v>0</v>
      </c>
      <c r="BU393" s="9">
        <f>SUM(BP393:BT393)</f>
        <v>8.2330767848140365</v>
      </c>
      <c r="BV393" s="34">
        <f>BU393/AR393*2000</f>
        <v>13.982015485107334</v>
      </c>
      <c r="BW393" s="33">
        <v>17.582927723954086</v>
      </c>
      <c r="BX393" s="33">
        <v>0.71136430480256296</v>
      </c>
      <c r="BY393" s="33">
        <v>12.613463533151563</v>
      </c>
      <c r="BZ393" s="33">
        <v>6.5291533674779334</v>
      </c>
      <c r="CA393" s="9">
        <f>SUM(BW393:BZ393)</f>
        <v>37.436908929386142</v>
      </c>
      <c r="CB393" s="34">
        <f>CA393/AR393*2000</f>
        <v>63.57810743739509</v>
      </c>
      <c r="CC393" s="47">
        <v>61.340812999999997</v>
      </c>
      <c r="CD393">
        <v>2241145</v>
      </c>
      <c r="CE393" s="68">
        <f t="shared" si="351"/>
        <v>3168515.3448275863</v>
      </c>
      <c r="CF393" s="62">
        <v>19.100000000000001</v>
      </c>
      <c r="CG393" s="62">
        <v>25.8</v>
      </c>
      <c r="CH393" s="62">
        <v>3.8</v>
      </c>
      <c r="CI393" s="62">
        <v>2.4</v>
      </c>
      <c r="CJ393" s="63">
        <f t="shared" si="352"/>
        <v>3.2118123320210996</v>
      </c>
      <c r="CK393" s="62">
        <v>3.1</v>
      </c>
      <c r="CL393" s="63">
        <f t="shared" si="353"/>
        <v>4.1485909288605871</v>
      </c>
      <c r="CM393" s="62">
        <v>5.5</v>
      </c>
      <c r="CN393" t="s">
        <v>1751</v>
      </c>
      <c r="CO393" t="s">
        <v>1563</v>
      </c>
      <c r="CP393" t="s">
        <v>2417</v>
      </c>
      <c r="CQ393" t="s">
        <v>2400</v>
      </c>
      <c r="CR393">
        <v>74</v>
      </c>
      <c r="CS393">
        <v>205</v>
      </c>
      <c r="CT393">
        <v>5</v>
      </c>
      <c r="CU393" t="s">
        <v>3401</v>
      </c>
      <c r="CZ393" s="72">
        <v>1360000</v>
      </c>
      <c r="DA393">
        <v>0</v>
      </c>
    </row>
    <row r="394" spans="1:105" x14ac:dyDescent="0.2">
      <c r="A394" s="38" t="s">
        <v>2452</v>
      </c>
      <c r="B394" t="s">
        <v>953</v>
      </c>
      <c r="C394" t="s">
        <v>953</v>
      </c>
      <c r="D394" s="82" t="s">
        <v>956</v>
      </c>
      <c r="E394" t="str">
        <f t="shared" si="354"/>
        <v xml:space="preserve">Campbell, Brian </v>
      </c>
      <c r="F394" t="s">
        <v>2546</v>
      </c>
      <c r="G394" t="s">
        <v>1524</v>
      </c>
      <c r="H394">
        <v>82</v>
      </c>
      <c r="I394">
        <v>6</v>
      </c>
      <c r="J394">
        <v>42</v>
      </c>
      <c r="K394">
        <f>I394+J394</f>
        <v>48</v>
      </c>
      <c r="L394">
        <v>28</v>
      </c>
      <c r="M394">
        <v>35</v>
      </c>
      <c r="N394">
        <v>92</v>
      </c>
      <c r="O394" s="4">
        <f t="shared" si="355"/>
        <v>6.5217391304347824E-2</v>
      </c>
      <c r="P394">
        <v>2004</v>
      </c>
      <c r="Q394">
        <v>1</v>
      </c>
      <c r="R394">
        <v>0</v>
      </c>
      <c r="S394">
        <v>0</v>
      </c>
      <c r="T394">
        <v>0</v>
      </c>
      <c r="U394" s="4">
        <f t="shared" si="356"/>
        <v>0</v>
      </c>
      <c r="V394" s="40">
        <v>0</v>
      </c>
      <c r="W394">
        <v>1</v>
      </c>
      <c r="X394">
        <v>8</v>
      </c>
      <c r="Y394">
        <v>0</v>
      </c>
      <c r="Z394">
        <v>1</v>
      </c>
      <c r="AA394">
        <f>I394-W394-Y394</f>
        <v>5</v>
      </c>
      <c r="AB394">
        <f>J394-X394-Z394</f>
        <v>33</v>
      </c>
      <c r="AC394" s="9">
        <f t="shared" si="331"/>
        <v>1.0451140916216686</v>
      </c>
      <c r="AD394" s="9">
        <f t="shared" si="332"/>
        <v>8.3609127329733486</v>
      </c>
      <c r="AE394" s="9">
        <f t="shared" si="333"/>
        <v>0</v>
      </c>
      <c r="AF394" s="9">
        <f t="shared" si="334"/>
        <v>2.5309336332958381</v>
      </c>
      <c r="AG394" s="9">
        <f t="shared" si="335"/>
        <v>4.3203283449542171</v>
      </c>
      <c r="AH394" s="9">
        <f t="shared" si="336"/>
        <v>28.514167076697831</v>
      </c>
      <c r="AI394" s="6">
        <f t="shared" si="337"/>
        <v>3.8018889435597103</v>
      </c>
      <c r="AJ394" s="6">
        <f t="shared" si="338"/>
        <v>5.2255704581083435</v>
      </c>
      <c r="AK394" s="6">
        <f t="shared" si="339"/>
        <v>0</v>
      </c>
      <c r="AL394" s="6">
        <f t="shared" si="340"/>
        <v>2.3761805897248189</v>
      </c>
      <c r="AM394" s="6">
        <f t="shared" si="341"/>
        <v>1.2541369099460025</v>
      </c>
      <c r="AN394" s="6">
        <f t="shared" si="342"/>
        <v>3.5433070866141732</v>
      </c>
      <c r="AO394" s="33">
        <v>1388.7833333333333</v>
      </c>
      <c r="AP394" s="33">
        <v>287.05</v>
      </c>
      <c r="AQ394" s="33">
        <v>118.53333333333333</v>
      </c>
      <c r="AR394" s="32">
        <v>1794.3666666666666</v>
      </c>
      <c r="AS394" s="40">
        <v>138</v>
      </c>
      <c r="AT394" s="40">
        <v>90</v>
      </c>
      <c r="AU394" s="40">
        <v>63</v>
      </c>
      <c r="AV394" s="40">
        <v>79</v>
      </c>
      <c r="AW394" s="40">
        <v>30</v>
      </c>
      <c r="AX394" s="9">
        <f t="shared" si="343"/>
        <v>4.6144414928201218</v>
      </c>
      <c r="AY394" s="9">
        <f t="shared" si="344"/>
        <v>3.0094183648826887</v>
      </c>
      <c r="AZ394" s="9">
        <f t="shared" si="345"/>
        <v>2.1065928554178823</v>
      </c>
      <c r="BA394" s="9">
        <f t="shared" si="346"/>
        <v>2.6416005647303598</v>
      </c>
      <c r="BB394" s="9">
        <f t="shared" si="347"/>
        <v>1.0031394549608963</v>
      </c>
      <c r="BC394" s="9">
        <f t="shared" si="348"/>
        <v>16.936382113821139</v>
      </c>
      <c r="BD394" s="9">
        <f t="shared" si="349"/>
        <v>1.4455284552845529</v>
      </c>
      <c r="BE394" s="9">
        <f t="shared" si="350"/>
        <v>3.5006097560975613</v>
      </c>
      <c r="BF394" s="3">
        <v>88</v>
      </c>
      <c r="BG394" s="3">
        <v>25</v>
      </c>
      <c r="BH394" s="3">
        <v>0</v>
      </c>
      <c r="BI394" s="3">
        <v>113</v>
      </c>
      <c r="BJ394" s="3">
        <v>55</v>
      </c>
      <c r="BK394" s="3">
        <v>6</v>
      </c>
      <c r="BL394" s="3">
        <v>7</v>
      </c>
      <c r="BM394" s="3">
        <v>68</v>
      </c>
      <c r="BN394" s="34">
        <f>BU394+CA394</f>
        <v>80.557991847714064</v>
      </c>
      <c r="BO394" s="34">
        <f>BN394/AR394*2000</f>
        <v>89.789888927622442</v>
      </c>
      <c r="BP394" s="34">
        <v>28.514203028197088</v>
      </c>
      <c r="BQ394" s="34">
        <v>-0.56578400355798431</v>
      </c>
      <c r="BR394" s="34">
        <v>0.24295927747866197</v>
      </c>
      <c r="BS394" s="34">
        <v>0.41434362110659589</v>
      </c>
      <c r="BT394" s="34">
        <v>0</v>
      </c>
      <c r="BU394" s="34">
        <f>SUM(BP394:BT394)</f>
        <v>28.605721923224362</v>
      </c>
      <c r="BV394" s="34">
        <f>BU394/AR394*2000</f>
        <v>31.883920332029163</v>
      </c>
      <c r="BW394" s="34">
        <v>30.069245782698594</v>
      </c>
      <c r="BX394" s="34">
        <v>0.4564236548197117</v>
      </c>
      <c r="BY394" s="34">
        <v>9.5932550821565741</v>
      </c>
      <c r="BZ394" s="34">
        <v>11.833345404814821</v>
      </c>
      <c r="CA394" s="34">
        <f>SUM(BW394:BZ394)</f>
        <v>51.952269924489698</v>
      </c>
      <c r="CB394" s="34">
        <f>CA394/AR394*2000</f>
        <v>57.905968595593286</v>
      </c>
      <c r="CC394" s="15">
        <v>74</v>
      </c>
      <c r="CD394" s="7">
        <v>5442000</v>
      </c>
      <c r="CE394" s="68">
        <f t="shared" si="351"/>
        <v>5442000</v>
      </c>
      <c r="CF394" s="9">
        <v>37.5</v>
      </c>
      <c r="CG394" s="9">
        <v>34.1</v>
      </c>
      <c r="CH394" s="9">
        <v>9.9</v>
      </c>
      <c r="CI394" s="9">
        <v>7.6</v>
      </c>
      <c r="CJ394" s="9">
        <f t="shared" si="352"/>
        <v>6.9092479374531237</v>
      </c>
      <c r="CK394" s="9">
        <v>4.2</v>
      </c>
      <c r="CL394" s="9">
        <f t="shared" si="353"/>
        <v>3.818268597013569</v>
      </c>
      <c r="CM394" s="9">
        <v>11.7</v>
      </c>
      <c r="CN394" t="s">
        <v>3632</v>
      </c>
      <c r="CO394" t="s">
        <v>3147</v>
      </c>
      <c r="CP394" t="s">
        <v>2427</v>
      </c>
      <c r="CQ394" t="s">
        <v>2400</v>
      </c>
      <c r="CR394">
        <v>72</v>
      </c>
      <c r="CS394">
        <v>191</v>
      </c>
      <c r="CU394" t="s">
        <v>3402</v>
      </c>
      <c r="CV394" t="s">
        <v>2382</v>
      </c>
      <c r="CW394">
        <v>0</v>
      </c>
      <c r="CX394">
        <v>0</v>
      </c>
      <c r="CY394">
        <v>0</v>
      </c>
      <c r="CZ394" s="71"/>
      <c r="DA394">
        <v>0</v>
      </c>
    </row>
    <row r="395" spans="1:105" x14ac:dyDescent="0.2">
      <c r="A395" s="78" t="s">
        <v>2372</v>
      </c>
      <c r="B395" s="52" t="s">
        <v>953</v>
      </c>
      <c r="C395" s="52" t="s">
        <v>953</v>
      </c>
      <c r="D395" s="53" t="s">
        <v>956</v>
      </c>
      <c r="E395" s="53" t="str">
        <f t="shared" si="354"/>
        <v xml:space="preserve">Campbell, Brian </v>
      </c>
      <c r="F395" s="53" t="s">
        <v>2546</v>
      </c>
      <c r="G395" s="54" t="s">
        <v>2374</v>
      </c>
      <c r="H395" s="52">
        <v>63</v>
      </c>
      <c r="I395" s="19">
        <v>5</v>
      </c>
      <c r="J395" s="19">
        <v>38</v>
      </c>
      <c r="K395" s="19">
        <v>43</v>
      </c>
      <c r="L395" s="52">
        <v>-1</v>
      </c>
      <c r="M395" s="19">
        <v>12</v>
      </c>
      <c r="N395" s="19">
        <v>102</v>
      </c>
      <c r="O395" s="20">
        <f t="shared" si="355"/>
        <v>4.9019607843137254E-2</v>
      </c>
      <c r="P395" s="19"/>
      <c r="Q395" s="19"/>
      <c r="R395" s="19"/>
      <c r="S395" s="19">
        <v>0</v>
      </c>
      <c r="T395" s="19">
        <v>0</v>
      </c>
      <c r="U395" s="20">
        <f t="shared" si="356"/>
        <v>0</v>
      </c>
      <c r="V395" s="19"/>
      <c r="W395" s="19"/>
      <c r="X395" s="19"/>
      <c r="Y395" s="19"/>
      <c r="Z395" s="19"/>
      <c r="AA395" s="19"/>
      <c r="AB395" s="19"/>
      <c r="AC395" s="24">
        <f t="shared" si="331"/>
        <v>0</v>
      </c>
      <c r="AD395" s="24">
        <f t="shared" si="332"/>
        <v>0</v>
      </c>
      <c r="AE395" s="24">
        <f t="shared" si="333"/>
        <v>0</v>
      </c>
      <c r="AF395" s="24">
        <f t="shared" si="334"/>
        <v>0</v>
      </c>
      <c r="AG395" s="24">
        <f t="shared" si="335"/>
        <v>0</v>
      </c>
      <c r="AH395" s="24">
        <f t="shared" si="336"/>
        <v>0</v>
      </c>
      <c r="AI395" s="21">
        <f t="shared" si="337"/>
        <v>3.098739495798319</v>
      </c>
      <c r="AJ395" s="21">
        <f t="shared" si="338"/>
        <v>6.6272189349112427</v>
      </c>
      <c r="AK395" s="21">
        <f t="shared" si="339"/>
        <v>1.6155088852988693</v>
      </c>
      <c r="AL395" s="21">
        <f t="shared" si="340"/>
        <v>3.2563025210084029</v>
      </c>
      <c r="AM395" s="21">
        <f t="shared" si="341"/>
        <v>0.7100591715976331</v>
      </c>
      <c r="AN395" s="21">
        <f t="shared" si="342"/>
        <v>4.8465266558966071</v>
      </c>
      <c r="AO395" s="60">
        <v>1142.4000000000001</v>
      </c>
      <c r="AP395" s="60">
        <v>253.5</v>
      </c>
      <c r="AQ395" s="60">
        <v>185.7</v>
      </c>
      <c r="AR395" s="61">
        <f>SUM(AO395:AQ395)</f>
        <v>1581.6000000000001</v>
      </c>
      <c r="AS395" s="19"/>
      <c r="AT395" s="19"/>
      <c r="AU395" s="19"/>
      <c r="AV395" s="19"/>
      <c r="AW395" s="19"/>
      <c r="AX395" s="24">
        <f t="shared" si="343"/>
        <v>0</v>
      </c>
      <c r="AY395" s="24">
        <f t="shared" si="344"/>
        <v>0</v>
      </c>
      <c r="AZ395" s="24">
        <f t="shared" si="345"/>
        <v>0</v>
      </c>
      <c r="BA395" s="24">
        <f t="shared" si="346"/>
        <v>0</v>
      </c>
      <c r="BB395" s="24">
        <f t="shared" si="347"/>
        <v>0</v>
      </c>
      <c r="BC395" s="24">
        <f t="shared" si="348"/>
        <v>18.133333333333336</v>
      </c>
      <c r="BD395" s="24">
        <f t="shared" si="349"/>
        <v>2.9476190476190474</v>
      </c>
      <c r="BE395" s="24">
        <f t="shared" si="350"/>
        <v>4.0238095238095237</v>
      </c>
      <c r="BF395" s="53">
        <f>BI395-BG395-BH395</f>
        <v>59</v>
      </c>
      <c r="BG395" s="52">
        <v>28</v>
      </c>
      <c r="BH395" s="52">
        <v>5</v>
      </c>
      <c r="BI395" s="52">
        <v>92</v>
      </c>
      <c r="BJ395" s="53">
        <f>BM395-BK395-BL395</f>
        <v>62</v>
      </c>
      <c r="BK395" s="52">
        <v>3</v>
      </c>
      <c r="BL395" s="52">
        <v>15</v>
      </c>
      <c r="BM395" s="52">
        <v>80</v>
      </c>
      <c r="BN395" s="35">
        <f>BU395+CA395</f>
        <v>65.873425511799397</v>
      </c>
      <c r="BO395" s="35">
        <f>BN395/AR395*2000</f>
        <v>83.299728770611267</v>
      </c>
      <c r="BP395" s="24">
        <v>13.628564745565271</v>
      </c>
      <c r="BQ395" s="24">
        <v>12.150023928629553</v>
      </c>
      <c r="BR395" s="24">
        <v>-1.6006615712621297</v>
      </c>
      <c r="BS395" s="24">
        <v>-0.44851691330787258</v>
      </c>
      <c r="BT395" s="24">
        <v>0</v>
      </c>
      <c r="BU395" s="24">
        <f>SUM(BP395:BT395)</f>
        <v>23.729410189624819</v>
      </c>
      <c r="BV395" s="35">
        <f>BU395/AR395*2000</f>
        <v>30.006841413283784</v>
      </c>
      <c r="BW395" s="24">
        <v>9.5113518790446001</v>
      </c>
      <c r="BX395" s="24">
        <v>3.7936248670700077</v>
      </c>
      <c r="BY395" s="24">
        <v>13.506082280753384</v>
      </c>
      <c r="BZ395" s="24">
        <v>15.332956295306587</v>
      </c>
      <c r="CA395" s="24">
        <f>SUM(BW395:BZ395)</f>
        <v>42.144015322174582</v>
      </c>
      <c r="CB395" s="35">
        <f>CA395/AR395*2000</f>
        <v>53.292887357327494</v>
      </c>
      <c r="CC395" s="55">
        <v>53.849316000000002</v>
      </c>
      <c r="CD395" s="19">
        <v>3153979</v>
      </c>
      <c r="CE395" s="76">
        <f t="shared" si="351"/>
        <v>4105179.0158730159</v>
      </c>
      <c r="CF395" s="24"/>
      <c r="CG395" s="24"/>
      <c r="CH395" s="24"/>
      <c r="CI395" s="24"/>
      <c r="CJ395" s="24"/>
      <c r="CK395" s="24"/>
      <c r="CL395" s="24"/>
      <c r="CM395" s="24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74">
        <v>1500000</v>
      </c>
      <c r="DA395" s="19">
        <v>1</v>
      </c>
    </row>
    <row r="396" spans="1:105" x14ac:dyDescent="0.2">
      <c r="A396" s="78" t="s">
        <v>2372</v>
      </c>
      <c r="B396" s="52" t="s">
        <v>953</v>
      </c>
      <c r="C396" s="52" t="s">
        <v>973</v>
      </c>
      <c r="D396" s="53" t="s">
        <v>956</v>
      </c>
      <c r="E396" s="53" t="str">
        <f t="shared" si="354"/>
        <v xml:space="preserve">Campbell, Brian </v>
      </c>
      <c r="F396" s="53" t="s">
        <v>2546</v>
      </c>
      <c r="G396" s="54" t="s">
        <v>2374</v>
      </c>
      <c r="H396" s="52">
        <v>20</v>
      </c>
      <c r="I396" s="19">
        <v>3</v>
      </c>
      <c r="J396" s="19">
        <v>16</v>
      </c>
      <c r="K396" s="19">
        <v>19</v>
      </c>
      <c r="L396" s="52">
        <v>9</v>
      </c>
      <c r="M396" s="19">
        <v>8</v>
      </c>
      <c r="N396" s="19">
        <v>40</v>
      </c>
      <c r="O396" s="20">
        <f t="shared" si="355"/>
        <v>7.4999999999999997E-2</v>
      </c>
      <c r="P396" s="19"/>
      <c r="Q396" s="19"/>
      <c r="R396" s="19"/>
      <c r="S396" s="19">
        <v>0</v>
      </c>
      <c r="T396" s="19">
        <v>0</v>
      </c>
      <c r="U396" s="20">
        <f t="shared" si="356"/>
        <v>0</v>
      </c>
      <c r="V396" s="19"/>
      <c r="W396" s="19"/>
      <c r="X396" s="19"/>
      <c r="Y396" s="19"/>
      <c r="Z396" s="19"/>
      <c r="AA396" s="19"/>
      <c r="AB396" s="19"/>
      <c r="AC396" s="24">
        <f t="shared" si="331"/>
        <v>0</v>
      </c>
      <c r="AD396" s="24">
        <f t="shared" si="332"/>
        <v>0</v>
      </c>
      <c r="AE396" s="24">
        <f t="shared" si="333"/>
        <v>0</v>
      </c>
      <c r="AF396" s="24">
        <f t="shared" si="334"/>
        <v>0</v>
      </c>
      <c r="AG396" s="24">
        <f t="shared" si="335"/>
        <v>0</v>
      </c>
      <c r="AH396" s="24">
        <f t="shared" si="336"/>
        <v>0</v>
      </c>
      <c r="AI396" s="21">
        <f t="shared" si="337"/>
        <v>2.7277589588161884</v>
      </c>
      <c r="AJ396" s="21">
        <f t="shared" si="338"/>
        <v>11.080711354309164</v>
      </c>
      <c r="AK396" s="21">
        <f t="shared" si="339"/>
        <v>1.9438444924406046</v>
      </c>
      <c r="AL396" s="21">
        <f t="shared" si="340"/>
        <v>1.2836512747370299</v>
      </c>
      <c r="AM396" s="21">
        <f t="shared" si="341"/>
        <v>0.61559507523939805</v>
      </c>
      <c r="AN396" s="21">
        <f t="shared" si="342"/>
        <v>1.9438444924406046</v>
      </c>
      <c r="AO396" s="60">
        <v>373.93333333333334</v>
      </c>
      <c r="AP396" s="60">
        <v>97.466666666666669</v>
      </c>
      <c r="AQ396" s="60">
        <v>30.866666666666667</v>
      </c>
      <c r="AR396" s="61">
        <f>SUM(AO396:AQ396)</f>
        <v>502.26666666666665</v>
      </c>
      <c r="AS396" s="19"/>
      <c r="AT396" s="19"/>
      <c r="AU396" s="19"/>
      <c r="AV396" s="19"/>
      <c r="AW396" s="19"/>
      <c r="AX396" s="24">
        <f t="shared" si="343"/>
        <v>0</v>
      </c>
      <c r="AY396" s="24">
        <f t="shared" si="344"/>
        <v>0</v>
      </c>
      <c r="AZ396" s="24">
        <f t="shared" si="345"/>
        <v>0</v>
      </c>
      <c r="BA396" s="24">
        <f t="shared" si="346"/>
        <v>0</v>
      </c>
      <c r="BB396" s="24">
        <f t="shared" si="347"/>
        <v>0</v>
      </c>
      <c r="BC396" s="24">
        <f t="shared" si="348"/>
        <v>18.696666666666665</v>
      </c>
      <c r="BD396" s="24">
        <f t="shared" si="349"/>
        <v>1.5433333333333334</v>
      </c>
      <c r="BE396" s="24">
        <f t="shared" si="350"/>
        <v>4.8733333333333331</v>
      </c>
      <c r="BF396" s="53">
        <f>BI396-BG396-BH396</f>
        <v>17</v>
      </c>
      <c r="BG396" s="52">
        <v>18</v>
      </c>
      <c r="BH396" s="52">
        <v>1</v>
      </c>
      <c r="BI396" s="52">
        <v>36</v>
      </c>
      <c r="BJ396" s="53">
        <f>BM396-BK396-BL396</f>
        <v>8</v>
      </c>
      <c r="BK396" s="52">
        <v>1</v>
      </c>
      <c r="BL396" s="52">
        <v>1</v>
      </c>
      <c r="BM396" s="52">
        <v>10</v>
      </c>
      <c r="BN396" s="35">
        <f>BU396+CA396</f>
        <v>41.547032714434472</v>
      </c>
      <c r="BO396" s="35">
        <f>BN396/AR396*2000</f>
        <v>165.43814460220787</v>
      </c>
      <c r="BP396" s="24">
        <v>5.2321892470684626</v>
      </c>
      <c r="BQ396" s="24">
        <v>10.701655958479225</v>
      </c>
      <c r="BR396" s="24">
        <v>-0.15735121939916832</v>
      </c>
      <c r="BS396" s="24">
        <v>-9.3736684491807207E-2</v>
      </c>
      <c r="BT396" s="24">
        <v>0</v>
      </c>
      <c r="BU396" s="24">
        <f>SUM(BP396:BT396)</f>
        <v>15.682757301656713</v>
      </c>
      <c r="BV396" s="35">
        <f>BU396/AR396*2000</f>
        <v>62.447931915277593</v>
      </c>
      <c r="BW396" s="24">
        <v>16.178179228244058</v>
      </c>
      <c r="BX396" s="24">
        <v>1.568148334736803</v>
      </c>
      <c r="BY396" s="24">
        <v>4.2313464596127162</v>
      </c>
      <c r="BZ396" s="24">
        <v>3.8866013901841785</v>
      </c>
      <c r="CA396" s="24">
        <f>SUM(BW396:BZ396)</f>
        <v>25.864275412777758</v>
      </c>
      <c r="CB396" s="35">
        <f>CA396/AR396*2000</f>
        <v>102.99021268693029</v>
      </c>
      <c r="CC396" s="55">
        <v>73.525665000000004</v>
      </c>
      <c r="CD396" s="19">
        <v>1753015</v>
      </c>
      <c r="CE396" s="76">
        <f t="shared" si="351"/>
        <v>7187361.5</v>
      </c>
      <c r="CF396" s="24"/>
      <c r="CG396" s="24"/>
      <c r="CH396" s="24"/>
      <c r="CI396" s="24"/>
      <c r="CJ396" s="24"/>
      <c r="CK396" s="24"/>
      <c r="CL396" s="24"/>
      <c r="CM396" s="24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74">
        <v>1500000</v>
      </c>
      <c r="DA396" s="19">
        <v>1</v>
      </c>
    </row>
    <row r="397" spans="1:105" x14ac:dyDescent="0.2">
      <c r="A397" s="80" t="s">
        <v>2372</v>
      </c>
      <c r="B397" s="48" t="s">
        <v>953</v>
      </c>
      <c r="C397" s="48" t="s">
        <v>973</v>
      </c>
      <c r="D397" s="49" t="s">
        <v>956</v>
      </c>
      <c r="E397" s="49" t="str">
        <f t="shared" si="354"/>
        <v xml:space="preserve">Campbell, Brian </v>
      </c>
      <c r="F397" s="49" t="s">
        <v>2546</v>
      </c>
      <c r="G397" s="50" t="s">
        <v>2374</v>
      </c>
      <c r="H397" s="48">
        <v>83</v>
      </c>
      <c r="I397" s="65">
        <v>8</v>
      </c>
      <c r="J397" s="65">
        <v>54</v>
      </c>
      <c r="K397" s="65">
        <v>62</v>
      </c>
      <c r="L397" s="48">
        <v>8</v>
      </c>
      <c r="M397" s="10">
        <v>20</v>
      </c>
      <c r="N397" s="10">
        <v>142</v>
      </c>
      <c r="O397" s="11">
        <f t="shared" si="355"/>
        <v>5.6338028169014086E-2</v>
      </c>
      <c r="P397" s="10"/>
      <c r="Q397" s="10">
        <v>0</v>
      </c>
      <c r="R397" s="10">
        <v>0</v>
      </c>
      <c r="S397" s="10">
        <v>0</v>
      </c>
      <c r="T397" s="10">
        <v>0</v>
      </c>
      <c r="U397" s="11">
        <f t="shared" si="356"/>
        <v>0</v>
      </c>
      <c r="V397" s="10">
        <v>0</v>
      </c>
      <c r="W397" s="10">
        <v>5</v>
      </c>
      <c r="X397" s="10">
        <v>28</v>
      </c>
      <c r="Y397" s="10">
        <v>0</v>
      </c>
      <c r="Z397" s="10">
        <v>0</v>
      </c>
      <c r="AA397" s="10">
        <v>3</v>
      </c>
      <c r="AB397" s="10">
        <v>26</v>
      </c>
      <c r="AC397" s="13">
        <f t="shared" si="331"/>
        <v>4.2735042735042734</v>
      </c>
      <c r="AD397" s="13">
        <f t="shared" si="332"/>
        <v>23.931623931623932</v>
      </c>
      <c r="AE397" s="13">
        <f t="shared" si="333"/>
        <v>0</v>
      </c>
      <c r="AF397" s="13">
        <f t="shared" si="334"/>
        <v>0</v>
      </c>
      <c r="AG397" s="13">
        <f t="shared" si="335"/>
        <v>2.3742003561300535</v>
      </c>
      <c r="AH397" s="13">
        <f t="shared" si="336"/>
        <v>20.576403086460466</v>
      </c>
      <c r="AI397" s="29">
        <f t="shared" si="337"/>
        <v>3.0073204510980678</v>
      </c>
      <c r="AJ397" s="29">
        <f t="shared" si="338"/>
        <v>7.8632478632478628</v>
      </c>
      <c r="AK397" s="29">
        <f t="shared" si="339"/>
        <v>1.6620498614958448</v>
      </c>
      <c r="AL397" s="29">
        <f t="shared" si="340"/>
        <v>2.7699004154850626</v>
      </c>
      <c r="AM397" s="29">
        <f t="shared" si="341"/>
        <v>0.68376068376068377</v>
      </c>
      <c r="AN397" s="29">
        <f t="shared" si="342"/>
        <v>4.43213296398892</v>
      </c>
      <c r="AO397" s="13">
        <v>1516.3</v>
      </c>
      <c r="AP397" s="13">
        <v>351</v>
      </c>
      <c r="AQ397" s="13">
        <v>216.6</v>
      </c>
      <c r="AR397" s="59">
        <v>2083.9</v>
      </c>
      <c r="AS397" s="10">
        <v>96</v>
      </c>
      <c r="AT397" s="10">
        <v>61</v>
      </c>
      <c r="AU397" s="10">
        <v>77</v>
      </c>
      <c r="AV397" s="10">
        <v>62</v>
      </c>
      <c r="AW397" s="10">
        <v>22</v>
      </c>
      <c r="AX397" s="13">
        <f t="shared" si="343"/>
        <v>2.7640481788953402</v>
      </c>
      <c r="AY397" s="13">
        <f t="shared" si="344"/>
        <v>1.7563222803397474</v>
      </c>
      <c r="AZ397" s="13">
        <f t="shared" si="345"/>
        <v>2.2169969768223039</v>
      </c>
      <c r="BA397" s="13">
        <f t="shared" si="346"/>
        <v>1.7851144488699073</v>
      </c>
      <c r="BB397" s="13">
        <f t="shared" si="347"/>
        <v>0.63342770766351553</v>
      </c>
      <c r="BC397" s="13">
        <f t="shared" si="348"/>
        <v>18.268674698795181</v>
      </c>
      <c r="BD397" s="13">
        <f t="shared" si="349"/>
        <v>2.6096385542168674</v>
      </c>
      <c r="BE397" s="13">
        <f t="shared" si="350"/>
        <v>4.2289156626506026</v>
      </c>
      <c r="BF397" s="49">
        <v>76</v>
      </c>
      <c r="BG397" s="49">
        <v>46</v>
      </c>
      <c r="BH397" s="49">
        <v>6</v>
      </c>
      <c r="BI397" s="49">
        <v>128</v>
      </c>
      <c r="BJ397" s="49">
        <v>70</v>
      </c>
      <c r="BK397" s="49">
        <v>4</v>
      </c>
      <c r="BL397" s="49">
        <v>16</v>
      </c>
      <c r="BM397" s="49">
        <v>90</v>
      </c>
      <c r="BN397" s="39">
        <v>107.4</v>
      </c>
      <c r="BO397" s="39">
        <v>103.1</v>
      </c>
      <c r="BP397" s="13">
        <v>18.899999999999999</v>
      </c>
      <c r="BQ397" s="13">
        <v>22.9</v>
      </c>
      <c r="BR397" s="13">
        <v>-1.8</v>
      </c>
      <c r="BS397" s="13">
        <v>-0.5</v>
      </c>
      <c r="BT397" s="13">
        <v>0</v>
      </c>
      <c r="BU397" s="13">
        <v>39.4</v>
      </c>
      <c r="BV397" s="39">
        <v>37.799999999999997</v>
      </c>
      <c r="BW397" s="13">
        <v>25.7</v>
      </c>
      <c r="BX397" s="13">
        <v>5.4</v>
      </c>
      <c r="BY397" s="13">
        <v>17.7</v>
      </c>
      <c r="BZ397" s="13">
        <v>19.2</v>
      </c>
      <c r="CA397" s="13">
        <v>68</v>
      </c>
      <c r="CB397" s="39">
        <v>65.3</v>
      </c>
      <c r="CC397" s="51">
        <v>58.590603000000002</v>
      </c>
      <c r="CD397" s="10">
        <v>4841496</v>
      </c>
      <c r="CE397" s="73">
        <f t="shared" si="351"/>
        <v>4783164.7228915663</v>
      </c>
      <c r="CF397" s="66">
        <v>50.3</v>
      </c>
      <c r="CG397" s="66">
        <v>42.4</v>
      </c>
      <c r="CH397" s="66">
        <v>9.5</v>
      </c>
      <c r="CI397" s="66">
        <v>9.6999999999999993</v>
      </c>
      <c r="CJ397" s="67">
        <f t="shared" ref="CJ397:CJ404" si="357">CI397/(AO397+2*(AP397+AQ397))*2000</f>
        <v>7.3166132377899293</v>
      </c>
      <c r="CK397" s="66">
        <v>6.6</v>
      </c>
      <c r="CL397" s="67">
        <f t="shared" ref="CL397:CL404" si="358">CK397/(AO397+2*(AP397+AQ397))*2000</f>
        <v>4.9783141617952102</v>
      </c>
      <c r="CM397" s="66">
        <v>16.3</v>
      </c>
      <c r="CN397" s="10" t="s">
        <v>1759</v>
      </c>
      <c r="CO397" s="10" t="s">
        <v>3147</v>
      </c>
      <c r="CP397" s="10" t="s">
        <v>2427</v>
      </c>
      <c r="CQ397" s="10" t="s">
        <v>2400</v>
      </c>
      <c r="CR397" s="10">
        <v>72</v>
      </c>
      <c r="CS397" s="10">
        <v>191</v>
      </c>
      <c r="CT397" s="10">
        <v>51</v>
      </c>
      <c r="CU397" s="10" t="s">
        <v>3402</v>
      </c>
      <c r="CV397" s="10"/>
      <c r="CW397" s="10"/>
      <c r="CX397" s="10"/>
      <c r="CY397" s="10"/>
      <c r="CZ397" s="73">
        <v>1500000</v>
      </c>
      <c r="DA397" s="10">
        <v>2</v>
      </c>
    </row>
    <row r="398" spans="1:105" x14ac:dyDescent="0.2">
      <c r="A398" s="38" t="s">
        <v>2452</v>
      </c>
      <c r="B398" t="s">
        <v>956</v>
      </c>
      <c r="C398" t="s">
        <v>956</v>
      </c>
      <c r="D398" s="82" t="s">
        <v>956</v>
      </c>
      <c r="E398" t="str">
        <f t="shared" si="354"/>
        <v xml:space="preserve">Bickell, Bryan </v>
      </c>
      <c r="F398" t="s">
        <v>2492</v>
      </c>
      <c r="G398" t="s">
        <v>1540</v>
      </c>
      <c r="H398">
        <v>3</v>
      </c>
      <c r="I398">
        <v>2</v>
      </c>
      <c r="J398">
        <v>0</v>
      </c>
      <c r="K398">
        <f>I398+J398</f>
        <v>2</v>
      </c>
      <c r="L398">
        <v>1</v>
      </c>
      <c r="M398">
        <v>0</v>
      </c>
      <c r="N398">
        <v>10</v>
      </c>
      <c r="O398" s="4">
        <f t="shared" si="355"/>
        <v>0.2</v>
      </c>
      <c r="P398">
        <v>46</v>
      </c>
      <c r="Q398">
        <v>0</v>
      </c>
      <c r="R398">
        <v>0</v>
      </c>
      <c r="S398">
        <v>0</v>
      </c>
      <c r="T398">
        <v>0</v>
      </c>
      <c r="U398" s="4">
        <f t="shared" si="356"/>
        <v>0</v>
      </c>
      <c r="V398" s="40">
        <v>0</v>
      </c>
      <c r="W398">
        <v>0</v>
      </c>
      <c r="X398">
        <v>0</v>
      </c>
      <c r="Y398">
        <v>0</v>
      </c>
      <c r="Z398">
        <v>0</v>
      </c>
      <c r="AA398">
        <f>I398-W398-Y398</f>
        <v>2</v>
      </c>
      <c r="AB398">
        <f>J398-X398-Z398</f>
        <v>0</v>
      </c>
      <c r="AC398" s="9">
        <f t="shared" si="331"/>
        <v>0</v>
      </c>
      <c r="AD398" s="9">
        <f t="shared" si="332"/>
        <v>0</v>
      </c>
      <c r="AE398" s="9">
        <f t="shared" si="333"/>
        <v>0</v>
      </c>
      <c r="AF398" s="9">
        <f t="shared" si="334"/>
        <v>0</v>
      </c>
      <c r="AG398" s="9">
        <f t="shared" si="335"/>
        <v>73.24516785350967</v>
      </c>
      <c r="AH398" s="9">
        <f t="shared" si="336"/>
        <v>0</v>
      </c>
      <c r="AI398" s="6">
        <f t="shared" si="337"/>
        <v>3.6622583926754833</v>
      </c>
      <c r="AJ398" s="6">
        <f t="shared" si="338"/>
        <v>0</v>
      </c>
      <c r="AK398" s="6">
        <f t="shared" si="339"/>
        <v>0</v>
      </c>
      <c r="AL398" s="6">
        <f t="shared" si="340"/>
        <v>1.8311291963377416</v>
      </c>
      <c r="AM398" s="6">
        <f t="shared" si="341"/>
        <v>0</v>
      </c>
      <c r="AN398" s="6">
        <f t="shared" si="342"/>
        <v>0</v>
      </c>
      <c r="AO398" s="32">
        <v>32.766666666666666</v>
      </c>
      <c r="AP398" s="32">
        <v>2.6833333333333336</v>
      </c>
      <c r="AQ398" s="32">
        <v>0</v>
      </c>
      <c r="AR398" s="32">
        <v>35.450000000000003</v>
      </c>
      <c r="AS398" s="40">
        <v>0</v>
      </c>
      <c r="AT398" s="40">
        <v>3</v>
      </c>
      <c r="AU398" s="40">
        <v>2</v>
      </c>
      <c r="AV398" s="40">
        <v>1</v>
      </c>
      <c r="AW398" s="40">
        <v>2</v>
      </c>
      <c r="AX398" s="9">
        <f t="shared" si="343"/>
        <v>0</v>
      </c>
      <c r="AY398" s="9">
        <f t="shared" si="344"/>
        <v>5.0775740479548652</v>
      </c>
      <c r="AZ398" s="9">
        <f t="shared" si="345"/>
        <v>3.3850493653032436</v>
      </c>
      <c r="BA398" s="9">
        <f t="shared" si="346"/>
        <v>1.6925246826516218</v>
      </c>
      <c r="BB398" s="9">
        <f t="shared" si="347"/>
        <v>3.3850493653032436</v>
      </c>
      <c r="BC398" s="9">
        <f t="shared" si="348"/>
        <v>10.922222222222222</v>
      </c>
      <c r="BD398" s="9">
        <f t="shared" si="349"/>
        <v>0</v>
      </c>
      <c r="BE398" s="9">
        <f t="shared" si="350"/>
        <v>0.89444444444444449</v>
      </c>
      <c r="BF398" s="3">
        <v>2</v>
      </c>
      <c r="BG398" s="3">
        <v>0</v>
      </c>
      <c r="BH398" s="3">
        <v>0</v>
      </c>
      <c r="BI398" s="3">
        <v>2</v>
      </c>
      <c r="BJ398" s="3">
        <v>1</v>
      </c>
      <c r="BK398" s="3">
        <v>0</v>
      </c>
      <c r="BL398" s="3">
        <v>0</v>
      </c>
      <c r="BM398" s="3">
        <v>1</v>
      </c>
      <c r="BN398" s="34">
        <f t="shared" ref="BN398:BN406" si="359">BU398+CA398</f>
        <v>4.0200912806340927</v>
      </c>
      <c r="BO398" s="34">
        <f t="shared" ref="BO398:BO406" si="360">BN398/AR398*2000</f>
        <v>226.80345729952566</v>
      </c>
      <c r="BP398" s="34">
        <v>3.3780837310904133</v>
      </c>
      <c r="BQ398" s="34">
        <v>-0.13031004641056887</v>
      </c>
      <c r="BR398" s="34">
        <v>-1.8498701199324643E-2</v>
      </c>
      <c r="BS398" s="34">
        <v>0</v>
      </c>
      <c r="BT398" s="34">
        <v>0</v>
      </c>
      <c r="BU398" s="34">
        <f t="shared" ref="BU398:BU406" si="361">SUM(BP398:BT398)</f>
        <v>3.2292749834805199</v>
      </c>
      <c r="BV398" s="34">
        <f t="shared" ref="BV398:BV406" si="362">BU398/AR398*2000</f>
        <v>182.18758722033962</v>
      </c>
      <c r="BW398" s="34">
        <v>0.37554385913651106</v>
      </c>
      <c r="BX398" s="34">
        <v>9.5071938446738523E-3</v>
      </c>
      <c r="BY398" s="34">
        <v>0</v>
      </c>
      <c r="BZ398" s="34">
        <v>0.40576524417238824</v>
      </c>
      <c r="CA398" s="34">
        <f t="shared" ref="CA398:CA406" si="363">SUM(BW398:BZ398)</f>
        <v>0.79081629715357316</v>
      </c>
      <c r="CB398" s="34">
        <f t="shared" ref="CB398:CB406" si="364">CA398/AR398*2000</f>
        <v>44.615870079186067</v>
      </c>
      <c r="CE398" s="68">
        <f t="shared" si="351"/>
        <v>165000</v>
      </c>
      <c r="CF398" s="9">
        <v>0.8</v>
      </c>
      <c r="CG398" s="9">
        <v>0.7</v>
      </c>
      <c r="CH398" s="9">
        <v>1.2</v>
      </c>
      <c r="CI398" s="9">
        <v>0.6</v>
      </c>
      <c r="CJ398" s="9">
        <f t="shared" si="357"/>
        <v>31.468531468531463</v>
      </c>
      <c r="CK398" s="9">
        <v>0.3</v>
      </c>
      <c r="CL398" s="9">
        <f t="shared" si="358"/>
        <v>15.734265734265731</v>
      </c>
      <c r="CM398" s="9">
        <v>0.9</v>
      </c>
      <c r="CN398" t="s">
        <v>1294</v>
      </c>
      <c r="CO398" t="s">
        <v>1295</v>
      </c>
      <c r="CP398" t="s">
        <v>2427</v>
      </c>
      <c r="CQ398" t="s">
        <v>2400</v>
      </c>
      <c r="CR398">
        <v>76</v>
      </c>
      <c r="CS398">
        <v>226</v>
      </c>
      <c r="CU398" t="s">
        <v>3402</v>
      </c>
      <c r="CV398" t="s">
        <v>3090</v>
      </c>
      <c r="CW398">
        <v>0</v>
      </c>
      <c r="CX398">
        <v>0</v>
      </c>
      <c r="CY398">
        <v>0</v>
      </c>
      <c r="CZ398" s="70"/>
      <c r="DA398">
        <v>0</v>
      </c>
    </row>
    <row r="399" spans="1:105" s="18" customFormat="1" x14ac:dyDescent="0.2">
      <c r="A399" s="44" t="s">
        <v>2372</v>
      </c>
      <c r="B399" s="43" t="s">
        <v>956</v>
      </c>
      <c r="C399" s="43" t="s">
        <v>956</v>
      </c>
      <c r="D399" s="82" t="s">
        <v>956</v>
      </c>
      <c r="E399" s="42" t="str">
        <f t="shared" si="354"/>
        <v xml:space="preserve">Bickell, Bryan </v>
      </c>
      <c r="F399" s="42" t="s">
        <v>2492</v>
      </c>
      <c r="G399" s="45" t="s">
        <v>1540</v>
      </c>
      <c r="H399" s="43">
        <v>4</v>
      </c>
      <c r="I399" s="64">
        <v>0</v>
      </c>
      <c r="J399" s="64">
        <v>0</v>
      </c>
      <c r="K399" s="64">
        <v>0</v>
      </c>
      <c r="L399" s="43">
        <v>-1</v>
      </c>
      <c r="M399">
        <v>2</v>
      </c>
      <c r="N399">
        <v>3</v>
      </c>
      <c r="O399" s="4">
        <f t="shared" si="355"/>
        <v>0</v>
      </c>
      <c r="P399"/>
      <c r="Q399">
        <v>0</v>
      </c>
      <c r="R399">
        <v>0</v>
      </c>
      <c r="S399">
        <v>0</v>
      </c>
      <c r="T399">
        <v>0</v>
      </c>
      <c r="U399" s="4">
        <f t="shared" si="356"/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s="9">
        <f t="shared" si="331"/>
        <v>0</v>
      </c>
      <c r="AD399" s="9">
        <f t="shared" si="332"/>
        <v>0</v>
      </c>
      <c r="AE399" s="9">
        <f t="shared" si="333"/>
        <v>0</v>
      </c>
      <c r="AF399" s="9">
        <f t="shared" si="334"/>
        <v>0</v>
      </c>
      <c r="AG399" s="9">
        <f t="shared" si="335"/>
        <v>0</v>
      </c>
      <c r="AH399" s="9">
        <f t="shared" si="336"/>
        <v>0</v>
      </c>
      <c r="AI399" s="58">
        <f t="shared" si="337"/>
        <v>0</v>
      </c>
      <c r="AJ399" s="58">
        <f t="shared" si="338"/>
        <v>0</v>
      </c>
      <c r="AK399" s="58">
        <f t="shared" si="339"/>
        <v>0</v>
      </c>
      <c r="AL399" s="58">
        <f t="shared" si="340"/>
        <v>1.7224880382775118</v>
      </c>
      <c r="AM399" s="58">
        <f t="shared" si="341"/>
        <v>0</v>
      </c>
      <c r="AN399" s="58">
        <f t="shared" si="342"/>
        <v>0</v>
      </c>
      <c r="AO399" s="56">
        <v>34.833333333333336</v>
      </c>
      <c r="AP399" s="56">
        <v>1.7</v>
      </c>
      <c r="AQ399" s="56">
        <v>0</v>
      </c>
      <c r="AR399" s="57">
        <f>SUM(AO399:AQ399)</f>
        <v>36.533333333333339</v>
      </c>
      <c r="AS399">
        <v>1</v>
      </c>
      <c r="AT399">
        <v>7</v>
      </c>
      <c r="AU399">
        <v>2</v>
      </c>
      <c r="AV399">
        <v>0</v>
      </c>
      <c r="AW399">
        <v>1</v>
      </c>
      <c r="AX399" s="9">
        <f t="shared" si="343"/>
        <v>1.6423357664233575</v>
      </c>
      <c r="AY399" s="9">
        <f t="shared" si="344"/>
        <v>11.496350364963501</v>
      </c>
      <c r="AZ399" s="9">
        <f t="shared" si="345"/>
        <v>3.2846715328467151</v>
      </c>
      <c r="BA399" s="9">
        <f t="shared" si="346"/>
        <v>0</v>
      </c>
      <c r="BB399" s="9">
        <f t="shared" si="347"/>
        <v>1.6423357664233575</v>
      </c>
      <c r="BC399" s="33">
        <f t="shared" si="348"/>
        <v>8.7083333333333339</v>
      </c>
      <c r="BD399" s="33">
        <f t="shared" si="349"/>
        <v>0</v>
      </c>
      <c r="BE399" s="33">
        <f t="shared" si="350"/>
        <v>0.42499999999999999</v>
      </c>
      <c r="BF399" s="42">
        <f>BI399-BG399-BH399</f>
        <v>0</v>
      </c>
      <c r="BG399" s="43">
        <v>0</v>
      </c>
      <c r="BH399" s="43">
        <v>0</v>
      </c>
      <c r="BI399" s="43">
        <v>0</v>
      </c>
      <c r="BJ399" s="42">
        <f>BM399-BK399-BL399</f>
        <v>1</v>
      </c>
      <c r="BK399" s="43">
        <v>0</v>
      </c>
      <c r="BL399" s="43">
        <v>0</v>
      </c>
      <c r="BM399" s="43">
        <v>1</v>
      </c>
      <c r="BN399" s="34">
        <f t="shared" si="359"/>
        <v>-1.0707483396648203</v>
      </c>
      <c r="BO399" s="34">
        <f t="shared" si="360"/>
        <v>-58.617609835665334</v>
      </c>
      <c r="BP399" s="33">
        <v>-0.86414868175627424</v>
      </c>
      <c r="BQ399" s="33">
        <v>-8.4810994609891041E-2</v>
      </c>
      <c r="BR399" s="33">
        <v>-0.26678156554742455</v>
      </c>
      <c r="BS399" s="33">
        <v>0</v>
      </c>
      <c r="BT399" s="33">
        <v>0</v>
      </c>
      <c r="BU399" s="9">
        <f t="shared" si="361"/>
        <v>-1.2157412419135898</v>
      </c>
      <c r="BV399" s="34">
        <f t="shared" si="362"/>
        <v>-66.555177477021331</v>
      </c>
      <c r="BW399" s="33">
        <v>0.37549261091279945</v>
      </c>
      <c r="BX399" s="33">
        <v>5.3064682166744093E-3</v>
      </c>
      <c r="BY399" s="33">
        <v>0</v>
      </c>
      <c r="BZ399" s="33">
        <v>-0.23580617688070429</v>
      </c>
      <c r="CA399" s="9">
        <f t="shared" si="363"/>
        <v>0.14499290224876957</v>
      </c>
      <c r="CB399" s="34">
        <f t="shared" si="364"/>
        <v>7.9375676413559972</v>
      </c>
      <c r="CC399" s="15"/>
      <c r="CD399"/>
      <c r="CE399" s="68">
        <f t="shared" si="351"/>
        <v>165000</v>
      </c>
      <c r="CF399" s="62">
        <v>0.5</v>
      </c>
      <c r="CG399" s="62">
        <v>0.5</v>
      </c>
      <c r="CH399" s="62">
        <v>-1</v>
      </c>
      <c r="CI399" s="62">
        <v>-0.2</v>
      </c>
      <c r="CJ399" s="63">
        <f t="shared" si="357"/>
        <v>-10.462074978204011</v>
      </c>
      <c r="CK399" s="62">
        <v>-0.1</v>
      </c>
      <c r="CL399" s="63">
        <f t="shared" si="358"/>
        <v>-5.2310374891020057</v>
      </c>
      <c r="CM399" s="62">
        <v>-0.4</v>
      </c>
      <c r="CN399" t="s">
        <v>1773</v>
      </c>
      <c r="CO399" t="s">
        <v>1295</v>
      </c>
      <c r="CP399" t="s">
        <v>2427</v>
      </c>
      <c r="CQ399" t="s">
        <v>2400</v>
      </c>
      <c r="CR399">
        <v>76</v>
      </c>
      <c r="CS399">
        <v>226</v>
      </c>
      <c r="CT399">
        <v>38</v>
      </c>
      <c r="CU399" t="s">
        <v>3402</v>
      </c>
      <c r="CV399" t="s">
        <v>3090</v>
      </c>
      <c r="CW399"/>
      <c r="CX399"/>
      <c r="CY399"/>
      <c r="CZ399" s="72">
        <v>716666.66666666663</v>
      </c>
      <c r="DA399">
        <v>0</v>
      </c>
    </row>
    <row r="400" spans="1:105" x14ac:dyDescent="0.2">
      <c r="A400" s="38" t="s">
        <v>2452</v>
      </c>
      <c r="B400" t="s">
        <v>956</v>
      </c>
      <c r="C400" t="s">
        <v>956</v>
      </c>
      <c r="D400" s="82" t="s">
        <v>956</v>
      </c>
      <c r="E400" t="str">
        <f t="shared" si="354"/>
        <v xml:space="preserve">Barker, Cam </v>
      </c>
      <c r="F400" t="s">
        <v>2474</v>
      </c>
      <c r="G400" t="s">
        <v>1524</v>
      </c>
      <c r="H400">
        <v>35</v>
      </c>
      <c r="I400">
        <v>1</v>
      </c>
      <c r="J400">
        <v>7</v>
      </c>
      <c r="K400">
        <f>I400+J400</f>
        <v>8</v>
      </c>
      <c r="L400">
        <v>-12</v>
      </c>
      <c r="M400">
        <v>44</v>
      </c>
      <c r="N400">
        <v>38</v>
      </c>
      <c r="O400" s="4">
        <f t="shared" si="355"/>
        <v>2.6315789473684209E-2</v>
      </c>
      <c r="P400">
        <v>886</v>
      </c>
      <c r="Q400">
        <v>0</v>
      </c>
      <c r="R400">
        <v>0</v>
      </c>
      <c r="S400">
        <v>0</v>
      </c>
      <c r="T400">
        <v>0</v>
      </c>
      <c r="U400" s="4">
        <f t="shared" si="356"/>
        <v>0</v>
      </c>
      <c r="V400" s="40">
        <v>0</v>
      </c>
      <c r="W400">
        <v>1</v>
      </c>
      <c r="X400">
        <v>5</v>
      </c>
      <c r="Y400">
        <v>0</v>
      </c>
      <c r="Z400">
        <v>0</v>
      </c>
      <c r="AA400">
        <f>I400-W400-Y400</f>
        <v>0</v>
      </c>
      <c r="AB400">
        <f>J400-X400-Z400</f>
        <v>2</v>
      </c>
      <c r="AC400" s="9">
        <f t="shared" si="331"/>
        <v>2.3394853132310893</v>
      </c>
      <c r="AD400" s="9">
        <f t="shared" si="332"/>
        <v>11.697426566155448</v>
      </c>
      <c r="AE400" s="9">
        <f t="shared" si="333"/>
        <v>0</v>
      </c>
      <c r="AF400" s="9">
        <f t="shared" si="334"/>
        <v>0</v>
      </c>
      <c r="AG400" s="9">
        <f t="shared" si="335"/>
        <v>0</v>
      </c>
      <c r="AH400" s="9">
        <f t="shared" si="336"/>
        <v>4.6836884046186373</v>
      </c>
      <c r="AI400" s="6">
        <f t="shared" si="337"/>
        <v>1.5221987315010572</v>
      </c>
      <c r="AJ400" s="6">
        <f t="shared" si="338"/>
        <v>4.6789706264621787</v>
      </c>
      <c r="AK400" s="6">
        <f t="shared" si="339"/>
        <v>0</v>
      </c>
      <c r="AL400" s="6">
        <f t="shared" si="340"/>
        <v>2.5760286225402504</v>
      </c>
      <c r="AM400" s="6">
        <f t="shared" si="341"/>
        <v>0.46789706264621789</v>
      </c>
      <c r="AN400" s="6">
        <f t="shared" si="342"/>
        <v>3.3771106941838651</v>
      </c>
      <c r="AO400" s="32">
        <v>512.41666666666663</v>
      </c>
      <c r="AP400" s="32">
        <v>128.23333333333332</v>
      </c>
      <c r="AQ400" s="32">
        <v>35.533333333333331</v>
      </c>
      <c r="AR400" s="32">
        <v>676.18333333333328</v>
      </c>
      <c r="AS400" s="40">
        <v>26</v>
      </c>
      <c r="AT400" s="40">
        <v>46</v>
      </c>
      <c r="AU400" s="40">
        <v>14</v>
      </c>
      <c r="AV400" s="40">
        <v>7</v>
      </c>
      <c r="AW400" s="40">
        <v>1</v>
      </c>
      <c r="AX400" s="9">
        <f t="shared" si="343"/>
        <v>2.3070666239432112</v>
      </c>
      <c r="AY400" s="9">
        <f t="shared" si="344"/>
        <v>4.0817332577456806</v>
      </c>
      <c r="AZ400" s="9">
        <f t="shared" si="345"/>
        <v>1.2422666436617289</v>
      </c>
      <c r="BA400" s="9">
        <f t="shared" si="346"/>
        <v>0.62113332183086445</v>
      </c>
      <c r="BB400" s="9">
        <f t="shared" si="347"/>
        <v>8.8733331690123499E-2</v>
      </c>
      <c r="BC400" s="9">
        <f t="shared" si="348"/>
        <v>14.640476190476189</v>
      </c>
      <c r="BD400" s="9">
        <f t="shared" si="349"/>
        <v>1.0152380952380953</v>
      </c>
      <c r="BE400" s="9">
        <f t="shared" si="350"/>
        <v>3.6638095238095234</v>
      </c>
      <c r="BF400" s="3">
        <v>13</v>
      </c>
      <c r="BG400" s="3">
        <v>10</v>
      </c>
      <c r="BH400" s="3">
        <v>0</v>
      </c>
      <c r="BI400" s="3">
        <v>23</v>
      </c>
      <c r="BJ400" s="3">
        <v>22</v>
      </c>
      <c r="BK400" s="3">
        <v>1</v>
      </c>
      <c r="BL400" s="3">
        <v>2</v>
      </c>
      <c r="BM400" s="3">
        <v>25</v>
      </c>
      <c r="BN400" s="34">
        <f t="shared" si="359"/>
        <v>13.149366284872862</v>
      </c>
      <c r="BO400" s="34">
        <f t="shared" si="360"/>
        <v>38.892902669018355</v>
      </c>
      <c r="BP400" s="34">
        <v>-2.1284751836696016</v>
      </c>
      <c r="BQ400" s="34">
        <v>2.7357270987073044</v>
      </c>
      <c r="BR400" s="34">
        <v>-0.35284946232148567</v>
      </c>
      <c r="BS400" s="34">
        <v>-7.4983299409867962E-2</v>
      </c>
      <c r="BT400" s="34">
        <v>0</v>
      </c>
      <c r="BU400" s="34">
        <f t="shared" si="361"/>
        <v>0.17941915330634906</v>
      </c>
      <c r="BV400" s="34">
        <f t="shared" si="362"/>
        <v>0.53068197472977963</v>
      </c>
      <c r="BW400" s="34">
        <v>7.6649611871138434</v>
      </c>
      <c r="BX400" s="34">
        <v>2.815297000123588</v>
      </c>
      <c r="BY400" s="34">
        <v>2.7388125060430575</v>
      </c>
      <c r="BZ400" s="34">
        <v>-0.24912356171397665</v>
      </c>
      <c r="CA400" s="34">
        <f t="shared" si="363"/>
        <v>12.969947131566514</v>
      </c>
      <c r="CB400" s="34">
        <f t="shared" si="364"/>
        <v>38.362220694288574</v>
      </c>
      <c r="CC400" s="15">
        <v>31</v>
      </c>
      <c r="CD400" s="7">
        <v>238721</v>
      </c>
      <c r="CE400" s="68">
        <f t="shared" si="351"/>
        <v>559289.20000000007</v>
      </c>
      <c r="CF400" s="9">
        <v>15.8</v>
      </c>
      <c r="CG400" s="9">
        <v>11.2</v>
      </c>
      <c r="CH400" s="9">
        <v>-8.3000000000000007</v>
      </c>
      <c r="CI400" s="9">
        <v>-0.8</v>
      </c>
      <c r="CJ400" s="9">
        <f t="shared" si="357"/>
        <v>-1.9048752901958452</v>
      </c>
      <c r="CK400" s="9">
        <v>-1</v>
      </c>
      <c r="CL400" s="9">
        <f t="shared" si="358"/>
        <v>-2.3810941127448064</v>
      </c>
      <c r="CM400" s="9">
        <v>-1.8</v>
      </c>
      <c r="CN400" t="s">
        <v>3226</v>
      </c>
      <c r="CO400" t="s">
        <v>3485</v>
      </c>
      <c r="CP400" t="s">
        <v>3134</v>
      </c>
      <c r="CQ400" t="s">
        <v>2400</v>
      </c>
      <c r="CR400">
        <v>75</v>
      </c>
      <c r="CS400">
        <v>222</v>
      </c>
      <c r="CT400">
        <v>25</v>
      </c>
      <c r="CU400" t="s">
        <v>3402</v>
      </c>
      <c r="CV400" t="s">
        <v>3090</v>
      </c>
      <c r="CW400">
        <v>0</v>
      </c>
      <c r="CX400">
        <v>0</v>
      </c>
      <c r="CY400">
        <v>0</v>
      </c>
      <c r="CZ400" s="70"/>
      <c r="DA400">
        <v>0</v>
      </c>
    </row>
    <row r="401" spans="1:105" x14ac:dyDescent="0.2">
      <c r="A401" s="44" t="s">
        <v>2372</v>
      </c>
      <c r="B401" s="43" t="s">
        <v>956</v>
      </c>
      <c r="C401" s="43" t="s">
        <v>956</v>
      </c>
      <c r="D401" s="82" t="s">
        <v>956</v>
      </c>
      <c r="E401" s="42" t="str">
        <f t="shared" si="354"/>
        <v xml:space="preserve">Barker, Cam </v>
      </c>
      <c r="F401" s="42" t="s">
        <v>2474</v>
      </c>
      <c r="G401" s="45" t="s">
        <v>2374</v>
      </c>
      <c r="H401" s="43">
        <v>45</v>
      </c>
      <c r="I401" s="64">
        <v>6</v>
      </c>
      <c r="J401" s="64">
        <v>12</v>
      </c>
      <c r="K401" s="64">
        <v>18</v>
      </c>
      <c r="L401" s="43">
        <v>-3</v>
      </c>
      <c r="M401">
        <v>52</v>
      </c>
      <c r="N401">
        <v>42</v>
      </c>
      <c r="O401" s="4">
        <f t="shared" si="355"/>
        <v>0.14285714285714285</v>
      </c>
      <c r="Q401">
        <v>0</v>
      </c>
      <c r="R401">
        <v>0</v>
      </c>
      <c r="S401">
        <v>0</v>
      </c>
      <c r="T401">
        <v>0</v>
      </c>
      <c r="U401" s="4">
        <f t="shared" si="356"/>
        <v>0</v>
      </c>
      <c r="V401">
        <v>0</v>
      </c>
      <c r="W401">
        <v>2</v>
      </c>
      <c r="X401">
        <v>2</v>
      </c>
      <c r="Y401">
        <v>0</v>
      </c>
      <c r="Z401">
        <v>0</v>
      </c>
      <c r="AA401">
        <v>4</v>
      </c>
      <c r="AB401">
        <v>10</v>
      </c>
      <c r="AC401" s="9">
        <f t="shared" si="331"/>
        <v>4.5540796963946866</v>
      </c>
      <c r="AD401" s="9">
        <f t="shared" si="332"/>
        <v>4.5540796963946866</v>
      </c>
      <c r="AE401" s="9">
        <f t="shared" si="333"/>
        <v>0</v>
      </c>
      <c r="AF401" s="9">
        <f t="shared" si="334"/>
        <v>0</v>
      </c>
      <c r="AG401" s="9">
        <f t="shared" si="335"/>
        <v>7.9694504399800774</v>
      </c>
      <c r="AH401" s="9">
        <f t="shared" si="336"/>
        <v>19.923626099950191</v>
      </c>
      <c r="AI401" s="58">
        <f t="shared" si="337"/>
        <v>2.6896895234932758</v>
      </c>
      <c r="AJ401" s="58">
        <f t="shared" si="338"/>
        <v>5.0094876660341559</v>
      </c>
      <c r="AK401" s="58">
        <f t="shared" si="339"/>
        <v>0</v>
      </c>
      <c r="AL401" s="58">
        <f t="shared" si="340"/>
        <v>2.8889257844927783</v>
      </c>
      <c r="AM401" s="58">
        <f t="shared" si="341"/>
        <v>0.45540796963946872</v>
      </c>
      <c r="AN401" s="58">
        <f t="shared" si="342"/>
        <v>4.5112781954887211</v>
      </c>
      <c r="AO401" s="56">
        <v>602.29999999999995</v>
      </c>
      <c r="AP401" s="56">
        <v>131.75</v>
      </c>
      <c r="AQ401" s="56">
        <v>39.9</v>
      </c>
      <c r="AR401" s="57">
        <f>SUM(AO401:AQ401)</f>
        <v>773.94999999999993</v>
      </c>
      <c r="AS401">
        <v>33</v>
      </c>
      <c r="AT401">
        <v>46</v>
      </c>
      <c r="AU401">
        <v>19</v>
      </c>
      <c r="AV401">
        <v>8</v>
      </c>
      <c r="AW401">
        <v>5</v>
      </c>
      <c r="AX401" s="9">
        <f t="shared" si="343"/>
        <v>2.5583048000516833</v>
      </c>
      <c r="AY401" s="9">
        <f t="shared" si="344"/>
        <v>3.5661218424962855</v>
      </c>
      <c r="AZ401" s="9">
        <f t="shared" si="345"/>
        <v>1.4729633697267266</v>
      </c>
      <c r="BA401" s="9">
        <f t="shared" si="346"/>
        <v>0.62019510304283232</v>
      </c>
      <c r="BB401" s="9">
        <f t="shared" si="347"/>
        <v>0.3876219394017702</v>
      </c>
      <c r="BC401" s="33">
        <f t="shared" si="348"/>
        <v>13.384444444444444</v>
      </c>
      <c r="BD401" s="33">
        <f t="shared" si="349"/>
        <v>0.8866666666666666</v>
      </c>
      <c r="BE401" s="33">
        <f t="shared" si="350"/>
        <v>2.9277777777777776</v>
      </c>
      <c r="BF401" s="42">
        <f>BI401-BG401-BH401</f>
        <v>27</v>
      </c>
      <c r="BG401" s="43">
        <v>11</v>
      </c>
      <c r="BH401" s="43">
        <v>0</v>
      </c>
      <c r="BI401" s="43">
        <v>38</v>
      </c>
      <c r="BJ401" s="42">
        <f>BM401-BK401-BL401</f>
        <v>29</v>
      </c>
      <c r="BK401" s="43">
        <v>1</v>
      </c>
      <c r="BL401" s="43">
        <v>3</v>
      </c>
      <c r="BM401" s="43">
        <v>33</v>
      </c>
      <c r="BN401" s="34">
        <f t="shared" si="359"/>
        <v>23.024641567863462</v>
      </c>
      <c r="BO401" s="34">
        <f t="shared" si="360"/>
        <v>59.499041457105662</v>
      </c>
      <c r="BP401" s="33">
        <v>12.003664812686853</v>
      </c>
      <c r="BQ401" s="33">
        <v>1.2540497354455205</v>
      </c>
      <c r="BR401" s="33">
        <v>0.5953817118127761</v>
      </c>
      <c r="BS401" s="33">
        <v>-8.7896835514164037E-2</v>
      </c>
      <c r="BT401" s="33">
        <v>-0.96132531206042227</v>
      </c>
      <c r="BU401" s="9">
        <f t="shared" si="361"/>
        <v>12.803874112370563</v>
      </c>
      <c r="BV401" s="34">
        <f t="shared" si="362"/>
        <v>33.087083435287973</v>
      </c>
      <c r="BW401" s="33">
        <v>7.14028439688978</v>
      </c>
      <c r="BX401" s="33">
        <v>2.3191549118251036</v>
      </c>
      <c r="BY401" s="33">
        <v>2.603745887895172</v>
      </c>
      <c r="BZ401" s="33">
        <v>-1.8424177411171558</v>
      </c>
      <c r="CA401" s="9">
        <f t="shared" si="363"/>
        <v>10.220767455492901</v>
      </c>
      <c r="CB401" s="34">
        <f t="shared" si="364"/>
        <v>26.411958021817693</v>
      </c>
      <c r="CC401" s="47">
        <v>42.612842999999998</v>
      </c>
      <c r="CD401">
        <v>1198499</v>
      </c>
      <c r="CE401" s="68">
        <f t="shared" si="351"/>
        <v>2183931.5111111109</v>
      </c>
      <c r="CF401" s="62">
        <v>17.7</v>
      </c>
      <c r="CG401" s="62">
        <v>15.6</v>
      </c>
      <c r="CH401" s="62">
        <v>-2.9</v>
      </c>
      <c r="CI401" s="62">
        <v>2.9</v>
      </c>
      <c r="CJ401" s="63">
        <f t="shared" si="357"/>
        <v>6.133671742808799</v>
      </c>
      <c r="CK401" s="62">
        <v>0.4</v>
      </c>
      <c r="CL401" s="63">
        <f t="shared" si="358"/>
        <v>0.8460236886632827</v>
      </c>
      <c r="CM401" s="62">
        <v>3.1</v>
      </c>
      <c r="CN401" t="s">
        <v>1782</v>
      </c>
      <c r="CO401" t="s">
        <v>3485</v>
      </c>
      <c r="CQ401" t="s">
        <v>2400</v>
      </c>
      <c r="CR401">
        <v>75</v>
      </c>
      <c r="CS401">
        <v>222</v>
      </c>
      <c r="CT401">
        <v>25</v>
      </c>
      <c r="CU401" t="s">
        <v>3402</v>
      </c>
      <c r="CZ401" s="72">
        <v>475000</v>
      </c>
      <c r="DA401">
        <v>0</v>
      </c>
    </row>
    <row r="402" spans="1:105" x14ac:dyDescent="0.2">
      <c r="A402" s="38" t="s">
        <v>2452</v>
      </c>
      <c r="B402" t="s">
        <v>956</v>
      </c>
      <c r="C402" t="s">
        <v>956</v>
      </c>
      <c r="D402" t="s">
        <v>956</v>
      </c>
      <c r="E402" t="str">
        <f t="shared" si="354"/>
        <v xml:space="preserve">Fraser, Colin </v>
      </c>
      <c r="F402" t="s">
        <v>102</v>
      </c>
      <c r="G402" t="s">
        <v>1537</v>
      </c>
      <c r="H402">
        <v>1</v>
      </c>
      <c r="I402">
        <v>0</v>
      </c>
      <c r="J402">
        <v>0</v>
      </c>
      <c r="K402">
        <f>I402+J402</f>
        <v>0</v>
      </c>
      <c r="L402">
        <v>-1</v>
      </c>
      <c r="M402">
        <v>2</v>
      </c>
      <c r="N402">
        <v>0</v>
      </c>
      <c r="O402" s="4">
        <f t="shared" si="355"/>
        <v>0</v>
      </c>
      <c r="P402">
        <v>9</v>
      </c>
      <c r="Q402">
        <v>0</v>
      </c>
      <c r="R402">
        <v>0</v>
      </c>
      <c r="S402">
        <v>0</v>
      </c>
      <c r="T402">
        <v>2</v>
      </c>
      <c r="U402" s="4">
        <f t="shared" si="356"/>
        <v>0</v>
      </c>
      <c r="V402" s="40">
        <v>3.5</v>
      </c>
      <c r="W402">
        <v>0</v>
      </c>
      <c r="X402">
        <v>0</v>
      </c>
      <c r="Y402">
        <v>0</v>
      </c>
      <c r="Z402">
        <v>0</v>
      </c>
      <c r="AA402">
        <f>I402-W402-Y402</f>
        <v>0</v>
      </c>
      <c r="AB402">
        <f>J402-X402-Z402</f>
        <v>0</v>
      </c>
      <c r="AC402" s="9">
        <f t="shared" si="331"/>
        <v>0</v>
      </c>
      <c r="AD402" s="9">
        <f t="shared" si="332"/>
        <v>0</v>
      </c>
      <c r="AE402" s="9">
        <f t="shared" si="333"/>
        <v>0</v>
      </c>
      <c r="AF402" s="9">
        <f t="shared" si="334"/>
        <v>0</v>
      </c>
      <c r="AG402" s="9">
        <f t="shared" si="335"/>
        <v>0</v>
      </c>
      <c r="AH402" s="9">
        <f t="shared" si="336"/>
        <v>0</v>
      </c>
      <c r="AI402" s="6">
        <f t="shared" si="337"/>
        <v>0</v>
      </c>
      <c r="AJ402" s="6">
        <f t="shared" si="338"/>
        <v>0</v>
      </c>
      <c r="AK402" s="6">
        <f t="shared" si="339"/>
        <v>0</v>
      </c>
      <c r="AL402" s="6">
        <f t="shared" si="340"/>
        <v>36.734693877551024</v>
      </c>
      <c r="AM402" s="6">
        <f t="shared" si="341"/>
        <v>0</v>
      </c>
      <c r="AN402" s="6">
        <f t="shared" si="342"/>
        <v>36.000000000000007</v>
      </c>
      <c r="AO402" s="33">
        <v>1.6333333333333333</v>
      </c>
      <c r="AP402" s="33">
        <v>0</v>
      </c>
      <c r="AQ402" s="33">
        <v>1.6666666666666665</v>
      </c>
      <c r="AR402" s="32">
        <v>3.3</v>
      </c>
      <c r="AS402" s="40">
        <v>1</v>
      </c>
      <c r="AT402" s="40">
        <v>0</v>
      </c>
      <c r="AU402" s="40">
        <v>0</v>
      </c>
      <c r="AV402" s="40">
        <v>0</v>
      </c>
      <c r="AW402" s="40">
        <v>0</v>
      </c>
      <c r="AX402" s="9">
        <f t="shared" si="343"/>
        <v>18.181818181818183</v>
      </c>
      <c r="AY402" s="9">
        <f t="shared" si="344"/>
        <v>0</v>
      </c>
      <c r="AZ402" s="9">
        <f t="shared" si="345"/>
        <v>0</v>
      </c>
      <c r="BA402" s="9">
        <f t="shared" si="346"/>
        <v>0</v>
      </c>
      <c r="BB402" s="9">
        <f t="shared" si="347"/>
        <v>0</v>
      </c>
      <c r="BC402" s="9">
        <f t="shared" si="348"/>
        <v>1.6333333333333333</v>
      </c>
      <c r="BD402" s="9">
        <f t="shared" si="349"/>
        <v>1.6666666666666665</v>
      </c>
      <c r="BE402" s="9">
        <f t="shared" si="350"/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1</v>
      </c>
      <c r="BK402" s="3">
        <v>0</v>
      </c>
      <c r="BL402" s="3">
        <v>1</v>
      </c>
      <c r="BM402" s="3">
        <v>2</v>
      </c>
      <c r="BN402" s="34">
        <f t="shared" si="359"/>
        <v>-1.3601577229729203</v>
      </c>
      <c r="BO402" s="34">
        <f t="shared" si="360"/>
        <v>-824.33801392298199</v>
      </c>
      <c r="BP402" s="34">
        <v>-4.0853335384963434E-2</v>
      </c>
      <c r="BQ402" s="34">
        <v>0</v>
      </c>
      <c r="BR402" s="34">
        <v>-1.7220229607269766E-3</v>
      </c>
      <c r="BS402" s="34">
        <v>-1.8768463430522766E-2</v>
      </c>
      <c r="BT402" s="34">
        <v>0</v>
      </c>
      <c r="BU402" s="34">
        <f t="shared" si="361"/>
        <v>-6.134382177621317E-2</v>
      </c>
      <c r="BV402" s="34">
        <f t="shared" si="362"/>
        <v>-37.178073803765557</v>
      </c>
      <c r="BW402" s="34">
        <v>-0.29306763690495807</v>
      </c>
      <c r="BX402" s="34">
        <v>0</v>
      </c>
      <c r="BY402" s="34">
        <v>-0.42899505100529062</v>
      </c>
      <c r="BZ402" s="34">
        <v>-0.5767512132864584</v>
      </c>
      <c r="CA402" s="34">
        <f t="shared" si="363"/>
        <v>-1.298813901196707</v>
      </c>
      <c r="CB402" s="34">
        <f t="shared" si="364"/>
        <v>-787.15994011921646</v>
      </c>
      <c r="CE402" s="68">
        <f t="shared" si="351"/>
        <v>165000</v>
      </c>
      <c r="CF402" s="9">
        <v>0.3</v>
      </c>
      <c r="CG402" s="9">
        <v>0.6</v>
      </c>
      <c r="CH402" s="9">
        <v>-1.1000000000000001</v>
      </c>
      <c r="CI402" s="9">
        <v>-0.1</v>
      </c>
      <c r="CJ402" s="9">
        <f t="shared" si="357"/>
        <v>-40.26845637583893</v>
      </c>
      <c r="CK402" s="9">
        <v>-0.1</v>
      </c>
      <c r="CL402" s="9">
        <f t="shared" si="358"/>
        <v>-40.26845637583893</v>
      </c>
      <c r="CM402" s="9">
        <v>-0.3</v>
      </c>
      <c r="CN402" t="s">
        <v>1119</v>
      </c>
      <c r="CO402" t="s">
        <v>3487</v>
      </c>
      <c r="CP402" t="s">
        <v>2433</v>
      </c>
      <c r="CQ402" t="s">
        <v>2400</v>
      </c>
      <c r="CR402">
        <v>73</v>
      </c>
      <c r="CS402">
        <v>190</v>
      </c>
      <c r="CT402">
        <v>46</v>
      </c>
      <c r="CU402" t="s">
        <v>3402</v>
      </c>
      <c r="CV402" t="s">
        <v>3090</v>
      </c>
      <c r="CW402">
        <v>0</v>
      </c>
      <c r="CX402">
        <v>0</v>
      </c>
      <c r="CY402">
        <v>0</v>
      </c>
      <c r="CZ402" s="70"/>
      <c r="DA402">
        <v>0</v>
      </c>
    </row>
    <row r="403" spans="1:105" x14ac:dyDescent="0.2">
      <c r="A403" s="44" t="s">
        <v>2372</v>
      </c>
      <c r="B403" s="43" t="s">
        <v>956</v>
      </c>
      <c r="C403" s="43" t="s">
        <v>956</v>
      </c>
      <c r="D403" s="42" t="s">
        <v>956</v>
      </c>
      <c r="E403" s="42" t="str">
        <f t="shared" si="354"/>
        <v xml:space="preserve">Fraser, Colin </v>
      </c>
      <c r="F403" s="42" t="s">
        <v>102</v>
      </c>
      <c r="G403" s="45" t="s">
        <v>2373</v>
      </c>
      <c r="H403" s="43">
        <v>5</v>
      </c>
      <c r="I403" s="64">
        <v>0</v>
      </c>
      <c r="J403" s="64">
        <v>0</v>
      </c>
      <c r="K403" s="64">
        <v>0</v>
      </c>
      <c r="L403" s="43">
        <v>-2</v>
      </c>
      <c r="M403">
        <v>7</v>
      </c>
      <c r="N403">
        <v>4</v>
      </c>
      <c r="O403" s="4">
        <f t="shared" si="355"/>
        <v>0</v>
      </c>
      <c r="Q403">
        <v>0</v>
      </c>
      <c r="R403">
        <v>0</v>
      </c>
      <c r="S403">
        <v>14</v>
      </c>
      <c r="T403">
        <v>24</v>
      </c>
      <c r="U403" s="4">
        <f t="shared" si="356"/>
        <v>0.36842105263157893</v>
      </c>
      <c r="V403">
        <v>13.4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s="9">
        <f t="shared" si="331"/>
        <v>0</v>
      </c>
      <c r="AD403" s="9">
        <f t="shared" si="332"/>
        <v>0</v>
      </c>
      <c r="AE403" s="9">
        <f t="shared" si="333"/>
        <v>0</v>
      </c>
      <c r="AF403" s="9">
        <f t="shared" si="334"/>
        <v>0</v>
      </c>
      <c r="AG403" s="9">
        <f t="shared" si="335"/>
        <v>0</v>
      </c>
      <c r="AH403" s="9">
        <f t="shared" si="336"/>
        <v>0</v>
      </c>
      <c r="AI403" s="58">
        <f t="shared" si="337"/>
        <v>1.6092981671881985</v>
      </c>
      <c r="AJ403" s="58">
        <f t="shared" si="338"/>
        <v>0</v>
      </c>
      <c r="AK403" s="58">
        <f t="shared" si="339"/>
        <v>0</v>
      </c>
      <c r="AL403" s="58">
        <f t="shared" si="340"/>
        <v>4.8278945015645958</v>
      </c>
      <c r="AM403" s="58">
        <f t="shared" si="341"/>
        <v>0</v>
      </c>
      <c r="AN403" s="58">
        <f t="shared" si="342"/>
        <v>8.8669950738916263</v>
      </c>
      <c r="AO403" s="56">
        <v>37.283333333333331</v>
      </c>
      <c r="AP403" s="56">
        <v>0.73333333333333328</v>
      </c>
      <c r="AQ403" s="56">
        <v>13.533333333333333</v>
      </c>
      <c r="AR403" s="57">
        <f>SUM(AO403:AQ403)</f>
        <v>51.55</v>
      </c>
      <c r="AS403">
        <v>3</v>
      </c>
      <c r="AT403">
        <v>4</v>
      </c>
      <c r="AU403">
        <v>0</v>
      </c>
      <c r="AV403">
        <v>0</v>
      </c>
      <c r="AW403">
        <v>3</v>
      </c>
      <c r="AX403" s="9">
        <f t="shared" si="343"/>
        <v>3.4917555771096027</v>
      </c>
      <c r="AY403" s="9">
        <f t="shared" si="344"/>
        <v>4.655674102812803</v>
      </c>
      <c r="AZ403" s="9">
        <f t="shared" si="345"/>
        <v>0</v>
      </c>
      <c r="BA403" s="9">
        <f t="shared" si="346"/>
        <v>0</v>
      </c>
      <c r="BB403" s="9">
        <f t="shared" si="347"/>
        <v>3.4917555771096027</v>
      </c>
      <c r="BC403" s="33">
        <f t="shared" si="348"/>
        <v>7.4566666666666661</v>
      </c>
      <c r="BD403" s="33">
        <f t="shared" si="349"/>
        <v>2.7066666666666666</v>
      </c>
      <c r="BE403" s="33">
        <f t="shared" si="350"/>
        <v>0.14666666666666667</v>
      </c>
      <c r="BF403" s="42">
        <f>BI403-BG403-BH403</f>
        <v>1</v>
      </c>
      <c r="BG403" s="43">
        <v>0</v>
      </c>
      <c r="BH403" s="43">
        <v>0</v>
      </c>
      <c r="BI403" s="43">
        <v>1</v>
      </c>
      <c r="BJ403" s="42">
        <f>BM403-BK403-BL403</f>
        <v>3</v>
      </c>
      <c r="BK403" s="43">
        <v>0</v>
      </c>
      <c r="BL403" s="43">
        <v>2</v>
      </c>
      <c r="BM403" s="43">
        <v>5</v>
      </c>
      <c r="BN403" s="34">
        <f t="shared" si="359"/>
        <v>-0.93188955714829191</v>
      </c>
      <c r="BO403" s="34">
        <f t="shared" si="360"/>
        <v>-36.15478398247496</v>
      </c>
      <c r="BP403" s="33">
        <v>-0.92492851726736125</v>
      </c>
      <c r="BQ403" s="33">
        <v>-3.6585134929756916E-2</v>
      </c>
      <c r="BR403" s="33">
        <v>0.3005697105908921</v>
      </c>
      <c r="BS403" s="33">
        <v>-0.15684624991129184</v>
      </c>
      <c r="BT403" s="33">
        <v>0</v>
      </c>
      <c r="BU403" s="9">
        <f t="shared" si="361"/>
        <v>-0.81779019151751786</v>
      </c>
      <c r="BV403" s="34">
        <f t="shared" si="362"/>
        <v>-31.72803846818692</v>
      </c>
      <c r="BW403" s="33">
        <v>-0.19886905821405979</v>
      </c>
      <c r="BX403" s="33">
        <v>2.2890647209183723E-3</v>
      </c>
      <c r="BY403" s="33">
        <v>0.16524118563478524</v>
      </c>
      <c r="BZ403" s="33">
        <v>-8.2760557772417809E-2</v>
      </c>
      <c r="CA403" s="9">
        <f t="shared" si="363"/>
        <v>-0.114099365630774</v>
      </c>
      <c r="CB403" s="34">
        <f t="shared" si="364"/>
        <v>-4.4267455142880303</v>
      </c>
      <c r="CE403" s="68">
        <f t="shared" si="351"/>
        <v>165000</v>
      </c>
      <c r="CF403" s="62">
        <v>1.1000000000000001</v>
      </c>
      <c r="CG403" s="62">
        <v>1.7</v>
      </c>
      <c r="CH403" s="62">
        <v>-2.5</v>
      </c>
      <c r="CI403" s="62">
        <v>-0.5</v>
      </c>
      <c r="CJ403" s="63">
        <f t="shared" si="357"/>
        <v>-15.193719929095975</v>
      </c>
      <c r="CK403" s="62">
        <v>-0.3</v>
      </c>
      <c r="CL403" s="63">
        <f t="shared" si="358"/>
        <v>-9.1162319574575843</v>
      </c>
      <c r="CM403" s="62">
        <v>-0.8</v>
      </c>
      <c r="CN403" t="s">
        <v>1819</v>
      </c>
      <c r="CO403" t="s">
        <v>3487</v>
      </c>
      <c r="CP403" t="s">
        <v>2433</v>
      </c>
      <c r="CQ403" t="s">
        <v>2400</v>
      </c>
      <c r="CR403">
        <v>73</v>
      </c>
      <c r="CS403">
        <v>190</v>
      </c>
      <c r="CT403">
        <v>46</v>
      </c>
      <c r="CU403" t="s">
        <v>3402</v>
      </c>
      <c r="CV403" t="s">
        <v>3090</v>
      </c>
      <c r="CZ403" s="72">
        <v>840000</v>
      </c>
      <c r="DA403">
        <v>0</v>
      </c>
    </row>
    <row r="404" spans="1:105" x14ac:dyDescent="0.2">
      <c r="A404" s="38" t="s">
        <v>2452</v>
      </c>
      <c r="B404" t="s">
        <v>955</v>
      </c>
      <c r="C404" t="s">
        <v>955</v>
      </c>
      <c r="D404" t="s">
        <v>956</v>
      </c>
      <c r="E404" t="str">
        <f t="shared" si="354"/>
        <v xml:space="preserve">Adams, Craig </v>
      </c>
      <c r="F404" t="s">
        <v>2454</v>
      </c>
      <c r="G404" t="s">
        <v>1528</v>
      </c>
      <c r="H404">
        <v>82</v>
      </c>
      <c r="I404">
        <v>7</v>
      </c>
      <c r="J404">
        <v>7</v>
      </c>
      <c r="K404">
        <f>I404+J404</f>
        <v>14</v>
      </c>
      <c r="L404">
        <v>-9</v>
      </c>
      <c r="M404">
        <v>54</v>
      </c>
      <c r="N404">
        <v>71</v>
      </c>
      <c r="O404" s="4">
        <f t="shared" si="355"/>
        <v>9.8591549295774641E-2</v>
      </c>
      <c r="P404">
        <v>1155</v>
      </c>
      <c r="Q404">
        <v>1</v>
      </c>
      <c r="R404">
        <v>0</v>
      </c>
      <c r="S404">
        <v>11</v>
      </c>
      <c r="T404">
        <v>25</v>
      </c>
      <c r="U404" s="4">
        <f t="shared" si="356"/>
        <v>0.30555555555555558</v>
      </c>
      <c r="V404" s="40">
        <v>0.7</v>
      </c>
      <c r="W404">
        <v>0</v>
      </c>
      <c r="X404">
        <v>0</v>
      </c>
      <c r="Y404">
        <v>1</v>
      </c>
      <c r="Z404">
        <v>1</v>
      </c>
      <c r="AA404">
        <f>I404-W404-Y404</f>
        <v>6</v>
      </c>
      <c r="AB404">
        <f>J404-X404-Z404</f>
        <v>6</v>
      </c>
      <c r="AC404" s="9">
        <f t="shared" si="331"/>
        <v>0</v>
      </c>
      <c r="AD404" s="9">
        <f t="shared" si="332"/>
        <v>0</v>
      </c>
      <c r="AE404" s="9">
        <f t="shared" si="333"/>
        <v>1.6217677268222364</v>
      </c>
      <c r="AF404" s="9">
        <f t="shared" si="334"/>
        <v>1.6217677268222364</v>
      </c>
      <c r="AG404" s="9">
        <f t="shared" si="335"/>
        <v>11.440980958182154</v>
      </c>
      <c r="AH404" s="9">
        <f t="shared" si="336"/>
        <v>11.440980958182154</v>
      </c>
      <c r="AI404" s="6">
        <f t="shared" si="337"/>
        <v>0.57204904790910771</v>
      </c>
      <c r="AJ404" s="6">
        <f t="shared" si="338"/>
        <v>0</v>
      </c>
      <c r="AK404" s="6">
        <f t="shared" si="339"/>
        <v>0</v>
      </c>
      <c r="AL404" s="6">
        <f t="shared" si="340"/>
        <v>1.6208056357424718</v>
      </c>
      <c r="AM404" s="6">
        <f t="shared" si="341"/>
        <v>0</v>
      </c>
      <c r="AN404" s="6">
        <f t="shared" si="342"/>
        <v>2.5948283629155782</v>
      </c>
      <c r="AO404" s="32">
        <v>629.31666666666672</v>
      </c>
      <c r="AP404" s="32">
        <v>11.466666666666667</v>
      </c>
      <c r="AQ404" s="32">
        <v>184.98333333333332</v>
      </c>
      <c r="AR404" s="32">
        <v>825.76666666666677</v>
      </c>
      <c r="AS404" s="40">
        <v>59</v>
      </c>
      <c r="AT404" s="40">
        <v>173</v>
      </c>
      <c r="AU404" s="40">
        <v>28</v>
      </c>
      <c r="AV404" s="40">
        <v>20</v>
      </c>
      <c r="AW404" s="40">
        <v>20</v>
      </c>
      <c r="AX404" s="9">
        <f t="shared" si="343"/>
        <v>4.2869252815565329</v>
      </c>
      <c r="AY404" s="9">
        <f t="shared" si="344"/>
        <v>12.570136842530172</v>
      </c>
      <c r="AZ404" s="9">
        <f t="shared" si="345"/>
        <v>2.0344730149759815</v>
      </c>
      <c r="BA404" s="9">
        <f t="shared" si="346"/>
        <v>1.4531950106971296</v>
      </c>
      <c r="BB404" s="9">
        <f t="shared" si="347"/>
        <v>1.4531950106971296</v>
      </c>
      <c r="BC404" s="9">
        <f t="shared" si="348"/>
        <v>7.6745934959349604</v>
      </c>
      <c r="BD404" s="9">
        <f t="shared" si="349"/>
        <v>2.2558943089430894</v>
      </c>
      <c r="BE404" s="9">
        <f t="shared" si="350"/>
        <v>0.13983739837398373</v>
      </c>
      <c r="BF404" s="3">
        <v>6</v>
      </c>
      <c r="BG404" s="3">
        <v>0</v>
      </c>
      <c r="BH404" s="3">
        <v>0</v>
      </c>
      <c r="BI404" s="3">
        <v>6</v>
      </c>
      <c r="BJ404" s="3">
        <v>17</v>
      </c>
      <c r="BK404" s="3">
        <v>0</v>
      </c>
      <c r="BL404" s="3">
        <v>8</v>
      </c>
      <c r="BM404" s="3">
        <v>25</v>
      </c>
      <c r="BN404" s="34">
        <f t="shared" si="359"/>
        <v>24.810922571460836</v>
      </c>
      <c r="BO404" s="34">
        <f t="shared" si="360"/>
        <v>60.091848152732815</v>
      </c>
      <c r="BP404" s="34">
        <v>0.57729838357995955</v>
      </c>
      <c r="BQ404" s="34">
        <v>-0.49205547395359228</v>
      </c>
      <c r="BR404" s="34">
        <v>3.8532733548379695E-2</v>
      </c>
      <c r="BS404" s="34">
        <v>0.57148273782245373</v>
      </c>
      <c r="BT404" s="34">
        <v>0</v>
      </c>
      <c r="BU404" s="34">
        <f t="shared" si="361"/>
        <v>0.69525838099720072</v>
      </c>
      <c r="BV404" s="34">
        <f t="shared" si="362"/>
        <v>1.683910017350827</v>
      </c>
      <c r="BW404" s="34">
        <v>9.6094900237967771</v>
      </c>
      <c r="BX404" s="34">
        <v>4.1051699369468946E-2</v>
      </c>
      <c r="BY404" s="34">
        <v>12.86027528946228</v>
      </c>
      <c r="BZ404" s="34">
        <v>1.604847177835111</v>
      </c>
      <c r="CA404" s="34">
        <f t="shared" si="363"/>
        <v>24.115664190463637</v>
      </c>
      <c r="CB404" s="34">
        <f t="shared" si="364"/>
        <v>58.40793813538199</v>
      </c>
      <c r="CC404" s="15">
        <v>41</v>
      </c>
      <c r="CD404" s="7">
        <v>165000</v>
      </c>
      <c r="CE404" s="68">
        <f t="shared" si="351"/>
        <v>165000</v>
      </c>
      <c r="CF404" s="9">
        <v>14.4</v>
      </c>
      <c r="CG404" s="9">
        <v>18.3</v>
      </c>
      <c r="CH404" s="9">
        <v>-9.6</v>
      </c>
      <c r="CI404" s="9">
        <v>-1.4</v>
      </c>
      <c r="CJ404" s="9">
        <f t="shared" si="357"/>
        <v>-2.7391453214419643</v>
      </c>
      <c r="CK404" s="9">
        <v>0.5</v>
      </c>
      <c r="CL404" s="9">
        <f t="shared" si="358"/>
        <v>0.97826618622927286</v>
      </c>
      <c r="CM404" s="9">
        <v>-0.9</v>
      </c>
      <c r="CN404" t="s">
        <v>3620</v>
      </c>
      <c r="CO404" t="s">
        <v>3621</v>
      </c>
      <c r="CQ404" t="s">
        <v>3622</v>
      </c>
      <c r="CR404">
        <v>72</v>
      </c>
      <c r="CS404">
        <v>200</v>
      </c>
      <c r="CU404" t="s">
        <v>3401</v>
      </c>
      <c r="CV404" t="s">
        <v>2382</v>
      </c>
      <c r="CW404">
        <v>0</v>
      </c>
      <c r="CX404">
        <v>0</v>
      </c>
      <c r="CY404">
        <v>0</v>
      </c>
      <c r="CZ404" s="70"/>
      <c r="DA404">
        <v>0</v>
      </c>
    </row>
    <row r="405" spans="1:105" x14ac:dyDescent="0.2">
      <c r="A405" s="78" t="s">
        <v>2372</v>
      </c>
      <c r="B405" s="52" t="s">
        <v>955</v>
      </c>
      <c r="C405" s="52" t="s">
        <v>955</v>
      </c>
      <c r="D405" s="53" t="s">
        <v>956</v>
      </c>
      <c r="E405" s="53" t="str">
        <f t="shared" si="354"/>
        <v xml:space="preserve">Adams, Craig </v>
      </c>
      <c r="F405" s="53" t="s">
        <v>2454</v>
      </c>
      <c r="G405" s="54" t="s">
        <v>2379</v>
      </c>
      <c r="H405" s="52">
        <v>40</v>
      </c>
      <c r="I405" s="19">
        <v>2</v>
      </c>
      <c r="J405" s="19">
        <v>3</v>
      </c>
      <c r="K405" s="19">
        <v>5</v>
      </c>
      <c r="L405" s="52">
        <v>-8</v>
      </c>
      <c r="M405" s="19">
        <v>34</v>
      </c>
      <c r="N405" s="19">
        <v>31</v>
      </c>
      <c r="O405" s="20">
        <f t="shared" si="355"/>
        <v>6.4516129032258063E-2</v>
      </c>
      <c r="P405" s="19"/>
      <c r="Q405" s="19"/>
      <c r="R405" s="19"/>
      <c r="S405" s="19">
        <v>3</v>
      </c>
      <c r="T405" s="19">
        <v>8</v>
      </c>
      <c r="U405" s="20">
        <f t="shared" si="356"/>
        <v>0.27272727272727271</v>
      </c>
      <c r="V405" s="19"/>
      <c r="W405" s="19"/>
      <c r="X405" s="19"/>
      <c r="Y405" s="19"/>
      <c r="Z405" s="19"/>
      <c r="AA405" s="19"/>
      <c r="AB405" s="19"/>
      <c r="AC405" s="24">
        <f t="shared" si="331"/>
        <v>0</v>
      </c>
      <c r="AD405" s="24">
        <f t="shared" si="332"/>
        <v>0</v>
      </c>
      <c r="AE405" s="24">
        <f t="shared" si="333"/>
        <v>0</v>
      </c>
      <c r="AF405" s="24">
        <f t="shared" si="334"/>
        <v>0</v>
      </c>
      <c r="AG405" s="24">
        <f t="shared" si="335"/>
        <v>0</v>
      </c>
      <c r="AH405" s="24">
        <f t="shared" si="336"/>
        <v>0</v>
      </c>
      <c r="AI405" s="21">
        <f t="shared" si="337"/>
        <v>1.7962080053220979</v>
      </c>
      <c r="AJ405" s="21">
        <f t="shared" si="338"/>
        <v>0</v>
      </c>
      <c r="AK405" s="21">
        <f t="shared" si="339"/>
        <v>0</v>
      </c>
      <c r="AL405" s="21">
        <f t="shared" si="340"/>
        <v>3.3928373433861845</v>
      </c>
      <c r="AM405" s="21">
        <f t="shared" si="341"/>
        <v>0</v>
      </c>
      <c r="AN405" s="21">
        <f t="shared" si="342"/>
        <v>6.4031620553359687</v>
      </c>
      <c r="AO405" s="60">
        <v>300.63333333333333</v>
      </c>
      <c r="AP405" s="60">
        <v>6.95</v>
      </c>
      <c r="AQ405" s="60">
        <v>84.333333333333329</v>
      </c>
      <c r="AR405" s="61">
        <f>SUM(AO405:AQ405)</f>
        <v>391.91666666666663</v>
      </c>
      <c r="AS405" s="19"/>
      <c r="AT405" s="19"/>
      <c r="AU405" s="19"/>
      <c r="AV405" s="19"/>
      <c r="AW405" s="19"/>
      <c r="AX405" s="24">
        <f t="shared" si="343"/>
        <v>0</v>
      </c>
      <c r="AY405" s="24">
        <f t="shared" si="344"/>
        <v>0</v>
      </c>
      <c r="AZ405" s="24">
        <f t="shared" si="345"/>
        <v>0</v>
      </c>
      <c r="BA405" s="24">
        <f t="shared" si="346"/>
        <v>0</v>
      </c>
      <c r="BB405" s="24">
        <f t="shared" si="347"/>
        <v>0</v>
      </c>
      <c r="BC405" s="24">
        <f t="shared" si="348"/>
        <v>7.5158333333333331</v>
      </c>
      <c r="BD405" s="24">
        <f t="shared" si="349"/>
        <v>2.1083333333333334</v>
      </c>
      <c r="BE405" s="24">
        <f t="shared" si="350"/>
        <v>0.17375000000000002</v>
      </c>
      <c r="BF405" s="53">
        <f>BI405-BG405-BH405</f>
        <v>9</v>
      </c>
      <c r="BG405" s="52">
        <v>0</v>
      </c>
      <c r="BH405" s="52">
        <v>0</v>
      </c>
      <c r="BI405" s="52">
        <v>9</v>
      </c>
      <c r="BJ405" s="53">
        <f>BM405-BK405-BL405</f>
        <v>17</v>
      </c>
      <c r="BK405" s="52">
        <v>0</v>
      </c>
      <c r="BL405" s="52">
        <v>9</v>
      </c>
      <c r="BM405" s="52">
        <v>26</v>
      </c>
      <c r="BN405" s="35">
        <f t="shared" si="359"/>
        <v>2.8413723770539687</v>
      </c>
      <c r="BO405" s="35">
        <f t="shared" si="360"/>
        <v>14.499880299658784</v>
      </c>
      <c r="BP405" s="24">
        <v>-0.73455978560376434</v>
      </c>
      <c r="BQ405" s="24">
        <v>-0.37144661924038308</v>
      </c>
      <c r="BR405" s="24">
        <v>-0.21338289336448674</v>
      </c>
      <c r="BS405" s="24">
        <v>-1.1916614961533389</v>
      </c>
      <c r="BT405" s="24">
        <v>0</v>
      </c>
      <c r="BU405" s="24">
        <f t="shared" si="361"/>
        <v>-2.5110507943619731</v>
      </c>
      <c r="BV405" s="35">
        <f t="shared" si="362"/>
        <v>-12.814207753495079</v>
      </c>
      <c r="BW405" s="24">
        <v>1.0396936766582063</v>
      </c>
      <c r="BX405" s="24">
        <v>4.2006132562037495E-2</v>
      </c>
      <c r="BY405" s="24">
        <v>4.7546099140762097</v>
      </c>
      <c r="BZ405" s="24">
        <v>-0.48388655188051194</v>
      </c>
      <c r="CA405" s="24">
        <f t="shared" si="363"/>
        <v>5.3524231714159418</v>
      </c>
      <c r="CB405" s="35">
        <f t="shared" si="364"/>
        <v>27.314088053153863</v>
      </c>
      <c r="CC405" s="55">
        <v>37.725203999999998</v>
      </c>
      <c r="CD405" s="19">
        <v>165000</v>
      </c>
      <c r="CE405" s="76">
        <f t="shared" si="351"/>
        <v>165000</v>
      </c>
      <c r="CF405" s="24"/>
      <c r="CG405" s="24"/>
      <c r="CH405" s="24"/>
      <c r="CI405" s="24"/>
      <c r="CJ405" s="24"/>
      <c r="CK405" s="24"/>
      <c r="CL405" s="24"/>
      <c r="CM405" s="24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74">
        <v>600000</v>
      </c>
      <c r="DA405" s="19">
        <v>1</v>
      </c>
    </row>
    <row r="406" spans="1:105" x14ac:dyDescent="0.2">
      <c r="A406" s="78" t="s">
        <v>2372</v>
      </c>
      <c r="B406" s="52" t="s">
        <v>955</v>
      </c>
      <c r="C406" s="52" t="s">
        <v>956</v>
      </c>
      <c r="D406" s="53" t="s">
        <v>956</v>
      </c>
      <c r="E406" s="53" t="str">
        <f t="shared" si="354"/>
        <v xml:space="preserve">Adams, Craig </v>
      </c>
      <c r="F406" s="53" t="s">
        <v>2454</v>
      </c>
      <c r="G406" s="54" t="s">
        <v>2379</v>
      </c>
      <c r="H406" s="52">
        <v>35</v>
      </c>
      <c r="I406" s="19">
        <v>2</v>
      </c>
      <c r="J406" s="19">
        <v>4</v>
      </c>
      <c r="K406" s="19">
        <v>6</v>
      </c>
      <c r="L406" s="52">
        <v>-8</v>
      </c>
      <c r="M406" s="19">
        <v>24</v>
      </c>
      <c r="N406" s="19">
        <v>32</v>
      </c>
      <c r="O406" s="20">
        <f t="shared" si="355"/>
        <v>6.25E-2</v>
      </c>
      <c r="P406" s="19"/>
      <c r="Q406" s="19"/>
      <c r="R406" s="19"/>
      <c r="S406" s="19">
        <v>16</v>
      </c>
      <c r="T406" s="19">
        <v>14</v>
      </c>
      <c r="U406" s="20">
        <f t="shared" si="356"/>
        <v>0.53333333333333333</v>
      </c>
      <c r="V406" s="19"/>
      <c r="W406" s="19"/>
      <c r="X406" s="19"/>
      <c r="Y406" s="19"/>
      <c r="Z406" s="19"/>
      <c r="AA406" s="19"/>
      <c r="AB406" s="19"/>
      <c r="AC406" s="24">
        <f t="shared" si="331"/>
        <v>0</v>
      </c>
      <c r="AD406" s="24">
        <f t="shared" si="332"/>
        <v>0</v>
      </c>
      <c r="AE406" s="24">
        <f t="shared" si="333"/>
        <v>0</v>
      </c>
      <c r="AF406" s="24">
        <f t="shared" si="334"/>
        <v>0</v>
      </c>
      <c r="AG406" s="24">
        <f t="shared" si="335"/>
        <v>0</v>
      </c>
      <c r="AH406" s="24">
        <f t="shared" si="336"/>
        <v>0</v>
      </c>
      <c r="AI406" s="21">
        <f t="shared" si="337"/>
        <v>0.57097541633624105</v>
      </c>
      <c r="AJ406" s="21">
        <f t="shared" si="338"/>
        <v>12.162162162162161</v>
      </c>
      <c r="AK406" s="21">
        <f t="shared" si="339"/>
        <v>1.8452075858534085</v>
      </c>
      <c r="AL406" s="21">
        <f t="shared" si="340"/>
        <v>2.6645519429024587</v>
      </c>
      <c r="AM406" s="21">
        <f t="shared" si="341"/>
        <v>0</v>
      </c>
      <c r="AN406" s="21">
        <f t="shared" si="342"/>
        <v>5.5356227575602261</v>
      </c>
      <c r="AO406" s="60">
        <v>315.25</v>
      </c>
      <c r="AP406" s="60">
        <v>4.9333333333333336</v>
      </c>
      <c r="AQ406" s="60">
        <v>97.55</v>
      </c>
      <c r="AR406" s="61">
        <f>SUM(AO406:AQ406)</f>
        <v>417.73333333333335</v>
      </c>
      <c r="AS406" s="19"/>
      <c r="AT406" s="19"/>
      <c r="AU406" s="19"/>
      <c r="AV406" s="19"/>
      <c r="AW406" s="19"/>
      <c r="AX406" s="24">
        <f t="shared" si="343"/>
        <v>0</v>
      </c>
      <c r="AY406" s="24">
        <f t="shared" si="344"/>
        <v>0</v>
      </c>
      <c r="AZ406" s="24">
        <f t="shared" si="345"/>
        <v>0</v>
      </c>
      <c r="BA406" s="24">
        <f t="shared" si="346"/>
        <v>0</v>
      </c>
      <c r="BB406" s="24">
        <f t="shared" si="347"/>
        <v>0</v>
      </c>
      <c r="BC406" s="24">
        <f t="shared" si="348"/>
        <v>9.007142857142858</v>
      </c>
      <c r="BD406" s="24">
        <f t="shared" si="349"/>
        <v>2.7871428571428569</v>
      </c>
      <c r="BE406" s="24">
        <f t="shared" si="350"/>
        <v>0.14095238095238097</v>
      </c>
      <c r="BF406" s="53">
        <f>BI406-BG406-BH406</f>
        <v>3</v>
      </c>
      <c r="BG406" s="52">
        <v>1</v>
      </c>
      <c r="BH406" s="52">
        <v>3</v>
      </c>
      <c r="BI406" s="52">
        <v>7</v>
      </c>
      <c r="BJ406" s="53">
        <f>BM406-BK406-BL406</f>
        <v>14</v>
      </c>
      <c r="BK406" s="52">
        <v>0</v>
      </c>
      <c r="BL406" s="52">
        <v>9</v>
      </c>
      <c r="BM406" s="52">
        <v>23</v>
      </c>
      <c r="BN406" s="35">
        <f t="shared" si="359"/>
        <v>7.3569196494448565</v>
      </c>
      <c r="BO406" s="35">
        <f t="shared" si="360"/>
        <v>35.223043326419678</v>
      </c>
      <c r="BP406" s="24">
        <v>-4.2572716574941003</v>
      </c>
      <c r="BQ406" s="24">
        <v>-0.24611818043654657</v>
      </c>
      <c r="BR406" s="24">
        <v>-1.0194345781571126</v>
      </c>
      <c r="BS406" s="24">
        <v>3.5998640581242989</v>
      </c>
      <c r="BT406" s="24">
        <v>0</v>
      </c>
      <c r="BU406" s="24">
        <f t="shared" si="361"/>
        <v>-1.9229603579634609</v>
      </c>
      <c r="BV406" s="35">
        <f t="shared" si="362"/>
        <v>-9.2066407179865664</v>
      </c>
      <c r="BW406" s="24">
        <v>1.8572651154116802</v>
      </c>
      <c r="BX406" s="24">
        <v>1.5399162667996326E-2</v>
      </c>
      <c r="BY406" s="24">
        <v>4.3660829075524639</v>
      </c>
      <c r="BZ406" s="24">
        <v>3.0411328217761775</v>
      </c>
      <c r="CA406" s="24">
        <f t="shared" si="363"/>
        <v>9.2798800074083179</v>
      </c>
      <c r="CB406" s="35">
        <f t="shared" si="364"/>
        <v>44.429684044406244</v>
      </c>
      <c r="CC406" s="55">
        <v>42.311256</v>
      </c>
      <c r="CD406" s="19">
        <v>165000</v>
      </c>
      <c r="CE406" s="76">
        <f t="shared" si="351"/>
        <v>165000</v>
      </c>
      <c r="CF406" s="24"/>
      <c r="CG406" s="24"/>
      <c r="CH406" s="24"/>
      <c r="CI406" s="24"/>
      <c r="CJ406" s="24"/>
      <c r="CK406" s="24"/>
      <c r="CL406" s="24"/>
      <c r="CM406" s="24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74">
        <v>600000</v>
      </c>
      <c r="DA406" s="19">
        <v>1</v>
      </c>
    </row>
    <row r="407" spans="1:105" x14ac:dyDescent="0.2">
      <c r="A407" s="80" t="s">
        <v>2372</v>
      </c>
      <c r="B407" s="48" t="s">
        <v>955</v>
      </c>
      <c r="C407" s="48" t="s">
        <v>956</v>
      </c>
      <c r="D407" s="49" t="s">
        <v>956</v>
      </c>
      <c r="E407" s="49" t="str">
        <f t="shared" si="354"/>
        <v xml:space="preserve">Adams, Craig </v>
      </c>
      <c r="F407" s="49" t="s">
        <v>2454</v>
      </c>
      <c r="G407" s="50" t="s">
        <v>2376</v>
      </c>
      <c r="H407" s="48">
        <v>75</v>
      </c>
      <c r="I407" s="65">
        <v>4</v>
      </c>
      <c r="J407" s="65">
        <v>7</v>
      </c>
      <c r="K407" s="65">
        <v>11</v>
      </c>
      <c r="L407" s="48">
        <v>-16</v>
      </c>
      <c r="M407" s="10">
        <v>58</v>
      </c>
      <c r="N407" s="10">
        <v>63</v>
      </c>
      <c r="O407" s="11">
        <f t="shared" si="355"/>
        <v>6.3492063492063489E-2</v>
      </c>
      <c r="P407" s="10"/>
      <c r="Q407" s="10">
        <v>1</v>
      </c>
      <c r="R407" s="10">
        <v>0</v>
      </c>
      <c r="S407" s="10">
        <v>19</v>
      </c>
      <c r="T407" s="10">
        <v>22</v>
      </c>
      <c r="U407" s="11">
        <f t="shared" si="356"/>
        <v>0.46341463414634149</v>
      </c>
      <c r="V407" s="10">
        <v>0.9</v>
      </c>
      <c r="W407" s="10">
        <v>0</v>
      </c>
      <c r="X407" s="10">
        <v>0</v>
      </c>
      <c r="Y407" s="10">
        <v>1</v>
      </c>
      <c r="Z407" s="10">
        <v>2</v>
      </c>
      <c r="AA407" s="10">
        <v>3</v>
      </c>
      <c r="AB407" s="10">
        <v>5</v>
      </c>
      <c r="AC407" s="13">
        <f t="shared" si="331"/>
        <v>0</v>
      </c>
      <c r="AD407" s="13">
        <f t="shared" si="332"/>
        <v>0</v>
      </c>
      <c r="AE407" s="13">
        <f t="shared" si="333"/>
        <v>1.6492578339747113</v>
      </c>
      <c r="AF407" s="13">
        <f t="shared" si="334"/>
        <v>3.2985156679494225</v>
      </c>
      <c r="AG407" s="13">
        <f t="shared" si="335"/>
        <v>5.8451047247929857</v>
      </c>
      <c r="AH407" s="13">
        <f t="shared" si="336"/>
        <v>9.7418412079883101</v>
      </c>
      <c r="AI407" s="29">
        <f t="shared" si="337"/>
        <v>1.1690209449585971</v>
      </c>
      <c r="AJ407" s="29">
        <f t="shared" si="338"/>
        <v>5.0420168067226889</v>
      </c>
      <c r="AK407" s="29">
        <f t="shared" si="339"/>
        <v>0.98955470038482685</v>
      </c>
      <c r="AL407" s="29">
        <f t="shared" si="340"/>
        <v>3.0199707744763762</v>
      </c>
      <c r="AM407" s="29">
        <f t="shared" si="341"/>
        <v>0</v>
      </c>
      <c r="AN407" s="29">
        <f t="shared" si="342"/>
        <v>5.9373282023089606</v>
      </c>
      <c r="AO407" s="13">
        <v>615.9</v>
      </c>
      <c r="AP407" s="13">
        <v>11.9</v>
      </c>
      <c r="AQ407" s="13">
        <v>181.9</v>
      </c>
      <c r="AR407" s="59">
        <v>809.7</v>
      </c>
      <c r="AS407" s="10">
        <v>43</v>
      </c>
      <c r="AT407" s="10">
        <v>117</v>
      </c>
      <c r="AU407" s="10">
        <v>26</v>
      </c>
      <c r="AV407" s="10">
        <v>9</v>
      </c>
      <c r="AW407" s="10">
        <v>22</v>
      </c>
      <c r="AX407" s="13">
        <f t="shared" si="343"/>
        <v>3.1863653204890698</v>
      </c>
      <c r="AY407" s="13">
        <f t="shared" si="344"/>
        <v>8.6698777324935143</v>
      </c>
      <c r="AZ407" s="13">
        <f t="shared" si="345"/>
        <v>1.9266394961096702</v>
      </c>
      <c r="BA407" s="13">
        <f t="shared" si="346"/>
        <v>0.66691367173027039</v>
      </c>
      <c r="BB407" s="13">
        <f t="shared" si="347"/>
        <v>1.6302334197851056</v>
      </c>
      <c r="BC407" s="13">
        <f t="shared" si="348"/>
        <v>8.2119999999999997</v>
      </c>
      <c r="BD407" s="13">
        <f t="shared" si="349"/>
        <v>2.4253333333333336</v>
      </c>
      <c r="BE407" s="13">
        <f t="shared" si="350"/>
        <v>0.15866666666666668</v>
      </c>
      <c r="BF407" s="49">
        <v>12</v>
      </c>
      <c r="BG407" s="49">
        <v>1</v>
      </c>
      <c r="BH407" s="49">
        <v>3</v>
      </c>
      <c r="BI407" s="49">
        <v>16</v>
      </c>
      <c r="BJ407" s="49">
        <v>31</v>
      </c>
      <c r="BK407" s="49">
        <v>0</v>
      </c>
      <c r="BL407" s="49">
        <v>18</v>
      </c>
      <c r="BM407" s="49">
        <v>49</v>
      </c>
      <c r="BN407" s="39">
        <v>10.199999999999999</v>
      </c>
      <c r="BO407" s="39">
        <v>25.2</v>
      </c>
      <c r="BP407" s="13">
        <v>-5</v>
      </c>
      <c r="BQ407" s="13">
        <v>-0.6</v>
      </c>
      <c r="BR407" s="13">
        <v>-1.2</v>
      </c>
      <c r="BS407" s="13">
        <v>2.4</v>
      </c>
      <c r="BT407" s="13">
        <v>0</v>
      </c>
      <c r="BU407" s="13">
        <v>-4.4000000000000004</v>
      </c>
      <c r="BV407" s="39">
        <v>-11</v>
      </c>
      <c r="BW407" s="13">
        <v>2.9</v>
      </c>
      <c r="BX407" s="13">
        <v>0.1</v>
      </c>
      <c r="BY407" s="13">
        <v>9.1</v>
      </c>
      <c r="BZ407" s="13">
        <v>2.6</v>
      </c>
      <c r="CA407" s="13">
        <v>14.6</v>
      </c>
      <c r="CB407" s="39">
        <v>36.1</v>
      </c>
      <c r="CC407" s="51">
        <v>39.865360000000003</v>
      </c>
      <c r="CD407" s="10">
        <v>165000</v>
      </c>
      <c r="CE407" s="73">
        <f t="shared" si="351"/>
        <v>165000</v>
      </c>
      <c r="CF407" s="66">
        <v>14.9</v>
      </c>
      <c r="CG407" s="66">
        <v>18.8</v>
      </c>
      <c r="CH407" s="66">
        <v>-18.7</v>
      </c>
      <c r="CI407" s="66">
        <v>-2.5</v>
      </c>
      <c r="CJ407" s="67">
        <f t="shared" ref="CJ407:CJ438" si="365">CI407/(AO407+2*(AP407+AQ407))*2000</f>
        <v>-4.9825610363726955</v>
      </c>
      <c r="CK407" s="66">
        <v>-1.8</v>
      </c>
      <c r="CL407" s="67">
        <f t="shared" ref="CL407:CL438" si="366">CK407/(AO407+2*(AP407+AQ407))*2000</f>
        <v>-3.5874439461883409</v>
      </c>
      <c r="CM407" s="66">
        <v>-4.4000000000000004</v>
      </c>
      <c r="CN407" s="10" t="s">
        <v>1828</v>
      </c>
      <c r="CO407" s="10" t="s">
        <v>3621</v>
      </c>
      <c r="CP407" s="10"/>
      <c r="CQ407" s="10" t="s">
        <v>3622</v>
      </c>
      <c r="CR407" s="10">
        <v>72</v>
      </c>
      <c r="CS407" s="10">
        <v>200</v>
      </c>
      <c r="CT407" s="10">
        <v>28</v>
      </c>
      <c r="CU407" s="10" t="s">
        <v>3401</v>
      </c>
      <c r="CV407" s="10"/>
      <c r="CW407" s="10"/>
      <c r="CX407" s="10"/>
      <c r="CY407" s="10"/>
      <c r="CZ407" s="73">
        <v>600000</v>
      </c>
      <c r="DA407" s="10">
        <v>2</v>
      </c>
    </row>
    <row r="408" spans="1:105" x14ac:dyDescent="0.2">
      <c r="A408" s="38" t="s">
        <v>2452</v>
      </c>
      <c r="B408" t="s">
        <v>956</v>
      </c>
      <c r="C408" t="s">
        <v>956</v>
      </c>
      <c r="D408" s="82" t="s">
        <v>956</v>
      </c>
      <c r="E408" t="str">
        <f t="shared" si="354"/>
        <v xml:space="preserve">Bolland, Dave </v>
      </c>
      <c r="F408" t="s">
        <v>2498</v>
      </c>
      <c r="G408" t="s">
        <v>1537</v>
      </c>
      <c r="H408">
        <v>1</v>
      </c>
      <c r="I408">
        <v>0</v>
      </c>
      <c r="J408">
        <v>0</v>
      </c>
      <c r="K408">
        <f>I408+J408</f>
        <v>0</v>
      </c>
      <c r="L408">
        <v>-1</v>
      </c>
      <c r="M408">
        <v>0</v>
      </c>
      <c r="N408">
        <v>1</v>
      </c>
      <c r="O408" s="4">
        <f t="shared" si="355"/>
        <v>0</v>
      </c>
      <c r="P408">
        <v>15</v>
      </c>
      <c r="Q408">
        <v>0</v>
      </c>
      <c r="R408">
        <v>0</v>
      </c>
      <c r="S408">
        <v>4</v>
      </c>
      <c r="T408">
        <v>7</v>
      </c>
      <c r="U408" s="4">
        <f t="shared" si="356"/>
        <v>0.36363636363636365</v>
      </c>
      <c r="V408" s="40">
        <v>17.399999999999999</v>
      </c>
      <c r="W408">
        <v>0</v>
      </c>
      <c r="X408">
        <v>0</v>
      </c>
      <c r="Y408">
        <v>0</v>
      </c>
      <c r="Z408">
        <v>0</v>
      </c>
      <c r="AA408">
        <f>I408-W408-Y408</f>
        <v>0</v>
      </c>
      <c r="AB408">
        <f>J408-X408-Z408</f>
        <v>0</v>
      </c>
      <c r="AC408" s="9">
        <f t="shared" si="331"/>
        <v>0</v>
      </c>
      <c r="AD408" s="9">
        <f t="shared" si="332"/>
        <v>0</v>
      </c>
      <c r="AE408" s="9">
        <f t="shared" si="333"/>
        <v>0</v>
      </c>
      <c r="AF408" s="9">
        <f t="shared" si="334"/>
        <v>0</v>
      </c>
      <c r="AG408" s="9">
        <f t="shared" si="335"/>
        <v>0</v>
      </c>
      <c r="AH408" s="9">
        <f t="shared" si="336"/>
        <v>0</v>
      </c>
      <c r="AI408" s="6">
        <f t="shared" si="337"/>
        <v>0</v>
      </c>
      <c r="AJ408" s="6">
        <f t="shared" si="338"/>
        <v>0</v>
      </c>
      <c r="AK408" s="6">
        <f t="shared" si="339"/>
        <v>0</v>
      </c>
      <c r="AL408" s="6">
        <f t="shared" si="340"/>
        <v>5.3491827637444285</v>
      </c>
      <c r="AM408" s="6">
        <f t="shared" si="341"/>
        <v>0</v>
      </c>
      <c r="AN408" s="6">
        <f t="shared" si="342"/>
        <v>0</v>
      </c>
      <c r="AO408" s="33">
        <v>11.216666666666667</v>
      </c>
      <c r="AP408" s="33">
        <v>6.6666666666666666E-2</v>
      </c>
      <c r="AQ408" s="33">
        <v>0</v>
      </c>
      <c r="AR408" s="32">
        <v>11.283333333333333</v>
      </c>
      <c r="AS408" s="40">
        <v>0</v>
      </c>
      <c r="AT408" s="40">
        <v>2</v>
      </c>
      <c r="AU408" s="40">
        <v>0</v>
      </c>
      <c r="AV408" s="40">
        <v>0</v>
      </c>
      <c r="AW408" s="40">
        <v>0</v>
      </c>
      <c r="AX408" s="9">
        <f t="shared" si="343"/>
        <v>0</v>
      </c>
      <c r="AY408" s="9">
        <f t="shared" si="344"/>
        <v>10.635155096011816</v>
      </c>
      <c r="AZ408" s="9">
        <f t="shared" si="345"/>
        <v>0</v>
      </c>
      <c r="BA408" s="9">
        <f t="shared" si="346"/>
        <v>0</v>
      </c>
      <c r="BB408" s="9">
        <f t="shared" si="347"/>
        <v>0</v>
      </c>
      <c r="BC408" s="9">
        <f t="shared" si="348"/>
        <v>11.216666666666667</v>
      </c>
      <c r="BD408" s="9">
        <f t="shared" si="349"/>
        <v>0</v>
      </c>
      <c r="BE408" s="9">
        <f t="shared" si="350"/>
        <v>6.6666666666666666E-2</v>
      </c>
      <c r="BF408" s="3">
        <v>0</v>
      </c>
      <c r="BG408" s="3">
        <v>0</v>
      </c>
      <c r="BH408" s="3">
        <v>0</v>
      </c>
      <c r="BI408" s="3">
        <v>0</v>
      </c>
      <c r="BJ408" s="3">
        <v>1</v>
      </c>
      <c r="BK408" s="3">
        <v>0</v>
      </c>
      <c r="BL408" s="3">
        <v>0</v>
      </c>
      <c r="BM408" s="3">
        <v>1</v>
      </c>
      <c r="BN408" s="34">
        <f t="shared" ref="BN408:BN424" si="367">BU408+CA408</f>
        <v>-0.24755121182501733</v>
      </c>
      <c r="BO408" s="34">
        <f t="shared" ref="BO408:BO424" si="368">BN408/AR408*2000</f>
        <v>-43.879092199412234</v>
      </c>
      <c r="BP408" s="34">
        <v>-0.28055402769469789</v>
      </c>
      <c r="BQ408" s="34">
        <v>-3.2375166810079225E-3</v>
      </c>
      <c r="BR408" s="34">
        <v>-5.8879269919806226E-3</v>
      </c>
      <c r="BS408" s="34">
        <v>0</v>
      </c>
      <c r="BT408" s="34">
        <v>0</v>
      </c>
      <c r="BU408" s="34">
        <f t="shared" ref="BU408:BU424" si="369">SUM(BP408:BT408)</f>
        <v>-0.2896794713676864</v>
      </c>
      <c r="BV408" s="34">
        <f t="shared" ref="BV408:BV424" si="370">BU408/AR408*2000</f>
        <v>-51.34643510210099</v>
      </c>
      <c r="BW408" s="34">
        <v>-8.7258423723028319E-2</v>
      </c>
      <c r="BX408" s="34">
        <v>2.3620357378071683E-4</v>
      </c>
      <c r="BY408" s="34">
        <v>0</v>
      </c>
      <c r="BZ408" s="34">
        <v>0.12915047969191668</v>
      </c>
      <c r="CA408" s="34">
        <f t="shared" ref="CA408:CA424" si="371">SUM(BW408:BZ408)</f>
        <v>4.2128259542669078E-2</v>
      </c>
      <c r="CB408" s="34">
        <f t="shared" ref="CB408:CB424" si="372">CA408/AR408*2000</f>
        <v>7.4673429026887579</v>
      </c>
      <c r="CE408" s="68">
        <f t="shared" si="351"/>
        <v>165000</v>
      </c>
      <c r="CF408" s="9">
        <v>0.3</v>
      </c>
      <c r="CG408" s="9">
        <v>0.2</v>
      </c>
      <c r="CH408" s="9">
        <v>-0.9</v>
      </c>
      <c r="CI408" s="9">
        <v>-0.1</v>
      </c>
      <c r="CJ408" s="9">
        <f t="shared" si="365"/>
        <v>-17.621145374449341</v>
      </c>
      <c r="CK408" s="9">
        <v>-0.1</v>
      </c>
      <c r="CL408" s="9">
        <f t="shared" si="366"/>
        <v>-17.621145374449341</v>
      </c>
      <c r="CM408" s="9">
        <v>-0.3</v>
      </c>
      <c r="CN408" t="s">
        <v>2790</v>
      </c>
      <c r="CO408" t="s">
        <v>3081</v>
      </c>
      <c r="CP408" t="s">
        <v>2427</v>
      </c>
      <c r="CQ408" t="s">
        <v>2400</v>
      </c>
      <c r="CR408">
        <v>72</v>
      </c>
      <c r="CS408">
        <v>176</v>
      </c>
      <c r="CT408">
        <v>36</v>
      </c>
      <c r="CU408" t="s">
        <v>3401</v>
      </c>
      <c r="CV408" t="s">
        <v>3090</v>
      </c>
      <c r="CW408">
        <v>0</v>
      </c>
      <c r="CX408">
        <v>0</v>
      </c>
      <c r="CY408">
        <v>0</v>
      </c>
      <c r="CZ408" s="70"/>
      <c r="DA408">
        <v>0</v>
      </c>
    </row>
    <row r="409" spans="1:105" x14ac:dyDescent="0.2">
      <c r="A409" s="44" t="s">
        <v>2372</v>
      </c>
      <c r="B409" s="43" t="s">
        <v>956</v>
      </c>
      <c r="C409" s="43" t="s">
        <v>956</v>
      </c>
      <c r="D409" s="82" t="s">
        <v>956</v>
      </c>
      <c r="E409" s="42" t="str">
        <f t="shared" si="354"/>
        <v xml:space="preserve">Bolland, Dave </v>
      </c>
      <c r="F409" s="42" t="s">
        <v>2498</v>
      </c>
      <c r="G409" s="45" t="s">
        <v>2373</v>
      </c>
      <c r="H409" s="43">
        <v>39</v>
      </c>
      <c r="I409" s="64">
        <v>4</v>
      </c>
      <c r="J409" s="64">
        <v>13</v>
      </c>
      <c r="K409" s="64">
        <v>17</v>
      </c>
      <c r="L409" s="43">
        <v>6</v>
      </c>
      <c r="M409">
        <v>28</v>
      </c>
      <c r="N409">
        <v>49</v>
      </c>
      <c r="O409" s="4">
        <f t="shared" si="355"/>
        <v>8.1632653061224483E-2</v>
      </c>
      <c r="Q409">
        <v>0</v>
      </c>
      <c r="R409">
        <v>0</v>
      </c>
      <c r="S409">
        <v>179</v>
      </c>
      <c r="T409">
        <v>206</v>
      </c>
      <c r="U409" s="4">
        <f t="shared" si="356"/>
        <v>0.46493506493506492</v>
      </c>
      <c r="V409">
        <v>17.600000000000001</v>
      </c>
      <c r="W409">
        <v>0</v>
      </c>
      <c r="X409">
        <v>1</v>
      </c>
      <c r="Y409">
        <v>0</v>
      </c>
      <c r="Z409">
        <v>0</v>
      </c>
      <c r="AA409">
        <v>4</v>
      </c>
      <c r="AB409">
        <v>12</v>
      </c>
      <c r="AC409" s="9">
        <f t="shared" si="331"/>
        <v>0</v>
      </c>
      <c r="AD409" s="9">
        <f t="shared" si="332"/>
        <v>7.1942446043165464</v>
      </c>
      <c r="AE409" s="9">
        <f t="shared" si="333"/>
        <v>0</v>
      </c>
      <c r="AF409" s="9">
        <f t="shared" si="334"/>
        <v>0</v>
      </c>
      <c r="AG409" s="9">
        <f t="shared" si="335"/>
        <v>11.451292246520874</v>
      </c>
      <c r="AH409" s="9">
        <f t="shared" si="336"/>
        <v>34.353876739562622</v>
      </c>
      <c r="AI409" s="58">
        <f t="shared" si="337"/>
        <v>3.1491053677932404</v>
      </c>
      <c r="AJ409" s="58">
        <f t="shared" si="338"/>
        <v>2.8776978417266186</v>
      </c>
      <c r="AK409" s="58">
        <f t="shared" si="339"/>
        <v>0</v>
      </c>
      <c r="AL409" s="58">
        <f t="shared" si="340"/>
        <v>2.2902584493041749</v>
      </c>
      <c r="AM409" s="58">
        <f t="shared" si="341"/>
        <v>0</v>
      </c>
      <c r="AN409" s="58">
        <f t="shared" si="342"/>
        <v>6.4777327935222679</v>
      </c>
      <c r="AO409" s="56">
        <v>419.16666666666669</v>
      </c>
      <c r="AP409" s="56">
        <v>41.7</v>
      </c>
      <c r="AQ409" s="56">
        <v>74.099999999999994</v>
      </c>
      <c r="AR409" s="57">
        <f>SUM(AO409:AQ409)</f>
        <v>534.9666666666667</v>
      </c>
      <c r="AS409">
        <v>21</v>
      </c>
      <c r="AT409">
        <v>55</v>
      </c>
      <c r="AU409">
        <v>13</v>
      </c>
      <c r="AV409">
        <v>6</v>
      </c>
      <c r="AW409">
        <v>18</v>
      </c>
      <c r="AX409" s="9">
        <f t="shared" si="343"/>
        <v>2.3552869337653437</v>
      </c>
      <c r="AY409" s="9">
        <f t="shared" si="344"/>
        <v>6.16860863605209</v>
      </c>
      <c r="AZ409" s="9">
        <f t="shared" si="345"/>
        <v>1.458034768521403</v>
      </c>
      <c r="BA409" s="9">
        <f t="shared" si="346"/>
        <v>0.6729391239329553</v>
      </c>
      <c r="BB409" s="9">
        <f t="shared" si="347"/>
        <v>2.0188173717988658</v>
      </c>
      <c r="BC409" s="33">
        <f t="shared" si="348"/>
        <v>10.747863247863249</v>
      </c>
      <c r="BD409" s="33">
        <f t="shared" si="349"/>
        <v>1.9</v>
      </c>
      <c r="BE409" s="33">
        <f t="shared" si="350"/>
        <v>1.0692307692307692</v>
      </c>
      <c r="BF409" s="42">
        <f>BI409-BG409-BH409</f>
        <v>22</v>
      </c>
      <c r="BG409" s="43">
        <v>2</v>
      </c>
      <c r="BH409" s="43">
        <v>0</v>
      </c>
      <c r="BI409" s="43">
        <v>24</v>
      </c>
      <c r="BJ409" s="42">
        <f>BM409-BK409-BL409</f>
        <v>16</v>
      </c>
      <c r="BK409" s="43">
        <v>0</v>
      </c>
      <c r="BL409" s="43">
        <v>8</v>
      </c>
      <c r="BM409" s="43">
        <v>24</v>
      </c>
      <c r="BN409" s="34">
        <f t="shared" si="367"/>
        <v>12.388848396647866</v>
      </c>
      <c r="BO409" s="34">
        <f t="shared" si="368"/>
        <v>46.316337703213406</v>
      </c>
      <c r="BP409" s="33">
        <v>10.09763774392996</v>
      </c>
      <c r="BQ409" s="33">
        <v>-1.3459588539388851</v>
      </c>
      <c r="BR409" s="33">
        <v>1.5095250054225016</v>
      </c>
      <c r="BS409" s="33">
        <v>-0.85879116638621111</v>
      </c>
      <c r="BT409" s="33">
        <v>0</v>
      </c>
      <c r="BU409" s="9">
        <f t="shared" si="369"/>
        <v>9.4024127290273647</v>
      </c>
      <c r="BV409" s="34">
        <f t="shared" si="370"/>
        <v>35.151396581820791</v>
      </c>
      <c r="BW409" s="33">
        <v>3.2835758668448425</v>
      </c>
      <c r="BX409" s="33">
        <v>0.13016454390313109</v>
      </c>
      <c r="BY409" s="33">
        <v>2.6344763803248261</v>
      </c>
      <c r="BZ409" s="33">
        <v>-3.0617811234522985</v>
      </c>
      <c r="CA409" s="9">
        <f t="shared" si="371"/>
        <v>2.9864356676205017</v>
      </c>
      <c r="CB409" s="34">
        <f t="shared" si="372"/>
        <v>11.164941121392616</v>
      </c>
      <c r="CC409" s="47">
        <v>55.988911000000002</v>
      </c>
      <c r="CD409">
        <v>799632</v>
      </c>
      <c r="CE409" s="68">
        <f t="shared" si="351"/>
        <v>1681277.5384615385</v>
      </c>
      <c r="CF409" s="62">
        <v>10.5</v>
      </c>
      <c r="CG409" s="62">
        <v>11.9</v>
      </c>
      <c r="CH409" s="62">
        <v>4.0999999999999996</v>
      </c>
      <c r="CI409" s="62">
        <v>1.2</v>
      </c>
      <c r="CJ409" s="63">
        <f t="shared" si="365"/>
        <v>3.6879577933719201</v>
      </c>
      <c r="CK409" s="62">
        <v>1.5</v>
      </c>
      <c r="CL409" s="63">
        <f t="shared" si="366"/>
        <v>4.6099472417149006</v>
      </c>
      <c r="CM409" s="62">
        <v>2.8</v>
      </c>
      <c r="CN409" t="s">
        <v>1860</v>
      </c>
      <c r="CO409" t="s">
        <v>3128</v>
      </c>
      <c r="CP409" t="s">
        <v>2427</v>
      </c>
      <c r="CQ409" t="s">
        <v>2400</v>
      </c>
      <c r="CR409">
        <v>72</v>
      </c>
      <c r="CS409">
        <v>176</v>
      </c>
      <c r="CT409">
        <v>36</v>
      </c>
      <c r="CU409" t="s">
        <v>3401</v>
      </c>
      <c r="CV409" t="s">
        <v>3090</v>
      </c>
      <c r="CZ409" s="72">
        <v>845833.33333333337</v>
      </c>
      <c r="DA409">
        <v>0</v>
      </c>
    </row>
    <row r="410" spans="1:105" x14ac:dyDescent="0.2">
      <c r="A410" s="38" t="s">
        <v>2452</v>
      </c>
      <c r="B410" t="s">
        <v>975</v>
      </c>
      <c r="C410" t="s">
        <v>975</v>
      </c>
      <c r="D410" s="82" t="s">
        <v>956</v>
      </c>
      <c r="E410" t="str">
        <f t="shared" si="354"/>
        <v xml:space="preserve">Janik, Doug </v>
      </c>
      <c r="F410" t="s">
        <v>204</v>
      </c>
      <c r="G410" t="s">
        <v>1524</v>
      </c>
      <c r="H410">
        <v>75</v>
      </c>
      <c r="I410">
        <v>2</v>
      </c>
      <c r="J410">
        <v>9</v>
      </c>
      <c r="K410">
        <f>I410+J410</f>
        <v>11</v>
      </c>
      <c r="L410">
        <v>-11</v>
      </c>
      <c r="M410">
        <v>53</v>
      </c>
      <c r="N410">
        <v>49</v>
      </c>
      <c r="O410" s="4">
        <f t="shared" si="355"/>
        <v>4.0816326530612242E-2</v>
      </c>
      <c r="P410">
        <v>1358</v>
      </c>
      <c r="Q410">
        <v>0</v>
      </c>
      <c r="R410">
        <v>0</v>
      </c>
      <c r="S410">
        <v>0</v>
      </c>
      <c r="T410">
        <v>0</v>
      </c>
      <c r="U410" s="4">
        <f t="shared" si="356"/>
        <v>0</v>
      </c>
      <c r="V410" s="40">
        <v>0</v>
      </c>
      <c r="W410">
        <v>0</v>
      </c>
      <c r="X410">
        <v>0</v>
      </c>
      <c r="Y410">
        <v>0</v>
      </c>
      <c r="Z410">
        <v>0</v>
      </c>
      <c r="AA410">
        <f>I410-W410-Y410</f>
        <v>2</v>
      </c>
      <c r="AB410">
        <f>J410-X410-Z410</f>
        <v>9</v>
      </c>
      <c r="AC410" s="9">
        <f t="shared" si="331"/>
        <v>0</v>
      </c>
      <c r="AD410" s="9">
        <f t="shared" si="332"/>
        <v>0</v>
      </c>
      <c r="AE410" s="9">
        <f t="shared" si="333"/>
        <v>0</v>
      </c>
      <c r="AF410" s="9">
        <f t="shared" si="334"/>
        <v>0</v>
      </c>
      <c r="AG410" s="9">
        <f t="shared" si="335"/>
        <v>2.4140821458507968</v>
      </c>
      <c r="AH410" s="9">
        <f t="shared" si="336"/>
        <v>10.863369656328585</v>
      </c>
      <c r="AI410" s="6">
        <f t="shared" si="337"/>
        <v>2.3537300922045268</v>
      </c>
      <c r="AJ410" s="6">
        <f t="shared" si="338"/>
        <v>1.6620498614958448</v>
      </c>
      <c r="AK410" s="6">
        <f t="shared" si="339"/>
        <v>2.1745696164300816</v>
      </c>
      <c r="AL410" s="6">
        <f t="shared" si="340"/>
        <v>3.017602682313496</v>
      </c>
      <c r="AM410" s="6">
        <f t="shared" si="341"/>
        <v>3.3240997229916895</v>
      </c>
      <c r="AN410" s="6">
        <f t="shared" si="342"/>
        <v>7.6109936575052863</v>
      </c>
      <c r="AO410" s="33">
        <v>994.16666666666652</v>
      </c>
      <c r="AP410" s="33">
        <v>36.1</v>
      </c>
      <c r="AQ410" s="33">
        <v>55.183333333333323</v>
      </c>
      <c r="AR410" s="32">
        <v>1085.45</v>
      </c>
      <c r="AS410" s="40">
        <v>98</v>
      </c>
      <c r="AT410" s="40">
        <v>37</v>
      </c>
      <c r="AU410" s="40">
        <v>36</v>
      </c>
      <c r="AV410" s="40">
        <v>49</v>
      </c>
      <c r="AW410" s="40">
        <v>21</v>
      </c>
      <c r="AX410" s="9">
        <f t="shared" si="343"/>
        <v>5.4171081118430138</v>
      </c>
      <c r="AY410" s="9">
        <f t="shared" si="344"/>
        <v>2.045234695287669</v>
      </c>
      <c r="AZ410" s="9">
        <f t="shared" si="345"/>
        <v>1.9899580819015155</v>
      </c>
      <c r="BA410" s="9">
        <f t="shared" si="346"/>
        <v>2.7085540559215069</v>
      </c>
      <c r="BB410" s="9">
        <f t="shared" si="347"/>
        <v>1.1608088811092172</v>
      </c>
      <c r="BC410" s="9">
        <f t="shared" si="348"/>
        <v>13.255555555555553</v>
      </c>
      <c r="BD410" s="9">
        <f t="shared" si="349"/>
        <v>0.73577777777777764</v>
      </c>
      <c r="BE410" s="9">
        <f t="shared" si="350"/>
        <v>0.48133333333333334</v>
      </c>
      <c r="BF410" s="3">
        <v>39</v>
      </c>
      <c r="BG410" s="3">
        <v>1</v>
      </c>
      <c r="BH410" s="3">
        <v>2</v>
      </c>
      <c r="BI410" s="3">
        <v>42</v>
      </c>
      <c r="BJ410" s="3">
        <v>50</v>
      </c>
      <c r="BK410" s="3">
        <v>2</v>
      </c>
      <c r="BL410" s="3">
        <v>7</v>
      </c>
      <c r="BM410" s="3">
        <v>59</v>
      </c>
      <c r="BN410" s="34">
        <f t="shared" si="367"/>
        <v>11.944774821805082</v>
      </c>
      <c r="BO410" s="34">
        <f t="shared" si="368"/>
        <v>22.008889993652552</v>
      </c>
      <c r="BP410" s="34">
        <v>3.6841178645454664</v>
      </c>
      <c r="BQ410" s="34">
        <v>-1.2922528387517114</v>
      </c>
      <c r="BR410" s="34">
        <v>-0.41242901131816556</v>
      </c>
      <c r="BS410" s="34">
        <v>-0.17852019382409443</v>
      </c>
      <c r="BT410" s="34">
        <v>0</v>
      </c>
      <c r="BU410" s="34">
        <f t="shared" si="369"/>
        <v>1.800915820651495</v>
      </c>
      <c r="BV410" s="34">
        <f t="shared" si="370"/>
        <v>3.318284251971984</v>
      </c>
      <c r="BW410" s="34">
        <v>14.045797872234189</v>
      </c>
      <c r="BX410" s="34">
        <v>-1.8929922246954123</v>
      </c>
      <c r="BY410" s="34">
        <v>2.3715675109316741</v>
      </c>
      <c r="BZ410" s="34">
        <v>-4.380514157316866</v>
      </c>
      <c r="CA410" s="34">
        <f t="shared" si="371"/>
        <v>10.143859001153587</v>
      </c>
      <c r="CB410" s="34">
        <f t="shared" si="372"/>
        <v>18.690605741680567</v>
      </c>
      <c r="CC410" s="15">
        <v>36</v>
      </c>
      <c r="CD410" s="7">
        <v>656283</v>
      </c>
      <c r="CE410" s="68">
        <f t="shared" si="351"/>
        <v>717536.08000000007</v>
      </c>
      <c r="CF410" s="9">
        <v>20.9</v>
      </c>
      <c r="CG410" s="9">
        <v>25.8</v>
      </c>
      <c r="CH410" s="9">
        <v>-5.4</v>
      </c>
      <c r="CI410" s="9">
        <v>-0.9</v>
      </c>
      <c r="CJ410" s="9">
        <f t="shared" si="365"/>
        <v>-1.5296583762959608</v>
      </c>
      <c r="CK410" s="9">
        <v>1.8</v>
      </c>
      <c r="CL410" s="9">
        <f t="shared" si="366"/>
        <v>3.0593167525919216</v>
      </c>
      <c r="CM410" s="9">
        <v>0.9</v>
      </c>
      <c r="CN410" t="s">
        <v>1196</v>
      </c>
      <c r="CO410" t="s">
        <v>1243</v>
      </c>
      <c r="CP410" t="s">
        <v>2441</v>
      </c>
      <c r="CQ410" t="s">
        <v>2414</v>
      </c>
      <c r="CR410">
        <v>73</v>
      </c>
      <c r="CS410">
        <v>209</v>
      </c>
      <c r="CT410">
        <v>3</v>
      </c>
      <c r="CU410" t="s">
        <v>3402</v>
      </c>
      <c r="CV410" t="s">
        <v>2382</v>
      </c>
      <c r="CW410">
        <v>0</v>
      </c>
      <c r="CX410">
        <v>0</v>
      </c>
      <c r="CY410">
        <v>0</v>
      </c>
      <c r="CZ410" s="71"/>
      <c r="DA410">
        <v>0</v>
      </c>
    </row>
    <row r="411" spans="1:105" x14ac:dyDescent="0.2">
      <c r="A411" s="44" t="s">
        <v>2372</v>
      </c>
      <c r="B411" s="43" t="s">
        <v>975</v>
      </c>
      <c r="C411" s="43" t="s">
        <v>975</v>
      </c>
      <c r="D411" s="82" t="s">
        <v>956</v>
      </c>
      <c r="E411" s="42" t="str">
        <f t="shared" si="354"/>
        <v xml:space="preserve">Janik, Doug </v>
      </c>
      <c r="F411" s="42" t="s">
        <v>204</v>
      </c>
      <c r="G411" s="45" t="s">
        <v>2374</v>
      </c>
      <c r="H411" s="43">
        <v>61</v>
      </c>
      <c r="I411" s="64">
        <v>1</v>
      </c>
      <c r="J411" s="64">
        <v>3</v>
      </c>
      <c r="K411" s="64">
        <v>4</v>
      </c>
      <c r="L411" s="43">
        <v>-3</v>
      </c>
      <c r="M411">
        <v>45</v>
      </c>
      <c r="N411">
        <v>23</v>
      </c>
      <c r="O411" s="4">
        <f t="shared" si="355"/>
        <v>4.3478260869565216E-2</v>
      </c>
      <c r="Q411">
        <v>0</v>
      </c>
      <c r="R411">
        <v>0</v>
      </c>
      <c r="S411">
        <v>0</v>
      </c>
      <c r="T411">
        <v>0</v>
      </c>
      <c r="U411" s="4">
        <f t="shared" si="356"/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3</v>
      </c>
      <c r="AC411" s="9">
        <f t="shared" si="331"/>
        <v>0</v>
      </c>
      <c r="AD411" s="9">
        <f t="shared" si="332"/>
        <v>0</v>
      </c>
      <c r="AE411" s="9">
        <f t="shared" si="333"/>
        <v>0</v>
      </c>
      <c r="AF411" s="9">
        <f t="shared" si="334"/>
        <v>0</v>
      </c>
      <c r="AG411" s="9">
        <f t="shared" si="335"/>
        <v>2.1801005268576277</v>
      </c>
      <c r="AH411" s="9">
        <f t="shared" si="336"/>
        <v>6.5403015805728826</v>
      </c>
      <c r="AI411" s="58">
        <f t="shared" si="337"/>
        <v>1.6350753951432206</v>
      </c>
      <c r="AJ411" s="58">
        <f t="shared" si="338"/>
        <v>0</v>
      </c>
      <c r="AK411" s="58">
        <f t="shared" si="339"/>
        <v>3.3930254476908575</v>
      </c>
      <c r="AL411" s="58">
        <f t="shared" si="340"/>
        <v>2.0710955005147462</v>
      </c>
      <c r="AM411" s="58">
        <f t="shared" si="341"/>
        <v>0</v>
      </c>
      <c r="AN411" s="58">
        <f t="shared" si="342"/>
        <v>6.7860508953817149</v>
      </c>
      <c r="AO411" s="56">
        <v>550.43333333333328</v>
      </c>
      <c r="AP411" s="56">
        <v>0.81666666666666665</v>
      </c>
      <c r="AQ411" s="56">
        <v>17.683333333333334</v>
      </c>
      <c r="AR411" s="57">
        <f>SUM(AO411:AQ411)</f>
        <v>568.93333333333328</v>
      </c>
      <c r="AS411">
        <v>44</v>
      </c>
      <c r="AT411">
        <v>33</v>
      </c>
      <c r="AU411">
        <v>13</v>
      </c>
      <c r="AV411">
        <v>17</v>
      </c>
      <c r="AW411">
        <v>8</v>
      </c>
      <c r="AX411" s="9">
        <f t="shared" si="343"/>
        <v>4.6402624794937903</v>
      </c>
      <c r="AY411" s="9">
        <f t="shared" si="344"/>
        <v>3.4801968596203428</v>
      </c>
      <c r="AZ411" s="9">
        <f t="shared" si="345"/>
        <v>1.3709866416686196</v>
      </c>
      <c r="BA411" s="9">
        <f t="shared" si="346"/>
        <v>1.7928286852589643</v>
      </c>
      <c r="BB411" s="9">
        <f t="shared" si="347"/>
        <v>0.8436840871806891</v>
      </c>
      <c r="BC411" s="33">
        <f t="shared" si="348"/>
        <v>9.0234972677595628</v>
      </c>
      <c r="BD411" s="33">
        <f t="shared" si="349"/>
        <v>0.28989071038251368</v>
      </c>
      <c r="BE411" s="33">
        <f t="shared" si="350"/>
        <v>1.3387978142076502E-2</v>
      </c>
      <c r="BF411" s="42">
        <f>BI411-BG411-BH411</f>
        <v>15</v>
      </c>
      <c r="BG411" s="43">
        <v>0</v>
      </c>
      <c r="BH411" s="43">
        <v>1</v>
      </c>
      <c r="BI411" s="43">
        <v>16</v>
      </c>
      <c r="BJ411" s="42">
        <f>BM411-BK411-BL411</f>
        <v>19</v>
      </c>
      <c r="BK411" s="43">
        <v>0</v>
      </c>
      <c r="BL411" s="43">
        <v>2</v>
      </c>
      <c r="BM411" s="43">
        <v>21</v>
      </c>
      <c r="BN411" s="34">
        <f t="shared" si="367"/>
        <v>20.687437814210224</v>
      </c>
      <c r="BO411" s="34">
        <f t="shared" si="368"/>
        <v>72.723592034955104</v>
      </c>
      <c r="BP411" s="33">
        <v>1.0852302114146779</v>
      </c>
      <c r="BQ411" s="33">
        <v>-3.2272065171029145E-2</v>
      </c>
      <c r="BR411" s="33">
        <v>-0.66380207912109901</v>
      </c>
      <c r="BS411" s="33">
        <v>-5.0425411568739052E-2</v>
      </c>
      <c r="BT411" s="33">
        <v>0</v>
      </c>
      <c r="BU411" s="9">
        <f t="shared" si="369"/>
        <v>0.33873065555381077</v>
      </c>
      <c r="BV411" s="34">
        <f t="shared" si="370"/>
        <v>1.190756933045972</v>
      </c>
      <c r="BW411" s="33">
        <v>20.160008282876841</v>
      </c>
      <c r="BX411" s="33">
        <v>5.3226336563277403E-2</v>
      </c>
      <c r="BY411" s="33">
        <v>1.1477921282770036</v>
      </c>
      <c r="BZ411" s="33">
        <v>-1.0123195890607093</v>
      </c>
      <c r="CA411" s="9">
        <f t="shared" si="371"/>
        <v>20.348707158656413</v>
      </c>
      <c r="CB411" s="34">
        <f t="shared" si="372"/>
        <v>71.532835101909129</v>
      </c>
      <c r="CC411" s="47">
        <v>40.440243000000002</v>
      </c>
      <c r="CD411">
        <v>419552</v>
      </c>
      <c r="CE411" s="68">
        <f t="shared" si="351"/>
        <v>563987.93442622956</v>
      </c>
      <c r="CF411" s="62">
        <v>10.8</v>
      </c>
      <c r="CG411" s="62">
        <v>12.7</v>
      </c>
      <c r="CH411" s="62">
        <v>1.3</v>
      </c>
      <c r="CI411" s="62">
        <v>-0.8</v>
      </c>
      <c r="CJ411" s="63">
        <f t="shared" si="365"/>
        <v>-2.7237133291721047</v>
      </c>
      <c r="CK411" s="62">
        <v>1.3</v>
      </c>
      <c r="CL411" s="63">
        <f t="shared" si="366"/>
        <v>4.4260341599046704</v>
      </c>
      <c r="CM411" s="62">
        <v>0.5</v>
      </c>
      <c r="CN411" t="s">
        <v>1901</v>
      </c>
      <c r="CO411" t="s">
        <v>1243</v>
      </c>
      <c r="CP411" t="s">
        <v>2441</v>
      </c>
      <c r="CQ411" t="s">
        <v>2414</v>
      </c>
      <c r="CR411">
        <v>74</v>
      </c>
      <c r="CS411">
        <v>209</v>
      </c>
      <c r="CT411">
        <v>3</v>
      </c>
      <c r="CU411" t="s">
        <v>3402</v>
      </c>
      <c r="CZ411" s="72">
        <v>475000</v>
      </c>
      <c r="DA411">
        <v>0</v>
      </c>
    </row>
    <row r="412" spans="1:105" x14ac:dyDescent="0.2">
      <c r="A412" s="38" t="s">
        <v>2452</v>
      </c>
      <c r="B412" t="s">
        <v>956</v>
      </c>
      <c r="C412" t="s">
        <v>956</v>
      </c>
      <c r="D412" s="82" t="s">
        <v>956</v>
      </c>
      <c r="E412" t="str">
        <f t="shared" si="354"/>
        <v xml:space="preserve">Keith, Duncan </v>
      </c>
      <c r="F412" t="s">
        <v>230</v>
      </c>
      <c r="G412" t="s">
        <v>1524</v>
      </c>
      <c r="H412">
        <v>82</v>
      </c>
      <c r="I412">
        <v>2</v>
      </c>
      <c r="J412">
        <v>29</v>
      </c>
      <c r="K412">
        <f>I412+J412</f>
        <v>31</v>
      </c>
      <c r="L412">
        <v>0</v>
      </c>
      <c r="M412">
        <v>76</v>
      </c>
      <c r="N412">
        <v>122</v>
      </c>
      <c r="O412" s="4">
        <f t="shared" si="355"/>
        <v>1.6393442622950821E-2</v>
      </c>
      <c r="P412">
        <v>2284</v>
      </c>
      <c r="Q412">
        <v>0</v>
      </c>
      <c r="R412">
        <v>0</v>
      </c>
      <c r="S412">
        <v>0</v>
      </c>
      <c r="T412">
        <v>0</v>
      </c>
      <c r="U412" s="4">
        <f t="shared" si="356"/>
        <v>0</v>
      </c>
      <c r="V412" s="40">
        <v>0</v>
      </c>
      <c r="W412">
        <v>0</v>
      </c>
      <c r="X412">
        <v>4</v>
      </c>
      <c r="Y412">
        <v>0</v>
      </c>
      <c r="Z412">
        <v>2</v>
      </c>
      <c r="AA412">
        <f>I412-W412-Y412</f>
        <v>2</v>
      </c>
      <c r="AB412">
        <f>J412-X412-Z412</f>
        <v>23</v>
      </c>
      <c r="AC412" s="9">
        <f t="shared" si="331"/>
        <v>0</v>
      </c>
      <c r="AD412" s="9">
        <f t="shared" si="332"/>
        <v>8.791208791208792</v>
      </c>
      <c r="AE412" s="9">
        <f t="shared" si="333"/>
        <v>0</v>
      </c>
      <c r="AF412" s="9">
        <f t="shared" si="334"/>
        <v>2.063155481689495</v>
      </c>
      <c r="AG412" s="9">
        <f t="shared" si="335"/>
        <v>1.5920574025141239</v>
      </c>
      <c r="AH412" s="9">
        <f t="shared" si="336"/>
        <v>18.308660128912425</v>
      </c>
      <c r="AI412" s="6">
        <f t="shared" si="337"/>
        <v>2.4676889738968919</v>
      </c>
      <c r="AJ412" s="6">
        <f t="shared" si="338"/>
        <v>3.0769230769230766</v>
      </c>
      <c r="AK412" s="6">
        <f t="shared" si="339"/>
        <v>1.0315777408447475</v>
      </c>
      <c r="AL412" s="6">
        <f t="shared" si="340"/>
        <v>2.6666961492111576</v>
      </c>
      <c r="AM412" s="6">
        <f t="shared" si="341"/>
        <v>0.87912087912087911</v>
      </c>
      <c r="AN412" s="6">
        <f t="shared" si="342"/>
        <v>5.5705198005616374</v>
      </c>
      <c r="AO412" s="32">
        <v>1507.4833333333333</v>
      </c>
      <c r="AP412" s="32">
        <v>136.5</v>
      </c>
      <c r="AQ412" s="32">
        <v>290.81666666666666</v>
      </c>
      <c r="AR412" s="32">
        <v>1934.8</v>
      </c>
      <c r="AS412" s="40">
        <v>148</v>
      </c>
      <c r="AT412" s="40">
        <v>78</v>
      </c>
      <c r="AU412" s="40">
        <v>31</v>
      </c>
      <c r="AV412" s="40">
        <v>43</v>
      </c>
      <c r="AW412" s="40">
        <v>24</v>
      </c>
      <c r="AX412" s="9">
        <f t="shared" si="343"/>
        <v>4.5896216663221008</v>
      </c>
      <c r="AY412" s="9">
        <f t="shared" si="344"/>
        <v>2.4188546619805664</v>
      </c>
      <c r="AZ412" s="9">
        <f t="shared" si="345"/>
        <v>0.96133967335125092</v>
      </c>
      <c r="BA412" s="9">
        <f t="shared" si="346"/>
        <v>1.3334711598097995</v>
      </c>
      <c r="BB412" s="9">
        <f t="shared" si="347"/>
        <v>0.74426297291709742</v>
      </c>
      <c r="BC412" s="9">
        <f t="shared" si="348"/>
        <v>18.383943089430893</v>
      </c>
      <c r="BD412" s="9">
        <f t="shared" si="349"/>
        <v>3.5465447154471543</v>
      </c>
      <c r="BE412" s="9">
        <f t="shared" si="350"/>
        <v>1.6646341463414633</v>
      </c>
      <c r="BF412" s="3">
        <v>62</v>
      </c>
      <c r="BG412" s="3">
        <v>7</v>
      </c>
      <c r="BH412" s="3">
        <v>5</v>
      </c>
      <c r="BI412" s="3">
        <v>74</v>
      </c>
      <c r="BJ412" s="3">
        <v>67</v>
      </c>
      <c r="BK412" s="3">
        <v>2</v>
      </c>
      <c r="BL412" s="3">
        <v>27</v>
      </c>
      <c r="BM412" s="3">
        <v>96</v>
      </c>
      <c r="BN412" s="34">
        <f t="shared" si="367"/>
        <v>54.81092926278437</v>
      </c>
      <c r="BO412" s="34">
        <f t="shared" si="368"/>
        <v>56.657979390928645</v>
      </c>
      <c r="BP412" s="34">
        <v>11.778829309207371</v>
      </c>
      <c r="BQ412" s="34">
        <v>-0.93970018960353063</v>
      </c>
      <c r="BR412" s="34">
        <v>-1.0096272801256228</v>
      </c>
      <c r="BS412" s="34">
        <v>0.83022129939037848</v>
      </c>
      <c r="BT412" s="34">
        <v>0</v>
      </c>
      <c r="BU412" s="34">
        <f t="shared" si="369"/>
        <v>10.659723138868596</v>
      </c>
      <c r="BV412" s="34">
        <f t="shared" si="370"/>
        <v>11.018940602510437</v>
      </c>
      <c r="BW412" s="34">
        <v>25.44807280713329</v>
      </c>
      <c r="BX412" s="34">
        <v>1.9336786598572704</v>
      </c>
      <c r="BY412" s="34">
        <v>14.902759241658639</v>
      </c>
      <c r="BZ412" s="34">
        <v>1.8666954152665742</v>
      </c>
      <c r="CA412" s="34">
        <f t="shared" si="371"/>
        <v>44.151206123915777</v>
      </c>
      <c r="CB412" s="34">
        <f t="shared" si="372"/>
        <v>45.639038788418212</v>
      </c>
      <c r="CC412" s="15">
        <v>47</v>
      </c>
      <c r="CD412" s="7">
        <v>1989040</v>
      </c>
      <c r="CE412" s="68">
        <f t="shared" si="351"/>
        <v>1989040</v>
      </c>
      <c r="CF412" s="9">
        <v>35.700000000000003</v>
      </c>
      <c r="CG412" s="9">
        <v>42.4</v>
      </c>
      <c r="CH412" s="9">
        <v>7.2</v>
      </c>
      <c r="CI412" s="9">
        <v>2.4</v>
      </c>
      <c r="CJ412" s="9">
        <f t="shared" si="365"/>
        <v>2.032075751268283</v>
      </c>
      <c r="CK412" s="9">
        <v>5.7</v>
      </c>
      <c r="CL412" s="9">
        <f t="shared" si="366"/>
        <v>4.8261799092621729</v>
      </c>
      <c r="CM412" s="9">
        <v>8</v>
      </c>
      <c r="CN412" t="s">
        <v>1208</v>
      </c>
      <c r="CO412" t="s">
        <v>3485</v>
      </c>
      <c r="CP412" t="s">
        <v>3134</v>
      </c>
      <c r="CQ412" t="s">
        <v>2400</v>
      </c>
      <c r="CR412">
        <v>72</v>
      </c>
      <c r="CS412">
        <v>187</v>
      </c>
      <c r="CT412">
        <v>2</v>
      </c>
      <c r="CU412" t="s">
        <v>3402</v>
      </c>
      <c r="CV412" t="s">
        <v>2382</v>
      </c>
      <c r="CW412">
        <v>0</v>
      </c>
      <c r="CX412">
        <v>0</v>
      </c>
      <c r="CY412">
        <v>0</v>
      </c>
      <c r="CZ412" s="70"/>
      <c r="DA412">
        <v>0</v>
      </c>
    </row>
    <row r="413" spans="1:105" x14ac:dyDescent="0.2">
      <c r="A413" s="44" t="s">
        <v>2372</v>
      </c>
      <c r="B413" s="43" t="s">
        <v>956</v>
      </c>
      <c r="C413" s="43" t="s">
        <v>956</v>
      </c>
      <c r="D413" s="82" t="s">
        <v>956</v>
      </c>
      <c r="E413" s="42" t="str">
        <f t="shared" si="354"/>
        <v xml:space="preserve">Keith, Duncan </v>
      </c>
      <c r="F413" s="42" t="s">
        <v>230</v>
      </c>
      <c r="G413" s="45" t="s">
        <v>2374</v>
      </c>
      <c r="H413" s="43">
        <v>82</v>
      </c>
      <c r="I413" s="64">
        <v>12</v>
      </c>
      <c r="J413" s="64">
        <v>20</v>
      </c>
      <c r="K413" s="64">
        <v>32</v>
      </c>
      <c r="L413" s="43">
        <v>30</v>
      </c>
      <c r="M413">
        <v>56</v>
      </c>
      <c r="N413">
        <v>148</v>
      </c>
      <c r="O413" s="4">
        <f t="shared" si="355"/>
        <v>8.1081081081081086E-2</v>
      </c>
      <c r="Q413">
        <v>0</v>
      </c>
      <c r="R413">
        <v>0</v>
      </c>
      <c r="S413">
        <v>0</v>
      </c>
      <c r="T413">
        <v>0</v>
      </c>
      <c r="U413" s="4">
        <f t="shared" si="356"/>
        <v>0</v>
      </c>
      <c r="V413">
        <v>0</v>
      </c>
      <c r="W413">
        <v>1</v>
      </c>
      <c r="X413">
        <v>5</v>
      </c>
      <c r="Y413">
        <v>1</v>
      </c>
      <c r="Z413">
        <v>2</v>
      </c>
      <c r="AA413">
        <v>10</v>
      </c>
      <c r="AB413">
        <v>13</v>
      </c>
      <c r="AC413" s="9">
        <f t="shared" si="331"/>
        <v>1.7289405436557486</v>
      </c>
      <c r="AD413" s="9">
        <f t="shared" si="332"/>
        <v>8.6447027182787419</v>
      </c>
      <c r="AE413" s="9">
        <f t="shared" si="333"/>
        <v>0.80203181392861922</v>
      </c>
      <c r="AF413" s="9">
        <f t="shared" si="334"/>
        <v>1.6040636278572384</v>
      </c>
      <c r="AG413" s="9">
        <f t="shared" si="335"/>
        <v>7.7496017565763982</v>
      </c>
      <c r="AH413" s="9">
        <f t="shared" si="336"/>
        <v>10.074482283549317</v>
      </c>
      <c r="AI413" s="58">
        <f t="shared" si="337"/>
        <v>2.7898566323675036</v>
      </c>
      <c r="AJ413" s="58">
        <f t="shared" si="338"/>
        <v>4.4952454135049464</v>
      </c>
      <c r="AK413" s="58">
        <f t="shared" si="339"/>
        <v>1.6040636278572382</v>
      </c>
      <c r="AL413" s="58">
        <f t="shared" si="340"/>
        <v>1.9374004391440993</v>
      </c>
      <c r="AM413" s="58">
        <f t="shared" si="341"/>
        <v>0.69157621746229947</v>
      </c>
      <c r="AN413" s="58">
        <f t="shared" si="342"/>
        <v>7.3786926881432962</v>
      </c>
      <c r="AO413" s="56">
        <v>1548.4666666666667</v>
      </c>
      <c r="AP413" s="56">
        <v>173.51666666666668</v>
      </c>
      <c r="AQ413" s="56">
        <v>374.05</v>
      </c>
      <c r="AR413" s="57">
        <f>SUM(AO413:AQ413)</f>
        <v>2096.0333333333333</v>
      </c>
      <c r="AS413">
        <v>115</v>
      </c>
      <c r="AT413">
        <v>67</v>
      </c>
      <c r="AU413">
        <v>38</v>
      </c>
      <c r="AV413">
        <v>41</v>
      </c>
      <c r="AW413">
        <v>52</v>
      </c>
      <c r="AX413" s="9">
        <f t="shared" si="343"/>
        <v>3.2919323802102385</v>
      </c>
      <c r="AY413" s="9">
        <f t="shared" si="344"/>
        <v>1.9179084302094433</v>
      </c>
      <c r="AZ413" s="9">
        <f t="shared" si="345"/>
        <v>1.0877689604172962</v>
      </c>
      <c r="BA413" s="9">
        <f t="shared" si="346"/>
        <v>1.173645457292346</v>
      </c>
      <c r="BB413" s="9">
        <f t="shared" si="347"/>
        <v>1.4885259458341948</v>
      </c>
      <c r="BC413" s="33">
        <f t="shared" si="348"/>
        <v>18.883739837398373</v>
      </c>
      <c r="BD413" s="33">
        <f t="shared" si="349"/>
        <v>4.5615853658536585</v>
      </c>
      <c r="BE413" s="33">
        <f t="shared" si="350"/>
        <v>2.1160569105691058</v>
      </c>
      <c r="BF413" s="42">
        <f>BI413-BG413-BH413</f>
        <v>72</v>
      </c>
      <c r="BG413" s="43">
        <v>13</v>
      </c>
      <c r="BH413" s="43">
        <v>10</v>
      </c>
      <c r="BI413" s="43">
        <v>95</v>
      </c>
      <c r="BJ413" s="42">
        <f>BM413-BK413-BL413</f>
        <v>50</v>
      </c>
      <c r="BK413" s="43">
        <v>2</v>
      </c>
      <c r="BL413" s="43">
        <v>46</v>
      </c>
      <c r="BM413" s="43">
        <v>98</v>
      </c>
      <c r="BN413" s="34">
        <f t="shared" si="367"/>
        <v>82.419909048662134</v>
      </c>
      <c r="BO413" s="34">
        <f t="shared" si="368"/>
        <v>78.643700687325705</v>
      </c>
      <c r="BP413" s="33">
        <v>21.038009119796506</v>
      </c>
      <c r="BQ413" s="33">
        <v>1.0923525881824836</v>
      </c>
      <c r="BR413" s="33">
        <v>-2.5762450243408628</v>
      </c>
      <c r="BS413" s="33">
        <v>3.5392241423137705</v>
      </c>
      <c r="BT413" s="33">
        <v>0</v>
      </c>
      <c r="BU413" s="9">
        <f t="shared" si="369"/>
        <v>23.093340825951895</v>
      </c>
      <c r="BV413" s="34">
        <f t="shared" si="370"/>
        <v>22.035280125270173</v>
      </c>
      <c r="BW413" s="33">
        <v>36.749866909526602</v>
      </c>
      <c r="BX413" s="33">
        <v>2.5803530936087902</v>
      </c>
      <c r="BY413" s="33">
        <v>12.621471622644627</v>
      </c>
      <c r="BZ413" s="33">
        <v>7.3748765969302106</v>
      </c>
      <c r="CA413" s="9">
        <f t="shared" si="371"/>
        <v>59.326568222710236</v>
      </c>
      <c r="CB413" s="34">
        <f t="shared" si="372"/>
        <v>56.608420562055535</v>
      </c>
      <c r="CC413" s="47">
        <v>70.339127000000005</v>
      </c>
      <c r="CD413">
        <v>4738031</v>
      </c>
      <c r="CE413" s="68">
        <f t="shared" si="351"/>
        <v>4738031</v>
      </c>
      <c r="CF413" s="62">
        <v>34.1</v>
      </c>
      <c r="CG413" s="62">
        <v>45.2</v>
      </c>
      <c r="CH413" s="62">
        <v>20.5</v>
      </c>
      <c r="CI413" s="62">
        <v>4.8</v>
      </c>
      <c r="CJ413" s="63">
        <f t="shared" si="365"/>
        <v>3.6314117113027682</v>
      </c>
      <c r="CK413" s="62">
        <v>9</v>
      </c>
      <c r="CL413" s="63">
        <f t="shared" si="366"/>
        <v>6.8088969586926913</v>
      </c>
      <c r="CM413" s="62">
        <v>13.8</v>
      </c>
      <c r="CN413" t="s">
        <v>1909</v>
      </c>
      <c r="CO413" t="s">
        <v>3485</v>
      </c>
      <c r="CP413" t="s">
        <v>3134</v>
      </c>
      <c r="CQ413" t="s">
        <v>2400</v>
      </c>
      <c r="CR413">
        <v>72</v>
      </c>
      <c r="CS413">
        <v>195</v>
      </c>
      <c r="CT413">
        <v>2</v>
      </c>
      <c r="CU413" t="s">
        <v>3402</v>
      </c>
      <c r="CZ413" s="72">
        <v>1475000</v>
      </c>
      <c r="DA413">
        <v>0</v>
      </c>
    </row>
    <row r="414" spans="1:105" x14ac:dyDescent="0.2">
      <c r="A414" s="38" t="s">
        <v>2452</v>
      </c>
      <c r="B414" t="s">
        <v>956</v>
      </c>
      <c r="C414" t="s">
        <v>956</v>
      </c>
      <c r="D414" s="82" t="s">
        <v>956</v>
      </c>
      <c r="E414" t="str">
        <f t="shared" si="354"/>
        <v xml:space="preserve">Byfuglien, Dustin </v>
      </c>
      <c r="F414" t="s">
        <v>2542</v>
      </c>
      <c r="G414" t="s">
        <v>1524</v>
      </c>
      <c r="H414">
        <v>9</v>
      </c>
      <c r="I414">
        <v>1</v>
      </c>
      <c r="J414">
        <v>2</v>
      </c>
      <c r="K414">
        <f>I414+J414</f>
        <v>3</v>
      </c>
      <c r="L414">
        <v>-2</v>
      </c>
      <c r="M414">
        <v>10</v>
      </c>
      <c r="N414">
        <v>18</v>
      </c>
      <c r="O414" s="4">
        <f t="shared" si="355"/>
        <v>5.5555555555555552E-2</v>
      </c>
      <c r="P414">
        <v>191</v>
      </c>
      <c r="Q414">
        <v>0</v>
      </c>
      <c r="R414">
        <v>0</v>
      </c>
      <c r="S414">
        <v>0</v>
      </c>
      <c r="T414">
        <v>0</v>
      </c>
      <c r="U414" s="4">
        <f t="shared" si="356"/>
        <v>0</v>
      </c>
      <c r="V414" s="40">
        <v>0</v>
      </c>
      <c r="W414">
        <v>0</v>
      </c>
      <c r="X414">
        <v>2</v>
      </c>
      <c r="Y414">
        <v>0</v>
      </c>
      <c r="Z414">
        <v>0</v>
      </c>
      <c r="AA414">
        <f>I414-W414-Y414</f>
        <v>1</v>
      </c>
      <c r="AB414">
        <f>J414-X414-Z414</f>
        <v>0</v>
      </c>
      <c r="AC414" s="9">
        <f t="shared" si="331"/>
        <v>0</v>
      </c>
      <c r="AD414" s="9">
        <f t="shared" si="332"/>
        <v>20.701552616446232</v>
      </c>
      <c r="AE414" s="9">
        <f t="shared" si="333"/>
        <v>0</v>
      </c>
      <c r="AF414" s="9">
        <f t="shared" si="334"/>
        <v>0</v>
      </c>
      <c r="AG414" s="9">
        <f t="shared" si="335"/>
        <v>10.367170626349893</v>
      </c>
      <c r="AH414" s="9">
        <f t="shared" si="336"/>
        <v>0</v>
      </c>
      <c r="AI414" s="6">
        <f t="shared" si="337"/>
        <v>2.0734341252699786</v>
      </c>
      <c r="AJ414" s="6">
        <f t="shared" si="338"/>
        <v>4.1403105232892461</v>
      </c>
      <c r="AK414" s="6">
        <f t="shared" si="339"/>
        <v>0</v>
      </c>
      <c r="AL414" s="6">
        <f t="shared" si="340"/>
        <v>3.1101511879049677</v>
      </c>
      <c r="AM414" s="6">
        <f t="shared" si="341"/>
        <v>0</v>
      </c>
      <c r="AN414" s="6">
        <f t="shared" si="342"/>
        <v>0</v>
      </c>
      <c r="AO414" s="33">
        <v>115.75</v>
      </c>
      <c r="AP414" s="33">
        <v>28.983333333333334</v>
      </c>
      <c r="AQ414" s="33">
        <v>11.016666666666667</v>
      </c>
      <c r="AR414" s="32">
        <v>155.75</v>
      </c>
      <c r="AS414" s="40">
        <v>5</v>
      </c>
      <c r="AT414" s="40">
        <v>13</v>
      </c>
      <c r="AU414" s="40">
        <v>9</v>
      </c>
      <c r="AV414" s="40">
        <v>1</v>
      </c>
      <c r="AW414" s="40">
        <v>2</v>
      </c>
      <c r="AX414" s="9">
        <f t="shared" si="343"/>
        <v>1.9261637239165328</v>
      </c>
      <c r="AY414" s="9">
        <f t="shared" si="344"/>
        <v>5.0080256821829856</v>
      </c>
      <c r="AZ414" s="9">
        <f t="shared" si="345"/>
        <v>3.4670947030497592</v>
      </c>
      <c r="BA414" s="9">
        <f t="shared" si="346"/>
        <v>0.3852327447833066</v>
      </c>
      <c r="BB414" s="9">
        <f t="shared" si="347"/>
        <v>0.7704654895666132</v>
      </c>
      <c r="BC414" s="9">
        <f t="shared" si="348"/>
        <v>12.861111111111111</v>
      </c>
      <c r="BD414" s="9">
        <f t="shared" si="349"/>
        <v>1.2240740740740741</v>
      </c>
      <c r="BE414" s="9">
        <f t="shared" si="350"/>
        <v>3.2203703703703703</v>
      </c>
      <c r="BF414" s="3">
        <v>4</v>
      </c>
      <c r="BG414" s="3">
        <v>2</v>
      </c>
      <c r="BH414" s="3">
        <v>0</v>
      </c>
      <c r="BI414" s="3">
        <v>6</v>
      </c>
      <c r="BJ414" s="3">
        <v>6</v>
      </c>
      <c r="BK414" s="3">
        <v>0</v>
      </c>
      <c r="BL414" s="3">
        <v>0</v>
      </c>
      <c r="BM414" s="3">
        <v>6</v>
      </c>
      <c r="BN414" s="34">
        <f t="shared" si="367"/>
        <v>3.6590687091811609</v>
      </c>
      <c r="BO414" s="34">
        <f t="shared" si="368"/>
        <v>46.986436072952301</v>
      </c>
      <c r="BP414" s="34">
        <v>1.1287757726424699</v>
      </c>
      <c r="BQ414" s="34">
        <v>0.47791016491991711</v>
      </c>
      <c r="BR414" s="34">
        <v>-8.1274265494917161E-2</v>
      </c>
      <c r="BS414" s="34">
        <v>-2.3247636449307097E-2</v>
      </c>
      <c r="BT414" s="34">
        <v>0</v>
      </c>
      <c r="BU414" s="34">
        <f t="shared" si="369"/>
        <v>1.5021640356181627</v>
      </c>
      <c r="BV414" s="34">
        <f t="shared" si="370"/>
        <v>19.289425818531782</v>
      </c>
      <c r="BW414" s="34">
        <v>1.2663228408437688</v>
      </c>
      <c r="BX414" s="34">
        <v>0.8931558456429628</v>
      </c>
      <c r="BY414" s="34">
        <v>1.2873087036917739</v>
      </c>
      <c r="BZ414" s="34">
        <v>-1.2898827166155067</v>
      </c>
      <c r="CA414" s="34">
        <f t="shared" si="371"/>
        <v>2.1569046735629982</v>
      </c>
      <c r="CB414" s="34">
        <f t="shared" si="372"/>
        <v>27.697010254420523</v>
      </c>
      <c r="CE414" s="68">
        <f t="shared" si="351"/>
        <v>165000</v>
      </c>
      <c r="CF414" s="9">
        <v>3.7</v>
      </c>
      <c r="CG414" s="9">
        <v>2.7</v>
      </c>
      <c r="CH414" s="9">
        <v>-1</v>
      </c>
      <c r="CI414" s="9">
        <v>0.3</v>
      </c>
      <c r="CJ414" s="9">
        <f t="shared" si="365"/>
        <v>3.0651340996168583</v>
      </c>
      <c r="CK414" s="9">
        <v>0</v>
      </c>
      <c r="CL414" s="9">
        <f t="shared" si="366"/>
        <v>0</v>
      </c>
      <c r="CM414" s="9">
        <v>0.3</v>
      </c>
      <c r="CN414" t="s">
        <v>3283</v>
      </c>
      <c r="CO414" t="s">
        <v>3284</v>
      </c>
      <c r="CP414" t="s">
        <v>3285</v>
      </c>
      <c r="CQ414" t="s">
        <v>2973</v>
      </c>
      <c r="CR414">
        <v>75</v>
      </c>
      <c r="CS414">
        <v>246</v>
      </c>
      <c r="CU414" t="s">
        <v>3403</v>
      </c>
      <c r="CV414" t="s">
        <v>1202</v>
      </c>
      <c r="CW414">
        <v>0</v>
      </c>
      <c r="CX414">
        <v>0</v>
      </c>
      <c r="CY414">
        <v>0</v>
      </c>
      <c r="CZ414" s="70"/>
      <c r="DA414">
        <v>0</v>
      </c>
    </row>
    <row r="415" spans="1:105" x14ac:dyDescent="0.2">
      <c r="A415" s="44" t="s">
        <v>2372</v>
      </c>
      <c r="B415" s="43" t="s">
        <v>956</v>
      </c>
      <c r="C415" s="43" t="s">
        <v>956</v>
      </c>
      <c r="D415" s="82" t="s">
        <v>956</v>
      </c>
      <c r="E415" s="42" t="str">
        <f t="shared" si="354"/>
        <v xml:space="preserve">Byfuglien, Dustin </v>
      </c>
      <c r="F415" s="42" t="s">
        <v>2542</v>
      </c>
      <c r="G415" s="45" t="s">
        <v>3334</v>
      </c>
      <c r="H415" s="43">
        <v>67</v>
      </c>
      <c r="I415" s="64">
        <v>19</v>
      </c>
      <c r="J415" s="64">
        <v>17</v>
      </c>
      <c r="K415" s="64">
        <v>36</v>
      </c>
      <c r="L415" s="43">
        <v>-7</v>
      </c>
      <c r="M415">
        <v>59</v>
      </c>
      <c r="N415">
        <v>163</v>
      </c>
      <c r="O415" s="4">
        <f t="shared" si="355"/>
        <v>0.1165644171779141</v>
      </c>
      <c r="Q415">
        <v>4</v>
      </c>
      <c r="R415">
        <v>0</v>
      </c>
      <c r="S415">
        <v>0</v>
      </c>
      <c r="T415">
        <v>1</v>
      </c>
      <c r="U415" s="4">
        <f t="shared" si="356"/>
        <v>0</v>
      </c>
      <c r="V415">
        <v>0</v>
      </c>
      <c r="W415">
        <v>7</v>
      </c>
      <c r="X415">
        <v>10</v>
      </c>
      <c r="Y415">
        <v>0</v>
      </c>
      <c r="Z415">
        <v>0</v>
      </c>
      <c r="AA415">
        <v>12</v>
      </c>
      <c r="AB415">
        <v>7</v>
      </c>
      <c r="AC415" s="9">
        <f t="shared" si="331"/>
        <v>8.0300809381173934</v>
      </c>
      <c r="AD415" s="9">
        <f t="shared" si="332"/>
        <v>11.471544197310561</v>
      </c>
      <c r="AE415" s="9">
        <f t="shared" si="333"/>
        <v>0</v>
      </c>
      <c r="AF415" s="9">
        <f t="shared" si="334"/>
        <v>0</v>
      </c>
      <c r="AG415" s="9">
        <f t="shared" si="335"/>
        <v>16.606761873642533</v>
      </c>
      <c r="AH415" s="9">
        <f t="shared" si="336"/>
        <v>9.687277759624811</v>
      </c>
      <c r="AI415" s="58">
        <f t="shared" si="337"/>
        <v>2.2142349164856707</v>
      </c>
      <c r="AJ415" s="58">
        <f t="shared" si="338"/>
        <v>6.1946338665477034</v>
      </c>
      <c r="AK415" s="58">
        <f t="shared" si="339"/>
        <v>0</v>
      </c>
      <c r="AL415" s="58">
        <f t="shared" si="340"/>
        <v>2.5602091221865568</v>
      </c>
      <c r="AM415" s="58">
        <f t="shared" si="341"/>
        <v>0.45886176789242245</v>
      </c>
      <c r="AN415" s="58">
        <f t="shared" si="342"/>
        <v>19.485791610284167</v>
      </c>
      <c r="AO415" s="56">
        <v>867.11666666666667</v>
      </c>
      <c r="AP415" s="56">
        <v>261.51666666666665</v>
      </c>
      <c r="AQ415" s="56">
        <v>12.316666666666666</v>
      </c>
      <c r="AR415" s="57">
        <f>SUM(AO415:AQ415)</f>
        <v>1140.9499999999998</v>
      </c>
      <c r="AS415">
        <v>30</v>
      </c>
      <c r="AT415">
        <v>137</v>
      </c>
      <c r="AU415">
        <v>63</v>
      </c>
      <c r="AV415">
        <v>28</v>
      </c>
      <c r="AW415">
        <v>30</v>
      </c>
      <c r="AX415" s="9">
        <f t="shared" si="343"/>
        <v>1.5776326745256148</v>
      </c>
      <c r="AY415" s="9">
        <f t="shared" si="344"/>
        <v>7.204522547000308</v>
      </c>
      <c r="AZ415" s="9">
        <f t="shared" si="345"/>
        <v>3.3130286165037912</v>
      </c>
      <c r="BA415" s="9">
        <f t="shared" si="346"/>
        <v>1.4724571628905738</v>
      </c>
      <c r="BB415" s="9">
        <f t="shared" si="347"/>
        <v>1.5776326745256148</v>
      </c>
      <c r="BC415" s="33">
        <f t="shared" si="348"/>
        <v>12.942039800995024</v>
      </c>
      <c r="BD415" s="33">
        <f t="shared" si="349"/>
        <v>0.18383084577114428</v>
      </c>
      <c r="BE415" s="33">
        <f t="shared" si="350"/>
        <v>3.903233830845771</v>
      </c>
      <c r="BF415" s="42">
        <f>BI415-BG415-BH415</f>
        <v>32</v>
      </c>
      <c r="BG415" s="43">
        <v>27</v>
      </c>
      <c r="BH415" s="43">
        <v>0</v>
      </c>
      <c r="BI415" s="43">
        <v>59</v>
      </c>
      <c r="BJ415" s="42">
        <f>BM415-BK415-BL415</f>
        <v>37</v>
      </c>
      <c r="BK415" s="43">
        <v>2</v>
      </c>
      <c r="BL415" s="43">
        <v>4</v>
      </c>
      <c r="BM415" s="43">
        <v>43</v>
      </c>
      <c r="BN415" s="34">
        <f t="shared" si="367"/>
        <v>53.664173600268199</v>
      </c>
      <c r="BO415" s="34">
        <f t="shared" si="368"/>
        <v>94.069281914664458</v>
      </c>
      <c r="BP415" s="33">
        <v>24.8054846705312</v>
      </c>
      <c r="BQ415" s="33">
        <v>12.43187170056723</v>
      </c>
      <c r="BR415" s="33">
        <v>3.8336240849864431</v>
      </c>
      <c r="BS415" s="33">
        <v>-2.7132732433152559E-2</v>
      </c>
      <c r="BT415" s="33">
        <v>0</v>
      </c>
      <c r="BU415" s="9">
        <f t="shared" si="369"/>
        <v>41.043847723651716</v>
      </c>
      <c r="BV415" s="34">
        <f t="shared" si="370"/>
        <v>71.946794730096371</v>
      </c>
      <c r="BW415" s="33">
        <v>15.550453646016276</v>
      </c>
      <c r="BX415" s="33">
        <v>3.2049040049907762</v>
      </c>
      <c r="BY415" s="33">
        <v>-1.3433948831744162</v>
      </c>
      <c r="BZ415" s="33">
        <v>-4.791636891216152</v>
      </c>
      <c r="CA415" s="9">
        <f t="shared" si="371"/>
        <v>12.620325876616485</v>
      </c>
      <c r="CB415" s="34">
        <f t="shared" si="372"/>
        <v>22.122487184568101</v>
      </c>
      <c r="CC415" s="47">
        <v>41.362426999999997</v>
      </c>
      <c r="CD415">
        <v>2190425</v>
      </c>
      <c r="CE415" s="68">
        <f t="shared" si="351"/>
        <v>2680818.656716418</v>
      </c>
      <c r="CF415" s="62">
        <v>29</v>
      </c>
      <c r="CG415" s="62">
        <v>21</v>
      </c>
      <c r="CH415" s="62">
        <v>-5.4</v>
      </c>
      <c r="CI415" s="62">
        <v>8.1999999999999993</v>
      </c>
      <c r="CJ415" s="63">
        <f t="shared" si="365"/>
        <v>11.59188097117344</v>
      </c>
      <c r="CK415" s="62">
        <v>0.4</v>
      </c>
      <c r="CL415" s="63">
        <f t="shared" si="366"/>
        <v>0.56545760834992409</v>
      </c>
      <c r="CM415" s="62">
        <v>8.6</v>
      </c>
      <c r="CN415" t="s">
        <v>1912</v>
      </c>
      <c r="CO415" t="s">
        <v>3109</v>
      </c>
      <c r="CP415" t="s">
        <v>2413</v>
      </c>
      <c r="CQ415" t="s">
        <v>2414</v>
      </c>
      <c r="CR415">
        <v>75</v>
      </c>
      <c r="CS415">
        <v>246</v>
      </c>
      <c r="CT415">
        <v>52</v>
      </c>
      <c r="CU415" t="s">
        <v>3401</v>
      </c>
      <c r="CZ415" s="72">
        <v>648333.33333333337</v>
      </c>
      <c r="DA415">
        <v>0</v>
      </c>
    </row>
    <row r="416" spans="1:105" s="18" customFormat="1" x14ac:dyDescent="0.2">
      <c r="A416" s="44" t="s">
        <v>2372</v>
      </c>
      <c r="B416" s="43"/>
      <c r="C416" s="43" t="s">
        <v>956</v>
      </c>
      <c r="D416" s="82" t="s">
        <v>956</v>
      </c>
      <c r="E416" s="42" t="str">
        <f t="shared" si="354"/>
        <v xml:space="preserve">Skille, Jack </v>
      </c>
      <c r="F416" s="42" t="s">
        <v>874</v>
      </c>
      <c r="G416" s="45" t="s">
        <v>1528</v>
      </c>
      <c r="H416" s="43">
        <v>16</v>
      </c>
      <c r="I416" s="64">
        <v>3</v>
      </c>
      <c r="J416" s="64">
        <v>2</v>
      </c>
      <c r="K416" s="64">
        <v>5</v>
      </c>
      <c r="L416" s="43">
        <v>1</v>
      </c>
      <c r="M416">
        <v>0</v>
      </c>
      <c r="N416">
        <v>23</v>
      </c>
      <c r="O416" s="4">
        <f t="shared" si="355"/>
        <v>0.13043478260869565</v>
      </c>
      <c r="P416"/>
      <c r="Q416">
        <v>0</v>
      </c>
      <c r="R416">
        <v>0</v>
      </c>
      <c r="S416">
        <v>2</v>
      </c>
      <c r="T416">
        <v>2</v>
      </c>
      <c r="U416" s="4">
        <f t="shared" si="356"/>
        <v>0.5</v>
      </c>
      <c r="V416">
        <v>0.4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2</v>
      </c>
      <c r="AC416" s="9">
        <f t="shared" si="331"/>
        <v>0</v>
      </c>
      <c r="AD416" s="9">
        <f t="shared" si="332"/>
        <v>0</v>
      </c>
      <c r="AE416" s="9">
        <f t="shared" si="333"/>
        <v>0</v>
      </c>
      <c r="AF416" s="9">
        <f t="shared" si="334"/>
        <v>0</v>
      </c>
      <c r="AG416" s="9">
        <f t="shared" si="335"/>
        <v>20.999416682869921</v>
      </c>
      <c r="AH416" s="9">
        <f t="shared" si="336"/>
        <v>13.999611121913281</v>
      </c>
      <c r="AI416" s="58">
        <f t="shared" si="337"/>
        <v>2.0999416682869922</v>
      </c>
      <c r="AJ416" s="58">
        <f t="shared" si="338"/>
        <v>0</v>
      </c>
      <c r="AK416" s="58">
        <f t="shared" si="339"/>
        <v>0</v>
      </c>
      <c r="AL416" s="58">
        <f t="shared" si="340"/>
        <v>1.7499513902391599</v>
      </c>
      <c r="AM416" s="58">
        <f t="shared" si="341"/>
        <v>0</v>
      </c>
      <c r="AN416" s="58">
        <f t="shared" si="342"/>
        <v>0</v>
      </c>
      <c r="AO416" s="56">
        <v>171.43333333333334</v>
      </c>
      <c r="AP416" s="56">
        <v>18.833333333333332</v>
      </c>
      <c r="AQ416" s="56">
        <v>1.35</v>
      </c>
      <c r="AR416" s="57">
        <f>SUM(AO416:AQ416)</f>
        <v>191.61666666666667</v>
      </c>
      <c r="AS416">
        <v>4</v>
      </c>
      <c r="AT416">
        <v>15</v>
      </c>
      <c r="AU416">
        <v>10</v>
      </c>
      <c r="AV416">
        <v>3</v>
      </c>
      <c r="AW416">
        <v>3</v>
      </c>
      <c r="AX416" s="9">
        <f t="shared" si="343"/>
        <v>1.2525006523440896</v>
      </c>
      <c r="AY416" s="9">
        <f t="shared" si="344"/>
        <v>4.6968774462903369</v>
      </c>
      <c r="AZ416" s="9">
        <f t="shared" si="345"/>
        <v>3.1312516308602243</v>
      </c>
      <c r="BA416" s="9">
        <f t="shared" si="346"/>
        <v>0.93937548925806724</v>
      </c>
      <c r="BB416" s="9">
        <f t="shared" si="347"/>
        <v>0.93937548925806724</v>
      </c>
      <c r="BC416" s="33">
        <f t="shared" si="348"/>
        <v>10.714583333333334</v>
      </c>
      <c r="BD416" s="33">
        <f t="shared" si="349"/>
        <v>8.4375000000000006E-2</v>
      </c>
      <c r="BE416" s="33">
        <f t="shared" si="350"/>
        <v>1.1770833333333333</v>
      </c>
      <c r="BF416" s="42">
        <f>BI416-BG416-BH416</f>
        <v>6</v>
      </c>
      <c r="BG416" s="43">
        <v>0</v>
      </c>
      <c r="BH416" s="43">
        <v>0</v>
      </c>
      <c r="BI416" s="43">
        <v>6</v>
      </c>
      <c r="BJ416" s="42">
        <f>BM416-BK416-BL416</f>
        <v>5</v>
      </c>
      <c r="BK416" s="43">
        <v>0</v>
      </c>
      <c r="BL416" s="43">
        <v>0</v>
      </c>
      <c r="BM416" s="43">
        <v>5</v>
      </c>
      <c r="BN416" s="34">
        <f t="shared" si="367"/>
        <v>6.8353182838899755</v>
      </c>
      <c r="BO416" s="34">
        <f t="shared" si="368"/>
        <v>71.343671746263979</v>
      </c>
      <c r="BP416" s="33">
        <v>3.8670899843279041</v>
      </c>
      <c r="BQ416" s="33">
        <v>-0.93957278342330264</v>
      </c>
      <c r="BR416" s="33">
        <v>-4.5246023445210094E-2</v>
      </c>
      <c r="BS416" s="33">
        <v>-1.5645992909870246E-2</v>
      </c>
      <c r="BT416" s="33">
        <v>0</v>
      </c>
      <c r="BU416" s="9">
        <f t="shared" si="369"/>
        <v>2.866625184549521</v>
      </c>
      <c r="BV416" s="34">
        <f t="shared" si="370"/>
        <v>29.920415947285598</v>
      </c>
      <c r="BW416" s="33">
        <v>1.823568462420134</v>
      </c>
      <c r="BX416" s="33">
        <v>5.8787343969040021E-2</v>
      </c>
      <c r="BY416" s="33">
        <v>0.13343442626096888</v>
      </c>
      <c r="BZ416" s="33">
        <v>1.952902866690311</v>
      </c>
      <c r="CA416" s="9">
        <f t="shared" si="371"/>
        <v>3.9686930993404541</v>
      </c>
      <c r="CB416" s="34">
        <f t="shared" si="372"/>
        <v>41.423255798978381</v>
      </c>
      <c r="CC416" s="15"/>
      <c r="CD416"/>
      <c r="CE416" s="68">
        <f t="shared" si="351"/>
        <v>165000</v>
      </c>
      <c r="CF416" s="62">
        <v>3.3</v>
      </c>
      <c r="CG416" s="62">
        <v>3.1</v>
      </c>
      <c r="CH416" s="62">
        <v>0.9</v>
      </c>
      <c r="CI416" s="62">
        <v>0.6</v>
      </c>
      <c r="CJ416" s="63">
        <f t="shared" si="365"/>
        <v>5.6657223796033991</v>
      </c>
      <c r="CK416" s="62">
        <v>0.3</v>
      </c>
      <c r="CL416" s="63">
        <f t="shared" si="366"/>
        <v>2.8328611898016995</v>
      </c>
      <c r="CM416" s="62">
        <v>0.9</v>
      </c>
      <c r="CN416" t="s">
        <v>1973</v>
      </c>
      <c r="CO416" t="s">
        <v>2986</v>
      </c>
      <c r="CP416" t="s">
        <v>1571</v>
      </c>
      <c r="CQ416" t="s">
        <v>2414</v>
      </c>
      <c r="CR416">
        <v>73</v>
      </c>
      <c r="CS416">
        <v>198</v>
      </c>
      <c r="CT416">
        <v>11</v>
      </c>
      <c r="CU416" t="s">
        <v>3401</v>
      </c>
      <c r="CV416" t="s">
        <v>3090</v>
      </c>
      <c r="CW416"/>
      <c r="CX416"/>
      <c r="CY416"/>
      <c r="CZ416" s="72">
        <v>1275000</v>
      </c>
      <c r="DA416">
        <v>0</v>
      </c>
    </row>
    <row r="417" spans="1:105" x14ac:dyDescent="0.2">
      <c r="A417" s="44" t="s">
        <v>2372</v>
      </c>
      <c r="B417" s="43"/>
      <c r="C417" s="43" t="s">
        <v>956</v>
      </c>
      <c r="D417" s="82" t="s">
        <v>956</v>
      </c>
      <c r="E417" s="42" t="str">
        <f t="shared" si="354"/>
        <v xml:space="preserve">Dowell, Jacob </v>
      </c>
      <c r="F417" s="42" t="s">
        <v>2601</v>
      </c>
      <c r="G417" s="45" t="s">
        <v>2373</v>
      </c>
      <c r="H417" s="43">
        <v>19</v>
      </c>
      <c r="I417" s="64">
        <v>2</v>
      </c>
      <c r="J417" s="64">
        <v>1</v>
      </c>
      <c r="K417" s="64">
        <v>3</v>
      </c>
      <c r="L417" s="43">
        <v>1</v>
      </c>
      <c r="M417">
        <v>10</v>
      </c>
      <c r="N417">
        <v>19</v>
      </c>
      <c r="O417" s="4">
        <f t="shared" si="355"/>
        <v>0.10526315789473684</v>
      </c>
      <c r="Q417">
        <v>0</v>
      </c>
      <c r="R417">
        <v>0</v>
      </c>
      <c r="S417">
        <v>79</v>
      </c>
      <c r="T417">
        <v>91</v>
      </c>
      <c r="U417" s="4">
        <f t="shared" si="356"/>
        <v>0.46470588235294119</v>
      </c>
      <c r="V417">
        <v>16.600000000000001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1</v>
      </c>
      <c r="AC417" s="9">
        <f t="shared" si="331"/>
        <v>0</v>
      </c>
      <c r="AD417" s="9">
        <f t="shared" si="332"/>
        <v>0</v>
      </c>
      <c r="AE417" s="9">
        <f t="shared" si="333"/>
        <v>5.2340796743239313</v>
      </c>
      <c r="AF417" s="9">
        <f t="shared" si="334"/>
        <v>0</v>
      </c>
      <c r="AG417" s="9">
        <f t="shared" si="335"/>
        <v>7.2992700729926998</v>
      </c>
      <c r="AH417" s="9">
        <f t="shared" si="336"/>
        <v>7.2992700729926998</v>
      </c>
      <c r="AI417" s="58">
        <f t="shared" si="337"/>
        <v>1.0948905109489051</v>
      </c>
      <c r="AJ417" s="58">
        <f t="shared" si="338"/>
        <v>12.244897959183673</v>
      </c>
      <c r="AK417" s="58">
        <f t="shared" si="339"/>
        <v>1.0468159348647861</v>
      </c>
      <c r="AL417" s="58">
        <f t="shared" si="340"/>
        <v>0.72992700729927007</v>
      </c>
      <c r="AM417" s="58">
        <f t="shared" si="341"/>
        <v>12.244897959183673</v>
      </c>
      <c r="AN417" s="58">
        <f t="shared" si="342"/>
        <v>9.4213434137830756</v>
      </c>
      <c r="AO417" s="56">
        <v>164.4</v>
      </c>
      <c r="AP417" s="56">
        <v>4.9000000000000004</v>
      </c>
      <c r="AQ417" s="56">
        <v>57.316666666666677</v>
      </c>
      <c r="AR417" s="57">
        <f>SUM(AO417:AQ417)</f>
        <v>226.61666666666667</v>
      </c>
      <c r="AS417">
        <v>10</v>
      </c>
      <c r="AT417">
        <v>24</v>
      </c>
      <c r="AU417">
        <v>4</v>
      </c>
      <c r="AV417">
        <v>6</v>
      </c>
      <c r="AW417">
        <v>4</v>
      </c>
      <c r="AX417" s="9">
        <f t="shared" si="343"/>
        <v>2.6476428623961166</v>
      </c>
      <c r="AY417" s="9">
        <f t="shared" si="344"/>
        <v>6.3543428697506803</v>
      </c>
      <c r="AZ417" s="9">
        <f t="shared" si="345"/>
        <v>1.0590571449584467</v>
      </c>
      <c r="BA417" s="9">
        <f t="shared" si="346"/>
        <v>1.5885857174376701</v>
      </c>
      <c r="BB417" s="9">
        <f t="shared" si="347"/>
        <v>1.0590571449584467</v>
      </c>
      <c r="BC417" s="33">
        <f t="shared" si="348"/>
        <v>8.6526315789473696</v>
      </c>
      <c r="BD417" s="33">
        <f t="shared" si="349"/>
        <v>3.0166666666666671</v>
      </c>
      <c r="BE417" s="33">
        <f t="shared" si="350"/>
        <v>0.25789473684210529</v>
      </c>
      <c r="BF417" s="42">
        <f>BI417-BG417-BH417</f>
        <v>3</v>
      </c>
      <c r="BG417" s="43">
        <v>1</v>
      </c>
      <c r="BH417" s="43">
        <v>1</v>
      </c>
      <c r="BI417" s="43">
        <v>5</v>
      </c>
      <c r="BJ417" s="42">
        <f>BM417-BK417-BL417</f>
        <v>2</v>
      </c>
      <c r="BK417" s="43">
        <v>1</v>
      </c>
      <c r="BL417" s="43">
        <v>9</v>
      </c>
      <c r="BM417" s="43">
        <v>12</v>
      </c>
      <c r="BN417" s="34">
        <f t="shared" si="367"/>
        <v>2.9582098998792823</v>
      </c>
      <c r="BO417" s="34">
        <f t="shared" si="368"/>
        <v>26.107611089616377</v>
      </c>
      <c r="BP417" s="33">
        <v>-0.8821728342507057</v>
      </c>
      <c r="BQ417" s="33">
        <v>-0.24445521975792128</v>
      </c>
      <c r="BR417" s="33">
        <v>3.7674052411138727E-2</v>
      </c>
      <c r="BS417" s="33">
        <v>1.8629384138555412</v>
      </c>
      <c r="BT417" s="33">
        <v>0</v>
      </c>
      <c r="BU417" s="9">
        <f t="shared" si="369"/>
        <v>0.77398441225805281</v>
      </c>
      <c r="BV417" s="34">
        <f t="shared" si="370"/>
        <v>6.8307810157362905</v>
      </c>
      <c r="BW417" s="33">
        <v>2.6188929153970775</v>
      </c>
      <c r="BX417" s="33">
        <v>-9.2970049095517024E-2</v>
      </c>
      <c r="BY417" s="33">
        <v>0.38940753725643013</v>
      </c>
      <c r="BZ417" s="33">
        <v>-0.73110491593676086</v>
      </c>
      <c r="CA417" s="9">
        <f t="shared" si="371"/>
        <v>2.1842254876212297</v>
      </c>
      <c r="CB417" s="34">
        <f t="shared" si="372"/>
        <v>19.276830073880088</v>
      </c>
      <c r="CE417" s="68">
        <f t="shared" si="351"/>
        <v>165000</v>
      </c>
      <c r="CF417" s="62">
        <v>3.1</v>
      </c>
      <c r="CG417" s="62">
        <v>5.3</v>
      </c>
      <c r="CH417" s="62">
        <v>-0.9</v>
      </c>
      <c r="CI417" s="62">
        <v>-0.1</v>
      </c>
      <c r="CJ417" s="63">
        <f t="shared" si="365"/>
        <v>-0.69244085401038658</v>
      </c>
      <c r="CK417" s="62">
        <v>0.4</v>
      </c>
      <c r="CL417" s="63">
        <f t="shared" si="366"/>
        <v>2.7697634160415463</v>
      </c>
      <c r="CM417" s="62">
        <v>0.2</v>
      </c>
      <c r="CN417" t="s">
        <v>1974</v>
      </c>
      <c r="CO417" t="s">
        <v>1975</v>
      </c>
      <c r="CP417" t="s">
        <v>1571</v>
      </c>
      <c r="CQ417" t="s">
        <v>2414</v>
      </c>
      <c r="CR417">
        <v>72</v>
      </c>
      <c r="CS417">
        <v>202</v>
      </c>
      <c r="CT417">
        <v>49</v>
      </c>
      <c r="CU417" t="s">
        <v>3402</v>
      </c>
      <c r="CV417" t="s">
        <v>3090</v>
      </c>
      <c r="CZ417" s="72">
        <v>687500</v>
      </c>
      <c r="DA417">
        <v>0</v>
      </c>
    </row>
    <row r="418" spans="1:105" x14ac:dyDescent="0.2">
      <c r="A418" s="38" t="s">
        <v>2452</v>
      </c>
      <c r="B418" t="s">
        <v>956</v>
      </c>
      <c r="C418" t="s">
        <v>956</v>
      </c>
      <c r="D418" s="82" t="s">
        <v>956</v>
      </c>
      <c r="E418" t="str">
        <f t="shared" si="354"/>
        <v xml:space="preserve">Wisniewski, James </v>
      </c>
      <c r="F418" t="s">
        <v>2354</v>
      </c>
      <c r="G418" t="s">
        <v>1524</v>
      </c>
      <c r="H418">
        <v>50</v>
      </c>
      <c r="I418">
        <v>2</v>
      </c>
      <c r="J418">
        <v>8</v>
      </c>
      <c r="K418">
        <f>I418+J418</f>
        <v>10</v>
      </c>
      <c r="L418">
        <v>3</v>
      </c>
      <c r="M418">
        <v>39</v>
      </c>
      <c r="N418">
        <v>55</v>
      </c>
      <c r="O418" s="4">
        <f t="shared" si="355"/>
        <v>3.6363636363636362E-2</v>
      </c>
      <c r="P418">
        <v>1237</v>
      </c>
      <c r="Q418">
        <v>0</v>
      </c>
      <c r="R418">
        <v>0</v>
      </c>
      <c r="S418">
        <v>0</v>
      </c>
      <c r="T418">
        <v>1</v>
      </c>
      <c r="U418" s="4">
        <f t="shared" si="356"/>
        <v>0</v>
      </c>
      <c r="V418" s="40">
        <v>0</v>
      </c>
      <c r="W418">
        <v>0</v>
      </c>
      <c r="X418">
        <v>1</v>
      </c>
      <c r="Y418">
        <v>0</v>
      </c>
      <c r="Z418">
        <v>0</v>
      </c>
      <c r="AA418">
        <f>I418-W418-Y418</f>
        <v>2</v>
      </c>
      <c r="AB418">
        <f>J418-X418-Z418</f>
        <v>7</v>
      </c>
      <c r="AC418" s="9">
        <f t="shared" si="331"/>
        <v>0</v>
      </c>
      <c r="AD418" s="9">
        <f t="shared" si="332"/>
        <v>2.7812113720642766</v>
      </c>
      <c r="AE418" s="9">
        <f t="shared" si="333"/>
        <v>0</v>
      </c>
      <c r="AF418" s="9">
        <f t="shared" si="334"/>
        <v>0</v>
      </c>
      <c r="AG418" s="9">
        <f t="shared" si="335"/>
        <v>3.1269000260575006</v>
      </c>
      <c r="AH418" s="9">
        <f t="shared" si="336"/>
        <v>10.94415009120125</v>
      </c>
      <c r="AI418" s="6">
        <f t="shared" si="337"/>
        <v>2.3451750195431251</v>
      </c>
      <c r="AJ418" s="6">
        <f t="shared" si="338"/>
        <v>2.7812113720642766</v>
      </c>
      <c r="AK418" s="6">
        <f t="shared" si="339"/>
        <v>1.6168874915787108</v>
      </c>
      <c r="AL418" s="6">
        <f t="shared" si="340"/>
        <v>2.18883001824025</v>
      </c>
      <c r="AM418" s="6">
        <f t="shared" si="341"/>
        <v>1.1124845488257107</v>
      </c>
      <c r="AN418" s="6">
        <f t="shared" si="342"/>
        <v>6.4675499663148432</v>
      </c>
      <c r="AO418" s="32">
        <v>767.5333333333333</v>
      </c>
      <c r="AP418" s="32">
        <v>107.86666666666667</v>
      </c>
      <c r="AQ418" s="32">
        <v>74.216666666666669</v>
      </c>
      <c r="AR418" s="32">
        <v>949.61666666666667</v>
      </c>
      <c r="AS418" s="40">
        <v>53</v>
      </c>
      <c r="AT418" s="40">
        <v>82</v>
      </c>
      <c r="AU418" s="40">
        <v>31</v>
      </c>
      <c r="AV418" s="40">
        <v>13</v>
      </c>
      <c r="AW418" s="40">
        <v>6</v>
      </c>
      <c r="AX418" s="9">
        <f t="shared" si="343"/>
        <v>3.3487196588096952</v>
      </c>
      <c r="AY418" s="9">
        <f t="shared" si="344"/>
        <v>5.1810379626866983</v>
      </c>
      <c r="AZ418" s="9">
        <f t="shared" si="345"/>
        <v>1.9586850834547274</v>
      </c>
      <c r="BA418" s="9">
        <f t="shared" si="346"/>
        <v>0.82138406725520818</v>
      </c>
      <c r="BB418" s="9">
        <f t="shared" si="347"/>
        <v>0.37910033873317306</v>
      </c>
      <c r="BC418" s="9">
        <f t="shared" si="348"/>
        <v>15.350666666666665</v>
      </c>
      <c r="BD418" s="9">
        <f t="shared" si="349"/>
        <v>1.4843333333333333</v>
      </c>
      <c r="BE418" s="9">
        <f t="shared" si="350"/>
        <v>2.1573333333333333</v>
      </c>
      <c r="BF418" s="3">
        <v>30</v>
      </c>
      <c r="BG418" s="3">
        <v>5</v>
      </c>
      <c r="BH418" s="3">
        <v>2</v>
      </c>
      <c r="BI418" s="3">
        <v>37</v>
      </c>
      <c r="BJ418" s="3">
        <v>28</v>
      </c>
      <c r="BK418" s="3">
        <v>2</v>
      </c>
      <c r="BL418" s="3">
        <v>8</v>
      </c>
      <c r="BM418" s="3">
        <v>38</v>
      </c>
      <c r="BN418" s="34">
        <f t="shared" si="367"/>
        <v>22.018199919872568</v>
      </c>
      <c r="BO418" s="34">
        <f t="shared" si="368"/>
        <v>46.372816932880077</v>
      </c>
      <c r="BP418" s="34">
        <v>2.8189747470150035</v>
      </c>
      <c r="BQ418" s="34">
        <v>-2.5122079206785459</v>
      </c>
      <c r="BR418" s="34">
        <v>-0.49553384966333819</v>
      </c>
      <c r="BS418" s="34">
        <v>-0.15661380500569513</v>
      </c>
      <c r="BT418" s="34">
        <v>0</v>
      </c>
      <c r="BU418" s="34">
        <f t="shared" si="369"/>
        <v>-0.34538082833257577</v>
      </c>
      <c r="BV418" s="34">
        <f t="shared" si="370"/>
        <v>-0.72741105007124085</v>
      </c>
      <c r="BW418" s="34">
        <v>17.870618137128453</v>
      </c>
      <c r="BX418" s="34">
        <v>1.0513084799753798</v>
      </c>
      <c r="BY418" s="34">
        <v>3.0191184545141709</v>
      </c>
      <c r="BZ418" s="34">
        <v>0.42253567658714275</v>
      </c>
      <c r="CA418" s="34">
        <f t="shared" si="371"/>
        <v>22.363580748205145</v>
      </c>
      <c r="CB418" s="34">
        <f t="shared" si="372"/>
        <v>47.100227982951317</v>
      </c>
      <c r="CC418" s="15">
        <v>51</v>
      </c>
      <c r="CD418" s="7">
        <v>1105122</v>
      </c>
      <c r="CE418" s="68">
        <f t="shared" si="351"/>
        <v>1812400.0799999998</v>
      </c>
      <c r="CF418" s="9">
        <v>18</v>
      </c>
      <c r="CG418" s="9">
        <v>19.100000000000001</v>
      </c>
      <c r="CH418" s="9">
        <v>7.1</v>
      </c>
      <c r="CI418" s="9">
        <v>-0.5</v>
      </c>
      <c r="CJ418" s="9">
        <f t="shared" si="365"/>
        <v>-0.8836264027569144</v>
      </c>
      <c r="CK418" s="9">
        <v>3.5</v>
      </c>
      <c r="CL418" s="9">
        <f t="shared" si="366"/>
        <v>6.1853848192984007</v>
      </c>
      <c r="CM418" s="9">
        <v>3</v>
      </c>
      <c r="CN418" t="s">
        <v>1248</v>
      </c>
      <c r="CO418" t="s">
        <v>1249</v>
      </c>
      <c r="CP418" t="s">
        <v>1250</v>
      </c>
      <c r="CQ418" t="s">
        <v>2973</v>
      </c>
      <c r="CR418">
        <v>72</v>
      </c>
      <c r="CS418">
        <v>207</v>
      </c>
      <c r="CU418" t="s">
        <v>3403</v>
      </c>
      <c r="CV418" t="s">
        <v>1202</v>
      </c>
      <c r="CW418">
        <v>0</v>
      </c>
      <c r="CX418">
        <v>0</v>
      </c>
      <c r="CY418">
        <v>0</v>
      </c>
      <c r="CZ418" s="70"/>
      <c r="DA418">
        <v>0</v>
      </c>
    </row>
    <row r="419" spans="1:105" x14ac:dyDescent="0.2">
      <c r="A419" s="44" t="s">
        <v>2372</v>
      </c>
      <c r="B419" s="43" t="s">
        <v>956</v>
      </c>
      <c r="C419" s="43" t="s">
        <v>956</v>
      </c>
      <c r="D419" s="82" t="s">
        <v>956</v>
      </c>
      <c r="E419" s="42" t="str">
        <f t="shared" si="354"/>
        <v xml:space="preserve">Wisniewski, James </v>
      </c>
      <c r="F419" s="42" t="s">
        <v>2354</v>
      </c>
      <c r="G419" s="45" t="s">
        <v>2374</v>
      </c>
      <c r="H419" s="43">
        <v>68</v>
      </c>
      <c r="I419" s="64">
        <v>7</v>
      </c>
      <c r="J419" s="64">
        <v>19</v>
      </c>
      <c r="K419" s="64">
        <v>26</v>
      </c>
      <c r="L419" s="43">
        <v>12</v>
      </c>
      <c r="M419">
        <v>103</v>
      </c>
      <c r="N419">
        <v>82</v>
      </c>
      <c r="O419" s="4">
        <f t="shared" si="355"/>
        <v>8.5365853658536592E-2</v>
      </c>
      <c r="Q419">
        <v>0</v>
      </c>
      <c r="R419">
        <v>0</v>
      </c>
      <c r="S419">
        <v>0</v>
      </c>
      <c r="T419">
        <v>0</v>
      </c>
      <c r="U419" s="4">
        <f t="shared" si="356"/>
        <v>0</v>
      </c>
      <c r="V419">
        <v>0</v>
      </c>
      <c r="W419">
        <v>1</v>
      </c>
      <c r="X419">
        <v>4</v>
      </c>
      <c r="Y419">
        <v>1</v>
      </c>
      <c r="Z419">
        <v>0</v>
      </c>
      <c r="AA419">
        <v>5</v>
      </c>
      <c r="AB419">
        <v>15</v>
      </c>
      <c r="AC419" s="9">
        <f t="shared" si="331"/>
        <v>2.8046120286693674</v>
      </c>
      <c r="AD419" s="9">
        <f t="shared" si="332"/>
        <v>11.21844811467747</v>
      </c>
      <c r="AE419" s="9">
        <f t="shared" si="333"/>
        <v>3.0933150025777629</v>
      </c>
      <c r="AF419" s="9">
        <f t="shared" si="334"/>
        <v>0</v>
      </c>
      <c r="AG419" s="9">
        <f t="shared" si="335"/>
        <v>6.2993228227965492</v>
      </c>
      <c r="AH419" s="9">
        <f t="shared" si="336"/>
        <v>18.897968468389649</v>
      </c>
      <c r="AI419" s="58">
        <f t="shared" si="337"/>
        <v>3.0236749549423436</v>
      </c>
      <c r="AJ419" s="58">
        <f t="shared" si="338"/>
        <v>3.9264568401371145</v>
      </c>
      <c r="AK419" s="58">
        <f t="shared" si="339"/>
        <v>1.2373260010311053</v>
      </c>
      <c r="AL419" s="58">
        <f t="shared" si="340"/>
        <v>2.3937426726626887</v>
      </c>
      <c r="AM419" s="58">
        <f t="shared" si="341"/>
        <v>0</v>
      </c>
      <c r="AN419" s="58">
        <f t="shared" si="342"/>
        <v>3.0933150025777629</v>
      </c>
      <c r="AO419" s="56">
        <v>952.48333333333335</v>
      </c>
      <c r="AP419" s="56">
        <v>106.96666666666667</v>
      </c>
      <c r="AQ419" s="56">
        <v>96.98333333333332</v>
      </c>
      <c r="AR419" s="57">
        <f>SUM(AO419:AQ419)</f>
        <v>1156.4333333333334</v>
      </c>
      <c r="AS419">
        <v>67</v>
      </c>
      <c r="AT419">
        <v>113</v>
      </c>
      <c r="AU419">
        <v>34</v>
      </c>
      <c r="AV419">
        <v>22</v>
      </c>
      <c r="AW419">
        <v>11</v>
      </c>
      <c r="AX419" s="9">
        <f t="shared" si="343"/>
        <v>3.4762055746115932</v>
      </c>
      <c r="AY419" s="9">
        <f t="shared" si="344"/>
        <v>5.8628541780762689</v>
      </c>
      <c r="AZ419" s="9">
        <f t="shared" si="345"/>
        <v>1.7640446199521516</v>
      </c>
      <c r="BA419" s="9">
        <f t="shared" si="346"/>
        <v>1.1414406364396277</v>
      </c>
      <c r="BB419" s="9">
        <f t="shared" si="347"/>
        <v>0.57072031821981384</v>
      </c>
      <c r="BC419" s="33">
        <f t="shared" si="348"/>
        <v>14.007107843137256</v>
      </c>
      <c r="BD419" s="33">
        <f t="shared" si="349"/>
        <v>1.4262254901960782</v>
      </c>
      <c r="BE419" s="33">
        <f t="shared" si="350"/>
        <v>1.5730392156862745</v>
      </c>
      <c r="BF419" s="42">
        <f>BI419-BG419-BH419</f>
        <v>48</v>
      </c>
      <c r="BG419" s="43">
        <v>7</v>
      </c>
      <c r="BH419" s="43">
        <v>2</v>
      </c>
      <c r="BI419" s="43">
        <v>57</v>
      </c>
      <c r="BJ419" s="42">
        <f>BM419-BK419-BL419</f>
        <v>38</v>
      </c>
      <c r="BK419" s="43">
        <v>0</v>
      </c>
      <c r="BL419" s="43">
        <v>5</v>
      </c>
      <c r="BM419" s="43">
        <v>43</v>
      </c>
      <c r="BN419" s="34">
        <f t="shared" si="367"/>
        <v>51.674072003434745</v>
      </c>
      <c r="BO419" s="34">
        <f t="shared" si="368"/>
        <v>89.368008537920744</v>
      </c>
      <c r="BP419" s="33">
        <v>16.069178314600922</v>
      </c>
      <c r="BQ419" s="33">
        <v>2.0601487514704644</v>
      </c>
      <c r="BR419" s="33">
        <v>3.1075779565516459</v>
      </c>
      <c r="BS419" s="33">
        <v>2.3135697303607565</v>
      </c>
      <c r="BT419" s="33">
        <v>0</v>
      </c>
      <c r="BU419" s="9">
        <f t="shared" si="369"/>
        <v>23.550474752983792</v>
      </c>
      <c r="BV419" s="34">
        <f t="shared" si="370"/>
        <v>40.729498318941211</v>
      </c>
      <c r="BW419" s="33">
        <v>18.210167052926757</v>
      </c>
      <c r="BX419" s="33">
        <v>1.7523496409283472</v>
      </c>
      <c r="BY419" s="33">
        <v>7.9297670817846635</v>
      </c>
      <c r="BZ419" s="33">
        <v>0.23131347481118333</v>
      </c>
      <c r="CA419" s="9">
        <f t="shared" si="371"/>
        <v>28.123597250450953</v>
      </c>
      <c r="CB419" s="34">
        <f t="shared" si="372"/>
        <v>48.63851021897954</v>
      </c>
      <c r="CC419" s="47">
        <v>54.021338999999998</v>
      </c>
      <c r="CD419">
        <v>2497947</v>
      </c>
      <c r="CE419" s="68">
        <f t="shared" si="351"/>
        <v>3012230.2058823528</v>
      </c>
      <c r="CF419" s="62">
        <v>22.7</v>
      </c>
      <c r="CG419" s="62">
        <v>23.9</v>
      </c>
      <c r="CH419" s="62">
        <v>10.9</v>
      </c>
      <c r="CI419" s="62">
        <v>4.5</v>
      </c>
      <c r="CJ419" s="63">
        <f t="shared" si="365"/>
        <v>6.6157823162588985</v>
      </c>
      <c r="CK419" s="62">
        <v>4.5</v>
      </c>
      <c r="CL419" s="63">
        <f t="shared" si="366"/>
        <v>6.6157823162588985</v>
      </c>
      <c r="CM419" s="62">
        <v>9</v>
      </c>
      <c r="CN419" t="s">
        <v>1980</v>
      </c>
      <c r="CO419" t="s">
        <v>1647</v>
      </c>
      <c r="CP419" t="s">
        <v>3105</v>
      </c>
      <c r="CQ419" t="s">
        <v>2414</v>
      </c>
      <c r="CR419">
        <v>72</v>
      </c>
      <c r="CS419">
        <v>207</v>
      </c>
      <c r="CT419">
        <v>43</v>
      </c>
      <c r="CU419" t="s">
        <v>3401</v>
      </c>
      <c r="CZ419" s="72">
        <v>650000</v>
      </c>
      <c r="DA419">
        <v>0</v>
      </c>
    </row>
    <row r="420" spans="1:105" x14ac:dyDescent="0.2">
      <c r="A420" s="38" t="s">
        <v>2452</v>
      </c>
      <c r="B420" t="s">
        <v>966</v>
      </c>
      <c r="D420" t="s">
        <v>956</v>
      </c>
      <c r="E420" t="str">
        <f t="shared" si="354"/>
        <v xml:space="preserve">Fahey, Jim </v>
      </c>
      <c r="F420" t="s">
        <v>1381</v>
      </c>
      <c r="G420" t="s">
        <v>1524</v>
      </c>
      <c r="H420">
        <v>13</v>
      </c>
      <c r="I420">
        <v>0</v>
      </c>
      <c r="J420">
        <v>1</v>
      </c>
      <c r="K420">
        <f>I420+J420</f>
        <v>1</v>
      </c>
      <c r="L420">
        <v>0</v>
      </c>
      <c r="M420">
        <v>2</v>
      </c>
      <c r="N420">
        <v>7</v>
      </c>
      <c r="O420" s="4">
        <f t="shared" si="355"/>
        <v>0</v>
      </c>
      <c r="P420">
        <v>209</v>
      </c>
      <c r="Q420">
        <v>0</v>
      </c>
      <c r="R420">
        <v>0</v>
      </c>
      <c r="S420">
        <v>0</v>
      </c>
      <c r="T420">
        <v>0</v>
      </c>
      <c r="U420" s="4">
        <f t="shared" si="356"/>
        <v>0</v>
      </c>
      <c r="V420" s="40">
        <v>0</v>
      </c>
      <c r="W420">
        <v>0</v>
      </c>
      <c r="X420">
        <v>0</v>
      </c>
      <c r="Y420">
        <v>0</v>
      </c>
      <c r="Z420">
        <v>0</v>
      </c>
      <c r="AA420">
        <f>I420-W420-Y420</f>
        <v>0</v>
      </c>
      <c r="AB420">
        <f>J420-X420-Z420</f>
        <v>1</v>
      </c>
      <c r="AC420" s="9">
        <f t="shared" si="331"/>
        <v>0</v>
      </c>
      <c r="AD420" s="9">
        <f t="shared" si="332"/>
        <v>0</v>
      </c>
      <c r="AE420" s="9">
        <f t="shared" si="333"/>
        <v>0</v>
      </c>
      <c r="AF420" s="9">
        <f t="shared" si="334"/>
        <v>0</v>
      </c>
      <c r="AG420" s="9">
        <f t="shared" si="335"/>
        <v>0</v>
      </c>
      <c r="AH420" s="9">
        <f t="shared" si="336"/>
        <v>9.5655639697090482</v>
      </c>
      <c r="AI420" s="6">
        <f t="shared" si="337"/>
        <v>1.9131127939418096</v>
      </c>
      <c r="AJ420" s="6">
        <f t="shared" si="338"/>
        <v>8.7484811664641562</v>
      </c>
      <c r="AK420" s="6">
        <f t="shared" si="339"/>
        <v>0</v>
      </c>
      <c r="AL420" s="6">
        <f t="shared" si="340"/>
        <v>1.9131127939418096</v>
      </c>
      <c r="AM420" s="6">
        <f t="shared" si="341"/>
        <v>0</v>
      </c>
      <c r="AN420" s="6">
        <f t="shared" si="342"/>
        <v>0</v>
      </c>
      <c r="AO420" s="33">
        <v>125.45</v>
      </c>
      <c r="AP420" s="33">
        <v>13.716666666666665</v>
      </c>
      <c r="AQ420" s="33">
        <v>1.0666666666666667</v>
      </c>
      <c r="AR420" s="32">
        <v>140.23333333333332</v>
      </c>
      <c r="AS420" s="40">
        <v>12</v>
      </c>
      <c r="AT420" s="40">
        <v>8</v>
      </c>
      <c r="AU420" s="40">
        <v>6</v>
      </c>
      <c r="AV420" s="40">
        <v>10</v>
      </c>
      <c r="AW420" s="40">
        <v>3</v>
      </c>
      <c r="AX420" s="9">
        <f t="shared" si="343"/>
        <v>5.1342999762300936</v>
      </c>
      <c r="AY420" s="9">
        <f t="shared" si="344"/>
        <v>3.4228666508200618</v>
      </c>
      <c r="AZ420" s="9">
        <f t="shared" si="345"/>
        <v>2.5671499881150468</v>
      </c>
      <c r="BA420" s="9">
        <f t="shared" si="346"/>
        <v>4.2785833135250773</v>
      </c>
      <c r="BB420" s="9">
        <f t="shared" si="347"/>
        <v>1.2835749940575234</v>
      </c>
      <c r="BC420" s="9">
        <f t="shared" si="348"/>
        <v>9.65</v>
      </c>
      <c r="BD420" s="9">
        <f t="shared" si="349"/>
        <v>8.2051282051282051E-2</v>
      </c>
      <c r="BE420" s="9">
        <f t="shared" si="350"/>
        <v>1.0551282051282049</v>
      </c>
      <c r="BF420" s="3">
        <v>4</v>
      </c>
      <c r="BG420" s="3">
        <v>2</v>
      </c>
      <c r="BH420" s="3">
        <v>0</v>
      </c>
      <c r="BI420" s="3">
        <v>6</v>
      </c>
      <c r="BJ420" s="3">
        <v>4</v>
      </c>
      <c r="BK420" s="3">
        <v>0</v>
      </c>
      <c r="BL420" s="3">
        <v>0</v>
      </c>
      <c r="BM420" s="3">
        <v>4</v>
      </c>
      <c r="BN420" s="34">
        <f t="shared" si="367"/>
        <v>4.2929543374792107</v>
      </c>
      <c r="BO420" s="34">
        <f t="shared" si="368"/>
        <v>61.225875980212187</v>
      </c>
      <c r="BP420" s="34">
        <v>0.12914514661010854</v>
      </c>
      <c r="BQ420" s="34">
        <v>-0.51315418350027364</v>
      </c>
      <c r="BR420" s="34">
        <v>-7.0603725799266173E-2</v>
      </c>
      <c r="BS420" s="34">
        <v>-3.8484527747842316E-3</v>
      </c>
      <c r="BT420" s="34">
        <v>0</v>
      </c>
      <c r="BU420" s="34">
        <f t="shared" si="369"/>
        <v>-0.45846121546421548</v>
      </c>
      <c r="BV420" s="34">
        <f t="shared" si="370"/>
        <v>-6.5385483546120584</v>
      </c>
      <c r="BW420" s="34">
        <v>3.153669410738702</v>
      </c>
      <c r="BX420" s="34">
        <v>0.44846126102224665</v>
      </c>
      <c r="BY420" s="34">
        <v>0.12795457709507133</v>
      </c>
      <c r="BZ420" s="34">
        <v>1.0213303040874064</v>
      </c>
      <c r="CA420" s="34">
        <f t="shared" si="371"/>
        <v>4.7514155529434259</v>
      </c>
      <c r="CB420" s="34">
        <f t="shared" si="372"/>
        <v>67.764424334824241</v>
      </c>
      <c r="CE420" s="68">
        <f t="shared" si="351"/>
        <v>165000</v>
      </c>
      <c r="CF420" s="9">
        <v>3.4</v>
      </c>
      <c r="CG420" s="9">
        <v>3</v>
      </c>
      <c r="CH420" s="9">
        <v>0.4</v>
      </c>
      <c r="CI420" s="9">
        <v>-0.4</v>
      </c>
      <c r="CJ420" s="9">
        <f t="shared" si="365"/>
        <v>-5.1607354047951839</v>
      </c>
      <c r="CK420" s="9">
        <v>0.6</v>
      </c>
      <c r="CL420" s="9">
        <f t="shared" si="366"/>
        <v>7.7411031071927754</v>
      </c>
      <c r="CM420" s="9">
        <v>0.1</v>
      </c>
      <c r="CN420" t="s">
        <v>2758</v>
      </c>
      <c r="CO420" t="s">
        <v>3057</v>
      </c>
      <c r="CP420" t="s">
        <v>2441</v>
      </c>
      <c r="CQ420" t="s">
        <v>2414</v>
      </c>
      <c r="CR420">
        <v>72</v>
      </c>
      <c r="CS420">
        <v>205</v>
      </c>
      <c r="CT420">
        <v>6</v>
      </c>
      <c r="CU420" t="s">
        <v>3401</v>
      </c>
      <c r="CV420" t="s">
        <v>2382</v>
      </c>
      <c r="CW420">
        <v>0</v>
      </c>
      <c r="CX420">
        <v>0</v>
      </c>
      <c r="CY420">
        <v>0</v>
      </c>
      <c r="CZ420" s="70"/>
      <c r="DA420">
        <v>0</v>
      </c>
    </row>
    <row r="421" spans="1:105" s="18" customFormat="1" x14ac:dyDescent="0.2">
      <c r="A421" s="44" t="s">
        <v>2372</v>
      </c>
      <c r="B421" s="43"/>
      <c r="C421" s="43" t="s">
        <v>956</v>
      </c>
      <c r="D421" s="42" t="s">
        <v>956</v>
      </c>
      <c r="E421" s="42" t="str">
        <f t="shared" si="354"/>
        <v xml:space="preserve">Toews, Jonathan </v>
      </c>
      <c r="F421" s="42" t="s">
        <v>941</v>
      </c>
      <c r="G421" s="45" t="s">
        <v>2373</v>
      </c>
      <c r="H421" s="43">
        <v>64</v>
      </c>
      <c r="I421" s="64">
        <v>24</v>
      </c>
      <c r="J421" s="64">
        <v>30</v>
      </c>
      <c r="K421" s="64">
        <v>54</v>
      </c>
      <c r="L421" s="43">
        <v>11</v>
      </c>
      <c r="M421">
        <v>44</v>
      </c>
      <c r="N421">
        <v>144</v>
      </c>
      <c r="O421" s="4">
        <f t="shared" si="355"/>
        <v>0.16666666666666666</v>
      </c>
      <c r="P421"/>
      <c r="Q421">
        <v>4</v>
      </c>
      <c r="R421">
        <v>0</v>
      </c>
      <c r="S421">
        <v>509</v>
      </c>
      <c r="T421">
        <v>447</v>
      </c>
      <c r="U421" s="4">
        <f t="shared" si="356"/>
        <v>0.53242677824267781</v>
      </c>
      <c r="V421">
        <v>27.3</v>
      </c>
      <c r="W421">
        <v>7</v>
      </c>
      <c r="X421">
        <v>15</v>
      </c>
      <c r="Y421">
        <v>0</v>
      </c>
      <c r="Z421">
        <v>2</v>
      </c>
      <c r="AA421">
        <v>17</v>
      </c>
      <c r="AB421">
        <v>13</v>
      </c>
      <c r="AC421" s="9">
        <f t="shared" si="331"/>
        <v>8.8964202499470453</v>
      </c>
      <c r="AD421" s="9">
        <f t="shared" si="332"/>
        <v>19.06375767845795</v>
      </c>
      <c r="AE421" s="9">
        <f t="shared" si="333"/>
        <v>0</v>
      </c>
      <c r="AF421" s="9">
        <f t="shared" si="334"/>
        <v>6.2026188835286007</v>
      </c>
      <c r="AG421" s="9">
        <f t="shared" si="335"/>
        <v>23.664520619453629</v>
      </c>
      <c r="AH421" s="9">
        <f t="shared" si="336"/>
        <v>18.096398120758657</v>
      </c>
      <c r="AI421" s="58">
        <f t="shared" si="337"/>
        <v>3.6192796241517313</v>
      </c>
      <c r="AJ421" s="58">
        <f t="shared" si="338"/>
        <v>9.4047871213725909</v>
      </c>
      <c r="AK421" s="58">
        <f t="shared" si="339"/>
        <v>1.8607856650585801</v>
      </c>
      <c r="AL421" s="58">
        <f t="shared" si="340"/>
        <v>2.7840612493474857</v>
      </c>
      <c r="AM421" s="58">
        <f t="shared" si="341"/>
        <v>1.0167337428510907</v>
      </c>
      <c r="AN421" s="58">
        <f t="shared" si="342"/>
        <v>4.96209510682288</v>
      </c>
      <c r="AO421" s="56">
        <v>862.05</v>
      </c>
      <c r="AP421" s="56">
        <v>236.05</v>
      </c>
      <c r="AQ421" s="56">
        <v>96.733333333333348</v>
      </c>
      <c r="AR421" s="57">
        <f>SUM(AO421:AQ421)</f>
        <v>1194.8333333333333</v>
      </c>
      <c r="AS421">
        <v>13</v>
      </c>
      <c r="AT421">
        <v>27</v>
      </c>
      <c r="AU421">
        <v>31</v>
      </c>
      <c r="AV421">
        <v>8</v>
      </c>
      <c r="AW421">
        <v>29</v>
      </c>
      <c r="AX421" s="9">
        <f t="shared" si="343"/>
        <v>0.6528107127911843</v>
      </c>
      <c r="AY421" s="9">
        <f t="shared" si="344"/>
        <v>1.3558376342586136</v>
      </c>
      <c r="AZ421" s="9">
        <f t="shared" si="345"/>
        <v>1.5567024689635933</v>
      </c>
      <c r="BA421" s="9">
        <f t="shared" si="346"/>
        <v>0.40172966940995958</v>
      </c>
      <c r="BB421" s="9">
        <f t="shared" si="347"/>
        <v>1.4562700516111036</v>
      </c>
      <c r="BC421" s="33">
        <f t="shared" si="348"/>
        <v>13.469531249999999</v>
      </c>
      <c r="BD421" s="33">
        <f t="shared" si="349"/>
        <v>1.5114583333333336</v>
      </c>
      <c r="BE421" s="33">
        <f t="shared" si="350"/>
        <v>3.6882812500000002</v>
      </c>
      <c r="BF421" s="42">
        <f>BI421-BG421-BH421</f>
        <v>52</v>
      </c>
      <c r="BG421" s="43">
        <v>37</v>
      </c>
      <c r="BH421" s="43">
        <v>3</v>
      </c>
      <c r="BI421" s="43">
        <v>92</v>
      </c>
      <c r="BJ421" s="42">
        <f>BM421-BK421-BL421</f>
        <v>40</v>
      </c>
      <c r="BK421" s="43">
        <v>4</v>
      </c>
      <c r="BL421" s="43">
        <v>8</v>
      </c>
      <c r="BM421" s="43">
        <v>52</v>
      </c>
      <c r="BN421" s="34">
        <f t="shared" si="367"/>
        <v>48.877021263371908</v>
      </c>
      <c r="BO421" s="34">
        <f t="shared" si="368"/>
        <v>81.813956641158171</v>
      </c>
      <c r="BP421" s="33">
        <v>25.606860056933893</v>
      </c>
      <c r="BQ421" s="33">
        <v>14.63699802629079</v>
      </c>
      <c r="BR421" s="33">
        <v>0.75295994336359728</v>
      </c>
      <c r="BS421" s="33">
        <v>1.0821118669297438</v>
      </c>
      <c r="BT421" s="33">
        <v>-1.9226506241208445</v>
      </c>
      <c r="BU421" s="9">
        <f t="shared" si="369"/>
        <v>40.156279269397182</v>
      </c>
      <c r="BV421" s="34">
        <f t="shared" si="370"/>
        <v>67.216536648453925</v>
      </c>
      <c r="BW421" s="33">
        <v>4.8554422146889724</v>
      </c>
      <c r="BX421" s="33">
        <v>0.19549290230916275</v>
      </c>
      <c r="BY421" s="33">
        <v>4.8715621934408251</v>
      </c>
      <c r="BZ421" s="33">
        <v>-1.2017553164642307</v>
      </c>
      <c r="CA421" s="9">
        <f t="shared" si="371"/>
        <v>8.7207419939747286</v>
      </c>
      <c r="CB421" s="34">
        <f t="shared" si="372"/>
        <v>14.597419992704248</v>
      </c>
      <c r="CC421" s="47">
        <v>61.293399999999998</v>
      </c>
      <c r="CD421">
        <v>4019249</v>
      </c>
      <c r="CE421" s="68">
        <f t="shared" si="351"/>
        <v>5149662.78125</v>
      </c>
      <c r="CF421" s="62">
        <v>33</v>
      </c>
      <c r="CG421" s="62">
        <v>25.4</v>
      </c>
      <c r="CH421" s="62">
        <v>12.9</v>
      </c>
      <c r="CI421" s="62">
        <v>5.9</v>
      </c>
      <c r="CJ421" s="63">
        <f t="shared" si="365"/>
        <v>7.7244509420993479</v>
      </c>
      <c r="CK421" s="62">
        <v>3.6</v>
      </c>
      <c r="CL421" s="63">
        <f t="shared" si="366"/>
        <v>4.7132243036538393</v>
      </c>
      <c r="CM421" s="62">
        <v>8.9</v>
      </c>
      <c r="CN421" t="s">
        <v>2075</v>
      </c>
      <c r="CO421" t="s">
        <v>3485</v>
      </c>
      <c r="CP421" t="s">
        <v>3134</v>
      </c>
      <c r="CQ421" t="s">
        <v>2400</v>
      </c>
      <c r="CR421">
        <v>74</v>
      </c>
      <c r="CS421">
        <v>203</v>
      </c>
      <c r="CT421">
        <v>19</v>
      </c>
      <c r="CU421" t="s">
        <v>3402</v>
      </c>
      <c r="CV421" t="s">
        <v>3090</v>
      </c>
      <c r="CW421"/>
      <c r="CX421"/>
      <c r="CY421"/>
      <c r="CZ421" s="72">
        <v>2800000</v>
      </c>
      <c r="DA421">
        <v>0</v>
      </c>
    </row>
    <row r="422" spans="1:105" x14ac:dyDescent="0.2">
      <c r="A422" s="44" t="s">
        <v>2372</v>
      </c>
      <c r="B422" s="43"/>
      <c r="C422" s="43" t="s">
        <v>956</v>
      </c>
      <c r="D422" s="82" t="s">
        <v>956</v>
      </c>
      <c r="E422" s="42" t="str">
        <f t="shared" si="354"/>
        <v xml:space="preserve">Hendry, Jordan </v>
      </c>
      <c r="F422" s="42" t="s">
        <v>167</v>
      </c>
      <c r="G422" s="45" t="s">
        <v>2374</v>
      </c>
      <c r="H422" s="43">
        <v>40</v>
      </c>
      <c r="I422" s="64">
        <v>1</v>
      </c>
      <c r="J422" s="64">
        <v>3</v>
      </c>
      <c r="K422" s="64">
        <v>4</v>
      </c>
      <c r="L422" s="43">
        <v>0</v>
      </c>
      <c r="M422">
        <v>22</v>
      </c>
      <c r="N422">
        <v>32</v>
      </c>
      <c r="O422" s="4">
        <f t="shared" si="355"/>
        <v>3.125E-2</v>
      </c>
      <c r="Q422">
        <v>0</v>
      </c>
      <c r="R422">
        <v>0</v>
      </c>
      <c r="S422">
        <v>0</v>
      </c>
      <c r="T422">
        <v>0</v>
      </c>
      <c r="U422" s="4">
        <f t="shared" si="356"/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3</v>
      </c>
      <c r="AC422" s="9">
        <f t="shared" si="331"/>
        <v>0</v>
      </c>
      <c r="AD422" s="9">
        <f t="shared" si="332"/>
        <v>0</v>
      </c>
      <c r="AE422" s="9">
        <f t="shared" si="333"/>
        <v>0</v>
      </c>
      <c r="AF422" s="9">
        <f t="shared" si="334"/>
        <v>0</v>
      </c>
      <c r="AG422" s="9">
        <f t="shared" si="335"/>
        <v>2.0337259554275064</v>
      </c>
      <c r="AH422" s="9">
        <f t="shared" si="336"/>
        <v>6.1011778662825193</v>
      </c>
      <c r="AI422" s="58">
        <f t="shared" si="337"/>
        <v>2.4404711465130076</v>
      </c>
      <c r="AJ422" s="58">
        <f t="shared" si="338"/>
        <v>0</v>
      </c>
      <c r="AK422" s="58">
        <f t="shared" si="339"/>
        <v>0.68246445497630326</v>
      </c>
      <c r="AL422" s="58">
        <f t="shared" si="340"/>
        <v>2.5421574442843831</v>
      </c>
      <c r="AM422" s="58">
        <f t="shared" si="341"/>
        <v>0</v>
      </c>
      <c r="AN422" s="58">
        <f t="shared" si="342"/>
        <v>4.7772511848341228</v>
      </c>
      <c r="AO422" s="56">
        <v>590.04999999999995</v>
      </c>
      <c r="AP422" s="56">
        <v>10.65</v>
      </c>
      <c r="AQ422" s="56">
        <v>87.916666666666671</v>
      </c>
      <c r="AR422" s="57">
        <f>SUM(AO422:AQ422)</f>
        <v>688.61666666666656</v>
      </c>
      <c r="AS422">
        <v>46</v>
      </c>
      <c r="AT422">
        <v>46</v>
      </c>
      <c r="AU422">
        <v>9</v>
      </c>
      <c r="AV422">
        <v>9</v>
      </c>
      <c r="AW422">
        <v>6</v>
      </c>
      <c r="AX422" s="9">
        <f t="shared" si="343"/>
        <v>4.0080354333567305</v>
      </c>
      <c r="AY422" s="9">
        <f t="shared" si="344"/>
        <v>4.0080354333567305</v>
      </c>
      <c r="AZ422" s="9">
        <f t="shared" si="345"/>
        <v>0.78418084565675161</v>
      </c>
      <c r="BA422" s="9">
        <f t="shared" si="346"/>
        <v>0.78418084565675161</v>
      </c>
      <c r="BB422" s="9">
        <f t="shared" si="347"/>
        <v>0.52278723043783437</v>
      </c>
      <c r="BC422" s="33">
        <f t="shared" si="348"/>
        <v>14.751249999999999</v>
      </c>
      <c r="BD422" s="33">
        <f t="shared" si="349"/>
        <v>2.197916666666667</v>
      </c>
      <c r="BE422" s="33">
        <f t="shared" si="350"/>
        <v>0.26624999999999999</v>
      </c>
      <c r="BF422" s="42">
        <f>BI422-BG422-BH422</f>
        <v>24</v>
      </c>
      <c r="BG422" s="43">
        <v>0</v>
      </c>
      <c r="BH422" s="43">
        <v>1</v>
      </c>
      <c r="BI422" s="43">
        <v>25</v>
      </c>
      <c r="BJ422" s="42">
        <f>BM422-BK422-BL422</f>
        <v>25</v>
      </c>
      <c r="BK422" s="43">
        <v>0</v>
      </c>
      <c r="BL422" s="43">
        <v>7</v>
      </c>
      <c r="BM422" s="43">
        <v>32</v>
      </c>
      <c r="BN422" s="34">
        <f t="shared" si="367"/>
        <v>16.906098159068915</v>
      </c>
      <c r="BO422" s="34">
        <f t="shared" si="368"/>
        <v>49.101623522721155</v>
      </c>
      <c r="BP422" s="33">
        <v>-0.42474324156426185</v>
      </c>
      <c r="BQ422" s="33">
        <v>-0.38993019806119389</v>
      </c>
      <c r="BR422" s="33">
        <v>2.2196574225345187</v>
      </c>
      <c r="BS422" s="33">
        <v>-0.19367410498630547</v>
      </c>
      <c r="BT422" s="33">
        <v>0</v>
      </c>
      <c r="BU422" s="9">
        <f t="shared" si="369"/>
        <v>1.2113098779227573</v>
      </c>
      <c r="BV422" s="34">
        <f t="shared" si="370"/>
        <v>3.5180963126734976</v>
      </c>
      <c r="BW422" s="33">
        <v>9.657674085953488</v>
      </c>
      <c r="BX422" s="33">
        <v>0.24356998527439624</v>
      </c>
      <c r="BY422" s="33">
        <v>5.4649372646425691</v>
      </c>
      <c r="BZ422" s="33">
        <v>0.32860694527570222</v>
      </c>
      <c r="CA422" s="9">
        <f t="shared" si="371"/>
        <v>15.694788281146156</v>
      </c>
      <c r="CB422" s="34">
        <f t="shared" si="372"/>
        <v>45.583527210047656</v>
      </c>
      <c r="CC422" s="47">
        <v>51.668399999999998</v>
      </c>
      <c r="CD422">
        <v>676297</v>
      </c>
      <c r="CE422" s="68">
        <f t="shared" si="351"/>
        <v>1386408.8499999999</v>
      </c>
      <c r="CF422" s="62">
        <v>11.2</v>
      </c>
      <c r="CG422" s="62">
        <v>14.8</v>
      </c>
      <c r="CH422" s="62">
        <v>-2</v>
      </c>
      <c r="CI422" s="62">
        <v>-0.9</v>
      </c>
      <c r="CJ422" s="63">
        <f t="shared" si="365"/>
        <v>-2.2866337786623192</v>
      </c>
      <c r="CK422" s="62">
        <v>0.6</v>
      </c>
      <c r="CL422" s="63">
        <f t="shared" si="366"/>
        <v>1.5244225191082128</v>
      </c>
      <c r="CM422" s="62">
        <v>-0.4</v>
      </c>
      <c r="CN422" t="s">
        <v>2077</v>
      </c>
      <c r="CO422" t="s">
        <v>2078</v>
      </c>
      <c r="CP422" t="s">
        <v>3102</v>
      </c>
      <c r="CQ422" t="s">
        <v>2400</v>
      </c>
      <c r="CR422">
        <v>72</v>
      </c>
      <c r="CS422">
        <v>196</v>
      </c>
      <c r="CT422">
        <v>42</v>
      </c>
      <c r="CU422" t="s">
        <v>3402</v>
      </c>
      <c r="CV422" t="s">
        <v>3090</v>
      </c>
      <c r="CZ422" s="72">
        <v>487500</v>
      </c>
      <c r="DA422">
        <v>0</v>
      </c>
    </row>
    <row r="423" spans="1:105" x14ac:dyDescent="0.2">
      <c r="A423" s="75" t="s">
        <v>2452</v>
      </c>
      <c r="B423" s="19" t="s">
        <v>971</v>
      </c>
      <c r="C423" s="19" t="s">
        <v>956</v>
      </c>
      <c r="D423" s="19" t="s">
        <v>956</v>
      </c>
      <c r="E423" s="19" t="str">
        <f t="shared" si="354"/>
        <v xml:space="preserve">Adams, Kevyn </v>
      </c>
      <c r="F423" s="19" t="s">
        <v>2861</v>
      </c>
      <c r="G423" s="19" t="s">
        <v>1537</v>
      </c>
      <c r="H423" s="19">
        <v>33</v>
      </c>
      <c r="I423" s="19">
        <v>1</v>
      </c>
      <c r="J423" s="19">
        <v>7</v>
      </c>
      <c r="K423" s="19">
        <f>I423+J423</f>
        <v>8</v>
      </c>
      <c r="L423" s="19">
        <v>-10</v>
      </c>
      <c r="M423" s="19">
        <v>8</v>
      </c>
      <c r="N423" s="19">
        <v>51</v>
      </c>
      <c r="O423" s="20">
        <f t="shared" si="355"/>
        <v>1.9607843137254902E-2</v>
      </c>
      <c r="P423" s="19">
        <v>613</v>
      </c>
      <c r="Q423" s="19">
        <v>0</v>
      </c>
      <c r="R423" s="19">
        <v>0</v>
      </c>
      <c r="S423" s="19">
        <v>48</v>
      </c>
      <c r="T423" s="19">
        <v>58</v>
      </c>
      <c r="U423" s="20">
        <f t="shared" si="356"/>
        <v>0.45283018867924529</v>
      </c>
      <c r="V423" s="19">
        <v>7.7</v>
      </c>
      <c r="W423" s="19">
        <v>0</v>
      </c>
      <c r="X423" s="19">
        <v>1</v>
      </c>
      <c r="Y423" s="19">
        <v>0</v>
      </c>
      <c r="Z423" s="19">
        <v>1</v>
      </c>
      <c r="AA423" s="19">
        <f>I423-W423-Y423</f>
        <v>1</v>
      </c>
      <c r="AB423" s="19">
        <f>J423-X423-Z423</f>
        <v>5</v>
      </c>
      <c r="AC423" s="24">
        <f t="shared" si="331"/>
        <v>0</v>
      </c>
      <c r="AD423" s="24">
        <f t="shared" si="332"/>
        <v>14.229249011857709</v>
      </c>
      <c r="AE423" s="24">
        <f t="shared" si="333"/>
        <v>0</v>
      </c>
      <c r="AF423" s="24">
        <f t="shared" si="334"/>
        <v>5.1575931232091685</v>
      </c>
      <c r="AG423" s="24">
        <f t="shared" si="335"/>
        <v>3.3277870216306153</v>
      </c>
      <c r="AH423" s="24">
        <f t="shared" si="336"/>
        <v>16.638935108153078</v>
      </c>
      <c r="AI423" s="21">
        <f t="shared" si="337"/>
        <v>1.6638935108153079</v>
      </c>
      <c r="AJ423" s="21">
        <f t="shared" si="338"/>
        <v>5.6916996047430839</v>
      </c>
      <c r="AK423" s="21">
        <f t="shared" si="339"/>
        <v>1.0315186246418335</v>
      </c>
      <c r="AL423" s="21">
        <f t="shared" si="340"/>
        <v>3.4941763727121464</v>
      </c>
      <c r="AM423" s="21">
        <f t="shared" si="341"/>
        <v>0</v>
      </c>
      <c r="AN423" s="21">
        <f t="shared" si="342"/>
        <v>7.2206303724928365</v>
      </c>
      <c r="AO423" s="36">
        <v>360.6</v>
      </c>
      <c r="AP423" s="36">
        <v>21.083333333333332</v>
      </c>
      <c r="AQ423" s="36">
        <v>58.166666666666671</v>
      </c>
      <c r="AR423" s="36">
        <v>439.85</v>
      </c>
      <c r="AS423" s="19">
        <v>19</v>
      </c>
      <c r="AT423" s="19">
        <v>44</v>
      </c>
      <c r="AU423" s="19">
        <v>33</v>
      </c>
      <c r="AV423" s="19">
        <v>24</v>
      </c>
      <c r="AW423" s="19">
        <v>26</v>
      </c>
      <c r="AX423" s="24">
        <f t="shared" si="343"/>
        <v>2.5917926565874727</v>
      </c>
      <c r="AY423" s="24">
        <f t="shared" si="344"/>
        <v>6.0020461520973054</v>
      </c>
      <c r="AZ423" s="24">
        <f t="shared" si="345"/>
        <v>4.5015346140729795</v>
      </c>
      <c r="BA423" s="24">
        <f t="shared" si="346"/>
        <v>3.2738433556894395</v>
      </c>
      <c r="BB423" s="24">
        <f t="shared" si="347"/>
        <v>3.5466636353302259</v>
      </c>
      <c r="BC423" s="24">
        <f t="shared" si="348"/>
        <v>10.927272727272728</v>
      </c>
      <c r="BD423" s="24">
        <f t="shared" si="349"/>
        <v>1.7626262626262628</v>
      </c>
      <c r="BE423" s="24">
        <f t="shared" si="350"/>
        <v>0.63888888888888884</v>
      </c>
      <c r="BF423" s="30">
        <v>10</v>
      </c>
      <c r="BG423" s="30">
        <v>2</v>
      </c>
      <c r="BH423" s="30">
        <v>1</v>
      </c>
      <c r="BI423" s="30">
        <v>13</v>
      </c>
      <c r="BJ423" s="30">
        <v>21</v>
      </c>
      <c r="BK423" s="30">
        <v>0</v>
      </c>
      <c r="BL423" s="30">
        <v>7</v>
      </c>
      <c r="BM423" s="30">
        <v>28</v>
      </c>
      <c r="BN423" s="35">
        <f t="shared" si="367"/>
        <v>7.4419146085331684</v>
      </c>
      <c r="BO423" s="35">
        <f t="shared" si="368"/>
        <v>33.838420409381229</v>
      </c>
      <c r="BP423" s="35">
        <v>-1.9524391742499847</v>
      </c>
      <c r="BQ423" s="35">
        <v>-0.38323733538039412</v>
      </c>
      <c r="BR423" s="35">
        <v>1.5321148993383351E-2</v>
      </c>
      <c r="BS423" s="35">
        <v>0.35749290841491094</v>
      </c>
      <c r="BT423" s="35">
        <v>-0.59201308371666328</v>
      </c>
      <c r="BU423" s="35">
        <f t="shared" si="369"/>
        <v>-2.5548755359387476</v>
      </c>
      <c r="BV423" s="35">
        <f t="shared" si="370"/>
        <v>-11.617030969370228</v>
      </c>
      <c r="BW423" s="35">
        <v>1.7724704052092422</v>
      </c>
      <c r="BX423" s="35">
        <v>0.10617147848846888</v>
      </c>
      <c r="BY423" s="35">
        <v>3.5411793907518945</v>
      </c>
      <c r="BZ423" s="35">
        <v>4.5769688700223119</v>
      </c>
      <c r="CA423" s="35">
        <f t="shared" si="371"/>
        <v>9.9967901444719161</v>
      </c>
      <c r="CB423" s="35">
        <f t="shared" si="372"/>
        <v>45.455451378751462</v>
      </c>
      <c r="CC423" s="22">
        <v>38</v>
      </c>
      <c r="CD423" s="23">
        <v>165000</v>
      </c>
      <c r="CE423" s="76">
        <f t="shared" si="351"/>
        <v>165000</v>
      </c>
      <c r="CF423" s="24">
        <v>8.6999999999999993</v>
      </c>
      <c r="CG423" s="24">
        <v>9.6</v>
      </c>
      <c r="CH423" s="24">
        <v>-6.5</v>
      </c>
      <c r="CI423" s="24">
        <v>-1.6</v>
      </c>
      <c r="CJ423" s="24">
        <f t="shared" si="365"/>
        <v>-6.1645155076093241</v>
      </c>
      <c r="CK423" s="24">
        <v>-0.6</v>
      </c>
      <c r="CL423" s="24">
        <f t="shared" si="366"/>
        <v>-2.3116933153534966</v>
      </c>
      <c r="CM423" s="24">
        <v>-2.2000000000000002</v>
      </c>
      <c r="CN423" s="19" t="s">
        <v>3407</v>
      </c>
      <c r="CO423" s="19" t="s">
        <v>1156</v>
      </c>
      <c r="CP423" s="19" t="s">
        <v>1157</v>
      </c>
      <c r="CQ423" s="19" t="s">
        <v>2414</v>
      </c>
      <c r="CR423" s="19">
        <v>73</v>
      </c>
      <c r="CS423" s="19">
        <v>200</v>
      </c>
      <c r="CT423" s="19">
        <v>14</v>
      </c>
      <c r="CU423" s="19" t="s">
        <v>3401</v>
      </c>
      <c r="CV423" s="19" t="s">
        <v>2382</v>
      </c>
      <c r="CW423" s="19">
        <v>0</v>
      </c>
      <c r="CX423" s="19">
        <v>0</v>
      </c>
      <c r="CY423" s="19">
        <v>0</v>
      </c>
      <c r="CZ423" s="77"/>
      <c r="DA423" s="19">
        <v>1</v>
      </c>
    </row>
    <row r="424" spans="1:105" s="18" customFormat="1" x14ac:dyDescent="0.2">
      <c r="A424" s="75" t="s">
        <v>2452</v>
      </c>
      <c r="B424" s="19" t="s">
        <v>955</v>
      </c>
      <c r="C424" s="19" t="s">
        <v>956</v>
      </c>
      <c r="D424" s="19" t="s">
        <v>956</v>
      </c>
      <c r="E424" s="19" t="str">
        <f t="shared" si="354"/>
        <v xml:space="preserve">Adams, Kevyn </v>
      </c>
      <c r="F424" s="19" t="s">
        <v>2861</v>
      </c>
      <c r="G424" s="19" t="s">
        <v>1537</v>
      </c>
      <c r="H424" s="19">
        <v>35</v>
      </c>
      <c r="I424" s="19">
        <v>2</v>
      </c>
      <c r="J424" s="19">
        <v>2</v>
      </c>
      <c r="K424" s="19">
        <f>I424+J424</f>
        <v>4</v>
      </c>
      <c r="L424" s="19">
        <v>-10</v>
      </c>
      <c r="M424" s="19">
        <v>17</v>
      </c>
      <c r="N424" s="19">
        <v>36</v>
      </c>
      <c r="O424" s="20">
        <f t="shared" si="355"/>
        <v>5.5555555555555552E-2</v>
      </c>
      <c r="P424" s="19">
        <v>435</v>
      </c>
      <c r="Q424" s="19">
        <v>0</v>
      </c>
      <c r="R424" s="19">
        <v>0</v>
      </c>
      <c r="S424" s="19">
        <v>93</v>
      </c>
      <c r="T424" s="19">
        <v>113</v>
      </c>
      <c r="U424" s="20">
        <f t="shared" si="356"/>
        <v>0.45145631067961167</v>
      </c>
      <c r="V424" s="19"/>
      <c r="W424" s="19">
        <v>0</v>
      </c>
      <c r="X424" s="19">
        <v>0</v>
      </c>
      <c r="Y424" s="19">
        <v>1</v>
      </c>
      <c r="Z424" s="19">
        <v>0</v>
      </c>
      <c r="AA424" s="19">
        <f>I424-W424-Y424</f>
        <v>1</v>
      </c>
      <c r="AB424" s="19">
        <f>J424-X424-Z424</f>
        <v>2</v>
      </c>
      <c r="AC424" s="24">
        <f t="shared" si="331"/>
        <v>0</v>
      </c>
      <c r="AD424" s="24">
        <f t="shared" si="332"/>
        <v>0</v>
      </c>
      <c r="AE424" s="24">
        <f t="shared" si="333"/>
        <v>4.5638945233265718</v>
      </c>
      <c r="AF424" s="24">
        <f t="shared" si="334"/>
        <v>0</v>
      </c>
      <c r="AG424" s="24">
        <f t="shared" si="335"/>
        <v>5.2045684545323114</v>
      </c>
      <c r="AH424" s="24">
        <f t="shared" si="336"/>
        <v>10.409136909064623</v>
      </c>
      <c r="AI424" s="21">
        <f t="shared" si="337"/>
        <v>3.6431979181726186</v>
      </c>
      <c r="AJ424" s="21">
        <f t="shared" si="338"/>
        <v>9.5238095238095237</v>
      </c>
      <c r="AK424" s="21">
        <f t="shared" si="339"/>
        <v>1.8255578093306288</v>
      </c>
      <c r="AL424" s="21">
        <f t="shared" si="340"/>
        <v>6.7659389908920051</v>
      </c>
      <c r="AM424" s="21">
        <f t="shared" si="341"/>
        <v>0</v>
      </c>
      <c r="AN424" s="21">
        <f t="shared" si="342"/>
        <v>12.7789046653144</v>
      </c>
      <c r="AO424" s="36">
        <v>230.56666666666666</v>
      </c>
      <c r="AP424" s="36">
        <v>6.3</v>
      </c>
      <c r="AQ424" s="36">
        <v>65.733333333333334</v>
      </c>
      <c r="AR424" s="36">
        <v>302.60000000000002</v>
      </c>
      <c r="AS424" s="19"/>
      <c r="AT424" s="19"/>
      <c r="AU424" s="19"/>
      <c r="AV424" s="19"/>
      <c r="AW424" s="19"/>
      <c r="AX424" s="24">
        <f t="shared" si="343"/>
        <v>0</v>
      </c>
      <c r="AY424" s="24">
        <f t="shared" si="344"/>
        <v>0</v>
      </c>
      <c r="AZ424" s="24">
        <f t="shared" si="345"/>
        <v>0</v>
      </c>
      <c r="BA424" s="24">
        <f t="shared" si="346"/>
        <v>0</v>
      </c>
      <c r="BB424" s="24">
        <f t="shared" si="347"/>
        <v>0</v>
      </c>
      <c r="BC424" s="24">
        <f t="shared" si="348"/>
        <v>6.5876190476190475</v>
      </c>
      <c r="BD424" s="24">
        <f t="shared" si="349"/>
        <v>1.878095238095238</v>
      </c>
      <c r="BE424" s="24">
        <f t="shared" si="350"/>
        <v>0.18</v>
      </c>
      <c r="BF424" s="30">
        <v>14</v>
      </c>
      <c r="BG424" s="30">
        <v>1</v>
      </c>
      <c r="BH424" s="30">
        <v>2</v>
      </c>
      <c r="BI424" s="30">
        <v>17</v>
      </c>
      <c r="BJ424" s="30">
        <v>26</v>
      </c>
      <c r="BK424" s="30">
        <v>0</v>
      </c>
      <c r="BL424" s="30">
        <v>14</v>
      </c>
      <c r="BM424" s="30">
        <v>40</v>
      </c>
      <c r="BN424" s="35">
        <f t="shared" si="367"/>
        <v>-5.3359139351730409</v>
      </c>
      <c r="BO424" s="35">
        <f t="shared" si="368"/>
        <v>-35.267111270145676</v>
      </c>
      <c r="BP424" s="35">
        <v>-0.516010551282716</v>
      </c>
      <c r="BQ424" s="35">
        <v>-0.27034443191054919</v>
      </c>
      <c r="BR424" s="35">
        <v>1.4120217783562379E-2</v>
      </c>
      <c r="BS424" s="35">
        <v>1.6716518968186609</v>
      </c>
      <c r="BT424" s="35">
        <v>0</v>
      </c>
      <c r="BU424" s="35">
        <f t="shared" si="369"/>
        <v>0.89941713140895807</v>
      </c>
      <c r="BV424" s="35">
        <f t="shared" si="370"/>
        <v>5.9445943913348183</v>
      </c>
      <c r="BW424" s="35">
        <v>-1.3611285216804803</v>
      </c>
      <c r="BX424" s="35">
        <v>2.2554567386132655E-2</v>
      </c>
      <c r="BY424" s="35">
        <v>-4.4268507981079548</v>
      </c>
      <c r="BZ424" s="35">
        <v>-0.46990631417969625</v>
      </c>
      <c r="CA424" s="35">
        <f t="shared" si="371"/>
        <v>-6.235331066581999</v>
      </c>
      <c r="CB424" s="35">
        <f t="shared" si="372"/>
        <v>-41.211705661480487</v>
      </c>
      <c r="CC424" s="22">
        <v>42</v>
      </c>
      <c r="CD424" s="23">
        <v>165000</v>
      </c>
      <c r="CE424" s="76">
        <f t="shared" si="351"/>
        <v>165000</v>
      </c>
      <c r="CF424" s="24">
        <v>6.9</v>
      </c>
      <c r="CG424" s="24">
        <v>9.4</v>
      </c>
      <c r="CH424" s="24">
        <v>-10.4</v>
      </c>
      <c r="CI424" s="24">
        <v>-1.7</v>
      </c>
      <c r="CJ424" s="24">
        <f t="shared" si="365"/>
        <v>-9.0755405285167718</v>
      </c>
      <c r="CK424" s="24">
        <v>-0.7</v>
      </c>
      <c r="CL424" s="24">
        <f t="shared" si="366"/>
        <v>-3.7369872764480827</v>
      </c>
      <c r="CM424" s="24">
        <v>-2.4</v>
      </c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77"/>
      <c r="DA424" s="19">
        <v>1</v>
      </c>
    </row>
    <row r="425" spans="1:105" x14ac:dyDescent="0.2">
      <c r="A425" s="25" t="s">
        <v>2452</v>
      </c>
      <c r="B425" s="10" t="s">
        <v>971</v>
      </c>
      <c r="C425" s="10" t="s">
        <v>956</v>
      </c>
      <c r="D425" s="10" t="s">
        <v>956</v>
      </c>
      <c r="E425" s="10" t="s">
        <v>2860</v>
      </c>
      <c r="F425" s="10" t="s">
        <v>2861</v>
      </c>
      <c r="G425" s="10" t="s">
        <v>1537</v>
      </c>
      <c r="H425" s="10">
        <v>68</v>
      </c>
      <c r="I425" s="10">
        <v>3</v>
      </c>
      <c r="J425" s="10">
        <v>9</v>
      </c>
      <c r="K425" s="10">
        <v>12</v>
      </c>
      <c r="L425" s="10">
        <v>-20</v>
      </c>
      <c r="M425" s="10">
        <v>25</v>
      </c>
      <c r="N425" s="10">
        <v>87</v>
      </c>
      <c r="O425" s="11">
        <v>3.4000000000000002E-2</v>
      </c>
      <c r="P425" s="10">
        <v>1048</v>
      </c>
      <c r="Q425" s="10">
        <v>0</v>
      </c>
      <c r="R425" s="10">
        <v>0</v>
      </c>
      <c r="S425" s="10">
        <v>141</v>
      </c>
      <c r="T425" s="10">
        <v>171</v>
      </c>
      <c r="U425" s="11">
        <v>0.45200000000000001</v>
      </c>
      <c r="V425" s="41">
        <v>7.7</v>
      </c>
      <c r="W425" s="10">
        <v>0</v>
      </c>
      <c r="X425" s="10">
        <v>1</v>
      </c>
      <c r="Y425" s="10">
        <v>1</v>
      </c>
      <c r="Z425" s="10">
        <v>1</v>
      </c>
      <c r="AA425" s="10">
        <v>2</v>
      </c>
      <c r="AB425" s="10">
        <v>7</v>
      </c>
      <c r="AC425" s="13">
        <f t="shared" si="331"/>
        <v>0</v>
      </c>
      <c r="AD425" s="13">
        <f t="shared" si="332"/>
        <v>10.956902848794742</v>
      </c>
      <c r="AE425" s="13">
        <f t="shared" si="333"/>
        <v>2.4213075060532687</v>
      </c>
      <c r="AF425" s="13">
        <f t="shared" si="334"/>
        <v>2.4213075060532687</v>
      </c>
      <c r="AG425" s="13">
        <f t="shared" si="335"/>
        <v>4.0597459275673664</v>
      </c>
      <c r="AH425" s="13">
        <f t="shared" si="336"/>
        <v>14.209110746485784</v>
      </c>
      <c r="AI425" s="29">
        <f t="shared" si="337"/>
        <v>2.4358475565404198</v>
      </c>
      <c r="AJ425" s="29">
        <f t="shared" si="338"/>
        <v>6.5741417092768453</v>
      </c>
      <c r="AK425" s="29">
        <f t="shared" si="339"/>
        <v>1.4527845036319613</v>
      </c>
      <c r="AL425" s="29">
        <f t="shared" si="340"/>
        <v>4.770201464891656</v>
      </c>
      <c r="AM425" s="29">
        <f t="shared" si="341"/>
        <v>0</v>
      </c>
      <c r="AN425" s="29">
        <f t="shared" si="342"/>
        <v>10.169491525423728</v>
      </c>
      <c r="AO425" s="13">
        <v>591.16999999999996</v>
      </c>
      <c r="AP425" s="13">
        <v>27.38</v>
      </c>
      <c r="AQ425" s="13">
        <v>123.9</v>
      </c>
      <c r="AR425" s="13">
        <v>742.45</v>
      </c>
      <c r="AS425" s="41">
        <v>19</v>
      </c>
      <c r="AT425" s="41">
        <v>44</v>
      </c>
      <c r="AU425" s="41">
        <v>33</v>
      </c>
      <c r="AV425" s="41">
        <v>24</v>
      </c>
      <c r="AW425" s="41">
        <v>26</v>
      </c>
      <c r="AX425" s="13">
        <f t="shared" si="343"/>
        <v>1.5354569331268098</v>
      </c>
      <c r="AY425" s="13">
        <f t="shared" si="344"/>
        <v>3.5557950030305068</v>
      </c>
      <c r="AZ425" s="13">
        <f t="shared" si="345"/>
        <v>2.66684625227288</v>
      </c>
      <c r="BA425" s="13">
        <f t="shared" si="346"/>
        <v>1.9395245471075491</v>
      </c>
      <c r="BB425" s="13">
        <f t="shared" si="347"/>
        <v>2.101151592699845</v>
      </c>
      <c r="BC425" s="13">
        <f t="shared" si="348"/>
        <v>8.693676470588235</v>
      </c>
      <c r="BD425" s="13">
        <f t="shared" si="349"/>
        <v>1.822058823529412</v>
      </c>
      <c r="BE425" s="13">
        <f t="shared" si="350"/>
        <v>0.40264705882352941</v>
      </c>
      <c r="BF425" s="10">
        <v>24</v>
      </c>
      <c r="BG425" s="10">
        <v>3</v>
      </c>
      <c r="BH425" s="10">
        <v>3</v>
      </c>
      <c r="BI425" s="10">
        <v>30</v>
      </c>
      <c r="BJ425" s="10">
        <v>47</v>
      </c>
      <c r="BK425" s="10">
        <v>0</v>
      </c>
      <c r="BL425" s="10">
        <v>21</v>
      </c>
      <c r="BM425" s="10">
        <v>68</v>
      </c>
      <c r="BN425" s="39">
        <v>2.1059999999999999</v>
      </c>
      <c r="BO425" s="39">
        <v>5.673</v>
      </c>
      <c r="BP425" s="13">
        <v>-2.468</v>
      </c>
      <c r="BQ425" s="13">
        <v>-0.65400000000000003</v>
      </c>
      <c r="BR425" s="13">
        <v>2.9000000000000001E-2</v>
      </c>
      <c r="BS425" s="13">
        <v>2.0289999999999999</v>
      </c>
      <c r="BT425" s="13">
        <v>-0.59199999999999997</v>
      </c>
      <c r="BU425" s="39">
        <v>-1.655</v>
      </c>
      <c r="BV425" s="39">
        <v>-4.4589999999999996</v>
      </c>
      <c r="BW425" s="13">
        <v>0.41099999999999998</v>
      </c>
      <c r="BX425" s="13">
        <v>0.129</v>
      </c>
      <c r="BY425" s="13">
        <v>-0.88600000000000001</v>
      </c>
      <c r="BZ425" s="13">
        <v>4.1070000000000002</v>
      </c>
      <c r="CA425" s="39">
        <v>3.7610000000000001</v>
      </c>
      <c r="CB425" s="39">
        <v>10.132999999999999</v>
      </c>
      <c r="CC425" s="16">
        <v>40</v>
      </c>
      <c r="CD425" s="12">
        <v>330000</v>
      </c>
      <c r="CE425" s="73">
        <f t="shared" si="351"/>
        <v>397941.17647058825</v>
      </c>
      <c r="CF425" s="13">
        <v>15.6</v>
      </c>
      <c r="CG425" s="13">
        <v>19</v>
      </c>
      <c r="CH425" s="13">
        <v>-16.899999999999999</v>
      </c>
      <c r="CI425" s="17">
        <v>-1.7</v>
      </c>
      <c r="CJ425" s="13">
        <f t="shared" si="365"/>
        <v>-3.8042809349579847</v>
      </c>
      <c r="CK425" s="17">
        <v>-0.7</v>
      </c>
      <c r="CL425" s="13">
        <f t="shared" si="366"/>
        <v>-1.5664686202768172</v>
      </c>
      <c r="CM425" s="13">
        <v>-2.2999999999999998</v>
      </c>
      <c r="CN425" s="10" t="s">
        <v>3407</v>
      </c>
      <c r="CO425" s="10" t="s">
        <v>1156</v>
      </c>
      <c r="CP425" s="10" t="s">
        <v>1157</v>
      </c>
      <c r="CQ425" s="10" t="s">
        <v>2414</v>
      </c>
      <c r="CR425" s="10">
        <v>73</v>
      </c>
      <c r="CS425" s="10">
        <v>200</v>
      </c>
      <c r="CT425" s="10">
        <v>14</v>
      </c>
      <c r="CU425" s="10" t="s">
        <v>3401</v>
      </c>
      <c r="CV425" s="10" t="s">
        <v>2382</v>
      </c>
      <c r="CW425" s="10">
        <v>0</v>
      </c>
      <c r="CX425" s="10">
        <v>0</v>
      </c>
      <c r="CY425" s="10">
        <v>0</v>
      </c>
      <c r="CZ425" s="79"/>
      <c r="DA425" s="10">
        <v>2</v>
      </c>
    </row>
    <row r="426" spans="1:105" x14ac:dyDescent="0.2">
      <c r="A426" s="44" t="s">
        <v>2372</v>
      </c>
      <c r="B426" s="43" t="s">
        <v>971</v>
      </c>
      <c r="C426" s="43" t="s">
        <v>956</v>
      </c>
      <c r="D426" s="42" t="s">
        <v>956</v>
      </c>
      <c r="E426" s="42" t="str">
        <f t="shared" ref="E426:E448" si="373">CONCATENATE(RIGHT(F426,LEN(F426)-SEARCH(" ",F426)), ", ", LEFT(F426, SEARCH(" ", F426)))</f>
        <v xml:space="preserve">Adams, Kevyn </v>
      </c>
      <c r="F426" s="42" t="s">
        <v>2861</v>
      </c>
      <c r="G426" s="45" t="s">
        <v>2373</v>
      </c>
      <c r="H426" s="43">
        <v>27</v>
      </c>
      <c r="I426" s="64">
        <v>0</v>
      </c>
      <c r="J426" s="64">
        <v>2</v>
      </c>
      <c r="K426" s="64">
        <v>2</v>
      </c>
      <c r="L426" s="43">
        <v>-7</v>
      </c>
      <c r="M426">
        <v>13</v>
      </c>
      <c r="N426">
        <v>32</v>
      </c>
      <c r="O426" s="4">
        <f t="shared" ref="O426:O448" si="374">IF(N426=0,0,I426/N426)</f>
        <v>0</v>
      </c>
      <c r="Q426">
        <v>0</v>
      </c>
      <c r="R426">
        <v>0</v>
      </c>
      <c r="S426">
        <v>103</v>
      </c>
      <c r="T426">
        <v>104</v>
      </c>
      <c r="U426" s="4">
        <f t="shared" ref="U426:U448" si="375">IF(S426+T426=0,0,S426/(S426+T426))</f>
        <v>0.49758454106280192</v>
      </c>
      <c r="V426">
        <v>14.5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 s="9">
        <f t="shared" si="331"/>
        <v>0</v>
      </c>
      <c r="AD426" s="9">
        <f t="shared" si="332"/>
        <v>0</v>
      </c>
      <c r="AE426" s="9">
        <f t="shared" si="333"/>
        <v>0</v>
      </c>
      <c r="AF426" s="9">
        <f t="shared" si="334"/>
        <v>8.1874005003411412</v>
      </c>
      <c r="AG426" s="9">
        <f t="shared" si="335"/>
        <v>0</v>
      </c>
      <c r="AH426" s="9">
        <f t="shared" si="336"/>
        <v>0</v>
      </c>
      <c r="AI426" s="58">
        <f t="shared" si="337"/>
        <v>0.55448594532152484</v>
      </c>
      <c r="AJ426" s="58">
        <f t="shared" si="338"/>
        <v>0</v>
      </c>
      <c r="AK426" s="58">
        <f t="shared" si="339"/>
        <v>2.4562201501023426</v>
      </c>
      <c r="AL426" s="58">
        <f t="shared" si="340"/>
        <v>3.0496726992683869</v>
      </c>
      <c r="AM426" s="58">
        <f t="shared" si="341"/>
        <v>10.876132930513595</v>
      </c>
      <c r="AN426" s="58">
        <f t="shared" si="342"/>
        <v>10.643620650443484</v>
      </c>
      <c r="AO426" s="56">
        <v>216.41666666666666</v>
      </c>
      <c r="AP426" s="56">
        <v>5.5166666666666666</v>
      </c>
      <c r="AQ426" s="56">
        <v>73.283333333333331</v>
      </c>
      <c r="AR426" s="57">
        <f>SUM(AO426:AQ426)</f>
        <v>295.2166666666667</v>
      </c>
      <c r="AS426">
        <v>11</v>
      </c>
      <c r="AT426">
        <v>13</v>
      </c>
      <c r="AU426">
        <v>7</v>
      </c>
      <c r="AV426">
        <v>3</v>
      </c>
      <c r="AW426">
        <v>9</v>
      </c>
      <c r="AX426" s="9">
        <f t="shared" si="343"/>
        <v>2.2356461356066162</v>
      </c>
      <c r="AY426" s="9">
        <f t="shared" si="344"/>
        <v>2.6421272511714555</v>
      </c>
      <c r="AZ426" s="9">
        <f t="shared" si="345"/>
        <v>1.4226839044769377</v>
      </c>
      <c r="BA426" s="9">
        <f t="shared" si="346"/>
        <v>0.60972167334725902</v>
      </c>
      <c r="BB426" s="9">
        <f t="shared" si="347"/>
        <v>1.8291650200417771</v>
      </c>
      <c r="BC426" s="33">
        <f t="shared" si="348"/>
        <v>8.0154320987654319</v>
      </c>
      <c r="BD426" s="33">
        <f t="shared" si="349"/>
        <v>2.7141975308641975</v>
      </c>
      <c r="BE426" s="33">
        <f t="shared" si="350"/>
        <v>0.204320987654321</v>
      </c>
      <c r="BF426" s="42">
        <f>BI426-BG426-BH426</f>
        <v>2</v>
      </c>
      <c r="BG426" s="43">
        <v>0</v>
      </c>
      <c r="BH426" s="43">
        <v>3</v>
      </c>
      <c r="BI426" s="43">
        <v>5</v>
      </c>
      <c r="BJ426" s="42">
        <f>BM426-BK426-BL426</f>
        <v>11</v>
      </c>
      <c r="BK426" s="43">
        <v>1</v>
      </c>
      <c r="BL426" s="43">
        <v>13</v>
      </c>
      <c r="BM426" s="43">
        <v>25</v>
      </c>
      <c r="BN426" s="34">
        <f t="shared" ref="BN426:BN448" si="376">BU426+CA426</f>
        <v>-3.895399261851844</v>
      </c>
      <c r="BO426" s="34">
        <f t="shared" ref="BO426:BO448" si="377">BN426/AR426*2000</f>
        <v>-26.390103958799823</v>
      </c>
      <c r="BP426" s="33">
        <v>-5.3688854701460382</v>
      </c>
      <c r="BQ426" s="33">
        <v>-0.2752199923124895</v>
      </c>
      <c r="BR426" s="33">
        <v>-0.46327162450181619</v>
      </c>
      <c r="BS426" s="33">
        <v>0.986686081075687</v>
      </c>
      <c r="BT426" s="33">
        <v>0</v>
      </c>
      <c r="BU426" s="9">
        <f t="shared" ref="BU426:BU448" si="378">SUM(BP426:BT426)</f>
        <v>-5.1206910058846571</v>
      </c>
      <c r="BV426" s="34">
        <f t="shared" ref="BV426:BV448" si="379">BU426/AR426*2000</f>
        <v>-34.691069875580581</v>
      </c>
      <c r="BW426" s="33">
        <v>0.53118516034363095</v>
      </c>
      <c r="BX426" s="33">
        <v>-9.1045153762017467E-2</v>
      </c>
      <c r="BY426" s="33">
        <v>0.2089612807968553</v>
      </c>
      <c r="BZ426" s="33">
        <v>0.57619045665434443</v>
      </c>
      <c r="CA426" s="9">
        <f t="shared" ref="CA426:CA448" si="380">SUM(BW426:BZ426)</f>
        <v>1.225291744032813</v>
      </c>
      <c r="CB426" s="34">
        <f t="shared" ref="CB426:CB448" si="381">CA426/AR426*2000</f>
        <v>8.3009659167807577</v>
      </c>
      <c r="CC426" s="47">
        <v>45.353583999999998</v>
      </c>
      <c r="CD426">
        <v>165000</v>
      </c>
      <c r="CE426" s="68">
        <f t="shared" si="351"/>
        <v>165000</v>
      </c>
      <c r="CF426" s="62">
        <v>5.2</v>
      </c>
      <c r="CG426" s="62">
        <v>8.8000000000000007</v>
      </c>
      <c r="CH426" s="62">
        <v>-10</v>
      </c>
      <c r="CI426" s="62">
        <v>-1.7</v>
      </c>
      <c r="CJ426" s="63">
        <f t="shared" si="365"/>
        <v>-9.0905039882358185</v>
      </c>
      <c r="CK426" s="62">
        <v>-0.9</v>
      </c>
      <c r="CL426" s="63">
        <f t="shared" si="366"/>
        <v>-4.8126197584777861</v>
      </c>
      <c r="CM426" s="62">
        <v>-2.6</v>
      </c>
      <c r="CN426" t="s">
        <v>1940</v>
      </c>
      <c r="CO426" t="s">
        <v>1156</v>
      </c>
      <c r="CP426" t="s">
        <v>1157</v>
      </c>
      <c r="CQ426" t="s">
        <v>2414</v>
      </c>
      <c r="CR426">
        <v>73</v>
      </c>
      <c r="CS426">
        <v>200</v>
      </c>
      <c r="CT426">
        <v>17</v>
      </c>
      <c r="CU426" t="s">
        <v>3401</v>
      </c>
      <c r="CZ426" s="72">
        <v>650000</v>
      </c>
      <c r="DA426">
        <v>0</v>
      </c>
    </row>
    <row r="427" spans="1:105" x14ac:dyDescent="0.2">
      <c r="A427" s="44" t="s">
        <v>2372</v>
      </c>
      <c r="B427" s="43"/>
      <c r="C427" s="43" t="s">
        <v>956</v>
      </c>
      <c r="D427" s="82" t="s">
        <v>956</v>
      </c>
      <c r="E427" s="42" t="str">
        <f t="shared" si="373"/>
        <v xml:space="preserve">Versteeg, Kris </v>
      </c>
      <c r="F427" s="42" t="s">
        <v>2317</v>
      </c>
      <c r="G427" s="45" t="s">
        <v>1528</v>
      </c>
      <c r="H427" s="43">
        <v>13</v>
      </c>
      <c r="I427" s="64">
        <v>2</v>
      </c>
      <c r="J427" s="64">
        <v>2</v>
      </c>
      <c r="K427" s="64">
        <v>4</v>
      </c>
      <c r="L427" s="43">
        <v>-1</v>
      </c>
      <c r="M427">
        <v>6</v>
      </c>
      <c r="N427">
        <v>21</v>
      </c>
      <c r="O427" s="4">
        <f t="shared" si="374"/>
        <v>9.5238095238095233E-2</v>
      </c>
      <c r="Q427">
        <v>0</v>
      </c>
      <c r="R427">
        <v>0</v>
      </c>
      <c r="S427">
        <v>2</v>
      </c>
      <c r="T427">
        <v>1</v>
      </c>
      <c r="U427" s="4">
        <f t="shared" si="375"/>
        <v>0.66666666666666663</v>
      </c>
      <c r="V427">
        <v>0.4</v>
      </c>
      <c r="W427">
        <v>0</v>
      </c>
      <c r="X427">
        <v>0</v>
      </c>
      <c r="Y427">
        <v>0</v>
      </c>
      <c r="Z427">
        <v>0</v>
      </c>
      <c r="AA427">
        <v>2</v>
      </c>
      <c r="AB427">
        <v>2</v>
      </c>
      <c r="AC427" s="9">
        <f t="shared" si="331"/>
        <v>0</v>
      </c>
      <c r="AD427" s="9">
        <f t="shared" si="332"/>
        <v>0</v>
      </c>
      <c r="AE427" s="9">
        <f t="shared" si="333"/>
        <v>0</v>
      </c>
      <c r="AF427" s="9">
        <f t="shared" si="334"/>
        <v>0</v>
      </c>
      <c r="AG427" s="9">
        <f t="shared" si="335"/>
        <v>13.81825160733135</v>
      </c>
      <c r="AH427" s="9">
        <f t="shared" si="336"/>
        <v>13.81825160733135</v>
      </c>
      <c r="AI427" s="58">
        <f t="shared" si="337"/>
        <v>2.4181940312829862</v>
      </c>
      <c r="AJ427" s="58">
        <f t="shared" si="338"/>
        <v>0</v>
      </c>
      <c r="AK427" s="58">
        <f t="shared" si="339"/>
        <v>58.064516129032256</v>
      </c>
      <c r="AL427" s="58">
        <f t="shared" si="340"/>
        <v>3.1091066116495538</v>
      </c>
      <c r="AM427" s="58">
        <f t="shared" si="341"/>
        <v>0</v>
      </c>
      <c r="AN427" s="58">
        <f t="shared" si="342"/>
        <v>0</v>
      </c>
      <c r="AO427" s="56">
        <v>173.68333333333334</v>
      </c>
      <c r="AP427" s="56">
        <v>31.583333333333329</v>
      </c>
      <c r="AQ427" s="56">
        <v>1.0333333333333334</v>
      </c>
      <c r="AR427" s="57">
        <f>SUM(AO427:AQ427)</f>
        <v>206.29999999999998</v>
      </c>
      <c r="AS427">
        <v>6</v>
      </c>
      <c r="AT427">
        <v>15</v>
      </c>
      <c r="AU427">
        <v>5</v>
      </c>
      <c r="AV427">
        <v>1</v>
      </c>
      <c r="AW427">
        <v>4</v>
      </c>
      <c r="AX427" s="9">
        <f t="shared" si="343"/>
        <v>1.7450315075133302</v>
      </c>
      <c r="AY427" s="9">
        <f t="shared" si="344"/>
        <v>4.362578768783326</v>
      </c>
      <c r="AZ427" s="9">
        <f t="shared" si="345"/>
        <v>1.4541929229277752</v>
      </c>
      <c r="BA427" s="9">
        <f t="shared" si="346"/>
        <v>0.29083858458555506</v>
      </c>
      <c r="BB427" s="9">
        <f t="shared" si="347"/>
        <v>1.1633543383422202</v>
      </c>
      <c r="BC427" s="33">
        <f t="shared" si="348"/>
        <v>13.36025641025641</v>
      </c>
      <c r="BD427" s="33">
        <f t="shared" si="349"/>
        <v>7.9487179487179496E-2</v>
      </c>
      <c r="BE427" s="33">
        <f t="shared" si="350"/>
        <v>2.4294871794871793</v>
      </c>
      <c r="BF427" s="42">
        <f>BI427-BG427-BH427</f>
        <v>7</v>
      </c>
      <c r="BG427" s="43">
        <v>0</v>
      </c>
      <c r="BH427" s="43">
        <v>1</v>
      </c>
      <c r="BI427" s="43">
        <v>8</v>
      </c>
      <c r="BJ427" s="42">
        <f>BM427-BK427-BL427</f>
        <v>9</v>
      </c>
      <c r="BK427" s="43">
        <v>0</v>
      </c>
      <c r="BL427" s="43">
        <v>0</v>
      </c>
      <c r="BM427" s="43">
        <v>9</v>
      </c>
      <c r="BN427" s="34">
        <f t="shared" si="376"/>
        <v>0.73943044526942792</v>
      </c>
      <c r="BO427" s="34">
        <f t="shared" si="377"/>
        <v>7.1684968033875718</v>
      </c>
      <c r="BP427" s="33">
        <v>1.7166010315504046</v>
      </c>
      <c r="BQ427" s="33">
        <v>-1.5756552429974853</v>
      </c>
      <c r="BR427" s="33">
        <v>-0.49097442361582649</v>
      </c>
      <c r="BS427" s="33">
        <v>-1.1975945190271052E-2</v>
      </c>
      <c r="BT427" s="33">
        <v>0</v>
      </c>
      <c r="BU427" s="9">
        <f t="shared" si="378"/>
        <v>-0.36200458025317828</v>
      </c>
      <c r="BV427" s="34">
        <f t="shared" si="379"/>
        <v>-3.5094966578107445</v>
      </c>
      <c r="BW427" s="33">
        <v>0.62259365983181536</v>
      </c>
      <c r="BX427" s="33">
        <v>9.8585855594098062E-2</v>
      </c>
      <c r="BY427" s="33">
        <v>0.1021349929404947</v>
      </c>
      <c r="BZ427" s="33">
        <v>0.27812051715619818</v>
      </c>
      <c r="CA427" s="9">
        <f t="shared" si="380"/>
        <v>1.1014350255226062</v>
      </c>
      <c r="CB427" s="34">
        <f t="shared" si="381"/>
        <v>10.677993461198316</v>
      </c>
      <c r="CE427" s="68">
        <f t="shared" si="351"/>
        <v>165000</v>
      </c>
      <c r="CF427" s="62">
        <v>4.0999999999999996</v>
      </c>
      <c r="CG427" s="62">
        <v>3.9</v>
      </c>
      <c r="CH427" s="62">
        <v>-1.2</v>
      </c>
      <c r="CI427" s="62">
        <v>-0.3</v>
      </c>
      <c r="CJ427" s="63">
        <f t="shared" si="365"/>
        <v>-2.5113358911754444</v>
      </c>
      <c r="CK427" s="62">
        <v>0</v>
      </c>
      <c r="CL427" s="63">
        <f t="shared" si="366"/>
        <v>0</v>
      </c>
      <c r="CM427" s="62">
        <v>-0.3</v>
      </c>
      <c r="CN427" t="s">
        <v>1986</v>
      </c>
      <c r="CO427" t="s">
        <v>2120</v>
      </c>
      <c r="CQ427" t="s">
        <v>2400</v>
      </c>
      <c r="CR427">
        <v>70</v>
      </c>
      <c r="CS427">
        <v>179</v>
      </c>
      <c r="CT427">
        <v>32</v>
      </c>
      <c r="CU427" t="s">
        <v>3401</v>
      </c>
      <c r="CV427" t="s">
        <v>3090</v>
      </c>
      <c r="CZ427" s="72">
        <v>491666.66666666669</v>
      </c>
      <c r="DA427">
        <v>0</v>
      </c>
    </row>
    <row r="428" spans="1:105" x14ac:dyDescent="0.2">
      <c r="A428" s="38" t="s">
        <v>2452</v>
      </c>
      <c r="B428" t="s">
        <v>956</v>
      </c>
      <c r="C428" t="s">
        <v>956</v>
      </c>
      <c r="D428" s="82" t="s">
        <v>956</v>
      </c>
      <c r="E428" t="str">
        <f t="shared" si="373"/>
        <v xml:space="preserve">Havlat, Martin </v>
      </c>
      <c r="F428" t="s">
        <v>158</v>
      </c>
      <c r="G428" t="s">
        <v>1528</v>
      </c>
      <c r="H428">
        <v>56</v>
      </c>
      <c r="I428">
        <v>25</v>
      </c>
      <c r="J428">
        <v>32</v>
      </c>
      <c r="K428">
        <f>I428+J428</f>
        <v>57</v>
      </c>
      <c r="L428">
        <v>15</v>
      </c>
      <c r="M428">
        <v>28</v>
      </c>
      <c r="N428">
        <v>176</v>
      </c>
      <c r="O428" s="4">
        <f t="shared" si="374"/>
        <v>0.14204545454545456</v>
      </c>
      <c r="P428">
        <v>1486</v>
      </c>
      <c r="Q428">
        <v>1</v>
      </c>
      <c r="R428">
        <v>0</v>
      </c>
      <c r="S428">
        <v>4</v>
      </c>
      <c r="T428">
        <v>8</v>
      </c>
      <c r="U428" s="4">
        <f t="shared" si="375"/>
        <v>0.33333333333333331</v>
      </c>
      <c r="V428" s="40">
        <v>0.3</v>
      </c>
      <c r="W428">
        <v>5</v>
      </c>
      <c r="X428">
        <v>11</v>
      </c>
      <c r="Y428">
        <v>0</v>
      </c>
      <c r="Z428">
        <v>1</v>
      </c>
      <c r="AA428">
        <f>I428-W428-Y428</f>
        <v>20</v>
      </c>
      <c r="AB428">
        <f>J428-X428-Z428</f>
        <v>20</v>
      </c>
      <c r="AC428" s="9">
        <f t="shared" si="331"/>
        <v>5.7150114300228605</v>
      </c>
      <c r="AD428" s="9">
        <f t="shared" si="332"/>
        <v>12.573025146050293</v>
      </c>
      <c r="AE428" s="9">
        <f t="shared" si="333"/>
        <v>0</v>
      </c>
      <c r="AF428" s="9">
        <f t="shared" si="334"/>
        <v>3.4622042700519327</v>
      </c>
      <c r="AG428" s="9">
        <f t="shared" si="335"/>
        <v>28.260784236762568</v>
      </c>
      <c r="AH428" s="9">
        <f t="shared" si="336"/>
        <v>28.260784236762568</v>
      </c>
      <c r="AI428" s="6">
        <f t="shared" si="337"/>
        <v>2.9673823448600696</v>
      </c>
      <c r="AJ428" s="6">
        <f t="shared" si="338"/>
        <v>5.0292100584201176</v>
      </c>
      <c r="AK428" s="6">
        <f t="shared" si="339"/>
        <v>0.69244085401038658</v>
      </c>
      <c r="AL428" s="6">
        <f t="shared" si="340"/>
        <v>1.9782548965733799</v>
      </c>
      <c r="AM428" s="6">
        <f t="shared" si="341"/>
        <v>0.91440182880365772</v>
      </c>
      <c r="AN428" s="6">
        <f t="shared" si="342"/>
        <v>2.0773225620311599</v>
      </c>
      <c r="AO428" s="32">
        <v>849.23333333333335</v>
      </c>
      <c r="AP428" s="32">
        <v>262.46666666666664</v>
      </c>
      <c r="AQ428" s="32">
        <v>86.65</v>
      </c>
      <c r="AR428" s="32">
        <v>1198.3499999999999</v>
      </c>
      <c r="AS428" s="40">
        <v>13</v>
      </c>
      <c r="AT428" s="40">
        <v>10</v>
      </c>
      <c r="AU428" s="40">
        <v>42</v>
      </c>
      <c r="AV428" s="40">
        <v>18</v>
      </c>
      <c r="AW428" s="40">
        <v>24</v>
      </c>
      <c r="AX428" s="9">
        <f t="shared" si="343"/>
        <v>0.65089498059832274</v>
      </c>
      <c r="AY428" s="9">
        <f t="shared" si="344"/>
        <v>0.5006884466140944</v>
      </c>
      <c r="AZ428" s="9">
        <f t="shared" si="345"/>
        <v>2.1028914757791966</v>
      </c>
      <c r="BA428" s="9">
        <f t="shared" si="346"/>
        <v>0.90123920390536993</v>
      </c>
      <c r="BB428" s="9">
        <f t="shared" si="347"/>
        <v>1.2016522718738265</v>
      </c>
      <c r="BC428" s="9">
        <f t="shared" si="348"/>
        <v>15.164880952380953</v>
      </c>
      <c r="BD428" s="9">
        <f t="shared" si="349"/>
        <v>1.5473214285714287</v>
      </c>
      <c r="BE428" s="9">
        <f t="shared" si="350"/>
        <v>4.6869047619047617</v>
      </c>
      <c r="BF428" s="3">
        <v>42</v>
      </c>
      <c r="BG428" s="3">
        <v>22</v>
      </c>
      <c r="BH428" s="3">
        <v>1</v>
      </c>
      <c r="BI428" s="3">
        <v>65</v>
      </c>
      <c r="BJ428" s="3">
        <v>28</v>
      </c>
      <c r="BK428" s="3">
        <v>4</v>
      </c>
      <c r="BL428" s="3">
        <v>3</v>
      </c>
      <c r="BM428" s="3">
        <v>35</v>
      </c>
      <c r="BN428" s="34">
        <f t="shared" si="376"/>
        <v>72.418339393509385</v>
      </c>
      <c r="BO428" s="34">
        <f t="shared" si="377"/>
        <v>120.86341952436165</v>
      </c>
      <c r="BP428" s="34">
        <v>40.589041325941785</v>
      </c>
      <c r="BQ428" s="34">
        <v>5.6973243257309756</v>
      </c>
      <c r="BR428" s="34">
        <v>-0.6253291560567189</v>
      </c>
      <c r="BS428" s="34">
        <v>0.10715983356293042</v>
      </c>
      <c r="BT428" s="34">
        <v>5.5527216601754956</v>
      </c>
      <c r="BU428" s="34">
        <f t="shared" si="378"/>
        <v>51.320917989354463</v>
      </c>
      <c r="BV428" s="34">
        <f t="shared" si="379"/>
        <v>85.652635689664066</v>
      </c>
      <c r="BW428" s="34">
        <v>9.0498664579669708</v>
      </c>
      <c r="BX428" s="34">
        <v>0.22563629610967212</v>
      </c>
      <c r="BY428" s="34">
        <v>6.708779047281447</v>
      </c>
      <c r="BZ428" s="34">
        <v>5.1131396027968332</v>
      </c>
      <c r="CA428" s="34">
        <f t="shared" si="380"/>
        <v>21.097421404154922</v>
      </c>
      <c r="CB428" s="34">
        <f t="shared" si="381"/>
        <v>35.210783834697587</v>
      </c>
      <c r="CC428" s="15">
        <v>66</v>
      </c>
      <c r="CD428" s="7">
        <v>3605125</v>
      </c>
      <c r="CE428" s="68">
        <f t="shared" si="351"/>
        <v>5278933.0357142854</v>
      </c>
      <c r="CF428" s="9">
        <v>27.6</v>
      </c>
      <c r="CG428" s="9">
        <v>20</v>
      </c>
      <c r="CH428" s="9">
        <v>23.1</v>
      </c>
      <c r="CI428" s="9">
        <v>9.4</v>
      </c>
      <c r="CJ428" s="9">
        <f t="shared" si="365"/>
        <v>12.1488885059452</v>
      </c>
      <c r="CK428" s="9">
        <v>5.3</v>
      </c>
      <c r="CL428" s="9">
        <f t="shared" si="366"/>
        <v>6.8499052214371874</v>
      </c>
      <c r="CM428" s="9">
        <v>14.7</v>
      </c>
      <c r="CN428" t="s">
        <v>3186</v>
      </c>
      <c r="CO428" t="s">
        <v>1622</v>
      </c>
      <c r="CQ428" t="s">
        <v>3079</v>
      </c>
      <c r="CR428">
        <v>73</v>
      </c>
      <c r="CS428">
        <v>204</v>
      </c>
      <c r="CT428">
        <v>24</v>
      </c>
      <c r="CU428" t="s">
        <v>3402</v>
      </c>
      <c r="CV428" t="s">
        <v>2382</v>
      </c>
      <c r="CW428">
        <v>6</v>
      </c>
      <c r="CX428">
        <v>2</v>
      </c>
      <c r="CY428">
        <v>1</v>
      </c>
      <c r="CZ428" s="70"/>
      <c r="DA428">
        <v>0</v>
      </c>
    </row>
    <row r="429" spans="1:105" x14ac:dyDescent="0.2">
      <c r="A429" s="44" t="s">
        <v>2372</v>
      </c>
      <c r="B429" s="43" t="s">
        <v>956</v>
      </c>
      <c r="C429" s="43" t="s">
        <v>956</v>
      </c>
      <c r="D429" s="82" t="s">
        <v>956</v>
      </c>
      <c r="E429" s="42" t="str">
        <f t="shared" si="373"/>
        <v xml:space="preserve">Havlat, Martin </v>
      </c>
      <c r="F429" s="42" t="s">
        <v>158</v>
      </c>
      <c r="G429" s="45" t="s">
        <v>2379</v>
      </c>
      <c r="H429" s="43">
        <v>35</v>
      </c>
      <c r="I429" s="64">
        <v>10</v>
      </c>
      <c r="J429" s="64">
        <v>17</v>
      </c>
      <c r="K429" s="64">
        <v>27</v>
      </c>
      <c r="L429" s="43">
        <v>4</v>
      </c>
      <c r="M429">
        <v>22</v>
      </c>
      <c r="N429">
        <v>87</v>
      </c>
      <c r="O429" s="4">
        <f t="shared" si="374"/>
        <v>0.11494252873563218</v>
      </c>
      <c r="Q429">
        <v>2</v>
      </c>
      <c r="R429">
        <v>0</v>
      </c>
      <c r="S429">
        <v>0</v>
      </c>
      <c r="T429">
        <v>3</v>
      </c>
      <c r="U429" s="4">
        <f t="shared" si="375"/>
        <v>0</v>
      </c>
      <c r="V429">
        <v>0.1</v>
      </c>
      <c r="W429">
        <v>3</v>
      </c>
      <c r="X429">
        <v>4</v>
      </c>
      <c r="Y429">
        <v>0</v>
      </c>
      <c r="Z429">
        <v>0</v>
      </c>
      <c r="AA429">
        <v>7</v>
      </c>
      <c r="AB429">
        <v>13</v>
      </c>
      <c r="AC429" s="9">
        <f t="shared" si="331"/>
        <v>6.4163498098859311</v>
      </c>
      <c r="AD429" s="9">
        <f t="shared" si="332"/>
        <v>8.5551330798479075</v>
      </c>
      <c r="AE429" s="9">
        <f t="shared" si="333"/>
        <v>0</v>
      </c>
      <c r="AF429" s="9">
        <f t="shared" si="334"/>
        <v>0</v>
      </c>
      <c r="AG429" s="9">
        <f t="shared" si="335"/>
        <v>17.292252796267071</v>
      </c>
      <c r="AH429" s="9">
        <f t="shared" si="336"/>
        <v>32.114183764495984</v>
      </c>
      <c r="AI429" s="58">
        <f t="shared" si="337"/>
        <v>3.3349344678515065</v>
      </c>
      <c r="AJ429" s="58">
        <f t="shared" si="338"/>
        <v>5.5608365019011403</v>
      </c>
      <c r="AK429" s="58">
        <f t="shared" si="339"/>
        <v>0</v>
      </c>
      <c r="AL429" s="58">
        <f t="shared" si="340"/>
        <v>2.4703218280381529</v>
      </c>
      <c r="AM429" s="58">
        <f t="shared" si="341"/>
        <v>1.2832699619771863</v>
      </c>
      <c r="AN429" s="58">
        <f t="shared" si="342"/>
        <v>4.9079754601226995</v>
      </c>
      <c r="AO429" s="56">
        <v>485.76666666666665</v>
      </c>
      <c r="AP429" s="56">
        <v>140.26666666666668</v>
      </c>
      <c r="AQ429" s="56">
        <v>24.45</v>
      </c>
      <c r="AR429" s="57">
        <f>SUM(AO429:AQ429)</f>
        <v>650.48333333333335</v>
      </c>
      <c r="AS429">
        <v>9</v>
      </c>
      <c r="AT429">
        <v>5</v>
      </c>
      <c r="AU429">
        <v>17</v>
      </c>
      <c r="AV429">
        <v>7</v>
      </c>
      <c r="AW429">
        <v>19</v>
      </c>
      <c r="AX429" s="9">
        <f t="shared" si="343"/>
        <v>0.83015193830228806</v>
      </c>
      <c r="AY429" s="9">
        <f t="shared" si="344"/>
        <v>0.46119552127904889</v>
      </c>
      <c r="AZ429" s="9">
        <f t="shared" si="345"/>
        <v>1.5680647723487664</v>
      </c>
      <c r="BA429" s="9">
        <f t="shared" si="346"/>
        <v>0.64567372979066839</v>
      </c>
      <c r="BB429" s="9">
        <f t="shared" si="347"/>
        <v>1.7525429808603858</v>
      </c>
      <c r="BC429" s="33">
        <f t="shared" si="348"/>
        <v>13.879047619047618</v>
      </c>
      <c r="BD429" s="33">
        <f t="shared" si="349"/>
        <v>0.69857142857142851</v>
      </c>
      <c r="BE429" s="33">
        <f t="shared" si="350"/>
        <v>4.0076190476190483</v>
      </c>
      <c r="BF429" s="42">
        <f>BI429-BG429-BH429</f>
        <v>27</v>
      </c>
      <c r="BG429" s="43">
        <v>13</v>
      </c>
      <c r="BH429" s="43">
        <v>0</v>
      </c>
      <c r="BI429" s="43">
        <v>40</v>
      </c>
      <c r="BJ429" s="42">
        <f>BM429-BK429-BL429</f>
        <v>20</v>
      </c>
      <c r="BK429" s="43">
        <v>3</v>
      </c>
      <c r="BL429" s="43">
        <v>2</v>
      </c>
      <c r="BM429" s="43">
        <v>25</v>
      </c>
      <c r="BN429" s="34">
        <f t="shared" si="376"/>
        <v>24.3744021396734</v>
      </c>
      <c r="BO429" s="34">
        <f t="shared" si="377"/>
        <v>74.942434004478926</v>
      </c>
      <c r="BP429" s="33">
        <v>15.096633228859577</v>
      </c>
      <c r="BQ429" s="33">
        <v>2.1190126301273633</v>
      </c>
      <c r="BR429" s="33">
        <v>1.6814881673617934</v>
      </c>
      <c r="BS429" s="33">
        <v>-0.28336631603431667</v>
      </c>
      <c r="BT429" s="33">
        <v>0.90888949473548208</v>
      </c>
      <c r="BU429" s="9">
        <f t="shared" si="378"/>
        <v>19.522657205049896</v>
      </c>
      <c r="BV429" s="34">
        <f t="shared" si="379"/>
        <v>60.025080442901114</v>
      </c>
      <c r="BW429" s="33">
        <v>3.6627591719299093</v>
      </c>
      <c r="BX429" s="33">
        <v>4.7749986054095887E-3</v>
      </c>
      <c r="BY429" s="33">
        <v>1.2442479658932371</v>
      </c>
      <c r="BZ429" s="33">
        <v>-6.0037201805051094E-2</v>
      </c>
      <c r="CA429" s="9">
        <f t="shared" si="380"/>
        <v>4.8517449346235049</v>
      </c>
      <c r="CB429" s="34">
        <f t="shared" si="381"/>
        <v>14.917353561577816</v>
      </c>
      <c r="CC429" s="47">
        <v>54.882683</v>
      </c>
      <c r="CD429">
        <v>1521058</v>
      </c>
      <c r="CE429" s="68">
        <f t="shared" si="351"/>
        <v>3563621.6</v>
      </c>
      <c r="CF429" s="62">
        <v>15.1</v>
      </c>
      <c r="CG429" s="62">
        <v>12.3</v>
      </c>
      <c r="CH429" s="62">
        <v>4.5999999999999996</v>
      </c>
      <c r="CI429" s="62">
        <v>3.2</v>
      </c>
      <c r="CJ429" s="63">
        <f t="shared" si="365"/>
        <v>7.8508341511285566</v>
      </c>
      <c r="CK429" s="62">
        <v>1.4</v>
      </c>
      <c r="CL429" s="63">
        <f t="shared" si="366"/>
        <v>3.4347399411187434</v>
      </c>
      <c r="CM429" s="62">
        <v>4.4000000000000004</v>
      </c>
      <c r="CN429" t="s">
        <v>2192</v>
      </c>
      <c r="CO429" t="s">
        <v>1622</v>
      </c>
      <c r="CQ429" t="s">
        <v>3079</v>
      </c>
      <c r="CR429">
        <v>73</v>
      </c>
      <c r="CS429">
        <v>204</v>
      </c>
      <c r="CT429">
        <v>24</v>
      </c>
      <c r="CU429" t="s">
        <v>3402</v>
      </c>
      <c r="CZ429" s="72">
        <v>6000000</v>
      </c>
      <c r="DA429">
        <v>0</v>
      </c>
    </row>
    <row r="430" spans="1:105" x14ac:dyDescent="0.2">
      <c r="A430" s="38" t="s">
        <v>2452</v>
      </c>
      <c r="B430" t="s">
        <v>974</v>
      </c>
      <c r="C430" t="s">
        <v>974</v>
      </c>
      <c r="D430" t="s">
        <v>956</v>
      </c>
      <c r="E430" t="str">
        <f t="shared" si="373"/>
        <v xml:space="preserve">Walker, Matt </v>
      </c>
      <c r="F430" t="s">
        <v>2325</v>
      </c>
      <c r="G430" t="s">
        <v>1524</v>
      </c>
      <c r="H430">
        <v>48</v>
      </c>
      <c r="I430">
        <v>0</v>
      </c>
      <c r="J430">
        <v>5</v>
      </c>
      <c r="K430">
        <f>I430+J430</f>
        <v>5</v>
      </c>
      <c r="L430">
        <v>7</v>
      </c>
      <c r="M430">
        <v>72</v>
      </c>
      <c r="N430">
        <v>34</v>
      </c>
      <c r="O430" s="4">
        <f t="shared" si="374"/>
        <v>0</v>
      </c>
      <c r="P430">
        <v>1008</v>
      </c>
      <c r="Q430">
        <v>0</v>
      </c>
      <c r="R430">
        <v>0</v>
      </c>
      <c r="S430">
        <v>0</v>
      </c>
      <c r="T430">
        <v>0</v>
      </c>
      <c r="U430" s="4">
        <f t="shared" si="375"/>
        <v>0</v>
      </c>
      <c r="V430" s="40">
        <v>0</v>
      </c>
      <c r="W430">
        <v>0</v>
      </c>
      <c r="X430">
        <v>0</v>
      </c>
      <c r="Y430">
        <v>0</v>
      </c>
      <c r="Z430">
        <v>0</v>
      </c>
      <c r="AA430">
        <f>I430-W430-Y430</f>
        <v>0</v>
      </c>
      <c r="AB430">
        <f>J430-X430-Z430</f>
        <v>5</v>
      </c>
      <c r="AC430" s="9">
        <f t="shared" si="331"/>
        <v>0</v>
      </c>
      <c r="AD430" s="9">
        <f t="shared" si="332"/>
        <v>0</v>
      </c>
      <c r="AE430" s="9">
        <f t="shared" si="333"/>
        <v>0</v>
      </c>
      <c r="AF430" s="9">
        <f t="shared" si="334"/>
        <v>0</v>
      </c>
      <c r="AG430" s="9">
        <f t="shared" si="335"/>
        <v>0</v>
      </c>
      <c r="AH430" s="9">
        <f t="shared" si="336"/>
        <v>9.3133957675790349</v>
      </c>
      <c r="AI430" s="6">
        <f t="shared" si="337"/>
        <v>2.3283489418947587</v>
      </c>
      <c r="AJ430" s="6">
        <f t="shared" si="338"/>
        <v>0</v>
      </c>
      <c r="AK430" s="6">
        <f t="shared" si="339"/>
        <v>0.72800808897876634</v>
      </c>
      <c r="AL430" s="6">
        <f t="shared" si="340"/>
        <v>1.8626791535158069</v>
      </c>
      <c r="AM430" s="6">
        <f t="shared" si="341"/>
        <v>0</v>
      </c>
      <c r="AN430" s="6">
        <f t="shared" si="342"/>
        <v>10.19211324570273</v>
      </c>
      <c r="AO430" s="33">
        <v>644.23333333333335</v>
      </c>
      <c r="AP430" s="33">
        <v>5.5666666666666664</v>
      </c>
      <c r="AQ430" s="33">
        <v>82.416666666666671</v>
      </c>
      <c r="AR430" s="32">
        <v>732.2166666666667</v>
      </c>
      <c r="AS430" s="40">
        <v>67</v>
      </c>
      <c r="AT430" s="40">
        <v>51</v>
      </c>
      <c r="AU430" s="40">
        <v>25</v>
      </c>
      <c r="AV430" s="40">
        <v>42</v>
      </c>
      <c r="AW430" s="40">
        <v>11</v>
      </c>
      <c r="AX430" s="9">
        <f t="shared" si="343"/>
        <v>5.4901782259349456</v>
      </c>
      <c r="AY430" s="9">
        <f t="shared" si="344"/>
        <v>4.1790908883982425</v>
      </c>
      <c r="AZ430" s="9">
        <f t="shared" si="345"/>
        <v>2.0485739649010992</v>
      </c>
      <c r="BA430" s="9">
        <f t="shared" si="346"/>
        <v>3.4416042610338469</v>
      </c>
      <c r="BB430" s="9">
        <f t="shared" si="347"/>
        <v>0.90137254455648375</v>
      </c>
      <c r="BC430" s="9">
        <f t="shared" si="348"/>
        <v>13.421527777777778</v>
      </c>
      <c r="BD430" s="9">
        <f t="shared" si="349"/>
        <v>1.7170138888888891</v>
      </c>
      <c r="BE430" s="9">
        <f t="shared" si="350"/>
        <v>0.11597222222222221</v>
      </c>
      <c r="BF430" s="3">
        <v>25</v>
      </c>
      <c r="BG430" s="3">
        <v>0</v>
      </c>
      <c r="BH430" s="3">
        <v>1</v>
      </c>
      <c r="BI430" s="3">
        <v>26</v>
      </c>
      <c r="BJ430" s="3">
        <v>20</v>
      </c>
      <c r="BK430" s="3">
        <v>0</v>
      </c>
      <c r="BL430" s="3">
        <v>14</v>
      </c>
      <c r="BM430" s="3">
        <v>34</v>
      </c>
      <c r="BN430" s="34">
        <f t="shared" si="376"/>
        <v>18.426611872593309</v>
      </c>
      <c r="BO430" s="34">
        <f t="shared" si="377"/>
        <v>50.33103645804286</v>
      </c>
      <c r="BP430" s="34">
        <v>-0.59202131444942729</v>
      </c>
      <c r="BQ430" s="34">
        <v>-0.2102974924994791</v>
      </c>
      <c r="BR430" s="34">
        <v>-0.20046128846084335</v>
      </c>
      <c r="BS430" s="34">
        <v>-0.20590762744932911</v>
      </c>
      <c r="BT430" s="34">
        <v>0</v>
      </c>
      <c r="BU430" s="34">
        <f t="shared" si="378"/>
        <v>-1.2086877228590791</v>
      </c>
      <c r="BV430" s="34">
        <f t="shared" si="379"/>
        <v>-3.3014482676596066</v>
      </c>
      <c r="BW430" s="34">
        <v>18.13127707493976</v>
      </c>
      <c r="BX430" s="34">
        <v>0.1737495430086845</v>
      </c>
      <c r="BY430" s="34">
        <v>6.1363998816185282E-2</v>
      </c>
      <c r="BZ430" s="34">
        <v>1.2689089786877574</v>
      </c>
      <c r="CA430" s="34">
        <f t="shared" si="380"/>
        <v>19.635299595452388</v>
      </c>
      <c r="CB430" s="34">
        <f t="shared" si="381"/>
        <v>53.632484725702462</v>
      </c>
      <c r="CC430" s="15">
        <v>48</v>
      </c>
      <c r="CD430" s="7">
        <v>451953</v>
      </c>
      <c r="CE430" s="68">
        <f t="shared" si="351"/>
        <v>772086.375</v>
      </c>
      <c r="CF430" s="9">
        <v>11.7</v>
      </c>
      <c r="CG430" s="9">
        <v>17.100000000000001</v>
      </c>
      <c r="CH430" s="9">
        <v>6.1</v>
      </c>
      <c r="CI430" s="9">
        <v>-1.1000000000000001</v>
      </c>
      <c r="CJ430" s="9">
        <f t="shared" si="365"/>
        <v>-2.6822726164350157</v>
      </c>
      <c r="CK430" s="9">
        <v>3.1</v>
      </c>
      <c r="CL430" s="9">
        <f t="shared" si="366"/>
        <v>7.5591319190441348</v>
      </c>
      <c r="CM430" s="9">
        <v>2</v>
      </c>
      <c r="CN430" t="s">
        <v>2677</v>
      </c>
      <c r="CO430" t="s">
        <v>2678</v>
      </c>
      <c r="CP430" t="s">
        <v>2417</v>
      </c>
      <c r="CQ430" t="s">
        <v>2400</v>
      </c>
      <c r="CR430">
        <v>75</v>
      </c>
      <c r="CS430">
        <v>229</v>
      </c>
      <c r="CU430" t="s">
        <v>3401</v>
      </c>
      <c r="CV430" t="s">
        <v>2382</v>
      </c>
      <c r="CW430">
        <v>0</v>
      </c>
      <c r="CX430">
        <v>0</v>
      </c>
      <c r="CY430">
        <v>0</v>
      </c>
      <c r="CZ430" s="70"/>
      <c r="DA430">
        <v>0</v>
      </c>
    </row>
    <row r="431" spans="1:105" x14ac:dyDescent="0.2">
      <c r="A431" s="44" t="s">
        <v>2372</v>
      </c>
      <c r="B431" s="43" t="s">
        <v>974</v>
      </c>
      <c r="C431" s="43" t="s">
        <v>974</v>
      </c>
      <c r="D431" s="42" t="s">
        <v>956</v>
      </c>
      <c r="E431" s="42" t="str">
        <f t="shared" si="373"/>
        <v xml:space="preserve">Walker, Matt </v>
      </c>
      <c r="F431" s="42" t="s">
        <v>2325</v>
      </c>
      <c r="G431" s="45" t="s">
        <v>2374</v>
      </c>
      <c r="H431" s="43">
        <v>43</v>
      </c>
      <c r="I431" s="64">
        <v>1</v>
      </c>
      <c r="J431" s="64">
        <v>1</v>
      </c>
      <c r="K431" s="64">
        <v>2</v>
      </c>
      <c r="L431" s="43">
        <v>-3</v>
      </c>
      <c r="M431">
        <v>61</v>
      </c>
      <c r="N431">
        <v>47</v>
      </c>
      <c r="O431" s="4">
        <f t="shared" si="374"/>
        <v>2.1276595744680851E-2</v>
      </c>
      <c r="Q431">
        <v>0</v>
      </c>
      <c r="R431">
        <v>0</v>
      </c>
      <c r="S431">
        <v>0</v>
      </c>
      <c r="T431">
        <v>0</v>
      </c>
      <c r="U431" s="4">
        <f t="shared" si="375"/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</v>
      </c>
      <c r="AC431" s="9">
        <f t="shared" si="331"/>
        <v>0</v>
      </c>
      <c r="AD431" s="9">
        <f t="shared" si="332"/>
        <v>0</v>
      </c>
      <c r="AE431" s="9">
        <f t="shared" si="333"/>
        <v>0</v>
      </c>
      <c r="AF431" s="9">
        <f t="shared" si="334"/>
        <v>0</v>
      </c>
      <c r="AG431" s="9">
        <f t="shared" si="335"/>
        <v>2.0513989401105475</v>
      </c>
      <c r="AH431" s="9">
        <f t="shared" si="336"/>
        <v>2.0513989401105475</v>
      </c>
      <c r="AI431" s="58">
        <f t="shared" si="337"/>
        <v>2.1539688871160751</v>
      </c>
      <c r="AJ431" s="58">
        <f t="shared" si="338"/>
        <v>0</v>
      </c>
      <c r="AK431" s="58">
        <f t="shared" si="339"/>
        <v>0</v>
      </c>
      <c r="AL431" s="58">
        <f t="shared" si="340"/>
        <v>2.4616787281326569</v>
      </c>
      <c r="AM431" s="58">
        <f t="shared" si="341"/>
        <v>0</v>
      </c>
      <c r="AN431" s="58">
        <f t="shared" si="342"/>
        <v>4.6451612903225801</v>
      </c>
      <c r="AO431" s="56">
        <v>584.9666666666667</v>
      </c>
      <c r="AP431" s="56">
        <v>8.1666666666666661</v>
      </c>
      <c r="AQ431" s="56">
        <v>90.416666666666671</v>
      </c>
      <c r="AR431" s="57">
        <f>SUM(AO431:AQ431)</f>
        <v>683.55</v>
      </c>
      <c r="AS431">
        <v>41</v>
      </c>
      <c r="AT431">
        <v>45</v>
      </c>
      <c r="AU431">
        <v>8</v>
      </c>
      <c r="AV431">
        <v>10</v>
      </c>
      <c r="AW431">
        <v>10</v>
      </c>
      <c r="AX431" s="9">
        <f t="shared" si="343"/>
        <v>3.5988588983980692</v>
      </c>
      <c r="AY431" s="9">
        <f t="shared" si="344"/>
        <v>3.9499670836076368</v>
      </c>
      <c r="AZ431" s="9">
        <f t="shared" si="345"/>
        <v>0.70221637041913543</v>
      </c>
      <c r="BA431" s="9">
        <f t="shared" si="346"/>
        <v>0.87777046302391937</v>
      </c>
      <c r="BB431" s="9">
        <f t="shared" si="347"/>
        <v>0.87777046302391937</v>
      </c>
      <c r="BC431" s="33">
        <f t="shared" si="348"/>
        <v>13.603875968992249</v>
      </c>
      <c r="BD431" s="33">
        <f t="shared" si="349"/>
        <v>2.1027131782945738</v>
      </c>
      <c r="BE431" s="33">
        <f t="shared" si="350"/>
        <v>0.18992248062015502</v>
      </c>
      <c r="BF431" s="42">
        <f>BI431-BG431-BH431</f>
        <v>21</v>
      </c>
      <c r="BG431" s="43">
        <v>0</v>
      </c>
      <c r="BH431" s="43">
        <v>0</v>
      </c>
      <c r="BI431" s="43">
        <v>21</v>
      </c>
      <c r="BJ431" s="42">
        <f>BM431-BK431-BL431</f>
        <v>24</v>
      </c>
      <c r="BK431" s="43">
        <v>0</v>
      </c>
      <c r="BL431" s="43">
        <v>7</v>
      </c>
      <c r="BM431" s="43">
        <v>31</v>
      </c>
      <c r="BN431" s="34">
        <f t="shared" si="376"/>
        <v>17.073442995807746</v>
      </c>
      <c r="BO431" s="34">
        <f t="shared" si="377"/>
        <v>49.955213212808857</v>
      </c>
      <c r="BP431" s="33">
        <v>-1.7737506578567843</v>
      </c>
      <c r="BQ431" s="33">
        <v>-0.32045405855658637</v>
      </c>
      <c r="BR431" s="33">
        <v>1.8618202798486512</v>
      </c>
      <c r="BS431" s="33">
        <v>-0.22828016683602576</v>
      </c>
      <c r="BT431" s="33">
        <v>0</v>
      </c>
      <c r="BU431" s="9">
        <f t="shared" si="378"/>
        <v>-0.46066460340074539</v>
      </c>
      <c r="BV431" s="34">
        <f t="shared" si="379"/>
        <v>-1.347859274086008</v>
      </c>
      <c r="BW431" s="33">
        <v>11.762568452904869</v>
      </c>
      <c r="BX431" s="33">
        <v>0.27096754032299186</v>
      </c>
      <c r="BY431" s="33">
        <v>6.6659677243136866</v>
      </c>
      <c r="BZ431" s="33">
        <v>-1.165396118333055</v>
      </c>
      <c r="CA431" s="9">
        <f t="shared" si="380"/>
        <v>17.53410759920849</v>
      </c>
      <c r="CB431" s="34">
        <f t="shared" si="381"/>
        <v>51.303072486894862</v>
      </c>
      <c r="CC431" s="47">
        <v>39.774299999999997</v>
      </c>
      <c r="CD431">
        <v>255529</v>
      </c>
      <c r="CE431" s="68">
        <f t="shared" si="351"/>
        <v>487287.86046511628</v>
      </c>
      <c r="CF431" s="62">
        <v>11.3</v>
      </c>
      <c r="CG431" s="62">
        <v>15.2</v>
      </c>
      <c r="CH431" s="62">
        <v>-1.4</v>
      </c>
      <c r="CI431" s="62">
        <v>-1.6</v>
      </c>
      <c r="CJ431" s="63">
        <f t="shared" si="365"/>
        <v>-4.0913740197749746</v>
      </c>
      <c r="CK431" s="62">
        <v>1.2</v>
      </c>
      <c r="CL431" s="63">
        <f t="shared" si="366"/>
        <v>3.0685305148312305</v>
      </c>
      <c r="CM431" s="62">
        <v>-0.4</v>
      </c>
      <c r="CN431" t="s">
        <v>544</v>
      </c>
      <c r="CO431" t="s">
        <v>2678</v>
      </c>
      <c r="CP431" t="s">
        <v>2417</v>
      </c>
      <c r="CQ431" t="s">
        <v>2400</v>
      </c>
      <c r="CR431">
        <v>75</v>
      </c>
      <c r="CS431">
        <v>213</v>
      </c>
      <c r="CT431">
        <v>28</v>
      </c>
      <c r="CU431" t="s">
        <v>3401</v>
      </c>
      <c r="CZ431" s="72">
        <v>600000</v>
      </c>
      <c r="DA431">
        <v>0</v>
      </c>
    </row>
    <row r="432" spans="1:105" x14ac:dyDescent="0.2">
      <c r="A432" s="38" t="s">
        <v>2452</v>
      </c>
      <c r="B432" t="s">
        <v>956</v>
      </c>
      <c r="C432" t="s">
        <v>956</v>
      </c>
      <c r="D432" s="82" t="s">
        <v>956</v>
      </c>
      <c r="E432" t="str">
        <f t="shared" si="373"/>
        <v xml:space="preserve">Blunden, Michael </v>
      </c>
      <c r="F432" t="s">
        <v>2496</v>
      </c>
      <c r="G432" t="s">
        <v>1528</v>
      </c>
      <c r="H432">
        <v>9</v>
      </c>
      <c r="I432">
        <v>0</v>
      </c>
      <c r="J432">
        <v>0</v>
      </c>
      <c r="K432">
        <f>I432+J432</f>
        <v>0</v>
      </c>
      <c r="L432">
        <v>-5</v>
      </c>
      <c r="M432">
        <v>10</v>
      </c>
      <c r="N432">
        <v>10</v>
      </c>
      <c r="O432" s="4">
        <f t="shared" si="374"/>
        <v>0</v>
      </c>
      <c r="P432">
        <v>143</v>
      </c>
      <c r="Q432">
        <v>0</v>
      </c>
      <c r="R432">
        <v>0</v>
      </c>
      <c r="S432">
        <v>0</v>
      </c>
      <c r="T432">
        <v>1</v>
      </c>
      <c r="U432" s="4">
        <f t="shared" si="375"/>
        <v>0</v>
      </c>
      <c r="V432" s="40">
        <v>0.2</v>
      </c>
      <c r="W432">
        <v>0</v>
      </c>
      <c r="X432">
        <v>0</v>
      </c>
      <c r="Y432">
        <v>0</v>
      </c>
      <c r="Z432">
        <v>0</v>
      </c>
      <c r="AA432">
        <f>I432-W432-Y432</f>
        <v>0</v>
      </c>
      <c r="AB432">
        <f>J432-X432-Z432</f>
        <v>0</v>
      </c>
      <c r="AC432" s="9">
        <f t="shared" si="331"/>
        <v>0</v>
      </c>
      <c r="AD432" s="9">
        <f t="shared" si="332"/>
        <v>0</v>
      </c>
      <c r="AE432" s="9">
        <f t="shared" si="333"/>
        <v>0</v>
      </c>
      <c r="AF432" s="9">
        <f t="shared" si="334"/>
        <v>0</v>
      </c>
      <c r="AG432" s="9">
        <f t="shared" si="335"/>
        <v>0</v>
      </c>
      <c r="AH432" s="9">
        <f t="shared" si="336"/>
        <v>0</v>
      </c>
      <c r="AI432" s="6">
        <f t="shared" si="337"/>
        <v>0.5992010652463382</v>
      </c>
      <c r="AJ432" s="6">
        <f t="shared" si="338"/>
        <v>0</v>
      </c>
      <c r="AK432" s="6">
        <f t="shared" si="339"/>
        <v>0</v>
      </c>
      <c r="AL432" s="6">
        <f t="shared" si="340"/>
        <v>3.5952063914780288</v>
      </c>
      <c r="AM432" s="6">
        <f t="shared" si="341"/>
        <v>0</v>
      </c>
      <c r="AN432" s="6">
        <f t="shared" si="342"/>
        <v>0</v>
      </c>
      <c r="AO432" s="33">
        <v>100.13333333333334</v>
      </c>
      <c r="AP432" s="33">
        <v>1.4833333333333334</v>
      </c>
      <c r="AQ432" s="33">
        <v>0.8666666666666667</v>
      </c>
      <c r="AR432" s="32">
        <v>102.48333333333333</v>
      </c>
      <c r="AS432" s="40">
        <v>2</v>
      </c>
      <c r="AT432" s="40">
        <v>24</v>
      </c>
      <c r="AU432" s="40">
        <v>2</v>
      </c>
      <c r="AV432" s="40">
        <v>0</v>
      </c>
      <c r="AW432" s="40">
        <v>1</v>
      </c>
      <c r="AX432" s="9">
        <f t="shared" si="343"/>
        <v>1.1709221011546593</v>
      </c>
      <c r="AY432" s="9">
        <f t="shared" si="344"/>
        <v>14.051065213855912</v>
      </c>
      <c r="AZ432" s="9">
        <f t="shared" si="345"/>
        <v>1.1709221011546593</v>
      </c>
      <c r="BA432" s="9">
        <f t="shared" si="346"/>
        <v>0</v>
      </c>
      <c r="BB432" s="9">
        <f t="shared" si="347"/>
        <v>0.58546105057732967</v>
      </c>
      <c r="BC432" s="9">
        <f t="shared" si="348"/>
        <v>11.125925925925927</v>
      </c>
      <c r="BD432" s="9">
        <f t="shared" si="349"/>
        <v>9.6296296296296297E-2</v>
      </c>
      <c r="BE432" s="9">
        <f t="shared" si="350"/>
        <v>0.16481481481481483</v>
      </c>
      <c r="BF432" s="3">
        <v>1</v>
      </c>
      <c r="BG432" s="3">
        <v>0</v>
      </c>
      <c r="BH432" s="3">
        <v>0</v>
      </c>
      <c r="BI432" s="3">
        <v>1</v>
      </c>
      <c r="BJ432" s="3">
        <v>6</v>
      </c>
      <c r="BK432" s="3">
        <v>0</v>
      </c>
      <c r="BL432" s="3">
        <v>0</v>
      </c>
      <c r="BM432" s="3">
        <v>6</v>
      </c>
      <c r="BN432" s="34">
        <f t="shared" si="376"/>
        <v>-4.2677165434038615</v>
      </c>
      <c r="BO432" s="34">
        <f t="shared" si="377"/>
        <v>-83.286060368915827</v>
      </c>
      <c r="BP432" s="34">
        <v>-2.5045595815597999</v>
      </c>
      <c r="BQ432" s="34">
        <v>-7.2034746152426291E-2</v>
      </c>
      <c r="BR432" s="34">
        <v>-5.3478379724798894E-2</v>
      </c>
      <c r="BS432" s="34">
        <v>-9.7596009838718384E-3</v>
      </c>
      <c r="BT432" s="34">
        <v>0</v>
      </c>
      <c r="BU432" s="34">
        <f t="shared" si="378"/>
        <v>-2.639832308420897</v>
      </c>
      <c r="BV432" s="34">
        <f t="shared" si="379"/>
        <v>-51.517299887869193</v>
      </c>
      <c r="BW432" s="34">
        <v>0.1815697184764419</v>
      </c>
      <c r="BX432" s="34">
        <v>5.2555295166209492E-3</v>
      </c>
      <c r="BY432" s="34">
        <v>8.487032831505624E-2</v>
      </c>
      <c r="BZ432" s="34">
        <v>-1.8995798112910838</v>
      </c>
      <c r="CA432" s="34">
        <f t="shared" si="380"/>
        <v>-1.6278842349829648</v>
      </c>
      <c r="CB432" s="34">
        <f t="shared" si="381"/>
        <v>-31.768760481046634</v>
      </c>
      <c r="CE432" s="68">
        <f t="shared" si="351"/>
        <v>165000</v>
      </c>
      <c r="CF432" s="9">
        <v>2</v>
      </c>
      <c r="CG432" s="9">
        <v>1.8</v>
      </c>
      <c r="CH432" s="9">
        <v>-4.5</v>
      </c>
      <c r="CI432" s="9">
        <v>-1</v>
      </c>
      <c r="CJ432" s="9">
        <f t="shared" si="365"/>
        <v>-19.077901430842605</v>
      </c>
      <c r="CK432" s="9">
        <v>-0.6</v>
      </c>
      <c r="CL432" s="9">
        <f t="shared" si="366"/>
        <v>-11.446740858505562</v>
      </c>
      <c r="CM432" s="9">
        <v>-1.6</v>
      </c>
      <c r="CN432" t="s">
        <v>2800</v>
      </c>
      <c r="CO432" t="s">
        <v>3081</v>
      </c>
      <c r="CP432" t="s">
        <v>2427</v>
      </c>
      <c r="CQ432" t="s">
        <v>2400</v>
      </c>
      <c r="CR432">
        <v>75</v>
      </c>
      <c r="CS432">
        <v>207</v>
      </c>
      <c r="CU432" t="s">
        <v>3401</v>
      </c>
      <c r="CV432" t="s">
        <v>3090</v>
      </c>
      <c r="CW432">
        <v>0</v>
      </c>
      <c r="CX432">
        <v>0</v>
      </c>
      <c r="CY432">
        <v>0</v>
      </c>
      <c r="CZ432" s="70"/>
      <c r="DA432">
        <v>0</v>
      </c>
    </row>
    <row r="433" spans="1:105" x14ac:dyDescent="0.2">
      <c r="A433" s="44" t="s">
        <v>2372</v>
      </c>
      <c r="B433" s="43" t="s">
        <v>956</v>
      </c>
      <c r="C433" s="43" t="s">
        <v>956</v>
      </c>
      <c r="D433" s="82" t="s">
        <v>956</v>
      </c>
      <c r="E433" s="42" t="str">
        <f t="shared" si="373"/>
        <v xml:space="preserve">Blunden, Michael </v>
      </c>
      <c r="F433" s="42" t="s">
        <v>2496</v>
      </c>
      <c r="G433" s="45" t="s">
        <v>1528</v>
      </c>
      <c r="H433" s="43">
        <v>1</v>
      </c>
      <c r="I433" s="64">
        <v>0</v>
      </c>
      <c r="J433" s="64">
        <v>0</v>
      </c>
      <c r="K433" s="64">
        <v>0</v>
      </c>
      <c r="L433" s="43">
        <v>-1</v>
      </c>
      <c r="M433">
        <v>0</v>
      </c>
      <c r="N433">
        <v>1</v>
      </c>
      <c r="O433" s="4">
        <f t="shared" si="374"/>
        <v>0</v>
      </c>
      <c r="Q433">
        <v>0</v>
      </c>
      <c r="R433">
        <v>0</v>
      </c>
      <c r="S433">
        <v>0</v>
      </c>
      <c r="T433">
        <v>0</v>
      </c>
      <c r="U433" s="4">
        <f t="shared" si="375"/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s="9">
        <f t="shared" si="331"/>
        <v>0</v>
      </c>
      <c r="AD433" s="9">
        <f t="shared" si="332"/>
        <v>0</v>
      </c>
      <c r="AE433" s="9">
        <f t="shared" si="333"/>
        <v>0</v>
      </c>
      <c r="AF433" s="9">
        <f t="shared" si="334"/>
        <v>0</v>
      </c>
      <c r="AG433" s="9">
        <f t="shared" si="335"/>
        <v>0</v>
      </c>
      <c r="AH433" s="9">
        <f t="shared" si="336"/>
        <v>0</v>
      </c>
      <c r="AI433" s="58">
        <f t="shared" si="337"/>
        <v>0</v>
      </c>
      <c r="AJ433" s="58">
        <f t="shared" si="338"/>
        <v>0</v>
      </c>
      <c r="AK433" s="58">
        <f t="shared" si="339"/>
        <v>0</v>
      </c>
      <c r="AL433" s="58">
        <f t="shared" si="340"/>
        <v>12</v>
      </c>
      <c r="AM433" s="58">
        <f t="shared" si="341"/>
        <v>0</v>
      </c>
      <c r="AN433" s="58">
        <f t="shared" si="342"/>
        <v>0</v>
      </c>
      <c r="AO433" s="56">
        <v>5</v>
      </c>
      <c r="AP433" s="56">
        <v>6.6666666666666666E-2</v>
      </c>
      <c r="AQ433" s="56">
        <v>2.7833333333333332</v>
      </c>
      <c r="AR433" s="57">
        <f>SUM(AO433:AQ433)</f>
        <v>7.85</v>
      </c>
      <c r="AS433">
        <v>1</v>
      </c>
      <c r="AT433">
        <v>0</v>
      </c>
      <c r="AU433">
        <v>0</v>
      </c>
      <c r="AV433">
        <v>0</v>
      </c>
      <c r="AW433">
        <v>0</v>
      </c>
      <c r="AX433" s="9">
        <f t="shared" si="343"/>
        <v>7.6433121019108281</v>
      </c>
      <c r="AY433" s="9">
        <f t="shared" si="344"/>
        <v>0</v>
      </c>
      <c r="AZ433" s="9">
        <f t="shared" si="345"/>
        <v>0</v>
      </c>
      <c r="BA433" s="9">
        <f t="shared" si="346"/>
        <v>0</v>
      </c>
      <c r="BB433" s="9">
        <f t="shared" si="347"/>
        <v>0</v>
      </c>
      <c r="BC433" s="33">
        <f t="shared" si="348"/>
        <v>5</v>
      </c>
      <c r="BD433" s="33">
        <f t="shared" si="349"/>
        <v>2.7833333333333332</v>
      </c>
      <c r="BE433" s="33">
        <f t="shared" si="350"/>
        <v>6.6666666666666666E-2</v>
      </c>
      <c r="BF433" s="42">
        <f>BI433-BG433-BH433</f>
        <v>0</v>
      </c>
      <c r="BG433" s="43">
        <v>0</v>
      </c>
      <c r="BH433" s="43">
        <v>0</v>
      </c>
      <c r="BI433" s="43">
        <v>0</v>
      </c>
      <c r="BJ433" s="42">
        <f>BM433-BK433-BL433</f>
        <v>1</v>
      </c>
      <c r="BK433" s="43">
        <v>0</v>
      </c>
      <c r="BL433" s="43">
        <v>0</v>
      </c>
      <c r="BM433" s="43">
        <v>1</v>
      </c>
      <c r="BN433" s="34">
        <f t="shared" si="376"/>
        <v>-7.4376671430521346E-2</v>
      </c>
      <c r="BO433" s="34">
        <f t="shared" si="377"/>
        <v>-18.949470428158307</v>
      </c>
      <c r="BP433" s="33">
        <v>-0.1240404806348719</v>
      </c>
      <c r="BQ433" s="33">
        <v>-3.3259213572506292E-3</v>
      </c>
      <c r="BR433" s="33">
        <v>-5.7323958655491308E-2</v>
      </c>
      <c r="BS433" s="33">
        <v>-3.2257787851213963E-2</v>
      </c>
      <c r="BT433" s="33">
        <v>0</v>
      </c>
      <c r="BU433" s="9">
        <f t="shared" si="378"/>
        <v>-0.21694814849882782</v>
      </c>
      <c r="BV433" s="34">
        <f t="shared" si="379"/>
        <v>-55.273413630274604</v>
      </c>
      <c r="BW433" s="33">
        <v>-0.21274714480376392</v>
      </c>
      <c r="BX433" s="33">
        <v>2.0809679281076111E-4</v>
      </c>
      <c r="BY433" s="33">
        <v>0.27510554550100996</v>
      </c>
      <c r="BZ433" s="33">
        <v>8.0004979578249674E-2</v>
      </c>
      <c r="CA433" s="9">
        <f t="shared" si="380"/>
        <v>0.14257147706830647</v>
      </c>
      <c r="CB433" s="34">
        <f t="shared" si="381"/>
        <v>36.323943202116297</v>
      </c>
      <c r="CE433" s="68">
        <f t="shared" si="351"/>
        <v>165000</v>
      </c>
      <c r="CF433" s="62">
        <v>0.3</v>
      </c>
      <c r="CG433" s="62">
        <v>0.2</v>
      </c>
      <c r="CH433" s="62">
        <v>-1</v>
      </c>
      <c r="CI433" s="62">
        <v>-0.1</v>
      </c>
      <c r="CJ433" s="63">
        <f t="shared" si="365"/>
        <v>-18.691588785046733</v>
      </c>
      <c r="CK433" s="62">
        <v>-0.2</v>
      </c>
      <c r="CL433" s="63">
        <f t="shared" si="366"/>
        <v>-37.383177570093466</v>
      </c>
      <c r="CM433" s="62">
        <v>-0.3</v>
      </c>
      <c r="CN433" t="s">
        <v>557</v>
      </c>
      <c r="CO433" t="s">
        <v>3081</v>
      </c>
      <c r="CP433" t="s">
        <v>2427</v>
      </c>
      <c r="CQ433" t="s">
        <v>2400</v>
      </c>
      <c r="CR433">
        <v>75</v>
      </c>
      <c r="CS433">
        <v>207</v>
      </c>
      <c r="CT433">
        <v>28</v>
      </c>
      <c r="CU433" t="s">
        <v>3401</v>
      </c>
      <c r="CV433" t="s">
        <v>3090</v>
      </c>
      <c r="CZ433" s="72">
        <v>1583333.3333333333</v>
      </c>
      <c r="DA433">
        <v>0</v>
      </c>
    </row>
    <row r="434" spans="1:105" x14ac:dyDescent="0.2">
      <c r="A434" s="44" t="s">
        <v>2372</v>
      </c>
      <c r="B434" s="43"/>
      <c r="C434" s="43" t="s">
        <v>956</v>
      </c>
      <c r="D434" s="82" t="s">
        <v>956</v>
      </c>
      <c r="E434" s="42" t="str">
        <f t="shared" si="373"/>
        <v xml:space="preserve">Hjalmarsson, Niklas </v>
      </c>
      <c r="F434" s="42" t="s">
        <v>175</v>
      </c>
      <c r="G434" s="45" t="s">
        <v>2374</v>
      </c>
      <c r="H434" s="43">
        <v>13</v>
      </c>
      <c r="I434" s="64">
        <v>0</v>
      </c>
      <c r="J434" s="64">
        <v>1</v>
      </c>
      <c r="K434" s="64">
        <v>1</v>
      </c>
      <c r="L434" s="43">
        <v>-2</v>
      </c>
      <c r="M434">
        <v>13</v>
      </c>
      <c r="N434">
        <v>5</v>
      </c>
      <c r="O434" s="4">
        <f t="shared" si="374"/>
        <v>0</v>
      </c>
      <c r="Q434">
        <v>0</v>
      </c>
      <c r="R434">
        <v>0</v>
      </c>
      <c r="S434">
        <v>0</v>
      </c>
      <c r="T434">
        <v>0</v>
      </c>
      <c r="U434" s="4">
        <f t="shared" si="375"/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 s="9">
        <f t="shared" si="331"/>
        <v>0</v>
      </c>
      <c r="AD434" s="9">
        <f t="shared" si="332"/>
        <v>0</v>
      </c>
      <c r="AE434" s="9">
        <f t="shared" si="333"/>
        <v>0</v>
      </c>
      <c r="AF434" s="9">
        <f t="shared" si="334"/>
        <v>0</v>
      </c>
      <c r="AG434" s="9">
        <f t="shared" si="335"/>
        <v>0</v>
      </c>
      <c r="AH434" s="9">
        <f t="shared" si="336"/>
        <v>7.0733863837312105</v>
      </c>
      <c r="AI434" s="58">
        <f t="shared" si="337"/>
        <v>1.4146772767462421</v>
      </c>
      <c r="AJ434" s="58">
        <f t="shared" si="338"/>
        <v>0</v>
      </c>
      <c r="AK434" s="58">
        <f t="shared" si="339"/>
        <v>0</v>
      </c>
      <c r="AL434" s="58">
        <f t="shared" si="340"/>
        <v>2.1220159151193636</v>
      </c>
      <c r="AM434" s="58">
        <f t="shared" si="341"/>
        <v>0</v>
      </c>
      <c r="AN434" s="58">
        <f t="shared" si="342"/>
        <v>0</v>
      </c>
      <c r="AO434" s="56">
        <v>169.65</v>
      </c>
      <c r="AP434" s="56">
        <v>4.1500000000000004</v>
      </c>
      <c r="AQ434" s="56">
        <v>3.25</v>
      </c>
      <c r="AR434" s="57">
        <f>SUM(AO434:AQ434)</f>
        <v>177.05</v>
      </c>
      <c r="AS434">
        <v>9</v>
      </c>
      <c r="AT434">
        <v>8</v>
      </c>
      <c r="AU434">
        <v>5</v>
      </c>
      <c r="AV434">
        <v>1</v>
      </c>
      <c r="AW434">
        <v>0</v>
      </c>
      <c r="AX434" s="9">
        <f t="shared" si="343"/>
        <v>3.0499858796950012</v>
      </c>
      <c r="AY434" s="9">
        <f t="shared" si="344"/>
        <v>2.7110985597288897</v>
      </c>
      <c r="AZ434" s="9">
        <f t="shared" si="345"/>
        <v>1.6944365998305564</v>
      </c>
      <c r="BA434" s="9">
        <f t="shared" si="346"/>
        <v>0.33888731996611121</v>
      </c>
      <c r="BB434" s="9">
        <f t="shared" si="347"/>
        <v>0</v>
      </c>
      <c r="BC434" s="33">
        <f t="shared" si="348"/>
        <v>13.05</v>
      </c>
      <c r="BD434" s="33">
        <f t="shared" si="349"/>
        <v>0.25</v>
      </c>
      <c r="BE434" s="33">
        <f t="shared" si="350"/>
        <v>0.31923076923076926</v>
      </c>
      <c r="BF434" s="42">
        <f>BI434-BG434-BH434</f>
        <v>4</v>
      </c>
      <c r="BG434" s="43">
        <v>0</v>
      </c>
      <c r="BH434" s="43">
        <v>0</v>
      </c>
      <c r="BI434" s="43">
        <v>4</v>
      </c>
      <c r="BJ434" s="42">
        <f>BM434-BK434-BL434</f>
        <v>6</v>
      </c>
      <c r="BK434" s="43">
        <v>0</v>
      </c>
      <c r="BL434" s="43">
        <v>0</v>
      </c>
      <c r="BM434" s="43">
        <v>6</v>
      </c>
      <c r="BN434" s="34">
        <f t="shared" si="376"/>
        <v>2.9162761522325344</v>
      </c>
      <c r="BO434" s="34">
        <f t="shared" si="377"/>
        <v>32.942966983705553</v>
      </c>
      <c r="BP434" s="33">
        <v>-0.25623339999965133</v>
      </c>
      <c r="BQ434" s="33">
        <v>-0.15194463116938542</v>
      </c>
      <c r="BR434" s="33">
        <v>-0.22222648961022068</v>
      </c>
      <c r="BS434" s="33">
        <v>-7.1595166772188742E-3</v>
      </c>
      <c r="BT434" s="33">
        <v>0</v>
      </c>
      <c r="BU434" s="9">
        <f t="shared" si="378"/>
        <v>-0.63756403745647638</v>
      </c>
      <c r="BV434" s="34">
        <f t="shared" si="379"/>
        <v>-7.2020789320132881</v>
      </c>
      <c r="BW434" s="33">
        <v>3.7042882698992972</v>
      </c>
      <c r="BX434" s="33">
        <v>9.4912247782980699E-2</v>
      </c>
      <c r="BY434" s="33">
        <v>0.38277045783601937</v>
      </c>
      <c r="BZ434" s="33">
        <v>-0.62813078582928616</v>
      </c>
      <c r="CA434" s="9">
        <f t="shared" si="380"/>
        <v>3.5538401896890108</v>
      </c>
      <c r="CB434" s="34">
        <f t="shared" si="381"/>
        <v>40.145045915718846</v>
      </c>
      <c r="CE434" s="68">
        <f t="shared" si="351"/>
        <v>165000</v>
      </c>
      <c r="CF434" s="62">
        <v>2.7</v>
      </c>
      <c r="CG434" s="62">
        <v>3.1</v>
      </c>
      <c r="CH434" s="62">
        <v>-2.1</v>
      </c>
      <c r="CI434" s="62">
        <v>-0.3</v>
      </c>
      <c r="CJ434" s="63">
        <f t="shared" si="365"/>
        <v>-3.2529140688533476</v>
      </c>
      <c r="CK434" s="62">
        <v>-0.3</v>
      </c>
      <c r="CL434" s="63">
        <f t="shared" si="366"/>
        <v>-3.2529140688533476</v>
      </c>
      <c r="CM434" s="62">
        <v>-0.6</v>
      </c>
      <c r="CN434" t="s">
        <v>619</v>
      </c>
      <c r="CO434" t="s">
        <v>620</v>
      </c>
      <c r="CQ434" t="s">
        <v>2436</v>
      </c>
      <c r="CR434">
        <v>75</v>
      </c>
      <c r="CS434">
        <v>196</v>
      </c>
      <c r="CT434">
        <v>41</v>
      </c>
      <c r="CU434" t="s">
        <v>3402</v>
      </c>
      <c r="CV434" t="s">
        <v>3090</v>
      </c>
      <c r="CZ434" s="72">
        <v>643333.33333333337</v>
      </c>
      <c r="DA434">
        <v>0</v>
      </c>
    </row>
    <row r="435" spans="1:105" x14ac:dyDescent="0.2">
      <c r="A435" s="44" t="s">
        <v>2372</v>
      </c>
      <c r="B435" s="43"/>
      <c r="C435" s="43" t="s">
        <v>952</v>
      </c>
      <c r="D435" s="82" t="s">
        <v>956</v>
      </c>
      <c r="E435" s="42" t="str">
        <f t="shared" si="373"/>
        <v xml:space="preserve">Pelletier, Pascal </v>
      </c>
      <c r="F435" s="42" t="s">
        <v>425</v>
      </c>
      <c r="G435" s="45" t="s">
        <v>1540</v>
      </c>
      <c r="H435" s="43">
        <v>6</v>
      </c>
      <c r="I435" s="64">
        <v>0</v>
      </c>
      <c r="J435" s="64">
        <v>0</v>
      </c>
      <c r="K435" s="64">
        <v>0</v>
      </c>
      <c r="L435" s="43">
        <v>-2</v>
      </c>
      <c r="M435">
        <v>0</v>
      </c>
      <c r="N435">
        <v>8</v>
      </c>
      <c r="O435" s="4">
        <f t="shared" si="374"/>
        <v>0</v>
      </c>
      <c r="Q435">
        <v>0</v>
      </c>
      <c r="R435">
        <v>0</v>
      </c>
      <c r="S435">
        <v>1</v>
      </c>
      <c r="T435">
        <v>0</v>
      </c>
      <c r="U435" s="4">
        <f t="shared" si="375"/>
        <v>1</v>
      </c>
      <c r="V435">
        <v>0.3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s="9">
        <f t="shared" si="331"/>
        <v>0</v>
      </c>
      <c r="AD435" s="9">
        <f t="shared" si="332"/>
        <v>0</v>
      </c>
      <c r="AE435" s="9">
        <f t="shared" si="333"/>
        <v>0</v>
      </c>
      <c r="AF435" s="9">
        <f t="shared" si="334"/>
        <v>0</v>
      </c>
      <c r="AG435" s="9">
        <f t="shared" si="335"/>
        <v>0</v>
      </c>
      <c r="AH435" s="9">
        <f t="shared" si="336"/>
        <v>0</v>
      </c>
      <c r="AI435" s="58">
        <f t="shared" si="337"/>
        <v>0</v>
      </c>
      <c r="AJ435" s="58">
        <f t="shared" si="338"/>
        <v>0</v>
      </c>
      <c r="AK435" s="58">
        <f t="shared" si="339"/>
        <v>0</v>
      </c>
      <c r="AL435" s="58">
        <f t="shared" si="340"/>
        <v>1.9042581327691086</v>
      </c>
      <c r="AM435" s="58">
        <f t="shared" si="341"/>
        <v>0</v>
      </c>
      <c r="AN435" s="58">
        <f t="shared" si="342"/>
        <v>0</v>
      </c>
      <c r="AO435" s="56">
        <v>63.016666666666666</v>
      </c>
      <c r="AP435" s="56">
        <v>1.95</v>
      </c>
      <c r="AQ435" s="56">
        <v>1.4</v>
      </c>
      <c r="AR435" s="57">
        <f>SUM(AO435:AQ435)</f>
        <v>66.366666666666674</v>
      </c>
      <c r="AS435">
        <v>2</v>
      </c>
      <c r="AT435">
        <v>12</v>
      </c>
      <c r="AU435">
        <v>8</v>
      </c>
      <c r="AV435">
        <v>0</v>
      </c>
      <c r="AW435">
        <v>0</v>
      </c>
      <c r="AX435" s="9">
        <f t="shared" si="343"/>
        <v>1.8081366147664488</v>
      </c>
      <c r="AY435" s="9">
        <f t="shared" si="344"/>
        <v>10.848819688598693</v>
      </c>
      <c r="AZ435" s="9">
        <f t="shared" si="345"/>
        <v>7.2325464590657953</v>
      </c>
      <c r="BA435" s="9">
        <f t="shared" si="346"/>
        <v>0</v>
      </c>
      <c r="BB435" s="9">
        <f t="shared" si="347"/>
        <v>0</v>
      </c>
      <c r="BC435" s="33">
        <f t="shared" si="348"/>
        <v>10.502777777777778</v>
      </c>
      <c r="BD435" s="33">
        <f t="shared" si="349"/>
        <v>0.23333333333333331</v>
      </c>
      <c r="BE435" s="33">
        <f t="shared" si="350"/>
        <v>0.32500000000000001</v>
      </c>
      <c r="BF435" s="42">
        <f>BI435-BG435-BH435</f>
        <v>0</v>
      </c>
      <c r="BG435" s="43">
        <v>0</v>
      </c>
      <c r="BH435" s="43">
        <v>0</v>
      </c>
      <c r="BI435" s="43">
        <v>0</v>
      </c>
      <c r="BJ435" s="42">
        <f>BM435-BK435-BL435</f>
        <v>2</v>
      </c>
      <c r="BK435" s="43">
        <v>0</v>
      </c>
      <c r="BL435" s="43">
        <v>0</v>
      </c>
      <c r="BM435" s="43">
        <v>2</v>
      </c>
      <c r="BN435" s="34">
        <f t="shared" si="376"/>
        <v>-0.3715993286113668</v>
      </c>
      <c r="BO435" s="34">
        <f t="shared" si="377"/>
        <v>-11.198372534747365</v>
      </c>
      <c r="BP435" s="33">
        <v>-1.6265766584724839</v>
      </c>
      <c r="BQ435" s="33">
        <v>-0.11349623573986559</v>
      </c>
      <c r="BR435" s="33">
        <v>-0.13270830866607095</v>
      </c>
      <c r="BS435" s="33">
        <v>-2.0841812146861535E-2</v>
      </c>
      <c r="BT435" s="33">
        <v>0</v>
      </c>
      <c r="BU435" s="9">
        <f t="shared" si="378"/>
        <v>-1.893623015025282</v>
      </c>
      <c r="BV435" s="34">
        <f t="shared" si="379"/>
        <v>-57.065485133860825</v>
      </c>
      <c r="BW435" s="33">
        <v>0.63649737303197751</v>
      </c>
      <c r="BX435" s="33">
        <v>7.5855746244089311E-3</v>
      </c>
      <c r="BY435" s="33">
        <v>0.1484924371057135</v>
      </c>
      <c r="BZ435" s="33">
        <v>0.72944830165181529</v>
      </c>
      <c r="CA435" s="9">
        <f t="shared" si="380"/>
        <v>1.5220236864139152</v>
      </c>
      <c r="CB435" s="34">
        <f t="shared" si="381"/>
        <v>45.867112599113462</v>
      </c>
      <c r="CE435" s="68">
        <f t="shared" si="351"/>
        <v>165000</v>
      </c>
      <c r="CF435" s="62">
        <v>0.9</v>
      </c>
      <c r="CG435" s="62">
        <v>0.8</v>
      </c>
      <c r="CH435" s="62">
        <v>-2.1</v>
      </c>
      <c r="CI435" s="62">
        <v>-0.4</v>
      </c>
      <c r="CJ435" s="63">
        <f t="shared" si="365"/>
        <v>-11.475017929715515</v>
      </c>
      <c r="CK435" s="62">
        <v>-0.3</v>
      </c>
      <c r="CL435" s="63">
        <f t="shared" si="366"/>
        <v>-8.6062634472866364</v>
      </c>
      <c r="CM435" s="62">
        <v>-0.7</v>
      </c>
      <c r="CN435" t="s">
        <v>635</v>
      </c>
      <c r="CO435" t="s">
        <v>636</v>
      </c>
      <c r="CP435" t="s">
        <v>1847</v>
      </c>
      <c r="CQ435" t="s">
        <v>2400</v>
      </c>
      <c r="CR435">
        <v>71</v>
      </c>
      <c r="CS435">
        <v>195</v>
      </c>
      <c r="CT435">
        <v>42</v>
      </c>
      <c r="CU435" t="s">
        <v>3402</v>
      </c>
      <c r="CV435" t="s">
        <v>3090</v>
      </c>
      <c r="CZ435" s="72">
        <v>462500</v>
      </c>
      <c r="DA435">
        <v>0</v>
      </c>
    </row>
    <row r="436" spans="1:105" x14ac:dyDescent="0.2">
      <c r="A436" s="44" t="s">
        <v>2372</v>
      </c>
      <c r="B436" s="43"/>
      <c r="C436" s="43" t="s">
        <v>956</v>
      </c>
      <c r="D436" s="82" t="s">
        <v>956</v>
      </c>
      <c r="E436" s="42" t="str">
        <f t="shared" si="373"/>
        <v xml:space="preserve">Kane, Patrick </v>
      </c>
      <c r="F436" s="42" t="s">
        <v>225</v>
      </c>
      <c r="G436" s="45" t="s">
        <v>1528</v>
      </c>
      <c r="H436" s="43">
        <v>82</v>
      </c>
      <c r="I436" s="64">
        <v>21</v>
      </c>
      <c r="J436" s="64">
        <v>51</v>
      </c>
      <c r="K436" s="64">
        <v>72</v>
      </c>
      <c r="L436" s="43">
        <v>-5</v>
      </c>
      <c r="M436">
        <v>52</v>
      </c>
      <c r="N436">
        <v>191</v>
      </c>
      <c r="O436" s="4">
        <f t="shared" si="374"/>
        <v>0.1099476439790576</v>
      </c>
      <c r="Q436">
        <v>4</v>
      </c>
      <c r="R436">
        <v>0</v>
      </c>
      <c r="S436">
        <v>16</v>
      </c>
      <c r="T436">
        <v>10</v>
      </c>
      <c r="U436" s="4">
        <f t="shared" si="375"/>
        <v>0.61538461538461542</v>
      </c>
      <c r="V436">
        <v>0.5</v>
      </c>
      <c r="W436">
        <v>7</v>
      </c>
      <c r="X436">
        <v>21</v>
      </c>
      <c r="Y436">
        <v>0</v>
      </c>
      <c r="Z436">
        <v>0</v>
      </c>
      <c r="AA436">
        <v>14</v>
      </c>
      <c r="AB436">
        <v>30</v>
      </c>
      <c r="AC436" s="9">
        <f t="shared" si="331"/>
        <v>6.491499227202473</v>
      </c>
      <c r="AD436" s="9">
        <f t="shared" si="332"/>
        <v>19.474497681607417</v>
      </c>
      <c r="AE436" s="9">
        <f t="shared" si="333"/>
        <v>0</v>
      </c>
      <c r="AF436" s="9">
        <f t="shared" si="334"/>
        <v>0</v>
      </c>
      <c r="AG436" s="9">
        <f t="shared" si="335"/>
        <v>14.308019872249822</v>
      </c>
      <c r="AH436" s="9">
        <f t="shared" si="336"/>
        <v>30.660042583392475</v>
      </c>
      <c r="AI436" s="58">
        <f t="shared" si="337"/>
        <v>2.9638041163946061</v>
      </c>
      <c r="AJ436" s="58">
        <f t="shared" si="338"/>
        <v>7.6043276661514687</v>
      </c>
      <c r="AK436" s="58">
        <f t="shared" si="339"/>
        <v>0</v>
      </c>
      <c r="AL436" s="58">
        <f t="shared" si="340"/>
        <v>2.9127040454222848</v>
      </c>
      <c r="AM436" s="58">
        <f t="shared" si="341"/>
        <v>1.1128284389489953</v>
      </c>
      <c r="AN436" s="58">
        <f t="shared" si="342"/>
        <v>7.214428857715431</v>
      </c>
      <c r="AO436" s="56">
        <v>1174.1666666666667</v>
      </c>
      <c r="AP436" s="56">
        <v>323.5</v>
      </c>
      <c r="AQ436" s="56">
        <v>8.3166666666666664</v>
      </c>
      <c r="AR436" s="57">
        <f>SUM(AO436:AQ436)</f>
        <v>1505.9833333333333</v>
      </c>
      <c r="AS436">
        <v>7</v>
      </c>
      <c r="AT436">
        <v>16</v>
      </c>
      <c r="AU436">
        <v>56</v>
      </c>
      <c r="AV436">
        <v>22</v>
      </c>
      <c r="AW436">
        <v>49</v>
      </c>
      <c r="AX436" s="9">
        <f t="shared" si="343"/>
        <v>0.27888754855631426</v>
      </c>
      <c r="AY436" s="9">
        <f t="shared" si="344"/>
        <v>0.637457253843004</v>
      </c>
      <c r="AZ436" s="9">
        <f t="shared" si="345"/>
        <v>2.2311003884505141</v>
      </c>
      <c r="BA436" s="9">
        <f t="shared" si="346"/>
        <v>0.87650372403413046</v>
      </c>
      <c r="BB436" s="9">
        <f t="shared" si="347"/>
        <v>1.9522128398941998</v>
      </c>
      <c r="BC436" s="33">
        <f t="shared" si="348"/>
        <v>14.319105691056912</v>
      </c>
      <c r="BD436" s="33">
        <f t="shared" si="349"/>
        <v>0.10142276422764228</v>
      </c>
      <c r="BE436" s="33">
        <f t="shared" si="350"/>
        <v>3.9451219512195124</v>
      </c>
      <c r="BF436" s="42">
        <f>BI436-BG436-BH436</f>
        <v>58</v>
      </c>
      <c r="BG436" s="43">
        <v>41</v>
      </c>
      <c r="BH436" s="43">
        <v>0</v>
      </c>
      <c r="BI436" s="43">
        <v>99</v>
      </c>
      <c r="BJ436" s="42">
        <f>BM436-BK436-BL436</f>
        <v>57</v>
      </c>
      <c r="BK436" s="43">
        <v>6</v>
      </c>
      <c r="BL436" s="43">
        <v>1</v>
      </c>
      <c r="BM436" s="43">
        <v>64</v>
      </c>
      <c r="BN436" s="34">
        <f t="shared" si="376"/>
        <v>79.697064853039947</v>
      </c>
      <c r="BO436" s="34">
        <f t="shared" si="377"/>
        <v>105.8405668761805</v>
      </c>
      <c r="BP436" s="33">
        <v>28.838344020963497</v>
      </c>
      <c r="BQ436" s="33">
        <v>18.719877668663191</v>
      </c>
      <c r="BR436" s="33">
        <v>1.8658595291584099</v>
      </c>
      <c r="BS436" s="33">
        <v>-9.6387042741052475E-2</v>
      </c>
      <c r="BT436" s="33">
        <v>24.627869600149658</v>
      </c>
      <c r="BU436" s="9">
        <f t="shared" si="378"/>
        <v>73.955563776193713</v>
      </c>
      <c r="BV436" s="34">
        <f t="shared" si="379"/>
        <v>98.215647064965808</v>
      </c>
      <c r="BW436" s="33">
        <v>5.7169212843934831</v>
      </c>
      <c r="BX436" s="33">
        <v>0.25193354354446279</v>
      </c>
      <c r="BY436" s="33">
        <v>0.23582308222813447</v>
      </c>
      <c r="BZ436" s="33">
        <v>-0.46317683331985071</v>
      </c>
      <c r="CA436" s="9">
        <f t="shared" si="380"/>
        <v>5.7415010768462302</v>
      </c>
      <c r="CB436" s="34">
        <f t="shared" si="381"/>
        <v>7.6249198112146841</v>
      </c>
      <c r="CC436" s="47">
        <v>45.826934999999999</v>
      </c>
      <c r="CD436">
        <v>2835406</v>
      </c>
      <c r="CE436" s="68">
        <f t="shared" si="351"/>
        <v>2835406</v>
      </c>
      <c r="CF436" s="62">
        <v>39.4</v>
      </c>
      <c r="CG436" s="62">
        <v>28.6</v>
      </c>
      <c r="CH436" s="62">
        <v>-1.3</v>
      </c>
      <c r="CI436" s="62">
        <v>8.1</v>
      </c>
      <c r="CJ436" s="63">
        <f t="shared" si="365"/>
        <v>8.8148873653281079</v>
      </c>
      <c r="CK436" s="62">
        <v>1.2</v>
      </c>
      <c r="CL436" s="63">
        <f t="shared" si="366"/>
        <v>1.305909239307868</v>
      </c>
      <c r="CM436" s="62">
        <v>12.7</v>
      </c>
      <c r="CN436" t="s">
        <v>641</v>
      </c>
      <c r="CO436" t="s">
        <v>3567</v>
      </c>
      <c r="CP436" t="s">
        <v>3131</v>
      </c>
      <c r="CQ436" t="s">
        <v>2414</v>
      </c>
      <c r="CR436">
        <v>70</v>
      </c>
      <c r="CS436">
        <v>163</v>
      </c>
      <c r="CT436">
        <v>88</v>
      </c>
      <c r="CU436" t="s">
        <v>3402</v>
      </c>
      <c r="CV436" t="s">
        <v>3090</v>
      </c>
      <c r="CZ436" s="72">
        <v>3725000</v>
      </c>
      <c r="DA436">
        <v>0</v>
      </c>
    </row>
    <row r="437" spans="1:105" x14ac:dyDescent="0.2">
      <c r="A437" s="38" t="s">
        <v>2452</v>
      </c>
      <c r="B437" t="s">
        <v>956</v>
      </c>
      <c r="C437" t="s">
        <v>956</v>
      </c>
      <c r="D437" s="82" t="s">
        <v>956</v>
      </c>
      <c r="E437" t="str">
        <f t="shared" si="373"/>
        <v xml:space="preserve">Sharp, Patrick </v>
      </c>
      <c r="F437" t="s">
        <v>867</v>
      </c>
      <c r="G437" t="s">
        <v>1528</v>
      </c>
      <c r="H437">
        <v>80</v>
      </c>
      <c r="I437">
        <v>20</v>
      </c>
      <c r="J437">
        <v>15</v>
      </c>
      <c r="K437">
        <f>I437+J437</f>
        <v>35</v>
      </c>
      <c r="L437">
        <v>-15</v>
      </c>
      <c r="M437">
        <v>74</v>
      </c>
      <c r="N437">
        <v>160</v>
      </c>
      <c r="O437" s="4">
        <f t="shared" si="374"/>
        <v>0.125</v>
      </c>
      <c r="P437">
        <v>1992</v>
      </c>
      <c r="Q437">
        <v>1</v>
      </c>
      <c r="R437">
        <v>0</v>
      </c>
      <c r="S437">
        <v>469</v>
      </c>
      <c r="T437">
        <v>539</v>
      </c>
      <c r="U437" s="4">
        <f t="shared" si="375"/>
        <v>0.46527777777777779</v>
      </c>
      <c r="V437" s="40">
        <v>22.5</v>
      </c>
      <c r="W437">
        <v>5</v>
      </c>
      <c r="X437">
        <v>0</v>
      </c>
      <c r="Y437">
        <v>3</v>
      </c>
      <c r="Z437">
        <v>1</v>
      </c>
      <c r="AA437">
        <f>I437-W437-Y437</f>
        <v>12</v>
      </c>
      <c r="AB437">
        <f>J437-X437-Z437</f>
        <v>14</v>
      </c>
      <c r="AC437" s="9">
        <f t="shared" si="331"/>
        <v>9.9745095866119904</v>
      </c>
      <c r="AD437" s="9">
        <f t="shared" si="332"/>
        <v>0</v>
      </c>
      <c r="AE437" s="9">
        <f t="shared" si="333"/>
        <v>3.8770821367030441</v>
      </c>
      <c r="AF437" s="9">
        <f t="shared" si="334"/>
        <v>1.2923607122343481</v>
      </c>
      <c r="AG437" s="9">
        <f t="shared" si="335"/>
        <v>14.646301978267871</v>
      </c>
      <c r="AH437" s="9">
        <f t="shared" si="336"/>
        <v>17.087352307979184</v>
      </c>
      <c r="AI437" s="6">
        <f t="shared" si="337"/>
        <v>2.4410503297113122</v>
      </c>
      <c r="AJ437" s="6">
        <f t="shared" si="338"/>
        <v>3.1918430677158374</v>
      </c>
      <c r="AK437" s="6">
        <f t="shared" si="339"/>
        <v>1.0338885697874785</v>
      </c>
      <c r="AL437" s="6">
        <f t="shared" si="340"/>
        <v>3.3564442033530542</v>
      </c>
      <c r="AM437" s="6">
        <f t="shared" si="341"/>
        <v>0.79796076692895934</v>
      </c>
      <c r="AN437" s="6">
        <f t="shared" si="342"/>
        <v>6.7202757036186105</v>
      </c>
      <c r="AO437" s="33">
        <v>983.18333333333328</v>
      </c>
      <c r="AP437" s="33">
        <v>150.38333333333333</v>
      </c>
      <c r="AQ437" s="33">
        <v>232.13333333333333</v>
      </c>
      <c r="AR437" s="32">
        <v>1365.7</v>
      </c>
      <c r="AS437" s="40">
        <v>34</v>
      </c>
      <c r="AT437" s="40">
        <v>49</v>
      </c>
      <c r="AU437" s="40">
        <v>34</v>
      </c>
      <c r="AV437" s="40">
        <v>21</v>
      </c>
      <c r="AW437" s="40">
        <v>35</v>
      </c>
      <c r="AX437" s="9">
        <f t="shared" si="343"/>
        <v>1.4937394742622832</v>
      </c>
      <c r="AY437" s="9">
        <f t="shared" si="344"/>
        <v>2.1527421834956431</v>
      </c>
      <c r="AZ437" s="9">
        <f t="shared" si="345"/>
        <v>1.4937394742622832</v>
      </c>
      <c r="BA437" s="9">
        <f t="shared" si="346"/>
        <v>0.92260379292670414</v>
      </c>
      <c r="BB437" s="9">
        <f t="shared" si="347"/>
        <v>1.5376729882111737</v>
      </c>
      <c r="BC437" s="9">
        <f t="shared" si="348"/>
        <v>12.289791666666666</v>
      </c>
      <c r="BD437" s="9">
        <f t="shared" si="349"/>
        <v>2.9016666666666664</v>
      </c>
      <c r="BE437" s="9">
        <f t="shared" si="350"/>
        <v>1.8797916666666665</v>
      </c>
      <c r="BF437" s="3">
        <v>40</v>
      </c>
      <c r="BG437" s="3">
        <v>8</v>
      </c>
      <c r="BH437" s="3">
        <v>4</v>
      </c>
      <c r="BI437" s="3">
        <v>52</v>
      </c>
      <c r="BJ437" s="3">
        <v>55</v>
      </c>
      <c r="BK437" s="3">
        <v>2</v>
      </c>
      <c r="BL437" s="3">
        <v>26</v>
      </c>
      <c r="BM437" s="3">
        <v>83</v>
      </c>
      <c r="BN437" s="34">
        <f t="shared" si="376"/>
        <v>34.978661087541283</v>
      </c>
      <c r="BO437" s="34">
        <f t="shared" si="377"/>
        <v>51.224516493433818</v>
      </c>
      <c r="BP437" s="34">
        <v>13.589473400318415</v>
      </c>
      <c r="BQ437" s="34">
        <v>2.4769412671490709</v>
      </c>
      <c r="BR437" s="34">
        <v>-0.71265659317116126</v>
      </c>
      <c r="BS437" s="34">
        <v>6.1396307458662447</v>
      </c>
      <c r="BT437" s="34">
        <v>7.592227580854594</v>
      </c>
      <c r="BU437" s="34">
        <f t="shared" si="378"/>
        <v>29.085616401017163</v>
      </c>
      <c r="BV437" s="34">
        <f t="shared" si="379"/>
        <v>42.594444462205701</v>
      </c>
      <c r="BW437" s="34">
        <v>2.4103464876886167</v>
      </c>
      <c r="BX437" s="34">
        <v>0.18066762462334704</v>
      </c>
      <c r="BY437" s="34">
        <v>7.3348032729577719</v>
      </c>
      <c r="BZ437" s="34">
        <v>-4.0327726987456174</v>
      </c>
      <c r="CA437" s="34">
        <f t="shared" si="380"/>
        <v>5.8930446865241173</v>
      </c>
      <c r="CB437" s="34">
        <f t="shared" si="381"/>
        <v>8.6300720312281136</v>
      </c>
      <c r="CC437" s="15">
        <v>32</v>
      </c>
      <c r="CD437" s="7">
        <v>1212875</v>
      </c>
      <c r="CE437" s="68">
        <f t="shared" si="351"/>
        <v>1243196.875</v>
      </c>
      <c r="CF437" s="9">
        <v>29.7</v>
      </c>
      <c r="CG437" s="9">
        <v>32.9</v>
      </c>
      <c r="CH437" s="9">
        <v>-10.3</v>
      </c>
      <c r="CI437" s="9">
        <v>0.4</v>
      </c>
      <c r="CJ437" s="9">
        <f t="shared" si="365"/>
        <v>0.4576091826909327</v>
      </c>
      <c r="CK437" s="9">
        <v>0.9</v>
      </c>
      <c r="CL437" s="9">
        <f t="shared" si="366"/>
        <v>1.0296206610545984</v>
      </c>
      <c r="CM437" s="9">
        <v>1.4</v>
      </c>
      <c r="CN437" t="s">
        <v>3443</v>
      </c>
      <c r="CO437" t="s">
        <v>3113</v>
      </c>
      <c r="CP437" t="s">
        <v>2427</v>
      </c>
      <c r="CQ437" t="s">
        <v>2400</v>
      </c>
      <c r="CR437">
        <v>73</v>
      </c>
      <c r="CS437">
        <v>197</v>
      </c>
      <c r="CT437">
        <v>10</v>
      </c>
      <c r="CU437" t="s">
        <v>3401</v>
      </c>
      <c r="CV437" t="s">
        <v>2382</v>
      </c>
      <c r="CW437">
        <v>3</v>
      </c>
      <c r="CX437">
        <v>2</v>
      </c>
      <c r="CY437">
        <v>1</v>
      </c>
      <c r="CZ437" s="70"/>
      <c r="DA437">
        <v>0</v>
      </c>
    </row>
    <row r="438" spans="1:105" s="18" customFormat="1" x14ac:dyDescent="0.2">
      <c r="A438" s="44" t="s">
        <v>2372</v>
      </c>
      <c r="B438" s="43" t="s">
        <v>956</v>
      </c>
      <c r="C438" s="43" t="s">
        <v>956</v>
      </c>
      <c r="D438" s="82" t="s">
        <v>956</v>
      </c>
      <c r="E438" s="42" t="str">
        <f t="shared" si="373"/>
        <v xml:space="preserve">Sharp, Patrick </v>
      </c>
      <c r="F438" s="42" t="s">
        <v>867</v>
      </c>
      <c r="G438" s="45" t="s">
        <v>2380</v>
      </c>
      <c r="H438" s="43">
        <v>80</v>
      </c>
      <c r="I438" s="64">
        <v>36</v>
      </c>
      <c r="J438" s="64">
        <v>26</v>
      </c>
      <c r="K438" s="64">
        <v>62</v>
      </c>
      <c r="L438" s="43">
        <v>23</v>
      </c>
      <c r="M438">
        <v>55</v>
      </c>
      <c r="N438">
        <v>209</v>
      </c>
      <c r="O438" s="4">
        <f t="shared" si="374"/>
        <v>0.17224880382775121</v>
      </c>
      <c r="P438"/>
      <c r="Q438">
        <v>7</v>
      </c>
      <c r="R438">
        <v>0</v>
      </c>
      <c r="S438">
        <v>305</v>
      </c>
      <c r="T438">
        <v>289</v>
      </c>
      <c r="U438" s="4">
        <f t="shared" si="375"/>
        <v>0.51346801346801352</v>
      </c>
      <c r="V438">
        <v>13.6</v>
      </c>
      <c r="W438">
        <v>9</v>
      </c>
      <c r="X438">
        <v>5</v>
      </c>
      <c r="Y438">
        <v>7</v>
      </c>
      <c r="Z438">
        <v>2</v>
      </c>
      <c r="AA438">
        <v>20</v>
      </c>
      <c r="AB438">
        <v>19</v>
      </c>
      <c r="AC438" s="9">
        <f t="shared" si="331"/>
        <v>10.362031469873353</v>
      </c>
      <c r="AD438" s="9">
        <f t="shared" si="332"/>
        <v>5.7566841499296411</v>
      </c>
      <c r="AE438" s="9">
        <f t="shared" si="333"/>
        <v>11.151429330029206</v>
      </c>
      <c r="AF438" s="9">
        <f t="shared" si="334"/>
        <v>3.18612266572263</v>
      </c>
      <c r="AG438" s="9">
        <f t="shared" si="335"/>
        <v>22.788415888589967</v>
      </c>
      <c r="AH438" s="9">
        <f t="shared" si="336"/>
        <v>21.648995094160469</v>
      </c>
      <c r="AI438" s="58">
        <f t="shared" si="337"/>
        <v>3.4752334230099695</v>
      </c>
      <c r="AJ438" s="58">
        <f t="shared" si="338"/>
        <v>5.5264167839324552</v>
      </c>
      <c r="AK438" s="58">
        <f t="shared" si="339"/>
        <v>2.8675103991503672</v>
      </c>
      <c r="AL438" s="58">
        <f t="shared" si="340"/>
        <v>2.563696787466371</v>
      </c>
      <c r="AM438" s="58">
        <f t="shared" si="341"/>
        <v>0.46053473199437123</v>
      </c>
      <c r="AN438" s="58">
        <f t="shared" si="342"/>
        <v>3.5047349322948933</v>
      </c>
      <c r="AO438" s="56">
        <v>1053.1666666666667</v>
      </c>
      <c r="AP438" s="56">
        <v>260.56666666666666</v>
      </c>
      <c r="AQ438" s="56">
        <v>188.31666666666666</v>
      </c>
      <c r="AR438" s="57">
        <f>SUM(AO438:AQ438)</f>
        <v>1502.05</v>
      </c>
      <c r="AS438">
        <v>27</v>
      </c>
      <c r="AT438">
        <v>50</v>
      </c>
      <c r="AU438">
        <v>64</v>
      </c>
      <c r="AV438">
        <v>22</v>
      </c>
      <c r="AW438">
        <v>44</v>
      </c>
      <c r="AX438" s="9">
        <f t="shared" si="343"/>
        <v>1.0785260144469226</v>
      </c>
      <c r="AY438" s="9">
        <f t="shared" si="344"/>
        <v>1.9972703971239305</v>
      </c>
      <c r="AZ438" s="9">
        <f t="shared" si="345"/>
        <v>2.5565061083186311</v>
      </c>
      <c r="BA438" s="9">
        <f t="shared" si="346"/>
        <v>0.8787989747345295</v>
      </c>
      <c r="BB438" s="9">
        <f t="shared" si="347"/>
        <v>1.757597949469059</v>
      </c>
      <c r="BC438" s="33">
        <f t="shared" si="348"/>
        <v>13.164583333333335</v>
      </c>
      <c r="BD438" s="33">
        <f t="shared" si="349"/>
        <v>2.3539583333333334</v>
      </c>
      <c r="BE438" s="33">
        <f t="shared" si="350"/>
        <v>3.2570833333333331</v>
      </c>
      <c r="BF438" s="42">
        <f>BI438-BG438-BH438</f>
        <v>61</v>
      </c>
      <c r="BG438" s="43">
        <v>24</v>
      </c>
      <c r="BH438" s="43">
        <v>9</v>
      </c>
      <c r="BI438" s="43">
        <v>94</v>
      </c>
      <c r="BJ438" s="42">
        <f>BM438-BK438-BL438</f>
        <v>45</v>
      </c>
      <c r="BK438" s="43">
        <v>2</v>
      </c>
      <c r="BL438" s="43">
        <v>11</v>
      </c>
      <c r="BM438" s="43">
        <v>58</v>
      </c>
      <c r="BN438" s="34">
        <f t="shared" si="376"/>
        <v>77.609290808397134</v>
      </c>
      <c r="BO438" s="34">
        <f t="shared" si="377"/>
        <v>103.33782604892932</v>
      </c>
      <c r="BP438" s="33">
        <v>33.759276223468177</v>
      </c>
      <c r="BQ438" s="33">
        <v>9.5772576648949919</v>
      </c>
      <c r="BR438" s="33">
        <v>-2.8444821065645551</v>
      </c>
      <c r="BS438" s="33">
        <v>17.344012314550671</v>
      </c>
      <c r="BT438" s="33">
        <v>-5.2412046846635238E-2</v>
      </c>
      <c r="BU438" s="9">
        <f t="shared" si="378"/>
        <v>57.783652049502656</v>
      </c>
      <c r="BV438" s="34">
        <f t="shared" si="379"/>
        <v>76.939718450787467</v>
      </c>
      <c r="BW438" s="33">
        <v>7.0671174656572946</v>
      </c>
      <c r="BX438" s="33">
        <v>0.48855082459953603</v>
      </c>
      <c r="BY438" s="33">
        <v>12.165091146191322</v>
      </c>
      <c r="BZ438" s="33">
        <v>0.10487932244632511</v>
      </c>
      <c r="CA438" s="9">
        <f t="shared" si="380"/>
        <v>19.825638758894481</v>
      </c>
      <c r="CB438" s="34">
        <f t="shared" si="381"/>
        <v>26.398107598141848</v>
      </c>
      <c r="CC438" s="47">
        <v>70.293396000000001</v>
      </c>
      <c r="CD438">
        <v>5844846</v>
      </c>
      <c r="CE438" s="68">
        <f t="shared" si="351"/>
        <v>5990967.1499999994</v>
      </c>
      <c r="CF438" s="62">
        <v>34.200000000000003</v>
      </c>
      <c r="CG438" s="62">
        <v>30.3</v>
      </c>
      <c r="CH438" s="62">
        <v>22.5</v>
      </c>
      <c r="CI438" s="62">
        <v>9.6999999999999993</v>
      </c>
      <c r="CJ438" s="63">
        <f t="shared" si="365"/>
        <v>9.9439584472389271</v>
      </c>
      <c r="CK438" s="62">
        <v>5.6</v>
      </c>
      <c r="CL438" s="63">
        <f t="shared" si="366"/>
        <v>5.7408419901585557</v>
      </c>
      <c r="CM438" s="62">
        <v>14.8</v>
      </c>
      <c r="CN438" t="s">
        <v>646</v>
      </c>
      <c r="CO438" t="s">
        <v>3113</v>
      </c>
      <c r="CP438" t="s">
        <v>2427</v>
      </c>
      <c r="CQ438" t="s">
        <v>2400</v>
      </c>
      <c r="CR438">
        <v>73</v>
      </c>
      <c r="CS438">
        <v>197</v>
      </c>
      <c r="CT438">
        <v>10</v>
      </c>
      <c r="CU438" t="s">
        <v>3401</v>
      </c>
      <c r="CV438"/>
      <c r="CW438"/>
      <c r="CX438"/>
      <c r="CY438"/>
      <c r="CZ438" s="72">
        <v>775000</v>
      </c>
      <c r="DA438">
        <v>0</v>
      </c>
    </row>
    <row r="439" spans="1:105" x14ac:dyDescent="0.2">
      <c r="A439" s="44" t="s">
        <v>2372</v>
      </c>
      <c r="B439" s="43"/>
      <c r="C439" s="43" t="s">
        <v>956</v>
      </c>
      <c r="D439" s="42" t="s">
        <v>956</v>
      </c>
      <c r="E439" s="42" t="str">
        <f t="shared" si="373"/>
        <v xml:space="preserve">Kontiola, Petri </v>
      </c>
      <c r="F439" s="42" t="s">
        <v>252</v>
      </c>
      <c r="G439" s="45" t="s">
        <v>2373</v>
      </c>
      <c r="H439" s="43">
        <v>12</v>
      </c>
      <c r="I439" s="64">
        <v>0</v>
      </c>
      <c r="J439" s="64">
        <v>5</v>
      </c>
      <c r="K439" s="64">
        <v>5</v>
      </c>
      <c r="L439" s="43">
        <v>5</v>
      </c>
      <c r="M439">
        <v>6</v>
      </c>
      <c r="N439">
        <v>13</v>
      </c>
      <c r="O439" s="4">
        <f t="shared" si="374"/>
        <v>0</v>
      </c>
      <c r="Q439">
        <v>0</v>
      </c>
      <c r="R439">
        <v>0</v>
      </c>
      <c r="S439">
        <v>31</v>
      </c>
      <c r="T439">
        <v>14</v>
      </c>
      <c r="U439" s="4">
        <f t="shared" si="375"/>
        <v>0.68888888888888888</v>
      </c>
      <c r="V439">
        <v>6.6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5</v>
      </c>
      <c r="AC439" s="9">
        <f t="shared" si="331"/>
        <v>0</v>
      </c>
      <c r="AD439" s="9">
        <f t="shared" si="332"/>
        <v>0</v>
      </c>
      <c r="AE439" s="9">
        <f t="shared" si="333"/>
        <v>0</v>
      </c>
      <c r="AF439" s="9">
        <f t="shared" si="334"/>
        <v>0</v>
      </c>
      <c r="AG439" s="9">
        <f t="shared" si="335"/>
        <v>0</v>
      </c>
      <c r="AH439" s="9">
        <f t="shared" si="336"/>
        <v>39.465029598772198</v>
      </c>
      <c r="AI439" s="58">
        <f t="shared" si="337"/>
        <v>2.7625520719140542</v>
      </c>
      <c r="AJ439" s="58">
        <f t="shared" si="338"/>
        <v>2.7972027972027975</v>
      </c>
      <c r="AK439" s="58">
        <f t="shared" si="339"/>
        <v>0</v>
      </c>
      <c r="AL439" s="58">
        <f t="shared" si="340"/>
        <v>0.789300591975444</v>
      </c>
      <c r="AM439" s="58">
        <f t="shared" si="341"/>
        <v>0</v>
      </c>
      <c r="AN439" s="58">
        <f t="shared" si="342"/>
        <v>52.941176470588232</v>
      </c>
      <c r="AO439" s="56">
        <v>152.03333333333333</v>
      </c>
      <c r="AP439" s="56">
        <v>21.45</v>
      </c>
      <c r="AQ439" s="56">
        <v>1.1333333333333333</v>
      </c>
      <c r="AR439" s="57">
        <f>SUM(AO439:AQ439)</f>
        <v>174.61666666666665</v>
      </c>
      <c r="AS439">
        <v>0</v>
      </c>
      <c r="AT439">
        <v>13</v>
      </c>
      <c r="AU439">
        <v>3</v>
      </c>
      <c r="AV439">
        <v>5</v>
      </c>
      <c r="AW439">
        <v>6</v>
      </c>
      <c r="AX439" s="9">
        <f t="shared" si="343"/>
        <v>0</v>
      </c>
      <c r="AY439" s="9">
        <f t="shared" si="344"/>
        <v>4.4669275555979766</v>
      </c>
      <c r="AZ439" s="9">
        <f t="shared" si="345"/>
        <v>1.0308294359072254</v>
      </c>
      <c r="BA439" s="9">
        <f t="shared" si="346"/>
        <v>1.7180490598453757</v>
      </c>
      <c r="BB439" s="9">
        <f t="shared" si="347"/>
        <v>2.0616588718144508</v>
      </c>
      <c r="BC439" s="33">
        <f t="shared" si="348"/>
        <v>12.669444444444444</v>
      </c>
      <c r="BD439" s="33">
        <f t="shared" si="349"/>
        <v>9.4444444444444442E-2</v>
      </c>
      <c r="BE439" s="33">
        <f t="shared" si="350"/>
        <v>1.7874999999999999</v>
      </c>
      <c r="BF439" s="42">
        <f>BI439-BG439-BH439</f>
        <v>7</v>
      </c>
      <c r="BG439" s="43">
        <v>1</v>
      </c>
      <c r="BH439" s="43">
        <v>0</v>
      </c>
      <c r="BI439" s="43">
        <v>8</v>
      </c>
      <c r="BJ439" s="42">
        <f>BM439-BK439-BL439</f>
        <v>2</v>
      </c>
      <c r="BK439" s="43">
        <v>0</v>
      </c>
      <c r="BL439" s="43">
        <v>1</v>
      </c>
      <c r="BM439" s="43">
        <v>3</v>
      </c>
      <c r="BN439" s="34">
        <f t="shared" si="376"/>
        <v>0.84775101375239537</v>
      </c>
      <c r="BO439" s="34">
        <f t="shared" si="377"/>
        <v>9.7098522144017814</v>
      </c>
      <c r="BP439" s="33">
        <v>0.26756970477993697</v>
      </c>
      <c r="BQ439" s="33">
        <v>-1.0701151966953901</v>
      </c>
      <c r="BR439" s="33">
        <v>-0.25960957137784529</v>
      </c>
      <c r="BS439" s="33">
        <v>-1.3134907628039217E-2</v>
      </c>
      <c r="BT439" s="33">
        <v>0</v>
      </c>
      <c r="BU439" s="9">
        <f t="shared" si="378"/>
        <v>-1.0752899709213375</v>
      </c>
      <c r="BV439" s="34">
        <f t="shared" si="379"/>
        <v>-12.316006157350436</v>
      </c>
      <c r="BW439" s="33">
        <v>2.3750527485022785</v>
      </c>
      <c r="BX439" s="33">
        <v>6.6955143086862387E-2</v>
      </c>
      <c r="BY439" s="33">
        <v>-0.47417985256788514</v>
      </c>
      <c r="BZ439" s="33">
        <v>-4.4787054347523003E-2</v>
      </c>
      <c r="CA439" s="9">
        <f t="shared" si="380"/>
        <v>1.9230409846737329</v>
      </c>
      <c r="CB439" s="34">
        <f t="shared" si="381"/>
        <v>22.025858371752214</v>
      </c>
      <c r="CE439" s="68">
        <f t="shared" si="351"/>
        <v>165000</v>
      </c>
      <c r="CF439" s="62">
        <v>2.8</v>
      </c>
      <c r="CG439" s="62">
        <v>2.8</v>
      </c>
      <c r="CH439" s="62">
        <v>4.8</v>
      </c>
      <c r="CI439" s="62">
        <v>0.3</v>
      </c>
      <c r="CJ439" s="63">
        <f t="shared" ref="CJ439:CJ470" si="382">CI439/(AO439+2*(AP439+AQ439))*2000</f>
        <v>3.0425963488843815</v>
      </c>
      <c r="CK439" s="62">
        <v>1</v>
      </c>
      <c r="CL439" s="63">
        <f t="shared" ref="CL439:CL470" si="383">CK439/(AO439+2*(AP439+AQ439))*2000</f>
        <v>10.141987829614605</v>
      </c>
      <c r="CM439" s="62">
        <v>1.3</v>
      </c>
      <c r="CN439" t="s">
        <v>663</v>
      </c>
      <c r="CO439" t="s">
        <v>664</v>
      </c>
      <c r="CQ439" t="s">
        <v>2393</v>
      </c>
      <c r="CR439">
        <v>72</v>
      </c>
      <c r="CS439">
        <v>198</v>
      </c>
      <c r="CT439">
        <v>34</v>
      </c>
      <c r="CU439" t="s">
        <v>3401</v>
      </c>
      <c r="CV439" t="s">
        <v>3090</v>
      </c>
      <c r="CZ439" s="72">
        <v>812500</v>
      </c>
      <c r="DA439">
        <v>0</v>
      </c>
    </row>
    <row r="440" spans="1:105" x14ac:dyDescent="0.2">
      <c r="A440" s="38" t="s">
        <v>2452</v>
      </c>
      <c r="B440" t="s">
        <v>956</v>
      </c>
      <c r="D440" t="s">
        <v>956</v>
      </c>
      <c r="E440" t="str">
        <f t="shared" si="373"/>
        <v xml:space="preserve">Parenteau, Pierre </v>
      </c>
      <c r="F440" t="s">
        <v>1432</v>
      </c>
      <c r="G440" t="s">
        <v>1540</v>
      </c>
      <c r="H440">
        <v>5</v>
      </c>
      <c r="I440">
        <v>0</v>
      </c>
      <c r="J440">
        <v>1</v>
      </c>
      <c r="K440">
        <f>I440+J440</f>
        <v>1</v>
      </c>
      <c r="L440">
        <v>-1</v>
      </c>
      <c r="M440">
        <v>2</v>
      </c>
      <c r="N440">
        <v>7</v>
      </c>
      <c r="O440" s="4">
        <f t="shared" si="374"/>
        <v>0</v>
      </c>
      <c r="P440">
        <v>77</v>
      </c>
      <c r="Q440">
        <v>0</v>
      </c>
      <c r="R440">
        <v>0</v>
      </c>
      <c r="S440">
        <v>1</v>
      </c>
      <c r="T440">
        <v>1</v>
      </c>
      <c r="U440" s="4">
        <f t="shared" si="375"/>
        <v>0.5</v>
      </c>
      <c r="V440" s="40">
        <v>0.7</v>
      </c>
      <c r="W440">
        <v>0</v>
      </c>
      <c r="X440">
        <v>1</v>
      </c>
      <c r="Y440">
        <v>0</v>
      </c>
      <c r="Z440">
        <v>0</v>
      </c>
      <c r="AA440">
        <f>I440-W440-Y440</f>
        <v>0</v>
      </c>
      <c r="AB440">
        <f>J440-X440-Z440</f>
        <v>0</v>
      </c>
      <c r="AC440" s="9">
        <f t="shared" si="331"/>
        <v>0</v>
      </c>
      <c r="AD440" s="9">
        <f t="shared" si="332"/>
        <v>24.45652173913043</v>
      </c>
      <c r="AE440" s="9">
        <f t="shared" si="333"/>
        <v>0</v>
      </c>
      <c r="AF440" s="9">
        <f t="shared" si="334"/>
        <v>0</v>
      </c>
      <c r="AG440" s="9">
        <f t="shared" si="335"/>
        <v>0</v>
      </c>
      <c r="AH440" s="9">
        <f t="shared" si="336"/>
        <v>0</v>
      </c>
      <c r="AI440" s="6">
        <f t="shared" si="337"/>
        <v>0</v>
      </c>
      <c r="AJ440" s="6">
        <f t="shared" si="338"/>
        <v>4.891304347826086</v>
      </c>
      <c r="AK440" s="6">
        <f t="shared" si="339"/>
        <v>0</v>
      </c>
      <c r="AL440" s="6">
        <f t="shared" si="340"/>
        <v>1.3904982618771728</v>
      </c>
      <c r="AM440" s="6">
        <f t="shared" si="341"/>
        <v>0</v>
      </c>
      <c r="AN440" s="6">
        <f t="shared" si="342"/>
        <v>0</v>
      </c>
      <c r="AO440" s="32">
        <v>43.15</v>
      </c>
      <c r="AP440" s="32">
        <v>12.266666666666669</v>
      </c>
      <c r="AQ440" s="32">
        <v>0</v>
      </c>
      <c r="AR440" s="32">
        <v>55.416666666666671</v>
      </c>
      <c r="AS440" s="40">
        <v>1</v>
      </c>
      <c r="AT440" s="40">
        <v>1</v>
      </c>
      <c r="AU440" s="40">
        <v>2</v>
      </c>
      <c r="AV440" s="40">
        <v>0</v>
      </c>
      <c r="AW440" s="40">
        <v>0</v>
      </c>
      <c r="AX440" s="9">
        <f t="shared" si="343"/>
        <v>1.0827067669172932</v>
      </c>
      <c r="AY440" s="9">
        <f t="shared" si="344"/>
        <v>1.0827067669172932</v>
      </c>
      <c r="AZ440" s="9">
        <f t="shared" si="345"/>
        <v>2.1654135338345863</v>
      </c>
      <c r="BA440" s="9">
        <f t="shared" si="346"/>
        <v>0</v>
      </c>
      <c r="BB440" s="9">
        <f t="shared" si="347"/>
        <v>0</v>
      </c>
      <c r="BC440" s="9">
        <f t="shared" si="348"/>
        <v>8.629999999999999</v>
      </c>
      <c r="BD440" s="9">
        <f t="shared" si="349"/>
        <v>0</v>
      </c>
      <c r="BE440" s="9">
        <f t="shared" si="350"/>
        <v>2.453333333333334</v>
      </c>
      <c r="BF440" s="3">
        <v>0</v>
      </c>
      <c r="BG440" s="3">
        <v>1</v>
      </c>
      <c r="BH440" s="3">
        <v>0</v>
      </c>
      <c r="BI440" s="3">
        <v>1</v>
      </c>
      <c r="BJ440" s="3">
        <v>1</v>
      </c>
      <c r="BK440" s="3">
        <v>0</v>
      </c>
      <c r="BL440" s="3">
        <v>0</v>
      </c>
      <c r="BM440" s="3">
        <v>1</v>
      </c>
      <c r="BN440" s="34">
        <f t="shared" si="376"/>
        <v>4.0810905699770084E-2</v>
      </c>
      <c r="BO440" s="34">
        <f t="shared" si="377"/>
        <v>1.4728747921721532</v>
      </c>
      <c r="BP440" s="34">
        <v>-1.0792784215476563</v>
      </c>
      <c r="BQ440" s="34">
        <v>0.4872291780103512</v>
      </c>
      <c r="BR440" s="34">
        <v>-2.8917809820288881E-2</v>
      </c>
      <c r="BS440" s="34">
        <v>0</v>
      </c>
      <c r="BT440" s="34">
        <v>0</v>
      </c>
      <c r="BU440" s="34">
        <f t="shared" si="378"/>
        <v>-0.62096705335759395</v>
      </c>
      <c r="BV440" s="34">
        <f t="shared" si="379"/>
        <v>-22.41084102343196</v>
      </c>
      <c r="BW440" s="34">
        <v>0.59853366750580195</v>
      </c>
      <c r="BX440" s="34">
        <v>4.3461457575651903E-2</v>
      </c>
      <c r="BY440" s="34">
        <v>0</v>
      </c>
      <c r="BZ440" s="34">
        <v>1.978283397591021E-2</v>
      </c>
      <c r="CA440" s="34">
        <f t="shared" si="380"/>
        <v>0.66177795905736403</v>
      </c>
      <c r="CB440" s="34">
        <f t="shared" si="381"/>
        <v>23.883715815604113</v>
      </c>
      <c r="CE440" s="68">
        <f t="shared" si="351"/>
        <v>165000</v>
      </c>
      <c r="CF440" s="9">
        <v>1</v>
      </c>
      <c r="CG440" s="9">
        <v>0.6</v>
      </c>
      <c r="CH440" s="9">
        <v>-0.8</v>
      </c>
      <c r="CI440" s="9">
        <v>-0.1</v>
      </c>
      <c r="CJ440" s="9">
        <f t="shared" si="382"/>
        <v>-2.9549372075843388</v>
      </c>
      <c r="CK440" s="9">
        <v>-0.1</v>
      </c>
      <c r="CL440" s="9">
        <f t="shared" si="383"/>
        <v>-2.9549372075843388</v>
      </c>
      <c r="CM440" s="9">
        <v>-0.2</v>
      </c>
      <c r="CN440" t="s">
        <v>2772</v>
      </c>
      <c r="CO440" t="s">
        <v>2773</v>
      </c>
      <c r="CP440" t="s">
        <v>2399</v>
      </c>
      <c r="CQ440" t="s">
        <v>2400</v>
      </c>
      <c r="CR440">
        <v>71</v>
      </c>
      <c r="CS440">
        <v>194</v>
      </c>
      <c r="CU440" t="s">
        <v>3401</v>
      </c>
      <c r="CV440" t="s">
        <v>3090</v>
      </c>
      <c r="CW440">
        <v>0</v>
      </c>
      <c r="CX440">
        <v>0</v>
      </c>
      <c r="CY440">
        <v>0</v>
      </c>
      <c r="CZ440" s="70"/>
      <c r="DA440">
        <v>0</v>
      </c>
    </row>
    <row r="441" spans="1:105" x14ac:dyDescent="0.2">
      <c r="A441" s="38" t="s">
        <v>2452</v>
      </c>
      <c r="B441" t="s">
        <v>959</v>
      </c>
      <c r="C441" t="s">
        <v>956</v>
      </c>
      <c r="D441" s="82" t="s">
        <v>956</v>
      </c>
      <c r="E441" t="str">
        <f t="shared" si="373"/>
        <v xml:space="preserve">Lang, Robert </v>
      </c>
      <c r="F441" t="s">
        <v>273</v>
      </c>
      <c r="G441" t="s">
        <v>1537</v>
      </c>
      <c r="H441">
        <v>81</v>
      </c>
      <c r="I441">
        <v>19</v>
      </c>
      <c r="J441">
        <v>33</v>
      </c>
      <c r="K441">
        <f>I441+J441</f>
        <v>52</v>
      </c>
      <c r="L441">
        <v>12</v>
      </c>
      <c r="M441">
        <v>66</v>
      </c>
      <c r="N441">
        <v>166</v>
      </c>
      <c r="O441" s="4">
        <f t="shared" si="374"/>
        <v>0.1144578313253012</v>
      </c>
      <c r="P441">
        <v>1754</v>
      </c>
      <c r="Q441">
        <v>4</v>
      </c>
      <c r="R441">
        <v>0</v>
      </c>
      <c r="S441">
        <v>401</v>
      </c>
      <c r="T441">
        <v>411</v>
      </c>
      <c r="U441" s="4">
        <f t="shared" si="375"/>
        <v>0.49384236453201968</v>
      </c>
      <c r="V441" s="40">
        <v>17.7</v>
      </c>
      <c r="W441">
        <v>6</v>
      </c>
      <c r="X441">
        <v>11</v>
      </c>
      <c r="Y441">
        <v>0</v>
      </c>
      <c r="Z441">
        <v>0</v>
      </c>
      <c r="AA441">
        <f>I441-W441-Y441</f>
        <v>13</v>
      </c>
      <c r="AB441">
        <f>J441-X441-Z441</f>
        <v>22</v>
      </c>
      <c r="AC441" s="9">
        <f t="shared" si="331"/>
        <v>6.2129666915952377</v>
      </c>
      <c r="AD441" s="9">
        <f t="shared" si="332"/>
        <v>11.390438934591268</v>
      </c>
      <c r="AE441" s="9">
        <f t="shared" si="333"/>
        <v>0</v>
      </c>
      <c r="AF441" s="9">
        <f t="shared" si="334"/>
        <v>0</v>
      </c>
      <c r="AG441" s="9">
        <f t="shared" si="335"/>
        <v>14.661654135338345</v>
      </c>
      <c r="AH441" s="9">
        <f t="shared" si="336"/>
        <v>24.81203007518797</v>
      </c>
      <c r="AI441" s="6">
        <f t="shared" si="337"/>
        <v>3.0451127819548871</v>
      </c>
      <c r="AJ441" s="6">
        <f t="shared" si="338"/>
        <v>5.3845711327158723</v>
      </c>
      <c r="AK441" s="6">
        <f t="shared" si="339"/>
        <v>0</v>
      </c>
      <c r="AL441" s="6">
        <f t="shared" si="340"/>
        <v>1.8609022556390977</v>
      </c>
      <c r="AM441" s="6">
        <f t="shared" si="341"/>
        <v>1.2425933383190475</v>
      </c>
      <c r="AN441" s="6">
        <f t="shared" si="342"/>
        <v>0</v>
      </c>
      <c r="AO441" s="33">
        <v>1064</v>
      </c>
      <c r="AP441" s="33">
        <v>289.71666666666664</v>
      </c>
      <c r="AQ441" s="33">
        <v>8.5500000000000007</v>
      </c>
      <c r="AR441" s="32">
        <v>1362.2666666666667</v>
      </c>
      <c r="AS441" s="40">
        <v>16</v>
      </c>
      <c r="AT441" s="40">
        <v>33</v>
      </c>
      <c r="AU441" s="40">
        <v>76</v>
      </c>
      <c r="AV441" s="40">
        <v>104</v>
      </c>
      <c r="AW441" s="40">
        <v>36</v>
      </c>
      <c r="AX441" s="9">
        <f t="shared" si="343"/>
        <v>0.70470783987471863</v>
      </c>
      <c r="AY441" s="9">
        <f t="shared" si="344"/>
        <v>1.4534599197416072</v>
      </c>
      <c r="AZ441" s="9">
        <f t="shared" si="345"/>
        <v>3.3473622394049132</v>
      </c>
      <c r="BA441" s="9">
        <f t="shared" si="346"/>
        <v>4.5806009591856709</v>
      </c>
      <c r="BB441" s="9">
        <f t="shared" si="347"/>
        <v>1.5855926397181168</v>
      </c>
      <c r="BC441" s="9">
        <f t="shared" si="348"/>
        <v>13.135802469135802</v>
      </c>
      <c r="BD441" s="9">
        <f t="shared" si="349"/>
        <v>0.10555555555555557</v>
      </c>
      <c r="BE441" s="9">
        <f t="shared" si="350"/>
        <v>3.5767489711934153</v>
      </c>
      <c r="BF441" s="3">
        <v>54</v>
      </c>
      <c r="BG441" s="3">
        <v>26</v>
      </c>
      <c r="BH441" s="3">
        <v>0</v>
      </c>
      <c r="BI441" s="3">
        <v>80</v>
      </c>
      <c r="BJ441" s="3">
        <v>33</v>
      </c>
      <c r="BK441" s="3">
        <v>6</v>
      </c>
      <c r="BL441" s="3">
        <v>0</v>
      </c>
      <c r="BM441" s="3">
        <v>39</v>
      </c>
      <c r="BN441" s="34">
        <f t="shared" si="376"/>
        <v>35.712346221707243</v>
      </c>
      <c r="BO441" s="34">
        <f t="shared" si="377"/>
        <v>52.430771589077878</v>
      </c>
      <c r="BP441" s="34">
        <v>22.789897902689166</v>
      </c>
      <c r="BQ441" s="34">
        <v>6.6266632066345306</v>
      </c>
      <c r="BR441" s="34">
        <v>3.6171394304666889E-3</v>
      </c>
      <c r="BS441" s="34">
        <v>-0.10974776351948212</v>
      </c>
      <c r="BT441" s="34">
        <v>-1.1672752220275457</v>
      </c>
      <c r="BU441" s="34">
        <f t="shared" si="378"/>
        <v>28.143155263207134</v>
      </c>
      <c r="BV441" s="34">
        <f t="shared" si="379"/>
        <v>41.3181294849865</v>
      </c>
      <c r="BW441" s="34">
        <v>13.028517188146827</v>
      </c>
      <c r="BX441" s="34">
        <v>-0.1149851007731597</v>
      </c>
      <c r="BY441" s="34">
        <v>1.0022937434599277</v>
      </c>
      <c r="BZ441" s="34">
        <v>-6.3466348723334862</v>
      </c>
      <c r="CA441" s="34">
        <f t="shared" si="380"/>
        <v>7.5691909585001094</v>
      </c>
      <c r="CB441" s="34">
        <f t="shared" si="381"/>
        <v>11.112642104091382</v>
      </c>
      <c r="CC441" s="15">
        <v>75</v>
      </c>
      <c r="CD441" s="7">
        <v>3190582</v>
      </c>
      <c r="CE441" s="68">
        <f t="shared" si="351"/>
        <v>3229971.9012345676</v>
      </c>
      <c r="CF441" s="9">
        <v>30.9</v>
      </c>
      <c r="CG441" s="9">
        <v>24.1</v>
      </c>
      <c r="CH441" s="9">
        <v>1.8</v>
      </c>
      <c r="CI441" s="9">
        <v>4.3</v>
      </c>
      <c r="CJ441" s="9">
        <f t="shared" si="382"/>
        <v>5.1790589368877464</v>
      </c>
      <c r="CK441" s="9">
        <v>2.7</v>
      </c>
      <c r="CL441" s="9">
        <f t="shared" si="383"/>
        <v>3.2519672394411439</v>
      </c>
      <c r="CM441" s="9">
        <v>7</v>
      </c>
      <c r="CN441" t="s">
        <v>3449</v>
      </c>
      <c r="CO441" t="s">
        <v>3450</v>
      </c>
      <c r="CQ441" t="s">
        <v>3079</v>
      </c>
      <c r="CR441">
        <v>75</v>
      </c>
      <c r="CS441">
        <v>216</v>
      </c>
      <c r="CT441">
        <v>20</v>
      </c>
      <c r="CU441" t="s">
        <v>3401</v>
      </c>
      <c r="CV441" t="s">
        <v>2382</v>
      </c>
      <c r="CW441">
        <v>2</v>
      </c>
      <c r="CX441">
        <v>0</v>
      </c>
      <c r="CY441">
        <v>0</v>
      </c>
      <c r="CZ441" s="70"/>
      <c r="DA441">
        <v>0</v>
      </c>
    </row>
    <row r="442" spans="1:105" x14ac:dyDescent="0.2">
      <c r="A442" s="44" t="s">
        <v>2372</v>
      </c>
      <c r="B442" s="43" t="s">
        <v>959</v>
      </c>
      <c r="C442" s="43" t="s">
        <v>956</v>
      </c>
      <c r="D442" s="82" t="s">
        <v>956</v>
      </c>
      <c r="E442" s="42" t="str">
        <f t="shared" si="373"/>
        <v xml:space="preserve">Lang, Robert </v>
      </c>
      <c r="F442" s="42" t="s">
        <v>273</v>
      </c>
      <c r="G442" s="45" t="s">
        <v>2373</v>
      </c>
      <c r="H442" s="43">
        <v>76</v>
      </c>
      <c r="I442" s="64">
        <v>21</v>
      </c>
      <c r="J442" s="64">
        <v>33</v>
      </c>
      <c r="K442" s="64">
        <v>54</v>
      </c>
      <c r="L442" s="43">
        <v>9</v>
      </c>
      <c r="M442">
        <v>50</v>
      </c>
      <c r="N442">
        <v>172</v>
      </c>
      <c r="O442" s="4">
        <f t="shared" si="374"/>
        <v>0.12209302325581395</v>
      </c>
      <c r="Q442">
        <v>3</v>
      </c>
      <c r="R442">
        <v>0</v>
      </c>
      <c r="S442">
        <v>593</v>
      </c>
      <c r="T442">
        <v>524</v>
      </c>
      <c r="U442" s="4">
        <f t="shared" si="375"/>
        <v>0.53088630259623992</v>
      </c>
      <c r="V442">
        <v>27</v>
      </c>
      <c r="W442">
        <v>7</v>
      </c>
      <c r="X442">
        <v>10</v>
      </c>
      <c r="Y442">
        <v>0</v>
      </c>
      <c r="Z442">
        <v>0</v>
      </c>
      <c r="AA442">
        <v>14</v>
      </c>
      <c r="AB442">
        <v>23</v>
      </c>
      <c r="AC442" s="9">
        <f t="shared" si="331"/>
        <v>7.5161059413027917</v>
      </c>
      <c r="AD442" s="9">
        <f t="shared" si="332"/>
        <v>10.737294201861133</v>
      </c>
      <c r="AE442" s="9">
        <f t="shared" si="333"/>
        <v>0</v>
      </c>
      <c r="AF442" s="9">
        <f t="shared" si="334"/>
        <v>0</v>
      </c>
      <c r="AG442" s="9">
        <f t="shared" si="335"/>
        <v>15.798382546548805</v>
      </c>
      <c r="AH442" s="9">
        <f t="shared" si="336"/>
        <v>25.95448561218732</v>
      </c>
      <c r="AI442" s="58">
        <f t="shared" si="337"/>
        <v>2.9339853300733494</v>
      </c>
      <c r="AJ442" s="58">
        <f t="shared" si="338"/>
        <v>6.0128847530422336</v>
      </c>
      <c r="AK442" s="58">
        <f t="shared" si="339"/>
        <v>0</v>
      </c>
      <c r="AL442" s="58">
        <f t="shared" si="340"/>
        <v>2.3133345871732178</v>
      </c>
      <c r="AM442" s="58">
        <f t="shared" si="341"/>
        <v>0.42949176807444528</v>
      </c>
      <c r="AN442" s="58">
        <f t="shared" si="342"/>
        <v>9.4570928196147097</v>
      </c>
      <c r="AO442" s="56">
        <v>1063.4000000000001</v>
      </c>
      <c r="AP442" s="56">
        <v>279.39999999999998</v>
      </c>
      <c r="AQ442" s="56">
        <v>57.1</v>
      </c>
      <c r="AR442" s="57">
        <f>SUM(AO442:AQ442)</f>
        <v>1399.9</v>
      </c>
      <c r="AS442">
        <v>22</v>
      </c>
      <c r="AT442">
        <v>25</v>
      </c>
      <c r="AU442">
        <v>45</v>
      </c>
      <c r="AV442">
        <v>33</v>
      </c>
      <c r="AW442">
        <v>28</v>
      </c>
      <c r="AX442" s="9">
        <f t="shared" si="343"/>
        <v>0.94292449460675742</v>
      </c>
      <c r="AY442" s="9">
        <f t="shared" si="344"/>
        <v>1.0715051075076791</v>
      </c>
      <c r="AZ442" s="9">
        <f t="shared" si="345"/>
        <v>1.9287091935138223</v>
      </c>
      <c r="BA442" s="9">
        <f t="shared" si="346"/>
        <v>1.4143867419101364</v>
      </c>
      <c r="BB442" s="9">
        <f t="shared" si="347"/>
        <v>1.2000857204086006</v>
      </c>
      <c r="BC442" s="33">
        <f t="shared" si="348"/>
        <v>13.992105263157896</v>
      </c>
      <c r="BD442" s="33">
        <f t="shared" si="349"/>
        <v>0.75131578947368427</v>
      </c>
      <c r="BE442" s="33">
        <f t="shared" si="350"/>
        <v>3.676315789473684</v>
      </c>
      <c r="BF442" s="42">
        <f>BI442-BG442-BH442</f>
        <v>52</v>
      </c>
      <c r="BG442" s="43">
        <v>28</v>
      </c>
      <c r="BH442" s="43">
        <v>0</v>
      </c>
      <c r="BI442" s="43">
        <v>80</v>
      </c>
      <c r="BJ442" s="42">
        <f>BM442-BK442-BL442</f>
        <v>41</v>
      </c>
      <c r="BK442" s="43">
        <v>2</v>
      </c>
      <c r="BL442" s="43">
        <v>9</v>
      </c>
      <c r="BM442" s="43">
        <v>52</v>
      </c>
      <c r="BN442" s="34">
        <f t="shared" si="376"/>
        <v>41.471349827039234</v>
      </c>
      <c r="BO442" s="34">
        <f t="shared" si="377"/>
        <v>59.24901753988032</v>
      </c>
      <c r="BP442" s="33">
        <v>25.343812017612937</v>
      </c>
      <c r="BQ442" s="33">
        <v>10.271102798674422</v>
      </c>
      <c r="BR442" s="33">
        <v>-4.8065772416802108</v>
      </c>
      <c r="BS442" s="33">
        <v>-0.66176755196562298</v>
      </c>
      <c r="BT442" s="33">
        <v>2.8314212700301926</v>
      </c>
      <c r="BU442" s="9">
        <f t="shared" si="378"/>
        <v>32.977991292671717</v>
      </c>
      <c r="BV442" s="34">
        <f t="shared" si="379"/>
        <v>47.114781473922015</v>
      </c>
      <c r="BW442" s="33">
        <v>8.5142328140733881</v>
      </c>
      <c r="BX442" s="33">
        <v>0.54733816856857598</v>
      </c>
      <c r="BY442" s="33">
        <v>0.36799213551084053</v>
      </c>
      <c r="BZ442" s="33">
        <v>-0.93620458378529081</v>
      </c>
      <c r="CA442" s="9">
        <f t="shared" si="380"/>
        <v>8.4933585343675144</v>
      </c>
      <c r="CB442" s="34">
        <f t="shared" si="381"/>
        <v>12.134236065958303</v>
      </c>
      <c r="CC442" s="47">
        <v>59.589450999999997</v>
      </c>
      <c r="CD442">
        <v>3559387</v>
      </c>
      <c r="CE442" s="68">
        <f t="shared" si="351"/>
        <v>3840391.2368421056</v>
      </c>
      <c r="CF442" s="62">
        <v>30.4</v>
      </c>
      <c r="CG442" s="62">
        <v>25.6</v>
      </c>
      <c r="CH442" s="62">
        <v>9.4</v>
      </c>
      <c r="CI442" s="62">
        <v>6.6</v>
      </c>
      <c r="CJ442" s="63">
        <f t="shared" si="382"/>
        <v>7.6019350380096737</v>
      </c>
      <c r="CK442" s="62">
        <v>3.1</v>
      </c>
      <c r="CL442" s="63">
        <f t="shared" si="383"/>
        <v>3.5706058511863623</v>
      </c>
      <c r="CM442" s="62">
        <v>9.9</v>
      </c>
      <c r="CN442" t="s">
        <v>697</v>
      </c>
      <c r="CO442" t="s">
        <v>698</v>
      </c>
      <c r="CQ442" t="s">
        <v>3079</v>
      </c>
      <c r="CR442">
        <v>75</v>
      </c>
      <c r="CS442">
        <v>216</v>
      </c>
      <c r="CT442">
        <v>20</v>
      </c>
      <c r="CU442" t="s">
        <v>3401</v>
      </c>
      <c r="CZ442" s="72">
        <v>4000000</v>
      </c>
      <c r="DA442">
        <v>0</v>
      </c>
    </row>
    <row r="443" spans="1:105" x14ac:dyDescent="0.2">
      <c r="A443" s="38" t="s">
        <v>2452</v>
      </c>
      <c r="B443" t="s">
        <v>950</v>
      </c>
      <c r="C443" t="s">
        <v>972</v>
      </c>
      <c r="D443" s="82" t="s">
        <v>956</v>
      </c>
      <c r="E443" t="str">
        <f t="shared" si="373"/>
        <v xml:space="preserve">Brent, Tim </v>
      </c>
      <c r="F443" t="s">
        <v>2523</v>
      </c>
      <c r="G443" t="s">
        <v>1537</v>
      </c>
      <c r="H443">
        <v>15</v>
      </c>
      <c r="I443">
        <v>1</v>
      </c>
      <c r="J443">
        <v>0</v>
      </c>
      <c r="K443">
        <f>I443+J443</f>
        <v>1</v>
      </c>
      <c r="L443">
        <v>-5</v>
      </c>
      <c r="M443">
        <v>6</v>
      </c>
      <c r="N443">
        <v>14</v>
      </c>
      <c r="O443" s="4">
        <f t="shared" si="374"/>
        <v>7.1428571428571425E-2</v>
      </c>
      <c r="P443">
        <v>163</v>
      </c>
      <c r="Q443">
        <v>0</v>
      </c>
      <c r="R443">
        <v>0</v>
      </c>
      <c r="S443">
        <v>42</v>
      </c>
      <c r="T443">
        <v>44</v>
      </c>
      <c r="U443" s="4">
        <f t="shared" si="375"/>
        <v>0.48837209302325579</v>
      </c>
      <c r="V443" s="40">
        <v>10</v>
      </c>
      <c r="W443">
        <v>0</v>
      </c>
      <c r="X443">
        <v>0</v>
      </c>
      <c r="Y443">
        <v>0</v>
      </c>
      <c r="Z443">
        <v>0</v>
      </c>
      <c r="AA443">
        <f>I443-W443-Y443</f>
        <v>1</v>
      </c>
      <c r="AB443">
        <f>J443-X443-Z443</f>
        <v>0</v>
      </c>
      <c r="AC443" s="9">
        <f t="shared" si="331"/>
        <v>0</v>
      </c>
      <c r="AD443" s="9">
        <f t="shared" si="332"/>
        <v>0</v>
      </c>
      <c r="AE443" s="9">
        <f t="shared" si="333"/>
        <v>0</v>
      </c>
      <c r="AF443" s="9">
        <f t="shared" si="334"/>
        <v>0</v>
      </c>
      <c r="AG443" s="9">
        <f t="shared" si="335"/>
        <v>11.918556530375765</v>
      </c>
      <c r="AH443" s="9">
        <f t="shared" si="336"/>
        <v>0</v>
      </c>
      <c r="AI443" s="6">
        <f t="shared" si="337"/>
        <v>0.59592782651878828</v>
      </c>
      <c r="AJ443" s="6">
        <f t="shared" si="338"/>
        <v>0</v>
      </c>
      <c r="AK443" s="6">
        <f t="shared" si="339"/>
        <v>0</v>
      </c>
      <c r="AL443" s="6">
        <f t="shared" si="340"/>
        <v>3.5755669591127295</v>
      </c>
      <c r="AM443" s="6">
        <f t="shared" si="341"/>
        <v>0</v>
      </c>
      <c r="AN443" s="6">
        <f t="shared" si="342"/>
        <v>0</v>
      </c>
      <c r="AO443" s="32">
        <v>100.68333333333334</v>
      </c>
      <c r="AP443" s="32">
        <v>1.2</v>
      </c>
      <c r="AQ443" s="32">
        <v>1.85</v>
      </c>
      <c r="AR443" s="32">
        <v>103.73333333333333</v>
      </c>
      <c r="AS443" s="40">
        <v>1</v>
      </c>
      <c r="AT443" s="40">
        <v>7</v>
      </c>
      <c r="AU443" s="40">
        <v>5</v>
      </c>
      <c r="AV443" s="40">
        <v>3</v>
      </c>
      <c r="AW443" s="40">
        <v>0</v>
      </c>
      <c r="AX443" s="9">
        <f t="shared" si="343"/>
        <v>0.57840616966580971</v>
      </c>
      <c r="AY443" s="9">
        <f t="shared" si="344"/>
        <v>4.0488431876606681</v>
      </c>
      <c r="AZ443" s="9">
        <f t="shared" si="345"/>
        <v>2.8920308483290489</v>
      </c>
      <c r="BA443" s="9">
        <f t="shared" si="346"/>
        <v>1.7352185089974295</v>
      </c>
      <c r="BB443" s="9">
        <f t="shared" si="347"/>
        <v>0</v>
      </c>
      <c r="BC443" s="9">
        <f t="shared" si="348"/>
        <v>6.7122222222222225</v>
      </c>
      <c r="BD443" s="9">
        <f t="shared" si="349"/>
        <v>0.12333333333333334</v>
      </c>
      <c r="BE443" s="9">
        <f t="shared" si="350"/>
        <v>0.08</v>
      </c>
      <c r="BF443" s="3">
        <v>1</v>
      </c>
      <c r="BG443" s="3">
        <v>0</v>
      </c>
      <c r="BH443" s="3">
        <v>0</v>
      </c>
      <c r="BI443" s="3">
        <v>1</v>
      </c>
      <c r="BJ443" s="3">
        <v>6</v>
      </c>
      <c r="BK443" s="3">
        <v>0</v>
      </c>
      <c r="BL443" s="3">
        <v>0</v>
      </c>
      <c r="BM443" s="3">
        <v>6</v>
      </c>
      <c r="BN443" s="34">
        <f t="shared" si="376"/>
        <v>-0.70530366526426036</v>
      </c>
      <c r="BO443" s="34">
        <f t="shared" si="377"/>
        <v>-13.598399715891908</v>
      </c>
      <c r="BP443" s="34">
        <v>-0.43021134892192514</v>
      </c>
      <c r="BQ443" s="34">
        <v>-6.5516199267757383E-2</v>
      </c>
      <c r="BR443" s="34">
        <v>2.6721951709390423E-4</v>
      </c>
      <c r="BS443" s="34">
        <v>-2.3249454202525218E-2</v>
      </c>
      <c r="BT443" s="34">
        <v>0</v>
      </c>
      <c r="BU443" s="34">
        <f t="shared" si="378"/>
        <v>-0.51870978287511382</v>
      </c>
      <c r="BV443" s="34">
        <f t="shared" si="379"/>
        <v>-10.000831289365948</v>
      </c>
      <c r="BW443" s="34">
        <v>0.23339997563791975</v>
      </c>
      <c r="BX443" s="34">
        <v>3.2818294904757438E-3</v>
      </c>
      <c r="BY443" s="34">
        <v>0.18200697713684255</v>
      </c>
      <c r="BZ443" s="34">
        <v>-0.60528266465438463</v>
      </c>
      <c r="CA443" s="34">
        <f t="shared" si="380"/>
        <v>-0.18659388238914654</v>
      </c>
      <c r="CB443" s="34">
        <f t="shared" si="381"/>
        <v>-3.5975684265259615</v>
      </c>
      <c r="CE443" s="68">
        <f t="shared" si="351"/>
        <v>165000</v>
      </c>
      <c r="CF443" s="9">
        <v>2.5</v>
      </c>
      <c r="CG443" s="9">
        <v>2.2999999999999998</v>
      </c>
      <c r="CH443" s="9">
        <v>-5.6</v>
      </c>
      <c r="CI443" s="9">
        <v>-0.7</v>
      </c>
      <c r="CJ443" s="9">
        <f t="shared" si="382"/>
        <v>-13.110660215389418</v>
      </c>
      <c r="CK443" s="9">
        <v>-0.7</v>
      </c>
      <c r="CL443" s="9">
        <f t="shared" si="383"/>
        <v>-13.110660215389418</v>
      </c>
      <c r="CM443" s="9">
        <v>-1.5</v>
      </c>
      <c r="CN443" t="s">
        <v>68</v>
      </c>
      <c r="CO443" t="s">
        <v>3420</v>
      </c>
      <c r="CP443" t="s">
        <v>2427</v>
      </c>
      <c r="CQ443" t="s">
        <v>2400</v>
      </c>
      <c r="CR443">
        <v>72</v>
      </c>
      <c r="CS443">
        <v>188</v>
      </c>
      <c r="CU443" t="s">
        <v>3401</v>
      </c>
      <c r="CV443" t="s">
        <v>3090</v>
      </c>
      <c r="CW443">
        <v>0</v>
      </c>
      <c r="CX443">
        <v>0</v>
      </c>
      <c r="CY443">
        <v>0</v>
      </c>
      <c r="CZ443" s="70"/>
      <c r="DA443">
        <v>0</v>
      </c>
    </row>
    <row r="444" spans="1:105" x14ac:dyDescent="0.2">
      <c r="A444" s="44" t="s">
        <v>2372</v>
      </c>
      <c r="B444" s="43" t="s">
        <v>950</v>
      </c>
      <c r="C444" s="43" t="s">
        <v>972</v>
      </c>
      <c r="D444" s="82" t="s">
        <v>956</v>
      </c>
      <c r="E444" s="42" t="str">
        <f t="shared" si="373"/>
        <v xml:space="preserve">Brent, Tim </v>
      </c>
      <c r="F444" s="42" t="s">
        <v>2523</v>
      </c>
      <c r="G444" s="45" t="s">
        <v>2373</v>
      </c>
      <c r="H444" s="43">
        <v>1</v>
      </c>
      <c r="I444" s="64">
        <v>0</v>
      </c>
      <c r="J444" s="64">
        <v>0</v>
      </c>
      <c r="K444" s="64">
        <v>0</v>
      </c>
      <c r="L444" s="43">
        <v>-1</v>
      </c>
      <c r="M444">
        <v>0</v>
      </c>
      <c r="N444">
        <v>0</v>
      </c>
      <c r="O444" s="4">
        <f t="shared" si="374"/>
        <v>0</v>
      </c>
      <c r="Q444">
        <v>0</v>
      </c>
      <c r="R444">
        <v>0</v>
      </c>
      <c r="S444">
        <v>3</v>
      </c>
      <c r="T444">
        <v>2</v>
      </c>
      <c r="U444" s="4">
        <f t="shared" si="375"/>
        <v>0.6</v>
      </c>
      <c r="V444">
        <v>7.3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9">
        <f t="shared" si="331"/>
        <v>0</v>
      </c>
      <c r="AD444" s="9">
        <f t="shared" si="332"/>
        <v>0</v>
      </c>
      <c r="AE444" s="9">
        <f t="shared" si="333"/>
        <v>0</v>
      </c>
      <c r="AF444" s="9">
        <f t="shared" si="334"/>
        <v>0</v>
      </c>
      <c r="AG444" s="9">
        <f t="shared" si="335"/>
        <v>0</v>
      </c>
      <c r="AH444" s="9">
        <f t="shared" si="336"/>
        <v>0</v>
      </c>
      <c r="AI444" s="58">
        <f t="shared" si="337"/>
        <v>0</v>
      </c>
      <c r="AJ444" s="58">
        <f t="shared" si="338"/>
        <v>0</v>
      </c>
      <c r="AK444" s="58">
        <f t="shared" si="339"/>
        <v>0</v>
      </c>
      <c r="AL444" s="58">
        <f t="shared" si="340"/>
        <v>13.138686131386862</v>
      </c>
      <c r="AM444" s="58">
        <f t="shared" si="341"/>
        <v>0</v>
      </c>
      <c r="AN444" s="58">
        <f t="shared" si="342"/>
        <v>0</v>
      </c>
      <c r="AO444" s="56">
        <v>4.5666666666666664</v>
      </c>
      <c r="AP444" s="56">
        <v>0</v>
      </c>
      <c r="AQ444" s="56">
        <v>0</v>
      </c>
      <c r="AR444" s="57">
        <f>SUM(AO444:AQ444)</f>
        <v>4.5666666666666664</v>
      </c>
      <c r="AS444">
        <v>0</v>
      </c>
      <c r="AT444">
        <v>0</v>
      </c>
      <c r="AU444">
        <v>0</v>
      </c>
      <c r="AV444">
        <v>0</v>
      </c>
      <c r="AW444">
        <v>0</v>
      </c>
      <c r="AX444" s="9">
        <f t="shared" si="343"/>
        <v>0</v>
      </c>
      <c r="AY444" s="9">
        <f t="shared" si="344"/>
        <v>0</v>
      </c>
      <c r="AZ444" s="9">
        <f t="shared" si="345"/>
        <v>0</v>
      </c>
      <c r="BA444" s="9">
        <f t="shared" si="346"/>
        <v>0</v>
      </c>
      <c r="BB444" s="9">
        <f t="shared" si="347"/>
        <v>0</v>
      </c>
      <c r="BC444" s="33">
        <f t="shared" si="348"/>
        <v>4.5666666666666664</v>
      </c>
      <c r="BD444" s="33">
        <f t="shared" si="349"/>
        <v>0</v>
      </c>
      <c r="BE444" s="33">
        <f t="shared" si="350"/>
        <v>0</v>
      </c>
      <c r="BF444" s="42">
        <f>BI444-BG444-BH444</f>
        <v>0</v>
      </c>
      <c r="BG444" s="43">
        <v>0</v>
      </c>
      <c r="BH444" s="43">
        <v>0</v>
      </c>
      <c r="BI444" s="43">
        <v>0</v>
      </c>
      <c r="BJ444" s="42">
        <f>BM444-BK444-BL444</f>
        <v>1</v>
      </c>
      <c r="BK444" s="43">
        <v>0</v>
      </c>
      <c r="BL444" s="43">
        <v>0</v>
      </c>
      <c r="BM444" s="43">
        <v>1</v>
      </c>
      <c r="BN444" s="34">
        <f t="shared" si="376"/>
        <v>-0.3032310477306821</v>
      </c>
      <c r="BO444" s="34">
        <f t="shared" si="377"/>
        <v>-132.80191871416736</v>
      </c>
      <c r="BP444" s="33">
        <v>-0.11356412080164073</v>
      </c>
      <c r="BQ444" s="33">
        <v>0</v>
      </c>
      <c r="BR444" s="33">
        <v>-3.3900390427749158E-2</v>
      </c>
      <c r="BS444" s="33">
        <v>0</v>
      </c>
      <c r="BT444" s="33">
        <v>0</v>
      </c>
      <c r="BU444" s="9">
        <f t="shared" si="378"/>
        <v>-0.14746451122938989</v>
      </c>
      <c r="BV444" s="34">
        <f t="shared" si="379"/>
        <v>-64.582997618710905</v>
      </c>
      <c r="BW444" s="33">
        <v>-0.19798007072022372</v>
      </c>
      <c r="BX444" s="33">
        <v>0</v>
      </c>
      <c r="BY444" s="33">
        <v>0</v>
      </c>
      <c r="BZ444" s="33">
        <v>4.221353421893155E-2</v>
      </c>
      <c r="CA444" s="9">
        <f t="shared" si="380"/>
        <v>-0.15576653650129219</v>
      </c>
      <c r="CB444" s="34">
        <f t="shared" si="381"/>
        <v>-68.218921095456437</v>
      </c>
      <c r="CE444" s="68">
        <f t="shared" si="351"/>
        <v>165000</v>
      </c>
      <c r="CF444" s="62">
        <v>0.3</v>
      </c>
      <c r="CG444" s="62">
        <v>0.3</v>
      </c>
      <c r="CH444" s="62">
        <v>-1.1000000000000001</v>
      </c>
      <c r="CI444" s="62">
        <v>-0.1</v>
      </c>
      <c r="CJ444" s="63">
        <f t="shared" si="382"/>
        <v>-43.79562043795621</v>
      </c>
      <c r="CK444" s="62">
        <v>-0.2</v>
      </c>
      <c r="CL444" s="63">
        <f t="shared" si="383"/>
        <v>-87.591240875912419</v>
      </c>
      <c r="CM444" s="62">
        <v>-0.3</v>
      </c>
      <c r="CN444" t="s">
        <v>797</v>
      </c>
      <c r="CO444" t="s">
        <v>3420</v>
      </c>
      <c r="CQ444" t="s">
        <v>2400</v>
      </c>
      <c r="CR444">
        <v>72</v>
      </c>
      <c r="CS444">
        <v>188</v>
      </c>
      <c r="CT444">
        <v>47</v>
      </c>
      <c r="CU444" t="s">
        <v>3401</v>
      </c>
      <c r="CV444" t="s">
        <v>3090</v>
      </c>
      <c r="CZ444" s="72">
        <v>495000</v>
      </c>
      <c r="DA444">
        <v>0</v>
      </c>
    </row>
    <row r="445" spans="1:105" x14ac:dyDescent="0.2">
      <c r="A445" s="38" t="s">
        <v>2452</v>
      </c>
      <c r="B445" t="s">
        <v>956</v>
      </c>
      <c r="C445" t="s">
        <v>956</v>
      </c>
      <c r="D445" t="s">
        <v>956</v>
      </c>
      <c r="E445" t="str">
        <f t="shared" si="373"/>
        <v xml:space="preserve">Brouwer, Troy </v>
      </c>
      <c r="F445" t="s">
        <v>2532</v>
      </c>
      <c r="G445" t="s">
        <v>1528</v>
      </c>
      <c r="H445">
        <v>10</v>
      </c>
      <c r="I445">
        <v>0</v>
      </c>
      <c r="J445">
        <v>0</v>
      </c>
      <c r="K445">
        <f>I445+J445</f>
        <v>0</v>
      </c>
      <c r="L445">
        <v>-7</v>
      </c>
      <c r="M445">
        <v>7</v>
      </c>
      <c r="N445">
        <v>7</v>
      </c>
      <c r="O445" s="4">
        <f t="shared" si="374"/>
        <v>0</v>
      </c>
      <c r="P445">
        <v>139</v>
      </c>
      <c r="Q445">
        <v>0</v>
      </c>
      <c r="R445">
        <v>0</v>
      </c>
      <c r="S445">
        <v>0</v>
      </c>
      <c r="T445">
        <v>0</v>
      </c>
      <c r="U445" s="4">
        <f t="shared" si="375"/>
        <v>0</v>
      </c>
      <c r="V445" s="40">
        <v>0</v>
      </c>
      <c r="W445">
        <v>0</v>
      </c>
      <c r="X445">
        <v>0</v>
      </c>
      <c r="Y445">
        <v>0</v>
      </c>
      <c r="Z445">
        <v>0</v>
      </c>
      <c r="AA445">
        <f>I445-W445-Y445</f>
        <v>0</v>
      </c>
      <c r="AB445">
        <f>J445-X445-Z445</f>
        <v>0</v>
      </c>
      <c r="AC445" s="9">
        <f t="shared" si="331"/>
        <v>0</v>
      </c>
      <c r="AD445" s="9">
        <f t="shared" si="332"/>
        <v>0</v>
      </c>
      <c r="AE445" s="9">
        <f t="shared" si="333"/>
        <v>0</v>
      </c>
      <c r="AF445" s="9">
        <f t="shared" si="334"/>
        <v>0</v>
      </c>
      <c r="AG445" s="9">
        <f t="shared" si="335"/>
        <v>0</v>
      </c>
      <c r="AH445" s="9">
        <f t="shared" si="336"/>
        <v>0</v>
      </c>
      <c r="AI445" s="6">
        <f t="shared" si="337"/>
        <v>1.5177065767284992</v>
      </c>
      <c r="AJ445" s="6">
        <f t="shared" si="338"/>
        <v>2.9975020815986682</v>
      </c>
      <c r="AK445" s="6">
        <f t="shared" si="339"/>
        <v>0</v>
      </c>
      <c r="AL445" s="6">
        <f t="shared" si="340"/>
        <v>5.3119730185497467</v>
      </c>
      <c r="AM445" s="6">
        <f t="shared" si="341"/>
        <v>2.9975020815986682</v>
      </c>
      <c r="AN445" s="6">
        <f t="shared" si="342"/>
        <v>0</v>
      </c>
      <c r="AO445" s="33">
        <v>79.066666666666663</v>
      </c>
      <c r="AP445" s="33">
        <v>20.016666666666666</v>
      </c>
      <c r="AQ445" s="33">
        <v>0</v>
      </c>
      <c r="AR445" s="32">
        <v>99.083333333333329</v>
      </c>
      <c r="AS445" s="40">
        <v>2</v>
      </c>
      <c r="AT445" s="40">
        <v>14</v>
      </c>
      <c r="AU445" s="40">
        <v>0</v>
      </c>
      <c r="AV445" s="40">
        <v>0</v>
      </c>
      <c r="AW445" s="40">
        <v>1</v>
      </c>
      <c r="AX445" s="9">
        <f t="shared" si="343"/>
        <v>1.2111017661900758</v>
      </c>
      <c r="AY445" s="9">
        <f t="shared" si="344"/>
        <v>8.4777123633305287</v>
      </c>
      <c r="AZ445" s="9">
        <f t="shared" si="345"/>
        <v>0</v>
      </c>
      <c r="BA445" s="9">
        <f t="shared" si="346"/>
        <v>0</v>
      </c>
      <c r="BB445" s="9">
        <f t="shared" si="347"/>
        <v>0.60555088309503791</v>
      </c>
      <c r="BC445" s="9">
        <f t="shared" si="348"/>
        <v>7.9066666666666663</v>
      </c>
      <c r="BD445" s="9">
        <f t="shared" si="349"/>
        <v>0</v>
      </c>
      <c r="BE445" s="9">
        <f t="shared" si="350"/>
        <v>2.0016666666666665</v>
      </c>
      <c r="BF445" s="3">
        <v>2</v>
      </c>
      <c r="BG445" s="3">
        <v>1</v>
      </c>
      <c r="BH445" s="3">
        <v>0</v>
      </c>
      <c r="BI445" s="3">
        <v>3</v>
      </c>
      <c r="BJ445" s="3">
        <v>7</v>
      </c>
      <c r="BK445" s="3">
        <v>1</v>
      </c>
      <c r="BL445" s="3">
        <v>0</v>
      </c>
      <c r="BM445" s="3">
        <v>8</v>
      </c>
      <c r="BN445" s="34">
        <f t="shared" si="376"/>
        <v>-3.5141025516196649</v>
      </c>
      <c r="BO445" s="34">
        <f t="shared" si="377"/>
        <v>-70.932263447327131</v>
      </c>
      <c r="BP445" s="34">
        <v>-1.9776349292476176</v>
      </c>
      <c r="BQ445" s="34">
        <v>-0.97206438347262869</v>
      </c>
      <c r="BR445" s="34">
        <v>-5.1704174250110486E-2</v>
      </c>
      <c r="BS445" s="34">
        <v>0</v>
      </c>
      <c r="BT445" s="34">
        <v>0</v>
      </c>
      <c r="BU445" s="34">
        <f t="shared" si="378"/>
        <v>-3.0014034869703567</v>
      </c>
      <c r="BV445" s="34">
        <f t="shared" si="379"/>
        <v>-60.583417735314185</v>
      </c>
      <c r="BW445" s="34">
        <v>-0.92714199228237459</v>
      </c>
      <c r="BX445" s="34">
        <v>-0.10515417043859222</v>
      </c>
      <c r="BY445" s="34">
        <v>0</v>
      </c>
      <c r="BZ445" s="34">
        <v>0.51959709807165866</v>
      </c>
      <c r="CA445" s="34">
        <f t="shared" si="380"/>
        <v>-0.51269906464930814</v>
      </c>
      <c r="CB445" s="34">
        <f t="shared" si="381"/>
        <v>-10.348845712012949</v>
      </c>
      <c r="CE445" s="68">
        <f t="shared" si="351"/>
        <v>165000</v>
      </c>
      <c r="CF445" s="9">
        <v>3.2</v>
      </c>
      <c r="CG445" s="9">
        <v>2.6</v>
      </c>
      <c r="CH445" s="9">
        <v>-6.1</v>
      </c>
      <c r="CI445" s="9">
        <v>-1.5</v>
      </c>
      <c r="CJ445" s="9">
        <f t="shared" si="382"/>
        <v>-25.188916876574307</v>
      </c>
      <c r="CK445" s="9">
        <v>-0.9</v>
      </c>
      <c r="CL445" s="9">
        <f t="shared" si="383"/>
        <v>-15.113350125944585</v>
      </c>
      <c r="CM445" s="9">
        <v>-2.4</v>
      </c>
      <c r="CN445" t="s">
        <v>2803</v>
      </c>
      <c r="CO445" t="s">
        <v>2804</v>
      </c>
      <c r="CP445" t="s">
        <v>1507</v>
      </c>
      <c r="CQ445" t="s">
        <v>2386</v>
      </c>
      <c r="CR445">
        <v>75</v>
      </c>
      <c r="CS445">
        <v>220</v>
      </c>
      <c r="CT445">
        <v>29</v>
      </c>
      <c r="CU445" t="s">
        <v>3403</v>
      </c>
      <c r="CV445" t="s">
        <v>1202</v>
      </c>
      <c r="CW445">
        <v>0</v>
      </c>
      <c r="CX445">
        <v>0</v>
      </c>
      <c r="CY445">
        <v>0</v>
      </c>
      <c r="CZ445" s="70"/>
      <c r="DA445">
        <v>0</v>
      </c>
    </row>
    <row r="446" spans="1:105" x14ac:dyDescent="0.2">
      <c r="A446" s="44" t="s">
        <v>2372</v>
      </c>
      <c r="B446" s="43" t="s">
        <v>956</v>
      </c>
      <c r="C446" s="43" t="s">
        <v>956</v>
      </c>
      <c r="D446" s="42" t="s">
        <v>956</v>
      </c>
      <c r="E446" s="42" t="str">
        <f t="shared" si="373"/>
        <v xml:space="preserve">Brouwer, Troy </v>
      </c>
      <c r="F446" s="42" t="s">
        <v>2532</v>
      </c>
      <c r="G446" s="45" t="s">
        <v>2381</v>
      </c>
      <c r="H446" s="43">
        <v>2</v>
      </c>
      <c r="I446" s="64">
        <v>0</v>
      </c>
      <c r="J446" s="64">
        <v>1</v>
      </c>
      <c r="K446" s="64">
        <v>1</v>
      </c>
      <c r="L446" s="43">
        <v>1</v>
      </c>
      <c r="M446">
        <v>0</v>
      </c>
      <c r="N446">
        <v>0</v>
      </c>
      <c r="O446" s="4">
        <f t="shared" si="374"/>
        <v>0</v>
      </c>
      <c r="Q446">
        <v>0</v>
      </c>
      <c r="R446">
        <v>0</v>
      </c>
      <c r="S446">
        <v>0</v>
      </c>
      <c r="T446">
        <v>0</v>
      </c>
      <c r="U446" s="4">
        <f t="shared" si="375"/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 s="9">
        <f t="shared" si="331"/>
        <v>0</v>
      </c>
      <c r="AD446" s="9">
        <f t="shared" si="332"/>
        <v>0</v>
      </c>
      <c r="AE446" s="9">
        <f t="shared" si="333"/>
        <v>0</v>
      </c>
      <c r="AF446" s="9">
        <f t="shared" si="334"/>
        <v>0</v>
      </c>
      <c r="AG446" s="9">
        <f t="shared" si="335"/>
        <v>0</v>
      </c>
      <c r="AH446" s="9">
        <f t="shared" si="336"/>
        <v>57.279236276849637</v>
      </c>
      <c r="AI446" s="58">
        <f t="shared" si="337"/>
        <v>5.7279236276849641</v>
      </c>
      <c r="AJ446" s="58">
        <f t="shared" si="338"/>
        <v>0</v>
      </c>
      <c r="AK446" s="58">
        <f t="shared" si="339"/>
        <v>0</v>
      </c>
      <c r="AL446" s="58">
        <f t="shared" si="340"/>
        <v>2.8639618138424821</v>
      </c>
      <c r="AM446" s="58">
        <f t="shared" si="341"/>
        <v>0</v>
      </c>
      <c r="AN446" s="58">
        <f t="shared" si="342"/>
        <v>0</v>
      </c>
      <c r="AO446" s="56">
        <v>20.95</v>
      </c>
      <c r="AP446" s="56">
        <v>2.9166666666666665</v>
      </c>
      <c r="AQ446" s="56">
        <v>0</v>
      </c>
      <c r="AR446" s="57">
        <f>SUM(AO446:AQ446)</f>
        <v>23.866666666666667</v>
      </c>
      <c r="AS446">
        <v>0</v>
      </c>
      <c r="AT446">
        <v>3</v>
      </c>
      <c r="AU446">
        <v>1</v>
      </c>
      <c r="AV446">
        <v>0</v>
      </c>
      <c r="AW446">
        <v>0</v>
      </c>
      <c r="AX446" s="9">
        <f t="shared" si="343"/>
        <v>0</v>
      </c>
      <c r="AY446" s="9">
        <f t="shared" si="344"/>
        <v>7.5418994413407825</v>
      </c>
      <c r="AZ446" s="9">
        <f t="shared" si="345"/>
        <v>2.5139664804469271</v>
      </c>
      <c r="BA446" s="9">
        <f t="shared" si="346"/>
        <v>0</v>
      </c>
      <c r="BB446" s="9">
        <f t="shared" si="347"/>
        <v>0</v>
      </c>
      <c r="BC446" s="33">
        <f t="shared" si="348"/>
        <v>10.475</v>
      </c>
      <c r="BD446" s="33">
        <f t="shared" si="349"/>
        <v>0</v>
      </c>
      <c r="BE446" s="33">
        <f t="shared" si="350"/>
        <v>1.4583333333333333</v>
      </c>
      <c r="BF446" s="42">
        <f>BI446-BG446-BH446</f>
        <v>2</v>
      </c>
      <c r="BG446" s="43">
        <v>0</v>
      </c>
      <c r="BH446" s="43">
        <v>0</v>
      </c>
      <c r="BI446" s="43">
        <v>2</v>
      </c>
      <c r="BJ446" s="42">
        <f>BM446-BK446-BL446</f>
        <v>1</v>
      </c>
      <c r="BK446" s="43">
        <v>0</v>
      </c>
      <c r="BL446" s="43">
        <v>0</v>
      </c>
      <c r="BM446" s="43">
        <v>1</v>
      </c>
      <c r="BN446" s="34">
        <f t="shared" si="376"/>
        <v>0.61617852027770526</v>
      </c>
      <c r="BO446" s="34">
        <f t="shared" si="377"/>
        <v>51.635071531651278</v>
      </c>
      <c r="BP446" s="33">
        <v>0.58187781867196187</v>
      </c>
      <c r="BQ446" s="33">
        <v>-0.14550905937971503</v>
      </c>
      <c r="BR446" s="33">
        <v>-0.17428430741966783</v>
      </c>
      <c r="BS446" s="33">
        <v>0</v>
      </c>
      <c r="BT446" s="33">
        <v>0</v>
      </c>
      <c r="BU446" s="9">
        <f t="shared" si="378"/>
        <v>0.26208445187257901</v>
      </c>
      <c r="BV446" s="34">
        <f t="shared" si="379"/>
        <v>21.962384235132319</v>
      </c>
      <c r="BW446" s="33">
        <v>0.10174751788939311</v>
      </c>
      <c r="BX446" s="33">
        <v>9.1042346854707992E-3</v>
      </c>
      <c r="BY446" s="33">
        <v>0</v>
      </c>
      <c r="BZ446" s="33">
        <v>0.24324231583026229</v>
      </c>
      <c r="CA446" s="9">
        <f t="shared" si="380"/>
        <v>0.35409406840512619</v>
      </c>
      <c r="CB446" s="34">
        <f t="shared" si="381"/>
        <v>29.672687296518955</v>
      </c>
      <c r="CE446" s="68">
        <f t="shared" si="351"/>
        <v>165000</v>
      </c>
      <c r="CF446" s="62">
        <v>0.7</v>
      </c>
      <c r="CG446" s="62">
        <v>0.7</v>
      </c>
      <c r="CH446" s="62">
        <v>1</v>
      </c>
      <c r="CI446" s="62">
        <v>0</v>
      </c>
      <c r="CJ446" s="63">
        <f t="shared" si="382"/>
        <v>0</v>
      </c>
      <c r="CK446" s="62">
        <v>0.2</v>
      </c>
      <c r="CL446" s="63">
        <f t="shared" si="383"/>
        <v>14.934660858743001</v>
      </c>
      <c r="CM446" s="62">
        <v>0.2</v>
      </c>
      <c r="CN446" t="s">
        <v>830</v>
      </c>
      <c r="CO446" t="s">
        <v>2216</v>
      </c>
      <c r="CP446" t="s">
        <v>2433</v>
      </c>
      <c r="CQ446" t="s">
        <v>2400</v>
      </c>
      <c r="CR446">
        <v>75</v>
      </c>
      <c r="CS446">
        <v>220</v>
      </c>
      <c r="CT446">
        <v>26</v>
      </c>
      <c r="CU446" t="s">
        <v>3401</v>
      </c>
      <c r="CV446" t="s">
        <v>3090</v>
      </c>
      <c r="CZ446" s="72">
        <v>675000</v>
      </c>
      <c r="DA446">
        <v>0</v>
      </c>
    </row>
    <row r="447" spans="1:105" x14ac:dyDescent="0.2">
      <c r="A447" s="75" t="s">
        <v>2452</v>
      </c>
      <c r="B447" s="19" t="s">
        <v>976</v>
      </c>
      <c r="C447" s="19" t="s">
        <v>956</v>
      </c>
      <c r="D447" s="19" t="s">
        <v>956</v>
      </c>
      <c r="E447" s="19" t="str">
        <f t="shared" si="373"/>
        <v xml:space="preserve">Perreault, Yanic </v>
      </c>
      <c r="F447" s="19" t="s">
        <v>2931</v>
      </c>
      <c r="G447" s="19" t="s">
        <v>1537</v>
      </c>
      <c r="H447" s="19">
        <v>17</v>
      </c>
      <c r="I447" s="19">
        <v>2</v>
      </c>
      <c r="J447" s="19">
        <v>3</v>
      </c>
      <c r="K447" s="19">
        <f>I447+J447</f>
        <v>5</v>
      </c>
      <c r="L447" s="19">
        <v>1</v>
      </c>
      <c r="M447" s="19">
        <v>4</v>
      </c>
      <c r="N447" s="19">
        <v>24</v>
      </c>
      <c r="O447" s="20">
        <f t="shared" si="374"/>
        <v>8.3333333333333329E-2</v>
      </c>
      <c r="P447" s="19">
        <v>239</v>
      </c>
      <c r="Q447" s="19">
        <v>0</v>
      </c>
      <c r="R447" s="19">
        <v>0</v>
      </c>
      <c r="S447" s="19">
        <v>89</v>
      </c>
      <c r="T447" s="19">
        <v>51</v>
      </c>
      <c r="U447" s="20">
        <f t="shared" si="375"/>
        <v>0.63571428571428568</v>
      </c>
      <c r="V447" s="19">
        <v>66</v>
      </c>
      <c r="W447" s="19">
        <v>0</v>
      </c>
      <c r="X447" s="19">
        <v>0</v>
      </c>
      <c r="Y447" s="19">
        <v>0</v>
      </c>
      <c r="Z447" s="19">
        <v>0</v>
      </c>
      <c r="AA447" s="19">
        <f>I447-W447-Y447</f>
        <v>2</v>
      </c>
      <c r="AB447" s="19">
        <f>J447-X447-Z447</f>
        <v>3</v>
      </c>
      <c r="AC447" s="24">
        <f t="shared" si="331"/>
        <v>0</v>
      </c>
      <c r="AD447" s="24">
        <f t="shared" si="332"/>
        <v>0</v>
      </c>
      <c r="AE447" s="24">
        <f t="shared" si="333"/>
        <v>0</v>
      </c>
      <c r="AF447" s="24">
        <f t="shared" si="334"/>
        <v>0</v>
      </c>
      <c r="AG447" s="24">
        <f t="shared" si="335"/>
        <v>17.742730409068503</v>
      </c>
      <c r="AH447" s="24">
        <f t="shared" si="336"/>
        <v>26.614095613602757</v>
      </c>
      <c r="AI447" s="21">
        <f t="shared" si="337"/>
        <v>3.9921143420404133</v>
      </c>
      <c r="AJ447" s="21">
        <f t="shared" si="338"/>
        <v>2.0338983050847457</v>
      </c>
      <c r="AK447" s="21">
        <f t="shared" si="339"/>
        <v>0</v>
      </c>
      <c r="AL447" s="21">
        <f t="shared" si="340"/>
        <v>3.5485460818137007</v>
      </c>
      <c r="AM447" s="21">
        <f t="shared" si="341"/>
        <v>0</v>
      </c>
      <c r="AN447" s="21">
        <f t="shared" si="342"/>
        <v>0</v>
      </c>
      <c r="AO447" s="36">
        <v>135.26666666666668</v>
      </c>
      <c r="AP447" s="36">
        <v>29.5</v>
      </c>
      <c r="AQ447" s="36">
        <v>0.16666666666666666</v>
      </c>
      <c r="AR447" s="36">
        <v>164.93333333333334</v>
      </c>
      <c r="AS447" s="19">
        <v>14</v>
      </c>
      <c r="AT447" s="19">
        <v>30</v>
      </c>
      <c r="AU447" s="19">
        <v>43</v>
      </c>
      <c r="AV447" s="19">
        <v>17</v>
      </c>
      <c r="AW447" s="19">
        <v>18</v>
      </c>
      <c r="AX447" s="24">
        <f t="shared" si="343"/>
        <v>5.0929668552950691</v>
      </c>
      <c r="AY447" s="24">
        <f t="shared" si="344"/>
        <v>10.913500404203718</v>
      </c>
      <c r="AZ447" s="24">
        <f t="shared" si="345"/>
        <v>15.642683912691995</v>
      </c>
      <c r="BA447" s="24">
        <f t="shared" si="346"/>
        <v>6.1843168957154404</v>
      </c>
      <c r="BB447" s="24">
        <f t="shared" si="347"/>
        <v>6.5481002425222314</v>
      </c>
      <c r="BC447" s="24">
        <f t="shared" si="348"/>
        <v>7.9568627450980403</v>
      </c>
      <c r="BD447" s="24">
        <f t="shared" si="349"/>
        <v>9.8039215686274508E-3</v>
      </c>
      <c r="BE447" s="24">
        <f t="shared" si="350"/>
        <v>1.7352941176470589</v>
      </c>
      <c r="BF447" s="30">
        <v>9</v>
      </c>
      <c r="BG447" s="30">
        <v>1</v>
      </c>
      <c r="BH447" s="30">
        <v>0</v>
      </c>
      <c r="BI447" s="30">
        <v>10</v>
      </c>
      <c r="BJ447" s="30">
        <v>8</v>
      </c>
      <c r="BK447" s="30">
        <v>0</v>
      </c>
      <c r="BL447" s="30">
        <v>0</v>
      </c>
      <c r="BM447" s="30">
        <v>8</v>
      </c>
      <c r="BN447" s="35">
        <f t="shared" si="376"/>
        <v>6.1324976123522372</v>
      </c>
      <c r="BO447" s="35">
        <f t="shared" si="377"/>
        <v>74.363350190204969</v>
      </c>
      <c r="BP447" s="35">
        <v>3.8599088020707697</v>
      </c>
      <c r="BQ447" s="35">
        <v>-1.6385334209890141</v>
      </c>
      <c r="BR447" s="35">
        <v>8.4762835575796745E-3</v>
      </c>
      <c r="BS447" s="35">
        <v>-2.1911951245782912E-3</v>
      </c>
      <c r="BT447" s="35">
        <v>2.4032241904820726</v>
      </c>
      <c r="BU447" s="35">
        <f t="shared" si="378"/>
        <v>4.6308846599968296</v>
      </c>
      <c r="BV447" s="35">
        <f t="shared" si="379"/>
        <v>56.154624009662442</v>
      </c>
      <c r="BW447" s="35">
        <v>0.43660517469089766</v>
      </c>
      <c r="BX447" s="35">
        <v>0.11245944162596387</v>
      </c>
      <c r="BY447" s="35">
        <v>2.4479055913925133E-2</v>
      </c>
      <c r="BZ447" s="35">
        <v>0.92806928012462064</v>
      </c>
      <c r="CA447" s="35">
        <f t="shared" si="380"/>
        <v>1.5016129523554074</v>
      </c>
      <c r="CB447" s="35">
        <f t="shared" si="381"/>
        <v>18.208726180542531</v>
      </c>
      <c r="CC447" s="22"/>
      <c r="CD447" s="19"/>
      <c r="CE447" s="76">
        <f t="shared" si="351"/>
        <v>165000</v>
      </c>
      <c r="CF447" s="24">
        <v>4.3</v>
      </c>
      <c r="CG447" s="24">
        <v>4</v>
      </c>
      <c r="CH447" s="24">
        <v>0.8</v>
      </c>
      <c r="CI447" s="24">
        <v>-0.2</v>
      </c>
      <c r="CJ447" s="24">
        <f t="shared" si="382"/>
        <v>-2.0554984583761562</v>
      </c>
      <c r="CK447" s="24">
        <v>0.4</v>
      </c>
      <c r="CL447" s="24">
        <f t="shared" si="383"/>
        <v>4.1109969167523124</v>
      </c>
      <c r="CM447" s="24">
        <v>0.2</v>
      </c>
      <c r="CN447" s="19" t="s">
        <v>3424</v>
      </c>
      <c r="CO447" s="19" t="s">
        <v>3425</v>
      </c>
      <c r="CP447" s="19" t="s">
        <v>2399</v>
      </c>
      <c r="CQ447" s="19" t="s">
        <v>2400</v>
      </c>
      <c r="CR447" s="19">
        <v>71</v>
      </c>
      <c r="CS447" s="19">
        <v>185</v>
      </c>
      <c r="CT447" s="19">
        <v>94</v>
      </c>
      <c r="CU447" s="19" t="s">
        <v>3402</v>
      </c>
      <c r="CV447" s="19" t="s">
        <v>2382</v>
      </c>
      <c r="CW447" s="19">
        <v>6</v>
      </c>
      <c r="CX447" s="19">
        <v>2</v>
      </c>
      <c r="CY447" s="19">
        <v>0</v>
      </c>
      <c r="CZ447" s="77"/>
      <c r="DA447" s="19">
        <v>1</v>
      </c>
    </row>
    <row r="448" spans="1:105" x14ac:dyDescent="0.2">
      <c r="A448" s="75" t="s">
        <v>2452</v>
      </c>
      <c r="B448" s="19" t="s">
        <v>971</v>
      </c>
      <c r="C448" s="19" t="s">
        <v>956</v>
      </c>
      <c r="D448" s="19" t="s">
        <v>956</v>
      </c>
      <c r="E448" s="19" t="str">
        <f t="shared" si="373"/>
        <v xml:space="preserve">Perreault, Yanic </v>
      </c>
      <c r="F448" s="19" t="s">
        <v>2931</v>
      </c>
      <c r="G448" s="19" t="s">
        <v>1537</v>
      </c>
      <c r="H448" s="19">
        <v>49</v>
      </c>
      <c r="I448" s="19">
        <v>19</v>
      </c>
      <c r="J448" s="19">
        <v>14</v>
      </c>
      <c r="K448" s="19">
        <f>I448+J448</f>
        <v>33</v>
      </c>
      <c r="L448" s="19">
        <v>-2</v>
      </c>
      <c r="M448" s="19">
        <v>30</v>
      </c>
      <c r="N448" s="19">
        <v>101</v>
      </c>
      <c r="O448" s="20">
        <f t="shared" si="374"/>
        <v>0.18811881188118812</v>
      </c>
      <c r="P448" s="19">
        <v>1136</v>
      </c>
      <c r="Q448" s="19">
        <v>5</v>
      </c>
      <c r="R448" s="19">
        <v>0</v>
      </c>
      <c r="S448" s="19">
        <v>417</v>
      </c>
      <c r="T448" s="19">
        <v>249</v>
      </c>
      <c r="U448" s="20">
        <f t="shared" si="375"/>
        <v>0.62612612612612617</v>
      </c>
      <c r="V448" s="19"/>
      <c r="W448" s="19">
        <v>7</v>
      </c>
      <c r="X448" s="19">
        <v>5</v>
      </c>
      <c r="Y448" s="19">
        <v>0</v>
      </c>
      <c r="Z448" s="19">
        <v>0</v>
      </c>
      <c r="AA448" s="19">
        <f>I448-W448-Y448</f>
        <v>12</v>
      </c>
      <c r="AB448" s="19">
        <f>J448-X448-Z448</f>
        <v>9</v>
      </c>
      <c r="AC448" s="24">
        <f t="shared" si="331"/>
        <v>11.341134113411341</v>
      </c>
      <c r="AD448" s="24">
        <f t="shared" si="332"/>
        <v>8.1008100810081007</v>
      </c>
      <c r="AE448" s="24">
        <f t="shared" si="333"/>
        <v>0</v>
      </c>
      <c r="AF448" s="24">
        <f t="shared" si="334"/>
        <v>0</v>
      </c>
      <c r="AG448" s="24">
        <f t="shared" si="335"/>
        <v>22.177160604738312</v>
      </c>
      <c r="AH448" s="24">
        <f t="shared" si="336"/>
        <v>16.632870453553736</v>
      </c>
      <c r="AI448" s="21">
        <f t="shared" si="337"/>
        <v>2.3101208963269078</v>
      </c>
      <c r="AJ448" s="21">
        <f t="shared" si="338"/>
        <v>5.5085508550855087</v>
      </c>
      <c r="AK448" s="21">
        <f t="shared" si="339"/>
        <v>0</v>
      </c>
      <c r="AL448" s="21">
        <f t="shared" si="340"/>
        <v>2.0329063887676786</v>
      </c>
      <c r="AM448" s="21">
        <f t="shared" si="341"/>
        <v>0.97209720972097213</v>
      </c>
      <c r="AN448" s="21">
        <f t="shared" si="342"/>
        <v>24.550526968381899</v>
      </c>
      <c r="AO448" s="24">
        <v>649.31666666666672</v>
      </c>
      <c r="AP448" s="24">
        <v>185.16666666666666</v>
      </c>
      <c r="AQ448" s="24">
        <v>26.883333333333333</v>
      </c>
      <c r="AR448" s="36">
        <v>861.36666666666667</v>
      </c>
      <c r="AS448" s="19"/>
      <c r="AT448" s="19"/>
      <c r="AU448" s="19"/>
      <c r="AV448" s="19"/>
      <c r="AW448" s="19"/>
      <c r="AX448" s="24">
        <f t="shared" si="343"/>
        <v>0</v>
      </c>
      <c r="AY448" s="24">
        <f t="shared" si="344"/>
        <v>0</v>
      </c>
      <c r="AZ448" s="24">
        <f t="shared" si="345"/>
        <v>0</v>
      </c>
      <c r="BA448" s="24">
        <f t="shared" si="346"/>
        <v>0</v>
      </c>
      <c r="BB448" s="24">
        <f t="shared" si="347"/>
        <v>0</v>
      </c>
      <c r="BC448" s="24">
        <f t="shared" si="348"/>
        <v>13.251360544217688</v>
      </c>
      <c r="BD448" s="24">
        <f t="shared" si="349"/>
        <v>0.54863945578231288</v>
      </c>
      <c r="BE448" s="24">
        <f t="shared" si="350"/>
        <v>3.77891156462585</v>
      </c>
      <c r="BF448" s="30">
        <v>25</v>
      </c>
      <c r="BG448" s="30">
        <v>17</v>
      </c>
      <c r="BH448" s="30">
        <v>0</v>
      </c>
      <c r="BI448" s="30">
        <v>42</v>
      </c>
      <c r="BJ448" s="30">
        <v>22</v>
      </c>
      <c r="BK448" s="30">
        <v>3</v>
      </c>
      <c r="BL448" s="30">
        <v>11</v>
      </c>
      <c r="BM448" s="30">
        <v>36</v>
      </c>
      <c r="BN448" s="35">
        <f t="shared" si="376"/>
        <v>38.133987351202734</v>
      </c>
      <c r="BO448" s="35">
        <f t="shared" si="377"/>
        <v>88.542983672155259</v>
      </c>
      <c r="BP448" s="35">
        <v>16.814253383335902</v>
      </c>
      <c r="BQ448" s="35">
        <v>8.6632125042033152</v>
      </c>
      <c r="BR448" s="35">
        <v>3.0003699074534436E-2</v>
      </c>
      <c r="BS448" s="35">
        <v>-0.35556460789046812</v>
      </c>
      <c r="BT448" s="35">
        <v>1.825467741950547</v>
      </c>
      <c r="BU448" s="35">
        <f t="shared" si="378"/>
        <v>26.977372720673831</v>
      </c>
      <c r="BV448" s="35">
        <f t="shared" si="379"/>
        <v>62.63853423785573</v>
      </c>
      <c r="BW448" s="35">
        <v>11.004069070888605</v>
      </c>
      <c r="BX448" s="35">
        <v>5.8474284390425825E-2</v>
      </c>
      <c r="BY448" s="35">
        <v>-6.5141100567482875</v>
      </c>
      <c r="BZ448" s="35">
        <v>6.6081813319981615</v>
      </c>
      <c r="CA448" s="35">
        <f t="shared" si="380"/>
        <v>11.156614630528905</v>
      </c>
      <c r="CB448" s="35">
        <f t="shared" si="381"/>
        <v>25.904449434299536</v>
      </c>
      <c r="CC448" s="22">
        <v>43</v>
      </c>
      <c r="CD448" s="23">
        <v>2974100</v>
      </c>
      <c r="CE448" s="76">
        <f t="shared" si="351"/>
        <v>4977065.3061224492</v>
      </c>
      <c r="CF448" s="24">
        <v>17.600000000000001</v>
      </c>
      <c r="CG448" s="24">
        <v>15.9</v>
      </c>
      <c r="CH448" s="24">
        <v>6.3</v>
      </c>
      <c r="CI448" s="24">
        <v>4.8</v>
      </c>
      <c r="CJ448" s="24">
        <f t="shared" si="382"/>
        <v>8.9434050151385751</v>
      </c>
      <c r="CK448" s="24">
        <v>1.8</v>
      </c>
      <c r="CL448" s="24">
        <f t="shared" si="383"/>
        <v>3.3537768806769659</v>
      </c>
      <c r="CM448" s="24">
        <v>6.6</v>
      </c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77"/>
      <c r="DA448" s="19">
        <v>1</v>
      </c>
    </row>
    <row r="449" spans="1:105" x14ac:dyDescent="0.2">
      <c r="A449" s="25" t="s">
        <v>2452</v>
      </c>
      <c r="B449" s="10" t="s">
        <v>976</v>
      </c>
      <c r="C449" s="10" t="s">
        <v>956</v>
      </c>
      <c r="D449" s="10" t="s">
        <v>956</v>
      </c>
      <c r="E449" s="10" t="s">
        <v>2930</v>
      </c>
      <c r="F449" s="10" t="s">
        <v>2931</v>
      </c>
      <c r="G449" s="10" t="s">
        <v>1537</v>
      </c>
      <c r="H449" s="10">
        <v>66</v>
      </c>
      <c r="I449" s="10">
        <v>21</v>
      </c>
      <c r="J449" s="10">
        <v>17</v>
      </c>
      <c r="K449" s="10">
        <v>38</v>
      </c>
      <c r="L449" s="10">
        <v>-1</v>
      </c>
      <c r="M449" s="10">
        <v>34</v>
      </c>
      <c r="N449" s="10">
        <v>125</v>
      </c>
      <c r="O449" s="11">
        <v>0.16800000000000001</v>
      </c>
      <c r="P449" s="10">
        <v>1375</v>
      </c>
      <c r="Q449" s="10">
        <v>5</v>
      </c>
      <c r="R449" s="10">
        <v>0</v>
      </c>
      <c r="S449" s="10">
        <v>506</v>
      </c>
      <c r="T449" s="10">
        <v>300</v>
      </c>
      <c r="U449" s="11">
        <v>0.628</v>
      </c>
      <c r="V449" s="41">
        <v>21.2</v>
      </c>
      <c r="W449" s="10">
        <v>7</v>
      </c>
      <c r="X449" s="10">
        <v>5</v>
      </c>
      <c r="Y449" s="10">
        <v>0</v>
      </c>
      <c r="Z449" s="10">
        <v>0</v>
      </c>
      <c r="AA449" s="10">
        <v>14</v>
      </c>
      <c r="AB449" s="10">
        <v>12</v>
      </c>
      <c r="AC449" s="13">
        <f t="shared" si="331"/>
        <v>9.7824567941491605</v>
      </c>
      <c r="AD449" s="13">
        <f t="shared" si="332"/>
        <v>6.9874691386779713</v>
      </c>
      <c r="AE449" s="13">
        <f t="shared" si="333"/>
        <v>0</v>
      </c>
      <c r="AF449" s="13">
        <f t="shared" si="334"/>
        <v>0</v>
      </c>
      <c r="AG449" s="13">
        <f t="shared" si="335"/>
        <v>21.412730378036652</v>
      </c>
      <c r="AH449" s="13">
        <f t="shared" si="336"/>
        <v>18.353768895459989</v>
      </c>
      <c r="AI449" s="29">
        <f t="shared" si="337"/>
        <v>2.6001172601901654</v>
      </c>
      <c r="AJ449" s="29">
        <f t="shared" si="338"/>
        <v>5.0309777798481399</v>
      </c>
      <c r="AK449" s="29">
        <f t="shared" si="339"/>
        <v>0</v>
      </c>
      <c r="AL449" s="29">
        <f t="shared" si="340"/>
        <v>2.2942211119324991</v>
      </c>
      <c r="AM449" s="29">
        <f t="shared" si="341"/>
        <v>0.83849629664135661</v>
      </c>
      <c r="AN449" s="29">
        <f t="shared" si="342"/>
        <v>24.399260628465804</v>
      </c>
      <c r="AO449" s="13">
        <v>784.58</v>
      </c>
      <c r="AP449" s="13">
        <v>214.67</v>
      </c>
      <c r="AQ449" s="13">
        <v>27.05</v>
      </c>
      <c r="AR449" s="13">
        <v>1026.3</v>
      </c>
      <c r="AS449" s="41">
        <v>30</v>
      </c>
      <c r="AT449" s="41">
        <v>14</v>
      </c>
      <c r="AU449" s="41">
        <v>43</v>
      </c>
      <c r="AV449" s="41">
        <v>17</v>
      </c>
      <c r="AW449" s="41">
        <v>18</v>
      </c>
      <c r="AX449" s="13">
        <f t="shared" si="343"/>
        <v>1.7538731365097924</v>
      </c>
      <c r="AY449" s="13">
        <f t="shared" si="344"/>
        <v>0.81847413037123651</v>
      </c>
      <c r="AZ449" s="13">
        <f t="shared" si="345"/>
        <v>2.5138848289973694</v>
      </c>
      <c r="BA449" s="13">
        <f t="shared" si="346"/>
        <v>0.99386144402221577</v>
      </c>
      <c r="BB449" s="13">
        <f t="shared" si="347"/>
        <v>1.0523238819058756</v>
      </c>
      <c r="BC449" s="13">
        <f t="shared" si="348"/>
        <v>11.887575757575759</v>
      </c>
      <c r="BD449" s="13">
        <f t="shared" si="349"/>
        <v>0.40984848484848485</v>
      </c>
      <c r="BE449" s="13">
        <f t="shared" si="350"/>
        <v>3.2525757575757575</v>
      </c>
      <c r="BF449" s="10">
        <v>34</v>
      </c>
      <c r="BG449" s="10">
        <v>18</v>
      </c>
      <c r="BH449" s="10">
        <v>0</v>
      </c>
      <c r="BI449" s="10">
        <v>52</v>
      </c>
      <c r="BJ449" s="10">
        <v>30</v>
      </c>
      <c r="BK449" s="10">
        <v>3</v>
      </c>
      <c r="BL449" s="10">
        <v>11</v>
      </c>
      <c r="BM449" s="10">
        <v>44</v>
      </c>
      <c r="BN449" s="39">
        <v>44.265999999999998</v>
      </c>
      <c r="BO449" s="39">
        <v>86.263999999999996</v>
      </c>
      <c r="BP449" s="13">
        <v>20.673999999999999</v>
      </c>
      <c r="BQ449" s="13">
        <v>7.0250000000000004</v>
      </c>
      <c r="BR449" s="13">
        <v>3.7999999999999999E-2</v>
      </c>
      <c r="BS449" s="13">
        <v>-0.35799999999999998</v>
      </c>
      <c r="BT449" s="13">
        <v>4.2290000000000001</v>
      </c>
      <c r="BU449" s="39">
        <v>31.608000000000001</v>
      </c>
      <c r="BV449" s="39">
        <v>61.597000000000001</v>
      </c>
      <c r="BW449" s="13">
        <v>11.441000000000001</v>
      </c>
      <c r="BX449" s="13">
        <v>0.17100000000000001</v>
      </c>
      <c r="BY449" s="13">
        <v>-6.49</v>
      </c>
      <c r="BZ449" s="13">
        <v>7.5359999999999996</v>
      </c>
      <c r="CA449" s="39">
        <v>12.657999999999999</v>
      </c>
      <c r="CB449" s="39">
        <v>24.667999999999999</v>
      </c>
      <c r="CC449" s="16">
        <v>32</v>
      </c>
      <c r="CD449" s="12">
        <v>2974100</v>
      </c>
      <c r="CE449" s="73">
        <f t="shared" si="351"/>
        <v>3695093.9393939395</v>
      </c>
      <c r="CF449" s="13">
        <v>21.9</v>
      </c>
      <c r="CG449" s="13">
        <v>19.899999999999999</v>
      </c>
      <c r="CH449" s="13">
        <v>7.1</v>
      </c>
      <c r="CI449" s="17">
        <v>3.5</v>
      </c>
      <c r="CJ449" s="13">
        <f t="shared" si="382"/>
        <v>5.5204176590274603</v>
      </c>
      <c r="CK449" s="17">
        <v>1.4</v>
      </c>
      <c r="CL449" s="13">
        <f t="shared" si="383"/>
        <v>2.208167063610984</v>
      </c>
      <c r="CM449" s="13">
        <v>5</v>
      </c>
      <c r="CN449" s="10" t="s">
        <v>3424</v>
      </c>
      <c r="CO449" s="10" t="s">
        <v>3425</v>
      </c>
      <c r="CP449" s="10" t="s">
        <v>2399</v>
      </c>
      <c r="CQ449" s="10" t="s">
        <v>2400</v>
      </c>
      <c r="CR449" s="10">
        <v>71</v>
      </c>
      <c r="CS449" s="10">
        <v>185</v>
      </c>
      <c r="CT449" s="10">
        <v>94</v>
      </c>
      <c r="CU449" s="10" t="s">
        <v>3402</v>
      </c>
      <c r="CV449" s="10" t="s">
        <v>2382</v>
      </c>
      <c r="CW449" s="10">
        <v>6</v>
      </c>
      <c r="CX449" s="10">
        <v>2</v>
      </c>
      <c r="CY449" s="10">
        <v>0</v>
      </c>
      <c r="CZ449" s="79"/>
      <c r="DA449" s="10">
        <v>2</v>
      </c>
    </row>
    <row r="450" spans="1:105" x14ac:dyDescent="0.2">
      <c r="A450" s="44" t="s">
        <v>2372</v>
      </c>
      <c r="B450" s="43" t="s">
        <v>976</v>
      </c>
      <c r="C450" s="43" t="s">
        <v>956</v>
      </c>
      <c r="D450" s="42" t="s">
        <v>956</v>
      </c>
      <c r="E450" s="42" t="str">
        <f t="shared" ref="E450:E484" si="384">CONCATENATE(RIGHT(F450,LEN(F450)-SEARCH(" ",F450)), ", ", LEFT(F450, SEARCH(" ", F450)))</f>
        <v xml:space="preserve">Perreault, Yanic </v>
      </c>
      <c r="F450" s="42" t="s">
        <v>2931</v>
      </c>
      <c r="G450" s="45" t="s">
        <v>2373</v>
      </c>
      <c r="H450" s="43">
        <v>53</v>
      </c>
      <c r="I450" s="64">
        <v>9</v>
      </c>
      <c r="J450" s="64">
        <v>5</v>
      </c>
      <c r="K450" s="64">
        <v>14</v>
      </c>
      <c r="L450" s="43">
        <v>-1</v>
      </c>
      <c r="M450">
        <v>24</v>
      </c>
      <c r="N450">
        <v>58</v>
      </c>
      <c r="O450" s="4">
        <f t="shared" ref="O450:O457" si="385">IF(N450=0,0,I450/N450)</f>
        <v>0.15517241379310345</v>
      </c>
      <c r="Q450">
        <v>0</v>
      </c>
      <c r="R450">
        <v>0</v>
      </c>
      <c r="S450">
        <v>294</v>
      </c>
      <c r="T450">
        <v>163</v>
      </c>
      <c r="U450" s="4">
        <f t="shared" ref="U450:U457" si="386">IF(S450+T450=0,0,S450/(S450+T450))</f>
        <v>0.64332603938730848</v>
      </c>
      <c r="V450">
        <v>15.9</v>
      </c>
      <c r="W450">
        <v>0</v>
      </c>
      <c r="X450">
        <v>1</v>
      </c>
      <c r="Y450">
        <v>0</v>
      </c>
      <c r="Z450">
        <v>1</v>
      </c>
      <c r="AA450">
        <v>9</v>
      </c>
      <c r="AB450">
        <v>3</v>
      </c>
      <c r="AC450" s="9">
        <f t="shared" ref="AC450:AC513" si="387">IF(AP450=0,0,W450/AP450*300)</f>
        <v>0</v>
      </c>
      <c r="AD450" s="9">
        <f t="shared" ref="AD450:AD513" si="388">IF(AP450=0,0,X450/AP450*300)</f>
        <v>6.5645514223194743</v>
      </c>
      <c r="AE450" s="9">
        <f t="shared" ref="AE450:AE513" si="389">IF(AQ450=0,0,Y450/AQ450*300)</f>
        <v>0</v>
      </c>
      <c r="AF450" s="9">
        <f t="shared" ref="AF450:AF513" si="390">IF(AQ450=0,0,Z450/AQ450*300)</f>
        <v>7.8091106290672458</v>
      </c>
      <c r="AG450" s="9">
        <f t="shared" ref="AG450:AG513" si="391">AA450/AO450*1200</f>
        <v>20.546642145982627</v>
      </c>
      <c r="AH450" s="9">
        <f t="shared" ref="AH450:AH513" si="392">AB450/AO450*1200</f>
        <v>6.8488807153275415</v>
      </c>
      <c r="AI450" s="58">
        <f t="shared" ref="AI450:AI513" si="393">IF(AO450=0,0,BF450/AO450*60)</f>
        <v>2.3971082503646395</v>
      </c>
      <c r="AJ450" s="58">
        <f t="shared" ref="AJ450:AJ513" si="394">IF(AP450=0,0,BG450/AP450*60)</f>
        <v>2.6258205689277898</v>
      </c>
      <c r="AK450" s="58">
        <f t="shared" ref="AK450:AK513" si="395">IF(AQ450=0,0,BH450/AQ450*60)</f>
        <v>1.5618221258134493</v>
      </c>
      <c r="AL450" s="58">
        <f t="shared" ref="AL450:AL513" si="396">IF(AO450=0,0,BJ450/AO450*60)</f>
        <v>2.6254042742088908</v>
      </c>
      <c r="AM450" s="58">
        <f t="shared" ref="AM450:AM513" si="397">IF(AP450=0,0,BK450/AP450*60)</f>
        <v>0</v>
      </c>
      <c r="AN450" s="58">
        <f t="shared" ref="AN450:AN513" si="398">IF(AQ450=0,0,BL450/AQ450*60)</f>
        <v>6.247288503253797</v>
      </c>
      <c r="AO450" s="56">
        <v>525.63333333333333</v>
      </c>
      <c r="AP450" s="56">
        <v>45.7</v>
      </c>
      <c r="AQ450" s="56">
        <v>38.416666666666664</v>
      </c>
      <c r="AR450" s="57">
        <f>SUM(AO450:AQ450)</f>
        <v>609.75</v>
      </c>
      <c r="AS450">
        <v>12</v>
      </c>
      <c r="AT450">
        <v>17</v>
      </c>
      <c r="AU450">
        <v>12</v>
      </c>
      <c r="AV450">
        <v>15</v>
      </c>
      <c r="AW450">
        <v>12</v>
      </c>
      <c r="AX450" s="9">
        <f t="shared" ref="AX450:AX513" si="399">AS450/AR450*60</f>
        <v>1.1808118081180812</v>
      </c>
      <c r="AY450" s="9">
        <f t="shared" ref="AY450:AY513" si="400">AT450/AR450*60</f>
        <v>1.6728167281672817</v>
      </c>
      <c r="AZ450" s="9">
        <f t="shared" ref="AZ450:AZ513" si="401">AU450/AR450*60</f>
        <v>1.1808118081180812</v>
      </c>
      <c r="BA450" s="9">
        <f t="shared" ref="BA450:BA513" si="402">AV450/AR450*60</f>
        <v>1.4760147601476015</v>
      </c>
      <c r="BB450" s="9">
        <f t="shared" ref="BB450:BB513" si="403">AW450/AR450*60</f>
        <v>1.1808118081180812</v>
      </c>
      <c r="BC450" s="33">
        <f t="shared" ref="BC450:BC513" si="404">AO450/H450</f>
        <v>9.9176100628930808</v>
      </c>
      <c r="BD450" s="33">
        <f t="shared" ref="BD450:BD513" si="405">AQ450/H450</f>
        <v>0.72484276729559749</v>
      </c>
      <c r="BE450" s="33">
        <f t="shared" ref="BE450:BE513" si="406">AP450/H450</f>
        <v>0.86226415094339626</v>
      </c>
      <c r="BF450" s="42">
        <f>BI450-BG450-BH450</f>
        <v>21</v>
      </c>
      <c r="BG450" s="43">
        <v>2</v>
      </c>
      <c r="BH450" s="43">
        <v>1</v>
      </c>
      <c r="BI450" s="43">
        <v>24</v>
      </c>
      <c r="BJ450" s="42">
        <f>BM450-BK450-BL450</f>
        <v>23</v>
      </c>
      <c r="BK450" s="43">
        <v>0</v>
      </c>
      <c r="BL450" s="43">
        <v>4</v>
      </c>
      <c r="BM450" s="43">
        <v>27</v>
      </c>
      <c r="BN450" s="34">
        <f t="shared" ref="BN450:BN459" si="407">BU450+CA450</f>
        <v>5.1701677328234785</v>
      </c>
      <c r="BO450" s="34">
        <f t="shared" ref="BO450:BO459" si="408">BN450/AR450*2000</f>
        <v>16.958319746858479</v>
      </c>
      <c r="BP450" s="33">
        <v>8.3824917101258034</v>
      </c>
      <c r="BQ450" s="33">
        <v>-1.545514135373923</v>
      </c>
      <c r="BR450" s="33">
        <v>-3.4371338019034656</v>
      </c>
      <c r="BS450" s="33">
        <v>0.28917021851211272</v>
      </c>
      <c r="BT450" s="33">
        <v>-1.9226506241208445</v>
      </c>
      <c r="BU450" s="9">
        <f t="shared" ref="BU450:BU459" si="409">SUM(BP450:BT450)</f>
        <v>1.7663633672396835</v>
      </c>
      <c r="BV450" s="34">
        <f t="shared" ref="BV450:BV459" si="410">BU450/AR450*2000</f>
        <v>5.7937297818439806</v>
      </c>
      <c r="BW450" s="33">
        <v>2.8921574490838124</v>
      </c>
      <c r="BX450" s="33">
        <v>0.14265035147177677</v>
      </c>
      <c r="BY450" s="33">
        <v>1.4523199550191968</v>
      </c>
      <c r="BZ450" s="33">
        <v>-1.0833233899909906</v>
      </c>
      <c r="CA450" s="9">
        <f t="shared" ref="CA450:CA459" si="411">SUM(BW450:BZ450)</f>
        <v>3.4038043655837953</v>
      </c>
      <c r="CB450" s="34">
        <f t="shared" ref="CB450:CB459" si="412">CA450/AR450*2000</f>
        <v>11.164589965014498</v>
      </c>
      <c r="CC450" s="47">
        <v>51.640095000000002</v>
      </c>
      <c r="CD450">
        <v>1692577</v>
      </c>
      <c r="CE450" s="68">
        <f t="shared" ref="CE450:CE513" si="413">IF(CD450&gt;165000, CD450/H450*82, 165000)</f>
        <v>2618704.0377358492</v>
      </c>
      <c r="CF450" s="62">
        <v>12.9</v>
      </c>
      <c r="CG450" s="62">
        <v>12.8</v>
      </c>
      <c r="CH450" s="62">
        <v>-1.8</v>
      </c>
      <c r="CI450" s="62">
        <v>0</v>
      </c>
      <c r="CJ450" s="63">
        <f t="shared" si="382"/>
        <v>0</v>
      </c>
      <c r="CK450" s="62">
        <v>0.5</v>
      </c>
      <c r="CL450" s="63">
        <f t="shared" si="383"/>
        <v>1.4411990776325903</v>
      </c>
      <c r="CM450" s="62">
        <v>-0.1</v>
      </c>
      <c r="CN450" t="s">
        <v>854</v>
      </c>
      <c r="CO450" t="s">
        <v>3425</v>
      </c>
      <c r="CP450" t="s">
        <v>2399</v>
      </c>
      <c r="CQ450" t="s">
        <v>2400</v>
      </c>
      <c r="CR450">
        <v>71</v>
      </c>
      <c r="CS450">
        <v>185</v>
      </c>
      <c r="CT450">
        <v>94</v>
      </c>
      <c r="CU450" t="s">
        <v>3402</v>
      </c>
      <c r="CZ450" s="72">
        <v>1500000</v>
      </c>
      <c r="DA450">
        <v>0</v>
      </c>
    </row>
    <row r="451" spans="1:105" x14ac:dyDescent="0.2">
      <c r="A451" s="38" t="s">
        <v>2452</v>
      </c>
      <c r="B451" t="s">
        <v>950</v>
      </c>
      <c r="C451" t="s">
        <v>530</v>
      </c>
      <c r="D451" s="82" t="s">
        <v>530</v>
      </c>
      <c r="E451" t="str">
        <f t="shared" si="384"/>
        <v xml:space="preserve">Rome, Aaron </v>
      </c>
      <c r="F451" t="s">
        <v>490</v>
      </c>
      <c r="G451" t="s">
        <v>1524</v>
      </c>
      <c r="H451">
        <v>1</v>
      </c>
      <c r="I451">
        <v>0</v>
      </c>
      <c r="J451">
        <v>0</v>
      </c>
      <c r="K451">
        <f>I451+J451</f>
        <v>0</v>
      </c>
      <c r="L451">
        <v>-1</v>
      </c>
      <c r="M451">
        <v>0</v>
      </c>
      <c r="N451">
        <v>1</v>
      </c>
      <c r="O451" s="4">
        <f t="shared" si="385"/>
        <v>0</v>
      </c>
      <c r="P451">
        <v>18</v>
      </c>
      <c r="Q451">
        <v>0</v>
      </c>
      <c r="R451">
        <v>0</v>
      </c>
      <c r="S451">
        <v>0</v>
      </c>
      <c r="T451">
        <v>0</v>
      </c>
      <c r="U451" s="4">
        <f t="shared" si="386"/>
        <v>0</v>
      </c>
      <c r="V451" s="40">
        <v>0</v>
      </c>
      <c r="W451">
        <v>0</v>
      </c>
      <c r="X451">
        <v>0</v>
      </c>
      <c r="Y451">
        <v>0</v>
      </c>
      <c r="Z451">
        <v>0</v>
      </c>
      <c r="AA451">
        <f>I451-W451-Y451</f>
        <v>0</v>
      </c>
      <c r="AB451">
        <f>J451-X451-Z451</f>
        <v>0</v>
      </c>
      <c r="AC451" s="9">
        <f t="shared" si="387"/>
        <v>0</v>
      </c>
      <c r="AD451" s="9">
        <f t="shared" si="388"/>
        <v>0</v>
      </c>
      <c r="AE451" s="9">
        <f t="shared" si="389"/>
        <v>0</v>
      </c>
      <c r="AF451" s="9">
        <f t="shared" si="390"/>
        <v>0</v>
      </c>
      <c r="AG451" s="9">
        <f t="shared" si="391"/>
        <v>0</v>
      </c>
      <c r="AH451" s="9">
        <f t="shared" si="392"/>
        <v>0</v>
      </c>
      <c r="AI451" s="6">
        <f t="shared" si="393"/>
        <v>0</v>
      </c>
      <c r="AJ451" s="6">
        <f t="shared" si="394"/>
        <v>0</v>
      </c>
      <c r="AK451" s="6">
        <f t="shared" si="395"/>
        <v>0</v>
      </c>
      <c r="AL451" s="6">
        <f t="shared" si="396"/>
        <v>4.3636363636363633</v>
      </c>
      <c r="AM451" s="6">
        <f t="shared" si="397"/>
        <v>0</v>
      </c>
      <c r="AN451" s="6">
        <f t="shared" si="398"/>
        <v>0</v>
      </c>
      <c r="AO451" s="32">
        <v>13.75</v>
      </c>
      <c r="AP451" s="32">
        <v>0</v>
      </c>
      <c r="AQ451" s="32">
        <v>0.76666666666666683</v>
      </c>
      <c r="AR451" s="32">
        <v>14.516666666666667</v>
      </c>
      <c r="AS451" s="40">
        <v>1</v>
      </c>
      <c r="AT451" s="40">
        <v>3</v>
      </c>
      <c r="AU451" s="40">
        <v>0</v>
      </c>
      <c r="AV451" s="40">
        <v>0</v>
      </c>
      <c r="AW451" s="40">
        <v>0</v>
      </c>
      <c r="AX451" s="9">
        <f t="shared" si="399"/>
        <v>4.1331802525832373</v>
      </c>
      <c r="AY451" s="9">
        <f t="shared" si="400"/>
        <v>12.399540757749712</v>
      </c>
      <c r="AZ451" s="9">
        <f t="shared" si="401"/>
        <v>0</v>
      </c>
      <c r="BA451" s="9">
        <f t="shared" si="402"/>
        <v>0</v>
      </c>
      <c r="BB451" s="9">
        <f t="shared" si="403"/>
        <v>0</v>
      </c>
      <c r="BC451" s="9">
        <f t="shared" si="404"/>
        <v>13.75</v>
      </c>
      <c r="BD451" s="9">
        <f t="shared" si="405"/>
        <v>0.76666666666666683</v>
      </c>
      <c r="BE451" s="9">
        <f t="shared" si="406"/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1</v>
      </c>
      <c r="BK451" s="3">
        <v>0</v>
      </c>
      <c r="BL451" s="3">
        <v>0</v>
      </c>
      <c r="BM451" s="3">
        <v>1</v>
      </c>
      <c r="BN451" s="34">
        <f t="shared" si="407"/>
        <v>7.8445338516399371E-2</v>
      </c>
      <c r="BO451" s="34">
        <f t="shared" si="408"/>
        <v>10.807624135439637</v>
      </c>
      <c r="BP451" s="34">
        <v>-0.11375711580068042</v>
      </c>
      <c r="BQ451" s="34">
        <v>0</v>
      </c>
      <c r="BR451" s="34">
        <v>3.7395276251412367E-5</v>
      </c>
      <c r="BS451" s="34">
        <v>-1.8054948015234014E-3</v>
      </c>
      <c r="BT451" s="34">
        <v>0</v>
      </c>
      <c r="BU451" s="34">
        <f t="shared" si="409"/>
        <v>-0.11552521532595242</v>
      </c>
      <c r="BV451" s="34">
        <f t="shared" si="410"/>
        <v>-15.916217955355098</v>
      </c>
      <c r="BW451" s="34">
        <v>-5.7562983123665784E-2</v>
      </c>
      <c r="BX451" s="34">
        <v>0</v>
      </c>
      <c r="BY451" s="34">
        <v>9.0001883292770105E-2</v>
      </c>
      <c r="BZ451" s="34">
        <v>0.16153165367324748</v>
      </c>
      <c r="CA451" s="34">
        <f t="shared" si="411"/>
        <v>0.19397055384235179</v>
      </c>
      <c r="CB451" s="34">
        <f t="shared" si="412"/>
        <v>26.723842090794733</v>
      </c>
      <c r="CE451" s="68">
        <f t="shared" si="413"/>
        <v>165000</v>
      </c>
      <c r="CF451" s="9">
        <v>0.3</v>
      </c>
      <c r="CG451" s="9">
        <v>0.3</v>
      </c>
      <c r="CH451" s="9">
        <v>-1.1000000000000001</v>
      </c>
      <c r="CI451" s="9">
        <v>-0.1</v>
      </c>
      <c r="CJ451" s="9">
        <f t="shared" si="382"/>
        <v>-13.086150490730645</v>
      </c>
      <c r="CK451" s="9">
        <v>-0.2</v>
      </c>
      <c r="CL451" s="9">
        <f t="shared" si="383"/>
        <v>-26.172300981461291</v>
      </c>
      <c r="CM451" s="9">
        <v>-0.3</v>
      </c>
      <c r="CN451" t="s">
        <v>2949</v>
      </c>
      <c r="CO451" t="s">
        <v>1267</v>
      </c>
      <c r="CP451" t="s">
        <v>3134</v>
      </c>
      <c r="CQ451" t="s">
        <v>2400</v>
      </c>
      <c r="CR451">
        <v>73</v>
      </c>
      <c r="CS451">
        <v>204</v>
      </c>
      <c r="CT451">
        <v>34</v>
      </c>
      <c r="CU451" t="s">
        <v>3402</v>
      </c>
      <c r="CV451" t="s">
        <v>3090</v>
      </c>
      <c r="CW451">
        <v>0</v>
      </c>
      <c r="CX451">
        <v>0</v>
      </c>
      <c r="CY451">
        <v>0</v>
      </c>
      <c r="CZ451" s="70"/>
      <c r="DA451">
        <v>0</v>
      </c>
    </row>
    <row r="452" spans="1:105" x14ac:dyDescent="0.2">
      <c r="A452" s="44" t="s">
        <v>2372</v>
      </c>
      <c r="B452" s="43" t="s">
        <v>950</v>
      </c>
      <c r="C452" s="43" t="s">
        <v>530</v>
      </c>
      <c r="D452" s="82" t="s">
        <v>530</v>
      </c>
      <c r="E452" s="42" t="str">
        <f t="shared" si="384"/>
        <v xml:space="preserve">Rome, Aaron </v>
      </c>
      <c r="F452" s="42" t="s">
        <v>490</v>
      </c>
      <c r="G452" s="45" t="s">
        <v>2374</v>
      </c>
      <c r="H452" s="43">
        <v>17</v>
      </c>
      <c r="I452" s="64">
        <v>1</v>
      </c>
      <c r="J452" s="64">
        <v>1</v>
      </c>
      <c r="K452" s="64">
        <v>2</v>
      </c>
      <c r="L452" s="43">
        <v>-4</v>
      </c>
      <c r="M452">
        <v>33</v>
      </c>
      <c r="N452">
        <v>15</v>
      </c>
      <c r="O452" s="4">
        <f t="shared" si="385"/>
        <v>6.6666666666666666E-2</v>
      </c>
      <c r="Q452">
        <v>0</v>
      </c>
      <c r="R452">
        <v>0</v>
      </c>
      <c r="S452">
        <v>0</v>
      </c>
      <c r="T452">
        <v>0</v>
      </c>
      <c r="U452" s="4">
        <f t="shared" si="386"/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 s="9">
        <f t="shared" si="387"/>
        <v>0</v>
      </c>
      <c r="AD452" s="9">
        <f t="shared" si="388"/>
        <v>0</v>
      </c>
      <c r="AE452" s="9">
        <f t="shared" si="389"/>
        <v>0</v>
      </c>
      <c r="AF452" s="9">
        <f t="shared" si="390"/>
        <v>0</v>
      </c>
      <c r="AG452" s="9">
        <f t="shared" si="391"/>
        <v>4.6142014867982573</v>
      </c>
      <c r="AH452" s="9">
        <f t="shared" si="392"/>
        <v>4.6142014867982573</v>
      </c>
      <c r="AI452" s="58">
        <f t="shared" si="393"/>
        <v>1.3842604460394772</v>
      </c>
      <c r="AJ452" s="58">
        <f t="shared" si="394"/>
        <v>0</v>
      </c>
      <c r="AK452" s="58">
        <f t="shared" si="395"/>
        <v>0</v>
      </c>
      <c r="AL452" s="58">
        <f t="shared" si="396"/>
        <v>2.0763906690592155</v>
      </c>
      <c r="AM452" s="58">
        <f t="shared" si="397"/>
        <v>2.859412231930103</v>
      </c>
      <c r="AN452" s="58">
        <f t="shared" si="398"/>
        <v>8.5765336509827286</v>
      </c>
      <c r="AO452" s="56">
        <v>260.06666666666666</v>
      </c>
      <c r="AP452" s="56">
        <v>20.983333333333334</v>
      </c>
      <c r="AQ452" s="56">
        <v>27.983333333333334</v>
      </c>
      <c r="AR452" s="57">
        <f>SUM(AO452:AQ452)</f>
        <v>309.03333333333336</v>
      </c>
      <c r="AS452">
        <v>17</v>
      </c>
      <c r="AT452">
        <v>33</v>
      </c>
      <c r="AU452">
        <v>9</v>
      </c>
      <c r="AV452">
        <v>4</v>
      </c>
      <c r="AW452">
        <v>2</v>
      </c>
      <c r="AX452" s="9">
        <f t="shared" si="399"/>
        <v>3.300614820407723</v>
      </c>
      <c r="AY452" s="9">
        <f t="shared" si="400"/>
        <v>6.4070758278502851</v>
      </c>
      <c r="AZ452" s="9">
        <f t="shared" si="401"/>
        <v>1.7473843166864413</v>
      </c>
      <c r="BA452" s="9">
        <f t="shared" si="402"/>
        <v>0.77661525186064062</v>
      </c>
      <c r="BB452" s="9">
        <f t="shared" si="403"/>
        <v>0.38830762593032031</v>
      </c>
      <c r="BC452" s="33">
        <f t="shared" si="404"/>
        <v>15.298039215686273</v>
      </c>
      <c r="BD452" s="33">
        <f t="shared" si="405"/>
        <v>1.6460784313725492</v>
      </c>
      <c r="BE452" s="33">
        <f t="shared" si="406"/>
        <v>1.2343137254901961</v>
      </c>
      <c r="BF452" s="42">
        <f>BI452-BG452-BH452</f>
        <v>6</v>
      </c>
      <c r="BG452" s="43">
        <v>0</v>
      </c>
      <c r="BH452" s="43">
        <v>0</v>
      </c>
      <c r="BI452" s="43">
        <v>6</v>
      </c>
      <c r="BJ452" s="42">
        <f>BM452-BK452-BL452</f>
        <v>9</v>
      </c>
      <c r="BK452" s="43">
        <v>1</v>
      </c>
      <c r="BL452" s="43">
        <v>4</v>
      </c>
      <c r="BM452" s="43">
        <v>14</v>
      </c>
      <c r="BN452" s="34">
        <f t="shared" si="407"/>
        <v>8.0706741035108216</v>
      </c>
      <c r="BO452" s="34">
        <f t="shared" si="408"/>
        <v>52.231738346526726</v>
      </c>
      <c r="BP452" s="33">
        <v>0.92308962601996969</v>
      </c>
      <c r="BQ452" s="33">
        <v>-0.81435935506401746</v>
      </c>
      <c r="BR452" s="33">
        <v>-0.2862200391316192</v>
      </c>
      <c r="BS452" s="33">
        <v>-6.6255332928727678E-2</v>
      </c>
      <c r="BT452" s="33">
        <v>0</v>
      </c>
      <c r="BU452" s="9">
        <f t="shared" si="409"/>
        <v>-0.24374510110439465</v>
      </c>
      <c r="BV452" s="34">
        <f t="shared" si="410"/>
        <v>-1.5774680256998899</v>
      </c>
      <c r="BW452" s="33">
        <v>8.1920930268711345</v>
      </c>
      <c r="BX452" s="33">
        <v>-1.729816917482857</v>
      </c>
      <c r="BY452" s="33">
        <v>0.84847434291715951</v>
      </c>
      <c r="BZ452" s="33">
        <v>1.0036687523097809</v>
      </c>
      <c r="CA452" s="9">
        <f t="shared" si="411"/>
        <v>8.3144192046152163</v>
      </c>
      <c r="CB452" s="34">
        <f t="shared" si="412"/>
        <v>53.809206372226619</v>
      </c>
      <c r="CE452" s="68">
        <f t="shared" si="413"/>
        <v>165000</v>
      </c>
      <c r="CF452" s="62">
        <v>4.5</v>
      </c>
      <c r="CG452" s="62">
        <v>6.4</v>
      </c>
      <c r="CH452" s="62">
        <v>-4</v>
      </c>
      <c r="CI452" s="62">
        <v>-0.1</v>
      </c>
      <c r="CJ452" s="63">
        <f t="shared" si="382"/>
        <v>-0.55865921787709505</v>
      </c>
      <c r="CK452" s="62">
        <v>-0.3</v>
      </c>
      <c r="CL452" s="63">
        <f t="shared" si="383"/>
        <v>-1.6759776536312849</v>
      </c>
      <c r="CM452" s="62">
        <v>-0.5</v>
      </c>
      <c r="CN452" t="s">
        <v>1631</v>
      </c>
      <c r="CO452" t="s">
        <v>1267</v>
      </c>
      <c r="CP452" t="s">
        <v>3134</v>
      </c>
      <c r="CQ452" t="s">
        <v>2400</v>
      </c>
      <c r="CR452">
        <v>73</v>
      </c>
      <c r="CS452">
        <v>204</v>
      </c>
      <c r="CT452">
        <v>44</v>
      </c>
      <c r="CU452" t="s">
        <v>3402</v>
      </c>
      <c r="CV452" t="s">
        <v>3090</v>
      </c>
      <c r="CZ452" s="72">
        <v>495000</v>
      </c>
      <c r="DA452">
        <v>0</v>
      </c>
    </row>
    <row r="453" spans="1:105" x14ac:dyDescent="0.2">
      <c r="A453" s="44" t="s">
        <v>2372</v>
      </c>
      <c r="B453" s="43"/>
      <c r="C453" s="43" t="s">
        <v>530</v>
      </c>
      <c r="D453" s="82" t="s">
        <v>530</v>
      </c>
      <c r="E453" s="42" t="str">
        <f t="shared" si="384"/>
        <v xml:space="preserve">Pineault, Adam </v>
      </c>
      <c r="F453" s="42" t="s">
        <v>440</v>
      </c>
      <c r="G453" s="45" t="s">
        <v>1528</v>
      </c>
      <c r="H453" s="43">
        <v>3</v>
      </c>
      <c r="I453" s="64">
        <v>0</v>
      </c>
      <c r="J453" s="64">
        <v>0</v>
      </c>
      <c r="K453" s="64">
        <v>0</v>
      </c>
      <c r="L453" s="43">
        <v>-2</v>
      </c>
      <c r="M453">
        <v>0</v>
      </c>
      <c r="N453">
        <v>5</v>
      </c>
      <c r="O453" s="4">
        <f t="shared" si="385"/>
        <v>0</v>
      </c>
      <c r="Q453">
        <v>0</v>
      </c>
      <c r="R453">
        <v>0</v>
      </c>
      <c r="S453">
        <v>0</v>
      </c>
      <c r="T453">
        <v>1</v>
      </c>
      <c r="U453" s="4">
        <f t="shared" si="386"/>
        <v>0</v>
      </c>
      <c r="V453">
        <v>0.6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s="9">
        <f t="shared" si="387"/>
        <v>0</v>
      </c>
      <c r="AD453" s="9">
        <f t="shared" si="388"/>
        <v>0</v>
      </c>
      <c r="AE453" s="9">
        <f t="shared" si="389"/>
        <v>0</v>
      </c>
      <c r="AF453" s="9">
        <f t="shared" si="390"/>
        <v>0</v>
      </c>
      <c r="AG453" s="9">
        <f t="shared" si="391"/>
        <v>0</v>
      </c>
      <c r="AH453" s="9">
        <f t="shared" si="392"/>
        <v>0</v>
      </c>
      <c r="AI453" s="58">
        <f t="shared" si="393"/>
        <v>0</v>
      </c>
      <c r="AJ453" s="58">
        <f t="shared" si="394"/>
        <v>0</v>
      </c>
      <c r="AK453" s="58">
        <f t="shared" si="395"/>
        <v>0</v>
      </c>
      <c r="AL453" s="58">
        <f t="shared" si="396"/>
        <v>3.6217303822937628</v>
      </c>
      <c r="AM453" s="58">
        <f t="shared" si="397"/>
        <v>0</v>
      </c>
      <c r="AN453" s="58">
        <f t="shared" si="398"/>
        <v>0</v>
      </c>
      <c r="AO453" s="56">
        <v>33.133333333333333</v>
      </c>
      <c r="AP453" s="56">
        <v>0</v>
      </c>
      <c r="AQ453" s="56">
        <v>0</v>
      </c>
      <c r="AR453" s="57">
        <f>SUM(AO453:AQ453)</f>
        <v>33.133333333333333</v>
      </c>
      <c r="AS453">
        <v>0</v>
      </c>
      <c r="AT453">
        <v>1</v>
      </c>
      <c r="AU453">
        <v>1</v>
      </c>
      <c r="AV453">
        <v>0</v>
      </c>
      <c r="AW453">
        <v>1</v>
      </c>
      <c r="AX453" s="9">
        <f t="shared" si="399"/>
        <v>0</v>
      </c>
      <c r="AY453" s="9">
        <f t="shared" si="400"/>
        <v>1.8108651911468814</v>
      </c>
      <c r="AZ453" s="9">
        <f t="shared" si="401"/>
        <v>1.8108651911468814</v>
      </c>
      <c r="BA453" s="9">
        <f t="shared" si="402"/>
        <v>0</v>
      </c>
      <c r="BB453" s="9">
        <f t="shared" si="403"/>
        <v>1.8108651911468814</v>
      </c>
      <c r="BC453" s="33">
        <f t="shared" si="404"/>
        <v>11.044444444444444</v>
      </c>
      <c r="BD453" s="33">
        <f t="shared" si="405"/>
        <v>0</v>
      </c>
      <c r="BE453" s="33">
        <f t="shared" si="406"/>
        <v>0</v>
      </c>
      <c r="BF453" s="42">
        <f>BI453-BG453-BH453</f>
        <v>0</v>
      </c>
      <c r="BG453" s="43">
        <v>0</v>
      </c>
      <c r="BH453" s="43">
        <v>0</v>
      </c>
      <c r="BI453" s="43">
        <v>0</v>
      </c>
      <c r="BJ453" s="42">
        <f>BM453-BK453-BL453</f>
        <v>2</v>
      </c>
      <c r="BK453" s="43">
        <v>0</v>
      </c>
      <c r="BL453" s="43">
        <v>0</v>
      </c>
      <c r="BM453" s="43">
        <v>2</v>
      </c>
      <c r="BN453" s="34">
        <f t="shared" si="407"/>
        <v>-0.54948619823777833</v>
      </c>
      <c r="BO453" s="34">
        <f t="shared" si="408"/>
        <v>-33.168180980147589</v>
      </c>
      <c r="BP453" s="33">
        <v>-0.81616234750297623</v>
      </c>
      <c r="BQ453" s="33">
        <v>0</v>
      </c>
      <c r="BR453" s="33">
        <v>-0.24575099591120686</v>
      </c>
      <c r="BS453" s="33">
        <v>0</v>
      </c>
      <c r="BT453" s="33">
        <v>0</v>
      </c>
      <c r="BU453" s="9">
        <f t="shared" si="409"/>
        <v>-1.061913343414183</v>
      </c>
      <c r="BV453" s="34">
        <f t="shared" si="410"/>
        <v>-64.099396986771609</v>
      </c>
      <c r="BW453" s="33">
        <v>3.7882066026200617E-2</v>
      </c>
      <c r="BX453" s="33">
        <v>0</v>
      </c>
      <c r="BY453" s="33">
        <v>0</v>
      </c>
      <c r="BZ453" s="33">
        <v>0.47454507915020405</v>
      </c>
      <c r="CA453" s="9">
        <f t="shared" si="411"/>
        <v>0.51242714517640464</v>
      </c>
      <c r="CB453" s="34">
        <f t="shared" si="412"/>
        <v>30.931216006624023</v>
      </c>
      <c r="CE453" s="68">
        <f t="shared" si="413"/>
        <v>165000</v>
      </c>
      <c r="CF453" s="62">
        <v>0.7</v>
      </c>
      <c r="CG453" s="62">
        <v>0.6</v>
      </c>
      <c r="CH453" s="62">
        <v>-1.9</v>
      </c>
      <c r="CI453" s="62">
        <v>-0.3</v>
      </c>
      <c r="CJ453" s="63">
        <f t="shared" si="382"/>
        <v>-18.108651911468815</v>
      </c>
      <c r="CK453" s="62">
        <v>-0.3</v>
      </c>
      <c r="CL453" s="63">
        <f t="shared" si="383"/>
        <v>-18.108651911468815</v>
      </c>
      <c r="CM453" s="62">
        <v>-0.6</v>
      </c>
      <c r="CN453" t="s">
        <v>1639</v>
      </c>
      <c r="CO453" t="s">
        <v>1640</v>
      </c>
      <c r="CP453" t="s">
        <v>2441</v>
      </c>
      <c r="CQ453" t="s">
        <v>2414</v>
      </c>
      <c r="CR453">
        <v>73</v>
      </c>
      <c r="CS453">
        <v>201</v>
      </c>
      <c r="CT453">
        <v>41</v>
      </c>
      <c r="CU453" t="s">
        <v>3401</v>
      </c>
      <c r="CV453" t="s">
        <v>3090</v>
      </c>
      <c r="CZ453" s="72">
        <v>638888.88888888888</v>
      </c>
      <c r="DA453">
        <v>0</v>
      </c>
    </row>
    <row r="454" spans="1:105" s="18" customFormat="1" x14ac:dyDescent="0.2">
      <c r="A454" s="38" t="s">
        <v>2452</v>
      </c>
      <c r="B454" t="s">
        <v>530</v>
      </c>
      <c r="C454" t="s">
        <v>530</v>
      </c>
      <c r="D454" t="s">
        <v>530</v>
      </c>
      <c r="E454" t="str">
        <f t="shared" si="384"/>
        <v xml:space="preserve">Picard, Alexandre </v>
      </c>
      <c r="F454" t="s">
        <v>438</v>
      </c>
      <c r="G454" t="s">
        <v>1540</v>
      </c>
      <c r="H454">
        <v>23</v>
      </c>
      <c r="I454">
        <v>0</v>
      </c>
      <c r="J454">
        <v>1</v>
      </c>
      <c r="K454">
        <f>I454+J454</f>
        <v>1</v>
      </c>
      <c r="L454">
        <v>-3</v>
      </c>
      <c r="M454">
        <v>6</v>
      </c>
      <c r="N454">
        <v>20</v>
      </c>
      <c r="O454" s="4">
        <f t="shared" si="385"/>
        <v>0</v>
      </c>
      <c r="P454">
        <v>275</v>
      </c>
      <c r="Q454">
        <v>0</v>
      </c>
      <c r="R454">
        <v>0</v>
      </c>
      <c r="S454">
        <v>0</v>
      </c>
      <c r="T454">
        <v>0</v>
      </c>
      <c r="U454" s="4">
        <f t="shared" si="386"/>
        <v>0</v>
      </c>
      <c r="V454" s="40">
        <v>0</v>
      </c>
      <c r="W454">
        <v>0</v>
      </c>
      <c r="X454">
        <v>1</v>
      </c>
      <c r="Y454">
        <v>0</v>
      </c>
      <c r="Z454">
        <v>0</v>
      </c>
      <c r="AA454">
        <f>I454-W454-Y454</f>
        <v>0</v>
      </c>
      <c r="AB454">
        <f>J454-X454-Z454</f>
        <v>0</v>
      </c>
      <c r="AC454" s="9">
        <f t="shared" si="387"/>
        <v>0</v>
      </c>
      <c r="AD454" s="9">
        <f t="shared" si="388"/>
        <v>67.924528301886781</v>
      </c>
      <c r="AE454" s="9">
        <f t="shared" si="389"/>
        <v>0</v>
      </c>
      <c r="AF454" s="9">
        <f t="shared" si="390"/>
        <v>0</v>
      </c>
      <c r="AG454" s="9">
        <f t="shared" si="391"/>
        <v>0</v>
      </c>
      <c r="AH454" s="9">
        <f t="shared" si="392"/>
        <v>0</v>
      </c>
      <c r="AI454" s="6">
        <f t="shared" si="393"/>
        <v>0.34305317324185247</v>
      </c>
      <c r="AJ454" s="6">
        <f t="shared" si="394"/>
        <v>13.584905660377357</v>
      </c>
      <c r="AK454" s="6">
        <f t="shared" si="395"/>
        <v>0</v>
      </c>
      <c r="AL454" s="6">
        <f t="shared" si="396"/>
        <v>1.3722126929674099</v>
      </c>
      <c r="AM454" s="6">
        <f t="shared" si="397"/>
        <v>0</v>
      </c>
      <c r="AN454" s="6">
        <f t="shared" si="398"/>
        <v>0</v>
      </c>
      <c r="AO454" s="33">
        <v>174.9</v>
      </c>
      <c r="AP454" s="33">
        <v>4.416666666666667</v>
      </c>
      <c r="AQ454" s="33">
        <v>0.6333333333333333</v>
      </c>
      <c r="AR454" s="32">
        <v>179.95</v>
      </c>
      <c r="AS454" s="40">
        <v>5</v>
      </c>
      <c r="AT454" s="40">
        <v>33</v>
      </c>
      <c r="AU454" s="40">
        <v>5</v>
      </c>
      <c r="AV454" s="40">
        <v>1</v>
      </c>
      <c r="AW454" s="40">
        <v>2</v>
      </c>
      <c r="AX454" s="9">
        <f t="shared" si="399"/>
        <v>1.6671297582661853</v>
      </c>
      <c r="AY454" s="9">
        <f t="shared" si="400"/>
        <v>11.003056404556823</v>
      </c>
      <c r="AZ454" s="9">
        <f t="shared" si="401"/>
        <v>1.6671297582661853</v>
      </c>
      <c r="BA454" s="9">
        <f t="shared" si="402"/>
        <v>0.33342595165323702</v>
      </c>
      <c r="BB454" s="9">
        <f t="shared" si="403"/>
        <v>0.66685190330647404</v>
      </c>
      <c r="BC454" s="9">
        <f t="shared" si="404"/>
        <v>7.6043478260869568</v>
      </c>
      <c r="BD454" s="9">
        <f t="shared" si="405"/>
        <v>2.753623188405797E-2</v>
      </c>
      <c r="BE454" s="9">
        <f t="shared" si="406"/>
        <v>0.1920289855072464</v>
      </c>
      <c r="BF454" s="3">
        <v>1</v>
      </c>
      <c r="BG454" s="3">
        <v>1</v>
      </c>
      <c r="BH454" s="3">
        <v>0</v>
      </c>
      <c r="BI454" s="3">
        <v>2</v>
      </c>
      <c r="BJ454" s="3">
        <v>4</v>
      </c>
      <c r="BK454" s="3">
        <v>0</v>
      </c>
      <c r="BL454" s="3">
        <v>0</v>
      </c>
      <c r="BM454" s="3">
        <v>4</v>
      </c>
      <c r="BN454" s="34">
        <f t="shared" si="407"/>
        <v>-0.81047784871992379</v>
      </c>
      <c r="BO454" s="34">
        <f t="shared" si="408"/>
        <v>-9.0078116001102959</v>
      </c>
      <c r="BP454" s="34">
        <v>-4.2558050968023098</v>
      </c>
      <c r="BQ454" s="34">
        <v>0.83221363352154543</v>
      </c>
      <c r="BR454" s="34">
        <v>8.4027746533182242E-3</v>
      </c>
      <c r="BS454" s="34">
        <v>-6.6529230222438117E-3</v>
      </c>
      <c r="BT454" s="34">
        <v>-0.64540791002355025</v>
      </c>
      <c r="BU454" s="34">
        <f t="shared" si="409"/>
        <v>-4.0672495216732401</v>
      </c>
      <c r="BV454" s="34">
        <f t="shared" si="410"/>
        <v>-45.20421807916911</v>
      </c>
      <c r="BW454" s="34">
        <v>2.7755657970851488</v>
      </c>
      <c r="BX454" s="34">
        <v>1.2547476666498995E-2</v>
      </c>
      <c r="BY454" s="34">
        <v>5.8138202887289964E-2</v>
      </c>
      <c r="BZ454" s="34">
        <v>0.41052019631437864</v>
      </c>
      <c r="CA454" s="34">
        <f t="shared" si="411"/>
        <v>3.2567716729533163</v>
      </c>
      <c r="CB454" s="34">
        <f t="shared" si="412"/>
        <v>36.196406479058815</v>
      </c>
      <c r="CC454" s="15">
        <v>52</v>
      </c>
      <c r="CD454" s="7">
        <v>165000</v>
      </c>
      <c r="CE454" s="68">
        <f t="shared" si="413"/>
        <v>165000</v>
      </c>
      <c r="CF454" s="9">
        <v>3</v>
      </c>
      <c r="CG454" s="9">
        <v>2.6</v>
      </c>
      <c r="CH454" s="9">
        <v>-2.5</v>
      </c>
      <c r="CI454" s="9">
        <v>-1.2</v>
      </c>
      <c r="CJ454" s="9">
        <f t="shared" si="382"/>
        <v>-12.972972972972972</v>
      </c>
      <c r="CK454" s="9">
        <v>-0.2</v>
      </c>
      <c r="CL454" s="9">
        <f t="shared" si="383"/>
        <v>-2.1621621621621623</v>
      </c>
      <c r="CM454" s="9">
        <v>-1.4</v>
      </c>
      <c r="CN454" t="s">
        <v>2733</v>
      </c>
      <c r="CO454" t="s">
        <v>2734</v>
      </c>
      <c r="CP454" t="s">
        <v>2399</v>
      </c>
      <c r="CQ454" t="s">
        <v>2400</v>
      </c>
      <c r="CR454">
        <v>74</v>
      </c>
      <c r="CS454">
        <v>190</v>
      </c>
      <c r="CT454">
        <v>19</v>
      </c>
      <c r="CU454" t="s">
        <v>3402</v>
      </c>
      <c r="CV454" t="s">
        <v>3090</v>
      </c>
      <c r="CW454">
        <v>1</v>
      </c>
      <c r="CX454">
        <v>0</v>
      </c>
      <c r="CY454">
        <v>0</v>
      </c>
      <c r="CZ454" s="70"/>
      <c r="DA454">
        <v>0</v>
      </c>
    </row>
    <row r="455" spans="1:105" x14ac:dyDescent="0.2">
      <c r="A455" s="44" t="s">
        <v>2372</v>
      </c>
      <c r="B455" s="43" t="s">
        <v>530</v>
      </c>
      <c r="C455" s="43" t="s">
        <v>530</v>
      </c>
      <c r="D455" s="42" t="s">
        <v>530</v>
      </c>
      <c r="E455" s="42" t="str">
        <f t="shared" si="384"/>
        <v xml:space="preserve">Picard, Alexandre </v>
      </c>
      <c r="F455" s="42" t="s">
        <v>438</v>
      </c>
      <c r="G455" s="45" t="s">
        <v>1540</v>
      </c>
      <c r="H455" s="43">
        <v>3</v>
      </c>
      <c r="I455" s="64">
        <v>0</v>
      </c>
      <c r="J455" s="64">
        <v>0</v>
      </c>
      <c r="K455" s="64">
        <v>0</v>
      </c>
      <c r="L455" s="43">
        <v>0</v>
      </c>
      <c r="M455">
        <v>10</v>
      </c>
      <c r="N455">
        <v>24</v>
      </c>
      <c r="O455" s="4">
        <f t="shared" si="385"/>
        <v>0</v>
      </c>
      <c r="Q455">
        <v>1</v>
      </c>
      <c r="R455">
        <v>0</v>
      </c>
      <c r="S455">
        <v>0</v>
      </c>
      <c r="T455">
        <v>0</v>
      </c>
      <c r="U455" s="4">
        <f t="shared" si="386"/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2</v>
      </c>
      <c r="AB455">
        <v>2</v>
      </c>
      <c r="AC455" s="9">
        <f t="shared" si="387"/>
        <v>88.66995073891627</v>
      </c>
      <c r="AD455" s="9">
        <f t="shared" si="388"/>
        <v>88.66995073891627</v>
      </c>
      <c r="AE455" s="9">
        <f t="shared" si="389"/>
        <v>0</v>
      </c>
      <c r="AF455" s="9">
        <f t="shared" si="390"/>
        <v>0</v>
      </c>
      <c r="AG455" s="9">
        <f t="shared" si="391"/>
        <v>141.87192118226599</v>
      </c>
      <c r="AH455" s="9">
        <f t="shared" si="392"/>
        <v>141.87192118226599</v>
      </c>
      <c r="AI455" s="58">
        <f t="shared" si="393"/>
        <v>0</v>
      </c>
      <c r="AJ455" s="58">
        <f t="shared" si="394"/>
        <v>17.733990147783253</v>
      </c>
      <c r="AK455" s="58">
        <f t="shared" si="395"/>
        <v>0</v>
      </c>
      <c r="AL455" s="58">
        <f t="shared" si="396"/>
        <v>0</v>
      </c>
      <c r="AM455" s="58">
        <f t="shared" si="397"/>
        <v>0</v>
      </c>
      <c r="AN455" s="58">
        <f t="shared" si="398"/>
        <v>0</v>
      </c>
      <c r="AO455" s="56">
        <v>16.916666666666668</v>
      </c>
      <c r="AP455" s="56">
        <v>3.3833333333333333</v>
      </c>
      <c r="AQ455" s="56">
        <v>0</v>
      </c>
      <c r="AR455" s="57">
        <f>SUM(AO455:AQ455)</f>
        <v>20.3</v>
      </c>
      <c r="AS455">
        <v>38</v>
      </c>
      <c r="AT455">
        <v>35</v>
      </c>
      <c r="AU455">
        <v>11</v>
      </c>
      <c r="AV455">
        <v>10</v>
      </c>
      <c r="AW455">
        <v>5</v>
      </c>
      <c r="AX455" s="9">
        <f t="shared" si="399"/>
        <v>112.31527093596058</v>
      </c>
      <c r="AY455" s="9">
        <f t="shared" si="400"/>
        <v>103.44827586206895</v>
      </c>
      <c r="AZ455" s="9">
        <f t="shared" si="401"/>
        <v>32.512315270935957</v>
      </c>
      <c r="BA455" s="9">
        <f t="shared" si="402"/>
        <v>29.55665024630542</v>
      </c>
      <c r="BB455" s="9">
        <f t="shared" si="403"/>
        <v>14.77832512315271</v>
      </c>
      <c r="BC455" s="33">
        <f t="shared" si="404"/>
        <v>5.6388888888888893</v>
      </c>
      <c r="BD455" s="33">
        <f t="shared" si="405"/>
        <v>0</v>
      </c>
      <c r="BE455" s="33">
        <f t="shared" si="406"/>
        <v>1.1277777777777778</v>
      </c>
      <c r="BF455" s="42">
        <f>BI455-BG455-BH455</f>
        <v>0</v>
      </c>
      <c r="BG455" s="43">
        <v>1</v>
      </c>
      <c r="BH455" s="43">
        <v>0</v>
      </c>
      <c r="BI455" s="43">
        <v>1</v>
      </c>
      <c r="BJ455" s="42">
        <f>BM455-BK455-BL455</f>
        <v>0</v>
      </c>
      <c r="BK455" s="43">
        <v>0</v>
      </c>
      <c r="BL455" s="43">
        <v>0</v>
      </c>
      <c r="BM455" s="43">
        <v>0</v>
      </c>
      <c r="BN455" s="34">
        <f t="shared" si="407"/>
        <v>-0.1151018115049397</v>
      </c>
      <c r="BO455" s="34">
        <f t="shared" si="408"/>
        <v>-11.340079951225585</v>
      </c>
      <c r="BP455" s="33">
        <v>-0.41670260699975897</v>
      </c>
      <c r="BQ455" s="33">
        <v>-0.17891731412415141</v>
      </c>
      <c r="BR455" s="33">
        <v>0.55730871820426342</v>
      </c>
      <c r="BS455" s="33">
        <v>0</v>
      </c>
      <c r="BT455" s="33">
        <v>0</v>
      </c>
      <c r="BU455" s="9">
        <f t="shared" si="409"/>
        <v>-3.8311202919646958E-2</v>
      </c>
      <c r="BV455" s="34">
        <f t="shared" si="410"/>
        <v>-3.7745027507041335</v>
      </c>
      <c r="BW455" s="33">
        <v>0.47199425715301857</v>
      </c>
      <c r="BX455" s="33">
        <v>1.6071491453772076E-2</v>
      </c>
      <c r="BY455" s="33">
        <v>0</v>
      </c>
      <c r="BZ455" s="33">
        <v>-0.56485635719208338</v>
      </c>
      <c r="CA455" s="9">
        <f t="shared" si="411"/>
        <v>-7.6790608585292741E-2</v>
      </c>
      <c r="CB455" s="34">
        <f t="shared" si="412"/>
        <v>-7.5655772005214521</v>
      </c>
      <c r="CE455" s="68">
        <f t="shared" si="413"/>
        <v>165000</v>
      </c>
      <c r="CF455" s="62">
        <v>0</v>
      </c>
      <c r="CG455" s="62">
        <v>0</v>
      </c>
      <c r="CH455" s="62">
        <v>0</v>
      </c>
      <c r="CI455" s="62">
        <v>0</v>
      </c>
      <c r="CJ455" s="63">
        <f t="shared" si="382"/>
        <v>0</v>
      </c>
      <c r="CK455" s="62">
        <v>0</v>
      </c>
      <c r="CL455" s="63">
        <f t="shared" si="383"/>
        <v>0</v>
      </c>
      <c r="CM455" s="62">
        <v>0</v>
      </c>
      <c r="CN455" t="s">
        <v>1660</v>
      </c>
      <c r="CO455" t="s">
        <v>1134</v>
      </c>
      <c r="CQ455" t="s">
        <v>2400</v>
      </c>
      <c r="CR455">
        <v>74</v>
      </c>
      <c r="CS455">
        <v>220</v>
      </c>
      <c r="CT455">
        <v>2</v>
      </c>
      <c r="CU455" t="s">
        <v>3402</v>
      </c>
      <c r="CZ455" s="72">
        <v>533333.33333333337</v>
      </c>
      <c r="DA455">
        <v>0</v>
      </c>
    </row>
    <row r="456" spans="1:105" x14ac:dyDescent="0.2">
      <c r="A456" s="44" t="s">
        <v>2372</v>
      </c>
      <c r="B456" s="43"/>
      <c r="C456" s="43" t="s">
        <v>530</v>
      </c>
      <c r="D456" s="42" t="s">
        <v>530</v>
      </c>
      <c r="E456" s="42" t="str">
        <f t="shared" si="384"/>
        <v xml:space="preserve">Murray, Andrew </v>
      </c>
      <c r="F456" s="42" t="s">
        <v>376</v>
      </c>
      <c r="G456" s="45" t="s">
        <v>2378</v>
      </c>
      <c r="H456" s="43">
        <v>39</v>
      </c>
      <c r="I456" s="64">
        <v>6</v>
      </c>
      <c r="J456" s="64">
        <v>4</v>
      </c>
      <c r="K456" s="64">
        <v>10</v>
      </c>
      <c r="L456" s="43">
        <v>0</v>
      </c>
      <c r="M456">
        <v>12</v>
      </c>
      <c r="N456">
        <v>45</v>
      </c>
      <c r="O456" s="4">
        <f t="shared" si="385"/>
        <v>0.13333333333333333</v>
      </c>
      <c r="Q456">
        <v>0</v>
      </c>
      <c r="R456">
        <v>0</v>
      </c>
      <c r="S456">
        <v>15</v>
      </c>
      <c r="T456">
        <v>17</v>
      </c>
      <c r="U456" s="4">
        <f t="shared" si="386"/>
        <v>0.46875</v>
      </c>
      <c r="V456">
        <v>1.4</v>
      </c>
      <c r="W456">
        <v>0</v>
      </c>
      <c r="X456">
        <v>0</v>
      </c>
      <c r="Y456">
        <v>0</v>
      </c>
      <c r="Z456">
        <v>0</v>
      </c>
      <c r="AA456">
        <v>6</v>
      </c>
      <c r="AB456">
        <v>4</v>
      </c>
      <c r="AC456" s="9">
        <f t="shared" si="387"/>
        <v>0</v>
      </c>
      <c r="AD456" s="9">
        <f t="shared" si="388"/>
        <v>0</v>
      </c>
      <c r="AE456" s="9">
        <f t="shared" si="389"/>
        <v>0</v>
      </c>
      <c r="AF456" s="9">
        <f t="shared" si="390"/>
        <v>0</v>
      </c>
      <c r="AG456" s="9">
        <f t="shared" si="391"/>
        <v>17.589576547231275</v>
      </c>
      <c r="AH456" s="9">
        <f t="shared" si="392"/>
        <v>11.72638436482085</v>
      </c>
      <c r="AI456" s="58">
        <f t="shared" si="393"/>
        <v>2.4918566775244302</v>
      </c>
      <c r="AJ456" s="58">
        <f t="shared" si="394"/>
        <v>0</v>
      </c>
      <c r="AK456" s="58">
        <f t="shared" si="395"/>
        <v>0</v>
      </c>
      <c r="AL456" s="58">
        <f t="shared" si="396"/>
        <v>2.4918566775244302</v>
      </c>
      <c r="AM456" s="58">
        <f t="shared" si="397"/>
        <v>0</v>
      </c>
      <c r="AN456" s="58">
        <f t="shared" si="398"/>
        <v>12.864800476474091</v>
      </c>
      <c r="AO456" s="56">
        <v>409.33333333333326</v>
      </c>
      <c r="AP456" s="56">
        <v>19.2</v>
      </c>
      <c r="AQ456" s="56">
        <v>27.983333333333334</v>
      </c>
      <c r="AR456" s="57">
        <f>SUM(AO456:AQ456)</f>
        <v>456.51666666666659</v>
      </c>
      <c r="AS456">
        <v>16</v>
      </c>
      <c r="AT456">
        <v>47</v>
      </c>
      <c r="AU456">
        <v>16</v>
      </c>
      <c r="AV456">
        <v>2</v>
      </c>
      <c r="AW456">
        <v>8</v>
      </c>
      <c r="AX456" s="9">
        <f t="shared" si="399"/>
        <v>2.1028805081961233</v>
      </c>
      <c r="AY456" s="9">
        <f t="shared" si="400"/>
        <v>6.1772114928261121</v>
      </c>
      <c r="AZ456" s="9">
        <f t="shared" si="401"/>
        <v>2.1028805081961233</v>
      </c>
      <c r="BA456" s="9">
        <f t="shared" si="402"/>
        <v>0.26286006352451541</v>
      </c>
      <c r="BB456" s="9">
        <f t="shared" si="403"/>
        <v>1.0514402540980616</v>
      </c>
      <c r="BC456" s="33">
        <f t="shared" si="404"/>
        <v>10.495726495726494</v>
      </c>
      <c r="BD456" s="33">
        <f t="shared" si="405"/>
        <v>0.71752136752136753</v>
      </c>
      <c r="BE456" s="33">
        <f t="shared" si="406"/>
        <v>0.49230769230769228</v>
      </c>
      <c r="BF456" s="42">
        <f>BI456-BG456-BH456</f>
        <v>17</v>
      </c>
      <c r="BG456" s="43">
        <v>0</v>
      </c>
      <c r="BH456" s="43">
        <v>0</v>
      </c>
      <c r="BI456" s="43">
        <v>17</v>
      </c>
      <c r="BJ456" s="42">
        <f>BM456-BK456-BL456</f>
        <v>17</v>
      </c>
      <c r="BK456" s="43">
        <v>0</v>
      </c>
      <c r="BL456" s="43">
        <v>6</v>
      </c>
      <c r="BM456" s="43">
        <v>23</v>
      </c>
      <c r="BN456" s="34">
        <f t="shared" si="407"/>
        <v>8.4439106044138725</v>
      </c>
      <c r="BO456" s="34">
        <f t="shared" si="408"/>
        <v>36.992781297859331</v>
      </c>
      <c r="BP456" s="33">
        <v>6.7186000581321155</v>
      </c>
      <c r="BQ456" s="33">
        <v>-1.0153337235025734</v>
      </c>
      <c r="BR456" s="33">
        <v>-0.90843811477320269</v>
      </c>
      <c r="BS456" s="33">
        <v>-0.34856988019078916</v>
      </c>
      <c r="BT456" s="33">
        <v>0</v>
      </c>
      <c r="BU456" s="9">
        <f t="shared" si="409"/>
        <v>4.4462583396655502</v>
      </c>
      <c r="BV456" s="34">
        <f t="shared" si="410"/>
        <v>19.479062493514881</v>
      </c>
      <c r="BW456" s="33">
        <v>3.4416851032962268</v>
      </c>
      <c r="BX456" s="33">
        <v>9.1203734752440535E-2</v>
      </c>
      <c r="BY456" s="33">
        <v>-0.94000628959127952</v>
      </c>
      <c r="BZ456" s="33">
        <v>1.4047697162909347</v>
      </c>
      <c r="CA456" s="9">
        <f t="shared" si="411"/>
        <v>3.9976522647483224</v>
      </c>
      <c r="CB456" s="34">
        <f t="shared" si="412"/>
        <v>17.513718804344446</v>
      </c>
      <c r="CC456" s="47">
        <v>58.918315999999997</v>
      </c>
      <c r="CD456">
        <v>1232527</v>
      </c>
      <c r="CE456" s="68">
        <f t="shared" si="413"/>
        <v>2591467.0256410255</v>
      </c>
      <c r="CF456" s="62">
        <v>10.5</v>
      </c>
      <c r="CG456" s="62">
        <v>12.1</v>
      </c>
      <c r="CH456" s="62">
        <v>-0.5</v>
      </c>
      <c r="CI456" s="62">
        <v>-0.6</v>
      </c>
      <c r="CJ456" s="63">
        <f t="shared" si="382"/>
        <v>-2.3823704586063137</v>
      </c>
      <c r="CK456" s="62">
        <v>1</v>
      </c>
      <c r="CL456" s="63">
        <f t="shared" si="383"/>
        <v>3.9706174310105227</v>
      </c>
      <c r="CM456" s="62">
        <v>0.4</v>
      </c>
      <c r="CN456" t="s">
        <v>1683</v>
      </c>
      <c r="CO456" t="s">
        <v>1684</v>
      </c>
      <c r="CP456" t="s">
        <v>3134</v>
      </c>
      <c r="CQ456" t="s">
        <v>2400</v>
      </c>
      <c r="CR456">
        <v>74</v>
      </c>
      <c r="CS456">
        <v>210</v>
      </c>
      <c r="CT456">
        <v>51</v>
      </c>
      <c r="CU456" t="s">
        <v>3402</v>
      </c>
      <c r="CV456" t="s">
        <v>3090</v>
      </c>
      <c r="CZ456" s="72">
        <v>475000</v>
      </c>
      <c r="DA456">
        <v>0</v>
      </c>
    </row>
    <row r="457" spans="1:105" x14ac:dyDescent="0.2">
      <c r="A457" s="38" t="s">
        <v>2452</v>
      </c>
      <c r="B457" t="s">
        <v>974</v>
      </c>
      <c r="C457" t="s">
        <v>974</v>
      </c>
      <c r="D457" t="s">
        <v>530</v>
      </c>
      <c r="E457" t="str">
        <f t="shared" si="384"/>
        <v xml:space="preserve">Backman, Christian </v>
      </c>
      <c r="F457" t="s">
        <v>2469</v>
      </c>
      <c r="G457" t="s">
        <v>1524</v>
      </c>
      <c r="H457">
        <v>61</v>
      </c>
      <c r="I457">
        <v>7</v>
      </c>
      <c r="J457">
        <v>11</v>
      </c>
      <c r="K457">
        <f>I457+J457</f>
        <v>18</v>
      </c>
      <c r="L457">
        <v>13</v>
      </c>
      <c r="M457">
        <v>36</v>
      </c>
      <c r="N457">
        <v>80</v>
      </c>
      <c r="O457" s="4">
        <f t="shared" si="385"/>
        <v>8.7499999999999994E-2</v>
      </c>
      <c r="P457">
        <v>1690</v>
      </c>
      <c r="Q457">
        <v>0</v>
      </c>
      <c r="R457">
        <v>0</v>
      </c>
      <c r="S457">
        <v>0</v>
      </c>
      <c r="T457">
        <v>0</v>
      </c>
      <c r="U457" s="4">
        <f t="shared" si="386"/>
        <v>0</v>
      </c>
      <c r="V457" s="40">
        <v>0</v>
      </c>
      <c r="W457">
        <v>1</v>
      </c>
      <c r="X457">
        <v>3</v>
      </c>
      <c r="Y457">
        <v>0</v>
      </c>
      <c r="Z457">
        <v>0</v>
      </c>
      <c r="AA457">
        <f>I457-W457-Y457</f>
        <v>6</v>
      </c>
      <c r="AB457">
        <f>J457-X457-Z457</f>
        <v>8</v>
      </c>
      <c r="AC457" s="9">
        <f t="shared" si="387"/>
        <v>1.3684050478941769</v>
      </c>
      <c r="AD457" s="9">
        <f t="shared" si="388"/>
        <v>4.105215143682531</v>
      </c>
      <c r="AE457" s="9">
        <f t="shared" si="389"/>
        <v>0</v>
      </c>
      <c r="AF457" s="9">
        <f t="shared" si="390"/>
        <v>0</v>
      </c>
      <c r="AG457" s="9">
        <f t="shared" si="391"/>
        <v>7.4345603799886417</v>
      </c>
      <c r="AH457" s="9">
        <f t="shared" si="392"/>
        <v>9.9127471733181896</v>
      </c>
      <c r="AI457" s="6">
        <f t="shared" si="393"/>
        <v>3.0977334916619337</v>
      </c>
      <c r="AJ457" s="6">
        <f t="shared" si="394"/>
        <v>3.2841721149460246</v>
      </c>
      <c r="AK457" s="6">
        <f t="shared" si="395"/>
        <v>1.0953346855983772</v>
      </c>
      <c r="AL457" s="6">
        <f t="shared" si="396"/>
        <v>2.3542774536630695</v>
      </c>
      <c r="AM457" s="6">
        <f t="shared" si="397"/>
        <v>0</v>
      </c>
      <c r="AN457" s="6">
        <f t="shared" si="398"/>
        <v>7.3022312373225153</v>
      </c>
      <c r="AO457" s="32">
        <v>968.45</v>
      </c>
      <c r="AP457" s="32">
        <v>219.23333333333329</v>
      </c>
      <c r="AQ457" s="32">
        <v>164.33333333333334</v>
      </c>
      <c r="AR457" s="32">
        <v>1352.0166666666667</v>
      </c>
      <c r="AS457" s="40">
        <v>92</v>
      </c>
      <c r="AT457" s="40">
        <v>15</v>
      </c>
      <c r="AU457" s="40">
        <v>45</v>
      </c>
      <c r="AV457" s="40">
        <v>35</v>
      </c>
      <c r="AW457" s="40">
        <v>19</v>
      </c>
      <c r="AX457" s="9">
        <f t="shared" si="399"/>
        <v>4.0827899064360649</v>
      </c>
      <c r="AY457" s="9">
        <f t="shared" si="400"/>
        <v>0.6656722673537061</v>
      </c>
      <c r="AZ457" s="9">
        <f t="shared" si="401"/>
        <v>1.9970168020611185</v>
      </c>
      <c r="BA457" s="9">
        <f t="shared" si="402"/>
        <v>1.5532352904919811</v>
      </c>
      <c r="BB457" s="9">
        <f t="shared" si="403"/>
        <v>0.84318487198136127</v>
      </c>
      <c r="BC457" s="9">
        <f t="shared" si="404"/>
        <v>15.876229508196722</v>
      </c>
      <c r="BD457" s="9">
        <f t="shared" si="405"/>
        <v>2.6939890710382515</v>
      </c>
      <c r="BE457" s="9">
        <f t="shared" si="406"/>
        <v>3.5939890710382505</v>
      </c>
      <c r="BF457" s="3">
        <v>50</v>
      </c>
      <c r="BG457" s="3">
        <v>12</v>
      </c>
      <c r="BH457" s="3">
        <v>3</v>
      </c>
      <c r="BI457" s="3">
        <v>65</v>
      </c>
      <c r="BJ457" s="3">
        <v>38</v>
      </c>
      <c r="BK457" s="3">
        <v>0</v>
      </c>
      <c r="BL457" s="3">
        <v>20</v>
      </c>
      <c r="BM457" s="3">
        <v>58</v>
      </c>
      <c r="BN457" s="34">
        <f t="shared" si="407"/>
        <v>43.893961760659856</v>
      </c>
      <c r="BO457" s="34">
        <f t="shared" si="408"/>
        <v>64.931095663011831</v>
      </c>
      <c r="BP457" s="34">
        <v>12.342695962194849</v>
      </c>
      <c r="BQ457" s="34">
        <v>-3.600446962295329</v>
      </c>
      <c r="BR457" s="34">
        <v>-0.37014590811535913</v>
      </c>
      <c r="BS457" s="34">
        <v>-0.41056606807894541</v>
      </c>
      <c r="BT457" s="34">
        <v>0</v>
      </c>
      <c r="BU457" s="34">
        <f t="shared" si="409"/>
        <v>7.9615370237052145</v>
      </c>
      <c r="BV457" s="34">
        <f t="shared" si="410"/>
        <v>11.77727644931184</v>
      </c>
      <c r="BW457" s="34">
        <v>19.190907015818315</v>
      </c>
      <c r="BX457" s="34">
        <v>6.8428188285516045</v>
      </c>
      <c r="BY457" s="34">
        <v>6.003193263589381</v>
      </c>
      <c r="BZ457" s="34">
        <v>3.8955056289953474</v>
      </c>
      <c r="CA457" s="34">
        <f t="shared" si="411"/>
        <v>35.932424736954644</v>
      </c>
      <c r="CB457" s="34">
        <f t="shared" si="412"/>
        <v>53.15381921369999</v>
      </c>
      <c r="CC457" s="15">
        <v>64</v>
      </c>
      <c r="CD457" s="7">
        <v>2627299</v>
      </c>
      <c r="CE457" s="68">
        <f t="shared" si="413"/>
        <v>3531778.9836065574</v>
      </c>
      <c r="CF457" s="9">
        <v>27.5</v>
      </c>
      <c r="CG457" s="9">
        <v>28.3</v>
      </c>
      <c r="CH457" s="9">
        <v>14.5</v>
      </c>
      <c r="CI457" s="9">
        <v>0.6</v>
      </c>
      <c r="CJ457" s="9">
        <f t="shared" si="382"/>
        <v>0.69141018869736404</v>
      </c>
      <c r="CK457" s="9">
        <v>6.4</v>
      </c>
      <c r="CL457" s="9">
        <f t="shared" si="383"/>
        <v>7.3750420127718836</v>
      </c>
      <c r="CM457" s="9">
        <v>6.9</v>
      </c>
      <c r="CN457" t="s">
        <v>3610</v>
      </c>
      <c r="CO457" t="s">
        <v>3611</v>
      </c>
      <c r="CQ457" t="s">
        <v>2436</v>
      </c>
      <c r="CR457">
        <v>76</v>
      </c>
      <c r="CS457">
        <v>206</v>
      </c>
      <c r="CU457" t="s">
        <v>3402</v>
      </c>
      <c r="CV457" t="s">
        <v>2382</v>
      </c>
      <c r="CW457">
        <v>0</v>
      </c>
      <c r="CX457">
        <v>0</v>
      </c>
      <c r="CY457">
        <v>0</v>
      </c>
      <c r="CZ457" s="70"/>
      <c r="DA457">
        <v>0</v>
      </c>
    </row>
    <row r="458" spans="1:105" x14ac:dyDescent="0.2">
      <c r="A458" s="78" t="s">
        <v>2372</v>
      </c>
      <c r="B458" s="52" t="s">
        <v>974</v>
      </c>
      <c r="C458" s="52" t="s">
        <v>968</v>
      </c>
      <c r="D458" s="53" t="s">
        <v>530</v>
      </c>
      <c r="E458" s="53" t="str">
        <f t="shared" si="384"/>
        <v xml:space="preserve">Backman, Christian </v>
      </c>
      <c r="F458" s="53" t="s">
        <v>2469</v>
      </c>
      <c r="G458" s="54" t="s">
        <v>2374</v>
      </c>
      <c r="H458" s="52">
        <v>18</v>
      </c>
      <c r="I458" s="53"/>
      <c r="J458" s="53"/>
      <c r="K458" s="53"/>
      <c r="L458" s="52">
        <v>2</v>
      </c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24">
        <f t="shared" si="387"/>
        <v>0</v>
      </c>
      <c r="AD458" s="24">
        <f t="shared" si="388"/>
        <v>0</v>
      </c>
      <c r="AE458" s="24">
        <f t="shared" si="389"/>
        <v>0</v>
      </c>
      <c r="AF458" s="24">
        <f t="shared" si="390"/>
        <v>0</v>
      </c>
      <c r="AG458" s="24">
        <f t="shared" si="391"/>
        <v>0</v>
      </c>
      <c r="AH458" s="24">
        <f t="shared" si="392"/>
        <v>0</v>
      </c>
      <c r="AI458" s="21">
        <f t="shared" si="393"/>
        <v>1.9197724714107955</v>
      </c>
      <c r="AJ458" s="21">
        <f t="shared" si="394"/>
        <v>6.0759493670886071</v>
      </c>
      <c r="AK458" s="21">
        <f t="shared" si="395"/>
        <v>0</v>
      </c>
      <c r="AL458" s="21">
        <f t="shared" si="396"/>
        <v>1.4931563666528409</v>
      </c>
      <c r="AM458" s="21">
        <f t="shared" si="397"/>
        <v>0</v>
      </c>
      <c r="AN458" s="21">
        <f t="shared" si="398"/>
        <v>3.3582089552238807</v>
      </c>
      <c r="AO458" s="60">
        <v>281.28333333333336</v>
      </c>
      <c r="AP458" s="60">
        <v>39.5</v>
      </c>
      <c r="AQ458" s="60">
        <v>17.866666666666667</v>
      </c>
      <c r="AR458" s="61">
        <f>SUM(AO458:AQ458)</f>
        <v>338.65000000000003</v>
      </c>
      <c r="AS458" s="19"/>
      <c r="AT458" s="19"/>
      <c r="AU458" s="19"/>
      <c r="AV458" s="19"/>
      <c r="AW458" s="19"/>
      <c r="AX458" s="24">
        <f t="shared" si="399"/>
        <v>0</v>
      </c>
      <c r="AY458" s="24">
        <f t="shared" si="400"/>
        <v>0</v>
      </c>
      <c r="AZ458" s="24">
        <f t="shared" si="401"/>
        <v>0</v>
      </c>
      <c r="BA458" s="24">
        <f t="shared" si="402"/>
        <v>0</v>
      </c>
      <c r="BB458" s="24">
        <f t="shared" si="403"/>
        <v>0</v>
      </c>
      <c r="BC458" s="24">
        <f t="shared" si="404"/>
        <v>15.626851851851853</v>
      </c>
      <c r="BD458" s="24">
        <f t="shared" si="405"/>
        <v>0.99259259259259258</v>
      </c>
      <c r="BE458" s="24">
        <f t="shared" si="406"/>
        <v>2.1944444444444446</v>
      </c>
      <c r="BF458" s="53">
        <f>BI458-BG458-BH458</f>
        <v>9</v>
      </c>
      <c r="BG458" s="52">
        <v>4</v>
      </c>
      <c r="BH458" s="52">
        <v>0</v>
      </c>
      <c r="BI458" s="52">
        <v>13</v>
      </c>
      <c r="BJ458" s="53">
        <f>BM458-BK458-BL458</f>
        <v>7</v>
      </c>
      <c r="BK458" s="52">
        <v>0</v>
      </c>
      <c r="BL458" s="52">
        <v>1</v>
      </c>
      <c r="BM458" s="52">
        <v>8</v>
      </c>
      <c r="BN458" s="35">
        <f t="shared" si="407"/>
        <v>13.983778593200739</v>
      </c>
      <c r="BO458" s="35">
        <f t="shared" si="408"/>
        <v>82.585433888679972</v>
      </c>
      <c r="BP458" s="24">
        <v>3.6527034018984383</v>
      </c>
      <c r="BQ458" s="24">
        <v>2.2568016531556778</v>
      </c>
      <c r="BR458" s="24">
        <v>-0.31179610264293606</v>
      </c>
      <c r="BS458" s="24">
        <v>-4.628596045098448E-2</v>
      </c>
      <c r="BT458" s="24">
        <v>0</v>
      </c>
      <c r="BU458" s="24">
        <f t="shared" si="409"/>
        <v>5.5514229919601954</v>
      </c>
      <c r="BV458" s="35">
        <f t="shared" si="410"/>
        <v>32.785607511945635</v>
      </c>
      <c r="BW458" s="24">
        <v>8.9274549473128904</v>
      </c>
      <c r="BX458" s="24">
        <v>1.1023067372132485</v>
      </c>
      <c r="BY458" s="24">
        <v>1.5518299104610773</v>
      </c>
      <c r="BZ458" s="24">
        <v>-3.1492359937466716</v>
      </c>
      <c r="CA458" s="24">
        <f t="shared" si="411"/>
        <v>8.4323556012405447</v>
      </c>
      <c r="CB458" s="35">
        <f t="shared" si="412"/>
        <v>49.799826376734352</v>
      </c>
      <c r="CC458" s="22"/>
      <c r="CD458" s="19"/>
      <c r="CE458" s="76">
        <f t="shared" si="413"/>
        <v>165000</v>
      </c>
      <c r="CF458" s="24"/>
      <c r="CG458" s="24"/>
      <c r="CH458" s="24"/>
      <c r="CI458" s="24"/>
      <c r="CJ458" s="24"/>
      <c r="CK458" s="24"/>
      <c r="CL458" s="24"/>
      <c r="CM458" s="24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74">
        <v>2300000</v>
      </c>
      <c r="DA458" s="19">
        <v>1</v>
      </c>
    </row>
    <row r="459" spans="1:105" x14ac:dyDescent="0.2">
      <c r="A459" s="78" t="s">
        <v>2372</v>
      </c>
      <c r="B459" s="52" t="s">
        <v>974</v>
      </c>
      <c r="C459" s="52" t="s">
        <v>974</v>
      </c>
      <c r="D459" s="53" t="s">
        <v>530</v>
      </c>
      <c r="E459" s="53" t="str">
        <f t="shared" si="384"/>
        <v xml:space="preserve">Backman, Christian </v>
      </c>
      <c r="F459" s="53" t="s">
        <v>2469</v>
      </c>
      <c r="G459" s="54" t="s">
        <v>2374</v>
      </c>
      <c r="H459" s="52">
        <v>45</v>
      </c>
      <c r="I459" s="19">
        <v>1</v>
      </c>
      <c r="J459" s="19">
        <v>9</v>
      </c>
      <c r="K459" s="19">
        <v>10</v>
      </c>
      <c r="L459" s="52">
        <v>-4</v>
      </c>
      <c r="M459" s="19">
        <v>30</v>
      </c>
      <c r="N459" s="19">
        <v>30</v>
      </c>
      <c r="O459" s="20">
        <f t="shared" ref="O459:O469" si="414">IF(N459=0,0,I459/N459)</f>
        <v>3.3333333333333333E-2</v>
      </c>
      <c r="P459" s="19"/>
      <c r="Q459" s="19"/>
      <c r="R459" s="19"/>
      <c r="S459" s="19">
        <v>0</v>
      </c>
      <c r="T459" s="19">
        <v>0</v>
      </c>
      <c r="U459" s="20">
        <f t="shared" ref="U459:U469" si="415">IF(S459+T459=0,0,S459/(S459+T459))</f>
        <v>0</v>
      </c>
      <c r="V459" s="19"/>
      <c r="W459" s="19"/>
      <c r="X459" s="19"/>
      <c r="Y459" s="19"/>
      <c r="Z459" s="19"/>
      <c r="AA459" s="19"/>
      <c r="AB459" s="19"/>
      <c r="AC459" s="24">
        <f t="shared" si="387"/>
        <v>0</v>
      </c>
      <c r="AD459" s="24">
        <f t="shared" si="388"/>
        <v>0</v>
      </c>
      <c r="AE459" s="24">
        <f t="shared" si="389"/>
        <v>0</v>
      </c>
      <c r="AF459" s="24">
        <f t="shared" si="390"/>
        <v>0</v>
      </c>
      <c r="AG459" s="24">
        <f t="shared" si="391"/>
        <v>0</v>
      </c>
      <c r="AH459" s="24">
        <f t="shared" si="392"/>
        <v>0</v>
      </c>
      <c r="AI459" s="21">
        <f t="shared" si="393"/>
        <v>2.1743332044839581</v>
      </c>
      <c r="AJ459" s="21">
        <f t="shared" si="394"/>
        <v>4.7244094488188972</v>
      </c>
      <c r="AK459" s="21">
        <f t="shared" si="395"/>
        <v>0</v>
      </c>
      <c r="AL459" s="21">
        <f t="shared" si="396"/>
        <v>2.435253189022033</v>
      </c>
      <c r="AM459" s="21">
        <f t="shared" si="397"/>
        <v>0.47244094488188976</v>
      </c>
      <c r="AN459" s="21">
        <f t="shared" si="398"/>
        <v>4.388905821395916</v>
      </c>
      <c r="AO459" s="60">
        <v>689.86666666666667</v>
      </c>
      <c r="AP459" s="60">
        <v>127</v>
      </c>
      <c r="AQ459" s="60">
        <v>54.683333333333337</v>
      </c>
      <c r="AR459" s="61">
        <f>SUM(AO459:AQ459)</f>
        <v>871.55</v>
      </c>
      <c r="AS459" s="19"/>
      <c r="AT459" s="19"/>
      <c r="AU459" s="19"/>
      <c r="AV459" s="19"/>
      <c r="AW459" s="19"/>
      <c r="AX459" s="24">
        <f t="shared" si="399"/>
        <v>0</v>
      </c>
      <c r="AY459" s="24">
        <f t="shared" si="400"/>
        <v>0</v>
      </c>
      <c r="AZ459" s="24">
        <f t="shared" si="401"/>
        <v>0</v>
      </c>
      <c r="BA459" s="24">
        <f t="shared" si="402"/>
        <v>0</v>
      </c>
      <c r="BB459" s="24">
        <f t="shared" si="403"/>
        <v>0</v>
      </c>
      <c r="BC459" s="24">
        <f t="shared" si="404"/>
        <v>15.330370370370371</v>
      </c>
      <c r="BD459" s="24">
        <f t="shared" si="405"/>
        <v>1.2151851851851854</v>
      </c>
      <c r="BE459" s="24">
        <f t="shared" si="406"/>
        <v>2.8222222222222224</v>
      </c>
      <c r="BF459" s="53">
        <f>BI459-BG459-BH459</f>
        <v>25</v>
      </c>
      <c r="BG459" s="52">
        <v>10</v>
      </c>
      <c r="BH459" s="52">
        <v>0</v>
      </c>
      <c r="BI459" s="52">
        <v>35</v>
      </c>
      <c r="BJ459" s="53">
        <f>BM459-BK459-BL459</f>
        <v>28</v>
      </c>
      <c r="BK459" s="52">
        <v>1</v>
      </c>
      <c r="BL459" s="52">
        <v>4</v>
      </c>
      <c r="BM459" s="52">
        <v>33</v>
      </c>
      <c r="BN459" s="35">
        <f t="shared" si="407"/>
        <v>21.135316439786539</v>
      </c>
      <c r="BO459" s="35">
        <f t="shared" si="408"/>
        <v>48.500525362369437</v>
      </c>
      <c r="BP459" s="24">
        <v>2.8813548368981281</v>
      </c>
      <c r="BQ459" s="24">
        <v>-3.4085300669339405</v>
      </c>
      <c r="BR459" s="24">
        <v>0.48355285171757356</v>
      </c>
      <c r="BS459" s="24">
        <v>-0.13806216173069136</v>
      </c>
      <c r="BT459" s="24">
        <v>0</v>
      </c>
      <c r="BU459" s="24">
        <f t="shared" si="409"/>
        <v>-0.18168454004893014</v>
      </c>
      <c r="BV459" s="35">
        <f t="shared" si="410"/>
        <v>-0.41692281578550894</v>
      </c>
      <c r="BW459" s="24">
        <v>13.227458995749082</v>
      </c>
      <c r="BX459" s="24">
        <v>4.2138217495126495</v>
      </c>
      <c r="BY459" s="24">
        <v>4.2264554829620087</v>
      </c>
      <c r="BZ459" s="24">
        <v>-0.35073524838827186</v>
      </c>
      <c r="CA459" s="24">
        <f t="shared" si="411"/>
        <v>21.31700097983547</v>
      </c>
      <c r="CB459" s="35">
        <f t="shared" si="412"/>
        <v>48.917448178154942</v>
      </c>
      <c r="CC459" s="55">
        <v>46.293678</v>
      </c>
      <c r="CD459" s="19">
        <v>820412</v>
      </c>
      <c r="CE459" s="76">
        <f t="shared" si="413"/>
        <v>1494972.9777777779</v>
      </c>
      <c r="CF459" s="24"/>
      <c r="CG459" s="24"/>
      <c r="CH459" s="24"/>
      <c r="CI459" s="24"/>
      <c r="CJ459" s="24"/>
      <c r="CK459" s="24"/>
      <c r="CL459" s="24"/>
      <c r="CM459" s="24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74">
        <v>2300000</v>
      </c>
      <c r="DA459" s="19">
        <v>1</v>
      </c>
    </row>
    <row r="460" spans="1:105" x14ac:dyDescent="0.2">
      <c r="A460" s="80" t="s">
        <v>2372</v>
      </c>
      <c r="B460" s="48" t="s">
        <v>974</v>
      </c>
      <c r="C460" s="48" t="s">
        <v>968</v>
      </c>
      <c r="D460" s="49" t="s">
        <v>530</v>
      </c>
      <c r="E460" s="49" t="str">
        <f t="shared" si="384"/>
        <v xml:space="preserve">Backman, Christian </v>
      </c>
      <c r="F460" s="49" t="s">
        <v>2469</v>
      </c>
      <c r="G460" s="50" t="s">
        <v>2374</v>
      </c>
      <c r="H460" s="48">
        <v>63</v>
      </c>
      <c r="I460" s="65">
        <v>3</v>
      </c>
      <c r="J460" s="65">
        <v>15</v>
      </c>
      <c r="K460" s="65">
        <v>18</v>
      </c>
      <c r="L460" s="48">
        <v>-2</v>
      </c>
      <c r="M460" s="10">
        <v>50</v>
      </c>
      <c r="N460" s="10">
        <v>51</v>
      </c>
      <c r="O460" s="11">
        <f t="shared" si="414"/>
        <v>5.8823529411764705E-2</v>
      </c>
      <c r="P460" s="10"/>
      <c r="Q460" s="10">
        <v>0</v>
      </c>
      <c r="R460" s="10">
        <v>0</v>
      </c>
      <c r="S460" s="10">
        <v>0</v>
      </c>
      <c r="T460" s="10">
        <v>0</v>
      </c>
      <c r="U460" s="11">
        <f t="shared" si="415"/>
        <v>0</v>
      </c>
      <c r="V460" s="10">
        <v>0</v>
      </c>
      <c r="W460" s="10">
        <v>1</v>
      </c>
      <c r="X460" s="10">
        <v>4</v>
      </c>
      <c r="Y460" s="10">
        <v>0</v>
      </c>
      <c r="Z460" s="10">
        <v>0</v>
      </c>
      <c r="AA460" s="10">
        <v>2</v>
      </c>
      <c r="AB460" s="10">
        <v>11</v>
      </c>
      <c r="AC460" s="13">
        <f t="shared" si="387"/>
        <v>1.8018018018018018</v>
      </c>
      <c r="AD460" s="13">
        <f t="shared" si="388"/>
        <v>7.2072072072072073</v>
      </c>
      <c r="AE460" s="13">
        <f t="shared" si="389"/>
        <v>0</v>
      </c>
      <c r="AF460" s="13">
        <f t="shared" si="390"/>
        <v>0</v>
      </c>
      <c r="AG460" s="13">
        <f t="shared" si="391"/>
        <v>2.4711696869851729</v>
      </c>
      <c r="AH460" s="13">
        <f t="shared" si="392"/>
        <v>13.59143327841845</v>
      </c>
      <c r="AI460" s="29">
        <f t="shared" si="393"/>
        <v>2.1004942339373969</v>
      </c>
      <c r="AJ460" s="29">
        <f t="shared" si="394"/>
        <v>5.045045045045045</v>
      </c>
      <c r="AK460" s="29">
        <f t="shared" si="395"/>
        <v>0</v>
      </c>
      <c r="AL460" s="29">
        <f t="shared" si="396"/>
        <v>2.1622734761120266</v>
      </c>
      <c r="AM460" s="29">
        <f t="shared" si="397"/>
        <v>0.36036036036036034</v>
      </c>
      <c r="AN460" s="29">
        <f t="shared" si="398"/>
        <v>4.1322314049586781</v>
      </c>
      <c r="AO460" s="13">
        <v>971.2</v>
      </c>
      <c r="AP460" s="13">
        <v>166.5</v>
      </c>
      <c r="AQ460" s="13">
        <v>72.599999999999994</v>
      </c>
      <c r="AR460" s="59">
        <v>1210.2</v>
      </c>
      <c r="AS460" s="10">
        <v>51</v>
      </c>
      <c r="AT460" s="10">
        <v>34</v>
      </c>
      <c r="AU460" s="10">
        <v>29</v>
      </c>
      <c r="AV460" s="10">
        <v>25</v>
      </c>
      <c r="AW460" s="10">
        <v>13</v>
      </c>
      <c r="AX460" s="13">
        <f t="shared" si="399"/>
        <v>2.5285076846802181</v>
      </c>
      <c r="AY460" s="13">
        <f t="shared" si="400"/>
        <v>1.6856717897868119</v>
      </c>
      <c r="AZ460" s="13">
        <f t="shared" si="401"/>
        <v>1.4377788795240456</v>
      </c>
      <c r="BA460" s="13">
        <f t="shared" si="402"/>
        <v>1.2394645513138323</v>
      </c>
      <c r="BB460" s="13">
        <f t="shared" si="403"/>
        <v>0.64452156668319283</v>
      </c>
      <c r="BC460" s="13">
        <f t="shared" si="404"/>
        <v>15.415873015873016</v>
      </c>
      <c r="BD460" s="13">
        <f t="shared" si="405"/>
        <v>1.1523809523809523</v>
      </c>
      <c r="BE460" s="13">
        <f t="shared" si="406"/>
        <v>2.6428571428571428</v>
      </c>
      <c r="BF460" s="49">
        <v>34</v>
      </c>
      <c r="BG460" s="49">
        <v>14</v>
      </c>
      <c r="BH460" s="49">
        <v>0</v>
      </c>
      <c r="BI460" s="49">
        <v>48</v>
      </c>
      <c r="BJ460" s="49">
        <v>35</v>
      </c>
      <c r="BK460" s="49">
        <v>1</v>
      </c>
      <c r="BL460" s="49">
        <v>5</v>
      </c>
      <c r="BM460" s="49">
        <v>41</v>
      </c>
      <c r="BN460" s="39">
        <v>35.1</v>
      </c>
      <c r="BO460" s="39">
        <v>58</v>
      </c>
      <c r="BP460" s="13">
        <v>6.5</v>
      </c>
      <c r="BQ460" s="13">
        <v>-1.2</v>
      </c>
      <c r="BR460" s="13">
        <v>0.2</v>
      </c>
      <c r="BS460" s="13">
        <v>-0.2</v>
      </c>
      <c r="BT460" s="13">
        <v>0</v>
      </c>
      <c r="BU460" s="13">
        <v>5.4</v>
      </c>
      <c r="BV460" s="39">
        <v>8.9</v>
      </c>
      <c r="BW460" s="13">
        <v>22.2</v>
      </c>
      <c r="BX460" s="13">
        <v>5.3</v>
      </c>
      <c r="BY460" s="13">
        <v>5.8</v>
      </c>
      <c r="BZ460" s="13">
        <v>-3.5</v>
      </c>
      <c r="CA460" s="13">
        <v>29.7</v>
      </c>
      <c r="CB460" s="39">
        <v>49.2</v>
      </c>
      <c r="CC460" s="51">
        <v>49.773513999999999</v>
      </c>
      <c r="CD460" s="10">
        <v>1648529</v>
      </c>
      <c r="CE460" s="73">
        <f t="shared" si="413"/>
        <v>2145704.4126984128</v>
      </c>
      <c r="CF460" s="66">
        <v>24.3</v>
      </c>
      <c r="CG460" s="66">
        <v>21.4</v>
      </c>
      <c r="CH460" s="66">
        <v>2.1</v>
      </c>
      <c r="CI460" s="66">
        <v>0.9</v>
      </c>
      <c r="CJ460" s="67">
        <f t="shared" ref="CJ460:CJ469" si="416">CI460/(AO460+2*(AP460+AQ460))*2000</f>
        <v>1.241893197185042</v>
      </c>
      <c r="CK460" s="66">
        <v>2.8</v>
      </c>
      <c r="CL460" s="67">
        <f t="shared" ref="CL460:CL469" si="417">CK460/(AO460+2*(AP460+AQ460))*2000</f>
        <v>3.8636677245756856</v>
      </c>
      <c r="CM460" s="66">
        <v>3.7</v>
      </c>
      <c r="CN460" s="10" t="s">
        <v>1800</v>
      </c>
      <c r="CO460" s="10" t="s">
        <v>3124</v>
      </c>
      <c r="CP460" s="10"/>
      <c r="CQ460" s="10" t="s">
        <v>2436</v>
      </c>
      <c r="CR460" s="10">
        <v>76</v>
      </c>
      <c r="CS460" s="10">
        <v>210</v>
      </c>
      <c r="CT460" s="10">
        <v>55</v>
      </c>
      <c r="CU460" s="10" t="s">
        <v>3402</v>
      </c>
      <c r="CV460" s="10"/>
      <c r="CW460" s="10"/>
      <c r="CX460" s="10"/>
      <c r="CY460" s="10"/>
      <c r="CZ460" s="73">
        <v>2300000</v>
      </c>
      <c r="DA460" s="10">
        <v>2</v>
      </c>
    </row>
    <row r="461" spans="1:105" x14ac:dyDescent="0.2">
      <c r="A461" s="44" t="s">
        <v>2372</v>
      </c>
      <c r="B461" s="43"/>
      <c r="C461" s="43" t="s">
        <v>530</v>
      </c>
      <c r="D461" s="82" t="s">
        <v>530</v>
      </c>
      <c r="E461" s="42" t="str">
        <f t="shared" si="384"/>
        <v xml:space="preserve">Wilson, Clay </v>
      </c>
      <c r="F461" s="42" t="s">
        <v>2349</v>
      </c>
      <c r="G461" s="45" t="s">
        <v>2374</v>
      </c>
      <c r="H461" s="43">
        <v>7</v>
      </c>
      <c r="I461" s="64">
        <v>1</v>
      </c>
      <c r="J461" s="64">
        <v>1</v>
      </c>
      <c r="K461" s="64">
        <v>2</v>
      </c>
      <c r="L461" s="43">
        <v>3</v>
      </c>
      <c r="M461">
        <v>2</v>
      </c>
      <c r="N461">
        <v>12</v>
      </c>
      <c r="O461" s="4">
        <f t="shared" si="414"/>
        <v>8.3333333333333329E-2</v>
      </c>
      <c r="Q461">
        <v>0</v>
      </c>
      <c r="R461">
        <v>0</v>
      </c>
      <c r="S461">
        <v>0</v>
      </c>
      <c r="T461">
        <v>0</v>
      </c>
      <c r="U461" s="4">
        <f t="shared" si="415"/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 s="9">
        <f t="shared" si="387"/>
        <v>0</v>
      </c>
      <c r="AD461" s="9">
        <f t="shared" si="388"/>
        <v>9.2071611253196917</v>
      </c>
      <c r="AE461" s="9">
        <f t="shared" si="389"/>
        <v>0</v>
      </c>
      <c r="AF461" s="9">
        <f t="shared" si="390"/>
        <v>0</v>
      </c>
      <c r="AG461" s="9">
        <f t="shared" si="391"/>
        <v>14.114879435404822</v>
      </c>
      <c r="AH461" s="9">
        <f t="shared" si="392"/>
        <v>0</v>
      </c>
      <c r="AI461" s="58">
        <f t="shared" si="393"/>
        <v>3.5287198588512059</v>
      </c>
      <c r="AJ461" s="58">
        <f t="shared" si="394"/>
        <v>5.524296675191815</v>
      </c>
      <c r="AK461" s="58">
        <f t="shared" si="395"/>
        <v>0</v>
      </c>
      <c r="AL461" s="58">
        <f t="shared" si="396"/>
        <v>0.70574397177024106</v>
      </c>
      <c r="AM461" s="58">
        <f t="shared" si="397"/>
        <v>1.8414322250639386</v>
      </c>
      <c r="AN461" s="58">
        <f t="shared" si="398"/>
        <v>0</v>
      </c>
      <c r="AO461" s="56">
        <v>85.016666666666666</v>
      </c>
      <c r="AP461" s="56">
        <v>32.583333333333336</v>
      </c>
      <c r="AQ461" s="56">
        <v>0.83333333333333337</v>
      </c>
      <c r="AR461" s="57">
        <f>SUM(AO461:AQ461)</f>
        <v>118.43333333333332</v>
      </c>
      <c r="AS461">
        <v>2</v>
      </c>
      <c r="AT461">
        <v>2</v>
      </c>
      <c r="AU461">
        <v>4</v>
      </c>
      <c r="AV461">
        <v>2</v>
      </c>
      <c r="AW461">
        <v>0</v>
      </c>
      <c r="AX461" s="9">
        <f t="shared" si="399"/>
        <v>1.0132282578103013</v>
      </c>
      <c r="AY461" s="9">
        <f t="shared" si="400"/>
        <v>1.0132282578103013</v>
      </c>
      <c r="AZ461" s="9">
        <f t="shared" si="401"/>
        <v>2.0264565156206027</v>
      </c>
      <c r="BA461" s="9">
        <f t="shared" si="402"/>
        <v>1.0132282578103013</v>
      </c>
      <c r="BB461" s="9">
        <f t="shared" si="403"/>
        <v>0</v>
      </c>
      <c r="BC461" s="33">
        <f t="shared" si="404"/>
        <v>12.145238095238096</v>
      </c>
      <c r="BD461" s="33">
        <f t="shared" si="405"/>
        <v>0.11904761904761905</v>
      </c>
      <c r="BE461" s="33">
        <f t="shared" si="406"/>
        <v>4.6547619047619051</v>
      </c>
      <c r="BF461" s="42">
        <f>BI461-BG461-BH461</f>
        <v>5</v>
      </c>
      <c r="BG461" s="43">
        <v>3</v>
      </c>
      <c r="BH461" s="43">
        <v>0</v>
      </c>
      <c r="BI461" s="43">
        <v>8</v>
      </c>
      <c r="BJ461" s="42">
        <f>BM461-BK461-BL461</f>
        <v>1</v>
      </c>
      <c r="BK461" s="43">
        <v>1</v>
      </c>
      <c r="BL461" s="43">
        <v>0</v>
      </c>
      <c r="BM461" s="43">
        <v>2</v>
      </c>
      <c r="BN461" s="34">
        <f t="shared" ref="BN461:BN471" si="418">BU461+CA461</f>
        <v>6.2480218303212833</v>
      </c>
      <c r="BO461" s="34">
        <f t="shared" ref="BO461:BO471" si="419">BN461/AR461*2000</f>
        <v>105.51120456495272</v>
      </c>
      <c r="BP461" s="33">
        <v>1.5557471523325379</v>
      </c>
      <c r="BQ461" s="33">
        <v>-0.12680903516204781</v>
      </c>
      <c r="BR461" s="33">
        <v>0.3268996242009431</v>
      </c>
      <c r="BS461" s="33">
        <v>-1.9730593486815867E-3</v>
      </c>
      <c r="BT461" s="33">
        <v>0</v>
      </c>
      <c r="BU461" s="9">
        <f t="shared" ref="BU461:BU471" si="420">SUM(BP461:BT461)</f>
        <v>1.7538646820227517</v>
      </c>
      <c r="BV461" s="34">
        <f t="shared" ref="BV461:BV471" si="421">BU461/AR461*2000</f>
        <v>29.61775427001551</v>
      </c>
      <c r="BW461" s="33">
        <v>4.8370972785450626</v>
      </c>
      <c r="BX461" s="33">
        <v>-1.3260907496111487</v>
      </c>
      <c r="BY461" s="33">
        <v>0.14251330148808952</v>
      </c>
      <c r="BZ461" s="33">
        <v>0.84063731787652918</v>
      </c>
      <c r="CA461" s="9">
        <f t="shared" ref="CA461:CA471" si="422">SUM(BW461:BZ461)</f>
        <v>4.4941571482985321</v>
      </c>
      <c r="CB461" s="34">
        <f t="shared" ref="CB461:CB471" si="423">CA461/AR461*2000</f>
        <v>75.89345029493721</v>
      </c>
      <c r="CE461" s="68">
        <f t="shared" si="413"/>
        <v>165000</v>
      </c>
      <c r="CF461" s="62">
        <v>3.4</v>
      </c>
      <c r="CG461" s="62">
        <v>2.2999999999999998</v>
      </c>
      <c r="CH461" s="62">
        <v>3.5</v>
      </c>
      <c r="CI461" s="62">
        <v>0.1</v>
      </c>
      <c r="CJ461" s="63">
        <f t="shared" si="416"/>
        <v>1.3170892327955217</v>
      </c>
      <c r="CK461" s="62">
        <v>1.2</v>
      </c>
      <c r="CL461" s="63">
        <f t="shared" si="417"/>
        <v>15.80507079354626</v>
      </c>
      <c r="CM461" s="62">
        <v>1.2</v>
      </c>
      <c r="CN461" t="s">
        <v>1811</v>
      </c>
      <c r="CO461" t="s">
        <v>1812</v>
      </c>
      <c r="CP461" t="s">
        <v>2413</v>
      </c>
      <c r="CQ461" t="s">
        <v>2414</v>
      </c>
      <c r="CR461">
        <v>72</v>
      </c>
      <c r="CS461">
        <v>195</v>
      </c>
      <c r="CT461">
        <v>4</v>
      </c>
      <c r="CU461" t="s">
        <v>3402</v>
      </c>
      <c r="CV461" t="s">
        <v>3090</v>
      </c>
      <c r="CZ461" s="72">
        <v>850000</v>
      </c>
      <c r="DA461">
        <v>0</v>
      </c>
    </row>
    <row r="462" spans="1:105" x14ac:dyDescent="0.2">
      <c r="A462" s="38" t="s">
        <v>2452</v>
      </c>
      <c r="B462" t="s">
        <v>956</v>
      </c>
      <c r="C462" t="s">
        <v>975</v>
      </c>
      <c r="D462" t="s">
        <v>530</v>
      </c>
      <c r="E462" t="str">
        <f t="shared" si="384"/>
        <v xml:space="preserve">MacDonald, Craig </v>
      </c>
      <c r="F462" t="s">
        <v>314</v>
      </c>
      <c r="G462" t="s">
        <v>1537</v>
      </c>
      <c r="H462">
        <v>25</v>
      </c>
      <c r="I462">
        <v>3</v>
      </c>
      <c r="J462">
        <v>2</v>
      </c>
      <c r="K462">
        <f>I462+J462</f>
        <v>5</v>
      </c>
      <c r="L462">
        <v>-2</v>
      </c>
      <c r="M462">
        <v>14</v>
      </c>
      <c r="N462">
        <v>30</v>
      </c>
      <c r="O462" s="4">
        <f t="shared" si="414"/>
        <v>0.1</v>
      </c>
      <c r="P462">
        <v>423</v>
      </c>
      <c r="Q462">
        <v>0</v>
      </c>
      <c r="R462">
        <v>0</v>
      </c>
      <c r="S462">
        <v>85</v>
      </c>
      <c r="T462">
        <v>93</v>
      </c>
      <c r="U462" s="4">
        <f t="shared" si="415"/>
        <v>0.47752808988764045</v>
      </c>
      <c r="V462" s="40">
        <v>12.9</v>
      </c>
      <c r="W462">
        <v>0</v>
      </c>
      <c r="X462">
        <v>0</v>
      </c>
      <c r="Y462">
        <v>1</v>
      </c>
      <c r="Z462">
        <v>0</v>
      </c>
      <c r="AA462">
        <f>I462-W462-Y462</f>
        <v>2</v>
      </c>
      <c r="AB462">
        <f>J462-X462-Z462</f>
        <v>2</v>
      </c>
      <c r="AC462" s="9">
        <f t="shared" si="387"/>
        <v>0</v>
      </c>
      <c r="AD462" s="9">
        <f t="shared" si="388"/>
        <v>0</v>
      </c>
      <c r="AE462" s="9">
        <f t="shared" si="389"/>
        <v>4.0937002501705706</v>
      </c>
      <c r="AF462" s="9">
        <f t="shared" si="390"/>
        <v>0</v>
      </c>
      <c r="AG462" s="9">
        <f t="shared" si="391"/>
        <v>11.843079200592154</v>
      </c>
      <c r="AH462" s="9">
        <f t="shared" si="392"/>
        <v>11.843079200592154</v>
      </c>
      <c r="AI462" s="6">
        <f t="shared" si="393"/>
        <v>1.776461880088823</v>
      </c>
      <c r="AJ462" s="6">
        <f t="shared" si="394"/>
        <v>0</v>
      </c>
      <c r="AK462" s="6">
        <f t="shared" si="395"/>
        <v>0.81874005003411421</v>
      </c>
      <c r="AL462" s="6">
        <f t="shared" si="396"/>
        <v>2.6646928201332343</v>
      </c>
      <c r="AM462" s="6">
        <f t="shared" si="397"/>
        <v>0</v>
      </c>
      <c r="AN462" s="6">
        <f t="shared" si="398"/>
        <v>9.006140550375255</v>
      </c>
      <c r="AO462" s="32">
        <v>202.65</v>
      </c>
      <c r="AP462" s="32">
        <v>4.1166666666666663</v>
      </c>
      <c r="AQ462" s="32">
        <v>73.283333333333331</v>
      </c>
      <c r="AR462" s="32">
        <v>280.05</v>
      </c>
      <c r="AS462" s="40">
        <v>17</v>
      </c>
      <c r="AT462" s="40">
        <v>21</v>
      </c>
      <c r="AU462" s="40">
        <v>8</v>
      </c>
      <c r="AV462" s="40">
        <v>6</v>
      </c>
      <c r="AW462" s="40">
        <v>3</v>
      </c>
      <c r="AX462" s="9">
        <f t="shared" si="399"/>
        <v>3.642206748794858</v>
      </c>
      <c r="AY462" s="9">
        <f t="shared" si="400"/>
        <v>4.4991965720407068</v>
      </c>
      <c r="AZ462" s="9">
        <f t="shared" si="401"/>
        <v>1.7139796464916979</v>
      </c>
      <c r="BA462" s="9">
        <f t="shared" si="402"/>
        <v>1.2854847348687735</v>
      </c>
      <c r="BB462" s="9">
        <f t="shared" si="403"/>
        <v>0.64274236743438673</v>
      </c>
      <c r="BC462" s="9">
        <f t="shared" si="404"/>
        <v>8.1059999999999999</v>
      </c>
      <c r="BD462" s="9">
        <f t="shared" si="405"/>
        <v>2.9313333333333333</v>
      </c>
      <c r="BE462" s="9">
        <f t="shared" si="406"/>
        <v>0.16466666666666666</v>
      </c>
      <c r="BF462" s="3">
        <v>6</v>
      </c>
      <c r="BG462" s="3">
        <v>0</v>
      </c>
      <c r="BH462" s="3">
        <v>1</v>
      </c>
      <c r="BI462" s="3">
        <v>7</v>
      </c>
      <c r="BJ462" s="3">
        <v>9</v>
      </c>
      <c r="BK462" s="3">
        <v>0</v>
      </c>
      <c r="BL462" s="3">
        <v>11</v>
      </c>
      <c r="BM462" s="3">
        <v>20</v>
      </c>
      <c r="BN462" s="34">
        <f t="shared" si="418"/>
        <v>2.9377766257053617</v>
      </c>
      <c r="BO462" s="34">
        <f t="shared" si="419"/>
        <v>20.980372259991867</v>
      </c>
      <c r="BP462" s="34">
        <v>0.57282964337272646</v>
      </c>
      <c r="BQ462" s="34">
        <v>-0.19991665505223921</v>
      </c>
      <c r="BR462" s="34">
        <v>-0.14613713034896664</v>
      </c>
      <c r="BS462" s="34">
        <v>1.731674024677796</v>
      </c>
      <c r="BT462" s="34">
        <v>0</v>
      </c>
      <c r="BU462" s="34">
        <f t="shared" si="420"/>
        <v>1.9584498826493166</v>
      </c>
      <c r="BV462" s="34">
        <f t="shared" si="421"/>
        <v>13.986430156395762</v>
      </c>
      <c r="BW462" s="34">
        <v>1.3987573496860251</v>
      </c>
      <c r="BX462" s="34">
        <v>1.4585570680959262E-2</v>
      </c>
      <c r="BY462" s="34">
        <v>0.66215967845604229</v>
      </c>
      <c r="BZ462" s="34">
        <v>-1.0961758557669816</v>
      </c>
      <c r="CA462" s="34">
        <f t="shared" si="422"/>
        <v>0.97932674305604484</v>
      </c>
      <c r="CB462" s="34">
        <f t="shared" si="423"/>
        <v>6.9939421035961065</v>
      </c>
      <c r="CC462" s="15">
        <v>48</v>
      </c>
      <c r="CD462" s="7">
        <v>165000</v>
      </c>
      <c r="CE462" s="68">
        <f t="shared" si="413"/>
        <v>165000</v>
      </c>
      <c r="CF462" s="9">
        <v>5.0999999999999996</v>
      </c>
      <c r="CG462" s="9">
        <v>8</v>
      </c>
      <c r="CH462" s="9">
        <v>-2.7</v>
      </c>
      <c r="CI462" s="9">
        <v>-0.3</v>
      </c>
      <c r="CJ462" s="9">
        <f t="shared" si="416"/>
        <v>-1.678556441460344</v>
      </c>
      <c r="CK462" s="9">
        <v>0.3</v>
      </c>
      <c r="CL462" s="9">
        <f t="shared" si="417"/>
        <v>1.678556441460344</v>
      </c>
      <c r="CM462" s="9">
        <v>0</v>
      </c>
      <c r="CN462" t="s">
        <v>1198</v>
      </c>
      <c r="CO462" t="s">
        <v>1199</v>
      </c>
      <c r="CP462" t="s">
        <v>2430</v>
      </c>
      <c r="CQ462" t="s">
        <v>2400</v>
      </c>
      <c r="CR462">
        <v>73</v>
      </c>
      <c r="CS462">
        <v>195</v>
      </c>
      <c r="CT462">
        <v>27</v>
      </c>
      <c r="CU462" t="s">
        <v>3402</v>
      </c>
      <c r="CV462" t="s">
        <v>2382</v>
      </c>
      <c r="CW462">
        <v>0</v>
      </c>
      <c r="CX462">
        <v>0</v>
      </c>
      <c r="CY462">
        <v>0</v>
      </c>
      <c r="CZ462" s="70"/>
      <c r="DA462">
        <v>0</v>
      </c>
    </row>
    <row r="463" spans="1:105" x14ac:dyDescent="0.2">
      <c r="A463" s="44" t="s">
        <v>2372</v>
      </c>
      <c r="B463" s="43" t="s">
        <v>956</v>
      </c>
      <c r="C463" s="43" t="s">
        <v>975</v>
      </c>
      <c r="D463" s="42" t="s">
        <v>530</v>
      </c>
      <c r="E463" s="42" t="str">
        <f t="shared" si="384"/>
        <v xml:space="preserve">MacDonald, Craig </v>
      </c>
      <c r="F463" s="42" t="s">
        <v>314</v>
      </c>
      <c r="G463" s="45" t="s">
        <v>2378</v>
      </c>
      <c r="H463" s="43">
        <v>65</v>
      </c>
      <c r="I463" s="64">
        <v>2</v>
      </c>
      <c r="J463" s="64">
        <v>9</v>
      </c>
      <c r="K463" s="64">
        <v>11</v>
      </c>
      <c r="L463" s="43">
        <v>-10</v>
      </c>
      <c r="M463">
        <v>16</v>
      </c>
      <c r="N463">
        <v>84</v>
      </c>
      <c r="O463" s="4">
        <f t="shared" si="414"/>
        <v>2.3809523809523808E-2</v>
      </c>
      <c r="Q463">
        <v>0</v>
      </c>
      <c r="R463">
        <v>0</v>
      </c>
      <c r="S463">
        <v>202</v>
      </c>
      <c r="T463">
        <v>204</v>
      </c>
      <c r="U463" s="4">
        <f t="shared" si="415"/>
        <v>0.49753694581280788</v>
      </c>
      <c r="V463">
        <v>11.4</v>
      </c>
      <c r="W463">
        <v>0</v>
      </c>
      <c r="X463">
        <v>0</v>
      </c>
      <c r="Y463">
        <v>0</v>
      </c>
      <c r="Z463">
        <v>0</v>
      </c>
      <c r="AA463">
        <v>2</v>
      </c>
      <c r="AB463">
        <v>9</v>
      </c>
      <c r="AC463" s="9">
        <f t="shared" si="387"/>
        <v>0</v>
      </c>
      <c r="AD463" s="9">
        <f t="shared" si="388"/>
        <v>0</v>
      </c>
      <c r="AE463" s="9">
        <f t="shared" si="389"/>
        <v>0</v>
      </c>
      <c r="AF463" s="9">
        <f t="shared" si="390"/>
        <v>0</v>
      </c>
      <c r="AG463" s="9">
        <f t="shared" si="391"/>
        <v>4.2452830188679238</v>
      </c>
      <c r="AH463" s="9">
        <f t="shared" si="392"/>
        <v>19.10377358490566</v>
      </c>
      <c r="AI463" s="58">
        <f t="shared" si="393"/>
        <v>1.5919811320754715</v>
      </c>
      <c r="AJ463" s="58">
        <f t="shared" si="394"/>
        <v>13.688212927756652</v>
      </c>
      <c r="AK463" s="58">
        <f t="shared" si="395"/>
        <v>0.43864993298403804</v>
      </c>
      <c r="AL463" s="58">
        <f t="shared" si="396"/>
        <v>2.7594339622641506</v>
      </c>
      <c r="AM463" s="58">
        <f t="shared" si="397"/>
        <v>0</v>
      </c>
      <c r="AN463" s="58">
        <f t="shared" si="398"/>
        <v>4.3864993298403805</v>
      </c>
      <c r="AO463" s="56">
        <v>565.33333333333337</v>
      </c>
      <c r="AP463" s="56">
        <v>4.3833333333333337</v>
      </c>
      <c r="AQ463" s="56">
        <v>136.78333333333333</v>
      </c>
      <c r="AR463" s="57">
        <f>SUM(AO463:AQ463)</f>
        <v>706.5</v>
      </c>
      <c r="AS463">
        <v>33</v>
      </c>
      <c r="AT463">
        <v>54</v>
      </c>
      <c r="AU463">
        <v>27</v>
      </c>
      <c r="AV463">
        <v>4</v>
      </c>
      <c r="AW463">
        <v>21</v>
      </c>
      <c r="AX463" s="9">
        <f t="shared" si="399"/>
        <v>2.8025477707006368</v>
      </c>
      <c r="AY463" s="9">
        <f t="shared" si="400"/>
        <v>4.5859872611464967</v>
      </c>
      <c r="AZ463" s="9">
        <f t="shared" si="401"/>
        <v>2.2929936305732483</v>
      </c>
      <c r="BA463" s="9">
        <f t="shared" si="402"/>
        <v>0.33970276008492573</v>
      </c>
      <c r="BB463" s="9">
        <f t="shared" si="403"/>
        <v>1.7834394904458599</v>
      </c>
      <c r="BC463" s="33">
        <f t="shared" si="404"/>
        <v>8.6974358974358985</v>
      </c>
      <c r="BD463" s="33">
        <f t="shared" si="405"/>
        <v>2.1043589743589743</v>
      </c>
      <c r="BE463" s="33">
        <f t="shared" si="406"/>
        <v>6.7435897435897438E-2</v>
      </c>
      <c r="BF463" s="42">
        <f>BI463-BG463-BH463</f>
        <v>15</v>
      </c>
      <c r="BG463" s="43">
        <v>1</v>
      </c>
      <c r="BH463" s="43">
        <v>1</v>
      </c>
      <c r="BI463" s="43">
        <v>17</v>
      </c>
      <c r="BJ463" s="42">
        <f>BM463-BK463-BL463</f>
        <v>26</v>
      </c>
      <c r="BK463" s="43">
        <v>0</v>
      </c>
      <c r="BL463" s="43">
        <v>10</v>
      </c>
      <c r="BM463" s="43">
        <v>36</v>
      </c>
      <c r="BN463" s="34">
        <f t="shared" si="418"/>
        <v>19.291122292103541</v>
      </c>
      <c r="BO463" s="34">
        <f t="shared" si="419"/>
        <v>54.610395731361756</v>
      </c>
      <c r="BP463" s="33">
        <v>-0.15719020248689244</v>
      </c>
      <c r="BQ463" s="33">
        <v>-0.23602195251645652</v>
      </c>
      <c r="BR463" s="33">
        <v>-0.54573167947408618</v>
      </c>
      <c r="BS463" s="33">
        <v>-2.0520480112308559</v>
      </c>
      <c r="BT463" s="33">
        <v>0</v>
      </c>
      <c r="BU463" s="9">
        <f t="shared" si="420"/>
        <v>-2.9909918457082911</v>
      </c>
      <c r="BV463" s="34">
        <f t="shared" si="421"/>
        <v>-8.4670682114884386</v>
      </c>
      <c r="BW463" s="33">
        <v>4.0953451202959217</v>
      </c>
      <c r="BX463" s="33">
        <v>3.8991390946581307E-2</v>
      </c>
      <c r="BY463" s="33">
        <v>14.393114691969965</v>
      </c>
      <c r="BZ463" s="33">
        <v>3.7546629345993638</v>
      </c>
      <c r="CA463" s="9">
        <f t="shared" si="422"/>
        <v>22.282114137811831</v>
      </c>
      <c r="CB463" s="34">
        <f t="shared" si="423"/>
        <v>63.077463942850201</v>
      </c>
      <c r="CC463" s="47">
        <v>38.355755000000002</v>
      </c>
      <c r="CD463">
        <v>165000</v>
      </c>
      <c r="CE463" s="68">
        <f t="shared" si="413"/>
        <v>165000</v>
      </c>
      <c r="CF463" s="62">
        <v>12.7</v>
      </c>
      <c r="CG463" s="62">
        <v>14.8</v>
      </c>
      <c r="CH463" s="62">
        <v>-5.9</v>
      </c>
      <c r="CI463" s="62">
        <v>-1.9</v>
      </c>
      <c r="CJ463" s="63">
        <f t="shared" si="416"/>
        <v>-4.4828942194258747</v>
      </c>
      <c r="CK463" s="62">
        <v>0.3</v>
      </c>
      <c r="CL463" s="63">
        <f t="shared" si="417"/>
        <v>0.7078254030672434</v>
      </c>
      <c r="CM463" s="62">
        <v>-1.6</v>
      </c>
      <c r="CN463" t="s">
        <v>1830</v>
      </c>
      <c r="CO463" t="s">
        <v>1199</v>
      </c>
      <c r="CP463" t="s">
        <v>2430</v>
      </c>
      <c r="CQ463" t="s">
        <v>2400</v>
      </c>
      <c r="CR463">
        <v>73</v>
      </c>
      <c r="CS463">
        <v>201</v>
      </c>
      <c r="CT463">
        <v>29</v>
      </c>
      <c r="CU463" t="s">
        <v>3402</v>
      </c>
      <c r="CZ463" s="72">
        <v>500000</v>
      </c>
      <c r="DA463">
        <v>0</v>
      </c>
    </row>
    <row r="464" spans="1:105" x14ac:dyDescent="0.2">
      <c r="A464" s="38" t="s">
        <v>2452</v>
      </c>
      <c r="B464" t="s">
        <v>530</v>
      </c>
      <c r="D464" t="s">
        <v>530</v>
      </c>
      <c r="E464" t="str">
        <f t="shared" si="384"/>
        <v xml:space="preserve">Campbell, Darcy </v>
      </c>
      <c r="F464" t="s">
        <v>1342</v>
      </c>
      <c r="G464" t="s">
        <v>1524</v>
      </c>
      <c r="H464">
        <v>1</v>
      </c>
      <c r="I464">
        <v>0</v>
      </c>
      <c r="J464">
        <v>0</v>
      </c>
      <c r="K464">
        <f>I464+J464</f>
        <v>0</v>
      </c>
      <c r="L464">
        <v>0</v>
      </c>
      <c r="M464">
        <v>0</v>
      </c>
      <c r="N464">
        <v>0</v>
      </c>
      <c r="O464" s="4">
        <f t="shared" si="414"/>
        <v>0</v>
      </c>
      <c r="P464">
        <v>8</v>
      </c>
      <c r="Q464">
        <v>0</v>
      </c>
      <c r="R464">
        <v>0</v>
      </c>
      <c r="S464">
        <v>0</v>
      </c>
      <c r="T464">
        <v>0</v>
      </c>
      <c r="U464" s="4">
        <f t="shared" si="415"/>
        <v>0</v>
      </c>
      <c r="V464" s="40">
        <v>0</v>
      </c>
      <c r="W464">
        <v>0</v>
      </c>
      <c r="X464">
        <v>0</v>
      </c>
      <c r="Y464">
        <v>0</v>
      </c>
      <c r="Z464">
        <v>0</v>
      </c>
      <c r="AA464">
        <f>I464-W464-Y464</f>
        <v>0</v>
      </c>
      <c r="AB464">
        <f>J464-X464-Z464</f>
        <v>0</v>
      </c>
      <c r="AC464" s="9">
        <f t="shared" si="387"/>
        <v>0</v>
      </c>
      <c r="AD464" s="9">
        <f t="shared" si="388"/>
        <v>0</v>
      </c>
      <c r="AE464" s="9">
        <f t="shared" si="389"/>
        <v>0</v>
      </c>
      <c r="AF464" s="9">
        <f t="shared" si="390"/>
        <v>0</v>
      </c>
      <c r="AG464" s="9">
        <f t="shared" si="391"/>
        <v>0</v>
      </c>
      <c r="AH464" s="9">
        <f t="shared" si="392"/>
        <v>0</v>
      </c>
      <c r="AI464" s="6">
        <f t="shared" si="393"/>
        <v>0</v>
      </c>
      <c r="AJ464" s="6">
        <f t="shared" si="394"/>
        <v>0</v>
      </c>
      <c r="AK464" s="6">
        <f t="shared" si="395"/>
        <v>0</v>
      </c>
      <c r="AL464" s="6">
        <f t="shared" si="396"/>
        <v>0</v>
      </c>
      <c r="AM464" s="6">
        <f t="shared" si="397"/>
        <v>0</v>
      </c>
      <c r="AN464" s="6">
        <f t="shared" si="398"/>
        <v>0</v>
      </c>
      <c r="AO464" s="33">
        <v>5.55</v>
      </c>
      <c r="AP464" s="33">
        <v>0.13333333333333333</v>
      </c>
      <c r="AQ464" s="33">
        <v>0</v>
      </c>
      <c r="AR464" s="32">
        <v>5.6833333333333336</v>
      </c>
      <c r="AS464" s="40">
        <v>0</v>
      </c>
      <c r="AT464" s="40">
        <v>0</v>
      </c>
      <c r="AU464" s="40">
        <v>1</v>
      </c>
      <c r="AV464" s="40">
        <v>0</v>
      </c>
      <c r="AW464" s="40">
        <v>0</v>
      </c>
      <c r="AX464" s="9">
        <f t="shared" si="399"/>
        <v>0</v>
      </c>
      <c r="AY464" s="9">
        <f t="shared" si="400"/>
        <v>0</v>
      </c>
      <c r="AZ464" s="9">
        <f t="shared" si="401"/>
        <v>10.557184750733137</v>
      </c>
      <c r="BA464" s="9">
        <f t="shared" si="402"/>
        <v>0</v>
      </c>
      <c r="BB464" s="9">
        <f t="shared" si="403"/>
        <v>0</v>
      </c>
      <c r="BC464" s="9">
        <f t="shared" si="404"/>
        <v>5.55</v>
      </c>
      <c r="BD464" s="9">
        <f t="shared" si="405"/>
        <v>0</v>
      </c>
      <c r="BE464" s="9">
        <f t="shared" si="406"/>
        <v>0.13333333333333333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4">
        <f t="shared" si="418"/>
        <v>0.32429553319511628</v>
      </c>
      <c r="BO464" s="34">
        <f t="shared" si="419"/>
        <v>114.12159525927845</v>
      </c>
      <c r="BP464" s="34">
        <v>-4.5248621887856617E-2</v>
      </c>
      <c r="BQ464" s="34">
        <v>-4.1617199583877645E-3</v>
      </c>
      <c r="BR464" s="34">
        <v>2.6538354698356164E-4</v>
      </c>
      <c r="BS464" s="34">
        <v>0</v>
      </c>
      <c r="BT464" s="34">
        <v>0</v>
      </c>
      <c r="BU464" s="34">
        <f t="shared" si="420"/>
        <v>-4.914495829926082E-2</v>
      </c>
      <c r="BV464" s="34">
        <f t="shared" si="421"/>
        <v>-17.294413477745742</v>
      </c>
      <c r="BW464" s="34">
        <v>0.30453267578323645</v>
      </c>
      <c r="BX464" s="34">
        <v>3.2945924577599275E-3</v>
      </c>
      <c r="BY464" s="34">
        <v>0</v>
      </c>
      <c r="BZ464" s="34">
        <v>6.5613223253380717E-2</v>
      </c>
      <c r="CA464" s="34">
        <f t="shared" si="422"/>
        <v>0.37344049149437708</v>
      </c>
      <c r="CB464" s="34">
        <f t="shared" si="423"/>
        <v>131.41600873702419</v>
      </c>
      <c r="CE464" s="68">
        <f t="shared" si="413"/>
        <v>165000</v>
      </c>
      <c r="CF464" s="9">
        <v>0.1</v>
      </c>
      <c r="CG464" s="9">
        <v>0.1</v>
      </c>
      <c r="CH464" s="9">
        <v>0</v>
      </c>
      <c r="CI464" s="9">
        <v>0</v>
      </c>
      <c r="CJ464" s="9">
        <f t="shared" si="416"/>
        <v>0</v>
      </c>
      <c r="CK464" s="9">
        <v>0</v>
      </c>
      <c r="CL464" s="9">
        <f t="shared" si="417"/>
        <v>0</v>
      </c>
      <c r="CM464" s="9">
        <v>0</v>
      </c>
      <c r="CN464" t="s">
        <v>2779</v>
      </c>
      <c r="CO464" t="s">
        <v>2780</v>
      </c>
      <c r="CP464" t="s">
        <v>2417</v>
      </c>
      <c r="CQ464" t="s">
        <v>2400</v>
      </c>
      <c r="CR464">
        <v>73</v>
      </c>
      <c r="CS464">
        <v>180</v>
      </c>
      <c r="CT464">
        <v>37</v>
      </c>
      <c r="CV464" t="s">
        <v>3090</v>
      </c>
      <c r="CW464">
        <v>0</v>
      </c>
      <c r="CX464">
        <v>0</v>
      </c>
      <c r="CY464">
        <v>0</v>
      </c>
      <c r="CZ464" s="70"/>
      <c r="DA464">
        <v>0</v>
      </c>
    </row>
    <row r="465" spans="1:105" x14ac:dyDescent="0.2">
      <c r="A465" s="38" t="s">
        <v>2452</v>
      </c>
      <c r="B465" t="s">
        <v>530</v>
      </c>
      <c r="C465" t="s">
        <v>530</v>
      </c>
      <c r="D465" s="82" t="s">
        <v>530</v>
      </c>
      <c r="E465" t="str">
        <f t="shared" si="384"/>
        <v xml:space="preserve">Vyborny, David </v>
      </c>
      <c r="F465" t="s">
        <v>2323</v>
      </c>
      <c r="G465" t="s">
        <v>1528</v>
      </c>
      <c r="H465">
        <v>82</v>
      </c>
      <c r="I465">
        <v>16</v>
      </c>
      <c r="J465">
        <v>48</v>
      </c>
      <c r="K465">
        <f>I465+J465</f>
        <v>64</v>
      </c>
      <c r="L465">
        <v>6</v>
      </c>
      <c r="M465">
        <v>60</v>
      </c>
      <c r="N465">
        <v>158</v>
      </c>
      <c r="O465" s="4">
        <f t="shared" si="414"/>
        <v>0.10126582278481013</v>
      </c>
      <c r="P465">
        <v>2213</v>
      </c>
      <c r="Q465">
        <v>2</v>
      </c>
      <c r="R465">
        <v>0</v>
      </c>
      <c r="S465">
        <v>102</v>
      </c>
      <c r="T465">
        <v>167</v>
      </c>
      <c r="U465" s="4">
        <f t="shared" si="415"/>
        <v>0.379182156133829</v>
      </c>
      <c r="V465" s="40">
        <v>5.8</v>
      </c>
      <c r="W465">
        <v>6</v>
      </c>
      <c r="X465">
        <v>21</v>
      </c>
      <c r="Y465">
        <v>0</v>
      </c>
      <c r="Z465">
        <v>0</v>
      </c>
      <c r="AA465">
        <f>I465-W465-Y465</f>
        <v>10</v>
      </c>
      <c r="AB465">
        <f>J465-X465-Z465</f>
        <v>27</v>
      </c>
      <c r="AC465" s="9">
        <f t="shared" si="387"/>
        <v>4.8212133386902369</v>
      </c>
      <c r="AD465" s="9">
        <f t="shared" si="388"/>
        <v>16.874246685415827</v>
      </c>
      <c r="AE465" s="9">
        <f t="shared" si="389"/>
        <v>0</v>
      </c>
      <c r="AF465" s="9">
        <f t="shared" si="390"/>
        <v>0</v>
      </c>
      <c r="AG465" s="9">
        <f t="shared" si="391"/>
        <v>11.24560718469348</v>
      </c>
      <c r="AH465" s="9">
        <f t="shared" si="392"/>
        <v>30.363139398672395</v>
      </c>
      <c r="AI465" s="6">
        <f t="shared" si="393"/>
        <v>2.6427176884029677</v>
      </c>
      <c r="AJ465" s="6">
        <f t="shared" si="394"/>
        <v>6.9104057854560059</v>
      </c>
      <c r="AK465" s="6">
        <f t="shared" si="395"/>
        <v>0</v>
      </c>
      <c r="AL465" s="6">
        <f t="shared" si="396"/>
        <v>1.8555251854744241</v>
      </c>
      <c r="AM465" s="6">
        <f t="shared" si="397"/>
        <v>0.80353555644837282</v>
      </c>
      <c r="AN465" s="6">
        <f t="shared" si="398"/>
        <v>7.6562041654444117</v>
      </c>
      <c r="AO465" s="32">
        <v>1067.0833333333333</v>
      </c>
      <c r="AP465" s="32">
        <v>373.35</v>
      </c>
      <c r="AQ465" s="32">
        <v>227.26666666666668</v>
      </c>
      <c r="AR465" s="32">
        <v>1667.7</v>
      </c>
      <c r="AS465" s="40">
        <v>27</v>
      </c>
      <c r="AT465" s="40">
        <v>53</v>
      </c>
      <c r="AU465" s="40">
        <v>41</v>
      </c>
      <c r="AV465" s="40">
        <v>27</v>
      </c>
      <c r="AW465" s="40">
        <v>47</v>
      </c>
      <c r="AX465" s="9">
        <f t="shared" si="399"/>
        <v>0.97139773340528868</v>
      </c>
      <c r="AY465" s="9">
        <f t="shared" si="400"/>
        <v>1.9068177729807518</v>
      </c>
      <c r="AZ465" s="9">
        <f t="shared" si="401"/>
        <v>1.4750854470228458</v>
      </c>
      <c r="BA465" s="9">
        <f t="shared" si="402"/>
        <v>0.97139773340528868</v>
      </c>
      <c r="BB465" s="9">
        <f t="shared" si="403"/>
        <v>1.6909516100017989</v>
      </c>
      <c r="BC465" s="9">
        <f t="shared" si="404"/>
        <v>13.01321138211382</v>
      </c>
      <c r="BD465" s="9">
        <f t="shared" si="405"/>
        <v>2.7715447154471544</v>
      </c>
      <c r="BE465" s="9">
        <f t="shared" si="406"/>
        <v>4.5530487804878055</v>
      </c>
      <c r="BF465" s="3">
        <v>47</v>
      </c>
      <c r="BG465" s="3">
        <v>43</v>
      </c>
      <c r="BH465" s="3">
        <v>0</v>
      </c>
      <c r="BI465" s="3">
        <v>90</v>
      </c>
      <c r="BJ465" s="3">
        <v>33</v>
      </c>
      <c r="BK465" s="3">
        <v>5</v>
      </c>
      <c r="BL465" s="3">
        <v>29</v>
      </c>
      <c r="BM465" s="3">
        <v>67</v>
      </c>
      <c r="BN465" s="34">
        <f t="shared" si="418"/>
        <v>68.758589069820474</v>
      </c>
      <c r="BO465" s="34">
        <f t="shared" si="419"/>
        <v>82.459182190826255</v>
      </c>
      <c r="BP465" s="34">
        <v>18.994450109339841</v>
      </c>
      <c r="BQ465" s="34">
        <v>13.869802851569437</v>
      </c>
      <c r="BR465" s="34">
        <v>7.7873338645950557E-2</v>
      </c>
      <c r="BS465" s="34">
        <v>-2.3873489034557007</v>
      </c>
      <c r="BT465" s="34">
        <v>17.050355857970697</v>
      </c>
      <c r="BU465" s="34">
        <f t="shared" si="420"/>
        <v>47.605133254070225</v>
      </c>
      <c r="BV465" s="34">
        <f t="shared" si="421"/>
        <v>57.090763631432779</v>
      </c>
      <c r="BW465" s="34">
        <v>13.623013785883602</v>
      </c>
      <c r="BX465" s="34">
        <v>0.50012382890016072</v>
      </c>
      <c r="BY465" s="34">
        <v>4.4467272920389336</v>
      </c>
      <c r="BZ465" s="34">
        <v>2.5835909089275493</v>
      </c>
      <c r="CA465" s="34">
        <f t="shared" si="422"/>
        <v>21.153455815750249</v>
      </c>
      <c r="CB465" s="34">
        <f t="shared" si="423"/>
        <v>25.368418559393472</v>
      </c>
      <c r="CC465" s="15">
        <v>56</v>
      </c>
      <c r="CD465" s="7">
        <v>2402358</v>
      </c>
      <c r="CE465" s="68">
        <f t="shared" si="413"/>
        <v>2402358</v>
      </c>
      <c r="CF465" s="9">
        <v>36.700000000000003</v>
      </c>
      <c r="CG465" s="9">
        <v>32.6</v>
      </c>
      <c r="CH465" s="9">
        <v>16.600000000000001</v>
      </c>
      <c r="CI465" s="9">
        <v>5.3</v>
      </c>
      <c r="CJ465" s="9">
        <f t="shared" si="416"/>
        <v>4.6730688689850775</v>
      </c>
      <c r="CK465" s="9">
        <v>5.3</v>
      </c>
      <c r="CL465" s="9">
        <f t="shared" si="417"/>
        <v>4.6730688689850775</v>
      </c>
      <c r="CM465" s="9">
        <v>10.6</v>
      </c>
      <c r="CN465" t="s">
        <v>3495</v>
      </c>
      <c r="CO465" t="s">
        <v>3496</v>
      </c>
      <c r="CQ465" t="s">
        <v>3079</v>
      </c>
      <c r="CR465">
        <v>70</v>
      </c>
      <c r="CS465">
        <v>189</v>
      </c>
      <c r="CU465" t="s">
        <v>3402</v>
      </c>
      <c r="CV465" t="s">
        <v>2382</v>
      </c>
      <c r="CW465">
        <v>9</v>
      </c>
      <c r="CX465">
        <v>5</v>
      </c>
      <c r="CY465">
        <v>1</v>
      </c>
      <c r="CZ465" s="70"/>
      <c r="DA465">
        <v>0</v>
      </c>
    </row>
    <row r="466" spans="1:105" x14ac:dyDescent="0.2">
      <c r="A466" s="44" t="s">
        <v>2372</v>
      </c>
      <c r="B466" s="43" t="s">
        <v>530</v>
      </c>
      <c r="C466" s="43" t="s">
        <v>530</v>
      </c>
      <c r="D466" s="82" t="s">
        <v>530</v>
      </c>
      <c r="E466" s="42" t="str">
        <f t="shared" si="384"/>
        <v xml:space="preserve">Vyborny, David </v>
      </c>
      <c r="F466" s="42" t="s">
        <v>2323</v>
      </c>
      <c r="G466" s="45" t="s">
        <v>1528</v>
      </c>
      <c r="H466" s="43">
        <v>66</v>
      </c>
      <c r="I466" s="64">
        <v>7</v>
      </c>
      <c r="J466" s="64">
        <v>19</v>
      </c>
      <c r="K466" s="64">
        <v>26</v>
      </c>
      <c r="L466" s="43">
        <v>-8</v>
      </c>
      <c r="M466">
        <v>34</v>
      </c>
      <c r="N466">
        <v>106</v>
      </c>
      <c r="O466" s="4">
        <f t="shared" si="414"/>
        <v>6.6037735849056603E-2</v>
      </c>
      <c r="Q466">
        <v>0</v>
      </c>
      <c r="R466">
        <v>0</v>
      </c>
      <c r="S466">
        <v>21</v>
      </c>
      <c r="T466">
        <v>36</v>
      </c>
      <c r="U466" s="4">
        <f t="shared" si="415"/>
        <v>0.36842105263157893</v>
      </c>
      <c r="V466">
        <v>1.5</v>
      </c>
      <c r="W466">
        <v>2</v>
      </c>
      <c r="X466">
        <v>10</v>
      </c>
      <c r="Y466">
        <v>0</v>
      </c>
      <c r="Z466">
        <v>0</v>
      </c>
      <c r="AA466">
        <v>5</v>
      </c>
      <c r="AB466">
        <v>9</v>
      </c>
      <c r="AC466" s="9">
        <f t="shared" si="387"/>
        <v>3.385367688546173</v>
      </c>
      <c r="AD466" s="9">
        <f t="shared" si="388"/>
        <v>16.926838442730865</v>
      </c>
      <c r="AE466" s="9">
        <f t="shared" si="389"/>
        <v>0</v>
      </c>
      <c r="AF466" s="9">
        <f t="shared" si="390"/>
        <v>0</v>
      </c>
      <c r="AG466" s="9">
        <f t="shared" si="391"/>
        <v>8.1317340922951811</v>
      </c>
      <c r="AH466" s="9">
        <f t="shared" si="392"/>
        <v>14.637121366131327</v>
      </c>
      <c r="AI466" s="58">
        <f t="shared" si="393"/>
        <v>1.6263468184590364</v>
      </c>
      <c r="AJ466" s="58">
        <f t="shared" si="394"/>
        <v>6.4321986082377283</v>
      </c>
      <c r="AK466" s="58">
        <f t="shared" si="395"/>
        <v>1.1202738447175975</v>
      </c>
      <c r="AL466" s="58">
        <f t="shared" si="396"/>
        <v>2.3582028867656026</v>
      </c>
      <c r="AM466" s="58">
        <f t="shared" si="397"/>
        <v>0.33853676885461731</v>
      </c>
      <c r="AN466" s="58">
        <f t="shared" si="398"/>
        <v>5.6013692235879882</v>
      </c>
      <c r="AO466" s="56">
        <v>737.85</v>
      </c>
      <c r="AP466" s="56">
        <v>177.23333333333332</v>
      </c>
      <c r="AQ466" s="56">
        <v>107.11666666666667</v>
      </c>
      <c r="AR466" s="57">
        <f>SUM(AO466:AQ466)</f>
        <v>1022.2</v>
      </c>
      <c r="AS466">
        <v>23</v>
      </c>
      <c r="AT466">
        <v>36</v>
      </c>
      <c r="AU466">
        <v>21</v>
      </c>
      <c r="AV466">
        <v>12</v>
      </c>
      <c r="AW466">
        <v>25</v>
      </c>
      <c r="AX466" s="9">
        <f t="shared" si="399"/>
        <v>1.3500293484640971</v>
      </c>
      <c r="AY466" s="9">
        <f t="shared" si="400"/>
        <v>2.1130894149872823</v>
      </c>
      <c r="AZ466" s="9">
        <f t="shared" si="401"/>
        <v>1.2326354920759148</v>
      </c>
      <c r="BA466" s="9">
        <f t="shared" si="402"/>
        <v>0.70436313832909403</v>
      </c>
      <c r="BB466" s="9">
        <f t="shared" si="403"/>
        <v>1.4674232048522793</v>
      </c>
      <c r="BC466" s="33">
        <f t="shared" si="404"/>
        <v>11.179545454545455</v>
      </c>
      <c r="BD466" s="33">
        <f t="shared" si="405"/>
        <v>1.6229797979797982</v>
      </c>
      <c r="BE466" s="33">
        <f t="shared" si="406"/>
        <v>2.6853535353535349</v>
      </c>
      <c r="BF466" s="42">
        <f>BI466-BG466-BH466</f>
        <v>20</v>
      </c>
      <c r="BG466" s="43">
        <v>19</v>
      </c>
      <c r="BH466" s="43">
        <v>2</v>
      </c>
      <c r="BI466" s="43">
        <v>41</v>
      </c>
      <c r="BJ466" s="42">
        <f>BM466-BK466-BL466</f>
        <v>29</v>
      </c>
      <c r="BK466" s="43">
        <v>1</v>
      </c>
      <c r="BL466" s="43">
        <v>10</v>
      </c>
      <c r="BM466" s="43">
        <v>40</v>
      </c>
      <c r="BN466" s="34">
        <f t="shared" si="418"/>
        <v>14.229377984329792</v>
      </c>
      <c r="BO466" s="34">
        <f t="shared" si="419"/>
        <v>27.840692593092918</v>
      </c>
      <c r="BP466" s="33">
        <v>0.56669756104865987</v>
      </c>
      <c r="BQ466" s="33">
        <v>4.4379073921774523</v>
      </c>
      <c r="BR466" s="33">
        <v>-2.2726316625511562</v>
      </c>
      <c r="BS466" s="33">
        <v>-1.3342814889733188</v>
      </c>
      <c r="BT466" s="33">
        <v>-2.6256833481717283</v>
      </c>
      <c r="BU466" s="9">
        <f t="shared" si="420"/>
        <v>-1.2279915464700915</v>
      </c>
      <c r="BV466" s="34">
        <f t="shared" si="421"/>
        <v>-2.4026443875368644</v>
      </c>
      <c r="BW466" s="33">
        <v>8.1747958143554502</v>
      </c>
      <c r="BX466" s="33">
        <v>7.435250630263969E-2</v>
      </c>
      <c r="BY466" s="33">
        <v>7.1131593701556044</v>
      </c>
      <c r="BZ466" s="33">
        <v>9.5061839986189389E-2</v>
      </c>
      <c r="CA466" s="9">
        <f t="shared" si="422"/>
        <v>15.457369530799884</v>
      </c>
      <c r="CB466" s="34">
        <f t="shared" si="423"/>
        <v>30.243336980629785</v>
      </c>
      <c r="CC466" s="47">
        <v>48.843722999999997</v>
      </c>
      <c r="CD466">
        <v>898792</v>
      </c>
      <c r="CE466" s="68">
        <f t="shared" si="413"/>
        <v>1116680.9696969697</v>
      </c>
      <c r="CF466" s="62">
        <v>21.9</v>
      </c>
      <c r="CG466" s="62">
        <v>19.5</v>
      </c>
      <c r="CH466" s="62">
        <v>-6</v>
      </c>
      <c r="CI466" s="62">
        <v>-0.5</v>
      </c>
      <c r="CJ466" s="63">
        <f t="shared" si="416"/>
        <v>-0.76537445945428784</v>
      </c>
      <c r="CK466" s="62">
        <v>0.8</v>
      </c>
      <c r="CL466" s="63">
        <f t="shared" si="417"/>
        <v>1.2245991351268608</v>
      </c>
      <c r="CM466" s="62">
        <v>-0.4</v>
      </c>
      <c r="CN466" t="s">
        <v>1877</v>
      </c>
      <c r="CO466" t="s">
        <v>3496</v>
      </c>
      <c r="CQ466" t="s">
        <v>3079</v>
      </c>
      <c r="CR466">
        <v>70</v>
      </c>
      <c r="CS466">
        <v>181</v>
      </c>
      <c r="CT466">
        <v>9</v>
      </c>
      <c r="CU466" t="s">
        <v>3402</v>
      </c>
      <c r="CZ466" s="72">
        <v>2200000</v>
      </c>
      <c r="DA466">
        <v>0</v>
      </c>
    </row>
    <row r="467" spans="1:105" x14ac:dyDescent="0.2">
      <c r="A467" s="38" t="s">
        <v>2452</v>
      </c>
      <c r="B467" t="s">
        <v>951</v>
      </c>
      <c r="C467" t="s">
        <v>530</v>
      </c>
      <c r="D467" s="82" t="s">
        <v>530</v>
      </c>
      <c r="E467" t="str">
        <f t="shared" si="384"/>
        <v xml:space="preserve">MacKenzie, Derek </v>
      </c>
      <c r="F467" t="s">
        <v>315</v>
      </c>
      <c r="G467" t="s">
        <v>1537</v>
      </c>
      <c r="H467">
        <v>4</v>
      </c>
      <c r="I467">
        <v>0</v>
      </c>
      <c r="J467">
        <v>0</v>
      </c>
      <c r="K467">
        <f>I467+J467</f>
        <v>0</v>
      </c>
      <c r="L467">
        <v>1</v>
      </c>
      <c r="M467">
        <v>0</v>
      </c>
      <c r="N467">
        <v>3</v>
      </c>
      <c r="O467" s="4">
        <f t="shared" si="414"/>
        <v>0</v>
      </c>
      <c r="P467">
        <v>29</v>
      </c>
      <c r="Q467">
        <v>0</v>
      </c>
      <c r="R467">
        <v>0</v>
      </c>
      <c r="S467">
        <v>9</v>
      </c>
      <c r="T467">
        <v>7</v>
      </c>
      <c r="U467" s="4">
        <f t="shared" si="415"/>
        <v>0.5625</v>
      </c>
      <c r="V467" s="40">
        <v>7.1</v>
      </c>
      <c r="W467">
        <v>0</v>
      </c>
      <c r="X467">
        <v>0</v>
      </c>
      <c r="Y467">
        <v>0</v>
      </c>
      <c r="Z467">
        <v>0</v>
      </c>
      <c r="AA467">
        <f>I467-W467-Y467</f>
        <v>0</v>
      </c>
      <c r="AB467">
        <f>J467-X467-Z467</f>
        <v>0</v>
      </c>
      <c r="AC467" s="9">
        <f t="shared" si="387"/>
        <v>0</v>
      </c>
      <c r="AD467" s="9">
        <f t="shared" si="388"/>
        <v>0</v>
      </c>
      <c r="AE467" s="9">
        <f t="shared" si="389"/>
        <v>0</v>
      </c>
      <c r="AF467" s="9">
        <f t="shared" si="390"/>
        <v>0</v>
      </c>
      <c r="AG467" s="9">
        <f t="shared" si="391"/>
        <v>0</v>
      </c>
      <c r="AH467" s="9">
        <f t="shared" si="392"/>
        <v>0</v>
      </c>
      <c r="AI467" s="6">
        <f t="shared" si="393"/>
        <v>3.005008347245409</v>
      </c>
      <c r="AJ467" s="6">
        <f t="shared" si="394"/>
        <v>0</v>
      </c>
      <c r="AK467" s="6">
        <f t="shared" si="395"/>
        <v>0</v>
      </c>
      <c r="AL467" s="6">
        <f t="shared" si="396"/>
        <v>0</v>
      </c>
      <c r="AM467" s="6">
        <f t="shared" si="397"/>
        <v>0</v>
      </c>
      <c r="AN467" s="6">
        <f t="shared" si="398"/>
        <v>0</v>
      </c>
      <c r="AO467" s="33">
        <v>19.966666666666665</v>
      </c>
      <c r="AP467" s="33">
        <v>1.6666666666666666E-2</v>
      </c>
      <c r="AQ467" s="33">
        <v>0</v>
      </c>
      <c r="AR467" s="32">
        <v>19.983333333333331</v>
      </c>
      <c r="AS467" s="40">
        <v>0</v>
      </c>
      <c r="AT467" s="40">
        <v>4</v>
      </c>
      <c r="AU467" s="40">
        <v>1</v>
      </c>
      <c r="AV467" s="40">
        <v>1</v>
      </c>
      <c r="AW467" s="40">
        <v>1</v>
      </c>
      <c r="AX467" s="9">
        <f t="shared" si="399"/>
        <v>0</v>
      </c>
      <c r="AY467" s="9">
        <f t="shared" si="400"/>
        <v>12.010008340283571</v>
      </c>
      <c r="AZ467" s="9">
        <f t="shared" si="401"/>
        <v>3.0025020850708928</v>
      </c>
      <c r="BA467" s="9">
        <f t="shared" si="402"/>
        <v>3.0025020850708928</v>
      </c>
      <c r="BB467" s="9">
        <f t="shared" si="403"/>
        <v>3.0025020850708928</v>
      </c>
      <c r="BC467" s="9">
        <f t="shared" si="404"/>
        <v>4.9916666666666663</v>
      </c>
      <c r="BD467" s="9">
        <f t="shared" si="405"/>
        <v>0</v>
      </c>
      <c r="BE467" s="9">
        <f t="shared" si="406"/>
        <v>4.1666666666666666E-3</v>
      </c>
      <c r="BF467" s="3">
        <v>1</v>
      </c>
      <c r="BG467" s="3">
        <v>0</v>
      </c>
      <c r="BH467" s="3">
        <v>0</v>
      </c>
      <c r="BI467" s="3">
        <v>1</v>
      </c>
      <c r="BJ467" s="3">
        <v>0</v>
      </c>
      <c r="BK467" s="3">
        <v>0</v>
      </c>
      <c r="BL467" s="3">
        <v>0</v>
      </c>
      <c r="BM467" s="3">
        <v>0</v>
      </c>
      <c r="BN467" s="34">
        <f t="shared" si="418"/>
        <v>-2.7300207454720005E-2</v>
      </c>
      <c r="BO467" s="34">
        <f t="shared" si="419"/>
        <v>-2.7322976601888249</v>
      </c>
      <c r="BP467" s="34">
        <v>-0.52284549363686994</v>
      </c>
      <c r="BQ467" s="34">
        <v>-8.9523266656663819E-4</v>
      </c>
      <c r="BR467" s="34">
        <v>2.9908146118364327E-3</v>
      </c>
      <c r="BS467" s="34">
        <v>0</v>
      </c>
      <c r="BT467" s="34">
        <v>0</v>
      </c>
      <c r="BU467" s="34">
        <f t="shared" si="420"/>
        <v>-0.52074991169160012</v>
      </c>
      <c r="BV467" s="34">
        <f t="shared" si="421"/>
        <v>-52.118423188483753</v>
      </c>
      <c r="BW467" s="34">
        <v>0.32071831765960185</v>
      </c>
      <c r="BX467" s="34">
        <v>4.5559559074565494E-5</v>
      </c>
      <c r="BY467" s="34">
        <v>0</v>
      </c>
      <c r="BZ467" s="34">
        <v>0.17268582701820367</v>
      </c>
      <c r="CA467" s="34">
        <f t="shared" si="422"/>
        <v>0.49344970423688012</v>
      </c>
      <c r="CB467" s="34">
        <f t="shared" si="423"/>
        <v>49.386125528294933</v>
      </c>
      <c r="CE467" s="68">
        <f t="shared" si="413"/>
        <v>165000</v>
      </c>
      <c r="CF467" s="9">
        <v>0.5</v>
      </c>
      <c r="CG467" s="9">
        <v>0.5</v>
      </c>
      <c r="CH467" s="9">
        <v>1</v>
      </c>
      <c r="CI467" s="9">
        <v>-0.2</v>
      </c>
      <c r="CJ467" s="9">
        <f t="shared" si="416"/>
        <v>-20</v>
      </c>
      <c r="CK467" s="9">
        <v>0.2</v>
      </c>
      <c r="CL467" s="9">
        <f t="shared" si="417"/>
        <v>20</v>
      </c>
      <c r="CM467" s="9">
        <v>0</v>
      </c>
      <c r="CN467" t="s">
        <v>3343</v>
      </c>
      <c r="CO467" t="s">
        <v>3145</v>
      </c>
      <c r="CP467" t="s">
        <v>2427</v>
      </c>
      <c r="CQ467" t="s">
        <v>2400</v>
      </c>
      <c r="CR467">
        <v>71</v>
      </c>
      <c r="CS467">
        <v>185</v>
      </c>
      <c r="CU467" t="s">
        <v>3402</v>
      </c>
      <c r="CV467" t="s">
        <v>2382</v>
      </c>
      <c r="CW467">
        <v>0</v>
      </c>
      <c r="CX467">
        <v>0</v>
      </c>
      <c r="CY467">
        <v>0</v>
      </c>
      <c r="CZ467" s="70"/>
      <c r="DA467">
        <v>0</v>
      </c>
    </row>
    <row r="468" spans="1:105" x14ac:dyDescent="0.2">
      <c r="A468" s="44" t="s">
        <v>2372</v>
      </c>
      <c r="B468" s="43" t="s">
        <v>951</v>
      </c>
      <c r="C468" s="43" t="s">
        <v>530</v>
      </c>
      <c r="D468" s="82" t="s">
        <v>530</v>
      </c>
      <c r="E468" s="42" t="str">
        <f t="shared" si="384"/>
        <v xml:space="preserve">MacKenzie, Derek </v>
      </c>
      <c r="F468" s="42" t="s">
        <v>315</v>
      </c>
      <c r="G468" s="45" t="s">
        <v>2373</v>
      </c>
      <c r="H468" s="43">
        <v>17</v>
      </c>
      <c r="I468" s="64">
        <v>2</v>
      </c>
      <c r="J468" s="64">
        <v>0</v>
      </c>
      <c r="K468" s="64">
        <v>2</v>
      </c>
      <c r="L468" s="43">
        <v>-2</v>
      </c>
      <c r="M468">
        <v>8</v>
      </c>
      <c r="N468">
        <v>19</v>
      </c>
      <c r="O468" s="4">
        <f t="shared" si="414"/>
        <v>0.10526315789473684</v>
      </c>
      <c r="Q468">
        <v>0</v>
      </c>
      <c r="R468">
        <v>0</v>
      </c>
      <c r="S468">
        <v>25</v>
      </c>
      <c r="T468">
        <v>48</v>
      </c>
      <c r="U468" s="4">
        <f t="shared" si="415"/>
        <v>0.34246575342465752</v>
      </c>
      <c r="V468">
        <v>7.7</v>
      </c>
      <c r="W468">
        <v>0</v>
      </c>
      <c r="X468">
        <v>0</v>
      </c>
      <c r="Y468">
        <v>0</v>
      </c>
      <c r="Z468">
        <v>0</v>
      </c>
      <c r="AA468">
        <v>2</v>
      </c>
      <c r="AB468">
        <v>0</v>
      </c>
      <c r="AC468" s="9">
        <f t="shared" si="387"/>
        <v>0</v>
      </c>
      <c r="AD468" s="9">
        <f t="shared" si="388"/>
        <v>0</v>
      </c>
      <c r="AE468" s="9">
        <f t="shared" si="389"/>
        <v>0</v>
      </c>
      <c r="AF468" s="9">
        <f t="shared" si="390"/>
        <v>0</v>
      </c>
      <c r="AG468" s="9">
        <f t="shared" si="391"/>
        <v>18.900118125738288</v>
      </c>
      <c r="AH468" s="9">
        <f t="shared" si="392"/>
        <v>0</v>
      </c>
      <c r="AI468" s="58">
        <f t="shared" si="393"/>
        <v>0.94500590628691439</v>
      </c>
      <c r="AJ468" s="58">
        <f t="shared" si="394"/>
        <v>0</v>
      </c>
      <c r="AK468" s="58">
        <f t="shared" si="395"/>
        <v>0</v>
      </c>
      <c r="AL468" s="58">
        <f t="shared" si="396"/>
        <v>1.8900118125738288</v>
      </c>
      <c r="AM468" s="58">
        <f t="shared" si="397"/>
        <v>0</v>
      </c>
      <c r="AN468" s="58">
        <f t="shared" si="398"/>
        <v>0</v>
      </c>
      <c r="AO468" s="56">
        <v>126.98333333333332</v>
      </c>
      <c r="AP468" s="56">
        <v>1.1333333333333333</v>
      </c>
      <c r="AQ468" s="56">
        <v>4.1166666666666663</v>
      </c>
      <c r="AR468" s="57">
        <f>SUM(AO468:AQ468)</f>
        <v>132.23333333333332</v>
      </c>
      <c r="AS468">
        <v>4</v>
      </c>
      <c r="AT468">
        <v>12</v>
      </c>
      <c r="AU468">
        <v>7</v>
      </c>
      <c r="AV468">
        <v>2</v>
      </c>
      <c r="AW468">
        <v>7</v>
      </c>
      <c r="AX468" s="9">
        <f t="shared" si="399"/>
        <v>1.8149735316359972</v>
      </c>
      <c r="AY468" s="9">
        <f t="shared" si="400"/>
        <v>5.4449205949079911</v>
      </c>
      <c r="AZ468" s="9">
        <f t="shared" si="401"/>
        <v>3.1762036803629954</v>
      </c>
      <c r="BA468" s="9">
        <f t="shared" si="402"/>
        <v>0.90748676581799859</v>
      </c>
      <c r="BB468" s="9">
        <f t="shared" si="403"/>
        <v>3.1762036803629954</v>
      </c>
      <c r="BC468" s="33">
        <f t="shared" si="404"/>
        <v>7.4696078431372541</v>
      </c>
      <c r="BD468" s="33">
        <f t="shared" si="405"/>
        <v>0.24215686274509801</v>
      </c>
      <c r="BE468" s="33">
        <f t="shared" si="406"/>
        <v>6.6666666666666666E-2</v>
      </c>
      <c r="BF468" s="42">
        <f>BI468-BG468-BH468</f>
        <v>2</v>
      </c>
      <c r="BG468" s="43">
        <v>0</v>
      </c>
      <c r="BH468" s="43">
        <v>0</v>
      </c>
      <c r="BI468" s="43">
        <v>2</v>
      </c>
      <c r="BJ468" s="42">
        <f>BM468-BK468-BL468</f>
        <v>4</v>
      </c>
      <c r="BK468" s="43">
        <v>0</v>
      </c>
      <c r="BL468" s="43">
        <v>0</v>
      </c>
      <c r="BM468" s="43">
        <v>4</v>
      </c>
      <c r="BN468" s="34">
        <f t="shared" si="418"/>
        <v>2.4662960506769371</v>
      </c>
      <c r="BO468" s="34">
        <f t="shared" si="419"/>
        <v>37.302183776308603</v>
      </c>
      <c r="BP468" s="33">
        <v>1.3348415339346704</v>
      </c>
      <c r="BQ468" s="33">
        <v>-5.9932893401193572E-2</v>
      </c>
      <c r="BR468" s="33">
        <v>0.78890729902681034</v>
      </c>
      <c r="BS468" s="33">
        <v>-5.1278594643910012E-2</v>
      </c>
      <c r="BT468" s="33">
        <v>0</v>
      </c>
      <c r="BU468" s="9">
        <f t="shared" si="420"/>
        <v>2.0125373449163773</v>
      </c>
      <c r="BV468" s="34">
        <f t="shared" si="421"/>
        <v>30.439183437101754</v>
      </c>
      <c r="BW468" s="33">
        <v>1.7698282491050579</v>
      </c>
      <c r="BX468" s="33">
        <v>-0.37838659729621521</v>
      </c>
      <c r="BY468" s="33">
        <v>0.59082848254000842</v>
      </c>
      <c r="BZ468" s="33">
        <v>-1.5285114285882908</v>
      </c>
      <c r="CA468" s="9">
        <f t="shared" si="422"/>
        <v>0.4537587057605601</v>
      </c>
      <c r="CB468" s="34">
        <f t="shared" si="423"/>
        <v>6.8630003392068586</v>
      </c>
      <c r="CE468" s="68">
        <f t="shared" si="413"/>
        <v>165000</v>
      </c>
      <c r="CF468" s="62">
        <v>3</v>
      </c>
      <c r="CG468" s="62">
        <v>2.9</v>
      </c>
      <c r="CH468" s="62">
        <v>-1.7</v>
      </c>
      <c r="CI468" s="62">
        <v>-0.4</v>
      </c>
      <c r="CJ468" s="63">
        <f t="shared" si="416"/>
        <v>-5.8188871378348903</v>
      </c>
      <c r="CK468" s="62">
        <v>-0.1</v>
      </c>
      <c r="CL468" s="63">
        <f t="shared" si="417"/>
        <v>-1.4547217844587226</v>
      </c>
      <c r="CM468" s="62">
        <v>-0.5</v>
      </c>
      <c r="CN468" t="s">
        <v>1887</v>
      </c>
      <c r="CO468" t="s">
        <v>3145</v>
      </c>
      <c r="CP468" t="s">
        <v>2427</v>
      </c>
      <c r="CQ468" t="s">
        <v>2400</v>
      </c>
      <c r="CR468">
        <v>71</v>
      </c>
      <c r="CS468">
        <v>185</v>
      </c>
      <c r="CT468">
        <v>26</v>
      </c>
      <c r="CU468" t="s">
        <v>3402</v>
      </c>
      <c r="CZ468" s="72">
        <v>500000</v>
      </c>
      <c r="DA468">
        <v>0</v>
      </c>
    </row>
    <row r="469" spans="1:105" x14ac:dyDescent="0.2">
      <c r="A469" s="44" t="s">
        <v>2372</v>
      </c>
      <c r="B469" s="43"/>
      <c r="C469" s="43" t="s">
        <v>530</v>
      </c>
      <c r="D469" s="82" t="s">
        <v>530</v>
      </c>
      <c r="E469" s="42" t="str">
        <f t="shared" si="384"/>
        <v xml:space="preserve">Brassard, Derick </v>
      </c>
      <c r="F469" s="42" t="s">
        <v>2521</v>
      </c>
      <c r="G469" s="45" t="s">
        <v>2373</v>
      </c>
      <c r="H469" s="43">
        <v>17</v>
      </c>
      <c r="I469" s="64">
        <v>1</v>
      </c>
      <c r="J469" s="64">
        <v>1</v>
      </c>
      <c r="K469" s="64">
        <v>2</v>
      </c>
      <c r="L469" s="43">
        <v>-4</v>
      </c>
      <c r="M469">
        <v>6</v>
      </c>
      <c r="N469">
        <v>13</v>
      </c>
      <c r="O469" s="4">
        <f t="shared" si="414"/>
        <v>7.6923076923076927E-2</v>
      </c>
      <c r="Q469">
        <v>0</v>
      </c>
      <c r="R469">
        <v>0</v>
      </c>
      <c r="S469">
        <v>34</v>
      </c>
      <c r="T469">
        <v>46</v>
      </c>
      <c r="U469" s="4">
        <f t="shared" si="415"/>
        <v>0.42499999999999999</v>
      </c>
      <c r="V469">
        <v>8.1999999999999993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 s="9">
        <f t="shared" si="387"/>
        <v>0</v>
      </c>
      <c r="AD469" s="9">
        <f t="shared" si="388"/>
        <v>0</v>
      </c>
      <c r="AE469" s="9">
        <f t="shared" si="389"/>
        <v>0</v>
      </c>
      <c r="AF469" s="9">
        <f t="shared" si="390"/>
        <v>0</v>
      </c>
      <c r="AG469" s="9">
        <f t="shared" si="391"/>
        <v>9.5859406204233792</v>
      </c>
      <c r="AH469" s="9">
        <f t="shared" si="392"/>
        <v>9.5859406204233792</v>
      </c>
      <c r="AI469" s="58">
        <f t="shared" si="393"/>
        <v>1.4378910930635069</v>
      </c>
      <c r="AJ469" s="58">
        <f t="shared" si="394"/>
        <v>4.1884816753926701</v>
      </c>
      <c r="AK469" s="58">
        <f t="shared" si="395"/>
        <v>0</v>
      </c>
      <c r="AL469" s="58">
        <f t="shared" si="396"/>
        <v>3.3550792171481825</v>
      </c>
      <c r="AM469" s="58">
        <f t="shared" si="397"/>
        <v>0</v>
      </c>
      <c r="AN469" s="58">
        <f t="shared" si="398"/>
        <v>0</v>
      </c>
      <c r="AO469" s="56">
        <v>125.18333333333334</v>
      </c>
      <c r="AP469" s="56">
        <v>28.65</v>
      </c>
      <c r="AQ469" s="56">
        <v>6.6666666666666666E-2</v>
      </c>
      <c r="AR469" s="57">
        <f>SUM(AO469:AQ469)</f>
        <v>153.9</v>
      </c>
      <c r="AS469">
        <v>0</v>
      </c>
      <c r="AT469">
        <v>11</v>
      </c>
      <c r="AU469">
        <v>4</v>
      </c>
      <c r="AV469">
        <v>3</v>
      </c>
      <c r="AW469">
        <v>4</v>
      </c>
      <c r="AX469" s="9">
        <f t="shared" si="399"/>
        <v>0</v>
      </c>
      <c r="AY469" s="9">
        <f t="shared" si="400"/>
        <v>4.2884990253411299</v>
      </c>
      <c r="AZ469" s="9">
        <f t="shared" si="401"/>
        <v>1.5594541910331383</v>
      </c>
      <c r="BA469" s="9">
        <f t="shared" si="402"/>
        <v>1.1695906432748537</v>
      </c>
      <c r="BB469" s="9">
        <f t="shared" si="403"/>
        <v>1.5594541910331383</v>
      </c>
      <c r="BC469" s="33">
        <f t="shared" si="404"/>
        <v>7.3637254901960789</v>
      </c>
      <c r="BD469" s="33">
        <f t="shared" si="405"/>
        <v>3.9215686274509803E-3</v>
      </c>
      <c r="BE469" s="33">
        <f t="shared" si="406"/>
        <v>1.6852941176470588</v>
      </c>
      <c r="BF469" s="42">
        <f>BI469-BG469-BH469</f>
        <v>3</v>
      </c>
      <c r="BG469" s="43">
        <v>2</v>
      </c>
      <c r="BH469" s="43">
        <v>0</v>
      </c>
      <c r="BI469" s="43">
        <v>5</v>
      </c>
      <c r="BJ469" s="42">
        <f>BM469-BK469-BL469</f>
        <v>7</v>
      </c>
      <c r="BK469" s="43">
        <v>0</v>
      </c>
      <c r="BL469" s="43">
        <v>0</v>
      </c>
      <c r="BM469" s="43">
        <v>7</v>
      </c>
      <c r="BN469" s="34">
        <f t="shared" si="418"/>
        <v>-0.80859970955656912</v>
      </c>
      <c r="BO469" s="34">
        <f t="shared" si="419"/>
        <v>-10.508118382801417</v>
      </c>
      <c r="BP469" s="33">
        <v>-9.3713337301876143E-2</v>
      </c>
      <c r="BQ469" s="33">
        <v>-1.5150682905389965</v>
      </c>
      <c r="BR469" s="33">
        <v>0.62820493751545747</v>
      </c>
      <c r="BS469" s="33">
        <v>-8.3042258532647808E-4</v>
      </c>
      <c r="BT469" s="33">
        <v>0</v>
      </c>
      <c r="BU469" s="9">
        <f t="shared" si="420"/>
        <v>-0.98140711291074167</v>
      </c>
      <c r="BV469" s="34">
        <f t="shared" si="421"/>
        <v>-12.753828627819903</v>
      </c>
      <c r="BW469" s="33">
        <v>0.38974272291989781</v>
      </c>
      <c r="BX469" s="33">
        <v>0.13609307295090733</v>
      </c>
      <c r="BY469" s="33">
        <v>9.5680725917410246E-3</v>
      </c>
      <c r="BZ469" s="33">
        <v>-0.36259646510837351</v>
      </c>
      <c r="CA469" s="9">
        <f t="shared" si="422"/>
        <v>0.17280740335417255</v>
      </c>
      <c r="CB469" s="34">
        <f t="shared" si="423"/>
        <v>2.2457102450184867</v>
      </c>
      <c r="CE469" s="68">
        <f t="shared" si="413"/>
        <v>165000</v>
      </c>
      <c r="CF469" s="62">
        <v>4</v>
      </c>
      <c r="CG469" s="62">
        <v>3.4</v>
      </c>
      <c r="CH469" s="62">
        <v>-3.5</v>
      </c>
      <c r="CI469" s="62">
        <v>-1</v>
      </c>
      <c r="CJ469" s="63">
        <f t="shared" si="416"/>
        <v>-10.951902893127681</v>
      </c>
      <c r="CK469" s="62">
        <v>-0.3</v>
      </c>
      <c r="CL469" s="63">
        <f t="shared" si="417"/>
        <v>-3.2855708679383038</v>
      </c>
      <c r="CM469" s="62">
        <v>-1.3</v>
      </c>
      <c r="CN469" t="s">
        <v>1892</v>
      </c>
      <c r="CO469" t="s">
        <v>2773</v>
      </c>
      <c r="CP469" t="s">
        <v>2399</v>
      </c>
      <c r="CQ469" t="s">
        <v>2400</v>
      </c>
      <c r="CR469">
        <v>72</v>
      </c>
      <c r="CS469">
        <v>180</v>
      </c>
      <c r="CT469">
        <v>16</v>
      </c>
      <c r="CU469" t="s">
        <v>3402</v>
      </c>
      <c r="CV469" t="s">
        <v>3090</v>
      </c>
      <c r="CZ469" s="72">
        <v>1246666.6666666667</v>
      </c>
      <c r="DA469">
        <v>0</v>
      </c>
    </row>
    <row r="470" spans="1:105" x14ac:dyDescent="0.2">
      <c r="A470" s="78" t="s">
        <v>2372</v>
      </c>
      <c r="B470" s="52"/>
      <c r="C470" s="52" t="s">
        <v>530</v>
      </c>
      <c r="D470" s="53" t="s">
        <v>530</v>
      </c>
      <c r="E470" s="53" t="str">
        <f t="shared" si="384"/>
        <v xml:space="preserve">Tarnstrom, Dick </v>
      </c>
      <c r="F470" s="53" t="s">
        <v>932</v>
      </c>
      <c r="G470" s="54" t="s">
        <v>2374</v>
      </c>
      <c r="H470" s="52">
        <v>19</v>
      </c>
      <c r="I470" s="53"/>
      <c r="J470" s="53"/>
      <c r="K470" s="53"/>
      <c r="L470" s="52">
        <v>-5</v>
      </c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24">
        <f t="shared" si="387"/>
        <v>0</v>
      </c>
      <c r="AD470" s="24">
        <f t="shared" si="388"/>
        <v>0</v>
      </c>
      <c r="AE470" s="24">
        <f t="shared" si="389"/>
        <v>0</v>
      </c>
      <c r="AF470" s="24">
        <f t="shared" si="390"/>
        <v>0</v>
      </c>
      <c r="AG470" s="24">
        <f t="shared" si="391"/>
        <v>0</v>
      </c>
      <c r="AH470" s="24">
        <f t="shared" si="392"/>
        <v>0</v>
      </c>
      <c r="AI470" s="21">
        <f t="shared" si="393"/>
        <v>1.5995937539672465</v>
      </c>
      <c r="AJ470" s="21">
        <f t="shared" si="394"/>
        <v>5.2468573510657679</v>
      </c>
      <c r="AK470" s="21">
        <f t="shared" si="395"/>
        <v>0</v>
      </c>
      <c r="AL470" s="21">
        <f t="shared" si="396"/>
        <v>2.5136473276628157</v>
      </c>
      <c r="AM470" s="21">
        <f t="shared" si="397"/>
        <v>0.65585716888322099</v>
      </c>
      <c r="AN470" s="21">
        <f t="shared" si="398"/>
        <v>7.5156576200417549</v>
      </c>
      <c r="AO470" s="60">
        <v>262.56666666666666</v>
      </c>
      <c r="AP470" s="60">
        <v>91.483333333333334</v>
      </c>
      <c r="AQ470" s="60">
        <v>7.9833333333333325</v>
      </c>
      <c r="AR470" s="61">
        <f>SUM(AO470:AQ470)</f>
        <v>362.03333333333336</v>
      </c>
      <c r="AS470" s="19"/>
      <c r="AT470" s="19"/>
      <c r="AU470" s="19"/>
      <c r="AV470" s="19"/>
      <c r="AW470" s="19"/>
      <c r="AX470" s="24">
        <f t="shared" si="399"/>
        <v>0</v>
      </c>
      <c r="AY470" s="24">
        <f t="shared" si="400"/>
        <v>0</v>
      </c>
      <c r="AZ470" s="24">
        <f t="shared" si="401"/>
        <v>0</v>
      </c>
      <c r="BA470" s="24">
        <f t="shared" si="402"/>
        <v>0</v>
      </c>
      <c r="BB470" s="24">
        <f t="shared" si="403"/>
        <v>0</v>
      </c>
      <c r="BC470" s="24">
        <f t="shared" si="404"/>
        <v>13.819298245614036</v>
      </c>
      <c r="BD470" s="24">
        <f t="shared" si="405"/>
        <v>0.4201754385964912</v>
      </c>
      <c r="BE470" s="24">
        <f t="shared" si="406"/>
        <v>4.8149122807017548</v>
      </c>
      <c r="BF470" s="53">
        <f>BI470-BG470-BH470</f>
        <v>7</v>
      </c>
      <c r="BG470" s="52">
        <v>8</v>
      </c>
      <c r="BH470" s="52">
        <v>0</v>
      </c>
      <c r="BI470" s="52">
        <v>15</v>
      </c>
      <c r="BJ470" s="53">
        <f>BM470-BK470-BL470</f>
        <v>11</v>
      </c>
      <c r="BK470" s="52">
        <v>1</v>
      </c>
      <c r="BL470" s="52">
        <v>1</v>
      </c>
      <c r="BM470" s="52">
        <v>13</v>
      </c>
      <c r="BN470" s="35">
        <f t="shared" si="418"/>
        <v>10.703115269466016</v>
      </c>
      <c r="BO470" s="35">
        <f t="shared" si="419"/>
        <v>59.127788985172721</v>
      </c>
      <c r="BP470" s="24">
        <v>1.661717820594089</v>
      </c>
      <c r="BQ470" s="24">
        <v>2.2169813788357495</v>
      </c>
      <c r="BR470" s="24">
        <v>-0.45670976713070544</v>
      </c>
      <c r="BS470" s="24">
        <v>-1.89019085603696E-2</v>
      </c>
      <c r="BT470" s="24">
        <v>0</v>
      </c>
      <c r="BU470" s="24">
        <f t="shared" si="420"/>
        <v>3.4030875237387637</v>
      </c>
      <c r="BV470" s="35">
        <f t="shared" si="421"/>
        <v>18.799857418683896</v>
      </c>
      <c r="BW470" s="24">
        <v>6.1436148405424742</v>
      </c>
      <c r="BX470" s="24">
        <v>0.72386367173743837</v>
      </c>
      <c r="BY470" s="24">
        <v>0.38099684799267591</v>
      </c>
      <c r="BZ470" s="24">
        <v>5.1552385454663931E-2</v>
      </c>
      <c r="CA470" s="24">
        <f t="shared" si="422"/>
        <v>7.3000277457272524</v>
      </c>
      <c r="CB470" s="35">
        <f t="shared" si="423"/>
        <v>40.327931566488829</v>
      </c>
      <c r="CC470" s="22"/>
      <c r="CD470" s="19"/>
      <c r="CE470" s="76">
        <f t="shared" si="413"/>
        <v>165000</v>
      </c>
      <c r="CF470" s="24"/>
      <c r="CG470" s="24"/>
      <c r="CH470" s="24"/>
      <c r="CI470" s="24"/>
      <c r="CJ470" s="24"/>
      <c r="CK470" s="24"/>
      <c r="CL470" s="24"/>
      <c r="CM470" s="24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74">
        <v>2000000</v>
      </c>
      <c r="DA470" s="19">
        <v>1</v>
      </c>
    </row>
    <row r="471" spans="1:105" x14ac:dyDescent="0.2">
      <c r="A471" s="78" t="s">
        <v>2372</v>
      </c>
      <c r="B471" s="52"/>
      <c r="C471" s="52" t="s">
        <v>960</v>
      </c>
      <c r="D471" s="53" t="s">
        <v>530</v>
      </c>
      <c r="E471" s="53" t="str">
        <f t="shared" si="384"/>
        <v xml:space="preserve">Tarnstrom, Dick </v>
      </c>
      <c r="F471" s="53" t="s">
        <v>932</v>
      </c>
      <c r="G471" s="54" t="s">
        <v>2374</v>
      </c>
      <c r="H471" s="52">
        <v>29</v>
      </c>
      <c r="I471" s="19">
        <v>1</v>
      </c>
      <c r="J471" s="19">
        <v>4</v>
      </c>
      <c r="K471" s="19">
        <v>5</v>
      </c>
      <c r="L471" s="52">
        <v>-6</v>
      </c>
      <c r="M471" s="19">
        <v>40</v>
      </c>
      <c r="N471" s="19">
        <v>22</v>
      </c>
      <c r="O471" s="20">
        <f t="shared" ref="O471:O484" si="424">IF(N471=0,0,I471/N471)</f>
        <v>4.5454545454545456E-2</v>
      </c>
      <c r="P471" s="19"/>
      <c r="Q471" s="19"/>
      <c r="R471" s="19"/>
      <c r="S471" s="19">
        <v>0</v>
      </c>
      <c r="T471" s="19">
        <v>0</v>
      </c>
      <c r="U471" s="20">
        <f t="shared" ref="U471:U484" si="425">IF(S471+T471=0,0,S471/(S471+T471))</f>
        <v>0</v>
      </c>
      <c r="V471" s="19"/>
      <c r="W471" s="19"/>
      <c r="X471" s="19"/>
      <c r="Y471" s="19"/>
      <c r="Z471" s="19"/>
      <c r="AA471" s="19"/>
      <c r="AB471" s="19"/>
      <c r="AC471" s="24">
        <f t="shared" si="387"/>
        <v>0</v>
      </c>
      <c r="AD471" s="24">
        <f t="shared" si="388"/>
        <v>0</v>
      </c>
      <c r="AE471" s="24">
        <f t="shared" si="389"/>
        <v>0</v>
      </c>
      <c r="AF471" s="24">
        <f t="shared" si="390"/>
        <v>0</v>
      </c>
      <c r="AG471" s="24">
        <f t="shared" si="391"/>
        <v>0</v>
      </c>
      <c r="AH471" s="24">
        <f t="shared" si="392"/>
        <v>0</v>
      </c>
      <c r="AI471" s="21">
        <f t="shared" si="393"/>
        <v>1.9615474429827975</v>
      </c>
      <c r="AJ471" s="21">
        <f t="shared" si="394"/>
        <v>1.7852715100421521</v>
      </c>
      <c r="AK471" s="21">
        <f t="shared" si="395"/>
        <v>2.477632484514797</v>
      </c>
      <c r="AL471" s="21">
        <f t="shared" si="396"/>
        <v>3.2225422277574531</v>
      </c>
      <c r="AM471" s="21">
        <f t="shared" si="397"/>
        <v>0</v>
      </c>
      <c r="AN471" s="21">
        <f t="shared" si="398"/>
        <v>6.6070199587061245</v>
      </c>
      <c r="AO471" s="60">
        <v>428.23333333333335</v>
      </c>
      <c r="AP471" s="60">
        <v>67.216666666666669</v>
      </c>
      <c r="AQ471" s="60">
        <v>72.650000000000006</v>
      </c>
      <c r="AR471" s="61">
        <f>SUM(AO471:AQ471)</f>
        <v>568.1</v>
      </c>
      <c r="AS471" s="19"/>
      <c r="AT471" s="19"/>
      <c r="AU471" s="19"/>
      <c r="AV471" s="19"/>
      <c r="AW471" s="19"/>
      <c r="AX471" s="24">
        <f t="shared" si="399"/>
        <v>0</v>
      </c>
      <c r="AY471" s="24">
        <f t="shared" si="400"/>
        <v>0</v>
      </c>
      <c r="AZ471" s="24">
        <f t="shared" si="401"/>
        <v>0</v>
      </c>
      <c r="BA471" s="24">
        <f t="shared" si="402"/>
        <v>0</v>
      </c>
      <c r="BB471" s="24">
        <f t="shared" si="403"/>
        <v>0</v>
      </c>
      <c r="BC471" s="24">
        <f t="shared" si="404"/>
        <v>14.766666666666667</v>
      </c>
      <c r="BD471" s="24">
        <f t="shared" si="405"/>
        <v>2.5051724137931037</v>
      </c>
      <c r="BE471" s="24">
        <f t="shared" si="406"/>
        <v>2.3178160919540232</v>
      </c>
      <c r="BF471" s="53">
        <f>BI471-BG471-BH471</f>
        <v>14</v>
      </c>
      <c r="BG471" s="52">
        <v>2</v>
      </c>
      <c r="BH471" s="52">
        <v>3</v>
      </c>
      <c r="BI471" s="52">
        <v>19</v>
      </c>
      <c r="BJ471" s="53">
        <f>BM471-BK471-BL471</f>
        <v>23</v>
      </c>
      <c r="BK471" s="52">
        <v>0</v>
      </c>
      <c r="BL471" s="52">
        <v>8</v>
      </c>
      <c r="BM471" s="52">
        <v>31</v>
      </c>
      <c r="BN471" s="35">
        <f t="shared" si="418"/>
        <v>7.5482656253593738E-2</v>
      </c>
      <c r="BO471" s="35">
        <f t="shared" si="419"/>
        <v>0.26573721617177865</v>
      </c>
      <c r="BP471" s="24">
        <v>1.7826397600954658</v>
      </c>
      <c r="BQ471" s="24">
        <v>-1.7621836240734698</v>
      </c>
      <c r="BR471" s="24">
        <v>-1.0141740867127556</v>
      </c>
      <c r="BS471" s="24">
        <v>-0.16762701872993932</v>
      </c>
      <c r="BT471" s="24">
        <v>0</v>
      </c>
      <c r="BU471" s="24">
        <f t="shared" si="420"/>
        <v>-1.161344969420699</v>
      </c>
      <c r="BV471" s="35">
        <f t="shared" si="421"/>
        <v>-4.0885230396785737</v>
      </c>
      <c r="BW471" s="24">
        <v>2.8243760074681394</v>
      </c>
      <c r="BX471" s="24">
        <v>1.6757135384500399</v>
      </c>
      <c r="BY471" s="24">
        <v>2.3391861393116922</v>
      </c>
      <c r="BZ471" s="24">
        <v>-5.602448059555579</v>
      </c>
      <c r="CA471" s="24">
        <f t="shared" si="422"/>
        <v>1.2368276256742927</v>
      </c>
      <c r="CB471" s="35">
        <f t="shared" si="423"/>
        <v>4.3542602558503525</v>
      </c>
      <c r="CC471" s="55">
        <v>34.248595999999999</v>
      </c>
      <c r="CD471" s="19">
        <v>167229</v>
      </c>
      <c r="CE471" s="76">
        <f t="shared" si="413"/>
        <v>472854.41379310348</v>
      </c>
      <c r="CF471" s="24"/>
      <c r="CG471" s="24"/>
      <c r="CH471" s="24"/>
      <c r="CI471" s="24"/>
      <c r="CJ471" s="24"/>
      <c r="CK471" s="24"/>
      <c r="CL471" s="24"/>
      <c r="CM471" s="24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74">
        <v>2000000</v>
      </c>
      <c r="DA471" s="19">
        <v>1</v>
      </c>
    </row>
    <row r="472" spans="1:105" x14ac:dyDescent="0.2">
      <c r="A472" s="80" t="s">
        <v>2372</v>
      </c>
      <c r="B472" s="48"/>
      <c r="C472" s="48" t="s">
        <v>530</v>
      </c>
      <c r="D472" s="49" t="s">
        <v>530</v>
      </c>
      <c r="E472" s="49" t="str">
        <f t="shared" si="384"/>
        <v xml:space="preserve">Tarnstrom, Dick </v>
      </c>
      <c r="F472" s="49" t="s">
        <v>932</v>
      </c>
      <c r="G472" s="50" t="s">
        <v>2374</v>
      </c>
      <c r="H472" s="48">
        <v>48</v>
      </c>
      <c r="I472" s="65">
        <v>3</v>
      </c>
      <c r="J472" s="65">
        <v>11</v>
      </c>
      <c r="K472" s="65">
        <v>14</v>
      </c>
      <c r="L472" s="48">
        <v>-11</v>
      </c>
      <c r="M472" s="10">
        <v>52</v>
      </c>
      <c r="N472" s="10">
        <v>44</v>
      </c>
      <c r="O472" s="11">
        <f t="shared" si="424"/>
        <v>6.8181818181818177E-2</v>
      </c>
      <c r="P472" s="10"/>
      <c r="Q472" s="10">
        <v>0</v>
      </c>
      <c r="R472" s="10">
        <v>0</v>
      </c>
      <c r="S472" s="10">
        <v>0</v>
      </c>
      <c r="T472" s="10">
        <v>0</v>
      </c>
      <c r="U472" s="11">
        <f t="shared" si="425"/>
        <v>0</v>
      </c>
      <c r="V472" s="10">
        <v>0</v>
      </c>
      <c r="W472" s="10">
        <v>1</v>
      </c>
      <c r="X472" s="10">
        <v>6</v>
      </c>
      <c r="Y472" s="10">
        <v>0</v>
      </c>
      <c r="Z472" s="10">
        <v>0</v>
      </c>
      <c r="AA472" s="10">
        <v>2</v>
      </c>
      <c r="AB472" s="10">
        <v>5</v>
      </c>
      <c r="AC472" s="13">
        <f t="shared" si="387"/>
        <v>1.8903591682419663</v>
      </c>
      <c r="AD472" s="13">
        <f t="shared" si="388"/>
        <v>11.342155009451796</v>
      </c>
      <c r="AE472" s="13">
        <f t="shared" si="389"/>
        <v>0</v>
      </c>
      <c r="AF472" s="13">
        <f t="shared" si="390"/>
        <v>0</v>
      </c>
      <c r="AG472" s="13">
        <f t="shared" si="391"/>
        <v>3.4742327735958312</v>
      </c>
      <c r="AH472" s="13">
        <f t="shared" si="392"/>
        <v>8.6855819339895781</v>
      </c>
      <c r="AI472" s="29">
        <f t="shared" si="393"/>
        <v>1.8239722061378114</v>
      </c>
      <c r="AJ472" s="29">
        <f t="shared" si="394"/>
        <v>3.7807183364839325</v>
      </c>
      <c r="AK472" s="29">
        <f t="shared" si="395"/>
        <v>2.2332506203473947</v>
      </c>
      <c r="AL472" s="29">
        <f t="shared" si="396"/>
        <v>2.9530978575564562</v>
      </c>
      <c r="AM472" s="29">
        <f t="shared" si="397"/>
        <v>0.37807183364839325</v>
      </c>
      <c r="AN472" s="29">
        <f t="shared" si="398"/>
        <v>6.6997518610421842</v>
      </c>
      <c r="AO472" s="13">
        <v>690.8</v>
      </c>
      <c r="AP472" s="13">
        <v>158.69999999999999</v>
      </c>
      <c r="AQ472" s="13">
        <v>80.599999999999994</v>
      </c>
      <c r="AR472" s="59">
        <v>930.1</v>
      </c>
      <c r="AS472" s="10">
        <v>71</v>
      </c>
      <c r="AT472" s="10">
        <v>22</v>
      </c>
      <c r="AU472" s="10">
        <v>30</v>
      </c>
      <c r="AV472" s="10">
        <v>24</v>
      </c>
      <c r="AW472" s="10">
        <v>7</v>
      </c>
      <c r="AX472" s="13">
        <f t="shared" si="399"/>
        <v>4.5801526717557257</v>
      </c>
      <c r="AY472" s="13">
        <f t="shared" si="400"/>
        <v>1.4192022363186754</v>
      </c>
      <c r="AZ472" s="13">
        <f t="shared" si="401"/>
        <v>1.9352757767981938</v>
      </c>
      <c r="BA472" s="13">
        <f t="shared" si="402"/>
        <v>1.548220621438555</v>
      </c>
      <c r="BB472" s="13">
        <f t="shared" si="403"/>
        <v>0.4515643479195785</v>
      </c>
      <c r="BC472" s="13">
        <f t="shared" si="404"/>
        <v>14.391666666666666</v>
      </c>
      <c r="BD472" s="13">
        <f t="shared" si="405"/>
        <v>1.6791666666666665</v>
      </c>
      <c r="BE472" s="13">
        <f t="shared" si="406"/>
        <v>3.3062499999999999</v>
      </c>
      <c r="BF472" s="49">
        <v>21</v>
      </c>
      <c r="BG472" s="49">
        <v>10</v>
      </c>
      <c r="BH472" s="49">
        <v>3</v>
      </c>
      <c r="BI472" s="49">
        <v>34</v>
      </c>
      <c r="BJ472" s="49">
        <v>34</v>
      </c>
      <c r="BK472" s="49">
        <v>1</v>
      </c>
      <c r="BL472" s="49">
        <v>9</v>
      </c>
      <c r="BM472" s="49">
        <v>44</v>
      </c>
      <c r="BN472" s="39">
        <v>10.8</v>
      </c>
      <c r="BO472" s="39">
        <v>23.2</v>
      </c>
      <c r="BP472" s="13">
        <v>3.4</v>
      </c>
      <c r="BQ472" s="13">
        <v>0.5</v>
      </c>
      <c r="BR472" s="13">
        <v>-1.5</v>
      </c>
      <c r="BS472" s="13">
        <v>-0.2</v>
      </c>
      <c r="BT472" s="13">
        <v>0</v>
      </c>
      <c r="BU472" s="13">
        <v>2.2000000000000002</v>
      </c>
      <c r="BV472" s="39">
        <v>4.8</v>
      </c>
      <c r="BW472" s="13">
        <v>9</v>
      </c>
      <c r="BX472" s="13">
        <v>2.4</v>
      </c>
      <c r="BY472" s="13">
        <v>2.7</v>
      </c>
      <c r="BZ472" s="13">
        <v>-5.6</v>
      </c>
      <c r="CA472" s="13">
        <v>8.5</v>
      </c>
      <c r="CB472" s="39">
        <v>18.399999999999999</v>
      </c>
      <c r="CC472" s="51">
        <v>40.752476000000001</v>
      </c>
      <c r="CD472" s="10">
        <v>845290</v>
      </c>
      <c r="CE472" s="73">
        <f t="shared" si="413"/>
        <v>1444037.0833333333</v>
      </c>
      <c r="CF472" s="66">
        <v>18.899999999999999</v>
      </c>
      <c r="CG472" s="66">
        <v>19.3</v>
      </c>
      <c r="CH472" s="66">
        <v>-8</v>
      </c>
      <c r="CI472" s="66">
        <v>1</v>
      </c>
      <c r="CJ472" s="67">
        <f t="shared" ref="CJ472:CJ496" si="426">CI472/(AO472+2*(AP472+AQ472))*2000</f>
        <v>1.710278775440397</v>
      </c>
      <c r="CK472" s="66">
        <v>-0.4</v>
      </c>
      <c r="CL472" s="67">
        <f t="shared" ref="CL472:CL496" si="427">CK472/(AO472+2*(AP472+AQ472))*2000</f>
        <v>-0.6841115101761589</v>
      </c>
      <c r="CM472" s="66">
        <v>0.6</v>
      </c>
      <c r="CN472" s="10" t="s">
        <v>1895</v>
      </c>
      <c r="CO472" s="10" t="s">
        <v>1896</v>
      </c>
      <c r="CP472" s="10"/>
      <c r="CQ472" s="10" t="s">
        <v>2436</v>
      </c>
      <c r="CR472" s="10">
        <v>73</v>
      </c>
      <c r="CS472" s="10">
        <v>205</v>
      </c>
      <c r="CT472" s="10">
        <v>23</v>
      </c>
      <c r="CU472" s="10" t="s">
        <v>3402</v>
      </c>
      <c r="CV472" s="10"/>
      <c r="CW472" s="10"/>
      <c r="CX472" s="10"/>
      <c r="CY472" s="10"/>
      <c r="CZ472" s="73">
        <v>2000000</v>
      </c>
      <c r="DA472" s="10">
        <v>2</v>
      </c>
    </row>
    <row r="473" spans="1:105" x14ac:dyDescent="0.2">
      <c r="A473" s="38" t="s">
        <v>2452</v>
      </c>
      <c r="B473" t="s">
        <v>968</v>
      </c>
      <c r="C473" t="s">
        <v>968</v>
      </c>
      <c r="D473" s="82" t="s">
        <v>530</v>
      </c>
      <c r="E473" t="str">
        <f t="shared" si="384"/>
        <v xml:space="preserve">Tyutin, Fedor </v>
      </c>
      <c r="F473" t="s">
        <v>949</v>
      </c>
      <c r="G473" t="s">
        <v>1524</v>
      </c>
      <c r="H473">
        <v>66</v>
      </c>
      <c r="I473">
        <v>2</v>
      </c>
      <c r="J473">
        <v>12</v>
      </c>
      <c r="K473">
        <f>I473+J473</f>
        <v>14</v>
      </c>
      <c r="L473">
        <v>-8</v>
      </c>
      <c r="M473">
        <v>44</v>
      </c>
      <c r="N473">
        <v>75</v>
      </c>
      <c r="O473" s="4">
        <f t="shared" si="424"/>
        <v>2.6666666666666668E-2</v>
      </c>
      <c r="P473">
        <v>1726</v>
      </c>
      <c r="Q473">
        <v>0</v>
      </c>
      <c r="R473">
        <v>0</v>
      </c>
      <c r="S473">
        <v>0</v>
      </c>
      <c r="T473">
        <v>1</v>
      </c>
      <c r="U473" s="4">
        <f t="shared" si="425"/>
        <v>0</v>
      </c>
      <c r="V473" s="40">
        <v>0</v>
      </c>
      <c r="W473">
        <v>1</v>
      </c>
      <c r="X473">
        <v>1</v>
      </c>
      <c r="Y473">
        <v>1</v>
      </c>
      <c r="Z473">
        <v>1</v>
      </c>
      <c r="AA473">
        <f>I473-W473-Y473</f>
        <v>0</v>
      </c>
      <c r="AB473">
        <f>J473-X473-Z473</f>
        <v>10</v>
      </c>
      <c r="AC473" s="9">
        <f t="shared" si="387"/>
        <v>3.6108324974924777</v>
      </c>
      <c r="AD473" s="9">
        <f t="shared" si="388"/>
        <v>3.6108324974924777</v>
      </c>
      <c r="AE473" s="9">
        <f t="shared" si="389"/>
        <v>1.6153639055909539</v>
      </c>
      <c r="AF473" s="9">
        <f t="shared" si="390"/>
        <v>1.6153639055909539</v>
      </c>
      <c r="AG473" s="9">
        <f t="shared" si="391"/>
        <v>0</v>
      </c>
      <c r="AH473" s="9">
        <f t="shared" si="392"/>
        <v>11.395470300555528</v>
      </c>
      <c r="AI473" s="6">
        <f t="shared" si="393"/>
        <v>1.8802525995916621</v>
      </c>
      <c r="AJ473" s="6">
        <f t="shared" si="394"/>
        <v>2.1664994984954866</v>
      </c>
      <c r="AK473" s="6">
        <f t="shared" si="395"/>
        <v>0.64614556223638153</v>
      </c>
      <c r="AL473" s="6">
        <f t="shared" si="396"/>
        <v>2.6779355206305495</v>
      </c>
      <c r="AM473" s="6">
        <f t="shared" si="397"/>
        <v>0</v>
      </c>
      <c r="AN473" s="6">
        <f t="shared" si="398"/>
        <v>7.1076011846001981</v>
      </c>
      <c r="AO473" s="32">
        <v>1053.05</v>
      </c>
      <c r="AP473" s="32">
        <v>83.083333333333329</v>
      </c>
      <c r="AQ473" s="32">
        <v>185.71666666666667</v>
      </c>
      <c r="AR473" s="32">
        <v>1321.85</v>
      </c>
      <c r="AS473" s="40">
        <v>102</v>
      </c>
      <c r="AT473" s="40">
        <v>149</v>
      </c>
      <c r="AU473" s="40">
        <v>35</v>
      </c>
      <c r="AV473" s="40">
        <v>44</v>
      </c>
      <c r="AW473" s="40">
        <v>20</v>
      </c>
      <c r="AX473" s="9">
        <f t="shared" si="399"/>
        <v>4.6298747966864626</v>
      </c>
      <c r="AY473" s="9">
        <f t="shared" si="400"/>
        <v>6.7632484775125778</v>
      </c>
      <c r="AZ473" s="9">
        <f t="shared" si="401"/>
        <v>1.5886825282747665</v>
      </c>
      <c r="BA473" s="9">
        <f t="shared" si="402"/>
        <v>1.9972008926882778</v>
      </c>
      <c r="BB473" s="9">
        <f t="shared" si="403"/>
        <v>0.90781858758558087</v>
      </c>
      <c r="BC473" s="9">
        <f t="shared" si="404"/>
        <v>15.95530303030303</v>
      </c>
      <c r="BD473" s="9">
        <f t="shared" si="405"/>
        <v>2.8138888888888891</v>
      </c>
      <c r="BE473" s="9">
        <f t="shared" si="406"/>
        <v>1.2588383838383839</v>
      </c>
      <c r="BF473" s="3">
        <v>33</v>
      </c>
      <c r="BG473" s="3">
        <v>3</v>
      </c>
      <c r="BH473" s="3">
        <v>2</v>
      </c>
      <c r="BI473" s="3">
        <v>38</v>
      </c>
      <c r="BJ473" s="3">
        <v>47</v>
      </c>
      <c r="BK473" s="3">
        <v>0</v>
      </c>
      <c r="BL473" s="3">
        <v>22</v>
      </c>
      <c r="BM473" s="3">
        <v>69</v>
      </c>
      <c r="BN473" s="34">
        <f t="shared" ref="BN473:BN484" si="428">BU473+CA473</f>
        <v>28.231749584910663</v>
      </c>
      <c r="BO473" s="34">
        <f t="shared" ref="BO473:BO484" si="429">BN473/AR473*2000</f>
        <v>42.715511722072343</v>
      </c>
      <c r="BP473" s="34">
        <v>-0.35483170649034507</v>
      </c>
      <c r="BQ473" s="34">
        <v>-0.33559483210581859</v>
      </c>
      <c r="BR473" s="34">
        <v>0.15087674609101817</v>
      </c>
      <c r="BS473" s="34">
        <v>2.4509035881433276</v>
      </c>
      <c r="BT473" s="34">
        <v>0</v>
      </c>
      <c r="BU473" s="34">
        <f t="shared" ref="BU473:BU484" si="430">SUM(BP473:BT473)</f>
        <v>1.9113537956381821</v>
      </c>
      <c r="BV473" s="34">
        <f t="shared" ref="BV473:BV484" si="431">BU473/AR473*2000</f>
        <v>2.891937505220989</v>
      </c>
      <c r="BW473" s="34">
        <v>17.057227463138073</v>
      </c>
      <c r="BX473" s="34">
        <v>2.4483206079580375</v>
      </c>
      <c r="BY473" s="34">
        <v>5.717808740267003</v>
      </c>
      <c r="BZ473" s="34">
        <v>1.0970389779093668</v>
      </c>
      <c r="CA473" s="34">
        <f t="shared" ref="CA473:CA484" si="432">SUM(BW473:BZ473)</f>
        <v>26.320395789272482</v>
      </c>
      <c r="CB473" s="34">
        <f t="shared" ref="CB473:CB484" si="433">CA473/AR473*2000</f>
        <v>39.823574216851355</v>
      </c>
      <c r="CC473" s="15">
        <v>60</v>
      </c>
      <c r="CD473" s="7">
        <v>1916599</v>
      </c>
      <c r="CE473" s="68">
        <f t="shared" si="413"/>
        <v>2381229.0606060605</v>
      </c>
      <c r="CF473" s="9">
        <v>21.7</v>
      </c>
      <c r="CG473" s="9">
        <v>31.1</v>
      </c>
      <c r="CH473" s="9">
        <v>-14</v>
      </c>
      <c r="CI473" s="9">
        <v>-0.1</v>
      </c>
      <c r="CJ473" s="9">
        <f t="shared" si="426"/>
        <v>-0.1257347625184673</v>
      </c>
      <c r="CK473" s="9">
        <v>-0.1</v>
      </c>
      <c r="CL473" s="9">
        <f t="shared" si="427"/>
        <v>-0.1257347625184673</v>
      </c>
      <c r="CM473" s="9">
        <v>-0.2</v>
      </c>
      <c r="CN473" t="s">
        <v>1228</v>
      </c>
      <c r="CO473" t="s">
        <v>1229</v>
      </c>
      <c r="CQ473" t="s">
        <v>2396</v>
      </c>
      <c r="CR473">
        <v>75</v>
      </c>
      <c r="CS473">
        <v>210</v>
      </c>
      <c r="CU473" t="s">
        <v>3402</v>
      </c>
      <c r="CV473" t="s">
        <v>2382</v>
      </c>
      <c r="CW473">
        <v>0</v>
      </c>
      <c r="CX473">
        <v>0</v>
      </c>
      <c r="CY473">
        <v>0</v>
      </c>
      <c r="CZ473" s="70"/>
      <c r="DA473">
        <v>0</v>
      </c>
    </row>
    <row r="474" spans="1:105" x14ac:dyDescent="0.2">
      <c r="A474" s="44" t="s">
        <v>2372</v>
      </c>
      <c r="B474" s="43" t="s">
        <v>968</v>
      </c>
      <c r="C474" s="43" t="s">
        <v>968</v>
      </c>
      <c r="D474" s="82" t="s">
        <v>530</v>
      </c>
      <c r="E474" s="42" t="str">
        <f t="shared" si="384"/>
        <v xml:space="preserve">Tyutin, Fedor </v>
      </c>
      <c r="F474" s="42" t="s">
        <v>949</v>
      </c>
      <c r="G474" s="45" t="s">
        <v>2374</v>
      </c>
      <c r="H474" s="43">
        <v>82</v>
      </c>
      <c r="I474" s="64">
        <v>5</v>
      </c>
      <c r="J474" s="64">
        <v>15</v>
      </c>
      <c r="K474" s="64">
        <v>20</v>
      </c>
      <c r="L474" s="43">
        <v>5</v>
      </c>
      <c r="M474">
        <v>43</v>
      </c>
      <c r="N474">
        <v>131</v>
      </c>
      <c r="O474" s="4">
        <f t="shared" si="424"/>
        <v>3.8167938931297711E-2</v>
      </c>
      <c r="Q474">
        <v>0</v>
      </c>
      <c r="R474">
        <v>0</v>
      </c>
      <c r="S474">
        <v>0</v>
      </c>
      <c r="T474">
        <v>0</v>
      </c>
      <c r="U474" s="4">
        <f t="shared" si="425"/>
        <v>0</v>
      </c>
      <c r="V474">
        <v>0</v>
      </c>
      <c r="W474">
        <v>1</v>
      </c>
      <c r="X474">
        <v>5</v>
      </c>
      <c r="Y474">
        <v>0</v>
      </c>
      <c r="Z474">
        <v>1</v>
      </c>
      <c r="AA474">
        <v>4</v>
      </c>
      <c r="AB474">
        <v>9</v>
      </c>
      <c r="AC474" s="9">
        <f t="shared" si="387"/>
        <v>1.6531961792799412</v>
      </c>
      <c r="AD474" s="9">
        <f t="shared" si="388"/>
        <v>8.2659808963997072</v>
      </c>
      <c r="AE474" s="9">
        <f t="shared" si="389"/>
        <v>0</v>
      </c>
      <c r="AF474" s="9">
        <f t="shared" si="390"/>
        <v>1.5145140933950354</v>
      </c>
      <c r="AG474" s="9">
        <f t="shared" si="391"/>
        <v>3.7017519055024994</v>
      </c>
      <c r="AH474" s="9">
        <f t="shared" si="392"/>
        <v>8.3289417873806251</v>
      </c>
      <c r="AI474" s="58">
        <f t="shared" si="393"/>
        <v>2.4524106373954062</v>
      </c>
      <c r="AJ474" s="58">
        <f t="shared" si="394"/>
        <v>4.9595885378398235</v>
      </c>
      <c r="AK474" s="58">
        <f t="shared" si="395"/>
        <v>0.60580563735801418</v>
      </c>
      <c r="AL474" s="58">
        <f t="shared" si="396"/>
        <v>2.2210511433014997</v>
      </c>
      <c r="AM474" s="58">
        <f t="shared" si="397"/>
        <v>0.66127847171197651</v>
      </c>
      <c r="AN474" s="58">
        <f t="shared" si="398"/>
        <v>5.1493479175431203</v>
      </c>
      <c r="AO474" s="56">
        <v>1296.6833333333334</v>
      </c>
      <c r="AP474" s="56">
        <v>181.46666666666667</v>
      </c>
      <c r="AQ474" s="56">
        <v>198.08333333333337</v>
      </c>
      <c r="AR474" s="57">
        <f>SUM(AO474:AQ474)</f>
        <v>1676.2333333333336</v>
      </c>
      <c r="AS474">
        <v>112</v>
      </c>
      <c r="AT474">
        <v>218</v>
      </c>
      <c r="AU474">
        <v>52</v>
      </c>
      <c r="AV474">
        <v>41</v>
      </c>
      <c r="AW474">
        <v>25</v>
      </c>
      <c r="AX474" s="9">
        <f t="shared" si="399"/>
        <v>4.0089884065464227</v>
      </c>
      <c r="AY474" s="9">
        <f t="shared" si="400"/>
        <v>7.8032095770278591</v>
      </c>
      <c r="AZ474" s="9">
        <f t="shared" si="401"/>
        <v>1.8613160458965534</v>
      </c>
      <c r="BA474" s="9">
        <f t="shared" si="402"/>
        <v>1.4675761131107441</v>
      </c>
      <c r="BB474" s="9">
        <f t="shared" si="403"/>
        <v>0.89486348360411228</v>
      </c>
      <c r="BC474" s="33">
        <f t="shared" si="404"/>
        <v>15.813211382113822</v>
      </c>
      <c r="BD474" s="33">
        <f t="shared" si="405"/>
        <v>2.4156504065040654</v>
      </c>
      <c r="BE474" s="33">
        <f t="shared" si="406"/>
        <v>2.2130081300813007</v>
      </c>
      <c r="BF474" s="42">
        <f>BI474-BG474-BH474</f>
        <v>53</v>
      </c>
      <c r="BG474" s="43">
        <v>15</v>
      </c>
      <c r="BH474" s="43">
        <v>2</v>
      </c>
      <c r="BI474" s="43">
        <v>70</v>
      </c>
      <c r="BJ474" s="42">
        <f>BM474-BK474-BL474</f>
        <v>48</v>
      </c>
      <c r="BK474" s="43">
        <v>2</v>
      </c>
      <c r="BL474" s="43">
        <v>17</v>
      </c>
      <c r="BM474" s="43">
        <v>67</v>
      </c>
      <c r="BN474" s="34">
        <f t="shared" si="428"/>
        <v>49.921805338345536</v>
      </c>
      <c r="BO474" s="34">
        <f t="shared" si="429"/>
        <v>59.564267510504337</v>
      </c>
      <c r="BP474" s="33">
        <v>5.4358850452853194</v>
      </c>
      <c r="BQ474" s="33">
        <v>-0.98108235706751512</v>
      </c>
      <c r="BR474" s="33">
        <v>-3.0094962777147858</v>
      </c>
      <c r="BS474" s="33">
        <v>0.23463338181214327</v>
      </c>
      <c r="BT474" s="33">
        <v>0</v>
      </c>
      <c r="BU474" s="9">
        <f t="shared" si="430"/>
        <v>1.679939792315162</v>
      </c>
      <c r="BV474" s="34">
        <f t="shared" si="431"/>
        <v>2.0044223663950862</v>
      </c>
      <c r="BW474" s="33">
        <v>27.882452429971291</v>
      </c>
      <c r="BX474" s="33">
        <v>2.4330308925353723</v>
      </c>
      <c r="BY474" s="33">
        <v>12.634337401794713</v>
      </c>
      <c r="BZ474" s="33">
        <v>5.2920448217290019</v>
      </c>
      <c r="CA474" s="9">
        <f t="shared" si="432"/>
        <v>48.241865546030375</v>
      </c>
      <c r="CB474" s="34">
        <f t="shared" si="433"/>
        <v>57.559845144109261</v>
      </c>
      <c r="CC474" s="47">
        <v>67.340309000000005</v>
      </c>
      <c r="CD474">
        <v>3551957</v>
      </c>
      <c r="CE474" s="68">
        <f t="shared" si="413"/>
        <v>3551957</v>
      </c>
      <c r="CF474" s="62">
        <v>33.799999999999997</v>
      </c>
      <c r="CG474" s="62">
        <v>37.5</v>
      </c>
      <c r="CH474" s="62">
        <v>1.6</v>
      </c>
      <c r="CI474" s="62">
        <v>-0.2</v>
      </c>
      <c r="CJ474" s="63">
        <f t="shared" si="426"/>
        <v>-0.19457303379895738</v>
      </c>
      <c r="CK474" s="62">
        <v>5.6</v>
      </c>
      <c r="CL474" s="63">
        <f t="shared" si="427"/>
        <v>5.4480449463708061</v>
      </c>
      <c r="CM474" s="62">
        <v>5.4</v>
      </c>
      <c r="CN474" t="s">
        <v>1932</v>
      </c>
      <c r="CO474" t="s">
        <v>1229</v>
      </c>
      <c r="CQ474" t="s">
        <v>2396</v>
      </c>
      <c r="CR474">
        <v>75</v>
      </c>
      <c r="CS474">
        <v>210</v>
      </c>
      <c r="CT474">
        <v>51</v>
      </c>
      <c r="CU474" t="s">
        <v>3402</v>
      </c>
      <c r="CZ474" s="72">
        <v>987500</v>
      </c>
      <c r="DA474">
        <v>0</v>
      </c>
    </row>
    <row r="475" spans="1:105" x14ac:dyDescent="0.2">
      <c r="A475" s="38" t="s">
        <v>2452</v>
      </c>
      <c r="B475" t="s">
        <v>530</v>
      </c>
      <c r="D475" t="s">
        <v>530</v>
      </c>
      <c r="E475" t="str">
        <f t="shared" si="384"/>
        <v xml:space="preserve">Novak, Filip </v>
      </c>
      <c r="F475" t="s">
        <v>1362</v>
      </c>
      <c r="G475" t="s">
        <v>1524</v>
      </c>
      <c r="H475">
        <v>6</v>
      </c>
      <c r="I475">
        <v>0</v>
      </c>
      <c r="J475">
        <v>0</v>
      </c>
      <c r="K475">
        <f>I475+J475</f>
        <v>0</v>
      </c>
      <c r="L475">
        <v>1</v>
      </c>
      <c r="M475">
        <v>2</v>
      </c>
      <c r="N475">
        <v>3</v>
      </c>
      <c r="O475" s="4">
        <f t="shared" si="424"/>
        <v>0</v>
      </c>
      <c r="P475">
        <v>95</v>
      </c>
      <c r="Q475">
        <v>0</v>
      </c>
      <c r="R475">
        <v>0</v>
      </c>
      <c r="S475">
        <v>0</v>
      </c>
      <c r="T475">
        <v>0</v>
      </c>
      <c r="U475" s="4">
        <f t="shared" si="425"/>
        <v>0</v>
      </c>
      <c r="V475" s="40">
        <v>0</v>
      </c>
      <c r="W475">
        <v>0</v>
      </c>
      <c r="X475">
        <v>0</v>
      </c>
      <c r="Y475">
        <v>0</v>
      </c>
      <c r="Z475">
        <v>0</v>
      </c>
      <c r="AA475">
        <f>I475-W475-Y475</f>
        <v>0</v>
      </c>
      <c r="AB475">
        <f>J475-X475-Z475</f>
        <v>0</v>
      </c>
      <c r="AC475" s="9">
        <f t="shared" si="387"/>
        <v>0</v>
      </c>
      <c r="AD475" s="9">
        <f t="shared" si="388"/>
        <v>0</v>
      </c>
      <c r="AE475" s="9">
        <f t="shared" si="389"/>
        <v>0</v>
      </c>
      <c r="AF475" s="9">
        <f t="shared" si="390"/>
        <v>0</v>
      </c>
      <c r="AG475" s="9">
        <f t="shared" si="391"/>
        <v>0</v>
      </c>
      <c r="AH475" s="9">
        <f t="shared" si="392"/>
        <v>0</v>
      </c>
      <c r="AI475" s="6">
        <f t="shared" si="393"/>
        <v>3.3088235294117645</v>
      </c>
      <c r="AJ475" s="6">
        <f t="shared" si="394"/>
        <v>0</v>
      </c>
      <c r="AK475" s="6">
        <f t="shared" si="395"/>
        <v>0</v>
      </c>
      <c r="AL475" s="6">
        <f t="shared" si="396"/>
        <v>2.2058823529411766</v>
      </c>
      <c r="AM475" s="6">
        <f t="shared" si="397"/>
        <v>0</v>
      </c>
      <c r="AN475" s="6">
        <f t="shared" si="398"/>
        <v>0</v>
      </c>
      <c r="AO475" s="32">
        <v>54.4</v>
      </c>
      <c r="AP475" s="32">
        <v>5.05</v>
      </c>
      <c r="AQ475" s="32">
        <v>8.3333333333333329E-2</v>
      </c>
      <c r="AR475" s="32">
        <v>59.533333333333331</v>
      </c>
      <c r="AS475" s="40">
        <v>0</v>
      </c>
      <c r="AT475" s="40">
        <v>5</v>
      </c>
      <c r="AU475" s="40">
        <v>3</v>
      </c>
      <c r="AV475" s="40">
        <v>2</v>
      </c>
      <c r="AW475" s="40">
        <v>1</v>
      </c>
      <c r="AX475" s="9">
        <f t="shared" si="399"/>
        <v>0</v>
      </c>
      <c r="AY475" s="9">
        <f t="shared" si="400"/>
        <v>5.0391937290033599</v>
      </c>
      <c r="AZ475" s="9">
        <f t="shared" si="401"/>
        <v>3.0235162374020161</v>
      </c>
      <c r="BA475" s="9">
        <f t="shared" si="402"/>
        <v>2.0156774916013438</v>
      </c>
      <c r="BB475" s="9">
        <f t="shared" si="403"/>
        <v>1.0078387458006719</v>
      </c>
      <c r="BC475" s="9">
        <f t="shared" si="404"/>
        <v>9.0666666666666664</v>
      </c>
      <c r="BD475" s="9">
        <f t="shared" si="405"/>
        <v>1.3888888888888888E-2</v>
      </c>
      <c r="BE475" s="9">
        <f t="shared" si="406"/>
        <v>0.84166666666666667</v>
      </c>
      <c r="BF475" s="3">
        <v>3</v>
      </c>
      <c r="BG475" s="3">
        <v>0</v>
      </c>
      <c r="BH475" s="3">
        <v>0</v>
      </c>
      <c r="BI475" s="3">
        <v>3</v>
      </c>
      <c r="BJ475" s="3">
        <v>2</v>
      </c>
      <c r="BK475" s="3">
        <v>0</v>
      </c>
      <c r="BL475" s="3">
        <v>0</v>
      </c>
      <c r="BM475" s="3">
        <v>2</v>
      </c>
      <c r="BN475" s="34">
        <f t="shared" si="428"/>
        <v>1.2530735246801039</v>
      </c>
      <c r="BO475" s="34">
        <f t="shared" si="429"/>
        <v>42.096534983654109</v>
      </c>
      <c r="BP475" s="34">
        <v>-0.44351802354944153</v>
      </c>
      <c r="BQ475" s="34">
        <v>-0.1576251434239366</v>
      </c>
      <c r="BR475" s="34">
        <v>2.779912110924581E-3</v>
      </c>
      <c r="BS475" s="34">
        <v>-1.6403915883589045E-4</v>
      </c>
      <c r="BT475" s="34">
        <v>0</v>
      </c>
      <c r="BU475" s="34">
        <f t="shared" si="430"/>
        <v>-0.59852729402128946</v>
      </c>
      <c r="BV475" s="34">
        <f t="shared" si="431"/>
        <v>-20.107299911129545</v>
      </c>
      <c r="BW475" s="34">
        <v>1.5860452229792965</v>
      </c>
      <c r="BX475" s="34">
        <v>0.12478268933765725</v>
      </c>
      <c r="BY475" s="34">
        <v>9.1280228461410075E-3</v>
      </c>
      <c r="BZ475" s="34">
        <v>0.13164488353829834</v>
      </c>
      <c r="CA475" s="34">
        <f t="shared" si="432"/>
        <v>1.8516008187013933</v>
      </c>
      <c r="CB475" s="34">
        <f t="shared" si="433"/>
        <v>62.203834894783647</v>
      </c>
      <c r="CE475" s="68">
        <f t="shared" si="413"/>
        <v>165000</v>
      </c>
      <c r="CF475" s="9">
        <v>1.3</v>
      </c>
      <c r="CG475" s="9">
        <v>1.6</v>
      </c>
      <c r="CH475" s="9">
        <v>1.4</v>
      </c>
      <c r="CI475" s="9">
        <v>-0.3</v>
      </c>
      <c r="CJ475" s="9">
        <f t="shared" si="426"/>
        <v>-9.2783505154639201</v>
      </c>
      <c r="CK475" s="9">
        <v>0.5</v>
      </c>
      <c r="CL475" s="9">
        <f t="shared" si="427"/>
        <v>15.463917525773198</v>
      </c>
      <c r="CM475" s="9">
        <v>0.2</v>
      </c>
      <c r="CN475" t="s">
        <v>3370</v>
      </c>
      <c r="CO475" t="s">
        <v>3371</v>
      </c>
      <c r="CQ475" t="s">
        <v>3079</v>
      </c>
      <c r="CR475">
        <v>72</v>
      </c>
      <c r="CS475">
        <v>203</v>
      </c>
      <c r="CT475">
        <v>46</v>
      </c>
      <c r="CU475" t="s">
        <v>3402</v>
      </c>
      <c r="CV475" t="s">
        <v>3090</v>
      </c>
      <c r="CW475">
        <v>0</v>
      </c>
      <c r="CX475">
        <v>0</v>
      </c>
      <c r="CY475">
        <v>0</v>
      </c>
      <c r="CZ475" s="70"/>
      <c r="DA475">
        <v>0</v>
      </c>
    </row>
    <row r="476" spans="1:105" x14ac:dyDescent="0.2">
      <c r="A476" s="38" t="s">
        <v>2452</v>
      </c>
      <c r="B476" t="s">
        <v>530</v>
      </c>
      <c r="C476" t="s">
        <v>530</v>
      </c>
      <c r="D476" s="82" t="s">
        <v>530</v>
      </c>
      <c r="E476" t="str">
        <f t="shared" si="384"/>
        <v xml:space="preserve">Modin, Fredrik </v>
      </c>
      <c r="F476" t="s">
        <v>358</v>
      </c>
      <c r="G476" t="s">
        <v>1540</v>
      </c>
      <c r="H476">
        <v>79</v>
      </c>
      <c r="I476">
        <v>22</v>
      </c>
      <c r="J476">
        <v>20</v>
      </c>
      <c r="K476">
        <f>I476+J476</f>
        <v>42</v>
      </c>
      <c r="L476">
        <v>-3</v>
      </c>
      <c r="M476">
        <v>50</v>
      </c>
      <c r="N476">
        <v>220</v>
      </c>
      <c r="O476" s="4">
        <f t="shared" si="424"/>
        <v>0.1</v>
      </c>
      <c r="P476">
        <v>2086</v>
      </c>
      <c r="Q476">
        <v>4</v>
      </c>
      <c r="R476">
        <v>0</v>
      </c>
      <c r="S476">
        <v>236</v>
      </c>
      <c r="T476">
        <v>272</v>
      </c>
      <c r="U476" s="4">
        <f t="shared" si="425"/>
        <v>0.46456692913385828</v>
      </c>
      <c r="V476" s="40">
        <v>11.3</v>
      </c>
      <c r="W476">
        <v>6</v>
      </c>
      <c r="X476">
        <v>6</v>
      </c>
      <c r="Y476">
        <v>0</v>
      </c>
      <c r="Z476">
        <v>0</v>
      </c>
      <c r="AA476">
        <f>I476-W476-Y476</f>
        <v>16</v>
      </c>
      <c r="AB476">
        <f>J476-X476-Z476</f>
        <v>14</v>
      </c>
      <c r="AC476" s="9">
        <f t="shared" si="387"/>
        <v>6.3901544287320275</v>
      </c>
      <c r="AD476" s="9">
        <f t="shared" si="388"/>
        <v>6.3901544287320275</v>
      </c>
      <c r="AE476" s="9">
        <f t="shared" si="389"/>
        <v>0</v>
      </c>
      <c r="AF476" s="9">
        <f t="shared" si="390"/>
        <v>0</v>
      </c>
      <c r="AG476" s="9">
        <f t="shared" si="391"/>
        <v>19.483484702420213</v>
      </c>
      <c r="AH476" s="9">
        <f t="shared" si="392"/>
        <v>17.048049114617687</v>
      </c>
      <c r="AI476" s="6">
        <f t="shared" si="393"/>
        <v>2.2527779187173373</v>
      </c>
      <c r="AJ476" s="6">
        <f t="shared" si="394"/>
        <v>4.8991183953612207</v>
      </c>
      <c r="AK476" s="6">
        <f t="shared" si="395"/>
        <v>0</v>
      </c>
      <c r="AL476" s="6">
        <f t="shared" si="396"/>
        <v>2.1918920290222741</v>
      </c>
      <c r="AM476" s="6">
        <f t="shared" si="397"/>
        <v>0.42601029524880185</v>
      </c>
      <c r="AN476" s="6">
        <f t="shared" si="398"/>
        <v>7.6664147832657825</v>
      </c>
      <c r="AO476" s="33">
        <v>985.45</v>
      </c>
      <c r="AP476" s="33">
        <v>281.68333333333334</v>
      </c>
      <c r="AQ476" s="33">
        <v>242.61666666666667</v>
      </c>
      <c r="AR476" s="32">
        <v>1509.75</v>
      </c>
      <c r="AS476" s="40">
        <v>60</v>
      </c>
      <c r="AT476" s="40">
        <v>21</v>
      </c>
      <c r="AU476" s="40">
        <v>67</v>
      </c>
      <c r="AV476" s="40">
        <v>21</v>
      </c>
      <c r="AW476" s="40">
        <v>58</v>
      </c>
      <c r="AX476" s="9">
        <f t="shared" si="399"/>
        <v>2.3845007451564828</v>
      </c>
      <c r="AY476" s="9">
        <f t="shared" si="400"/>
        <v>0.83457526080476896</v>
      </c>
      <c r="AZ476" s="9">
        <f t="shared" si="401"/>
        <v>2.6626924987580729</v>
      </c>
      <c r="BA476" s="9">
        <f t="shared" si="402"/>
        <v>0.83457526080476896</v>
      </c>
      <c r="BB476" s="9">
        <f t="shared" si="403"/>
        <v>2.3050173869846002</v>
      </c>
      <c r="BC476" s="9">
        <f t="shared" si="404"/>
        <v>12.474050632911393</v>
      </c>
      <c r="BD476" s="9">
        <f t="shared" si="405"/>
        <v>3.0710970464135023</v>
      </c>
      <c r="BE476" s="9">
        <f t="shared" si="406"/>
        <v>3.5656118143459916</v>
      </c>
      <c r="BF476" s="3">
        <v>37</v>
      </c>
      <c r="BG476" s="3">
        <v>23</v>
      </c>
      <c r="BH476" s="3">
        <v>0</v>
      </c>
      <c r="BI476" s="3">
        <v>60</v>
      </c>
      <c r="BJ476" s="3">
        <v>36</v>
      </c>
      <c r="BK476" s="3">
        <v>2</v>
      </c>
      <c r="BL476" s="3">
        <v>31</v>
      </c>
      <c r="BM476" s="3">
        <v>69</v>
      </c>
      <c r="BN476" s="34">
        <f t="shared" si="428"/>
        <v>37.082278826368054</v>
      </c>
      <c r="BO476" s="34">
        <f t="shared" si="429"/>
        <v>49.123734163097275</v>
      </c>
      <c r="BP476" s="34">
        <v>18.203902582919433</v>
      </c>
      <c r="BQ476" s="34">
        <v>3.2312362160992407</v>
      </c>
      <c r="BR476" s="34">
        <v>7.0497855142246116E-2</v>
      </c>
      <c r="BS476" s="34">
        <v>-2.5485947482842941</v>
      </c>
      <c r="BT476" s="34">
        <v>-1.9362237300706506</v>
      </c>
      <c r="BU476" s="34">
        <f t="shared" si="430"/>
        <v>17.020818175805974</v>
      </c>
      <c r="BV476" s="34">
        <f t="shared" si="431"/>
        <v>22.547863124101308</v>
      </c>
      <c r="BW476" s="34">
        <v>11.223361680807942</v>
      </c>
      <c r="BX476" s="34">
        <v>0.57602875125063768</v>
      </c>
      <c r="BY476" s="34">
        <v>4.7236959544431221</v>
      </c>
      <c r="BZ476" s="34">
        <v>3.5383742640603746</v>
      </c>
      <c r="CA476" s="34">
        <f t="shared" si="432"/>
        <v>20.061460650562076</v>
      </c>
      <c r="CB476" s="34">
        <f t="shared" si="433"/>
        <v>26.57587103899596</v>
      </c>
      <c r="CC476" s="15">
        <v>48</v>
      </c>
      <c r="CD476" s="7">
        <v>2062483</v>
      </c>
      <c r="CE476" s="68">
        <f t="shared" si="413"/>
        <v>2140805.1392405061</v>
      </c>
      <c r="CF476" s="9">
        <v>29.1</v>
      </c>
      <c r="CG476" s="9">
        <v>30.9</v>
      </c>
      <c r="CH476" s="9">
        <v>3.9</v>
      </c>
      <c r="CI476" s="9">
        <v>2.8</v>
      </c>
      <c r="CJ476" s="9">
        <f t="shared" si="426"/>
        <v>2.7531279958703077</v>
      </c>
      <c r="CK476" s="9">
        <v>3.2</v>
      </c>
      <c r="CL476" s="9">
        <f t="shared" si="427"/>
        <v>3.1464319952803526</v>
      </c>
      <c r="CM476" s="9">
        <v>6</v>
      </c>
      <c r="CN476" t="s">
        <v>3407</v>
      </c>
      <c r="CO476" t="s">
        <v>3408</v>
      </c>
      <c r="CQ476" t="s">
        <v>2436</v>
      </c>
      <c r="CR476">
        <v>76</v>
      </c>
      <c r="CS476">
        <v>223</v>
      </c>
      <c r="CT476">
        <v>33</v>
      </c>
      <c r="CU476" t="s">
        <v>3402</v>
      </c>
      <c r="CV476" t="s">
        <v>2382</v>
      </c>
      <c r="CW476">
        <v>3</v>
      </c>
      <c r="CX476">
        <v>0</v>
      </c>
      <c r="CY476">
        <v>0</v>
      </c>
      <c r="CZ476" s="70"/>
      <c r="DA476">
        <v>0</v>
      </c>
    </row>
    <row r="477" spans="1:105" x14ac:dyDescent="0.2">
      <c r="A477" s="44" t="s">
        <v>2372</v>
      </c>
      <c r="B477" s="43" t="s">
        <v>530</v>
      </c>
      <c r="C477" s="43" t="s">
        <v>530</v>
      </c>
      <c r="D477" s="82" t="s">
        <v>530</v>
      </c>
      <c r="E477" s="42" t="str">
        <f t="shared" si="384"/>
        <v xml:space="preserve">Modin, Fredrik </v>
      </c>
      <c r="F477" s="42" t="s">
        <v>358</v>
      </c>
      <c r="G477" s="45" t="s">
        <v>1540</v>
      </c>
      <c r="H477" s="43">
        <v>23</v>
      </c>
      <c r="I477" s="64">
        <v>6</v>
      </c>
      <c r="J477" s="64">
        <v>6</v>
      </c>
      <c r="K477" s="64">
        <v>12</v>
      </c>
      <c r="L477" s="43">
        <v>1</v>
      </c>
      <c r="M477">
        <v>20</v>
      </c>
      <c r="N477">
        <v>41</v>
      </c>
      <c r="O477" s="4">
        <f t="shared" si="424"/>
        <v>0.14634146341463414</v>
      </c>
      <c r="Q477">
        <v>1</v>
      </c>
      <c r="R477">
        <v>0</v>
      </c>
      <c r="S477">
        <v>46</v>
      </c>
      <c r="T477">
        <v>57</v>
      </c>
      <c r="U477" s="4">
        <f t="shared" si="425"/>
        <v>0.44660194174757284</v>
      </c>
      <c r="V477">
        <v>7.8</v>
      </c>
      <c r="W477">
        <v>2</v>
      </c>
      <c r="X477">
        <v>1</v>
      </c>
      <c r="Y477">
        <v>0</v>
      </c>
      <c r="Z477">
        <v>0</v>
      </c>
      <c r="AA477">
        <v>4</v>
      </c>
      <c r="AB477">
        <v>5</v>
      </c>
      <c r="AC477" s="9">
        <f t="shared" si="387"/>
        <v>8.7676570871894786</v>
      </c>
      <c r="AD477" s="9">
        <f t="shared" si="388"/>
        <v>4.3838285435947393</v>
      </c>
      <c r="AE477" s="9">
        <f t="shared" si="389"/>
        <v>0</v>
      </c>
      <c r="AF477" s="9">
        <f t="shared" si="390"/>
        <v>0</v>
      </c>
      <c r="AG477" s="9">
        <f t="shared" si="391"/>
        <v>16.715031921067904</v>
      </c>
      <c r="AH477" s="9">
        <f t="shared" si="392"/>
        <v>20.89378990133488</v>
      </c>
      <c r="AI477" s="58">
        <f t="shared" si="393"/>
        <v>2.2983168891468368</v>
      </c>
      <c r="AJ477" s="58">
        <f t="shared" si="394"/>
        <v>5.2605942523136875</v>
      </c>
      <c r="AK477" s="58">
        <f t="shared" si="395"/>
        <v>0</v>
      </c>
      <c r="AL477" s="58">
        <f t="shared" si="396"/>
        <v>1.880441091120139</v>
      </c>
      <c r="AM477" s="58">
        <f t="shared" si="397"/>
        <v>0.87676570871894788</v>
      </c>
      <c r="AN477" s="58">
        <f t="shared" si="398"/>
        <v>7.5274438055410355</v>
      </c>
      <c r="AO477" s="56">
        <v>287.16666666666669</v>
      </c>
      <c r="AP477" s="56">
        <v>68.433333333333337</v>
      </c>
      <c r="AQ477" s="56">
        <v>31.883333333333333</v>
      </c>
      <c r="AR477" s="57">
        <f>SUM(AO477:AQ477)</f>
        <v>387.48333333333335</v>
      </c>
      <c r="AS477">
        <v>11</v>
      </c>
      <c r="AT477">
        <v>16</v>
      </c>
      <c r="AU477">
        <v>20</v>
      </c>
      <c r="AV477">
        <v>7</v>
      </c>
      <c r="AW477">
        <v>11</v>
      </c>
      <c r="AX477" s="9">
        <f t="shared" si="399"/>
        <v>1.7032990666265215</v>
      </c>
      <c r="AY477" s="9">
        <f t="shared" si="400"/>
        <v>2.4775259150931221</v>
      </c>
      <c r="AZ477" s="9">
        <f t="shared" si="401"/>
        <v>3.0969073938664025</v>
      </c>
      <c r="BA477" s="9">
        <f t="shared" si="402"/>
        <v>1.083917587853241</v>
      </c>
      <c r="BB477" s="9">
        <f t="shared" si="403"/>
        <v>1.7032990666265215</v>
      </c>
      <c r="BC477" s="33">
        <f t="shared" si="404"/>
        <v>12.485507246376812</v>
      </c>
      <c r="BD477" s="33">
        <f t="shared" si="405"/>
        <v>1.386231884057971</v>
      </c>
      <c r="BE477" s="33">
        <f t="shared" si="406"/>
        <v>2.9753623188405798</v>
      </c>
      <c r="BF477" s="42">
        <f>BI477-BG477-BH477</f>
        <v>11</v>
      </c>
      <c r="BG477" s="43">
        <v>6</v>
      </c>
      <c r="BH477" s="43">
        <v>0</v>
      </c>
      <c r="BI477" s="43">
        <v>17</v>
      </c>
      <c r="BJ477" s="42">
        <f>BM477-BK477-BL477</f>
        <v>9</v>
      </c>
      <c r="BK477" s="43">
        <v>1</v>
      </c>
      <c r="BL477" s="43">
        <v>4</v>
      </c>
      <c r="BM477" s="43">
        <v>14</v>
      </c>
      <c r="BN477" s="34">
        <f t="shared" si="428"/>
        <v>9.9900549621376697</v>
      </c>
      <c r="BO477" s="34">
        <f t="shared" si="429"/>
        <v>51.563791795626493</v>
      </c>
      <c r="BP477" s="33">
        <v>6.4028553936965631</v>
      </c>
      <c r="BQ477" s="33">
        <v>1.0895114565084854</v>
      </c>
      <c r="BR477" s="33">
        <v>0.66539603627262522</v>
      </c>
      <c r="BS477" s="33">
        <v>-0.39714960143238809</v>
      </c>
      <c r="BT477" s="33">
        <v>0</v>
      </c>
      <c r="BU477" s="9">
        <f t="shared" si="430"/>
        <v>7.7606132850452854</v>
      </c>
      <c r="BV477" s="34">
        <f t="shared" si="431"/>
        <v>40.056501105657631</v>
      </c>
      <c r="BW477" s="33">
        <v>4.0226864658426384</v>
      </c>
      <c r="BX477" s="33">
        <v>-5.8698506210837699E-2</v>
      </c>
      <c r="BY477" s="33">
        <v>1.2717942103504283</v>
      </c>
      <c r="BZ477" s="33">
        <v>-3.0063404928898443</v>
      </c>
      <c r="CA477" s="9">
        <f t="shared" si="432"/>
        <v>2.2294416770923844</v>
      </c>
      <c r="CB477" s="34">
        <f t="shared" si="433"/>
        <v>11.507290689968864</v>
      </c>
      <c r="CC477" s="47">
        <v>54.299587000000002</v>
      </c>
      <c r="CD477">
        <v>949125</v>
      </c>
      <c r="CE477" s="68">
        <f t="shared" si="413"/>
        <v>3383836.9565217393</v>
      </c>
      <c r="CF477" s="62">
        <v>8.1</v>
      </c>
      <c r="CG477" s="62">
        <v>7.5</v>
      </c>
      <c r="CH477" s="62">
        <v>1.7</v>
      </c>
      <c r="CI477" s="62">
        <v>1.1000000000000001</v>
      </c>
      <c r="CJ477" s="63">
        <f t="shared" si="426"/>
        <v>4.5100451004510047</v>
      </c>
      <c r="CK477" s="62">
        <v>1</v>
      </c>
      <c r="CL477" s="63">
        <f t="shared" si="427"/>
        <v>4.1000410004100036</v>
      </c>
      <c r="CM477" s="62">
        <v>2.2000000000000002</v>
      </c>
      <c r="CN477" t="s">
        <v>1940</v>
      </c>
      <c r="CO477" t="s">
        <v>3408</v>
      </c>
      <c r="CQ477" t="s">
        <v>2436</v>
      </c>
      <c r="CR477">
        <v>76</v>
      </c>
      <c r="CS477">
        <v>217</v>
      </c>
      <c r="CT477">
        <v>33</v>
      </c>
      <c r="CU477" t="s">
        <v>3402</v>
      </c>
      <c r="CZ477" s="72">
        <v>3250000</v>
      </c>
      <c r="DA477">
        <v>0</v>
      </c>
    </row>
    <row r="478" spans="1:105" x14ac:dyDescent="0.2">
      <c r="A478" s="38" t="s">
        <v>2452</v>
      </c>
      <c r="B478" t="s">
        <v>960</v>
      </c>
      <c r="C478" t="s">
        <v>530</v>
      </c>
      <c r="D478" t="s">
        <v>530</v>
      </c>
      <c r="E478" t="str">
        <f t="shared" si="384"/>
        <v xml:space="preserve">Hejda, Jan </v>
      </c>
      <c r="F478" t="s">
        <v>163</v>
      </c>
      <c r="G478" t="s">
        <v>1524</v>
      </c>
      <c r="H478">
        <v>39</v>
      </c>
      <c r="I478">
        <v>1</v>
      </c>
      <c r="J478">
        <v>8</v>
      </c>
      <c r="K478">
        <f>I478+J478</f>
        <v>9</v>
      </c>
      <c r="L478">
        <v>-6</v>
      </c>
      <c r="M478">
        <v>20</v>
      </c>
      <c r="N478">
        <v>33</v>
      </c>
      <c r="O478" s="4">
        <f t="shared" si="424"/>
        <v>3.0303030303030304E-2</v>
      </c>
      <c r="P478">
        <v>1018</v>
      </c>
      <c r="Q478">
        <v>1</v>
      </c>
      <c r="R478">
        <v>0</v>
      </c>
      <c r="S478">
        <v>0</v>
      </c>
      <c r="T478">
        <v>0</v>
      </c>
      <c r="U478" s="4">
        <f t="shared" si="425"/>
        <v>0</v>
      </c>
      <c r="V478" s="40">
        <v>0</v>
      </c>
      <c r="W478">
        <v>0</v>
      </c>
      <c r="X478">
        <v>0</v>
      </c>
      <c r="Y478">
        <v>0</v>
      </c>
      <c r="Z478">
        <v>0</v>
      </c>
      <c r="AA478">
        <f>I478-W478-Y478</f>
        <v>1</v>
      </c>
      <c r="AB478">
        <f>J478-X478-Z478</f>
        <v>8</v>
      </c>
      <c r="AC478" s="9">
        <f t="shared" si="387"/>
        <v>0</v>
      </c>
      <c r="AD478" s="9">
        <f t="shared" si="388"/>
        <v>0</v>
      </c>
      <c r="AE478" s="9">
        <f t="shared" si="389"/>
        <v>0</v>
      </c>
      <c r="AF478" s="9">
        <f t="shared" si="390"/>
        <v>0</v>
      </c>
      <c r="AG478" s="9">
        <f t="shared" si="391"/>
        <v>1.8538067406472873</v>
      </c>
      <c r="AH478" s="9">
        <f t="shared" si="392"/>
        <v>14.830453925178299</v>
      </c>
      <c r="AI478" s="6">
        <f t="shared" si="393"/>
        <v>1.9464970776796517</v>
      </c>
      <c r="AJ478" s="6">
        <f t="shared" si="394"/>
        <v>0</v>
      </c>
      <c r="AK478" s="6">
        <f t="shared" si="395"/>
        <v>0</v>
      </c>
      <c r="AL478" s="6">
        <f t="shared" si="396"/>
        <v>2.5026390998738379</v>
      </c>
      <c r="AM478" s="6">
        <f t="shared" si="397"/>
        <v>0</v>
      </c>
      <c r="AN478" s="6">
        <f t="shared" si="398"/>
        <v>6.0169709436873235</v>
      </c>
      <c r="AO478" s="32">
        <v>647.31666666666672</v>
      </c>
      <c r="AP478" s="32">
        <v>18.316666666666666</v>
      </c>
      <c r="AQ478" s="32">
        <v>129.63333333333333</v>
      </c>
      <c r="AR478" s="32">
        <v>795.26666666666677</v>
      </c>
      <c r="AS478" s="40">
        <v>48</v>
      </c>
      <c r="AT478" s="40">
        <v>61</v>
      </c>
      <c r="AU478" s="40">
        <v>17</v>
      </c>
      <c r="AV478" s="40">
        <v>42</v>
      </c>
      <c r="AW478" s="40">
        <v>26</v>
      </c>
      <c r="AX478" s="9">
        <f t="shared" si="399"/>
        <v>3.6214267750859244</v>
      </c>
      <c r="AY478" s="9">
        <f t="shared" si="400"/>
        <v>4.6022298600050293</v>
      </c>
      <c r="AZ478" s="9">
        <f t="shared" si="401"/>
        <v>1.2825886495095984</v>
      </c>
      <c r="BA478" s="9">
        <f t="shared" si="402"/>
        <v>3.1687484282001841</v>
      </c>
      <c r="BB478" s="9">
        <f t="shared" si="403"/>
        <v>1.961606169838209</v>
      </c>
      <c r="BC478" s="9">
        <f t="shared" si="404"/>
        <v>16.597863247863248</v>
      </c>
      <c r="BD478" s="9">
        <f t="shared" si="405"/>
        <v>3.3239316239316237</v>
      </c>
      <c r="BE478" s="9">
        <f t="shared" si="406"/>
        <v>0.46965811965811965</v>
      </c>
      <c r="BF478" s="3">
        <v>21</v>
      </c>
      <c r="BG478" s="3">
        <v>0</v>
      </c>
      <c r="BH478" s="3">
        <v>0</v>
      </c>
      <c r="BI478" s="3">
        <v>21</v>
      </c>
      <c r="BJ478" s="3">
        <v>27</v>
      </c>
      <c r="BK478" s="3">
        <v>0</v>
      </c>
      <c r="BL478" s="3">
        <v>13</v>
      </c>
      <c r="BM478" s="3">
        <v>40</v>
      </c>
      <c r="BN478" s="34">
        <f t="shared" si="428"/>
        <v>27.426958432721932</v>
      </c>
      <c r="BO478" s="34">
        <f t="shared" si="429"/>
        <v>68.97550113015825</v>
      </c>
      <c r="BP478" s="34">
        <v>2.9861890525454688</v>
      </c>
      <c r="BQ478" s="34">
        <v>-0.64014526194548738</v>
      </c>
      <c r="BR478" s="34">
        <v>-0.31355806260036601</v>
      </c>
      <c r="BS478" s="34">
        <v>-0.32902927866899556</v>
      </c>
      <c r="BT478" s="34">
        <v>0</v>
      </c>
      <c r="BU478" s="34">
        <f t="shared" si="430"/>
        <v>1.7034564493306199</v>
      </c>
      <c r="BV478" s="34">
        <f t="shared" si="431"/>
        <v>4.2839880526379908</v>
      </c>
      <c r="BW478" s="34">
        <v>14.299892015060072</v>
      </c>
      <c r="BX478" s="34">
        <v>0.78308753707066803</v>
      </c>
      <c r="BY478" s="34">
        <v>6.9618354287343447</v>
      </c>
      <c r="BZ478" s="34">
        <v>3.678687002526229</v>
      </c>
      <c r="CA478" s="34">
        <f t="shared" si="432"/>
        <v>25.723501983391312</v>
      </c>
      <c r="CB478" s="34">
        <f t="shared" si="433"/>
        <v>64.69151307752027</v>
      </c>
      <c r="CC478" s="15">
        <v>46</v>
      </c>
      <c r="CD478" s="7">
        <v>802404</v>
      </c>
      <c r="CE478" s="68">
        <f t="shared" si="413"/>
        <v>1687105.8461538462</v>
      </c>
      <c r="CF478" s="9">
        <v>11.5</v>
      </c>
      <c r="CG478" s="9">
        <v>17.7</v>
      </c>
      <c r="CH478" s="9">
        <v>-1</v>
      </c>
      <c r="CI478" s="9">
        <v>0.4</v>
      </c>
      <c r="CJ478" s="9">
        <f t="shared" si="426"/>
        <v>0.84816143339282246</v>
      </c>
      <c r="CK478" s="9">
        <v>1.7</v>
      </c>
      <c r="CL478" s="9">
        <f t="shared" si="427"/>
        <v>3.6046860919194952</v>
      </c>
      <c r="CM478" s="9">
        <v>2.1</v>
      </c>
      <c r="CN478" t="s">
        <v>3224</v>
      </c>
      <c r="CO478" t="s">
        <v>1170</v>
      </c>
      <c r="CQ478" t="s">
        <v>3079</v>
      </c>
      <c r="CR478">
        <v>75</v>
      </c>
      <c r="CS478">
        <v>209</v>
      </c>
      <c r="CT478">
        <v>25</v>
      </c>
      <c r="CU478" t="s">
        <v>3402</v>
      </c>
      <c r="CV478" t="s">
        <v>2382</v>
      </c>
      <c r="CW478">
        <v>0</v>
      </c>
      <c r="CX478">
        <v>0</v>
      </c>
      <c r="CY478">
        <v>0</v>
      </c>
      <c r="CZ478" s="70"/>
      <c r="DA478">
        <v>0</v>
      </c>
    </row>
    <row r="479" spans="1:105" x14ac:dyDescent="0.2">
      <c r="A479" s="44" t="s">
        <v>2372</v>
      </c>
      <c r="B479" s="43" t="s">
        <v>530</v>
      </c>
      <c r="C479" s="43" t="s">
        <v>530</v>
      </c>
      <c r="D479" s="42" t="s">
        <v>530</v>
      </c>
      <c r="E479" s="42" t="str">
        <f t="shared" si="384"/>
        <v xml:space="preserve">Hejda, Jan </v>
      </c>
      <c r="F479" s="42" t="s">
        <v>163</v>
      </c>
      <c r="G479" s="45" t="s">
        <v>2374</v>
      </c>
      <c r="H479" s="43">
        <v>81</v>
      </c>
      <c r="I479" s="64">
        <v>0</v>
      </c>
      <c r="J479" s="64">
        <v>13</v>
      </c>
      <c r="K479" s="64">
        <v>13</v>
      </c>
      <c r="L479" s="43">
        <v>20</v>
      </c>
      <c r="M479">
        <v>61</v>
      </c>
      <c r="N479">
        <v>71</v>
      </c>
      <c r="O479" s="4">
        <f t="shared" si="424"/>
        <v>0</v>
      </c>
      <c r="Q479">
        <v>0</v>
      </c>
      <c r="R479">
        <v>0</v>
      </c>
      <c r="S479">
        <v>0</v>
      </c>
      <c r="T479">
        <v>0</v>
      </c>
      <c r="U479" s="4">
        <f t="shared" si="425"/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0</v>
      </c>
      <c r="AB479">
        <v>11</v>
      </c>
      <c r="AC479" s="9">
        <f t="shared" si="387"/>
        <v>0</v>
      </c>
      <c r="AD479" s="9">
        <f t="shared" si="388"/>
        <v>0</v>
      </c>
      <c r="AE479" s="9">
        <f t="shared" si="389"/>
        <v>0</v>
      </c>
      <c r="AF479" s="9">
        <f t="shared" si="390"/>
        <v>1.9175455417066156</v>
      </c>
      <c r="AG479" s="9">
        <f t="shared" si="391"/>
        <v>0</v>
      </c>
      <c r="AH479" s="9">
        <f t="shared" si="392"/>
        <v>9.5419387484638936</v>
      </c>
      <c r="AI479" s="58">
        <f t="shared" si="393"/>
        <v>2.5589744825425895</v>
      </c>
      <c r="AJ479" s="58">
        <f t="shared" si="394"/>
        <v>0</v>
      </c>
      <c r="AK479" s="58">
        <f t="shared" si="395"/>
        <v>0.57526366251198469</v>
      </c>
      <c r="AL479" s="58">
        <f t="shared" si="396"/>
        <v>1.8216428519794705</v>
      </c>
      <c r="AM479" s="58">
        <f t="shared" si="397"/>
        <v>0</v>
      </c>
      <c r="AN479" s="58">
        <f t="shared" si="398"/>
        <v>6.13614573346117</v>
      </c>
      <c r="AO479" s="56">
        <v>1383.3666666666666</v>
      </c>
      <c r="AP479" s="56">
        <v>15</v>
      </c>
      <c r="AQ479" s="56">
        <v>312.89999999999998</v>
      </c>
      <c r="AR479" s="57">
        <f>SUM(AO479:AQ479)</f>
        <v>1711.2666666666664</v>
      </c>
      <c r="AS479">
        <v>90</v>
      </c>
      <c r="AT479">
        <v>148</v>
      </c>
      <c r="AU479">
        <v>30</v>
      </c>
      <c r="AV479">
        <v>24</v>
      </c>
      <c r="AW479">
        <v>18</v>
      </c>
      <c r="AX479" s="9">
        <f t="shared" si="399"/>
        <v>3.1555572869998834</v>
      </c>
      <c r="AY479" s="9">
        <f t="shared" si="400"/>
        <v>5.1891386497331418</v>
      </c>
      <c r="AZ479" s="9">
        <f t="shared" si="401"/>
        <v>1.0518524289999611</v>
      </c>
      <c r="BA479" s="9">
        <f t="shared" si="402"/>
        <v>0.84148194319996894</v>
      </c>
      <c r="BB479" s="9">
        <f t="shared" si="403"/>
        <v>0.63111145739997676</v>
      </c>
      <c r="BC479" s="33">
        <f t="shared" si="404"/>
        <v>17.078600823045267</v>
      </c>
      <c r="BD479" s="33">
        <f t="shared" si="405"/>
        <v>3.8629629629629627</v>
      </c>
      <c r="BE479" s="33">
        <f t="shared" si="406"/>
        <v>0.18518518518518517</v>
      </c>
      <c r="BF479" s="42">
        <f>BI479-BG479-BH479</f>
        <v>59</v>
      </c>
      <c r="BG479" s="43">
        <v>0</v>
      </c>
      <c r="BH479" s="43">
        <v>3</v>
      </c>
      <c r="BI479" s="43">
        <v>62</v>
      </c>
      <c r="BJ479" s="42">
        <f>BM479-BK479-BL479</f>
        <v>42</v>
      </c>
      <c r="BK479" s="43">
        <v>0</v>
      </c>
      <c r="BL479" s="43">
        <v>32</v>
      </c>
      <c r="BM479" s="43">
        <v>74</v>
      </c>
      <c r="BN479" s="34">
        <f t="shared" si="428"/>
        <v>70.997116498591467</v>
      </c>
      <c r="BO479" s="34">
        <f t="shared" si="429"/>
        <v>82.976099378929618</v>
      </c>
      <c r="BP479" s="33">
        <v>-1.5126606247513847</v>
      </c>
      <c r="BQ479" s="33">
        <v>-0.5821472752641903</v>
      </c>
      <c r="BR479" s="33">
        <v>-1.2575341004123044</v>
      </c>
      <c r="BS479" s="33">
        <v>1.1553960303786106</v>
      </c>
      <c r="BT479" s="33">
        <v>0</v>
      </c>
      <c r="BU479" s="9">
        <f t="shared" si="430"/>
        <v>-2.1969459700492688</v>
      </c>
      <c r="BV479" s="34">
        <f t="shared" si="431"/>
        <v>-2.5676255055311104</v>
      </c>
      <c r="BW479" s="33">
        <v>50.105601531932756</v>
      </c>
      <c r="BX479" s="33">
        <v>0.52205969983410527</v>
      </c>
      <c r="BY479" s="33">
        <v>22.013915874324763</v>
      </c>
      <c r="BZ479" s="33">
        <v>0.55248536254912728</v>
      </c>
      <c r="CA479" s="9">
        <f t="shared" si="432"/>
        <v>73.194062468640738</v>
      </c>
      <c r="CB479" s="34">
        <f t="shared" si="433"/>
        <v>85.54372488446073</v>
      </c>
      <c r="CC479" s="47">
        <v>74.464371</v>
      </c>
      <c r="CD479">
        <v>3453214</v>
      </c>
      <c r="CE479" s="68">
        <f t="shared" si="413"/>
        <v>3495846.2716049384</v>
      </c>
      <c r="CF479" s="62">
        <v>26.5</v>
      </c>
      <c r="CG479" s="62">
        <v>40.4</v>
      </c>
      <c r="CH479" s="62">
        <v>19.2</v>
      </c>
      <c r="CI479" s="62">
        <v>-1.4</v>
      </c>
      <c r="CJ479" s="63">
        <f t="shared" si="426"/>
        <v>-1.3731099305271761</v>
      </c>
      <c r="CK479" s="62">
        <v>9.6</v>
      </c>
      <c r="CL479" s="63">
        <f t="shared" si="427"/>
        <v>9.4156109521863502</v>
      </c>
      <c r="CM479" s="62">
        <v>8.1999999999999993</v>
      </c>
      <c r="CN479" t="s">
        <v>1982</v>
      </c>
      <c r="CO479" t="s">
        <v>1170</v>
      </c>
      <c r="CQ479" t="s">
        <v>3079</v>
      </c>
      <c r="CR479">
        <v>75</v>
      </c>
      <c r="CS479">
        <v>229</v>
      </c>
      <c r="CT479">
        <v>8</v>
      </c>
      <c r="CU479" t="s">
        <v>3402</v>
      </c>
      <c r="CZ479" s="72">
        <v>1000000</v>
      </c>
      <c r="DA479">
        <v>0</v>
      </c>
    </row>
    <row r="480" spans="1:105" x14ac:dyDescent="0.2">
      <c r="A480" s="44" t="s">
        <v>2372</v>
      </c>
      <c r="B480" s="43"/>
      <c r="C480" s="43" t="s">
        <v>530</v>
      </c>
      <c r="D480" s="82" t="s">
        <v>530</v>
      </c>
      <c r="E480" s="42" t="str">
        <f t="shared" si="384"/>
        <v xml:space="preserve">Boll, Jared </v>
      </c>
      <c r="F480" s="42" t="s">
        <v>2497</v>
      </c>
      <c r="G480" s="45" t="s">
        <v>1528</v>
      </c>
      <c r="H480" s="43">
        <v>75</v>
      </c>
      <c r="I480" s="64">
        <v>5</v>
      </c>
      <c r="J480" s="64">
        <v>5</v>
      </c>
      <c r="K480" s="64">
        <v>10</v>
      </c>
      <c r="L480" s="43">
        <v>-4</v>
      </c>
      <c r="M480">
        <v>226</v>
      </c>
      <c r="N480">
        <v>63</v>
      </c>
      <c r="O480" s="4">
        <f t="shared" si="424"/>
        <v>7.9365079365079361E-2</v>
      </c>
      <c r="Q480">
        <v>3</v>
      </c>
      <c r="R480">
        <v>0</v>
      </c>
      <c r="S480">
        <v>2</v>
      </c>
      <c r="T480">
        <v>4</v>
      </c>
      <c r="U480" s="4">
        <f t="shared" si="425"/>
        <v>0.33333333333333331</v>
      </c>
      <c r="V480">
        <v>0.1</v>
      </c>
      <c r="W480">
        <v>0</v>
      </c>
      <c r="X480">
        <v>0</v>
      </c>
      <c r="Y480">
        <v>0</v>
      </c>
      <c r="Z480">
        <v>0</v>
      </c>
      <c r="AA480">
        <v>5</v>
      </c>
      <c r="AB480">
        <v>5</v>
      </c>
      <c r="AC480" s="9">
        <f t="shared" si="387"/>
        <v>0</v>
      </c>
      <c r="AD480" s="9">
        <f t="shared" si="388"/>
        <v>0</v>
      </c>
      <c r="AE480" s="9">
        <f t="shared" si="389"/>
        <v>0</v>
      </c>
      <c r="AF480" s="9">
        <f t="shared" si="390"/>
        <v>0</v>
      </c>
      <c r="AG480" s="9">
        <f t="shared" si="391"/>
        <v>10.206685378923195</v>
      </c>
      <c r="AH480" s="9">
        <f t="shared" si="392"/>
        <v>10.206685378923195</v>
      </c>
      <c r="AI480" s="58">
        <f t="shared" si="393"/>
        <v>1.5310028068384791</v>
      </c>
      <c r="AJ480" s="58">
        <f t="shared" si="394"/>
        <v>0</v>
      </c>
      <c r="AK480" s="58">
        <f t="shared" si="395"/>
        <v>0</v>
      </c>
      <c r="AL480" s="58">
        <f t="shared" si="396"/>
        <v>1.939270221995407</v>
      </c>
      <c r="AM480" s="58">
        <f t="shared" si="397"/>
        <v>0</v>
      </c>
      <c r="AN480" s="58">
        <f t="shared" si="398"/>
        <v>0</v>
      </c>
      <c r="AO480" s="56">
        <v>587.85</v>
      </c>
      <c r="AP480" s="56">
        <v>11.183333333333334</v>
      </c>
      <c r="AQ480" s="56">
        <v>1.9</v>
      </c>
      <c r="AR480" s="57">
        <f>SUM(AO480:AQ480)</f>
        <v>600.93333333333328</v>
      </c>
      <c r="AS480">
        <v>13</v>
      </c>
      <c r="AT480">
        <v>135</v>
      </c>
      <c r="AU480">
        <v>16</v>
      </c>
      <c r="AV480">
        <v>9</v>
      </c>
      <c r="AW480">
        <v>12</v>
      </c>
      <c r="AX480" s="9">
        <f t="shared" si="399"/>
        <v>1.2979809185711115</v>
      </c>
      <c r="AY480" s="9">
        <f t="shared" si="400"/>
        <v>13.479032615930775</v>
      </c>
      <c r="AZ480" s="9">
        <f t="shared" si="401"/>
        <v>1.5975149767029069</v>
      </c>
      <c r="BA480" s="9">
        <f t="shared" si="402"/>
        <v>0.89860217439538503</v>
      </c>
      <c r="BB480" s="9">
        <f t="shared" si="403"/>
        <v>1.19813623252718</v>
      </c>
      <c r="BC480" s="33">
        <f t="shared" si="404"/>
        <v>7.8380000000000001</v>
      </c>
      <c r="BD480" s="33">
        <f t="shared" si="405"/>
        <v>2.5333333333333333E-2</v>
      </c>
      <c r="BE480" s="33">
        <f t="shared" si="406"/>
        <v>0.14911111111111111</v>
      </c>
      <c r="BF480" s="42">
        <f>BI480-BG480-BH480</f>
        <v>15</v>
      </c>
      <c r="BG480" s="43">
        <v>0</v>
      </c>
      <c r="BH480" s="43">
        <v>0</v>
      </c>
      <c r="BI480" s="43">
        <v>15</v>
      </c>
      <c r="BJ480" s="42">
        <f>BM480-BK480-BL480</f>
        <v>19</v>
      </c>
      <c r="BK480" s="43">
        <v>0</v>
      </c>
      <c r="BL480" s="43">
        <v>0</v>
      </c>
      <c r="BM480" s="43">
        <v>19</v>
      </c>
      <c r="BN480" s="34">
        <f t="shared" si="428"/>
        <v>-0.74782391011201543</v>
      </c>
      <c r="BO480" s="34">
        <f t="shared" si="429"/>
        <v>-2.4888747840426517</v>
      </c>
      <c r="BP480" s="33">
        <v>1.6068610281231197</v>
      </c>
      <c r="BQ480" s="33">
        <v>-0.59139663929707198</v>
      </c>
      <c r="BR480" s="33">
        <v>6.1609752331863223</v>
      </c>
      <c r="BS480" s="33">
        <v>-2.3667043681804625E-2</v>
      </c>
      <c r="BT480" s="33">
        <v>0</v>
      </c>
      <c r="BU480" s="9">
        <f t="shared" si="430"/>
        <v>7.1527725783305653</v>
      </c>
      <c r="BV480" s="34">
        <f t="shared" si="431"/>
        <v>23.805544414235296</v>
      </c>
      <c r="BW480" s="33">
        <v>7.9792154927190619</v>
      </c>
      <c r="BX480" s="33">
        <v>5.3123008696951052E-2</v>
      </c>
      <c r="BY480" s="33">
        <v>0.27269006886461922</v>
      </c>
      <c r="BZ480" s="33">
        <v>-16.205625058723214</v>
      </c>
      <c r="CA480" s="9">
        <f t="shared" si="432"/>
        <v>-7.9005964884425808</v>
      </c>
      <c r="CB480" s="34">
        <f t="shared" si="433"/>
        <v>-26.29441919827795</v>
      </c>
      <c r="CC480" s="47">
        <v>27.861903999999999</v>
      </c>
      <c r="CD480">
        <v>165000</v>
      </c>
      <c r="CE480" s="68">
        <f t="shared" si="413"/>
        <v>165000</v>
      </c>
      <c r="CF480" s="62">
        <v>13.1</v>
      </c>
      <c r="CG480" s="62">
        <v>12.5</v>
      </c>
      <c r="CH480" s="62">
        <v>-2.7</v>
      </c>
      <c r="CI480" s="62">
        <v>-1.9</v>
      </c>
      <c r="CJ480" s="63">
        <f t="shared" si="426"/>
        <v>-6.1887570912841676</v>
      </c>
      <c r="CK480" s="62">
        <v>0.5</v>
      </c>
      <c r="CL480" s="63">
        <f t="shared" si="427"/>
        <v>1.6286202871800439</v>
      </c>
      <c r="CM480" s="62">
        <v>-1.4</v>
      </c>
      <c r="CN480" t="s">
        <v>1986</v>
      </c>
      <c r="CO480" t="s">
        <v>1987</v>
      </c>
      <c r="CP480" t="s">
        <v>1021</v>
      </c>
      <c r="CQ480" t="s">
        <v>2414</v>
      </c>
      <c r="CR480">
        <v>74</v>
      </c>
      <c r="CS480">
        <v>206</v>
      </c>
      <c r="CT480">
        <v>40</v>
      </c>
      <c r="CU480" t="s">
        <v>3401</v>
      </c>
      <c r="CV480" t="s">
        <v>3090</v>
      </c>
      <c r="CZ480" s="72">
        <v>743333.33333333337</v>
      </c>
      <c r="DA480">
        <v>0</v>
      </c>
    </row>
    <row r="481" spans="1:105" x14ac:dyDescent="0.2">
      <c r="A481" s="38" t="s">
        <v>2452</v>
      </c>
      <c r="B481" t="s">
        <v>530</v>
      </c>
      <c r="C481" t="s">
        <v>530</v>
      </c>
      <c r="D481" s="82" t="s">
        <v>530</v>
      </c>
      <c r="E481" t="str">
        <f t="shared" si="384"/>
        <v xml:space="preserve">Chimera, Jason </v>
      </c>
      <c r="F481" t="s">
        <v>2557</v>
      </c>
      <c r="G481" t="s">
        <v>1540</v>
      </c>
      <c r="H481">
        <v>82</v>
      </c>
      <c r="I481">
        <v>15</v>
      </c>
      <c r="J481">
        <v>21</v>
      </c>
      <c r="K481">
        <f>I481+J481</f>
        <v>36</v>
      </c>
      <c r="L481">
        <v>2</v>
      </c>
      <c r="M481">
        <v>91</v>
      </c>
      <c r="N481">
        <v>151</v>
      </c>
      <c r="O481" s="4">
        <f t="shared" si="424"/>
        <v>9.9337748344370855E-2</v>
      </c>
      <c r="P481">
        <v>1824</v>
      </c>
      <c r="Q481">
        <v>2</v>
      </c>
      <c r="R481">
        <v>0</v>
      </c>
      <c r="S481">
        <v>14</v>
      </c>
      <c r="T481">
        <v>24</v>
      </c>
      <c r="U481" s="4">
        <f t="shared" si="425"/>
        <v>0.36842105263157893</v>
      </c>
      <c r="V481" s="40">
        <v>0.8</v>
      </c>
      <c r="W481">
        <v>2</v>
      </c>
      <c r="X481">
        <v>2</v>
      </c>
      <c r="Y481">
        <v>2</v>
      </c>
      <c r="Z481">
        <v>0</v>
      </c>
      <c r="AA481">
        <f>I481-W481-Y481</f>
        <v>11</v>
      </c>
      <c r="AB481">
        <f>J481-X481-Z481</f>
        <v>19</v>
      </c>
      <c r="AC481" s="9">
        <f t="shared" si="387"/>
        <v>9.4290204295442628</v>
      </c>
      <c r="AD481" s="9">
        <f t="shared" si="388"/>
        <v>9.4290204295442628</v>
      </c>
      <c r="AE481" s="9">
        <f t="shared" si="389"/>
        <v>2.7634912105626772</v>
      </c>
      <c r="AF481" s="9">
        <f t="shared" si="390"/>
        <v>0</v>
      </c>
      <c r="AG481" s="9">
        <f t="shared" si="391"/>
        <v>13.474199969376818</v>
      </c>
      <c r="AH481" s="9">
        <f t="shared" si="392"/>
        <v>23.273618128923598</v>
      </c>
      <c r="AI481" s="6">
        <f t="shared" si="393"/>
        <v>2.3273618128923599</v>
      </c>
      <c r="AJ481" s="6">
        <f t="shared" si="394"/>
        <v>7.54321634363541</v>
      </c>
      <c r="AK481" s="6">
        <f t="shared" si="395"/>
        <v>0.55269824211253549</v>
      </c>
      <c r="AL481" s="6">
        <f t="shared" si="396"/>
        <v>2.4498545398866942</v>
      </c>
      <c r="AM481" s="6">
        <f t="shared" si="397"/>
        <v>0</v>
      </c>
      <c r="AN481" s="6">
        <f t="shared" si="398"/>
        <v>5.2506333000690875</v>
      </c>
      <c r="AO481" s="32">
        <v>979.65</v>
      </c>
      <c r="AP481" s="32">
        <v>63.63333333333334</v>
      </c>
      <c r="AQ481" s="32">
        <v>217.11666666666667</v>
      </c>
      <c r="AR481" s="32">
        <v>1260.4000000000001</v>
      </c>
      <c r="AS481" s="40">
        <v>27</v>
      </c>
      <c r="AT481" s="40">
        <v>80</v>
      </c>
      <c r="AU481" s="40">
        <v>68</v>
      </c>
      <c r="AV481" s="40">
        <v>26</v>
      </c>
      <c r="AW481" s="40">
        <v>22</v>
      </c>
      <c r="AX481" s="9">
        <f t="shared" si="399"/>
        <v>1.2853062519834972</v>
      </c>
      <c r="AY481" s="9">
        <f t="shared" si="400"/>
        <v>3.8083148206918436</v>
      </c>
      <c r="AZ481" s="9">
        <f t="shared" si="401"/>
        <v>3.2370675975880667</v>
      </c>
      <c r="BA481" s="9">
        <f t="shared" si="402"/>
        <v>1.2377023167248491</v>
      </c>
      <c r="BB481" s="9">
        <f t="shared" si="403"/>
        <v>1.047286575690257</v>
      </c>
      <c r="BC481" s="9">
        <f t="shared" si="404"/>
        <v>11.946951219512195</v>
      </c>
      <c r="BD481" s="9">
        <f t="shared" si="405"/>
        <v>2.6477642276422766</v>
      </c>
      <c r="BE481" s="9">
        <f t="shared" si="406"/>
        <v>0.77601626016260172</v>
      </c>
      <c r="BF481" s="3">
        <v>38</v>
      </c>
      <c r="BG481" s="3">
        <v>8</v>
      </c>
      <c r="BH481" s="3">
        <v>2</v>
      </c>
      <c r="BI481" s="3">
        <v>48</v>
      </c>
      <c r="BJ481" s="3">
        <v>40</v>
      </c>
      <c r="BK481" s="3">
        <v>0</v>
      </c>
      <c r="BL481" s="3">
        <v>19</v>
      </c>
      <c r="BM481" s="3">
        <v>59</v>
      </c>
      <c r="BN481" s="34">
        <f t="shared" si="428"/>
        <v>36.080718370318294</v>
      </c>
      <c r="BO481" s="34">
        <f t="shared" si="429"/>
        <v>57.252806046204839</v>
      </c>
      <c r="BP481" s="34">
        <v>15.149377375361318</v>
      </c>
      <c r="BQ481" s="34">
        <v>2.5681036745665589</v>
      </c>
      <c r="BR481" s="34">
        <v>5.8854443862418962E-2</v>
      </c>
      <c r="BS481" s="34">
        <v>2.9994506757147037</v>
      </c>
      <c r="BT481" s="34">
        <v>1.9901102738323657</v>
      </c>
      <c r="BU481" s="34">
        <f t="shared" si="430"/>
        <v>22.765896443337365</v>
      </c>
      <c r="BV481" s="34">
        <f t="shared" si="431"/>
        <v>36.124875346457259</v>
      </c>
      <c r="BW481" s="34">
        <v>10.522362041623161</v>
      </c>
      <c r="BX481" s="34">
        <v>0.18077836193469127</v>
      </c>
      <c r="BY481" s="34">
        <v>9.1755749994288056</v>
      </c>
      <c r="BZ481" s="34">
        <v>-6.5638934760057239</v>
      </c>
      <c r="CA481" s="34">
        <f t="shared" si="432"/>
        <v>13.314821926980933</v>
      </c>
      <c r="CB481" s="34">
        <f t="shared" si="433"/>
        <v>21.127930699747594</v>
      </c>
      <c r="CC481" s="15">
        <v>48</v>
      </c>
      <c r="CD481" s="7">
        <v>1374249</v>
      </c>
      <c r="CE481" s="68">
        <f t="shared" si="413"/>
        <v>1374249</v>
      </c>
      <c r="CF481" s="9">
        <v>25</v>
      </c>
      <c r="CG481" s="9">
        <v>27.3</v>
      </c>
      <c r="CH481" s="9">
        <v>7.7</v>
      </c>
      <c r="CI481" s="9">
        <v>1.8</v>
      </c>
      <c r="CJ481" s="9">
        <f t="shared" si="426"/>
        <v>2.335917983324141</v>
      </c>
      <c r="CK481" s="9">
        <v>3.6</v>
      </c>
      <c r="CL481" s="9">
        <f t="shared" si="427"/>
        <v>4.671835966648282</v>
      </c>
      <c r="CM481" s="9">
        <v>5.4</v>
      </c>
      <c r="CN481" t="s">
        <v>3537</v>
      </c>
      <c r="CO481" t="s">
        <v>2416</v>
      </c>
      <c r="CP481" t="s">
        <v>2417</v>
      </c>
      <c r="CQ481" t="s">
        <v>2400</v>
      </c>
      <c r="CR481">
        <v>74</v>
      </c>
      <c r="CS481">
        <v>206</v>
      </c>
      <c r="CU481" t="s">
        <v>3402</v>
      </c>
      <c r="CV481" t="s">
        <v>2382</v>
      </c>
      <c r="CW481">
        <v>4</v>
      </c>
      <c r="CX481">
        <v>1</v>
      </c>
      <c r="CY481">
        <v>1</v>
      </c>
      <c r="CZ481" s="70"/>
      <c r="DA481">
        <v>0</v>
      </c>
    </row>
    <row r="482" spans="1:105" x14ac:dyDescent="0.2">
      <c r="A482" s="44" t="s">
        <v>2372</v>
      </c>
      <c r="B482" s="43" t="s">
        <v>530</v>
      </c>
      <c r="C482" s="43" t="s">
        <v>530</v>
      </c>
      <c r="D482" s="82" t="s">
        <v>530</v>
      </c>
      <c r="E482" s="42" t="str">
        <f t="shared" si="384"/>
        <v xml:space="preserve">Chimera, Jason </v>
      </c>
      <c r="F482" s="42" t="s">
        <v>2557</v>
      </c>
      <c r="G482" s="45" t="s">
        <v>1540</v>
      </c>
      <c r="H482" s="43">
        <v>81</v>
      </c>
      <c r="I482" s="64">
        <v>14</v>
      </c>
      <c r="J482" s="64">
        <v>17</v>
      </c>
      <c r="K482" s="64">
        <v>31</v>
      </c>
      <c r="L482" s="43">
        <v>-5</v>
      </c>
      <c r="M482">
        <v>98</v>
      </c>
      <c r="N482">
        <v>198</v>
      </c>
      <c r="O482" s="4">
        <f t="shared" si="424"/>
        <v>7.0707070707070704E-2</v>
      </c>
      <c r="Q482">
        <v>3</v>
      </c>
      <c r="R482">
        <v>0</v>
      </c>
      <c r="S482">
        <v>16</v>
      </c>
      <c r="T482">
        <v>19</v>
      </c>
      <c r="U482" s="4">
        <f t="shared" si="425"/>
        <v>0.45714285714285713</v>
      </c>
      <c r="V482">
        <v>0.7</v>
      </c>
      <c r="W482">
        <v>1</v>
      </c>
      <c r="X482">
        <v>4</v>
      </c>
      <c r="Y482">
        <v>1</v>
      </c>
      <c r="Z482">
        <v>0</v>
      </c>
      <c r="AA482">
        <v>12</v>
      </c>
      <c r="AB482">
        <v>13</v>
      </c>
      <c r="AC482" s="9">
        <f t="shared" si="387"/>
        <v>1.8389865140988966</v>
      </c>
      <c r="AD482" s="9">
        <f t="shared" si="388"/>
        <v>7.3559460563955863</v>
      </c>
      <c r="AE482" s="9">
        <f t="shared" si="389"/>
        <v>1.6585275960563899</v>
      </c>
      <c r="AF482" s="9">
        <f t="shared" si="390"/>
        <v>0</v>
      </c>
      <c r="AG482" s="9">
        <f t="shared" si="391"/>
        <v>13.419691533479336</v>
      </c>
      <c r="AH482" s="9">
        <f t="shared" si="392"/>
        <v>14.53799916126928</v>
      </c>
      <c r="AI482" s="58">
        <f t="shared" si="393"/>
        <v>1.8452075858534085</v>
      </c>
      <c r="AJ482" s="58">
        <f t="shared" si="394"/>
        <v>4.413567633837352</v>
      </c>
      <c r="AK482" s="58">
        <f t="shared" si="395"/>
        <v>0.331705519211278</v>
      </c>
      <c r="AL482" s="58">
        <f t="shared" si="396"/>
        <v>2.1247844928008948</v>
      </c>
      <c r="AM482" s="58">
        <f t="shared" si="397"/>
        <v>0.36779730281977935</v>
      </c>
      <c r="AN482" s="58">
        <f t="shared" si="398"/>
        <v>6.3024048650142817</v>
      </c>
      <c r="AO482" s="56">
        <v>1073.05</v>
      </c>
      <c r="AP482" s="56">
        <v>163.13333333333333</v>
      </c>
      <c r="AQ482" s="56">
        <v>180.88333333333333</v>
      </c>
      <c r="AR482" s="57">
        <f>SUM(AO482:AQ482)</f>
        <v>1417.0666666666666</v>
      </c>
      <c r="AS482">
        <v>15</v>
      </c>
      <c r="AT482">
        <v>73</v>
      </c>
      <c r="AU482">
        <v>52</v>
      </c>
      <c r="AV482">
        <v>22</v>
      </c>
      <c r="AW482">
        <v>19</v>
      </c>
      <c r="AX482" s="9">
        <f t="shared" si="399"/>
        <v>0.63511479111780211</v>
      </c>
      <c r="AY482" s="9">
        <f t="shared" si="400"/>
        <v>3.09089198343997</v>
      </c>
      <c r="AZ482" s="9">
        <f t="shared" si="401"/>
        <v>2.2017312758750474</v>
      </c>
      <c r="BA482" s="9">
        <f t="shared" si="402"/>
        <v>0.93150169363944302</v>
      </c>
      <c r="BB482" s="9">
        <f t="shared" si="403"/>
        <v>0.80447873541588255</v>
      </c>
      <c r="BC482" s="33">
        <f t="shared" si="404"/>
        <v>13.247530864197531</v>
      </c>
      <c r="BD482" s="33">
        <f t="shared" si="405"/>
        <v>2.2331275720164609</v>
      </c>
      <c r="BE482" s="33">
        <f t="shared" si="406"/>
        <v>2.0139917695473248</v>
      </c>
      <c r="BF482" s="42">
        <f>BI482-BG482-BH482</f>
        <v>33</v>
      </c>
      <c r="BG482" s="43">
        <v>12</v>
      </c>
      <c r="BH482" s="43">
        <v>1</v>
      </c>
      <c r="BI482" s="43">
        <v>46</v>
      </c>
      <c r="BJ482" s="42">
        <f>BM482-BK482-BL482</f>
        <v>38</v>
      </c>
      <c r="BK482" s="43">
        <v>1</v>
      </c>
      <c r="BL482" s="43">
        <v>19</v>
      </c>
      <c r="BM482" s="43">
        <v>58</v>
      </c>
      <c r="BN482" s="34">
        <f t="shared" si="428"/>
        <v>29.045774934440065</v>
      </c>
      <c r="BO482" s="34">
        <f t="shared" si="429"/>
        <v>40.994225067425759</v>
      </c>
      <c r="BP482" s="33">
        <v>13.239029457321914</v>
      </c>
      <c r="BQ482" s="33">
        <v>-2.8593782578126965</v>
      </c>
      <c r="BR482" s="33">
        <v>0.81556259587744229</v>
      </c>
      <c r="BS482" s="33">
        <v>0.30678039910205707</v>
      </c>
      <c r="BT482" s="33">
        <v>-1.7504555654478189</v>
      </c>
      <c r="BU482" s="9">
        <f t="shared" si="430"/>
        <v>9.7515386290408976</v>
      </c>
      <c r="BV482" s="34">
        <f t="shared" si="431"/>
        <v>13.762992043245529</v>
      </c>
      <c r="BW482" s="33">
        <v>13.537666959129121</v>
      </c>
      <c r="BX482" s="33">
        <v>7.3747635938160912E-3</v>
      </c>
      <c r="BY482" s="33">
        <v>10.265924552955182</v>
      </c>
      <c r="BZ482" s="33">
        <v>-4.5167299702789503</v>
      </c>
      <c r="CA482" s="9">
        <f t="shared" si="432"/>
        <v>19.294236305399167</v>
      </c>
      <c r="CB482" s="34">
        <f t="shared" si="433"/>
        <v>27.231233024180234</v>
      </c>
      <c r="CC482" s="47">
        <v>44.896473</v>
      </c>
      <c r="CD482">
        <v>1386770</v>
      </c>
      <c r="CE482" s="68">
        <f t="shared" si="413"/>
        <v>1403890.6172839506</v>
      </c>
      <c r="CF482" s="62">
        <v>25.6</v>
      </c>
      <c r="CG482" s="62">
        <v>27.7</v>
      </c>
      <c r="CH482" s="62">
        <v>-4.0999999999999996</v>
      </c>
      <c r="CI482" s="62">
        <v>0.6</v>
      </c>
      <c r="CJ482" s="63">
        <f t="shared" si="426"/>
        <v>0.68139876023281121</v>
      </c>
      <c r="CK482" s="62">
        <v>2.1</v>
      </c>
      <c r="CL482" s="63">
        <f t="shared" si="427"/>
        <v>2.3848956608148395</v>
      </c>
      <c r="CM482" s="62">
        <v>2.1</v>
      </c>
      <c r="CN482" t="s">
        <v>1999</v>
      </c>
      <c r="CO482" t="s">
        <v>2416</v>
      </c>
      <c r="CP482" t="s">
        <v>2417</v>
      </c>
      <c r="CQ482" t="s">
        <v>2400</v>
      </c>
      <c r="CR482">
        <v>74</v>
      </c>
      <c r="CS482">
        <v>216</v>
      </c>
      <c r="CT482">
        <v>25</v>
      </c>
      <c r="CU482" t="s">
        <v>3402</v>
      </c>
      <c r="CZ482" s="72">
        <v>875000</v>
      </c>
      <c r="DA482">
        <v>0</v>
      </c>
    </row>
    <row r="483" spans="1:105" x14ac:dyDescent="0.2">
      <c r="A483" s="75" t="s">
        <v>2452</v>
      </c>
      <c r="B483" s="19" t="s">
        <v>978</v>
      </c>
      <c r="C483" s="19" t="s">
        <v>530</v>
      </c>
      <c r="D483" s="19" t="s">
        <v>530</v>
      </c>
      <c r="E483" s="19" t="str">
        <f t="shared" si="384"/>
        <v xml:space="preserve">Novotny, Jiri </v>
      </c>
      <c r="F483" s="19" t="s">
        <v>2847</v>
      </c>
      <c r="G483" s="19" t="s">
        <v>1537</v>
      </c>
      <c r="H483" s="19">
        <v>18</v>
      </c>
      <c r="I483" s="19">
        <v>0</v>
      </c>
      <c r="J483" s="19">
        <v>6</v>
      </c>
      <c r="K483" s="19">
        <f>I483+J483</f>
        <v>6</v>
      </c>
      <c r="L483" s="19">
        <v>-2</v>
      </c>
      <c r="M483" s="19">
        <v>2</v>
      </c>
      <c r="N483" s="19">
        <v>19</v>
      </c>
      <c r="O483" s="20">
        <f t="shared" si="424"/>
        <v>0</v>
      </c>
      <c r="P483" s="19">
        <v>339</v>
      </c>
      <c r="Q483" s="19">
        <v>0</v>
      </c>
      <c r="R483" s="19">
        <v>0</v>
      </c>
      <c r="S483" s="19">
        <v>104</v>
      </c>
      <c r="T483" s="19">
        <v>98</v>
      </c>
      <c r="U483" s="20">
        <f t="shared" si="425"/>
        <v>0.51485148514851486</v>
      </c>
      <c r="V483" s="19">
        <v>12.6</v>
      </c>
      <c r="W483" s="19">
        <v>0</v>
      </c>
      <c r="X483" s="19">
        <v>0</v>
      </c>
      <c r="Y483" s="19">
        <v>0</v>
      </c>
      <c r="Z483" s="19">
        <v>0</v>
      </c>
      <c r="AA483" s="19">
        <f>I483-W483-Y483</f>
        <v>0</v>
      </c>
      <c r="AB483" s="19">
        <f>J483-X483-Z483</f>
        <v>6</v>
      </c>
      <c r="AC483" s="24">
        <f t="shared" si="387"/>
        <v>0</v>
      </c>
      <c r="AD483" s="24">
        <f t="shared" si="388"/>
        <v>0</v>
      </c>
      <c r="AE483" s="24">
        <f t="shared" si="389"/>
        <v>0</v>
      </c>
      <c r="AF483" s="24">
        <f t="shared" si="390"/>
        <v>0</v>
      </c>
      <c r="AG483" s="24">
        <f t="shared" si="391"/>
        <v>0</v>
      </c>
      <c r="AH483" s="24">
        <f t="shared" si="392"/>
        <v>30.386157417176623</v>
      </c>
      <c r="AI483" s="21">
        <f t="shared" si="393"/>
        <v>2.5321797847647187</v>
      </c>
      <c r="AJ483" s="21">
        <f t="shared" si="394"/>
        <v>0</v>
      </c>
      <c r="AK483" s="21">
        <f t="shared" si="395"/>
        <v>0</v>
      </c>
      <c r="AL483" s="21">
        <f t="shared" si="396"/>
        <v>3.038615741717662</v>
      </c>
      <c r="AM483" s="21">
        <f t="shared" si="397"/>
        <v>0</v>
      </c>
      <c r="AN483" s="21">
        <f t="shared" si="398"/>
        <v>9.3264248704663206</v>
      </c>
      <c r="AO483" s="36">
        <v>236.95</v>
      </c>
      <c r="AP483" s="36">
        <v>13</v>
      </c>
      <c r="AQ483" s="36">
        <v>12.866666666666667</v>
      </c>
      <c r="AR483" s="36">
        <v>262.81666666666666</v>
      </c>
      <c r="AS483" s="19">
        <v>22</v>
      </c>
      <c r="AT483" s="19">
        <v>64</v>
      </c>
      <c r="AU483" s="19">
        <v>33</v>
      </c>
      <c r="AV483" s="19">
        <v>34</v>
      </c>
      <c r="AW483" s="19">
        <v>19</v>
      </c>
      <c r="AX483" s="24">
        <f t="shared" si="399"/>
        <v>5.0225125245735303</v>
      </c>
      <c r="AY483" s="24">
        <f t="shared" si="400"/>
        <v>14.610945526032088</v>
      </c>
      <c r="AZ483" s="24">
        <f t="shared" si="401"/>
        <v>7.5337687868602954</v>
      </c>
      <c r="BA483" s="24">
        <f t="shared" si="402"/>
        <v>7.7620648107045476</v>
      </c>
      <c r="BB483" s="24">
        <f t="shared" si="403"/>
        <v>4.3376244530407764</v>
      </c>
      <c r="BC483" s="24">
        <f t="shared" si="404"/>
        <v>13.163888888888888</v>
      </c>
      <c r="BD483" s="24">
        <f t="shared" si="405"/>
        <v>0.71481481481481479</v>
      </c>
      <c r="BE483" s="24">
        <f t="shared" si="406"/>
        <v>0.72222222222222221</v>
      </c>
      <c r="BF483" s="30">
        <v>10</v>
      </c>
      <c r="BG483" s="30">
        <v>0</v>
      </c>
      <c r="BH483" s="30">
        <v>0</v>
      </c>
      <c r="BI483" s="30">
        <v>10</v>
      </c>
      <c r="BJ483" s="30">
        <v>12</v>
      </c>
      <c r="BK483" s="30">
        <v>0</v>
      </c>
      <c r="BL483" s="30">
        <v>2</v>
      </c>
      <c r="BM483" s="30">
        <v>14</v>
      </c>
      <c r="BN483" s="35">
        <f t="shared" si="428"/>
        <v>1.445157099051082</v>
      </c>
      <c r="BO483" s="35">
        <f t="shared" si="429"/>
        <v>10.9974539847885</v>
      </c>
      <c r="BP483" s="35">
        <v>-0.26121716859826566</v>
      </c>
      <c r="BQ483" s="35">
        <v>-0.64410936114021566</v>
      </c>
      <c r="BR483" s="35">
        <v>4.0277042360451994E-2</v>
      </c>
      <c r="BS483" s="35">
        <v>-0.15878928270659542</v>
      </c>
      <c r="BT483" s="35">
        <v>-1.4116977453673822</v>
      </c>
      <c r="BU483" s="35">
        <f t="shared" si="430"/>
        <v>-2.4355365154520072</v>
      </c>
      <c r="BV483" s="35">
        <f t="shared" si="431"/>
        <v>-18.534110080172546</v>
      </c>
      <c r="BW483" s="35">
        <v>1.2540812443768932</v>
      </c>
      <c r="BX483" s="35">
        <v>4.2465956775824772E-2</v>
      </c>
      <c r="BY483" s="35">
        <v>0.14055272948134045</v>
      </c>
      <c r="BZ483" s="35">
        <v>2.4435936838690306</v>
      </c>
      <c r="CA483" s="35">
        <f t="shared" si="432"/>
        <v>3.8806936145030893</v>
      </c>
      <c r="CB483" s="35">
        <f t="shared" si="433"/>
        <v>29.531564064961042</v>
      </c>
      <c r="CC483" s="22"/>
      <c r="CD483" s="19"/>
      <c r="CE483" s="76">
        <f t="shared" si="413"/>
        <v>165000</v>
      </c>
      <c r="CF483" s="24">
        <v>5.0999999999999996</v>
      </c>
      <c r="CG483" s="24">
        <v>5.4</v>
      </c>
      <c r="CH483" s="24">
        <v>-1</v>
      </c>
      <c r="CI483" s="24">
        <v>-0.5</v>
      </c>
      <c r="CJ483" s="24">
        <f t="shared" si="426"/>
        <v>-3.4640032330696839</v>
      </c>
      <c r="CK483" s="24">
        <v>0.1</v>
      </c>
      <c r="CL483" s="24">
        <f t="shared" si="427"/>
        <v>0.69280064661393692</v>
      </c>
      <c r="CM483" s="24">
        <v>-0.5</v>
      </c>
      <c r="CN483" s="19" t="s">
        <v>3</v>
      </c>
      <c r="CO483" s="19" t="s">
        <v>4</v>
      </c>
      <c r="CP483" s="19"/>
      <c r="CQ483" s="19" t="s">
        <v>3079</v>
      </c>
      <c r="CR483" s="19">
        <v>76</v>
      </c>
      <c r="CS483" s="19">
        <v>194</v>
      </c>
      <c r="CT483" s="19">
        <v>13</v>
      </c>
      <c r="CU483" s="19" t="s">
        <v>3401</v>
      </c>
      <c r="CV483" s="19" t="s">
        <v>3090</v>
      </c>
      <c r="CW483" s="19">
        <v>1</v>
      </c>
      <c r="CX483" s="19">
        <v>0</v>
      </c>
      <c r="CY483" s="19">
        <v>0</v>
      </c>
      <c r="CZ483" s="77"/>
      <c r="DA483" s="19">
        <v>1</v>
      </c>
    </row>
    <row r="484" spans="1:105" x14ac:dyDescent="0.2">
      <c r="A484" s="75" t="s">
        <v>2452</v>
      </c>
      <c r="B484" s="19" t="s">
        <v>953</v>
      </c>
      <c r="C484" s="19" t="s">
        <v>530</v>
      </c>
      <c r="D484" s="19" t="s">
        <v>530</v>
      </c>
      <c r="E484" s="19" t="str">
        <f t="shared" si="384"/>
        <v xml:space="preserve">Novotny, Jiri </v>
      </c>
      <c r="F484" s="19" t="s">
        <v>2847</v>
      </c>
      <c r="G484" s="19" t="s">
        <v>1537</v>
      </c>
      <c r="H484" s="19">
        <v>50</v>
      </c>
      <c r="I484" s="19">
        <v>6</v>
      </c>
      <c r="J484" s="19">
        <v>7</v>
      </c>
      <c r="K484" s="19">
        <f>I484+J484</f>
        <v>13</v>
      </c>
      <c r="L484" s="19">
        <v>-2</v>
      </c>
      <c r="M484" s="19">
        <v>26</v>
      </c>
      <c r="N484" s="19">
        <v>60</v>
      </c>
      <c r="O484" s="20">
        <f t="shared" si="424"/>
        <v>0.1</v>
      </c>
      <c r="P484" s="19">
        <v>800</v>
      </c>
      <c r="Q484" s="19">
        <v>0</v>
      </c>
      <c r="R484" s="19">
        <v>0</v>
      </c>
      <c r="S484" s="19">
        <v>143</v>
      </c>
      <c r="T484" s="19">
        <v>181</v>
      </c>
      <c r="U484" s="20">
        <f t="shared" si="425"/>
        <v>0.44135802469135804</v>
      </c>
      <c r="V484" s="19"/>
      <c r="W484" s="19">
        <v>0</v>
      </c>
      <c r="X484" s="19">
        <v>0</v>
      </c>
      <c r="Y484" s="19">
        <v>0</v>
      </c>
      <c r="Z484" s="19">
        <v>0</v>
      </c>
      <c r="AA484" s="19">
        <f>I484-W484-Y484</f>
        <v>6</v>
      </c>
      <c r="AB484" s="19">
        <f>J484-X484-Z484</f>
        <v>7</v>
      </c>
      <c r="AC484" s="24">
        <f t="shared" si="387"/>
        <v>0</v>
      </c>
      <c r="AD484" s="24">
        <f t="shared" si="388"/>
        <v>0</v>
      </c>
      <c r="AE484" s="24">
        <f t="shared" si="389"/>
        <v>0</v>
      </c>
      <c r="AF484" s="24">
        <f t="shared" si="390"/>
        <v>0</v>
      </c>
      <c r="AG484" s="24">
        <f t="shared" si="391"/>
        <v>14.293749793203855</v>
      </c>
      <c r="AH484" s="24">
        <f t="shared" si="392"/>
        <v>16.676041425404495</v>
      </c>
      <c r="AI484" s="21">
        <f t="shared" si="393"/>
        <v>2.2631770505906101</v>
      </c>
      <c r="AJ484" s="21">
        <f t="shared" si="394"/>
        <v>0</v>
      </c>
      <c r="AK484" s="21">
        <f t="shared" si="395"/>
        <v>0</v>
      </c>
      <c r="AL484" s="21">
        <f t="shared" si="396"/>
        <v>2.3822916322006424</v>
      </c>
      <c r="AM484" s="21">
        <f t="shared" si="397"/>
        <v>0</v>
      </c>
      <c r="AN484" s="21">
        <f t="shared" si="398"/>
        <v>6.3003150157507877</v>
      </c>
      <c r="AO484" s="36">
        <v>503.71666666666658</v>
      </c>
      <c r="AP484" s="36">
        <v>17.133333333333333</v>
      </c>
      <c r="AQ484" s="36">
        <v>95.233333333333334</v>
      </c>
      <c r="AR484" s="36">
        <v>616.08333333333326</v>
      </c>
      <c r="AS484" s="19"/>
      <c r="AT484" s="19"/>
      <c r="AU484" s="19"/>
      <c r="AV484" s="19"/>
      <c r="AW484" s="19"/>
      <c r="AX484" s="24">
        <f t="shared" si="399"/>
        <v>0</v>
      </c>
      <c r="AY484" s="24">
        <f t="shared" si="400"/>
        <v>0</v>
      </c>
      <c r="AZ484" s="24">
        <f t="shared" si="401"/>
        <v>0</v>
      </c>
      <c r="BA484" s="24">
        <f t="shared" si="402"/>
        <v>0</v>
      </c>
      <c r="BB484" s="24">
        <f t="shared" si="403"/>
        <v>0</v>
      </c>
      <c r="BC484" s="24">
        <f t="shared" si="404"/>
        <v>10.074333333333332</v>
      </c>
      <c r="BD484" s="24">
        <f t="shared" si="405"/>
        <v>1.9046666666666667</v>
      </c>
      <c r="BE484" s="24">
        <f t="shared" si="406"/>
        <v>0.34266666666666667</v>
      </c>
      <c r="BF484" s="30">
        <v>19</v>
      </c>
      <c r="BG484" s="30">
        <v>0</v>
      </c>
      <c r="BH484" s="30">
        <v>0</v>
      </c>
      <c r="BI484" s="30">
        <v>19</v>
      </c>
      <c r="BJ484" s="30">
        <v>20</v>
      </c>
      <c r="BK484" s="30">
        <v>0</v>
      </c>
      <c r="BL484" s="30">
        <v>10</v>
      </c>
      <c r="BM484" s="30">
        <v>30</v>
      </c>
      <c r="BN484" s="35">
        <f t="shared" si="428"/>
        <v>10.815862756332248</v>
      </c>
      <c r="BO484" s="35">
        <f t="shared" si="429"/>
        <v>35.111687562826184</v>
      </c>
      <c r="BP484" s="35">
        <v>5.8678511072163886</v>
      </c>
      <c r="BQ484" s="35">
        <v>-0.84352283727892241</v>
      </c>
      <c r="BR484" s="35">
        <v>8.3418380598528186E-2</v>
      </c>
      <c r="BS484" s="35">
        <v>-1.2066862057152601</v>
      </c>
      <c r="BT484" s="35">
        <v>0</v>
      </c>
      <c r="BU484" s="35">
        <f t="shared" si="430"/>
        <v>3.9010604448207333</v>
      </c>
      <c r="BV484" s="35">
        <f t="shared" si="431"/>
        <v>12.664067452414123</v>
      </c>
      <c r="BW484" s="35">
        <v>4.0993574085600519</v>
      </c>
      <c r="BX484" s="35">
        <v>6.0093336675785675E-2</v>
      </c>
      <c r="BY484" s="35">
        <v>3.7278447016748757</v>
      </c>
      <c r="BZ484" s="35">
        <v>-0.97249313539919835</v>
      </c>
      <c r="CA484" s="35">
        <f t="shared" si="432"/>
        <v>6.9148023115115151</v>
      </c>
      <c r="CB484" s="35">
        <f t="shared" si="433"/>
        <v>22.447620110412064</v>
      </c>
      <c r="CC484" s="22">
        <v>51</v>
      </c>
      <c r="CD484" s="23">
        <v>448193</v>
      </c>
      <c r="CE484" s="76">
        <f t="shared" si="413"/>
        <v>735036.52</v>
      </c>
      <c r="CF484" s="24">
        <v>10.199999999999999</v>
      </c>
      <c r="CG484" s="24">
        <v>12.6</v>
      </c>
      <c r="CH484" s="24">
        <v>-8.8000000000000007</v>
      </c>
      <c r="CI484" s="24">
        <v>0.2</v>
      </c>
      <c r="CJ484" s="24">
        <f t="shared" si="426"/>
        <v>0.54911112636419801</v>
      </c>
      <c r="CK484" s="24">
        <v>-0.9</v>
      </c>
      <c r="CL484" s="24">
        <f t="shared" si="427"/>
        <v>-2.4710000686388911</v>
      </c>
      <c r="CM484" s="24">
        <v>-0.7</v>
      </c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77"/>
      <c r="DA484" s="19">
        <v>1</v>
      </c>
    </row>
    <row r="485" spans="1:105" x14ac:dyDescent="0.2">
      <c r="A485" s="25" t="s">
        <v>2452</v>
      </c>
      <c r="B485" s="10" t="s">
        <v>978</v>
      </c>
      <c r="C485" s="10" t="s">
        <v>530</v>
      </c>
      <c r="D485" s="10" t="s">
        <v>530</v>
      </c>
      <c r="E485" s="10" t="s">
        <v>2846</v>
      </c>
      <c r="F485" s="10" t="s">
        <v>2847</v>
      </c>
      <c r="G485" s="10" t="s">
        <v>1537</v>
      </c>
      <c r="H485" s="10">
        <v>68</v>
      </c>
      <c r="I485" s="10">
        <v>6</v>
      </c>
      <c r="J485" s="10">
        <v>13</v>
      </c>
      <c r="K485" s="10">
        <v>19</v>
      </c>
      <c r="L485" s="10">
        <v>-4</v>
      </c>
      <c r="M485" s="10">
        <v>28</v>
      </c>
      <c r="N485" s="10">
        <v>79</v>
      </c>
      <c r="O485" s="11">
        <v>7.5999999999999998E-2</v>
      </c>
      <c r="P485" s="10">
        <v>1139</v>
      </c>
      <c r="Q485" s="10">
        <v>0</v>
      </c>
      <c r="R485" s="10">
        <v>0</v>
      </c>
      <c r="S485" s="10">
        <v>247</v>
      </c>
      <c r="T485" s="10">
        <v>279</v>
      </c>
      <c r="U485" s="11">
        <v>0.47</v>
      </c>
      <c r="V485" s="41">
        <v>12.6</v>
      </c>
      <c r="W485" s="10">
        <v>0</v>
      </c>
      <c r="X485" s="10">
        <v>0</v>
      </c>
      <c r="Y485" s="10">
        <v>0</v>
      </c>
      <c r="Z485" s="10">
        <v>0</v>
      </c>
      <c r="AA485" s="10">
        <v>6</v>
      </c>
      <c r="AB485" s="10">
        <v>13</v>
      </c>
      <c r="AC485" s="13">
        <f t="shared" si="387"/>
        <v>0</v>
      </c>
      <c r="AD485" s="13">
        <f t="shared" si="388"/>
        <v>0</v>
      </c>
      <c r="AE485" s="13">
        <f t="shared" si="389"/>
        <v>0</v>
      </c>
      <c r="AF485" s="13">
        <f t="shared" si="390"/>
        <v>0</v>
      </c>
      <c r="AG485" s="13">
        <f t="shared" si="391"/>
        <v>9.7209283486572975</v>
      </c>
      <c r="AH485" s="13">
        <f t="shared" si="392"/>
        <v>21.062011422090812</v>
      </c>
      <c r="AI485" s="29">
        <f t="shared" si="393"/>
        <v>2.3492243509255135</v>
      </c>
      <c r="AJ485" s="29">
        <f t="shared" si="394"/>
        <v>0</v>
      </c>
      <c r="AK485" s="29">
        <f t="shared" si="395"/>
        <v>0</v>
      </c>
      <c r="AL485" s="29">
        <f t="shared" si="396"/>
        <v>2.5922475596419461</v>
      </c>
      <c r="AM485" s="29">
        <f t="shared" si="397"/>
        <v>0</v>
      </c>
      <c r="AN485" s="29">
        <f t="shared" si="398"/>
        <v>6.6604995374653102</v>
      </c>
      <c r="AO485" s="13">
        <v>740.67</v>
      </c>
      <c r="AP485" s="13">
        <v>30.13</v>
      </c>
      <c r="AQ485" s="13">
        <v>108.1</v>
      </c>
      <c r="AR485" s="13">
        <v>878.9</v>
      </c>
      <c r="AS485" s="41">
        <v>22</v>
      </c>
      <c r="AT485" s="41">
        <v>64</v>
      </c>
      <c r="AU485" s="41">
        <v>33</v>
      </c>
      <c r="AV485" s="41">
        <v>34</v>
      </c>
      <c r="AW485" s="41">
        <v>19</v>
      </c>
      <c r="AX485" s="13">
        <f t="shared" si="399"/>
        <v>1.5018773466833542</v>
      </c>
      <c r="AY485" s="13">
        <f t="shared" si="400"/>
        <v>4.3690977358061218</v>
      </c>
      <c r="AZ485" s="13">
        <f t="shared" si="401"/>
        <v>2.2528160200250316</v>
      </c>
      <c r="BA485" s="13">
        <f t="shared" si="402"/>
        <v>2.3210831721470022</v>
      </c>
      <c r="BB485" s="13">
        <f t="shared" si="403"/>
        <v>1.2970758903174424</v>
      </c>
      <c r="BC485" s="13">
        <f t="shared" si="404"/>
        <v>10.89220588235294</v>
      </c>
      <c r="BD485" s="13">
        <f t="shared" si="405"/>
        <v>1.5897058823529411</v>
      </c>
      <c r="BE485" s="13">
        <f t="shared" si="406"/>
        <v>0.44308823529411762</v>
      </c>
      <c r="BF485" s="10">
        <v>29</v>
      </c>
      <c r="BG485" s="10">
        <v>0</v>
      </c>
      <c r="BH485" s="10">
        <v>0</v>
      </c>
      <c r="BI485" s="10">
        <v>29</v>
      </c>
      <c r="BJ485" s="10">
        <v>32</v>
      </c>
      <c r="BK485" s="10">
        <v>0</v>
      </c>
      <c r="BL485" s="10">
        <v>12</v>
      </c>
      <c r="BM485" s="10">
        <v>44</v>
      </c>
      <c r="BN485" s="39">
        <v>12.260999999999999</v>
      </c>
      <c r="BO485" s="39">
        <v>27.901</v>
      </c>
      <c r="BP485" s="13">
        <v>5.6070000000000002</v>
      </c>
      <c r="BQ485" s="13">
        <v>-1.488</v>
      </c>
      <c r="BR485" s="13">
        <v>0.124</v>
      </c>
      <c r="BS485" s="13">
        <v>-1.365</v>
      </c>
      <c r="BT485" s="13">
        <v>-1.4119999999999999</v>
      </c>
      <c r="BU485" s="39">
        <v>1.466</v>
      </c>
      <c r="BV485" s="39">
        <v>3.335</v>
      </c>
      <c r="BW485" s="13">
        <v>5.3529999999999998</v>
      </c>
      <c r="BX485" s="13">
        <v>0.10299999999999999</v>
      </c>
      <c r="BY485" s="13">
        <v>3.8679999999999999</v>
      </c>
      <c r="BZ485" s="13">
        <v>1.4710000000000001</v>
      </c>
      <c r="CA485" s="39">
        <v>10.795</v>
      </c>
      <c r="CB485" s="39">
        <v>24.565999999999999</v>
      </c>
      <c r="CC485" s="16">
        <v>38</v>
      </c>
      <c r="CD485" s="12">
        <v>448193</v>
      </c>
      <c r="CE485" s="73">
        <f t="shared" si="413"/>
        <v>540468.0294117647</v>
      </c>
      <c r="CF485" s="13">
        <v>15.3</v>
      </c>
      <c r="CG485" s="13">
        <v>18</v>
      </c>
      <c r="CH485" s="13">
        <v>-9.8000000000000007</v>
      </c>
      <c r="CI485" s="17">
        <v>0</v>
      </c>
      <c r="CJ485" s="13">
        <f t="shared" si="426"/>
        <v>0</v>
      </c>
      <c r="CK485" s="17">
        <v>-0.6</v>
      </c>
      <c r="CL485" s="13">
        <f t="shared" si="427"/>
        <v>-1.1797901939771711</v>
      </c>
      <c r="CM485" s="13">
        <v>-0.6</v>
      </c>
      <c r="CN485" s="10" t="s">
        <v>3</v>
      </c>
      <c r="CO485" s="10" t="s">
        <v>4</v>
      </c>
      <c r="CP485" s="10">
        <v>0</v>
      </c>
      <c r="CQ485" s="10" t="s">
        <v>3079</v>
      </c>
      <c r="CR485" s="10">
        <v>76</v>
      </c>
      <c r="CS485" s="10">
        <v>194</v>
      </c>
      <c r="CT485" s="10">
        <v>13</v>
      </c>
      <c r="CU485" s="10" t="s">
        <v>3401</v>
      </c>
      <c r="CV485" s="10" t="s">
        <v>3090</v>
      </c>
      <c r="CW485" s="10">
        <v>1</v>
      </c>
      <c r="CX485" s="10">
        <v>0</v>
      </c>
      <c r="CY485" s="10">
        <v>0</v>
      </c>
      <c r="CZ485" s="79"/>
      <c r="DA485" s="10">
        <v>2</v>
      </c>
    </row>
    <row r="486" spans="1:105" x14ac:dyDescent="0.2">
      <c r="A486" s="44" t="s">
        <v>2372</v>
      </c>
      <c r="B486" s="43" t="s">
        <v>530</v>
      </c>
      <c r="C486" s="43" t="s">
        <v>530</v>
      </c>
      <c r="D486" s="42" t="s">
        <v>530</v>
      </c>
      <c r="E486" s="42" t="str">
        <f t="shared" ref="E486:E501" si="434">CONCATENATE(RIGHT(F486,LEN(F486)-SEARCH(" ",F486)), ", ", LEFT(F486, SEARCH(" ", F486)))</f>
        <v xml:space="preserve">Novotny, Jiri </v>
      </c>
      <c r="F486" s="42" t="s">
        <v>2847</v>
      </c>
      <c r="G486" s="45" t="s">
        <v>2373</v>
      </c>
      <c r="H486" s="43">
        <v>65</v>
      </c>
      <c r="I486" s="64">
        <v>8</v>
      </c>
      <c r="J486" s="64">
        <v>14</v>
      </c>
      <c r="K486" s="64">
        <v>22</v>
      </c>
      <c r="L486" s="43">
        <v>-10</v>
      </c>
      <c r="M486">
        <v>24</v>
      </c>
      <c r="N486">
        <v>91</v>
      </c>
      <c r="O486" s="4">
        <f t="shared" ref="O486:O501" si="435">IF(N486=0,0,I486/N486)</f>
        <v>8.7912087912087919E-2</v>
      </c>
      <c r="Q486">
        <v>0</v>
      </c>
      <c r="R486">
        <v>0</v>
      </c>
      <c r="S486">
        <v>375</v>
      </c>
      <c r="T486">
        <v>416</v>
      </c>
      <c r="U486" s="4">
        <f t="shared" ref="U486:U501" si="436">IF(S486+T486=0,0,S486/(S486+T486))</f>
        <v>0.47408343868520858</v>
      </c>
      <c r="V486">
        <v>21.5</v>
      </c>
      <c r="W486">
        <v>1</v>
      </c>
      <c r="X486">
        <v>4</v>
      </c>
      <c r="Y486">
        <v>0</v>
      </c>
      <c r="Z486">
        <v>2</v>
      </c>
      <c r="AA486">
        <v>7</v>
      </c>
      <c r="AB486">
        <v>8</v>
      </c>
      <c r="AC486" s="9">
        <f t="shared" si="387"/>
        <v>1.8214936247723135</v>
      </c>
      <c r="AD486" s="9">
        <f t="shared" si="388"/>
        <v>7.2859744990892539</v>
      </c>
      <c r="AE486" s="9">
        <f t="shared" si="389"/>
        <v>0</v>
      </c>
      <c r="AF486" s="9">
        <f t="shared" si="390"/>
        <v>3.7676609105180536</v>
      </c>
      <c r="AG486" s="9">
        <f t="shared" si="391"/>
        <v>10.144519141741476</v>
      </c>
      <c r="AH486" s="9">
        <f t="shared" si="392"/>
        <v>11.593736161990259</v>
      </c>
      <c r="AI486" s="58">
        <f t="shared" si="393"/>
        <v>1.8839821263234169</v>
      </c>
      <c r="AJ486" s="58">
        <f t="shared" si="394"/>
        <v>4.3715846994535523</v>
      </c>
      <c r="AK486" s="58">
        <f t="shared" si="395"/>
        <v>1.1302982731554159</v>
      </c>
      <c r="AL486" s="58">
        <f t="shared" si="396"/>
        <v>2.8259731894851252</v>
      </c>
      <c r="AM486" s="58">
        <f t="shared" si="397"/>
        <v>0</v>
      </c>
      <c r="AN486" s="58">
        <f t="shared" si="398"/>
        <v>6.4050235478806909</v>
      </c>
      <c r="AO486" s="56">
        <v>828.0333333333333</v>
      </c>
      <c r="AP486" s="56">
        <v>164.7</v>
      </c>
      <c r="AQ486" s="56">
        <v>159.25</v>
      </c>
      <c r="AR486" s="57">
        <f>SUM(AO486:AQ486)</f>
        <v>1151.9833333333333</v>
      </c>
      <c r="AS486">
        <v>39</v>
      </c>
      <c r="AT486">
        <v>103</v>
      </c>
      <c r="AU486">
        <v>27</v>
      </c>
      <c r="AV486">
        <v>13</v>
      </c>
      <c r="AW486">
        <v>13</v>
      </c>
      <c r="AX486" s="9">
        <f t="shared" si="399"/>
        <v>2.0312793877226234</v>
      </c>
      <c r="AY486" s="9">
        <f t="shared" si="400"/>
        <v>5.3646609470623128</v>
      </c>
      <c r="AZ486" s="9">
        <f t="shared" si="401"/>
        <v>1.4062703453464316</v>
      </c>
      <c r="BA486" s="9">
        <f t="shared" si="402"/>
        <v>0.67709312924087439</v>
      </c>
      <c r="BB486" s="9">
        <f t="shared" si="403"/>
        <v>0.67709312924087439</v>
      </c>
      <c r="BC486" s="33">
        <f t="shared" si="404"/>
        <v>12.738974358974358</v>
      </c>
      <c r="BD486" s="33">
        <f t="shared" si="405"/>
        <v>2.4500000000000002</v>
      </c>
      <c r="BE486" s="33">
        <f t="shared" si="406"/>
        <v>2.5338461538461536</v>
      </c>
      <c r="BF486" s="42">
        <f>BI486-BG486-BH486</f>
        <v>26</v>
      </c>
      <c r="BG486" s="43">
        <v>12</v>
      </c>
      <c r="BH486" s="43">
        <v>3</v>
      </c>
      <c r="BI486" s="43">
        <v>41</v>
      </c>
      <c r="BJ486" s="42">
        <f>BM486-BK486-BL486</f>
        <v>39</v>
      </c>
      <c r="BK486" s="43">
        <v>0</v>
      </c>
      <c r="BL486" s="43">
        <v>17</v>
      </c>
      <c r="BM486" s="43">
        <v>56</v>
      </c>
      <c r="BN486" s="34">
        <f t="shared" ref="BN486:BN498" si="437">BU486+CA486</f>
        <v>15.373064250232197</v>
      </c>
      <c r="BO486" s="34">
        <f t="shared" ref="BO486:BO498" si="438">BN486/AR486*2000</f>
        <v>26.689733792848038</v>
      </c>
      <c r="BP486" s="33">
        <v>3.1872692902972659</v>
      </c>
      <c r="BQ486" s="33">
        <v>-3.3214747402033651</v>
      </c>
      <c r="BR486" s="33">
        <v>-4.297050511834585</v>
      </c>
      <c r="BS486" s="33">
        <v>-8.7431596077051421E-2</v>
      </c>
      <c r="BT486" s="33">
        <v>-1.7504555654478189</v>
      </c>
      <c r="BU486" s="9">
        <f t="shared" ref="BU486:BU498" si="439">SUM(BP486:BT486)</f>
        <v>-6.2691431232655539</v>
      </c>
      <c r="BV486" s="34">
        <f t="shared" ref="BV486:BV498" si="440">BU486/AR486*2000</f>
        <v>-10.884086499976368</v>
      </c>
      <c r="BW486" s="33">
        <v>5.814847392025543</v>
      </c>
      <c r="BX486" s="33">
        <v>0.78235703717327898</v>
      </c>
      <c r="BY486" s="33">
        <v>8.8131532502600791</v>
      </c>
      <c r="BZ486" s="33">
        <v>6.2318496940388499</v>
      </c>
      <c r="CA486" s="9">
        <f t="shared" ref="CA486:CA498" si="441">SUM(BW486:BZ486)</f>
        <v>21.642207373497751</v>
      </c>
      <c r="CB486" s="34">
        <f t="shared" ref="CB486:CB498" si="442">CA486/AR486*2000</f>
        <v>37.573820292824408</v>
      </c>
      <c r="CC486" s="47">
        <v>48.302928999999999</v>
      </c>
      <c r="CD486">
        <v>1023158</v>
      </c>
      <c r="CE486" s="68">
        <f t="shared" si="413"/>
        <v>1290753.1692307692</v>
      </c>
      <c r="CF486" s="62">
        <v>23.3</v>
      </c>
      <c r="CG486" s="62">
        <v>24.8</v>
      </c>
      <c r="CH486" s="62">
        <v>-9</v>
      </c>
      <c r="CI486" s="62">
        <v>-2.2000000000000002</v>
      </c>
      <c r="CJ486" s="63">
        <f t="shared" si="426"/>
        <v>-2.9811644609060934</v>
      </c>
      <c r="CK486" s="62">
        <v>1</v>
      </c>
      <c r="CL486" s="63">
        <f t="shared" si="427"/>
        <v>1.3550747549573152</v>
      </c>
      <c r="CM486" s="62">
        <v>-1.8</v>
      </c>
      <c r="CN486" t="s">
        <v>2041</v>
      </c>
      <c r="CO486" t="s">
        <v>4</v>
      </c>
      <c r="CQ486" t="s">
        <v>3079</v>
      </c>
      <c r="CR486">
        <v>75</v>
      </c>
      <c r="CS486">
        <v>209</v>
      </c>
      <c r="CT486">
        <v>12</v>
      </c>
      <c r="CU486" t="s">
        <v>3401</v>
      </c>
      <c r="CZ486" s="72">
        <v>750000</v>
      </c>
      <c r="DA486">
        <v>0</v>
      </c>
    </row>
    <row r="487" spans="1:105" s="18" customFormat="1" x14ac:dyDescent="0.2">
      <c r="A487" s="44" t="s">
        <v>2372</v>
      </c>
      <c r="B487" s="43"/>
      <c r="C487" s="43" t="s">
        <v>530</v>
      </c>
      <c r="D487" s="82" t="s">
        <v>530</v>
      </c>
      <c r="E487" s="42" t="str">
        <f t="shared" si="434"/>
        <v xml:space="preserve">Russell, Kris </v>
      </c>
      <c r="F487" s="42" t="s">
        <v>497</v>
      </c>
      <c r="G487" s="45" t="s">
        <v>2374</v>
      </c>
      <c r="H487" s="43">
        <v>67</v>
      </c>
      <c r="I487" s="64">
        <v>2</v>
      </c>
      <c r="J487" s="64">
        <v>8</v>
      </c>
      <c r="K487" s="64">
        <v>10</v>
      </c>
      <c r="L487" s="43">
        <v>-12</v>
      </c>
      <c r="M487">
        <v>14</v>
      </c>
      <c r="N487">
        <v>90</v>
      </c>
      <c r="O487" s="4">
        <f t="shared" si="435"/>
        <v>2.2222222222222223E-2</v>
      </c>
      <c r="P487"/>
      <c r="Q487">
        <v>1</v>
      </c>
      <c r="R487">
        <v>0</v>
      </c>
      <c r="S487">
        <v>0</v>
      </c>
      <c r="T487">
        <v>0</v>
      </c>
      <c r="U487" s="4">
        <f t="shared" si="436"/>
        <v>0</v>
      </c>
      <c r="V487">
        <v>0</v>
      </c>
      <c r="W487">
        <v>1</v>
      </c>
      <c r="X487">
        <v>3</v>
      </c>
      <c r="Y487">
        <v>0</v>
      </c>
      <c r="Z487">
        <v>0</v>
      </c>
      <c r="AA487">
        <v>1</v>
      </c>
      <c r="AB487">
        <v>5</v>
      </c>
      <c r="AC487" s="9">
        <f t="shared" si="387"/>
        <v>1.4203424603487733</v>
      </c>
      <c r="AD487" s="9">
        <f t="shared" si="388"/>
        <v>4.2610273810463193</v>
      </c>
      <c r="AE487" s="9">
        <f t="shared" si="389"/>
        <v>0</v>
      </c>
      <c r="AF487" s="9">
        <f t="shared" si="390"/>
        <v>0</v>
      </c>
      <c r="AG487" s="9">
        <f t="shared" si="391"/>
        <v>1.5582054667041789</v>
      </c>
      <c r="AH487" s="9">
        <f t="shared" si="392"/>
        <v>7.7910273335208933</v>
      </c>
      <c r="AI487" s="58">
        <f t="shared" si="393"/>
        <v>1.6361157400393875</v>
      </c>
      <c r="AJ487" s="58">
        <f t="shared" si="394"/>
        <v>3.6928903969068103</v>
      </c>
      <c r="AK487" s="58">
        <f t="shared" si="395"/>
        <v>0</v>
      </c>
      <c r="AL487" s="58">
        <f t="shared" si="396"/>
        <v>2.5710390200618951</v>
      </c>
      <c r="AM487" s="58">
        <f t="shared" si="397"/>
        <v>0</v>
      </c>
      <c r="AN487" s="58">
        <f t="shared" si="398"/>
        <v>0</v>
      </c>
      <c r="AO487" s="56">
        <v>770.11666666666679</v>
      </c>
      <c r="AP487" s="56">
        <v>211.21666666666664</v>
      </c>
      <c r="AQ487" s="56">
        <v>9.4166666666666661</v>
      </c>
      <c r="AR487" s="57">
        <f>SUM(AO487:AQ487)</f>
        <v>990.75000000000011</v>
      </c>
      <c r="AS487">
        <v>64</v>
      </c>
      <c r="AT487">
        <v>31</v>
      </c>
      <c r="AU487">
        <v>30</v>
      </c>
      <c r="AV487">
        <v>12</v>
      </c>
      <c r="AW487">
        <v>8</v>
      </c>
      <c r="AX487" s="9">
        <f t="shared" si="399"/>
        <v>3.8758516275548818</v>
      </c>
      <c r="AY487" s="9">
        <f t="shared" si="400"/>
        <v>1.8773656320968961</v>
      </c>
      <c r="AZ487" s="9">
        <f t="shared" si="401"/>
        <v>1.8168054504163511</v>
      </c>
      <c r="BA487" s="9">
        <f t="shared" si="402"/>
        <v>0.72672218016654044</v>
      </c>
      <c r="BB487" s="9">
        <f t="shared" si="403"/>
        <v>0.48448145344436022</v>
      </c>
      <c r="BC487" s="33">
        <f t="shared" si="404"/>
        <v>11.494278606965176</v>
      </c>
      <c r="BD487" s="33">
        <f t="shared" si="405"/>
        <v>0.14054726368159204</v>
      </c>
      <c r="BE487" s="33">
        <f t="shared" si="406"/>
        <v>3.1524875621890542</v>
      </c>
      <c r="BF487" s="42">
        <f>BI487-BG487-BH487</f>
        <v>21</v>
      </c>
      <c r="BG487" s="43">
        <v>13</v>
      </c>
      <c r="BH487" s="43">
        <v>0</v>
      </c>
      <c r="BI487" s="43">
        <v>34</v>
      </c>
      <c r="BJ487" s="42">
        <f>BM487-BK487-BL487</f>
        <v>33</v>
      </c>
      <c r="BK487" s="43">
        <v>0</v>
      </c>
      <c r="BL487" s="43">
        <v>0</v>
      </c>
      <c r="BM487" s="43">
        <v>33</v>
      </c>
      <c r="BN487" s="34">
        <f t="shared" si="437"/>
        <v>29.992262583833096</v>
      </c>
      <c r="BO487" s="34">
        <f t="shared" si="438"/>
        <v>60.544562369584845</v>
      </c>
      <c r="BP487" s="33">
        <v>0.28286366139324937</v>
      </c>
      <c r="BQ487" s="33">
        <v>-3.5675917511571287</v>
      </c>
      <c r="BR487" s="33">
        <v>-1.0634086303597972</v>
      </c>
      <c r="BS487" s="33">
        <v>-2.229557064010193E-2</v>
      </c>
      <c r="BT487" s="33">
        <v>0</v>
      </c>
      <c r="BU487" s="9">
        <f t="shared" si="439"/>
        <v>-4.3704322907637785</v>
      </c>
      <c r="BV487" s="34">
        <f t="shared" si="440"/>
        <v>-8.8224724517058348</v>
      </c>
      <c r="BW487" s="33">
        <v>17.200500336957045</v>
      </c>
      <c r="BX487" s="33">
        <v>7.3511806399973514</v>
      </c>
      <c r="BY487" s="33">
        <v>1.6104003068154116</v>
      </c>
      <c r="BZ487" s="33">
        <v>8.2006135908270696</v>
      </c>
      <c r="CA487" s="9">
        <f t="shared" si="441"/>
        <v>34.362694874596876</v>
      </c>
      <c r="CB487" s="34">
        <f t="shared" si="442"/>
        <v>69.367034821290687</v>
      </c>
      <c r="CC487" s="47">
        <v>47.905684999999998</v>
      </c>
      <c r="CD487">
        <v>1186870</v>
      </c>
      <c r="CE487" s="68">
        <f t="shared" si="413"/>
        <v>1452587.1641791046</v>
      </c>
      <c r="CF487" s="62">
        <v>22.6</v>
      </c>
      <c r="CG487" s="62">
        <v>18.5</v>
      </c>
      <c r="CH487" s="62">
        <v>-8.9</v>
      </c>
      <c r="CI487" s="62">
        <v>-1.2</v>
      </c>
      <c r="CJ487" s="63">
        <f t="shared" si="426"/>
        <v>-1.981206059188531</v>
      </c>
      <c r="CK487" s="62">
        <v>-0.3</v>
      </c>
      <c r="CL487" s="63">
        <f t="shared" si="427"/>
        <v>-0.49530151479713275</v>
      </c>
      <c r="CM487" s="62">
        <v>-1.5</v>
      </c>
      <c r="CN487" t="s">
        <v>2119</v>
      </c>
      <c r="CO487" t="s">
        <v>3445</v>
      </c>
      <c r="CP487" t="s">
        <v>2417</v>
      </c>
      <c r="CQ487" t="s">
        <v>2400</v>
      </c>
      <c r="CR487">
        <v>70</v>
      </c>
      <c r="CS487">
        <v>168</v>
      </c>
      <c r="CT487">
        <v>2</v>
      </c>
      <c r="CU487" t="s">
        <v>3402</v>
      </c>
      <c r="CV487" t="s">
        <v>3090</v>
      </c>
      <c r="CW487"/>
      <c r="CX487"/>
      <c r="CY487"/>
      <c r="CZ487" s="72">
        <v>744444.4444444445</v>
      </c>
      <c r="DA487">
        <v>0</v>
      </c>
    </row>
    <row r="488" spans="1:105" x14ac:dyDescent="0.2">
      <c r="A488" s="38" t="s">
        <v>2452</v>
      </c>
      <c r="B488" t="s">
        <v>954</v>
      </c>
      <c r="C488" t="s">
        <v>954</v>
      </c>
      <c r="D488" s="82" t="s">
        <v>530</v>
      </c>
      <c r="E488" t="str">
        <f t="shared" si="434"/>
        <v xml:space="preserve">Huselius, Kristian </v>
      </c>
      <c r="F488" t="s">
        <v>191</v>
      </c>
      <c r="G488" t="s">
        <v>1540</v>
      </c>
      <c r="H488">
        <v>81</v>
      </c>
      <c r="I488">
        <v>34</v>
      </c>
      <c r="J488">
        <v>43</v>
      </c>
      <c r="K488">
        <f>I488+J488</f>
        <v>77</v>
      </c>
      <c r="L488">
        <v>21</v>
      </c>
      <c r="M488">
        <v>26</v>
      </c>
      <c r="N488">
        <v>173</v>
      </c>
      <c r="O488" s="4">
        <f t="shared" si="435"/>
        <v>0.19653179190751446</v>
      </c>
      <c r="P488">
        <v>1675</v>
      </c>
      <c r="Q488">
        <v>6</v>
      </c>
      <c r="R488">
        <v>0</v>
      </c>
      <c r="S488">
        <v>4</v>
      </c>
      <c r="T488">
        <v>10</v>
      </c>
      <c r="U488" s="4">
        <f t="shared" si="436"/>
        <v>0.2857142857142857</v>
      </c>
      <c r="V488" s="40">
        <v>0.3</v>
      </c>
      <c r="W488">
        <v>14</v>
      </c>
      <c r="X488">
        <v>20</v>
      </c>
      <c r="Y488">
        <v>2</v>
      </c>
      <c r="Z488">
        <v>2</v>
      </c>
      <c r="AA488">
        <f>I488-W488-Y488</f>
        <v>18</v>
      </c>
      <c r="AB488">
        <f>J488-X488-Z488</f>
        <v>21</v>
      </c>
      <c r="AC488" s="9">
        <f t="shared" si="387"/>
        <v>13.044153424090274</v>
      </c>
      <c r="AD488" s="9">
        <f t="shared" si="388"/>
        <v>18.634504891557533</v>
      </c>
      <c r="AE488" s="9">
        <f t="shared" si="389"/>
        <v>9.8468271334792128</v>
      </c>
      <c r="AF488" s="9">
        <f t="shared" si="390"/>
        <v>9.8468271334792128</v>
      </c>
      <c r="AG488" s="9">
        <f t="shared" si="391"/>
        <v>21.078311783361794</v>
      </c>
      <c r="AH488" s="9">
        <f t="shared" si="392"/>
        <v>24.591363747255429</v>
      </c>
      <c r="AI488" s="6">
        <f t="shared" si="393"/>
        <v>2.8689924371797999</v>
      </c>
      <c r="AJ488" s="6">
        <f t="shared" si="394"/>
        <v>8.1991821522853154</v>
      </c>
      <c r="AK488" s="6">
        <f t="shared" si="395"/>
        <v>3.9387308533916854</v>
      </c>
      <c r="AL488" s="6">
        <f t="shared" si="396"/>
        <v>1.6394242498170284</v>
      </c>
      <c r="AM488" s="6">
        <f t="shared" si="397"/>
        <v>0.55903514674672594</v>
      </c>
      <c r="AN488" s="6">
        <f t="shared" si="398"/>
        <v>8.8621444201312922</v>
      </c>
      <c r="AO488" s="32">
        <v>1024.75</v>
      </c>
      <c r="AP488" s="32">
        <v>321.98333333333335</v>
      </c>
      <c r="AQ488" s="32">
        <v>60.93333333333333</v>
      </c>
      <c r="AR488" s="32">
        <v>1407.6666666666667</v>
      </c>
      <c r="AS488" s="40">
        <v>19</v>
      </c>
      <c r="AT488" s="40">
        <v>11</v>
      </c>
      <c r="AU488" s="40">
        <v>69</v>
      </c>
      <c r="AV488" s="40">
        <v>83</v>
      </c>
      <c r="AW488" s="40">
        <v>48</v>
      </c>
      <c r="AX488" s="9">
        <f t="shared" si="399"/>
        <v>0.80985081695477146</v>
      </c>
      <c r="AY488" s="9">
        <f t="shared" si="400"/>
        <v>0.46886099928960445</v>
      </c>
      <c r="AZ488" s="9">
        <f t="shared" si="401"/>
        <v>2.9410371773620647</v>
      </c>
      <c r="BA488" s="9">
        <f t="shared" si="402"/>
        <v>3.5377693582761069</v>
      </c>
      <c r="BB488" s="9">
        <f t="shared" si="403"/>
        <v>2.0459389059910014</v>
      </c>
      <c r="BC488" s="9">
        <f t="shared" si="404"/>
        <v>12.651234567901234</v>
      </c>
      <c r="BD488" s="9">
        <f t="shared" si="405"/>
        <v>0.75226337448559666</v>
      </c>
      <c r="BE488" s="9">
        <f t="shared" si="406"/>
        <v>3.9751028806584365</v>
      </c>
      <c r="BF488" s="3">
        <v>49</v>
      </c>
      <c r="BG488" s="3">
        <v>44</v>
      </c>
      <c r="BH488" s="3">
        <v>4</v>
      </c>
      <c r="BI488" s="3">
        <v>97</v>
      </c>
      <c r="BJ488" s="3">
        <v>28</v>
      </c>
      <c r="BK488" s="3">
        <v>3</v>
      </c>
      <c r="BL488" s="3">
        <v>9</v>
      </c>
      <c r="BM488" s="3">
        <v>40</v>
      </c>
      <c r="BN488" s="34">
        <f t="shared" si="437"/>
        <v>85.717767619067871</v>
      </c>
      <c r="BO488" s="34">
        <f t="shared" si="438"/>
        <v>121.78702479621292</v>
      </c>
      <c r="BP488" s="34">
        <v>30.267703573929822</v>
      </c>
      <c r="BQ488" s="34">
        <v>26.199350641917832</v>
      </c>
      <c r="BR488" s="34">
        <v>6.5500685043683338E-2</v>
      </c>
      <c r="BS488" s="34">
        <v>5.8283781306391864</v>
      </c>
      <c r="BT488" s="34">
        <v>1.3447252220612198</v>
      </c>
      <c r="BU488" s="34">
        <f t="shared" si="439"/>
        <v>63.705658253591743</v>
      </c>
      <c r="BV488" s="34">
        <f t="shared" si="440"/>
        <v>90.512419967215365</v>
      </c>
      <c r="BW488" s="34">
        <v>12.702899241006577</v>
      </c>
      <c r="BX488" s="34">
        <v>0.32914338229655377</v>
      </c>
      <c r="BY488" s="34">
        <v>0.64666058715189256</v>
      </c>
      <c r="BZ488" s="34">
        <v>8.3334061550211125</v>
      </c>
      <c r="CA488" s="34">
        <f t="shared" si="441"/>
        <v>22.012109365476135</v>
      </c>
      <c r="CB488" s="34">
        <f t="shared" si="442"/>
        <v>31.274604828997582</v>
      </c>
      <c r="CC488" s="15">
        <v>79</v>
      </c>
      <c r="CD488" s="7">
        <v>6118813</v>
      </c>
      <c r="CE488" s="68">
        <f t="shared" si="413"/>
        <v>6194353.9012345681</v>
      </c>
      <c r="CF488" s="9">
        <v>33</v>
      </c>
      <c r="CG488" s="9">
        <v>25.8</v>
      </c>
      <c r="CH488" s="9">
        <v>13.8</v>
      </c>
      <c r="CI488" s="9">
        <v>13.2</v>
      </c>
      <c r="CJ488" s="9">
        <f t="shared" si="426"/>
        <v>14.743798575883091</v>
      </c>
      <c r="CK488" s="9">
        <v>4.2</v>
      </c>
      <c r="CL488" s="9">
        <f t="shared" si="427"/>
        <v>4.6912086377809841</v>
      </c>
      <c r="CM488" s="9">
        <v>17.399999999999999</v>
      </c>
      <c r="CN488" t="s">
        <v>3084</v>
      </c>
      <c r="CO488" t="s">
        <v>3085</v>
      </c>
      <c r="CQ488" t="s">
        <v>2436</v>
      </c>
      <c r="CR488">
        <v>73</v>
      </c>
      <c r="CS488">
        <v>184</v>
      </c>
      <c r="CU488" t="s">
        <v>3402</v>
      </c>
      <c r="CV488" t="s">
        <v>2382</v>
      </c>
      <c r="CW488">
        <v>5</v>
      </c>
      <c r="CX488">
        <v>1</v>
      </c>
      <c r="CY488">
        <v>0</v>
      </c>
      <c r="CZ488" s="70"/>
      <c r="DA488">
        <v>0</v>
      </c>
    </row>
    <row r="489" spans="1:105" x14ac:dyDescent="0.2">
      <c r="A489" s="44" t="s">
        <v>2372</v>
      </c>
      <c r="B489" s="43" t="s">
        <v>954</v>
      </c>
      <c r="C489" s="43" t="s">
        <v>954</v>
      </c>
      <c r="D489" s="82" t="s">
        <v>530</v>
      </c>
      <c r="E489" s="42" t="str">
        <f t="shared" si="434"/>
        <v xml:space="preserve">Huselius, Kristian </v>
      </c>
      <c r="F489" s="42" t="s">
        <v>191</v>
      </c>
      <c r="G489" s="45" t="s">
        <v>1540</v>
      </c>
      <c r="H489" s="43">
        <v>81</v>
      </c>
      <c r="I489" s="64">
        <v>25</v>
      </c>
      <c r="J489" s="64">
        <v>41</v>
      </c>
      <c r="K489" s="64">
        <v>66</v>
      </c>
      <c r="L489" s="43">
        <v>10</v>
      </c>
      <c r="M489">
        <v>40</v>
      </c>
      <c r="N489">
        <v>202</v>
      </c>
      <c r="O489" s="4">
        <f t="shared" si="435"/>
        <v>0.12376237623762376</v>
      </c>
      <c r="Q489">
        <v>5</v>
      </c>
      <c r="R489">
        <v>0</v>
      </c>
      <c r="S489">
        <v>1</v>
      </c>
      <c r="T489">
        <v>3</v>
      </c>
      <c r="U489" s="4">
        <f t="shared" si="436"/>
        <v>0.25</v>
      </c>
      <c r="V489">
        <v>0</v>
      </c>
      <c r="W489">
        <v>6</v>
      </c>
      <c r="X489">
        <v>19</v>
      </c>
      <c r="Y489">
        <v>0</v>
      </c>
      <c r="Z489">
        <v>0</v>
      </c>
      <c r="AA489">
        <v>19</v>
      </c>
      <c r="AB489">
        <v>22</v>
      </c>
      <c r="AC489" s="9">
        <f t="shared" si="387"/>
        <v>5.7930590570187199</v>
      </c>
      <c r="AD489" s="9">
        <f t="shared" si="388"/>
        <v>18.344687013892614</v>
      </c>
      <c r="AE489" s="9">
        <f t="shared" si="389"/>
        <v>0</v>
      </c>
      <c r="AF489" s="9">
        <f t="shared" si="390"/>
        <v>0</v>
      </c>
      <c r="AG489" s="9">
        <f t="shared" si="391"/>
        <v>20.666525666978877</v>
      </c>
      <c r="AH489" s="9">
        <f t="shared" si="392"/>
        <v>23.929661298607126</v>
      </c>
      <c r="AI489" s="58">
        <f t="shared" si="393"/>
        <v>3.0999788500468322</v>
      </c>
      <c r="AJ489" s="58">
        <f t="shared" si="394"/>
        <v>7.9171807112589176</v>
      </c>
      <c r="AK489" s="58">
        <f t="shared" si="395"/>
        <v>0</v>
      </c>
      <c r="AL489" s="58">
        <f t="shared" si="396"/>
        <v>2.3929661298607128</v>
      </c>
      <c r="AM489" s="58">
        <f t="shared" si="397"/>
        <v>0.57930590570187201</v>
      </c>
      <c r="AN489" s="58">
        <f t="shared" si="398"/>
        <v>0</v>
      </c>
      <c r="AO489" s="56">
        <v>1103.2333333333333</v>
      </c>
      <c r="AP489" s="56">
        <v>310.71666666666664</v>
      </c>
      <c r="AQ489" s="56">
        <v>19.083333333333332</v>
      </c>
      <c r="AR489" s="57">
        <f>SUM(AO489:AQ489)</f>
        <v>1433.0333333333333</v>
      </c>
      <c r="AS489">
        <v>11</v>
      </c>
      <c r="AT489">
        <v>9</v>
      </c>
      <c r="AU489">
        <v>54</v>
      </c>
      <c r="AV489">
        <v>58</v>
      </c>
      <c r="AW489">
        <v>53</v>
      </c>
      <c r="AX489" s="9">
        <f t="shared" si="399"/>
        <v>0.46056151287478775</v>
      </c>
      <c r="AY489" s="9">
        <f t="shared" si="400"/>
        <v>0.37682305598846266</v>
      </c>
      <c r="AZ489" s="9">
        <f t="shared" si="401"/>
        <v>2.2609383359307764</v>
      </c>
      <c r="BA489" s="9">
        <f t="shared" si="402"/>
        <v>2.4284152497034261</v>
      </c>
      <c r="BB489" s="9">
        <f t="shared" si="403"/>
        <v>2.2190691074876137</v>
      </c>
      <c r="BC489" s="33">
        <f t="shared" si="404"/>
        <v>13.620164609053498</v>
      </c>
      <c r="BD489" s="33">
        <f t="shared" si="405"/>
        <v>0.23559670781893002</v>
      </c>
      <c r="BE489" s="33">
        <f t="shared" si="406"/>
        <v>3.8360082304526744</v>
      </c>
      <c r="BF489" s="42">
        <f>BI489-BG489-BH489</f>
        <v>57</v>
      </c>
      <c r="BG489" s="43">
        <v>41</v>
      </c>
      <c r="BH489" s="43">
        <v>0</v>
      </c>
      <c r="BI489" s="43">
        <v>98</v>
      </c>
      <c r="BJ489" s="42">
        <f>BM489-BK489-BL489</f>
        <v>44</v>
      </c>
      <c r="BK489" s="43">
        <v>3</v>
      </c>
      <c r="BL489" s="43">
        <v>0</v>
      </c>
      <c r="BM489" s="43">
        <v>47</v>
      </c>
      <c r="BN489" s="34">
        <f t="shared" si="437"/>
        <v>82.996588230079652</v>
      </c>
      <c r="BO489" s="34">
        <f t="shared" si="438"/>
        <v>115.83343708694329</v>
      </c>
      <c r="BP489" s="33">
        <v>39.569104195934322</v>
      </c>
      <c r="BQ489" s="33">
        <v>13.795524681332497</v>
      </c>
      <c r="BR489" s="33">
        <v>-3.5428451479267604</v>
      </c>
      <c r="BS489" s="33">
        <v>-0.24479735727374707</v>
      </c>
      <c r="BT489" s="33">
        <v>14.16496857156887</v>
      </c>
      <c r="BU489" s="9">
        <f t="shared" si="439"/>
        <v>63.741954943635179</v>
      </c>
      <c r="BV489" s="34">
        <f t="shared" si="440"/>
        <v>88.960882431627809</v>
      </c>
      <c r="BW489" s="33">
        <v>12.14577873411093</v>
      </c>
      <c r="BX489" s="33">
        <v>0.78549993187567435</v>
      </c>
      <c r="BY489" s="33">
        <v>2.8143071100399486</v>
      </c>
      <c r="BZ489" s="33">
        <v>3.5090475104179166</v>
      </c>
      <c r="CA489" s="9">
        <f t="shared" si="441"/>
        <v>19.25463328644447</v>
      </c>
      <c r="CB489" s="34">
        <f t="shared" si="442"/>
        <v>26.87255465531549</v>
      </c>
      <c r="CC489" s="47">
        <v>63.738514000000002</v>
      </c>
      <c r="CD489">
        <v>4378130</v>
      </c>
      <c r="CE489" s="68">
        <f t="shared" si="413"/>
        <v>4432180.9876543209</v>
      </c>
      <c r="CF489" s="62">
        <v>35.9</v>
      </c>
      <c r="CG489" s="62">
        <v>25.5</v>
      </c>
      <c r="CH489" s="62">
        <v>12.6</v>
      </c>
      <c r="CI489" s="62">
        <v>8.5</v>
      </c>
      <c r="CJ489" s="63">
        <f t="shared" si="426"/>
        <v>9.6435662286092469</v>
      </c>
      <c r="CK489" s="62">
        <v>3.4</v>
      </c>
      <c r="CL489" s="63">
        <f t="shared" si="427"/>
        <v>3.8574264914436989</v>
      </c>
      <c r="CM489" s="62">
        <v>13.8</v>
      </c>
      <c r="CN489" t="s">
        <v>2121</v>
      </c>
      <c r="CO489" t="s">
        <v>2122</v>
      </c>
      <c r="CQ489" t="s">
        <v>2436</v>
      </c>
      <c r="CR489">
        <v>73</v>
      </c>
      <c r="CS489">
        <v>179</v>
      </c>
      <c r="CT489">
        <v>20</v>
      </c>
      <c r="CU489" t="s">
        <v>3402</v>
      </c>
      <c r="CZ489" s="72">
        <v>1400000</v>
      </c>
      <c r="DA489">
        <v>0</v>
      </c>
    </row>
    <row r="490" spans="1:105" s="18" customFormat="1" x14ac:dyDescent="0.2">
      <c r="A490" s="38" t="s">
        <v>2452</v>
      </c>
      <c r="B490" t="s">
        <v>530</v>
      </c>
      <c r="C490" t="s">
        <v>530</v>
      </c>
      <c r="D490" t="s">
        <v>530</v>
      </c>
      <c r="E490" t="str">
        <f t="shared" si="434"/>
        <v xml:space="preserve">Malhotra, Manny </v>
      </c>
      <c r="F490" t="s">
        <v>318</v>
      </c>
      <c r="G490" t="s">
        <v>1537</v>
      </c>
      <c r="H490">
        <v>82</v>
      </c>
      <c r="I490">
        <v>9</v>
      </c>
      <c r="J490">
        <v>16</v>
      </c>
      <c r="K490">
        <f>I490+J490</f>
        <v>25</v>
      </c>
      <c r="L490">
        <v>-8</v>
      </c>
      <c r="M490">
        <v>76</v>
      </c>
      <c r="N490">
        <v>109</v>
      </c>
      <c r="O490" s="4">
        <f t="shared" si="435"/>
        <v>8.2568807339449546E-2</v>
      </c>
      <c r="P490">
        <v>1796</v>
      </c>
      <c r="Q490">
        <v>3</v>
      </c>
      <c r="R490">
        <v>0</v>
      </c>
      <c r="S490">
        <v>621</v>
      </c>
      <c r="T490">
        <v>506</v>
      </c>
      <c r="U490" s="4">
        <f t="shared" si="436"/>
        <v>0.55102040816326525</v>
      </c>
      <c r="V490" s="40">
        <v>24.3</v>
      </c>
      <c r="W490">
        <v>2</v>
      </c>
      <c r="X490">
        <v>0</v>
      </c>
      <c r="Y490">
        <v>0</v>
      </c>
      <c r="Z490">
        <v>0</v>
      </c>
      <c r="AA490">
        <f>I490-W490-Y490</f>
        <v>7</v>
      </c>
      <c r="AB490">
        <f>J490-X490-Z490</f>
        <v>16</v>
      </c>
      <c r="AC490" s="9">
        <f t="shared" si="387"/>
        <v>11.274663326025681</v>
      </c>
      <c r="AD490" s="9">
        <f t="shared" si="388"/>
        <v>0</v>
      </c>
      <c r="AE490" s="9">
        <f t="shared" si="389"/>
        <v>0</v>
      </c>
      <c r="AF490" s="9">
        <f t="shared" si="390"/>
        <v>0</v>
      </c>
      <c r="AG490" s="9">
        <f t="shared" si="391"/>
        <v>9.2091799444525666</v>
      </c>
      <c r="AH490" s="9">
        <f t="shared" si="392"/>
        <v>21.049554158748723</v>
      </c>
      <c r="AI490" s="6">
        <f t="shared" si="393"/>
        <v>2.1049554158748727</v>
      </c>
      <c r="AJ490" s="6">
        <f t="shared" si="394"/>
        <v>7.8922643282179772</v>
      </c>
      <c r="AK490" s="6">
        <f t="shared" si="395"/>
        <v>0.48267077830663008</v>
      </c>
      <c r="AL490" s="6">
        <f t="shared" si="396"/>
        <v>2.6969741265896801</v>
      </c>
      <c r="AM490" s="6">
        <f t="shared" si="397"/>
        <v>1.127466332602568</v>
      </c>
      <c r="AN490" s="6">
        <f t="shared" si="398"/>
        <v>5.5507139505262453</v>
      </c>
      <c r="AO490" s="32">
        <v>912.13333333333321</v>
      </c>
      <c r="AP490" s="32">
        <v>53.216666666666669</v>
      </c>
      <c r="AQ490" s="32">
        <v>248.61666666666667</v>
      </c>
      <c r="AR490" s="32">
        <v>1213.9666666666667</v>
      </c>
      <c r="AS490" s="40">
        <v>47</v>
      </c>
      <c r="AT490" s="40">
        <v>77</v>
      </c>
      <c r="AU490" s="40">
        <v>48</v>
      </c>
      <c r="AV490" s="40">
        <v>11</v>
      </c>
      <c r="AW490" s="40">
        <v>38</v>
      </c>
      <c r="AX490" s="9">
        <f t="shared" si="399"/>
        <v>2.3229632883934208</v>
      </c>
      <c r="AY490" s="9">
        <f t="shared" si="400"/>
        <v>3.80570581289986</v>
      </c>
      <c r="AZ490" s="9">
        <f t="shared" si="401"/>
        <v>2.3723880392103021</v>
      </c>
      <c r="BA490" s="9">
        <f t="shared" si="402"/>
        <v>0.54367225898569427</v>
      </c>
      <c r="BB490" s="9">
        <f t="shared" si="403"/>
        <v>1.8781405310414891</v>
      </c>
      <c r="BC490" s="9">
        <f t="shared" si="404"/>
        <v>11.123577235772355</v>
      </c>
      <c r="BD490" s="9">
        <f t="shared" si="405"/>
        <v>3.0319105691056913</v>
      </c>
      <c r="BE490" s="9">
        <f t="shared" si="406"/>
        <v>0.64898373983739843</v>
      </c>
      <c r="BF490" s="3">
        <v>32</v>
      </c>
      <c r="BG490" s="3">
        <v>7</v>
      </c>
      <c r="BH490" s="3">
        <v>2</v>
      </c>
      <c r="BI490" s="3">
        <v>41</v>
      </c>
      <c r="BJ490" s="3">
        <v>41</v>
      </c>
      <c r="BK490" s="3">
        <v>1</v>
      </c>
      <c r="BL490" s="3">
        <v>23</v>
      </c>
      <c r="BM490" s="3">
        <v>65</v>
      </c>
      <c r="BN490" s="34">
        <f t="shared" si="437"/>
        <v>27.405189700169309</v>
      </c>
      <c r="BO490" s="34">
        <f t="shared" si="438"/>
        <v>45.149822400674331</v>
      </c>
      <c r="BP490" s="34">
        <v>5.5578646612603997</v>
      </c>
      <c r="BQ490" s="34">
        <v>1.3200438958281502</v>
      </c>
      <c r="BR490" s="34">
        <v>5.6686236936037138E-2</v>
      </c>
      <c r="BS490" s="34">
        <v>-2.6116224400739725</v>
      </c>
      <c r="BT490" s="34">
        <v>3.2808118060460085</v>
      </c>
      <c r="BU490" s="34">
        <f t="shared" si="439"/>
        <v>7.6037841599966232</v>
      </c>
      <c r="BV490" s="34">
        <f t="shared" si="440"/>
        <v>12.527171245772738</v>
      </c>
      <c r="BW490" s="34">
        <v>8.7244609890068219</v>
      </c>
      <c r="BX490" s="34">
        <v>3.9077173458834012E-2</v>
      </c>
      <c r="BY490" s="34">
        <v>9.8029500542000747</v>
      </c>
      <c r="BZ490" s="34">
        <v>1.2349173235069568</v>
      </c>
      <c r="CA490" s="34">
        <f t="shared" si="441"/>
        <v>19.801405540172688</v>
      </c>
      <c r="CB490" s="34">
        <f t="shared" si="442"/>
        <v>32.622651154901597</v>
      </c>
      <c r="CC490" s="15">
        <v>40</v>
      </c>
      <c r="CD490" s="7">
        <v>708992</v>
      </c>
      <c r="CE490" s="68">
        <f t="shared" si="413"/>
        <v>708992</v>
      </c>
      <c r="CF490" s="9">
        <v>24.1</v>
      </c>
      <c r="CG490" s="9">
        <v>27.8</v>
      </c>
      <c r="CH490" s="9">
        <v>-3</v>
      </c>
      <c r="CI490" s="9">
        <v>-2.2000000000000002</v>
      </c>
      <c r="CJ490" s="9">
        <f t="shared" si="426"/>
        <v>-2.9027576197387521</v>
      </c>
      <c r="CK490" s="9">
        <v>1.8</v>
      </c>
      <c r="CL490" s="9">
        <f t="shared" si="427"/>
        <v>2.3749835070589786</v>
      </c>
      <c r="CM490" s="9">
        <v>-0.4</v>
      </c>
      <c r="CN490" t="s">
        <v>2298</v>
      </c>
      <c r="CO490" t="s">
        <v>3482</v>
      </c>
      <c r="CP490" t="s">
        <v>2427</v>
      </c>
      <c r="CQ490" t="s">
        <v>2400</v>
      </c>
      <c r="CR490">
        <v>74</v>
      </c>
      <c r="CS490">
        <v>215</v>
      </c>
      <c r="CT490">
        <v>27</v>
      </c>
      <c r="CU490" t="s">
        <v>3402</v>
      </c>
      <c r="CV490" t="s">
        <v>2382</v>
      </c>
      <c r="CW490">
        <v>2</v>
      </c>
      <c r="CX490">
        <v>1</v>
      </c>
      <c r="CY490">
        <v>1</v>
      </c>
      <c r="CZ490" s="70"/>
      <c r="DA490">
        <v>0</v>
      </c>
    </row>
    <row r="491" spans="1:105" x14ac:dyDescent="0.2">
      <c r="A491" s="44" t="s">
        <v>2372</v>
      </c>
      <c r="B491" s="43" t="s">
        <v>530</v>
      </c>
      <c r="C491" s="43" t="s">
        <v>530</v>
      </c>
      <c r="D491" s="42" t="s">
        <v>530</v>
      </c>
      <c r="E491" s="42" t="str">
        <f t="shared" si="434"/>
        <v xml:space="preserve">Malhotra, Manny </v>
      </c>
      <c r="F491" s="42" t="s">
        <v>318</v>
      </c>
      <c r="G491" s="45" t="s">
        <v>2373</v>
      </c>
      <c r="H491" s="43">
        <v>71</v>
      </c>
      <c r="I491" s="64">
        <v>11</v>
      </c>
      <c r="J491" s="64">
        <v>18</v>
      </c>
      <c r="K491" s="64">
        <v>29</v>
      </c>
      <c r="L491" s="43">
        <v>-3</v>
      </c>
      <c r="M491">
        <v>34</v>
      </c>
      <c r="N491">
        <v>112</v>
      </c>
      <c r="O491" s="4">
        <f t="shared" si="435"/>
        <v>9.8214285714285712E-2</v>
      </c>
      <c r="Q491">
        <v>2</v>
      </c>
      <c r="R491">
        <v>0</v>
      </c>
      <c r="S491">
        <v>683</v>
      </c>
      <c r="T491">
        <v>475</v>
      </c>
      <c r="U491" s="4">
        <f t="shared" si="436"/>
        <v>0.58981001727115712</v>
      </c>
      <c r="V491">
        <v>29.1</v>
      </c>
      <c r="W491">
        <v>2</v>
      </c>
      <c r="X491">
        <v>1</v>
      </c>
      <c r="Y491">
        <v>0</v>
      </c>
      <c r="Z491">
        <v>1</v>
      </c>
      <c r="AA491">
        <v>9</v>
      </c>
      <c r="AB491">
        <v>16</v>
      </c>
      <c r="AC491" s="9">
        <f t="shared" si="387"/>
        <v>7.0532915360501569</v>
      </c>
      <c r="AD491" s="9">
        <f t="shared" si="388"/>
        <v>3.5266457680250785</v>
      </c>
      <c r="AE491" s="9">
        <f t="shared" si="389"/>
        <v>0</v>
      </c>
      <c r="AF491" s="9">
        <f t="shared" si="390"/>
        <v>1.6857089342573517</v>
      </c>
      <c r="AG491" s="9">
        <f t="shared" si="391"/>
        <v>11.922503725782414</v>
      </c>
      <c r="AH491" s="9">
        <f t="shared" si="392"/>
        <v>21.195562179168736</v>
      </c>
      <c r="AI491" s="58">
        <f t="shared" si="393"/>
        <v>2.1195562179168737</v>
      </c>
      <c r="AJ491" s="58">
        <f t="shared" si="394"/>
        <v>2.8213166144200628</v>
      </c>
      <c r="AK491" s="58">
        <f t="shared" si="395"/>
        <v>0.33714178685147034</v>
      </c>
      <c r="AL491" s="58">
        <f t="shared" si="396"/>
        <v>2.1857923497267757</v>
      </c>
      <c r="AM491" s="58">
        <f t="shared" si="397"/>
        <v>2.1159874608150471</v>
      </c>
      <c r="AN491" s="58">
        <f t="shared" si="398"/>
        <v>6.4056939501779357</v>
      </c>
      <c r="AO491" s="56">
        <v>905.85</v>
      </c>
      <c r="AP491" s="56">
        <v>85.066666666666663</v>
      </c>
      <c r="AQ491" s="56">
        <v>177.96666666666667</v>
      </c>
      <c r="AR491" s="57">
        <f>SUM(AO491:AQ491)</f>
        <v>1168.8833333333334</v>
      </c>
      <c r="AS491">
        <v>40</v>
      </c>
      <c r="AT491">
        <v>64</v>
      </c>
      <c r="AU491">
        <v>31</v>
      </c>
      <c r="AV491">
        <v>19</v>
      </c>
      <c r="AW491">
        <v>29</v>
      </c>
      <c r="AX491" s="9">
        <f t="shared" si="399"/>
        <v>2.0532416979168149</v>
      </c>
      <c r="AY491" s="9">
        <f t="shared" si="400"/>
        <v>3.285186716666904</v>
      </c>
      <c r="AZ491" s="9">
        <f t="shared" si="401"/>
        <v>1.5912623158855317</v>
      </c>
      <c r="BA491" s="9">
        <f t="shared" si="402"/>
        <v>0.97528980651048724</v>
      </c>
      <c r="BB491" s="9">
        <f t="shared" si="403"/>
        <v>1.4886002309896909</v>
      </c>
      <c r="BC491" s="33">
        <f t="shared" si="404"/>
        <v>12.758450704225352</v>
      </c>
      <c r="BD491" s="33">
        <f t="shared" si="405"/>
        <v>2.5065727699530518</v>
      </c>
      <c r="BE491" s="33">
        <f t="shared" si="406"/>
        <v>1.1981220657276994</v>
      </c>
      <c r="BF491" s="42">
        <f>BI491-BG491-BH491</f>
        <v>32</v>
      </c>
      <c r="BG491" s="43">
        <v>4</v>
      </c>
      <c r="BH491" s="43">
        <v>1</v>
      </c>
      <c r="BI491" s="43">
        <v>37</v>
      </c>
      <c r="BJ491" s="42">
        <f>BM491-BK491-BL491</f>
        <v>33</v>
      </c>
      <c r="BK491" s="43">
        <v>3</v>
      </c>
      <c r="BL491" s="43">
        <v>19</v>
      </c>
      <c r="BM491" s="43">
        <v>55</v>
      </c>
      <c r="BN491" s="34">
        <f t="shared" si="437"/>
        <v>32.46233926664123</v>
      </c>
      <c r="BO491" s="34">
        <f t="shared" si="438"/>
        <v>55.544190495158439</v>
      </c>
      <c r="BP491" s="33">
        <v>14.455922554653036</v>
      </c>
      <c r="BQ491" s="33">
        <v>0.20990810923802733</v>
      </c>
      <c r="BR491" s="33">
        <v>-3.0066494153728693</v>
      </c>
      <c r="BS491" s="33">
        <v>-1.0790688787560891</v>
      </c>
      <c r="BT491" s="33">
        <v>0</v>
      </c>
      <c r="BU491" s="9">
        <f t="shared" si="439"/>
        <v>10.580112369762103</v>
      </c>
      <c r="BV491" s="34">
        <f t="shared" si="440"/>
        <v>18.102939905200863</v>
      </c>
      <c r="BW491" s="33">
        <v>10.202460103509743</v>
      </c>
      <c r="BX491" s="33">
        <v>-0.36345708847253061</v>
      </c>
      <c r="BY491" s="33">
        <v>9.8473213770665176</v>
      </c>
      <c r="BZ491" s="33">
        <v>2.1959025047753959</v>
      </c>
      <c r="CA491" s="9">
        <f t="shared" si="441"/>
        <v>21.882226896879125</v>
      </c>
      <c r="CB491" s="34">
        <f t="shared" si="442"/>
        <v>37.441250589957576</v>
      </c>
      <c r="CC491" s="47">
        <v>54.206505</v>
      </c>
      <c r="CD491">
        <v>1871682</v>
      </c>
      <c r="CE491" s="68">
        <f t="shared" si="413"/>
        <v>2161660.9014084507</v>
      </c>
      <c r="CF491" s="62">
        <v>21.4</v>
      </c>
      <c r="CG491" s="62">
        <v>25.6</v>
      </c>
      <c r="CH491" s="62">
        <v>-1.9</v>
      </c>
      <c r="CI491" s="62">
        <v>1.3</v>
      </c>
      <c r="CJ491" s="63">
        <f t="shared" si="426"/>
        <v>1.815748123144969</v>
      </c>
      <c r="CK491" s="62">
        <v>2.2999999999999998</v>
      </c>
      <c r="CL491" s="63">
        <f t="shared" si="427"/>
        <v>3.2124774486410987</v>
      </c>
      <c r="CM491" s="62">
        <v>3.7</v>
      </c>
      <c r="CN491" t="s">
        <v>2156</v>
      </c>
      <c r="CO491" t="s">
        <v>3482</v>
      </c>
      <c r="CP491" t="s">
        <v>2427</v>
      </c>
      <c r="CQ491" t="s">
        <v>2400</v>
      </c>
      <c r="CR491">
        <v>74</v>
      </c>
      <c r="CS491">
        <v>217</v>
      </c>
      <c r="CT491">
        <v>27</v>
      </c>
      <c r="CU491" t="s">
        <v>3402</v>
      </c>
      <c r="CZ491" s="72">
        <v>1200000</v>
      </c>
      <c r="DA491">
        <v>0</v>
      </c>
    </row>
    <row r="492" spans="1:105" x14ac:dyDescent="0.2">
      <c r="A492" s="38" t="s">
        <v>2452</v>
      </c>
      <c r="B492" t="s">
        <v>530</v>
      </c>
      <c r="C492" t="s">
        <v>530</v>
      </c>
      <c r="D492" t="s">
        <v>530</v>
      </c>
      <c r="E492" t="str">
        <f t="shared" si="434"/>
        <v xml:space="preserve">Methot, Marc </v>
      </c>
      <c r="F492" t="s">
        <v>346</v>
      </c>
      <c r="G492" t="s">
        <v>1524</v>
      </c>
      <c r="H492">
        <v>20</v>
      </c>
      <c r="I492">
        <v>0</v>
      </c>
      <c r="J492">
        <v>4</v>
      </c>
      <c r="K492">
        <f>I492+J492</f>
        <v>4</v>
      </c>
      <c r="L492">
        <v>5</v>
      </c>
      <c r="M492">
        <v>12</v>
      </c>
      <c r="N492">
        <v>11</v>
      </c>
      <c r="O492" s="4">
        <f t="shared" si="435"/>
        <v>0</v>
      </c>
      <c r="P492">
        <v>419</v>
      </c>
      <c r="Q492">
        <v>0</v>
      </c>
      <c r="R492">
        <v>0</v>
      </c>
      <c r="S492">
        <v>0</v>
      </c>
      <c r="T492">
        <v>0</v>
      </c>
      <c r="U492" s="4">
        <f t="shared" si="436"/>
        <v>0</v>
      </c>
      <c r="V492" s="40">
        <v>0</v>
      </c>
      <c r="W492">
        <v>0</v>
      </c>
      <c r="X492">
        <v>0</v>
      </c>
      <c r="Y492">
        <v>0</v>
      </c>
      <c r="Z492">
        <v>0</v>
      </c>
      <c r="AA492">
        <f>I492-W492-Y492</f>
        <v>0</v>
      </c>
      <c r="AB492">
        <f>J492-X492-Z492</f>
        <v>4</v>
      </c>
      <c r="AC492" s="9">
        <f t="shared" si="387"/>
        <v>0</v>
      </c>
      <c r="AD492" s="9">
        <f t="shared" si="388"/>
        <v>0</v>
      </c>
      <c r="AE492" s="9">
        <f t="shared" si="389"/>
        <v>0</v>
      </c>
      <c r="AF492" s="9">
        <f t="shared" si="390"/>
        <v>0</v>
      </c>
      <c r="AG492" s="9">
        <f t="shared" si="391"/>
        <v>0</v>
      </c>
      <c r="AH492" s="9">
        <f t="shared" si="392"/>
        <v>20.280261953383565</v>
      </c>
      <c r="AI492" s="6">
        <f t="shared" si="393"/>
        <v>3.5490458418421236</v>
      </c>
      <c r="AJ492" s="6">
        <f t="shared" si="394"/>
        <v>0</v>
      </c>
      <c r="AK492" s="6">
        <f t="shared" si="395"/>
        <v>0</v>
      </c>
      <c r="AL492" s="6">
        <f t="shared" si="396"/>
        <v>2.2815294697556512</v>
      </c>
      <c r="AM492" s="6">
        <f t="shared" si="397"/>
        <v>0</v>
      </c>
      <c r="AN492" s="6">
        <f t="shared" si="398"/>
        <v>4.559848005066498</v>
      </c>
      <c r="AO492" s="32">
        <v>236.68333333333334</v>
      </c>
      <c r="AP492" s="32">
        <v>3.2</v>
      </c>
      <c r="AQ492" s="32">
        <v>52.633333333333333</v>
      </c>
      <c r="AR492" s="32">
        <v>292.51666666666665</v>
      </c>
      <c r="AS492" s="40">
        <v>12</v>
      </c>
      <c r="AT492" s="40">
        <v>31</v>
      </c>
      <c r="AU492" s="40">
        <v>7</v>
      </c>
      <c r="AV492" s="40">
        <v>6</v>
      </c>
      <c r="AW492" s="40">
        <v>2</v>
      </c>
      <c r="AX492" s="9">
        <f t="shared" si="399"/>
        <v>2.4613982109281523</v>
      </c>
      <c r="AY492" s="9">
        <f t="shared" si="400"/>
        <v>6.3586120448977272</v>
      </c>
      <c r="AZ492" s="9">
        <f t="shared" si="401"/>
        <v>1.4358156230414223</v>
      </c>
      <c r="BA492" s="9">
        <f t="shared" si="402"/>
        <v>1.2306991054640761</v>
      </c>
      <c r="BB492" s="9">
        <f t="shared" si="403"/>
        <v>0.41023303515469206</v>
      </c>
      <c r="BC492" s="9">
        <f t="shared" si="404"/>
        <v>11.834166666666667</v>
      </c>
      <c r="BD492" s="9">
        <f t="shared" si="405"/>
        <v>2.6316666666666668</v>
      </c>
      <c r="BE492" s="9">
        <f t="shared" si="406"/>
        <v>0.16</v>
      </c>
      <c r="BF492" s="3">
        <v>14</v>
      </c>
      <c r="BG492" s="3">
        <v>0</v>
      </c>
      <c r="BH492" s="3">
        <v>0</v>
      </c>
      <c r="BI492" s="3">
        <v>14</v>
      </c>
      <c r="BJ492" s="3">
        <v>9</v>
      </c>
      <c r="BK492" s="3">
        <v>0</v>
      </c>
      <c r="BL492" s="3">
        <v>4</v>
      </c>
      <c r="BM492" s="3">
        <v>13</v>
      </c>
      <c r="BN492" s="34">
        <f t="shared" si="437"/>
        <v>11.545960850727777</v>
      </c>
      <c r="BO492" s="34">
        <f t="shared" si="438"/>
        <v>78.942242726188439</v>
      </c>
      <c r="BP492" s="34">
        <v>1.8582968967224123</v>
      </c>
      <c r="BQ492" s="34">
        <v>-9.9881279001306361E-2</v>
      </c>
      <c r="BR492" s="34">
        <v>1.3659081035508768E-2</v>
      </c>
      <c r="BS492" s="34">
        <v>-0.10360713272074842</v>
      </c>
      <c r="BT492" s="34">
        <v>0</v>
      </c>
      <c r="BU492" s="34">
        <f t="shared" si="439"/>
        <v>1.6684675660358663</v>
      </c>
      <c r="BV492" s="34">
        <f t="shared" si="440"/>
        <v>11.407675227867585</v>
      </c>
      <c r="BW492" s="34">
        <v>6.6918358964806002</v>
      </c>
      <c r="BX492" s="34">
        <v>7.9070218986238255E-2</v>
      </c>
      <c r="BY492" s="34">
        <v>3.0634771625594177</v>
      </c>
      <c r="BZ492" s="34">
        <v>4.3110006665653254E-2</v>
      </c>
      <c r="CA492" s="34">
        <f t="shared" si="441"/>
        <v>9.8774932846919103</v>
      </c>
      <c r="CB492" s="34">
        <f t="shared" si="442"/>
        <v>67.534567498320854</v>
      </c>
      <c r="CC492" s="15">
        <v>56</v>
      </c>
      <c r="CD492" s="7">
        <v>476057</v>
      </c>
      <c r="CE492" s="68">
        <f t="shared" si="413"/>
        <v>1951833.7</v>
      </c>
      <c r="CF492" s="9">
        <v>5.6</v>
      </c>
      <c r="CG492" s="9">
        <v>7.7</v>
      </c>
      <c r="CH492" s="9">
        <v>6.4</v>
      </c>
      <c r="CI492" s="9">
        <v>0</v>
      </c>
      <c r="CJ492" s="9">
        <f t="shared" si="426"/>
        <v>0</v>
      </c>
      <c r="CK492" s="9">
        <v>2.4</v>
      </c>
      <c r="CL492" s="9">
        <f t="shared" si="427"/>
        <v>13.779245012200372</v>
      </c>
      <c r="CM492" s="9">
        <v>2.5</v>
      </c>
      <c r="CN492" t="s">
        <v>2686</v>
      </c>
      <c r="CO492" t="s">
        <v>3170</v>
      </c>
      <c r="CP492" t="s">
        <v>2427</v>
      </c>
      <c r="CQ492" t="s">
        <v>2400</v>
      </c>
      <c r="CR492">
        <v>74</v>
      </c>
      <c r="CS492">
        <v>196</v>
      </c>
      <c r="CT492">
        <v>48</v>
      </c>
      <c r="CU492" t="s">
        <v>3402</v>
      </c>
      <c r="CV492" t="s">
        <v>3090</v>
      </c>
      <c r="CW492">
        <v>0</v>
      </c>
      <c r="CX492">
        <v>0</v>
      </c>
      <c r="CY492">
        <v>0</v>
      </c>
      <c r="CZ492" s="71"/>
      <c r="DA492">
        <v>0</v>
      </c>
    </row>
    <row r="493" spans="1:105" x14ac:dyDescent="0.2">
      <c r="A493" s="44" t="s">
        <v>2372</v>
      </c>
      <c r="B493" s="43" t="s">
        <v>530</v>
      </c>
      <c r="C493" s="43" t="s">
        <v>530</v>
      </c>
      <c r="D493" s="42" t="s">
        <v>530</v>
      </c>
      <c r="E493" s="42" t="str">
        <f t="shared" si="434"/>
        <v xml:space="preserve">Methot, Marc </v>
      </c>
      <c r="F493" s="42" t="s">
        <v>346</v>
      </c>
      <c r="G493" s="45" t="s">
        <v>2374</v>
      </c>
      <c r="H493" s="43">
        <v>9</v>
      </c>
      <c r="I493" s="64">
        <v>0</v>
      </c>
      <c r="J493" s="64">
        <v>0</v>
      </c>
      <c r="K493" s="64">
        <v>0</v>
      </c>
      <c r="L493" s="43">
        <v>-1</v>
      </c>
      <c r="M493">
        <v>8</v>
      </c>
      <c r="N493">
        <v>9</v>
      </c>
      <c r="O493" s="4">
        <f t="shared" si="435"/>
        <v>0</v>
      </c>
      <c r="Q493">
        <v>0</v>
      </c>
      <c r="R493">
        <v>0</v>
      </c>
      <c r="S493">
        <v>0</v>
      </c>
      <c r="T493">
        <v>0</v>
      </c>
      <c r="U493" s="4">
        <f t="shared" si="436"/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9">
        <f t="shared" si="387"/>
        <v>0</v>
      </c>
      <c r="AD493" s="9">
        <f t="shared" si="388"/>
        <v>0</v>
      </c>
      <c r="AE493" s="9">
        <f t="shared" si="389"/>
        <v>0</v>
      </c>
      <c r="AF493" s="9">
        <f t="shared" si="390"/>
        <v>0</v>
      </c>
      <c r="AG493" s="9">
        <f t="shared" si="391"/>
        <v>0</v>
      </c>
      <c r="AH493" s="9">
        <f t="shared" si="392"/>
        <v>0</v>
      </c>
      <c r="AI493" s="58">
        <f t="shared" si="393"/>
        <v>2.9966703662597114</v>
      </c>
      <c r="AJ493" s="58">
        <f t="shared" si="394"/>
        <v>0</v>
      </c>
      <c r="AK493" s="58">
        <f t="shared" si="395"/>
        <v>0</v>
      </c>
      <c r="AL493" s="58">
        <f t="shared" si="396"/>
        <v>3.4961154273029971</v>
      </c>
      <c r="AM493" s="58">
        <f t="shared" si="397"/>
        <v>0</v>
      </c>
      <c r="AN493" s="58">
        <f t="shared" si="398"/>
        <v>7.5630252100840334</v>
      </c>
      <c r="AO493" s="56">
        <v>120.13333333333333</v>
      </c>
      <c r="AP493" s="56">
        <v>0</v>
      </c>
      <c r="AQ493" s="56">
        <v>7.9333333333333336</v>
      </c>
      <c r="AR493" s="57">
        <f>SUM(AO493:AQ493)</f>
        <v>128.06666666666666</v>
      </c>
      <c r="AS493">
        <v>2</v>
      </c>
      <c r="AT493">
        <v>16</v>
      </c>
      <c r="AU493">
        <v>3</v>
      </c>
      <c r="AV493">
        <v>1</v>
      </c>
      <c r="AW493">
        <v>0</v>
      </c>
      <c r="AX493" s="9">
        <f t="shared" si="399"/>
        <v>0.93701197293076521</v>
      </c>
      <c r="AY493" s="9">
        <f t="shared" si="400"/>
        <v>7.4960957834461217</v>
      </c>
      <c r="AZ493" s="9">
        <f t="shared" si="401"/>
        <v>1.4055179593961478</v>
      </c>
      <c r="BA493" s="9">
        <f t="shared" si="402"/>
        <v>0.46850598646538261</v>
      </c>
      <c r="BB493" s="9">
        <f t="shared" si="403"/>
        <v>0</v>
      </c>
      <c r="BC493" s="33">
        <f t="shared" si="404"/>
        <v>13.348148148148148</v>
      </c>
      <c r="BD493" s="33">
        <f t="shared" si="405"/>
        <v>0.88148148148148153</v>
      </c>
      <c r="BE493" s="33">
        <f t="shared" si="406"/>
        <v>0</v>
      </c>
      <c r="BF493" s="42">
        <f>BI493-BG493-BH493</f>
        <v>6</v>
      </c>
      <c r="BG493" s="43">
        <v>0</v>
      </c>
      <c r="BH493" s="43">
        <v>0</v>
      </c>
      <c r="BI493" s="43">
        <v>6</v>
      </c>
      <c r="BJ493" s="42">
        <f>BM493-BK493-BL493</f>
        <v>7</v>
      </c>
      <c r="BK493" s="43">
        <v>0</v>
      </c>
      <c r="BL493" s="43">
        <v>1</v>
      </c>
      <c r="BM493" s="43">
        <v>8</v>
      </c>
      <c r="BN493" s="34">
        <f t="shared" si="437"/>
        <v>-0.91533659301980708</v>
      </c>
      <c r="BO493" s="34">
        <f t="shared" si="438"/>
        <v>-14.294689115353574</v>
      </c>
      <c r="BP493" s="33">
        <v>-0.95472109303112529</v>
      </c>
      <c r="BQ493" s="33">
        <v>0</v>
      </c>
      <c r="BR493" s="33">
        <v>0.6498484742879812</v>
      </c>
      <c r="BS493" s="33">
        <v>-1.8783524999448707E-2</v>
      </c>
      <c r="BT493" s="33">
        <v>0</v>
      </c>
      <c r="BU493" s="9">
        <f t="shared" si="439"/>
        <v>-0.32365614374259277</v>
      </c>
      <c r="BV493" s="34">
        <f t="shared" si="440"/>
        <v>-5.0544946966568371</v>
      </c>
      <c r="BW493" s="33">
        <v>0.62406112145373793</v>
      </c>
      <c r="BX493" s="33">
        <v>0</v>
      </c>
      <c r="BY493" s="33">
        <v>0.37244604990339081</v>
      </c>
      <c r="BZ493" s="33">
        <v>-1.588187620634343</v>
      </c>
      <c r="CA493" s="9">
        <f t="shared" si="441"/>
        <v>-0.5916804492772143</v>
      </c>
      <c r="CB493" s="34">
        <f t="shared" si="442"/>
        <v>-9.2401944186967349</v>
      </c>
      <c r="CE493" s="68">
        <f t="shared" si="413"/>
        <v>165000</v>
      </c>
      <c r="CF493" s="62">
        <v>3.2</v>
      </c>
      <c r="CG493" s="62">
        <v>3.9</v>
      </c>
      <c r="CH493" s="62">
        <v>-0.6</v>
      </c>
      <c r="CI493" s="62">
        <v>-0.7</v>
      </c>
      <c r="CJ493" s="63">
        <f t="shared" si="426"/>
        <v>-10.294117647058824</v>
      </c>
      <c r="CK493" s="62">
        <v>0.2</v>
      </c>
      <c r="CL493" s="63">
        <f t="shared" si="427"/>
        <v>2.9411764705882351</v>
      </c>
      <c r="CM493" s="62">
        <v>-0.4</v>
      </c>
      <c r="CN493" t="s">
        <v>2157</v>
      </c>
      <c r="CO493" t="s">
        <v>3170</v>
      </c>
      <c r="CP493" t="s">
        <v>2427</v>
      </c>
      <c r="CQ493" t="s">
        <v>2400</v>
      </c>
      <c r="CR493">
        <v>74</v>
      </c>
      <c r="CS493">
        <v>196</v>
      </c>
      <c r="CT493">
        <v>29</v>
      </c>
      <c r="CU493" t="s">
        <v>3402</v>
      </c>
      <c r="CV493" t="s">
        <v>3090</v>
      </c>
      <c r="CZ493" s="72">
        <v>608333.33333333337</v>
      </c>
      <c r="DA493">
        <v>0</v>
      </c>
    </row>
    <row r="494" spans="1:105" x14ac:dyDescent="0.2">
      <c r="A494" s="38" t="s">
        <v>2452</v>
      </c>
      <c r="B494" t="s">
        <v>976</v>
      </c>
      <c r="C494" t="s">
        <v>530</v>
      </c>
      <c r="D494" s="82" t="s">
        <v>530</v>
      </c>
      <c r="E494" t="str">
        <f t="shared" si="434"/>
        <v xml:space="preserve">Peca, Michael </v>
      </c>
      <c r="F494" t="s">
        <v>423</v>
      </c>
      <c r="G494" t="s">
        <v>1537</v>
      </c>
      <c r="H494">
        <v>35</v>
      </c>
      <c r="I494">
        <v>4</v>
      </c>
      <c r="J494">
        <v>11</v>
      </c>
      <c r="K494">
        <f>I494+J494</f>
        <v>15</v>
      </c>
      <c r="L494">
        <v>2</v>
      </c>
      <c r="M494">
        <v>60</v>
      </c>
      <c r="N494">
        <v>42</v>
      </c>
      <c r="O494" s="4">
        <f t="shared" si="435"/>
        <v>9.5238095238095233E-2</v>
      </c>
      <c r="P494">
        <v>855</v>
      </c>
      <c r="Q494">
        <v>2</v>
      </c>
      <c r="R494">
        <v>0</v>
      </c>
      <c r="S494">
        <v>307</v>
      </c>
      <c r="T494">
        <v>308</v>
      </c>
      <c r="U494" s="4">
        <f t="shared" si="436"/>
        <v>0.49918699186991872</v>
      </c>
      <c r="V494" s="40">
        <v>28.2</v>
      </c>
      <c r="W494">
        <v>0</v>
      </c>
      <c r="X494">
        <v>0</v>
      </c>
      <c r="Y494">
        <v>0</v>
      </c>
      <c r="Z494">
        <v>1</v>
      </c>
      <c r="AA494">
        <f>I494-W494-Y494</f>
        <v>4</v>
      </c>
      <c r="AB494">
        <f>J494-X494-Z494</f>
        <v>10</v>
      </c>
      <c r="AC494" s="9">
        <f t="shared" si="387"/>
        <v>0</v>
      </c>
      <c r="AD494" s="9">
        <f t="shared" si="388"/>
        <v>0</v>
      </c>
      <c r="AE494" s="9">
        <f t="shared" si="389"/>
        <v>0</v>
      </c>
      <c r="AF494" s="9">
        <f t="shared" si="390"/>
        <v>2</v>
      </c>
      <c r="AG494" s="9">
        <f t="shared" si="391"/>
        <v>10.778443113772457</v>
      </c>
      <c r="AH494" s="9">
        <f t="shared" si="392"/>
        <v>26.946107784431142</v>
      </c>
      <c r="AI494" s="6">
        <f t="shared" si="393"/>
        <v>2.6946107784431144</v>
      </c>
      <c r="AJ494" s="6">
        <f t="shared" si="394"/>
        <v>0</v>
      </c>
      <c r="AK494" s="6">
        <f t="shared" si="395"/>
        <v>0.4</v>
      </c>
      <c r="AL494" s="6">
        <f t="shared" si="396"/>
        <v>2.6946107784431144</v>
      </c>
      <c r="AM494" s="6">
        <f t="shared" si="397"/>
        <v>0</v>
      </c>
      <c r="AN494" s="6">
        <f t="shared" si="398"/>
        <v>8</v>
      </c>
      <c r="AO494" s="32">
        <v>445.33333333333326</v>
      </c>
      <c r="AP494" s="32">
        <v>14.066666666666666</v>
      </c>
      <c r="AQ494" s="32">
        <v>150</v>
      </c>
      <c r="AR494" s="32">
        <v>609.4</v>
      </c>
      <c r="AS494" s="40">
        <v>45</v>
      </c>
      <c r="AT494" s="40">
        <v>33</v>
      </c>
      <c r="AU494" s="40">
        <v>17</v>
      </c>
      <c r="AV494" s="40">
        <v>26</v>
      </c>
      <c r="AW494" s="40">
        <v>28</v>
      </c>
      <c r="AX494" s="9">
        <f t="shared" si="399"/>
        <v>4.4305874630784379</v>
      </c>
      <c r="AY494" s="9">
        <f t="shared" si="400"/>
        <v>3.2490974729241877</v>
      </c>
      <c r="AZ494" s="9">
        <f t="shared" si="401"/>
        <v>1.6737774860518544</v>
      </c>
      <c r="BA494" s="9">
        <f t="shared" si="402"/>
        <v>2.559894978667542</v>
      </c>
      <c r="BB494" s="9">
        <f t="shared" si="403"/>
        <v>2.7568099770265833</v>
      </c>
      <c r="BC494" s="9">
        <f t="shared" si="404"/>
        <v>12.723809523809521</v>
      </c>
      <c r="BD494" s="9">
        <f t="shared" si="405"/>
        <v>4.2857142857142856</v>
      </c>
      <c r="BE494" s="9">
        <f t="shared" si="406"/>
        <v>0.40190476190476188</v>
      </c>
      <c r="BF494" s="3">
        <v>20</v>
      </c>
      <c r="BG494" s="3">
        <v>0</v>
      </c>
      <c r="BH494" s="3">
        <v>1</v>
      </c>
      <c r="BI494" s="3">
        <v>21</v>
      </c>
      <c r="BJ494" s="3">
        <v>20</v>
      </c>
      <c r="BK494" s="3">
        <v>0</v>
      </c>
      <c r="BL494" s="3">
        <v>20</v>
      </c>
      <c r="BM494" s="3">
        <v>40</v>
      </c>
      <c r="BN494" s="34">
        <f t="shared" si="437"/>
        <v>7.7354892132364101</v>
      </c>
      <c r="BO494" s="34">
        <f t="shared" si="438"/>
        <v>25.38723076218054</v>
      </c>
      <c r="BP494" s="34">
        <v>7.3077649325046758</v>
      </c>
      <c r="BQ494" s="34">
        <v>-0.78131198153374459</v>
      </c>
      <c r="BR494" s="34">
        <v>3.131839450276306E-2</v>
      </c>
      <c r="BS494" s="34">
        <v>-0.82767339054782241</v>
      </c>
      <c r="BT494" s="34">
        <v>0</v>
      </c>
      <c r="BU494" s="34">
        <f t="shared" si="439"/>
        <v>5.7300979549258715</v>
      </c>
      <c r="BV494" s="34">
        <f t="shared" si="440"/>
        <v>18.805703823189603</v>
      </c>
      <c r="BW494" s="34">
        <v>4.3368200024079577</v>
      </c>
      <c r="BX494" s="34">
        <v>5.3624728097352255E-2</v>
      </c>
      <c r="BY494" s="34">
        <v>5.368514296303168</v>
      </c>
      <c r="BZ494" s="34">
        <v>-7.7535677684979394</v>
      </c>
      <c r="CA494" s="34">
        <f t="shared" si="441"/>
        <v>2.0053912583105387</v>
      </c>
      <c r="CB494" s="34">
        <f t="shared" si="442"/>
        <v>6.5815269389909377</v>
      </c>
      <c r="CC494" s="15">
        <v>39</v>
      </c>
      <c r="CD494" s="7">
        <v>250604</v>
      </c>
      <c r="CE494" s="68">
        <f t="shared" si="413"/>
        <v>587129.37142857141</v>
      </c>
      <c r="CF494" s="9">
        <v>10.1</v>
      </c>
      <c r="CG494" s="9">
        <v>14.5</v>
      </c>
      <c r="CH494" s="9">
        <v>0.4</v>
      </c>
      <c r="CI494" s="9">
        <v>0.3</v>
      </c>
      <c r="CJ494" s="9">
        <f t="shared" si="426"/>
        <v>0.77572832270298231</v>
      </c>
      <c r="CK494" s="9">
        <v>0.9</v>
      </c>
      <c r="CL494" s="9">
        <f t="shared" si="427"/>
        <v>2.3271849681089471</v>
      </c>
      <c r="CM494" s="9">
        <v>1.2</v>
      </c>
      <c r="CN494" t="s">
        <v>1087</v>
      </c>
      <c r="CO494" t="s">
        <v>3081</v>
      </c>
      <c r="CP494" t="s">
        <v>2427</v>
      </c>
      <c r="CQ494" t="s">
        <v>2400</v>
      </c>
      <c r="CR494">
        <v>71</v>
      </c>
      <c r="CS494">
        <v>190</v>
      </c>
      <c r="CT494">
        <v>27</v>
      </c>
      <c r="CU494" t="s">
        <v>3401</v>
      </c>
      <c r="CV494" t="s">
        <v>2382</v>
      </c>
      <c r="CW494">
        <v>0</v>
      </c>
      <c r="CX494">
        <v>0</v>
      </c>
      <c r="CY494">
        <v>0</v>
      </c>
      <c r="CZ494" s="70"/>
      <c r="DA494">
        <v>0</v>
      </c>
    </row>
    <row r="495" spans="1:105" x14ac:dyDescent="0.2">
      <c r="A495" s="44" t="s">
        <v>2372</v>
      </c>
      <c r="B495" s="43" t="s">
        <v>976</v>
      </c>
      <c r="C495" s="43" t="s">
        <v>530</v>
      </c>
      <c r="D495" s="82" t="s">
        <v>530</v>
      </c>
      <c r="E495" s="42" t="str">
        <f t="shared" si="434"/>
        <v xml:space="preserve">Peca, Michael </v>
      </c>
      <c r="F495" s="42" t="s">
        <v>423</v>
      </c>
      <c r="G495" s="45" t="s">
        <v>2373</v>
      </c>
      <c r="H495" s="43">
        <v>65</v>
      </c>
      <c r="I495" s="64">
        <v>8</v>
      </c>
      <c r="J495" s="64">
        <v>26</v>
      </c>
      <c r="K495" s="64">
        <v>34</v>
      </c>
      <c r="L495" s="43">
        <v>-1</v>
      </c>
      <c r="M495">
        <v>64</v>
      </c>
      <c r="N495">
        <v>86</v>
      </c>
      <c r="O495" s="4">
        <f t="shared" si="435"/>
        <v>9.3023255813953487E-2</v>
      </c>
      <c r="Q495">
        <v>3</v>
      </c>
      <c r="R495">
        <v>0</v>
      </c>
      <c r="S495">
        <v>571</v>
      </c>
      <c r="T495">
        <v>513</v>
      </c>
      <c r="U495" s="4">
        <f t="shared" si="436"/>
        <v>0.5267527675276753</v>
      </c>
      <c r="V495">
        <v>29.5</v>
      </c>
      <c r="W495">
        <v>3</v>
      </c>
      <c r="X495">
        <v>11</v>
      </c>
      <c r="Y495">
        <v>0</v>
      </c>
      <c r="Z495">
        <v>1</v>
      </c>
      <c r="AA495">
        <v>5</v>
      </c>
      <c r="AB495">
        <v>14</v>
      </c>
      <c r="AC495" s="9">
        <f t="shared" si="387"/>
        <v>5.3270198283515837</v>
      </c>
      <c r="AD495" s="9">
        <f t="shared" si="388"/>
        <v>19.532406037289139</v>
      </c>
      <c r="AE495" s="9">
        <f t="shared" si="389"/>
        <v>0</v>
      </c>
      <c r="AF495" s="9">
        <f t="shared" si="390"/>
        <v>1.5824175824175823</v>
      </c>
      <c r="AG495" s="9">
        <f t="shared" si="391"/>
        <v>7.0722747185824026</v>
      </c>
      <c r="AH495" s="9">
        <f t="shared" si="392"/>
        <v>19.80236921203073</v>
      </c>
      <c r="AI495" s="58">
        <f t="shared" si="393"/>
        <v>2.2631279099463688</v>
      </c>
      <c r="AJ495" s="58">
        <f t="shared" si="394"/>
        <v>7.4578277596922176</v>
      </c>
      <c r="AK495" s="58">
        <f t="shared" si="395"/>
        <v>0.94945054945054941</v>
      </c>
      <c r="AL495" s="58">
        <f t="shared" si="396"/>
        <v>2.4045734043180169</v>
      </c>
      <c r="AM495" s="58">
        <f t="shared" si="397"/>
        <v>0.7102693104468778</v>
      </c>
      <c r="AN495" s="58">
        <f t="shared" si="398"/>
        <v>6.0131868131868131</v>
      </c>
      <c r="AO495" s="56">
        <v>848.38333333333321</v>
      </c>
      <c r="AP495" s="56">
        <v>168.95</v>
      </c>
      <c r="AQ495" s="56">
        <v>189.58333333333334</v>
      </c>
      <c r="AR495" s="57">
        <f>SUM(AO495:AQ495)</f>
        <v>1206.9166666666665</v>
      </c>
      <c r="AS495">
        <v>57</v>
      </c>
      <c r="AT495">
        <v>74</v>
      </c>
      <c r="AU495">
        <v>34</v>
      </c>
      <c r="AV495">
        <v>18</v>
      </c>
      <c r="AW495">
        <v>28</v>
      </c>
      <c r="AX495" s="9">
        <f t="shared" si="399"/>
        <v>2.8336670579299872</v>
      </c>
      <c r="AY495" s="9">
        <f t="shared" si="400"/>
        <v>3.6787958295933167</v>
      </c>
      <c r="AZ495" s="9">
        <f t="shared" si="401"/>
        <v>1.6902575433266591</v>
      </c>
      <c r="BA495" s="9">
        <f t="shared" si="402"/>
        <v>0.89484222881999598</v>
      </c>
      <c r="BB495" s="9">
        <f t="shared" si="403"/>
        <v>1.3919768003866604</v>
      </c>
      <c r="BC495" s="33">
        <f t="shared" si="404"/>
        <v>13.052051282051281</v>
      </c>
      <c r="BD495" s="33">
        <f t="shared" si="405"/>
        <v>2.916666666666667</v>
      </c>
      <c r="BE495" s="33">
        <f t="shared" si="406"/>
        <v>2.5992307692307692</v>
      </c>
      <c r="BF495" s="42">
        <f>BI495-BG495-BH495</f>
        <v>32</v>
      </c>
      <c r="BG495" s="43">
        <v>21</v>
      </c>
      <c r="BH495" s="43">
        <v>3</v>
      </c>
      <c r="BI495" s="43">
        <v>56</v>
      </c>
      <c r="BJ495" s="42">
        <f>BM495-BK495-BL495</f>
        <v>34</v>
      </c>
      <c r="BK495" s="43">
        <v>2</v>
      </c>
      <c r="BL495" s="43">
        <v>19</v>
      </c>
      <c r="BM495" s="43">
        <v>55</v>
      </c>
      <c r="BN495" s="34">
        <f t="shared" si="437"/>
        <v>18.785534375482111</v>
      </c>
      <c r="BO495" s="34">
        <f t="shared" si="438"/>
        <v>31.129795278020488</v>
      </c>
      <c r="BP495" s="33">
        <v>5.0496801799186226</v>
      </c>
      <c r="BQ495" s="33">
        <v>8.3678908357493942</v>
      </c>
      <c r="BR495" s="33">
        <v>-4.3505555722563019</v>
      </c>
      <c r="BS495" s="33">
        <v>-1.2237700142492285</v>
      </c>
      <c r="BT495" s="33">
        <v>0.82748818452872652</v>
      </c>
      <c r="BU495" s="9">
        <f t="shared" si="439"/>
        <v>8.6707336136912136</v>
      </c>
      <c r="BV495" s="34">
        <f t="shared" si="440"/>
        <v>14.368404800703525</v>
      </c>
      <c r="BW495" s="33">
        <v>9.0423625118232298</v>
      </c>
      <c r="BX495" s="33">
        <v>-0.34876508937476364</v>
      </c>
      <c r="BY495" s="33">
        <v>11.514558026177392</v>
      </c>
      <c r="BZ495" s="33">
        <v>-10.093354686834962</v>
      </c>
      <c r="CA495" s="9">
        <f t="shared" si="441"/>
        <v>10.114800761790898</v>
      </c>
      <c r="CB495" s="34">
        <f t="shared" si="442"/>
        <v>16.761390477316965</v>
      </c>
      <c r="CC495" s="47">
        <v>51.149085999999997</v>
      </c>
      <c r="CD495">
        <v>1423557</v>
      </c>
      <c r="CE495" s="68">
        <f t="shared" si="413"/>
        <v>1795871.9076923078</v>
      </c>
      <c r="CF495" s="62">
        <v>26.6</v>
      </c>
      <c r="CG495" s="62">
        <v>26.4</v>
      </c>
      <c r="CH495" s="62">
        <v>0.5</v>
      </c>
      <c r="CI495" s="62">
        <v>0.1</v>
      </c>
      <c r="CJ495" s="63">
        <f t="shared" si="426"/>
        <v>0.12775879140183335</v>
      </c>
      <c r="CK495" s="62">
        <v>2.8</v>
      </c>
      <c r="CL495" s="63">
        <f t="shared" si="427"/>
        <v>3.5772461592513336</v>
      </c>
      <c r="CM495" s="62">
        <v>2.7</v>
      </c>
      <c r="CN495" t="s">
        <v>561</v>
      </c>
      <c r="CO495" t="s">
        <v>3081</v>
      </c>
      <c r="CP495" t="s">
        <v>2427</v>
      </c>
      <c r="CQ495" t="s">
        <v>2400</v>
      </c>
      <c r="CR495">
        <v>71</v>
      </c>
      <c r="CS495">
        <v>181</v>
      </c>
      <c r="CT495">
        <v>19</v>
      </c>
      <c r="CU495" t="s">
        <v>3401</v>
      </c>
      <c r="CZ495" s="72">
        <v>1915000</v>
      </c>
      <c r="DA495">
        <v>0</v>
      </c>
    </row>
    <row r="496" spans="1:105" x14ac:dyDescent="0.2">
      <c r="A496" s="38" t="s">
        <v>2452</v>
      </c>
      <c r="B496" t="s">
        <v>955</v>
      </c>
      <c r="C496" t="s">
        <v>955</v>
      </c>
      <c r="D496" t="s">
        <v>530</v>
      </c>
      <c r="E496" t="str">
        <f t="shared" si="434"/>
        <v xml:space="preserve">Commodore, Mike </v>
      </c>
      <c r="F496" t="s">
        <v>2572</v>
      </c>
      <c r="G496" t="s">
        <v>1524</v>
      </c>
      <c r="H496">
        <v>82</v>
      </c>
      <c r="I496">
        <v>7</v>
      </c>
      <c r="J496">
        <v>22</v>
      </c>
      <c r="K496">
        <f>I496+J496</f>
        <v>29</v>
      </c>
      <c r="L496">
        <v>0</v>
      </c>
      <c r="M496">
        <v>113</v>
      </c>
      <c r="N496">
        <v>136</v>
      </c>
      <c r="O496" s="4">
        <f t="shared" si="435"/>
        <v>5.1470588235294115E-2</v>
      </c>
      <c r="P496">
        <v>2256</v>
      </c>
      <c r="Q496">
        <v>1</v>
      </c>
      <c r="R496">
        <v>0</v>
      </c>
      <c r="S496">
        <v>0</v>
      </c>
      <c r="T496">
        <v>0</v>
      </c>
      <c r="U496" s="4">
        <f t="shared" si="436"/>
        <v>0</v>
      </c>
      <c r="V496" s="40">
        <v>0</v>
      </c>
      <c r="W496">
        <v>0</v>
      </c>
      <c r="X496">
        <v>1</v>
      </c>
      <c r="Y496">
        <v>2</v>
      </c>
      <c r="Z496">
        <v>3</v>
      </c>
      <c r="AA496">
        <f>I496-W496-Y496</f>
        <v>5</v>
      </c>
      <c r="AB496">
        <f>J496-X496-Z496</f>
        <v>18</v>
      </c>
      <c r="AC496" s="9">
        <f t="shared" si="387"/>
        <v>0</v>
      </c>
      <c r="AD496" s="9">
        <f t="shared" si="388"/>
        <v>9.6566523605150216</v>
      </c>
      <c r="AE496" s="9">
        <f t="shared" si="389"/>
        <v>1.9630296090299364</v>
      </c>
      <c r="AF496" s="9">
        <f t="shared" si="390"/>
        <v>2.9445444135449046</v>
      </c>
      <c r="AG496" s="9">
        <f t="shared" si="391"/>
        <v>4.63469584808497</v>
      </c>
      <c r="AH496" s="9">
        <f t="shared" si="392"/>
        <v>16.68490505310589</v>
      </c>
      <c r="AI496" s="6">
        <f t="shared" si="393"/>
        <v>2.5954296749275829</v>
      </c>
      <c r="AJ496" s="6">
        <f t="shared" si="394"/>
        <v>1.9313304721030042</v>
      </c>
      <c r="AK496" s="6">
        <f t="shared" si="395"/>
        <v>1.9630296090299364</v>
      </c>
      <c r="AL496" s="6">
        <f t="shared" si="396"/>
        <v>3.1979401351786292</v>
      </c>
      <c r="AM496" s="6">
        <f t="shared" si="397"/>
        <v>1.9313304721030042</v>
      </c>
      <c r="AN496" s="6">
        <f t="shared" si="398"/>
        <v>6.4779977097987897</v>
      </c>
      <c r="AO496" s="32">
        <v>1294.5833333333333</v>
      </c>
      <c r="AP496" s="32">
        <v>31.06666666666667</v>
      </c>
      <c r="AQ496" s="32">
        <v>305.64999999999998</v>
      </c>
      <c r="AR496" s="32">
        <v>1631.3</v>
      </c>
      <c r="AS496" s="40">
        <v>141</v>
      </c>
      <c r="AT496" s="40">
        <v>214</v>
      </c>
      <c r="AU496" s="40">
        <v>68</v>
      </c>
      <c r="AV496" s="40">
        <v>54</v>
      </c>
      <c r="AW496" s="40">
        <v>25</v>
      </c>
      <c r="AX496" s="9">
        <f t="shared" si="399"/>
        <v>5.1860479372279782</v>
      </c>
      <c r="AY496" s="9">
        <f t="shared" si="400"/>
        <v>7.8710231104027475</v>
      </c>
      <c r="AZ496" s="9">
        <f t="shared" si="401"/>
        <v>2.5010727640532093</v>
      </c>
      <c r="BA496" s="9">
        <f t="shared" si="402"/>
        <v>1.9861460185128426</v>
      </c>
      <c r="BB496" s="9">
        <f t="shared" si="403"/>
        <v>0.91951204560779742</v>
      </c>
      <c r="BC496" s="9">
        <f t="shared" si="404"/>
        <v>15.78760162601626</v>
      </c>
      <c r="BD496" s="9">
        <f t="shared" si="405"/>
        <v>3.7274390243902435</v>
      </c>
      <c r="BE496" s="9">
        <f t="shared" si="406"/>
        <v>0.37886178861788622</v>
      </c>
      <c r="BF496" s="3">
        <v>56</v>
      </c>
      <c r="BG496" s="3">
        <v>1</v>
      </c>
      <c r="BH496" s="3">
        <v>10</v>
      </c>
      <c r="BI496" s="3">
        <v>67</v>
      </c>
      <c r="BJ496" s="3">
        <v>69</v>
      </c>
      <c r="BK496" s="3">
        <v>1</v>
      </c>
      <c r="BL496" s="3">
        <v>33</v>
      </c>
      <c r="BM496" s="3">
        <v>103</v>
      </c>
      <c r="BN496" s="34">
        <f t="shared" si="437"/>
        <v>44.668778523259476</v>
      </c>
      <c r="BO496" s="34">
        <f t="shared" si="438"/>
        <v>54.764639886298632</v>
      </c>
      <c r="BP496" s="34">
        <v>15.058715265485937</v>
      </c>
      <c r="BQ496" s="34">
        <v>0.11812936628126584</v>
      </c>
      <c r="BR496" s="34">
        <v>7.6121319465714821E-2</v>
      </c>
      <c r="BS496" s="34">
        <v>5.6194456307797793</v>
      </c>
      <c r="BT496" s="34">
        <v>0</v>
      </c>
      <c r="BU496" s="34">
        <f t="shared" si="439"/>
        <v>20.872411582012695</v>
      </c>
      <c r="BV496" s="34">
        <f t="shared" si="440"/>
        <v>25.589911827392505</v>
      </c>
      <c r="BW496" s="34">
        <v>27.841850697096575</v>
      </c>
      <c r="BX496" s="34">
        <v>-0.14051686646172565</v>
      </c>
      <c r="BY496" s="34">
        <v>6.3220292754539091</v>
      </c>
      <c r="BZ496" s="34">
        <v>-10.226996164841978</v>
      </c>
      <c r="CA496" s="34">
        <f t="shared" si="441"/>
        <v>23.796366941246781</v>
      </c>
      <c r="CB496" s="34">
        <f t="shared" si="442"/>
        <v>29.174728058906126</v>
      </c>
      <c r="CC496" s="15">
        <v>43</v>
      </c>
      <c r="CD496" s="7">
        <v>1890573</v>
      </c>
      <c r="CE496" s="68">
        <f t="shared" si="413"/>
        <v>1890573</v>
      </c>
      <c r="CF496" s="9">
        <v>26.7</v>
      </c>
      <c r="CG496" s="9">
        <v>42.5</v>
      </c>
      <c r="CH496" s="9">
        <v>0.6</v>
      </c>
      <c r="CI496" s="9">
        <v>4.0999999999999996</v>
      </c>
      <c r="CJ496" s="9">
        <f t="shared" si="426"/>
        <v>4.1666313801543007</v>
      </c>
      <c r="CK496" s="9">
        <v>4.5999999999999996</v>
      </c>
      <c r="CL496" s="9">
        <f t="shared" si="427"/>
        <v>4.6747571582218992</v>
      </c>
      <c r="CM496" s="9">
        <v>8.6999999999999993</v>
      </c>
      <c r="CN496" t="s">
        <v>3593</v>
      </c>
      <c r="CO496" t="s">
        <v>3527</v>
      </c>
      <c r="CP496" t="s">
        <v>2417</v>
      </c>
      <c r="CQ496" t="s">
        <v>2400</v>
      </c>
      <c r="CR496">
        <v>77</v>
      </c>
      <c r="CS496">
        <v>228</v>
      </c>
      <c r="CU496" t="s">
        <v>3401</v>
      </c>
      <c r="CV496" t="s">
        <v>2382</v>
      </c>
      <c r="CW496">
        <v>0</v>
      </c>
      <c r="CX496">
        <v>0</v>
      </c>
      <c r="CY496">
        <v>0</v>
      </c>
      <c r="CZ496" s="70"/>
      <c r="DA496">
        <v>0</v>
      </c>
    </row>
    <row r="497" spans="1:105" x14ac:dyDescent="0.2">
      <c r="A497" s="78" t="s">
        <v>2372</v>
      </c>
      <c r="B497" s="52" t="s">
        <v>955</v>
      </c>
      <c r="C497" s="52" t="s">
        <v>955</v>
      </c>
      <c r="D497" s="53" t="s">
        <v>530</v>
      </c>
      <c r="E497" s="53" t="str">
        <f t="shared" si="434"/>
        <v xml:space="preserve">Commodore, Mike </v>
      </c>
      <c r="F497" s="53" t="s">
        <v>2572</v>
      </c>
      <c r="G497" s="54" t="s">
        <v>2374</v>
      </c>
      <c r="H497" s="52">
        <v>41</v>
      </c>
      <c r="I497" s="19">
        <v>3</v>
      </c>
      <c r="J497" s="19">
        <v>9</v>
      </c>
      <c r="K497" s="19">
        <v>12</v>
      </c>
      <c r="L497" s="52">
        <v>2</v>
      </c>
      <c r="M497" s="19">
        <v>74</v>
      </c>
      <c r="N497" s="19">
        <v>67</v>
      </c>
      <c r="O497" s="20">
        <f t="shared" si="435"/>
        <v>4.4776119402985072E-2</v>
      </c>
      <c r="P497" s="19"/>
      <c r="Q497" s="19"/>
      <c r="R497" s="19"/>
      <c r="S497" s="19">
        <v>0</v>
      </c>
      <c r="T497" s="19">
        <v>0</v>
      </c>
      <c r="U497" s="20">
        <f t="shared" si="436"/>
        <v>0</v>
      </c>
      <c r="V497" s="19"/>
      <c r="W497" s="19"/>
      <c r="X497" s="19"/>
      <c r="Y497" s="19"/>
      <c r="Z497" s="19"/>
      <c r="AA497" s="19"/>
      <c r="AB497" s="19"/>
      <c r="AC497" s="24">
        <f t="shared" si="387"/>
        <v>0</v>
      </c>
      <c r="AD497" s="24">
        <f t="shared" si="388"/>
        <v>0</v>
      </c>
      <c r="AE497" s="24">
        <f t="shared" si="389"/>
        <v>0</v>
      </c>
      <c r="AF497" s="24">
        <f t="shared" si="390"/>
        <v>0</v>
      </c>
      <c r="AG497" s="24">
        <f t="shared" si="391"/>
        <v>0</v>
      </c>
      <c r="AH497" s="24">
        <f t="shared" si="392"/>
        <v>0</v>
      </c>
      <c r="AI497" s="21">
        <f t="shared" si="393"/>
        <v>3.0195800896437839</v>
      </c>
      <c r="AJ497" s="21">
        <f t="shared" si="394"/>
        <v>0</v>
      </c>
      <c r="AK497" s="21">
        <f t="shared" si="395"/>
        <v>0.45340050377833752</v>
      </c>
      <c r="AL497" s="21">
        <f t="shared" si="396"/>
        <v>2.8308563340410475</v>
      </c>
      <c r="AM497" s="21">
        <f t="shared" si="397"/>
        <v>2.7820710973724885</v>
      </c>
      <c r="AN497" s="21">
        <f t="shared" si="398"/>
        <v>9.9748110831234253</v>
      </c>
      <c r="AO497" s="60">
        <v>635.85</v>
      </c>
      <c r="AP497" s="60">
        <v>21.566666666666666</v>
      </c>
      <c r="AQ497" s="60">
        <v>132.33333333333334</v>
      </c>
      <c r="AR497" s="61">
        <f>SUM(AO497:AQ497)</f>
        <v>789.75000000000011</v>
      </c>
      <c r="AS497" s="19"/>
      <c r="AT497" s="19"/>
      <c r="AU497" s="19"/>
      <c r="AV497" s="19"/>
      <c r="AW497" s="19"/>
      <c r="AX497" s="24">
        <f t="shared" si="399"/>
        <v>0</v>
      </c>
      <c r="AY497" s="24">
        <f t="shared" si="400"/>
        <v>0</v>
      </c>
      <c r="AZ497" s="24">
        <f t="shared" si="401"/>
        <v>0</v>
      </c>
      <c r="BA497" s="24">
        <f t="shared" si="402"/>
        <v>0</v>
      </c>
      <c r="BB497" s="24">
        <f t="shared" si="403"/>
        <v>0</v>
      </c>
      <c r="BC497" s="24">
        <f t="shared" si="404"/>
        <v>15.508536585365855</v>
      </c>
      <c r="BD497" s="24">
        <f t="shared" si="405"/>
        <v>3.2276422764227646</v>
      </c>
      <c r="BE497" s="24">
        <f t="shared" si="406"/>
        <v>0.52601626016260161</v>
      </c>
      <c r="BF497" s="53">
        <f>BI497-BG497-BH497</f>
        <v>32</v>
      </c>
      <c r="BG497" s="52">
        <v>0</v>
      </c>
      <c r="BH497" s="52">
        <v>1</v>
      </c>
      <c r="BI497" s="52">
        <v>33</v>
      </c>
      <c r="BJ497" s="53">
        <f>BM497-BK497-BL497</f>
        <v>30</v>
      </c>
      <c r="BK497" s="52">
        <v>1</v>
      </c>
      <c r="BL497" s="52">
        <v>22</v>
      </c>
      <c r="BM497" s="52">
        <v>53</v>
      </c>
      <c r="BN497" s="35">
        <f t="shared" si="437"/>
        <v>14.838082792799417</v>
      </c>
      <c r="BO497" s="35">
        <f t="shared" si="438"/>
        <v>37.576657911489491</v>
      </c>
      <c r="BP497" s="24">
        <v>9.5244778124493426</v>
      </c>
      <c r="BQ497" s="24">
        <v>-0.84591876468751892</v>
      </c>
      <c r="BR497" s="24">
        <v>1.7530118234469372</v>
      </c>
      <c r="BS497" s="24">
        <v>0.43740528779648319</v>
      </c>
      <c r="BT497" s="24">
        <v>0</v>
      </c>
      <c r="BU497" s="24">
        <f t="shared" si="439"/>
        <v>10.868976159005243</v>
      </c>
      <c r="BV497" s="35">
        <f t="shared" si="440"/>
        <v>27.525105815777756</v>
      </c>
      <c r="BW497" s="24">
        <v>12.122626682284272</v>
      </c>
      <c r="BX497" s="24">
        <v>-1.3624243571568773</v>
      </c>
      <c r="BY497" s="24">
        <v>1.0948369680716872</v>
      </c>
      <c r="BZ497" s="24">
        <v>-7.885932659404908</v>
      </c>
      <c r="CA497" s="24">
        <f t="shared" si="441"/>
        <v>3.9691066337941745</v>
      </c>
      <c r="CB497" s="35">
        <f t="shared" si="442"/>
        <v>10.05155209571174</v>
      </c>
      <c r="CC497" s="55">
        <v>38.176422000000002</v>
      </c>
      <c r="CD497" s="19">
        <v>601266</v>
      </c>
      <c r="CE497" s="76">
        <f t="shared" si="413"/>
        <v>1202532</v>
      </c>
      <c r="CF497" s="24"/>
      <c r="CG497" s="24"/>
      <c r="CH497" s="24"/>
      <c r="CI497" s="24"/>
      <c r="CJ497" s="24"/>
      <c r="CK497" s="24"/>
      <c r="CL497" s="24"/>
      <c r="CM497" s="24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74">
        <v>1250000</v>
      </c>
      <c r="DA497" s="19">
        <v>1</v>
      </c>
    </row>
    <row r="498" spans="1:105" x14ac:dyDescent="0.2">
      <c r="A498" s="78" t="s">
        <v>2372</v>
      </c>
      <c r="B498" s="52" t="s">
        <v>955</v>
      </c>
      <c r="C498" s="52" t="s">
        <v>969</v>
      </c>
      <c r="D498" s="53" t="s">
        <v>530</v>
      </c>
      <c r="E498" s="53" t="str">
        <f t="shared" si="434"/>
        <v xml:space="preserve">Commodore, Mike </v>
      </c>
      <c r="F498" s="53" t="s">
        <v>2572</v>
      </c>
      <c r="G498" s="54" t="s">
        <v>2374</v>
      </c>
      <c r="H498" s="52">
        <v>26</v>
      </c>
      <c r="I498" s="19">
        <v>0</v>
      </c>
      <c r="J498" s="19">
        <v>2</v>
      </c>
      <c r="K498" s="19">
        <v>2</v>
      </c>
      <c r="L498" s="52">
        <v>-9</v>
      </c>
      <c r="M498" s="19">
        <v>26</v>
      </c>
      <c r="N498" s="19">
        <v>30</v>
      </c>
      <c r="O498" s="20">
        <f t="shared" si="435"/>
        <v>0</v>
      </c>
      <c r="P498" s="19"/>
      <c r="Q498" s="19"/>
      <c r="R498" s="19"/>
      <c r="S498" s="19">
        <v>0</v>
      </c>
      <c r="T498" s="19">
        <v>0</v>
      </c>
      <c r="U498" s="20">
        <f t="shared" si="436"/>
        <v>0</v>
      </c>
      <c r="V498" s="19"/>
      <c r="W498" s="19"/>
      <c r="X498" s="19"/>
      <c r="Y498" s="19"/>
      <c r="Z498" s="19"/>
      <c r="AA498" s="19"/>
      <c r="AB498" s="19"/>
      <c r="AC498" s="24">
        <f t="shared" si="387"/>
        <v>0</v>
      </c>
      <c r="AD498" s="24">
        <f t="shared" si="388"/>
        <v>0</v>
      </c>
      <c r="AE498" s="24">
        <f t="shared" si="389"/>
        <v>0</v>
      </c>
      <c r="AF498" s="24">
        <f t="shared" si="390"/>
        <v>0</v>
      </c>
      <c r="AG498" s="24">
        <f t="shared" si="391"/>
        <v>0</v>
      </c>
      <c r="AH498" s="24">
        <f t="shared" si="392"/>
        <v>0</v>
      </c>
      <c r="AI498" s="21">
        <f t="shared" si="393"/>
        <v>1.5090121559312561</v>
      </c>
      <c r="AJ498" s="21">
        <f t="shared" si="394"/>
        <v>0</v>
      </c>
      <c r="AK498" s="21">
        <f t="shared" si="395"/>
        <v>1.7420759738688603</v>
      </c>
      <c r="AL498" s="21">
        <f t="shared" si="396"/>
        <v>3.3533603465139019</v>
      </c>
      <c r="AM498" s="21">
        <f t="shared" si="397"/>
        <v>0</v>
      </c>
      <c r="AN498" s="21">
        <f t="shared" si="398"/>
        <v>4.3551899346721505</v>
      </c>
      <c r="AO498" s="60">
        <v>357.85</v>
      </c>
      <c r="AP498" s="60">
        <v>3.7</v>
      </c>
      <c r="AQ498" s="60">
        <v>68.88333333333334</v>
      </c>
      <c r="AR498" s="61">
        <f>SUM(AO498:AQ498)</f>
        <v>430.43333333333334</v>
      </c>
      <c r="AS498" s="19"/>
      <c r="AT498" s="19"/>
      <c r="AU498" s="19"/>
      <c r="AV498" s="19"/>
      <c r="AW498" s="19"/>
      <c r="AX498" s="24">
        <f t="shared" si="399"/>
        <v>0</v>
      </c>
      <c r="AY498" s="24">
        <f t="shared" si="400"/>
        <v>0</v>
      </c>
      <c r="AZ498" s="24">
        <f t="shared" si="401"/>
        <v>0</v>
      </c>
      <c r="BA498" s="24">
        <f t="shared" si="402"/>
        <v>0</v>
      </c>
      <c r="BB498" s="24">
        <f t="shared" si="403"/>
        <v>0</v>
      </c>
      <c r="BC498" s="24">
        <f t="shared" si="404"/>
        <v>13.76346153846154</v>
      </c>
      <c r="BD498" s="24">
        <f t="shared" si="405"/>
        <v>2.6493589743589747</v>
      </c>
      <c r="BE498" s="24">
        <f t="shared" si="406"/>
        <v>0.1423076923076923</v>
      </c>
      <c r="BF498" s="53">
        <f>BI498-BG498-BH498</f>
        <v>9</v>
      </c>
      <c r="BG498" s="52">
        <v>0</v>
      </c>
      <c r="BH498" s="52">
        <v>2</v>
      </c>
      <c r="BI498" s="52">
        <v>11</v>
      </c>
      <c r="BJ498" s="53">
        <f>BM498-BK498-BL498</f>
        <v>20</v>
      </c>
      <c r="BK498" s="52">
        <v>0</v>
      </c>
      <c r="BL498" s="52">
        <v>5</v>
      </c>
      <c r="BM498" s="52">
        <v>25</v>
      </c>
      <c r="BN498" s="35">
        <f t="shared" si="437"/>
        <v>5.9081634817010773</v>
      </c>
      <c r="BO498" s="35">
        <f t="shared" si="438"/>
        <v>27.452165174790107</v>
      </c>
      <c r="BP498" s="24">
        <v>-0.61418852401819846</v>
      </c>
      <c r="BQ498" s="24">
        <v>-0.14385068464665604</v>
      </c>
      <c r="BR498" s="24">
        <v>-1.26372398836571E-2</v>
      </c>
      <c r="BS498" s="24">
        <v>-0.15859953941168553</v>
      </c>
      <c r="BT498" s="24">
        <v>0</v>
      </c>
      <c r="BU498" s="24">
        <f t="shared" si="439"/>
        <v>-0.92927598796019706</v>
      </c>
      <c r="BV498" s="35">
        <f t="shared" si="440"/>
        <v>-4.3178625631233505</v>
      </c>
      <c r="BW498" s="24">
        <v>2.200942806024472</v>
      </c>
      <c r="BX498" s="24">
        <v>0.11063123759761165</v>
      </c>
      <c r="BY498" s="24">
        <v>5.0092095165516302</v>
      </c>
      <c r="BZ498" s="24">
        <v>-0.48334409051244026</v>
      </c>
      <c r="CA498" s="24">
        <f t="shared" si="441"/>
        <v>6.8374394696612741</v>
      </c>
      <c r="CB498" s="35">
        <f t="shared" si="442"/>
        <v>31.770027737913452</v>
      </c>
      <c r="CC498" s="55">
        <v>35.974379999999996</v>
      </c>
      <c r="CD498" s="19">
        <v>165000</v>
      </c>
      <c r="CE498" s="76">
        <f t="shared" si="413"/>
        <v>165000</v>
      </c>
      <c r="CF498" s="24"/>
      <c r="CG498" s="24"/>
      <c r="CH498" s="24"/>
      <c r="CI498" s="24"/>
      <c r="CJ498" s="24"/>
      <c r="CK498" s="24"/>
      <c r="CL498" s="24"/>
      <c r="CM498" s="24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74">
        <v>1250000</v>
      </c>
      <c r="DA498" s="19">
        <v>1</v>
      </c>
    </row>
    <row r="499" spans="1:105" x14ac:dyDescent="0.2">
      <c r="A499" s="80" t="s">
        <v>2372</v>
      </c>
      <c r="B499" s="48" t="s">
        <v>955</v>
      </c>
      <c r="C499" s="48" t="s">
        <v>969</v>
      </c>
      <c r="D499" s="49" t="s">
        <v>530</v>
      </c>
      <c r="E499" s="49" t="str">
        <f t="shared" si="434"/>
        <v xml:space="preserve">Commodore, Mike </v>
      </c>
      <c r="F499" s="49" t="s">
        <v>2572</v>
      </c>
      <c r="G499" s="50" t="s">
        <v>2374</v>
      </c>
      <c r="H499" s="48">
        <v>67</v>
      </c>
      <c r="I499" s="65">
        <v>3</v>
      </c>
      <c r="J499" s="65">
        <v>11</v>
      </c>
      <c r="K499" s="65">
        <v>14</v>
      </c>
      <c r="L499" s="48">
        <v>-7</v>
      </c>
      <c r="M499" s="10">
        <v>100</v>
      </c>
      <c r="N499" s="10">
        <v>97</v>
      </c>
      <c r="O499" s="11">
        <f t="shared" si="435"/>
        <v>3.0927835051546393E-2</v>
      </c>
      <c r="P499" s="10"/>
      <c r="Q499" s="10">
        <v>0</v>
      </c>
      <c r="R499" s="10">
        <v>0</v>
      </c>
      <c r="S499" s="10">
        <v>0</v>
      </c>
      <c r="T499" s="10">
        <v>0</v>
      </c>
      <c r="U499" s="11">
        <f t="shared" si="436"/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1</v>
      </c>
      <c r="AA499" s="10">
        <v>3</v>
      </c>
      <c r="AB499" s="10">
        <v>10</v>
      </c>
      <c r="AC499" s="13">
        <f t="shared" si="387"/>
        <v>0</v>
      </c>
      <c r="AD499" s="13">
        <f t="shared" si="388"/>
        <v>0</v>
      </c>
      <c r="AE499" s="13">
        <f t="shared" si="389"/>
        <v>0</v>
      </c>
      <c r="AF499" s="13">
        <f t="shared" si="390"/>
        <v>1.4910536779324055</v>
      </c>
      <c r="AG499" s="13">
        <f t="shared" si="391"/>
        <v>3.6228237898762199</v>
      </c>
      <c r="AH499" s="13">
        <f t="shared" si="392"/>
        <v>12.076079299587398</v>
      </c>
      <c r="AI499" s="29">
        <f t="shared" si="393"/>
        <v>2.4755962564154173</v>
      </c>
      <c r="AJ499" s="29">
        <f t="shared" si="394"/>
        <v>0</v>
      </c>
      <c r="AK499" s="29">
        <f t="shared" si="395"/>
        <v>0.89463220675944344</v>
      </c>
      <c r="AL499" s="29">
        <f t="shared" si="396"/>
        <v>3.0190198248968501</v>
      </c>
      <c r="AM499" s="29">
        <f t="shared" si="397"/>
        <v>2.3715415019762847</v>
      </c>
      <c r="AN499" s="29">
        <f t="shared" si="398"/>
        <v>8.0516898608349905</v>
      </c>
      <c r="AO499" s="13">
        <v>993.7</v>
      </c>
      <c r="AP499" s="13">
        <v>25.3</v>
      </c>
      <c r="AQ499" s="13">
        <v>201.2</v>
      </c>
      <c r="AR499" s="59">
        <v>1220.2</v>
      </c>
      <c r="AS499" s="10">
        <v>95</v>
      </c>
      <c r="AT499" s="10">
        <v>144</v>
      </c>
      <c r="AU499" s="10">
        <v>41</v>
      </c>
      <c r="AV499" s="10">
        <v>28</v>
      </c>
      <c r="AW499" s="10">
        <v>23</v>
      </c>
      <c r="AX499" s="13">
        <f t="shared" si="399"/>
        <v>4.671365349942632</v>
      </c>
      <c r="AY499" s="13">
        <f t="shared" si="400"/>
        <v>7.0808064251762</v>
      </c>
      <c r="AZ499" s="13">
        <f t="shared" si="401"/>
        <v>2.0160629405015573</v>
      </c>
      <c r="BA499" s="13">
        <f t="shared" si="402"/>
        <v>1.3768234715620391</v>
      </c>
      <c r="BB499" s="13">
        <f t="shared" si="403"/>
        <v>1.130962137354532</v>
      </c>
      <c r="BC499" s="13">
        <f t="shared" si="404"/>
        <v>14.83134328358209</v>
      </c>
      <c r="BD499" s="13">
        <f t="shared" si="405"/>
        <v>3.0029850746268654</v>
      </c>
      <c r="BE499" s="13">
        <f t="shared" si="406"/>
        <v>0.37761194029850748</v>
      </c>
      <c r="BF499" s="49">
        <v>41</v>
      </c>
      <c r="BG499" s="49">
        <v>0</v>
      </c>
      <c r="BH499" s="49">
        <v>3</v>
      </c>
      <c r="BI499" s="49">
        <v>44</v>
      </c>
      <c r="BJ499" s="49">
        <v>50</v>
      </c>
      <c r="BK499" s="49">
        <v>1</v>
      </c>
      <c r="BL499" s="49">
        <v>27</v>
      </c>
      <c r="BM499" s="49">
        <v>78</v>
      </c>
      <c r="BN499" s="39">
        <v>20.7</v>
      </c>
      <c r="BO499" s="39">
        <v>34</v>
      </c>
      <c r="BP499" s="13">
        <v>8.9</v>
      </c>
      <c r="BQ499" s="13">
        <v>-1</v>
      </c>
      <c r="BR499" s="13">
        <v>1.7</v>
      </c>
      <c r="BS499" s="13">
        <v>0.3</v>
      </c>
      <c r="BT499" s="13">
        <v>0</v>
      </c>
      <c r="BU499" s="13">
        <v>9.9</v>
      </c>
      <c r="BV499" s="39">
        <v>16.3</v>
      </c>
      <c r="BW499" s="13">
        <v>14.3</v>
      </c>
      <c r="BX499" s="13">
        <v>-1.3</v>
      </c>
      <c r="BY499" s="13">
        <v>6.1</v>
      </c>
      <c r="BZ499" s="13">
        <v>-8.4</v>
      </c>
      <c r="CA499" s="13">
        <v>10.8</v>
      </c>
      <c r="CB499" s="39">
        <v>17.7</v>
      </c>
      <c r="CC499" s="51">
        <v>37.321899000000002</v>
      </c>
      <c r="CD499" s="10">
        <v>661043</v>
      </c>
      <c r="CE499" s="73">
        <f t="shared" si="413"/>
        <v>809037.70149253728</v>
      </c>
      <c r="CF499" s="66">
        <v>20.399999999999999</v>
      </c>
      <c r="CG499" s="66">
        <v>29.9</v>
      </c>
      <c r="CH499" s="66">
        <v>-10.5</v>
      </c>
      <c r="CI499" s="66">
        <v>0.6</v>
      </c>
      <c r="CJ499" s="67">
        <f t="shared" ref="CJ499:CJ517" si="443">CI499/(AO499+2*(AP499+AQ499))*2000</f>
        <v>0.82947397525402633</v>
      </c>
      <c r="CK499" s="66">
        <v>-0.9</v>
      </c>
      <c r="CL499" s="67">
        <f t="shared" ref="CL499:CL517" si="444">CK499/(AO499+2*(AP499+AQ499))*2000</f>
        <v>-1.2442109628810396</v>
      </c>
      <c r="CM499" s="66">
        <v>-0.4</v>
      </c>
      <c r="CN499" s="10" t="s">
        <v>573</v>
      </c>
      <c r="CO499" s="10" t="s">
        <v>3527</v>
      </c>
      <c r="CP499" s="10" t="s">
        <v>2417</v>
      </c>
      <c r="CQ499" s="10" t="s">
        <v>2400</v>
      </c>
      <c r="CR499" s="10">
        <v>77</v>
      </c>
      <c r="CS499" s="10">
        <v>228</v>
      </c>
      <c r="CT499" s="10">
        <v>44</v>
      </c>
      <c r="CU499" s="10" t="s">
        <v>3401</v>
      </c>
      <c r="CV499" s="10"/>
      <c r="CW499" s="10"/>
      <c r="CX499" s="10"/>
      <c r="CY499" s="10"/>
      <c r="CZ499" s="73">
        <v>1250000</v>
      </c>
      <c r="DA499" s="10">
        <v>2</v>
      </c>
    </row>
    <row r="500" spans="1:105" x14ac:dyDescent="0.2">
      <c r="A500" s="75" t="s">
        <v>2452</v>
      </c>
      <c r="B500" s="19" t="s">
        <v>967</v>
      </c>
      <c r="C500" s="19" t="s">
        <v>971</v>
      </c>
      <c r="D500" s="19" t="s">
        <v>530</v>
      </c>
      <c r="E500" s="19" t="str">
        <f t="shared" si="434"/>
        <v xml:space="preserve">York, Mike </v>
      </c>
      <c r="F500" s="19" t="s">
        <v>2881</v>
      </c>
      <c r="G500" s="19" t="s">
        <v>1540</v>
      </c>
      <c r="H500" s="19">
        <v>32</v>
      </c>
      <c r="I500" s="19">
        <v>6</v>
      </c>
      <c r="J500" s="19">
        <v>7</v>
      </c>
      <c r="K500" s="19">
        <f>I500+J500</f>
        <v>13</v>
      </c>
      <c r="L500" s="19">
        <v>-9</v>
      </c>
      <c r="M500" s="19">
        <v>14</v>
      </c>
      <c r="N500" s="19">
        <v>46</v>
      </c>
      <c r="O500" s="20">
        <f t="shared" si="435"/>
        <v>0.13043478260869565</v>
      </c>
      <c r="P500" s="19">
        <v>615</v>
      </c>
      <c r="Q500" s="19">
        <v>1</v>
      </c>
      <c r="R500" s="19">
        <v>0</v>
      </c>
      <c r="S500" s="19">
        <v>197</v>
      </c>
      <c r="T500" s="19">
        <v>235</v>
      </c>
      <c r="U500" s="20">
        <f t="shared" si="436"/>
        <v>0.45601851851851855</v>
      </c>
      <c r="V500" s="19"/>
      <c r="W500" s="19">
        <v>2</v>
      </c>
      <c r="X500" s="19">
        <v>1</v>
      </c>
      <c r="Y500" s="19">
        <v>0</v>
      </c>
      <c r="Z500" s="19">
        <v>0</v>
      </c>
      <c r="AA500" s="19">
        <f>I500-W500-Y500</f>
        <v>4</v>
      </c>
      <c r="AB500" s="19">
        <f>J500-X500-Z500</f>
        <v>6</v>
      </c>
      <c r="AC500" s="24">
        <f t="shared" si="387"/>
        <v>6.7656455553467394</v>
      </c>
      <c r="AD500" s="24">
        <f t="shared" si="388"/>
        <v>3.3828227776733697</v>
      </c>
      <c r="AE500" s="24">
        <f t="shared" si="389"/>
        <v>0</v>
      </c>
      <c r="AF500" s="24">
        <f t="shared" si="390"/>
        <v>0</v>
      </c>
      <c r="AG500" s="24">
        <f t="shared" si="391"/>
        <v>13.008717647590226</v>
      </c>
      <c r="AH500" s="24">
        <f t="shared" si="392"/>
        <v>19.51307647138534</v>
      </c>
      <c r="AI500" s="21">
        <f t="shared" si="393"/>
        <v>1.951307647138534</v>
      </c>
      <c r="AJ500" s="21">
        <f t="shared" si="394"/>
        <v>3.3828227776733697</v>
      </c>
      <c r="AK500" s="21">
        <f t="shared" si="395"/>
        <v>0</v>
      </c>
      <c r="AL500" s="21">
        <f t="shared" si="396"/>
        <v>3.2521794118975564</v>
      </c>
      <c r="AM500" s="21">
        <f t="shared" si="397"/>
        <v>1.353129111069348</v>
      </c>
      <c r="AN500" s="21">
        <f t="shared" si="398"/>
        <v>7.8431372549019613</v>
      </c>
      <c r="AO500" s="24">
        <v>368.98333333333335</v>
      </c>
      <c r="AP500" s="24">
        <v>88.683333333333337</v>
      </c>
      <c r="AQ500" s="24">
        <v>15.3</v>
      </c>
      <c r="AR500" s="36">
        <v>472.9666666666667</v>
      </c>
      <c r="AS500" s="19"/>
      <c r="AT500" s="19"/>
      <c r="AU500" s="19"/>
      <c r="AV500" s="19"/>
      <c r="AW500" s="19"/>
      <c r="AX500" s="24">
        <f t="shared" si="399"/>
        <v>0</v>
      </c>
      <c r="AY500" s="24">
        <f t="shared" si="400"/>
        <v>0</v>
      </c>
      <c r="AZ500" s="24">
        <f t="shared" si="401"/>
        <v>0</v>
      </c>
      <c r="BA500" s="24">
        <f t="shared" si="402"/>
        <v>0</v>
      </c>
      <c r="BB500" s="24">
        <f t="shared" si="403"/>
        <v>0</v>
      </c>
      <c r="BC500" s="24">
        <f t="shared" si="404"/>
        <v>11.530729166666667</v>
      </c>
      <c r="BD500" s="24">
        <f t="shared" si="405"/>
        <v>0.47812500000000002</v>
      </c>
      <c r="BE500" s="24">
        <f t="shared" si="406"/>
        <v>2.7713541666666668</v>
      </c>
      <c r="BF500" s="30">
        <v>12</v>
      </c>
      <c r="BG500" s="30">
        <v>5</v>
      </c>
      <c r="BH500" s="30">
        <v>0</v>
      </c>
      <c r="BI500" s="30">
        <v>17</v>
      </c>
      <c r="BJ500" s="30">
        <v>20</v>
      </c>
      <c r="BK500" s="30">
        <v>2</v>
      </c>
      <c r="BL500" s="30">
        <v>2</v>
      </c>
      <c r="BM500" s="30">
        <v>24</v>
      </c>
      <c r="BN500" s="35">
        <f>BU500+CA500</f>
        <v>7.5459229631423668</v>
      </c>
      <c r="BO500" s="35">
        <f>BN500/AR500*2000</f>
        <v>31.908899696140811</v>
      </c>
      <c r="BP500" s="35">
        <v>4.1321053739355005</v>
      </c>
      <c r="BQ500" s="35">
        <v>0.11610793851854047</v>
      </c>
      <c r="BR500" s="35">
        <v>-0.34987738302610727</v>
      </c>
      <c r="BS500" s="35">
        <v>-0.16888598670573363</v>
      </c>
      <c r="BT500" s="35">
        <v>2.0963131523347931</v>
      </c>
      <c r="BU500" s="35">
        <f>SUM(BP500:BT500)</f>
        <v>5.8257630950569936</v>
      </c>
      <c r="BV500" s="35">
        <f>BU500/AR500*2000</f>
        <v>24.634983839835055</v>
      </c>
      <c r="BW500" s="35">
        <v>0.91718205600398528</v>
      </c>
      <c r="BX500" s="35">
        <v>-4.0137240298672938E-2</v>
      </c>
      <c r="BY500" s="35">
        <v>0.21610712742499044</v>
      </c>
      <c r="BZ500" s="35">
        <v>0.62700792495507074</v>
      </c>
      <c r="CA500" s="35">
        <f>SUM(BW500:BZ500)</f>
        <v>1.7201598680853736</v>
      </c>
      <c r="CB500" s="35">
        <f>CA500/AR500*2000</f>
        <v>7.2739158563057584</v>
      </c>
      <c r="CC500" s="22">
        <v>46</v>
      </c>
      <c r="CD500" s="23">
        <v>588101</v>
      </c>
      <c r="CE500" s="76">
        <f t="shared" si="413"/>
        <v>1507008.8125</v>
      </c>
      <c r="CF500" s="24">
        <v>10.1</v>
      </c>
      <c r="CG500" s="24">
        <v>9</v>
      </c>
      <c r="CH500" s="24">
        <v>-10.9</v>
      </c>
      <c r="CI500" s="24">
        <v>0.2</v>
      </c>
      <c r="CJ500" s="24">
        <f t="shared" si="443"/>
        <v>0.69330097928763323</v>
      </c>
      <c r="CK500" s="24">
        <v>-1.5</v>
      </c>
      <c r="CL500" s="24">
        <f t="shared" si="444"/>
        <v>-5.1997573446572494</v>
      </c>
      <c r="CM500" s="24">
        <v>-1.3</v>
      </c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77"/>
      <c r="DA500" s="19">
        <v>1</v>
      </c>
    </row>
    <row r="501" spans="1:105" x14ac:dyDescent="0.2">
      <c r="A501" s="75" t="s">
        <v>2452</v>
      </c>
      <c r="B501" s="19" t="s">
        <v>970</v>
      </c>
      <c r="C501" s="19" t="s">
        <v>971</v>
      </c>
      <c r="D501" s="19" t="s">
        <v>530</v>
      </c>
      <c r="E501" s="19" t="str">
        <f t="shared" si="434"/>
        <v xml:space="preserve">York, Mike </v>
      </c>
      <c r="F501" s="19" t="s">
        <v>2881</v>
      </c>
      <c r="G501" s="19" t="s">
        <v>1540</v>
      </c>
      <c r="H501" s="19">
        <v>34</v>
      </c>
      <c r="I501" s="19">
        <v>4</v>
      </c>
      <c r="J501" s="19">
        <v>4</v>
      </c>
      <c r="K501" s="19">
        <f>I501+J501</f>
        <v>8</v>
      </c>
      <c r="L501" s="19">
        <v>-9</v>
      </c>
      <c r="M501" s="19">
        <v>8</v>
      </c>
      <c r="N501" s="19">
        <v>41</v>
      </c>
      <c r="O501" s="20">
        <f t="shared" si="435"/>
        <v>9.7560975609756101E-2</v>
      </c>
      <c r="P501" s="19">
        <v>519</v>
      </c>
      <c r="Q501" s="19">
        <v>1</v>
      </c>
      <c r="R501" s="19">
        <v>0</v>
      </c>
      <c r="S501" s="19">
        <v>130</v>
      </c>
      <c r="T501" s="19">
        <v>142</v>
      </c>
      <c r="U501" s="20">
        <f t="shared" si="436"/>
        <v>0.47794117647058826</v>
      </c>
      <c r="V501" s="19">
        <v>66</v>
      </c>
      <c r="W501" s="19">
        <v>0</v>
      </c>
      <c r="X501" s="19">
        <v>0</v>
      </c>
      <c r="Y501" s="19">
        <v>0</v>
      </c>
      <c r="Z501" s="19">
        <v>0</v>
      </c>
      <c r="AA501" s="19">
        <f>I501-W501-Y501</f>
        <v>4</v>
      </c>
      <c r="AB501" s="19">
        <f>J501-X501-Z501</f>
        <v>4</v>
      </c>
      <c r="AC501" s="24">
        <f t="shared" si="387"/>
        <v>0</v>
      </c>
      <c r="AD501" s="24">
        <f t="shared" si="388"/>
        <v>0</v>
      </c>
      <c r="AE501" s="24">
        <f t="shared" si="389"/>
        <v>0</v>
      </c>
      <c r="AF501" s="24">
        <f t="shared" si="390"/>
        <v>0</v>
      </c>
      <c r="AG501" s="24">
        <f t="shared" si="391"/>
        <v>15.853792799735771</v>
      </c>
      <c r="AH501" s="24">
        <f t="shared" si="392"/>
        <v>15.853792799735771</v>
      </c>
      <c r="AI501" s="21">
        <f t="shared" si="393"/>
        <v>2.576241329957063</v>
      </c>
      <c r="AJ501" s="21">
        <f t="shared" si="394"/>
        <v>4.006677796327212</v>
      </c>
      <c r="AK501" s="21">
        <f t="shared" si="395"/>
        <v>0</v>
      </c>
      <c r="AL501" s="21">
        <f t="shared" si="396"/>
        <v>3.9634481999339424</v>
      </c>
      <c r="AM501" s="21">
        <f t="shared" si="397"/>
        <v>2.003338898163606</v>
      </c>
      <c r="AN501" s="21">
        <f t="shared" si="398"/>
        <v>9.1603053435114514</v>
      </c>
      <c r="AO501" s="24">
        <v>302.76666666666665</v>
      </c>
      <c r="AP501" s="24">
        <v>29.95</v>
      </c>
      <c r="AQ501" s="24">
        <v>19.649999999999999</v>
      </c>
      <c r="AR501" s="36">
        <v>352.36666666666662</v>
      </c>
      <c r="AS501" s="19">
        <v>33</v>
      </c>
      <c r="AT501" s="19">
        <v>24</v>
      </c>
      <c r="AU501" s="19">
        <v>22</v>
      </c>
      <c r="AV501" s="19">
        <v>17</v>
      </c>
      <c r="AW501" s="19">
        <v>24</v>
      </c>
      <c r="AX501" s="24">
        <f t="shared" si="399"/>
        <v>5.6191467221644125</v>
      </c>
      <c r="AY501" s="24">
        <f t="shared" si="400"/>
        <v>4.0866521615741185</v>
      </c>
      <c r="AZ501" s="24">
        <f t="shared" si="401"/>
        <v>3.7460978147762756</v>
      </c>
      <c r="BA501" s="24">
        <f t="shared" si="402"/>
        <v>2.894711947781667</v>
      </c>
      <c r="BB501" s="24">
        <f t="shared" si="403"/>
        <v>4.0866521615741185</v>
      </c>
      <c r="BC501" s="24">
        <f t="shared" si="404"/>
        <v>8.9049019607843132</v>
      </c>
      <c r="BD501" s="24">
        <f t="shared" si="405"/>
        <v>0.57794117647058818</v>
      </c>
      <c r="BE501" s="24">
        <f t="shared" si="406"/>
        <v>0.88088235294117645</v>
      </c>
      <c r="BF501" s="30">
        <v>13</v>
      </c>
      <c r="BG501" s="30">
        <v>2</v>
      </c>
      <c r="BH501" s="30">
        <v>0</v>
      </c>
      <c r="BI501" s="30">
        <v>15</v>
      </c>
      <c r="BJ501" s="30">
        <v>20</v>
      </c>
      <c r="BK501" s="30">
        <v>1</v>
      </c>
      <c r="BL501" s="30">
        <v>3</v>
      </c>
      <c r="BM501" s="30">
        <v>24</v>
      </c>
      <c r="BN501" s="35">
        <f>BU501+CA501</f>
        <v>3.8537266596127835</v>
      </c>
      <c r="BO501" s="35">
        <f>BN501/AR501*2000</f>
        <v>21.873389421697762</v>
      </c>
      <c r="BP501" s="35">
        <v>4.1534695590702606</v>
      </c>
      <c r="BQ501" s="35">
        <v>-1.5690519033325103</v>
      </c>
      <c r="BR501" s="35">
        <v>-0.11894677350482818</v>
      </c>
      <c r="BS501" s="35">
        <v>-0.23325862892223742</v>
      </c>
      <c r="BT501" s="35">
        <v>0</v>
      </c>
      <c r="BU501" s="35">
        <f>SUM(BP501:BT501)</f>
        <v>2.2322122533106845</v>
      </c>
      <c r="BV501" s="35">
        <f>BU501/AR501*2000</f>
        <v>12.669826430672698</v>
      </c>
      <c r="BW501" s="35">
        <v>-0.20980338677378432</v>
      </c>
      <c r="BX501" s="35">
        <v>-0.16923023414343538</v>
      </c>
      <c r="BY501" s="35">
        <v>0.15204639469334866</v>
      </c>
      <c r="BZ501" s="35">
        <v>1.84850163252597</v>
      </c>
      <c r="CA501" s="35">
        <f>SUM(BW501:BZ501)</f>
        <v>1.621514406302099</v>
      </c>
      <c r="CB501" s="35">
        <f>CA501/AR501*2000</f>
        <v>9.2035629910250645</v>
      </c>
      <c r="CC501" s="22">
        <v>37</v>
      </c>
      <c r="CD501" s="23">
        <v>191902</v>
      </c>
      <c r="CE501" s="76">
        <f t="shared" si="413"/>
        <v>462822.4705882353</v>
      </c>
      <c r="CF501" s="24">
        <v>8.6</v>
      </c>
      <c r="CG501" s="24">
        <v>8.6</v>
      </c>
      <c r="CH501" s="24">
        <v>-3.4</v>
      </c>
      <c r="CI501" s="24">
        <v>-1</v>
      </c>
      <c r="CJ501" s="24">
        <f t="shared" si="443"/>
        <v>-4.9755369433618046</v>
      </c>
      <c r="CK501" s="24">
        <v>-0.3</v>
      </c>
      <c r="CL501" s="24">
        <f t="shared" si="444"/>
        <v>-1.4926610830085414</v>
      </c>
      <c r="CM501" s="24">
        <v>-1.3</v>
      </c>
      <c r="CN501" s="19" t="s">
        <v>3040</v>
      </c>
      <c r="CO501" s="19" t="s">
        <v>3041</v>
      </c>
      <c r="CP501" s="19" t="s">
        <v>3105</v>
      </c>
      <c r="CQ501" s="19" t="s">
        <v>2414</v>
      </c>
      <c r="CR501" s="19">
        <v>70</v>
      </c>
      <c r="CS501" s="19">
        <v>185</v>
      </c>
      <c r="CT501" s="19">
        <v>61</v>
      </c>
      <c r="CU501" s="19" t="s">
        <v>3401</v>
      </c>
      <c r="CV501" s="19" t="s">
        <v>2382</v>
      </c>
      <c r="CW501" s="19">
        <v>3</v>
      </c>
      <c r="CX501" s="19">
        <v>1</v>
      </c>
      <c r="CY501" s="19">
        <v>1</v>
      </c>
      <c r="CZ501" s="77"/>
      <c r="DA501" s="19">
        <v>1</v>
      </c>
    </row>
    <row r="502" spans="1:105" x14ac:dyDescent="0.2">
      <c r="A502" s="25" t="s">
        <v>2452</v>
      </c>
      <c r="B502" s="10" t="s">
        <v>970</v>
      </c>
      <c r="C502" s="10" t="s">
        <v>971</v>
      </c>
      <c r="D502" s="10" t="s">
        <v>530</v>
      </c>
      <c r="E502" s="10" t="s">
        <v>2880</v>
      </c>
      <c r="F502" s="10" t="s">
        <v>2881</v>
      </c>
      <c r="G502" s="10" t="s">
        <v>1540</v>
      </c>
      <c r="H502" s="10">
        <v>66</v>
      </c>
      <c r="I502" s="10">
        <v>10</v>
      </c>
      <c r="J502" s="10">
        <v>11</v>
      </c>
      <c r="K502" s="10">
        <v>21</v>
      </c>
      <c r="L502" s="10">
        <v>-18</v>
      </c>
      <c r="M502" s="10">
        <v>22</v>
      </c>
      <c r="N502" s="10">
        <v>87</v>
      </c>
      <c r="O502" s="11">
        <v>0.115</v>
      </c>
      <c r="P502" s="10">
        <v>1134</v>
      </c>
      <c r="Q502" s="10">
        <v>2</v>
      </c>
      <c r="R502" s="10">
        <v>0</v>
      </c>
      <c r="S502" s="10">
        <v>327</v>
      </c>
      <c r="T502" s="10">
        <v>377</v>
      </c>
      <c r="U502" s="11">
        <v>0.46400000000000002</v>
      </c>
      <c r="V502" s="41">
        <v>17.600000000000001</v>
      </c>
      <c r="W502" s="10">
        <v>2</v>
      </c>
      <c r="X502" s="10">
        <v>1</v>
      </c>
      <c r="Y502" s="10">
        <v>0</v>
      </c>
      <c r="Z502" s="10">
        <v>0</v>
      </c>
      <c r="AA502" s="10">
        <v>8</v>
      </c>
      <c r="AB502" s="10">
        <v>10</v>
      </c>
      <c r="AC502" s="13">
        <f t="shared" si="387"/>
        <v>5.0577425609036499</v>
      </c>
      <c r="AD502" s="13">
        <f t="shared" si="388"/>
        <v>2.528871280451825</v>
      </c>
      <c r="AE502" s="13">
        <f t="shared" si="389"/>
        <v>0</v>
      </c>
      <c r="AF502" s="13">
        <f t="shared" si="390"/>
        <v>0</v>
      </c>
      <c r="AG502" s="13">
        <f t="shared" si="391"/>
        <v>14.291030889467809</v>
      </c>
      <c r="AH502" s="13">
        <f t="shared" si="392"/>
        <v>17.86378861183476</v>
      </c>
      <c r="AI502" s="29">
        <f t="shared" si="393"/>
        <v>2.232973576479345</v>
      </c>
      <c r="AJ502" s="29">
        <f t="shared" si="394"/>
        <v>3.5404197926325551</v>
      </c>
      <c r="AK502" s="29">
        <f t="shared" si="395"/>
        <v>0</v>
      </c>
      <c r="AL502" s="29">
        <f t="shared" si="396"/>
        <v>3.5727577223669522</v>
      </c>
      <c r="AM502" s="29">
        <f t="shared" si="397"/>
        <v>1.517322768271095</v>
      </c>
      <c r="AN502" s="29">
        <f t="shared" si="398"/>
        <v>8.5836909871244629</v>
      </c>
      <c r="AO502" s="13">
        <v>671.75</v>
      </c>
      <c r="AP502" s="13">
        <v>118.63</v>
      </c>
      <c r="AQ502" s="13">
        <v>34.950000000000003</v>
      </c>
      <c r="AR502" s="13">
        <v>825.33</v>
      </c>
      <c r="AS502" s="41">
        <v>24</v>
      </c>
      <c r="AT502" s="41">
        <v>33</v>
      </c>
      <c r="AU502" s="41">
        <v>22</v>
      </c>
      <c r="AV502" s="41">
        <v>17</v>
      </c>
      <c r="AW502" s="41">
        <v>24</v>
      </c>
      <c r="AX502" s="13">
        <f t="shared" si="399"/>
        <v>1.7447566427974266</v>
      </c>
      <c r="AY502" s="13">
        <f t="shared" si="400"/>
        <v>2.3990403838464611</v>
      </c>
      <c r="AZ502" s="13">
        <f t="shared" si="401"/>
        <v>1.599360255897641</v>
      </c>
      <c r="BA502" s="13">
        <f t="shared" si="402"/>
        <v>1.235869288648177</v>
      </c>
      <c r="BB502" s="13">
        <f t="shared" si="403"/>
        <v>1.7447566427974266</v>
      </c>
      <c r="BC502" s="13">
        <f t="shared" si="404"/>
        <v>10.178030303030303</v>
      </c>
      <c r="BD502" s="13">
        <f t="shared" si="405"/>
        <v>0.52954545454545454</v>
      </c>
      <c r="BE502" s="13">
        <f t="shared" si="406"/>
        <v>1.7974242424242424</v>
      </c>
      <c r="BF502" s="10">
        <v>25</v>
      </c>
      <c r="BG502" s="10">
        <v>7</v>
      </c>
      <c r="BH502" s="10">
        <v>0</v>
      </c>
      <c r="BI502" s="10">
        <v>32</v>
      </c>
      <c r="BJ502" s="10">
        <v>40</v>
      </c>
      <c r="BK502" s="10">
        <v>3</v>
      </c>
      <c r="BL502" s="10">
        <v>5</v>
      </c>
      <c r="BM502" s="10">
        <v>48</v>
      </c>
      <c r="BN502" s="39">
        <v>11.4</v>
      </c>
      <c r="BO502" s="39">
        <v>27.623999999999999</v>
      </c>
      <c r="BP502" s="13">
        <v>8.2859999999999996</v>
      </c>
      <c r="BQ502" s="13">
        <v>-1.4530000000000001</v>
      </c>
      <c r="BR502" s="13">
        <v>-0.46899999999999997</v>
      </c>
      <c r="BS502" s="13">
        <v>-0.40200000000000002</v>
      </c>
      <c r="BT502" s="13">
        <v>2.0960000000000001</v>
      </c>
      <c r="BU502" s="39">
        <v>8.0579999999999998</v>
      </c>
      <c r="BV502" s="39">
        <v>19.527000000000001</v>
      </c>
      <c r="BW502" s="13">
        <v>0.70699999999999996</v>
      </c>
      <c r="BX502" s="13">
        <v>-0.20899999999999999</v>
      </c>
      <c r="BY502" s="13">
        <v>0.36799999999999999</v>
      </c>
      <c r="BZ502" s="13">
        <v>2.476</v>
      </c>
      <c r="CA502" s="39">
        <v>3.3420000000000001</v>
      </c>
      <c r="CB502" s="39">
        <v>8.0980000000000008</v>
      </c>
      <c r="CC502" s="16">
        <v>41</v>
      </c>
      <c r="CD502" s="12">
        <v>780003</v>
      </c>
      <c r="CE502" s="73">
        <f t="shared" si="413"/>
        <v>969094.63636363635</v>
      </c>
      <c r="CF502" s="13">
        <v>18.7</v>
      </c>
      <c r="CG502" s="13">
        <v>17.600000000000001</v>
      </c>
      <c r="CH502" s="13">
        <v>-14.3</v>
      </c>
      <c r="CI502" s="17">
        <v>-0.4</v>
      </c>
      <c r="CJ502" s="13">
        <f t="shared" si="443"/>
        <v>-0.81723549662379591</v>
      </c>
      <c r="CK502" s="17">
        <v>-0.9</v>
      </c>
      <c r="CL502" s="13">
        <f t="shared" si="444"/>
        <v>-1.8387798674035407</v>
      </c>
      <c r="CM502" s="13">
        <v>-1.3</v>
      </c>
      <c r="CN502" s="10" t="s">
        <v>3040</v>
      </c>
      <c r="CO502" s="10" t="s">
        <v>3041</v>
      </c>
      <c r="CP502" s="10" t="s">
        <v>3105</v>
      </c>
      <c r="CQ502" s="10" t="s">
        <v>2414</v>
      </c>
      <c r="CR502" s="10">
        <v>70</v>
      </c>
      <c r="CS502" s="10">
        <v>185</v>
      </c>
      <c r="CT502" s="10">
        <v>61</v>
      </c>
      <c r="CU502" s="10" t="s">
        <v>3401</v>
      </c>
      <c r="CV502" s="10" t="s">
        <v>2382</v>
      </c>
      <c r="CW502" s="10">
        <v>3</v>
      </c>
      <c r="CX502" s="10">
        <v>1</v>
      </c>
      <c r="CY502" s="10">
        <v>1</v>
      </c>
      <c r="CZ502" s="79"/>
      <c r="DA502" s="10">
        <v>2</v>
      </c>
    </row>
    <row r="503" spans="1:105" x14ac:dyDescent="0.2">
      <c r="A503" s="44" t="s">
        <v>2372</v>
      </c>
      <c r="B503" s="43" t="s">
        <v>970</v>
      </c>
      <c r="C503" s="43" t="s">
        <v>971</v>
      </c>
      <c r="D503" s="42" t="s">
        <v>530</v>
      </c>
      <c r="E503" s="42" t="str">
        <f t="shared" ref="E503:E534" si="445">CONCATENATE(RIGHT(F503,LEN(F503)-SEARCH(" ",F503)), ", ", LEFT(F503, SEARCH(" ", F503)))</f>
        <v xml:space="preserve">York, Mike </v>
      </c>
      <c r="F503" s="42" t="s">
        <v>2881</v>
      </c>
      <c r="G503" s="45" t="s">
        <v>2376</v>
      </c>
      <c r="H503" s="43">
        <v>63</v>
      </c>
      <c r="I503" s="64">
        <v>6</v>
      </c>
      <c r="J503" s="64">
        <v>8</v>
      </c>
      <c r="K503" s="64">
        <v>14</v>
      </c>
      <c r="L503" s="43">
        <v>-8</v>
      </c>
      <c r="M503">
        <v>4</v>
      </c>
      <c r="N503">
        <v>85</v>
      </c>
      <c r="O503" s="4">
        <f t="shared" ref="O503:O518" si="446">IF(N503=0,0,I503/N503)</f>
        <v>7.0588235294117646E-2</v>
      </c>
      <c r="Q503">
        <v>1</v>
      </c>
      <c r="R503">
        <v>0</v>
      </c>
      <c r="S503">
        <v>104</v>
      </c>
      <c r="T503">
        <v>101</v>
      </c>
      <c r="U503" s="4">
        <f t="shared" ref="U503:U518" si="447">IF(S503+T503=0,0,S503/(S503+T503))</f>
        <v>0.50731707317073171</v>
      </c>
      <c r="V503">
        <v>5.6</v>
      </c>
      <c r="W503">
        <v>4</v>
      </c>
      <c r="X503">
        <v>2</v>
      </c>
      <c r="Y503">
        <v>0</v>
      </c>
      <c r="Z503">
        <v>0</v>
      </c>
      <c r="AA503">
        <v>2</v>
      </c>
      <c r="AB503">
        <v>6</v>
      </c>
      <c r="AC503" s="9">
        <f t="shared" si="387"/>
        <v>10.685663401602849</v>
      </c>
      <c r="AD503" s="9">
        <f t="shared" si="388"/>
        <v>5.3428317008014243</v>
      </c>
      <c r="AE503" s="9">
        <f t="shared" si="389"/>
        <v>0</v>
      </c>
      <c r="AF503" s="9">
        <f t="shared" si="390"/>
        <v>0</v>
      </c>
      <c r="AG503" s="9">
        <f t="shared" si="391"/>
        <v>3.8061003330337786</v>
      </c>
      <c r="AH503" s="9">
        <f t="shared" si="392"/>
        <v>11.418300999101337</v>
      </c>
      <c r="AI503" s="58">
        <f t="shared" si="393"/>
        <v>1.4272876248876671</v>
      </c>
      <c r="AJ503" s="58">
        <f t="shared" si="394"/>
        <v>4.8085485307212821</v>
      </c>
      <c r="AK503" s="58">
        <f t="shared" si="395"/>
        <v>4.918032786885246</v>
      </c>
      <c r="AL503" s="58">
        <f t="shared" si="396"/>
        <v>2.0933551831685784</v>
      </c>
      <c r="AM503" s="58">
        <f t="shared" si="397"/>
        <v>1.068566340160285</v>
      </c>
      <c r="AN503" s="58">
        <f t="shared" si="398"/>
        <v>4.918032786885246</v>
      </c>
      <c r="AO503" s="56">
        <v>630.56666666666672</v>
      </c>
      <c r="AP503" s="56">
        <v>112.3</v>
      </c>
      <c r="AQ503" s="56">
        <v>12.2</v>
      </c>
      <c r="AR503" s="57">
        <f>SUM(AO503:AQ503)</f>
        <v>755.06666666666672</v>
      </c>
      <c r="AS503">
        <v>17</v>
      </c>
      <c r="AT503">
        <v>24</v>
      </c>
      <c r="AU503">
        <v>21</v>
      </c>
      <c r="AV503">
        <v>8</v>
      </c>
      <c r="AW503">
        <v>14</v>
      </c>
      <c r="AX503" s="9">
        <f t="shared" si="399"/>
        <v>1.3508740950026485</v>
      </c>
      <c r="AY503" s="9">
        <f t="shared" si="400"/>
        <v>1.907116369415504</v>
      </c>
      <c r="AZ503" s="9">
        <f t="shared" si="401"/>
        <v>1.6687268232385661</v>
      </c>
      <c r="BA503" s="9">
        <f t="shared" si="402"/>
        <v>0.63570545647183474</v>
      </c>
      <c r="BB503" s="9">
        <f t="shared" si="403"/>
        <v>1.1124845488257107</v>
      </c>
      <c r="BC503" s="33">
        <f t="shared" si="404"/>
        <v>10.00899470899471</v>
      </c>
      <c r="BD503" s="33">
        <f t="shared" si="405"/>
        <v>0.19365079365079363</v>
      </c>
      <c r="BE503" s="33">
        <f t="shared" si="406"/>
        <v>1.7825396825396824</v>
      </c>
      <c r="BF503" s="42">
        <f>BI503-BG503-BH503</f>
        <v>15</v>
      </c>
      <c r="BG503" s="43">
        <v>9</v>
      </c>
      <c r="BH503" s="43">
        <v>1</v>
      </c>
      <c r="BI503" s="43">
        <v>25</v>
      </c>
      <c r="BJ503" s="42">
        <f>BM503-BK503-BL503</f>
        <v>22</v>
      </c>
      <c r="BK503" s="43">
        <v>2</v>
      </c>
      <c r="BL503" s="43">
        <v>1</v>
      </c>
      <c r="BM503" s="43">
        <v>25</v>
      </c>
      <c r="BN503" s="34">
        <f t="shared" ref="BN503:BN519" si="448">BU503+CA503</f>
        <v>13.309906866652288</v>
      </c>
      <c r="BO503" s="34">
        <f t="shared" ref="BO503:BO519" si="449">BN503/AR503*2000</f>
        <v>35.254918417761665</v>
      </c>
      <c r="BP503" s="33">
        <v>-5.0924878604162069</v>
      </c>
      <c r="BQ503" s="33">
        <v>3.9739077843691719</v>
      </c>
      <c r="BR503" s="33">
        <v>-1.1609382561855479</v>
      </c>
      <c r="BS503" s="33">
        <v>-0.16847305185554365</v>
      </c>
      <c r="BT503" s="33">
        <v>2.7940052769421149</v>
      </c>
      <c r="BU503" s="9">
        <f t="shared" ref="BU503:BU519" si="450">SUM(BP503:BT503)</f>
        <v>0.3460138928539882</v>
      </c>
      <c r="BV503" s="34">
        <f t="shared" ref="BV503:BV519" si="451">BU503/AR503*2000</f>
        <v>0.91651216542642111</v>
      </c>
      <c r="BW503" s="33">
        <v>5.5760469728646544</v>
      </c>
      <c r="BX503" s="33">
        <v>0.10395811107214867</v>
      </c>
      <c r="BY503" s="33">
        <v>0.6396615224269987</v>
      </c>
      <c r="BZ503" s="33">
        <v>6.6442263674344959</v>
      </c>
      <c r="CA503" s="9">
        <f t="shared" ref="CA503:CA519" si="452">SUM(BW503:BZ503)</f>
        <v>12.963892973798298</v>
      </c>
      <c r="CB503" s="34">
        <f t="shared" ref="CB503:CB519" si="453">CA503/AR503*2000</f>
        <v>34.33840625233524</v>
      </c>
      <c r="CC503" s="47">
        <v>49.820636999999998</v>
      </c>
      <c r="CD503">
        <v>679454</v>
      </c>
      <c r="CE503" s="68">
        <f t="shared" si="413"/>
        <v>884368.69841269846</v>
      </c>
      <c r="CF503" s="62">
        <v>15</v>
      </c>
      <c r="CG503" s="62">
        <v>12.9</v>
      </c>
      <c r="CH503" s="62">
        <v>-5.0999999999999996</v>
      </c>
      <c r="CI503" s="62">
        <v>-1.4</v>
      </c>
      <c r="CJ503" s="63">
        <f t="shared" si="443"/>
        <v>-3.1833857581384768</v>
      </c>
      <c r="CK503" s="62">
        <v>-0.1</v>
      </c>
      <c r="CL503" s="63">
        <f t="shared" si="444"/>
        <v>-0.22738469700989122</v>
      </c>
      <c r="CM503" s="62">
        <v>-1</v>
      </c>
      <c r="CN503" t="s">
        <v>565</v>
      </c>
      <c r="CO503" t="s">
        <v>3041</v>
      </c>
      <c r="CP503" t="s">
        <v>3105</v>
      </c>
      <c r="CQ503" t="s">
        <v>2414</v>
      </c>
      <c r="CR503">
        <v>70</v>
      </c>
      <c r="CS503">
        <v>185</v>
      </c>
      <c r="CT503">
        <v>16</v>
      </c>
      <c r="CU503" t="s">
        <v>3401</v>
      </c>
      <c r="CZ503" s="72">
        <v>1000000</v>
      </c>
      <c r="DA503">
        <v>0</v>
      </c>
    </row>
    <row r="504" spans="1:105" x14ac:dyDescent="0.2">
      <c r="A504" s="38" t="s">
        <v>2452</v>
      </c>
      <c r="B504" t="s">
        <v>530</v>
      </c>
      <c r="C504" t="s">
        <v>530</v>
      </c>
      <c r="D504" t="s">
        <v>530</v>
      </c>
      <c r="E504" t="str">
        <f t="shared" si="445"/>
        <v xml:space="preserve">Tollefsen, Ole-Kristian </v>
      </c>
      <c r="F504" s="42" t="s">
        <v>942</v>
      </c>
      <c r="G504" t="s">
        <v>1524</v>
      </c>
      <c r="H504">
        <v>70</v>
      </c>
      <c r="I504">
        <v>2</v>
      </c>
      <c r="J504">
        <v>3</v>
      </c>
      <c r="K504">
        <f>I504+J504</f>
        <v>5</v>
      </c>
      <c r="L504">
        <v>2</v>
      </c>
      <c r="M504">
        <v>123</v>
      </c>
      <c r="N504">
        <v>39</v>
      </c>
      <c r="O504" s="4">
        <f t="shared" si="446"/>
        <v>5.128205128205128E-2</v>
      </c>
      <c r="P504">
        <v>1475</v>
      </c>
      <c r="Q504">
        <v>0</v>
      </c>
      <c r="R504">
        <v>0</v>
      </c>
      <c r="S504">
        <v>0</v>
      </c>
      <c r="T504">
        <v>0</v>
      </c>
      <c r="U504" s="4">
        <f t="shared" si="447"/>
        <v>0</v>
      </c>
      <c r="V504" s="40">
        <v>0</v>
      </c>
      <c r="W504">
        <v>1</v>
      </c>
      <c r="X504">
        <v>0</v>
      </c>
      <c r="Y504">
        <v>0</v>
      </c>
      <c r="Z504">
        <v>0</v>
      </c>
      <c r="AA504">
        <f>I504-W504-Y504</f>
        <v>1</v>
      </c>
      <c r="AB504">
        <f>J504-X504-Z504</f>
        <v>3</v>
      </c>
      <c r="AC504" s="9">
        <f t="shared" si="387"/>
        <v>44.554455445544555</v>
      </c>
      <c r="AD504" s="9">
        <f t="shared" si="388"/>
        <v>0</v>
      </c>
      <c r="AE504" s="9">
        <f t="shared" si="389"/>
        <v>0</v>
      </c>
      <c r="AF504" s="9">
        <f t="shared" si="390"/>
        <v>0</v>
      </c>
      <c r="AG504" s="9">
        <f t="shared" si="391"/>
        <v>1.427580053534252</v>
      </c>
      <c r="AH504" s="9">
        <f t="shared" si="392"/>
        <v>4.2827401606027564</v>
      </c>
      <c r="AI504" s="6">
        <f t="shared" si="393"/>
        <v>0.1427580053534252</v>
      </c>
      <c r="AJ504" s="6">
        <f t="shared" si="394"/>
        <v>8.9108910891089099</v>
      </c>
      <c r="AK504" s="6">
        <f t="shared" si="395"/>
        <v>0</v>
      </c>
      <c r="AL504" s="6">
        <f t="shared" si="396"/>
        <v>0.356895013383563</v>
      </c>
      <c r="AM504" s="6">
        <f t="shared" si="397"/>
        <v>0</v>
      </c>
      <c r="AN504" s="6">
        <f t="shared" si="398"/>
        <v>0</v>
      </c>
      <c r="AO504" s="32">
        <v>840.58333333333337</v>
      </c>
      <c r="AP504" s="32">
        <v>6.7333333333333334</v>
      </c>
      <c r="AQ504" s="32">
        <v>148.94999999999999</v>
      </c>
      <c r="AR504" s="32">
        <v>996.26666666666665</v>
      </c>
      <c r="AS504" s="40">
        <v>66</v>
      </c>
      <c r="AT504" s="40">
        <v>154</v>
      </c>
      <c r="AU504" s="40">
        <v>15</v>
      </c>
      <c r="AV504" s="40">
        <v>18</v>
      </c>
      <c r="AW504" s="40">
        <v>9</v>
      </c>
      <c r="AX504" s="9">
        <f t="shared" si="399"/>
        <v>3.9748394004282654</v>
      </c>
      <c r="AY504" s="9">
        <f t="shared" si="400"/>
        <v>9.2746252676659537</v>
      </c>
      <c r="AZ504" s="9">
        <f t="shared" si="401"/>
        <v>0.90337259100642409</v>
      </c>
      <c r="BA504" s="9">
        <f t="shared" si="402"/>
        <v>1.0840471092077089</v>
      </c>
      <c r="BB504" s="9">
        <f t="shared" si="403"/>
        <v>0.54202355460385443</v>
      </c>
      <c r="BC504" s="9">
        <f t="shared" si="404"/>
        <v>12.008333333333335</v>
      </c>
      <c r="BD504" s="9">
        <f t="shared" si="405"/>
        <v>2.1278571428571427</v>
      </c>
      <c r="BE504" s="9">
        <f t="shared" si="406"/>
        <v>9.6190476190476187E-2</v>
      </c>
      <c r="BF504" s="3">
        <v>2</v>
      </c>
      <c r="BG504" s="3">
        <v>1</v>
      </c>
      <c r="BH504" s="3">
        <v>0</v>
      </c>
      <c r="BI504" s="3">
        <v>3</v>
      </c>
      <c r="BJ504" s="3">
        <v>5</v>
      </c>
      <c r="BK504" s="3">
        <v>0</v>
      </c>
      <c r="BL504" s="3">
        <v>0</v>
      </c>
      <c r="BM504" s="3">
        <v>5</v>
      </c>
      <c r="BN504" s="34">
        <f t="shared" si="448"/>
        <v>19.918735844254737</v>
      </c>
      <c r="BO504" s="34">
        <f t="shared" si="449"/>
        <v>39.986755575993186</v>
      </c>
      <c r="BP504" s="34">
        <v>-2.8393425611344356</v>
      </c>
      <c r="BQ504" s="34">
        <v>1.6599696705939073</v>
      </c>
      <c r="BR504" s="34">
        <v>4.6520724060086158E-2</v>
      </c>
      <c r="BS504" s="34">
        <v>-0.2932035925032706</v>
      </c>
      <c r="BT504" s="34">
        <v>0</v>
      </c>
      <c r="BU504" s="34">
        <f t="shared" si="450"/>
        <v>-1.4260557589837126</v>
      </c>
      <c r="BV504" s="34">
        <f t="shared" si="451"/>
        <v>-2.8627993020283311</v>
      </c>
      <c r="BW504" s="34">
        <v>25.839046194636786</v>
      </c>
      <c r="BX504" s="34">
        <v>0.16637691911687633</v>
      </c>
      <c r="BY504" s="34">
        <v>5.5082997669394667</v>
      </c>
      <c r="BZ504" s="34">
        <v>-10.168931277454679</v>
      </c>
      <c r="CA504" s="34">
        <f t="shared" si="452"/>
        <v>21.344791603238448</v>
      </c>
      <c r="CB504" s="34">
        <f t="shared" si="453"/>
        <v>42.849554878021507</v>
      </c>
      <c r="CC504" s="15">
        <v>42</v>
      </c>
      <c r="CD504" s="7">
        <v>429575</v>
      </c>
      <c r="CE504" s="68">
        <f t="shared" si="413"/>
        <v>503216.42857142858</v>
      </c>
      <c r="CF504" s="9">
        <v>17.3</v>
      </c>
      <c r="CG504" s="9">
        <v>23.7</v>
      </c>
      <c r="CH504" s="9">
        <v>5.5</v>
      </c>
      <c r="CI504" s="9">
        <v>-2</v>
      </c>
      <c r="CJ504" s="9">
        <f t="shared" si="443"/>
        <v>-3.4723729328529886</v>
      </c>
      <c r="CK504" s="9">
        <v>3.8</v>
      </c>
      <c r="CL504" s="9">
        <f t="shared" si="444"/>
        <v>6.5975085724206775</v>
      </c>
      <c r="CM504" s="9">
        <v>1.8</v>
      </c>
      <c r="CN504" t="s">
        <v>1276</v>
      </c>
      <c r="CO504" t="s">
        <v>1277</v>
      </c>
      <c r="CQ504" t="s">
        <v>1083</v>
      </c>
      <c r="CR504">
        <v>74</v>
      </c>
      <c r="CS504">
        <v>211</v>
      </c>
      <c r="CT504">
        <v>55</v>
      </c>
      <c r="CU504" t="s">
        <v>3402</v>
      </c>
      <c r="CV504" t="s">
        <v>3090</v>
      </c>
      <c r="CW504">
        <v>0</v>
      </c>
      <c r="CX504">
        <v>0</v>
      </c>
      <c r="CY504">
        <v>0</v>
      </c>
      <c r="CZ504" s="70"/>
      <c r="DA504">
        <v>0</v>
      </c>
    </row>
    <row r="505" spans="1:105" x14ac:dyDescent="0.2">
      <c r="A505" s="44" t="s">
        <v>2372</v>
      </c>
      <c r="B505" s="43" t="s">
        <v>530</v>
      </c>
      <c r="C505" s="43" t="s">
        <v>530</v>
      </c>
      <c r="D505" s="42" t="s">
        <v>530</v>
      </c>
      <c r="E505" s="42" t="str">
        <f t="shared" si="445"/>
        <v xml:space="preserve">Tollefsen, Ole-Kristian </v>
      </c>
      <c r="F505" s="42" t="s">
        <v>942</v>
      </c>
      <c r="G505" s="45" t="s">
        <v>2374</v>
      </c>
      <c r="H505" s="43">
        <v>51</v>
      </c>
      <c r="I505" s="64">
        <v>2</v>
      </c>
      <c r="J505" s="64">
        <v>2</v>
      </c>
      <c r="K505" s="64">
        <v>4</v>
      </c>
      <c r="L505" s="43">
        <v>-3</v>
      </c>
      <c r="M505">
        <v>111</v>
      </c>
      <c r="N505">
        <v>21</v>
      </c>
      <c r="O505" s="4">
        <f t="shared" si="446"/>
        <v>9.5238095238095233E-2</v>
      </c>
      <c r="Q505">
        <v>0</v>
      </c>
      <c r="R505">
        <v>0</v>
      </c>
      <c r="S505">
        <v>0</v>
      </c>
      <c r="T505">
        <v>0</v>
      </c>
      <c r="U505" s="4">
        <f t="shared" si="447"/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2</v>
      </c>
      <c r="AC505" s="9">
        <f t="shared" si="387"/>
        <v>0</v>
      </c>
      <c r="AD505" s="9">
        <f t="shared" si="388"/>
        <v>0</v>
      </c>
      <c r="AE505" s="9">
        <f t="shared" si="389"/>
        <v>3.213711837171934</v>
      </c>
      <c r="AF505" s="9">
        <f t="shared" si="390"/>
        <v>0</v>
      </c>
      <c r="AG505" s="9">
        <f t="shared" si="391"/>
        <v>2.2530275057107989</v>
      </c>
      <c r="AH505" s="9">
        <f t="shared" si="392"/>
        <v>4.5060550114215978</v>
      </c>
      <c r="AI505" s="58">
        <f t="shared" si="393"/>
        <v>1.915073379854179</v>
      </c>
      <c r="AJ505" s="58">
        <f t="shared" si="394"/>
        <v>0</v>
      </c>
      <c r="AK505" s="58">
        <f t="shared" si="395"/>
        <v>1.9282271023031601</v>
      </c>
      <c r="AL505" s="58">
        <f t="shared" si="396"/>
        <v>2.478330256281879</v>
      </c>
      <c r="AM505" s="58">
        <f t="shared" si="397"/>
        <v>34.285714285714285</v>
      </c>
      <c r="AN505" s="58">
        <f t="shared" si="398"/>
        <v>5.1419389394750947</v>
      </c>
      <c r="AO505" s="56">
        <v>532.61666666666667</v>
      </c>
      <c r="AP505" s="56">
        <v>1.75</v>
      </c>
      <c r="AQ505" s="56">
        <v>93.35</v>
      </c>
      <c r="AR505" s="57">
        <f>SUM(AO505:AQ505)</f>
        <v>627.7166666666667</v>
      </c>
      <c r="AS505">
        <v>20</v>
      </c>
      <c r="AT505">
        <v>91</v>
      </c>
      <c r="AU505">
        <v>12</v>
      </c>
      <c r="AV505">
        <v>9</v>
      </c>
      <c r="AW505">
        <v>2</v>
      </c>
      <c r="AX505" s="9">
        <f t="shared" si="399"/>
        <v>1.9116905185460533</v>
      </c>
      <c r="AY505" s="9">
        <f t="shared" si="400"/>
        <v>8.69819185938454</v>
      </c>
      <c r="AZ505" s="9">
        <f t="shared" si="401"/>
        <v>1.1470143111276319</v>
      </c>
      <c r="BA505" s="9">
        <f t="shared" si="402"/>
        <v>0.86026073334572384</v>
      </c>
      <c r="BB505" s="9">
        <f t="shared" si="403"/>
        <v>0.19116905185460531</v>
      </c>
      <c r="BC505" s="33">
        <f t="shared" si="404"/>
        <v>10.443464052287581</v>
      </c>
      <c r="BD505" s="33">
        <f t="shared" si="405"/>
        <v>1.830392156862745</v>
      </c>
      <c r="BE505" s="33">
        <f t="shared" si="406"/>
        <v>3.4313725490196081E-2</v>
      </c>
      <c r="BF505" s="42">
        <f>BI505-BG505-BH505</f>
        <v>17</v>
      </c>
      <c r="BG505" s="43">
        <v>0</v>
      </c>
      <c r="BH505" s="43">
        <v>3</v>
      </c>
      <c r="BI505" s="43">
        <v>20</v>
      </c>
      <c r="BJ505" s="42">
        <f>BM505-BK505-BL505</f>
        <v>22</v>
      </c>
      <c r="BK505" s="43">
        <v>1</v>
      </c>
      <c r="BL505" s="43">
        <v>8</v>
      </c>
      <c r="BM505" s="43">
        <v>31</v>
      </c>
      <c r="BN505" s="34">
        <f t="shared" si="448"/>
        <v>15.375128970323233</v>
      </c>
      <c r="BO505" s="34">
        <f t="shared" si="449"/>
        <v>48.987480456649443</v>
      </c>
      <c r="BP505" s="33">
        <v>-0.10516977307417801</v>
      </c>
      <c r="BQ505" s="33">
        <v>-6.7917182114155539E-2</v>
      </c>
      <c r="BR505" s="33">
        <v>2.9358902701930671</v>
      </c>
      <c r="BS505" s="33">
        <v>2.3389023704998122</v>
      </c>
      <c r="BT505" s="33">
        <v>0</v>
      </c>
      <c r="BU505" s="9">
        <f t="shared" si="450"/>
        <v>5.1017056855045464</v>
      </c>
      <c r="BV505" s="34">
        <f t="shared" si="451"/>
        <v>16.25480397898589</v>
      </c>
      <c r="BW505" s="33">
        <v>12.81085483645653</v>
      </c>
      <c r="BX505" s="33">
        <v>6.0906964980645614E-2</v>
      </c>
      <c r="BY505" s="33">
        <v>8.0900953905900153</v>
      </c>
      <c r="BZ505" s="33">
        <v>-10.688433907208502</v>
      </c>
      <c r="CA505" s="9">
        <f t="shared" si="452"/>
        <v>10.273423284818687</v>
      </c>
      <c r="CB505" s="34">
        <f t="shared" si="453"/>
        <v>32.732676477663553</v>
      </c>
      <c r="CC505" s="47">
        <v>37.230533999999999</v>
      </c>
      <c r="CD505">
        <v>358839</v>
      </c>
      <c r="CE505" s="68">
        <f t="shared" si="413"/>
        <v>576956.82352941181</v>
      </c>
      <c r="CF505" s="62">
        <v>12.2</v>
      </c>
      <c r="CG505" s="62">
        <v>16.399999999999999</v>
      </c>
      <c r="CH505" s="62">
        <v>-2.6</v>
      </c>
      <c r="CI505" s="62">
        <v>-1</v>
      </c>
      <c r="CJ505" s="63">
        <f t="shared" si="443"/>
        <v>-2.7669533537780446</v>
      </c>
      <c r="CK505" s="62">
        <v>1.1000000000000001</v>
      </c>
      <c r="CL505" s="63">
        <f t="shared" si="444"/>
        <v>3.043648689155849</v>
      </c>
      <c r="CM505" s="62">
        <v>0.2</v>
      </c>
      <c r="CN505" t="s">
        <v>628</v>
      </c>
      <c r="CO505" t="s">
        <v>1082</v>
      </c>
      <c r="CQ505" t="s">
        <v>1083</v>
      </c>
      <c r="CR505">
        <v>74</v>
      </c>
      <c r="CS505">
        <v>211</v>
      </c>
      <c r="CT505">
        <v>55</v>
      </c>
      <c r="CU505" t="s">
        <v>3402</v>
      </c>
      <c r="CZ505" s="72">
        <v>675000</v>
      </c>
      <c r="DA505">
        <v>0</v>
      </c>
    </row>
    <row r="506" spans="1:105" x14ac:dyDescent="0.2">
      <c r="A506" s="38" t="s">
        <v>2452</v>
      </c>
      <c r="B506" t="s">
        <v>970</v>
      </c>
      <c r="C506" t="s">
        <v>970</v>
      </c>
      <c r="D506" s="82" t="s">
        <v>530</v>
      </c>
      <c r="E506" t="str">
        <f t="shared" si="445"/>
        <v xml:space="preserve">Umberger, R.J. </v>
      </c>
      <c r="F506" t="s">
        <v>2309</v>
      </c>
      <c r="G506" t="s">
        <v>1537</v>
      </c>
      <c r="H506">
        <v>81</v>
      </c>
      <c r="I506">
        <v>16</v>
      </c>
      <c r="J506">
        <v>12</v>
      </c>
      <c r="K506">
        <f>I506+J506</f>
        <v>28</v>
      </c>
      <c r="L506">
        <v>-32</v>
      </c>
      <c r="M506">
        <v>41</v>
      </c>
      <c r="N506">
        <v>134</v>
      </c>
      <c r="O506" s="4">
        <f t="shared" si="446"/>
        <v>0.11940298507462686</v>
      </c>
      <c r="P506">
        <v>1685</v>
      </c>
      <c r="Q506">
        <v>1</v>
      </c>
      <c r="R506">
        <v>0</v>
      </c>
      <c r="S506">
        <v>238</v>
      </c>
      <c r="T506">
        <v>297</v>
      </c>
      <c r="U506" s="4">
        <f t="shared" si="447"/>
        <v>0.44485981308411215</v>
      </c>
      <c r="V506" s="40">
        <v>11.2</v>
      </c>
      <c r="W506">
        <v>2</v>
      </c>
      <c r="X506">
        <v>1</v>
      </c>
      <c r="Y506">
        <v>2</v>
      </c>
      <c r="Z506">
        <v>3</v>
      </c>
      <c r="AA506">
        <f>I506-W506-Y506</f>
        <v>12</v>
      </c>
      <c r="AB506">
        <f>J506-X506-Z506</f>
        <v>8</v>
      </c>
      <c r="AC506" s="9">
        <f t="shared" si="387"/>
        <v>8.0789946140035909</v>
      </c>
      <c r="AD506" s="9">
        <f t="shared" si="388"/>
        <v>4.0394973070017954</v>
      </c>
      <c r="AE506" s="9">
        <f t="shared" si="389"/>
        <v>2.9358995269939649</v>
      </c>
      <c r="AF506" s="9">
        <f t="shared" si="390"/>
        <v>4.403849290490947</v>
      </c>
      <c r="AG506" s="9">
        <f t="shared" si="391"/>
        <v>16.019579486038491</v>
      </c>
      <c r="AH506" s="9">
        <f t="shared" si="392"/>
        <v>10.679719657358994</v>
      </c>
      <c r="AI506" s="6">
        <f t="shared" si="393"/>
        <v>1.6019579486038493</v>
      </c>
      <c r="AJ506" s="6">
        <f t="shared" si="394"/>
        <v>5.6552962298025138</v>
      </c>
      <c r="AK506" s="6">
        <f t="shared" si="395"/>
        <v>2.3487196215951718</v>
      </c>
      <c r="AL506" s="6">
        <f t="shared" si="396"/>
        <v>4.2051396150851046</v>
      </c>
      <c r="AM506" s="6">
        <f t="shared" si="397"/>
        <v>0</v>
      </c>
      <c r="AN506" s="6">
        <f t="shared" si="398"/>
        <v>5.8717990539879299</v>
      </c>
      <c r="AO506" s="32">
        <v>898.9</v>
      </c>
      <c r="AP506" s="32">
        <v>74.266666666666666</v>
      </c>
      <c r="AQ506" s="32">
        <v>204.36666666666667</v>
      </c>
      <c r="AR506" s="32">
        <v>1177.5333333333333</v>
      </c>
      <c r="AS506" s="40">
        <v>65</v>
      </c>
      <c r="AT506" s="40">
        <v>69</v>
      </c>
      <c r="AU506" s="40">
        <v>66</v>
      </c>
      <c r="AV506" s="40">
        <v>38</v>
      </c>
      <c r="AW506" s="40">
        <v>36</v>
      </c>
      <c r="AX506" s="9">
        <f t="shared" si="399"/>
        <v>3.3120081526354528</v>
      </c>
      <c r="AY506" s="9">
        <f t="shared" si="400"/>
        <v>3.5158240389514805</v>
      </c>
      <c r="AZ506" s="9">
        <f t="shared" si="401"/>
        <v>3.3629621242144596</v>
      </c>
      <c r="BA506" s="9">
        <f t="shared" si="402"/>
        <v>1.9362509200022646</v>
      </c>
      <c r="BB506" s="9">
        <f t="shared" si="403"/>
        <v>1.8343429768442507</v>
      </c>
      <c r="BC506" s="9">
        <f t="shared" si="404"/>
        <v>11.09753086419753</v>
      </c>
      <c r="BD506" s="9">
        <f t="shared" si="405"/>
        <v>2.5230452674897119</v>
      </c>
      <c r="BE506" s="9">
        <f t="shared" si="406"/>
        <v>0.91687242798353907</v>
      </c>
      <c r="BF506" s="3">
        <v>24</v>
      </c>
      <c r="BG506" s="3">
        <v>7</v>
      </c>
      <c r="BH506" s="3">
        <v>8</v>
      </c>
      <c r="BI506" s="3">
        <v>39</v>
      </c>
      <c r="BJ506" s="3">
        <v>63</v>
      </c>
      <c r="BK506" s="3">
        <v>0</v>
      </c>
      <c r="BL506" s="3">
        <v>20</v>
      </c>
      <c r="BM506" s="3">
        <v>83</v>
      </c>
      <c r="BN506" s="34">
        <f t="shared" si="448"/>
        <v>30.055775573495836</v>
      </c>
      <c r="BO506" s="34">
        <f t="shared" si="449"/>
        <v>51.048704478563955</v>
      </c>
      <c r="BP506" s="34">
        <v>8.3526018091360239</v>
      </c>
      <c r="BQ506" s="34">
        <v>0.5995746721223385</v>
      </c>
      <c r="BR506" s="34">
        <v>-0.3974944395829686</v>
      </c>
      <c r="BS506" s="34">
        <v>6.2303222218157046</v>
      </c>
      <c r="BT506" s="34">
        <v>0</v>
      </c>
      <c r="BU506" s="34">
        <f t="shared" si="450"/>
        <v>14.785004263491098</v>
      </c>
      <c r="BV506" s="34">
        <f t="shared" si="451"/>
        <v>25.111822901247407</v>
      </c>
      <c r="BW506" s="34">
        <v>-1.2559683393312819</v>
      </c>
      <c r="BX506" s="34">
        <v>0.30024941882808803</v>
      </c>
      <c r="BY506" s="34">
        <v>9.7677567551895077</v>
      </c>
      <c r="BZ506" s="34">
        <v>6.4587334753184233</v>
      </c>
      <c r="CA506" s="34">
        <f t="shared" si="452"/>
        <v>15.270771310004736</v>
      </c>
      <c r="CB506" s="34">
        <f t="shared" si="453"/>
        <v>25.936881577316544</v>
      </c>
      <c r="CC506" s="15">
        <v>24</v>
      </c>
      <c r="CD506" s="7">
        <v>683135</v>
      </c>
      <c r="CE506" s="68">
        <f t="shared" si="413"/>
        <v>691568.76543209876</v>
      </c>
      <c r="CF506" s="9">
        <v>23.8</v>
      </c>
      <c r="CG506" s="9">
        <v>27.7</v>
      </c>
      <c r="CH506" s="9">
        <v>-18.7</v>
      </c>
      <c r="CI506" s="9">
        <v>-0.3</v>
      </c>
      <c r="CJ506" s="9">
        <f t="shared" si="443"/>
        <v>-0.41204074625157378</v>
      </c>
      <c r="CK506" s="9">
        <v>-1.3</v>
      </c>
      <c r="CL506" s="9">
        <f t="shared" si="444"/>
        <v>-1.7855099004234867</v>
      </c>
      <c r="CM506" s="9">
        <v>-1.6</v>
      </c>
      <c r="CN506" t="s">
        <v>3528</v>
      </c>
      <c r="CO506" t="s">
        <v>3522</v>
      </c>
      <c r="CP506" t="s">
        <v>3523</v>
      </c>
      <c r="CQ506" t="s">
        <v>2414</v>
      </c>
      <c r="CR506">
        <v>74</v>
      </c>
      <c r="CS506">
        <v>200</v>
      </c>
      <c r="CT506">
        <v>20</v>
      </c>
      <c r="CU506" t="s">
        <v>3402</v>
      </c>
      <c r="CV506" t="s">
        <v>2382</v>
      </c>
      <c r="CW506">
        <v>0</v>
      </c>
      <c r="CX506">
        <v>0</v>
      </c>
      <c r="CY506">
        <v>0</v>
      </c>
      <c r="CZ506" s="70"/>
      <c r="DA506">
        <v>0</v>
      </c>
    </row>
    <row r="507" spans="1:105" x14ac:dyDescent="0.2">
      <c r="A507" s="44" t="s">
        <v>2372</v>
      </c>
      <c r="B507" s="46" t="s">
        <v>970</v>
      </c>
      <c r="C507" s="46" t="s">
        <v>970</v>
      </c>
      <c r="D507" s="82" t="s">
        <v>530</v>
      </c>
      <c r="E507" s="42" t="str">
        <f t="shared" si="445"/>
        <v xml:space="preserve">Umberger, R.J. </v>
      </c>
      <c r="F507" s="42" t="s">
        <v>2309</v>
      </c>
      <c r="G507" s="45" t="s">
        <v>2378</v>
      </c>
      <c r="H507" s="43">
        <v>74</v>
      </c>
      <c r="I507" s="64">
        <v>13</v>
      </c>
      <c r="J507" s="64">
        <v>37</v>
      </c>
      <c r="K507" s="64">
        <v>50</v>
      </c>
      <c r="L507" s="43">
        <v>0</v>
      </c>
      <c r="M507">
        <v>19</v>
      </c>
      <c r="N507">
        <v>173</v>
      </c>
      <c r="O507" s="4">
        <f t="shared" si="446"/>
        <v>7.5144508670520235E-2</v>
      </c>
      <c r="Q507">
        <v>3</v>
      </c>
      <c r="R507">
        <v>0</v>
      </c>
      <c r="S507">
        <v>45</v>
      </c>
      <c r="T507">
        <v>72</v>
      </c>
      <c r="U507" s="4">
        <f t="shared" si="447"/>
        <v>0.38461538461538464</v>
      </c>
      <c r="V507">
        <v>2.6</v>
      </c>
      <c r="W507">
        <v>4</v>
      </c>
      <c r="X507">
        <v>8</v>
      </c>
      <c r="Y507">
        <v>0</v>
      </c>
      <c r="Z507">
        <v>5</v>
      </c>
      <c r="AA507">
        <v>9</v>
      </c>
      <c r="AB507">
        <v>24</v>
      </c>
      <c r="AC507" s="9">
        <f t="shared" si="387"/>
        <v>9.1766505225592656</v>
      </c>
      <c r="AD507" s="9">
        <f t="shared" si="388"/>
        <v>18.353301045118531</v>
      </c>
      <c r="AE507" s="9">
        <f t="shared" si="389"/>
        <v>0</v>
      </c>
      <c r="AF507" s="9">
        <f t="shared" si="390"/>
        <v>7.8747046985738045</v>
      </c>
      <c r="AG507" s="9">
        <f t="shared" si="391"/>
        <v>10.79028874013388</v>
      </c>
      <c r="AH507" s="9">
        <f t="shared" si="392"/>
        <v>28.77410330702368</v>
      </c>
      <c r="AI507" s="58">
        <f t="shared" si="393"/>
        <v>2.517734039364572</v>
      </c>
      <c r="AJ507" s="58">
        <f t="shared" si="394"/>
        <v>7.800152944175375</v>
      </c>
      <c r="AK507" s="58">
        <f t="shared" si="395"/>
        <v>1.5749409397147609</v>
      </c>
      <c r="AL507" s="58">
        <f t="shared" si="396"/>
        <v>2.69757218503347</v>
      </c>
      <c r="AM507" s="58">
        <f t="shared" si="397"/>
        <v>0.91766505225592654</v>
      </c>
      <c r="AN507" s="58">
        <f t="shared" si="398"/>
        <v>6.2997637588590436</v>
      </c>
      <c r="AO507" s="56">
        <v>1000.9</v>
      </c>
      <c r="AP507" s="56">
        <v>130.76666666666668</v>
      </c>
      <c r="AQ507" s="56">
        <v>190.48333333333332</v>
      </c>
      <c r="AR507" s="57">
        <f>SUM(AO507:AQ507)</f>
        <v>1322.15</v>
      </c>
      <c r="AS507">
        <v>59</v>
      </c>
      <c r="AT507">
        <v>64</v>
      </c>
      <c r="AU507">
        <v>46</v>
      </c>
      <c r="AV507">
        <v>32</v>
      </c>
      <c r="AW507">
        <v>40</v>
      </c>
      <c r="AX507" s="9">
        <f t="shared" si="399"/>
        <v>2.677457172030405</v>
      </c>
      <c r="AY507" s="9">
        <f t="shared" si="400"/>
        <v>2.9043603222024728</v>
      </c>
      <c r="AZ507" s="9">
        <f t="shared" si="401"/>
        <v>2.0875089815830274</v>
      </c>
      <c r="BA507" s="9">
        <f t="shared" si="402"/>
        <v>1.4521801611012364</v>
      </c>
      <c r="BB507" s="9">
        <f t="shared" si="403"/>
        <v>1.8152252013765455</v>
      </c>
      <c r="BC507" s="33">
        <f t="shared" si="404"/>
        <v>13.525675675675675</v>
      </c>
      <c r="BD507" s="33">
        <f t="shared" si="405"/>
        <v>2.5740990990990991</v>
      </c>
      <c r="BE507" s="33">
        <f t="shared" si="406"/>
        <v>1.7671171171171174</v>
      </c>
      <c r="BF507" s="42">
        <f>BI507-BG507-BH507</f>
        <v>42</v>
      </c>
      <c r="BG507" s="43">
        <v>17</v>
      </c>
      <c r="BH507" s="43">
        <v>5</v>
      </c>
      <c r="BI507" s="43">
        <v>64</v>
      </c>
      <c r="BJ507" s="42">
        <f>BM507-BK507-BL507</f>
        <v>45</v>
      </c>
      <c r="BK507" s="43">
        <v>2</v>
      </c>
      <c r="BL507" s="43">
        <v>20</v>
      </c>
      <c r="BM507" s="43">
        <v>67</v>
      </c>
      <c r="BN507" s="34">
        <f t="shared" si="448"/>
        <v>51.688776556006886</v>
      </c>
      <c r="BO507" s="34">
        <f t="shared" si="449"/>
        <v>78.188974860654056</v>
      </c>
      <c r="BP507" s="33">
        <v>18.971063471892517</v>
      </c>
      <c r="BQ507" s="33">
        <v>8.4215204774345356</v>
      </c>
      <c r="BR507" s="33">
        <v>0.55168236462734965</v>
      </c>
      <c r="BS507" s="33">
        <v>3.3764331202587532</v>
      </c>
      <c r="BT507" s="33">
        <v>0</v>
      </c>
      <c r="BU507" s="9">
        <f t="shared" si="450"/>
        <v>31.320699434213157</v>
      </c>
      <c r="BV507" s="34">
        <f t="shared" si="451"/>
        <v>47.378435781436529</v>
      </c>
      <c r="BW507" s="33">
        <v>5.3163351185487375</v>
      </c>
      <c r="BX507" s="33">
        <v>9.2073982417928524E-2</v>
      </c>
      <c r="BY507" s="33">
        <v>6.7104531420868829</v>
      </c>
      <c r="BZ507" s="33">
        <v>8.2492148787401831</v>
      </c>
      <c r="CA507" s="9">
        <f t="shared" si="452"/>
        <v>20.368077121793732</v>
      </c>
      <c r="CB507" s="34">
        <f t="shared" si="453"/>
        <v>30.810539079217534</v>
      </c>
      <c r="CC507" s="47">
        <v>55.451374000000001</v>
      </c>
      <c r="CD507">
        <v>2302542</v>
      </c>
      <c r="CE507" s="68">
        <f t="shared" si="413"/>
        <v>2551465.4594594594</v>
      </c>
      <c r="CF507" s="62">
        <v>26.8</v>
      </c>
      <c r="CG507" s="62">
        <v>29.2</v>
      </c>
      <c r="CH507" s="62">
        <v>-1.5</v>
      </c>
      <c r="CI507" s="62">
        <v>6</v>
      </c>
      <c r="CJ507" s="63">
        <f t="shared" si="443"/>
        <v>7.3019350127783857</v>
      </c>
      <c r="CK507" s="62">
        <v>1.4</v>
      </c>
      <c r="CL507" s="63">
        <f t="shared" si="444"/>
        <v>1.7037848363149566</v>
      </c>
      <c r="CM507" s="62">
        <v>7.4</v>
      </c>
      <c r="CN507" t="s">
        <v>673</v>
      </c>
      <c r="CO507" t="s">
        <v>3522</v>
      </c>
      <c r="CP507" t="s">
        <v>3523</v>
      </c>
      <c r="CQ507" t="s">
        <v>2414</v>
      </c>
      <c r="CR507">
        <v>74</v>
      </c>
      <c r="CS507">
        <v>200</v>
      </c>
      <c r="CT507">
        <v>20</v>
      </c>
      <c r="CU507" t="s">
        <v>3402</v>
      </c>
      <c r="CZ507" s="72">
        <v>1150000</v>
      </c>
      <c r="DA507">
        <v>0</v>
      </c>
    </row>
    <row r="508" spans="1:105" x14ac:dyDescent="0.2">
      <c r="A508" s="38" t="s">
        <v>2452</v>
      </c>
      <c r="B508" t="s">
        <v>960</v>
      </c>
      <c r="C508" t="s">
        <v>960</v>
      </c>
      <c r="D508" s="82" t="s">
        <v>530</v>
      </c>
      <c r="E508" t="str">
        <f t="shared" si="445"/>
        <v xml:space="preserve">Torres, Raffi </v>
      </c>
      <c r="F508" t="s">
        <v>945</v>
      </c>
      <c r="G508" t="s">
        <v>1540</v>
      </c>
      <c r="H508">
        <v>82</v>
      </c>
      <c r="I508">
        <v>15</v>
      </c>
      <c r="J508">
        <v>19</v>
      </c>
      <c r="K508">
        <f>I508+J508</f>
        <v>34</v>
      </c>
      <c r="L508">
        <v>-7</v>
      </c>
      <c r="M508">
        <v>88</v>
      </c>
      <c r="N508">
        <v>154</v>
      </c>
      <c r="O508" s="4">
        <f t="shared" si="446"/>
        <v>9.7402597402597407E-2</v>
      </c>
      <c r="P508">
        <v>1600</v>
      </c>
      <c r="Q508">
        <v>0</v>
      </c>
      <c r="R508">
        <v>0</v>
      </c>
      <c r="S508">
        <v>22</v>
      </c>
      <c r="T508">
        <v>28</v>
      </c>
      <c r="U508" s="4">
        <f t="shared" si="447"/>
        <v>0.44</v>
      </c>
      <c r="V508" s="40">
        <v>1</v>
      </c>
      <c r="W508">
        <v>1</v>
      </c>
      <c r="X508">
        <v>0</v>
      </c>
      <c r="Y508">
        <v>0</v>
      </c>
      <c r="Z508">
        <v>0</v>
      </c>
      <c r="AA508">
        <f>I508-W508-Y508</f>
        <v>14</v>
      </c>
      <c r="AB508">
        <f>J508-X508-Z508</f>
        <v>19</v>
      </c>
      <c r="AC508" s="9">
        <f t="shared" si="387"/>
        <v>1.9953441968739609</v>
      </c>
      <c r="AD508" s="9">
        <f t="shared" si="388"/>
        <v>0</v>
      </c>
      <c r="AE508" s="9">
        <f t="shared" si="389"/>
        <v>0</v>
      </c>
      <c r="AF508" s="9">
        <f t="shared" si="390"/>
        <v>0</v>
      </c>
      <c r="AG508" s="9">
        <f t="shared" si="391"/>
        <v>16.46144298918901</v>
      </c>
      <c r="AH508" s="9">
        <f t="shared" si="392"/>
        <v>22.340529771042227</v>
      </c>
      <c r="AI508" s="6">
        <f t="shared" si="393"/>
        <v>2.4692164483783516</v>
      </c>
      <c r="AJ508" s="6">
        <f t="shared" si="394"/>
        <v>1.1972065181243765</v>
      </c>
      <c r="AK508" s="6">
        <f t="shared" si="395"/>
        <v>0</v>
      </c>
      <c r="AL508" s="6">
        <f t="shared" si="396"/>
        <v>2.4692164483783516</v>
      </c>
      <c r="AM508" s="6">
        <f t="shared" si="397"/>
        <v>0.39906883937479215</v>
      </c>
      <c r="AN508" s="6">
        <f t="shared" si="398"/>
        <v>0</v>
      </c>
      <c r="AO508" s="32">
        <v>1020.5666666666668</v>
      </c>
      <c r="AP508" s="32">
        <v>150.35</v>
      </c>
      <c r="AQ508" s="32">
        <v>3.583333333333333</v>
      </c>
      <c r="AR508" s="32">
        <v>1174.5</v>
      </c>
      <c r="AS508" s="40">
        <v>25</v>
      </c>
      <c r="AT508" s="40">
        <v>114</v>
      </c>
      <c r="AU508" s="40">
        <v>63</v>
      </c>
      <c r="AV508" s="40">
        <v>81</v>
      </c>
      <c r="AW508" s="40">
        <v>39</v>
      </c>
      <c r="AX508" s="9">
        <f t="shared" si="399"/>
        <v>1.277139208173691</v>
      </c>
      <c r="AY508" s="9">
        <f t="shared" si="400"/>
        <v>5.8237547892720301</v>
      </c>
      <c r="AZ508" s="9">
        <f t="shared" si="401"/>
        <v>3.2183908045977012</v>
      </c>
      <c r="BA508" s="9">
        <f t="shared" si="402"/>
        <v>4.1379310344827589</v>
      </c>
      <c r="BB508" s="9">
        <f t="shared" si="403"/>
        <v>1.9923371647509578</v>
      </c>
      <c r="BC508" s="9">
        <f t="shared" si="404"/>
        <v>12.445934959349595</v>
      </c>
      <c r="BD508" s="9">
        <f t="shared" si="405"/>
        <v>4.3699186991869914E-2</v>
      </c>
      <c r="BE508" s="9">
        <f t="shared" si="406"/>
        <v>1.8335365853658536</v>
      </c>
      <c r="BF508" s="3">
        <v>42</v>
      </c>
      <c r="BG508" s="3">
        <v>3</v>
      </c>
      <c r="BH508" s="3">
        <v>0</v>
      </c>
      <c r="BI508" s="3">
        <v>45</v>
      </c>
      <c r="BJ508" s="3">
        <v>42</v>
      </c>
      <c r="BK508" s="3">
        <v>1</v>
      </c>
      <c r="BL508" s="3">
        <v>0</v>
      </c>
      <c r="BM508" s="3">
        <v>43</v>
      </c>
      <c r="BN508" s="34">
        <f t="shared" si="448"/>
        <v>21.416915927590047</v>
      </c>
      <c r="BO508" s="34">
        <f t="shared" si="449"/>
        <v>36.469844065713154</v>
      </c>
      <c r="BP508" s="34">
        <v>23.148024512596841</v>
      </c>
      <c r="BQ508" s="34">
        <v>-5.7498401615866497</v>
      </c>
      <c r="BR508" s="34">
        <v>-0.46308233446742786</v>
      </c>
      <c r="BS508" s="34">
        <v>-4.8535157023423599E-2</v>
      </c>
      <c r="BT508" s="34">
        <v>4.1931121251181906</v>
      </c>
      <c r="BU508" s="34">
        <f t="shared" si="450"/>
        <v>21.079678984637532</v>
      </c>
      <c r="BV508" s="34">
        <f t="shared" si="451"/>
        <v>35.895579369327429</v>
      </c>
      <c r="BW508" s="34">
        <v>7.2070131634451506</v>
      </c>
      <c r="BX508" s="34">
        <v>0.49588565183028538</v>
      </c>
      <c r="BY508" s="34">
        <v>0.41052344126704643</v>
      </c>
      <c r="BZ508" s="34">
        <v>-7.7761853135899663</v>
      </c>
      <c r="CA508" s="34">
        <f t="shared" si="452"/>
        <v>0.33723694295251505</v>
      </c>
      <c r="CB508" s="34">
        <f t="shared" si="453"/>
        <v>0.57426469638572164</v>
      </c>
      <c r="CC508" s="15">
        <v>39</v>
      </c>
      <c r="CD508" s="7">
        <v>1053475</v>
      </c>
      <c r="CE508" s="68">
        <f t="shared" si="413"/>
        <v>1053475</v>
      </c>
      <c r="CF508" s="9">
        <v>23.9</v>
      </c>
      <c r="CG508" s="9">
        <v>21.8</v>
      </c>
      <c r="CH508" s="9">
        <v>5.0999999999999996</v>
      </c>
      <c r="CI508" s="9">
        <v>1.8</v>
      </c>
      <c r="CJ508" s="9">
        <f t="shared" si="443"/>
        <v>2.7099590996913658</v>
      </c>
      <c r="CK508" s="9">
        <v>2.5</v>
      </c>
      <c r="CL508" s="9">
        <f t="shared" si="444"/>
        <v>3.7638320829046745</v>
      </c>
      <c r="CM508" s="9">
        <v>4.3</v>
      </c>
      <c r="CN508" t="s">
        <v>3542</v>
      </c>
      <c r="CO508" t="s">
        <v>3081</v>
      </c>
      <c r="CP508" t="s">
        <v>2427</v>
      </c>
      <c r="CQ508" t="s">
        <v>2400</v>
      </c>
      <c r="CR508">
        <v>72</v>
      </c>
      <c r="CS508">
        <v>216</v>
      </c>
      <c r="CU508" t="s">
        <v>3402</v>
      </c>
      <c r="CV508" t="s">
        <v>2382</v>
      </c>
      <c r="CW508">
        <v>1</v>
      </c>
      <c r="CX508">
        <v>1</v>
      </c>
      <c r="CY508">
        <v>1</v>
      </c>
      <c r="CZ508" s="70"/>
      <c r="DA508">
        <v>0</v>
      </c>
    </row>
    <row r="509" spans="1:105" x14ac:dyDescent="0.2">
      <c r="A509" s="44" t="s">
        <v>2372</v>
      </c>
      <c r="B509" s="43" t="s">
        <v>960</v>
      </c>
      <c r="C509" s="43" t="s">
        <v>960</v>
      </c>
      <c r="D509" s="82" t="s">
        <v>530</v>
      </c>
      <c r="E509" s="42" t="str">
        <f t="shared" si="445"/>
        <v xml:space="preserve">Torres, Raffi </v>
      </c>
      <c r="F509" s="42" t="s">
        <v>945</v>
      </c>
      <c r="G509" s="45" t="s">
        <v>1540</v>
      </c>
      <c r="H509" s="43">
        <v>32</v>
      </c>
      <c r="I509" s="64">
        <v>5</v>
      </c>
      <c r="J509" s="64">
        <v>6</v>
      </c>
      <c r="K509" s="64">
        <v>11</v>
      </c>
      <c r="L509" s="43">
        <v>-4</v>
      </c>
      <c r="M509">
        <v>36</v>
      </c>
      <c r="N509">
        <v>87</v>
      </c>
      <c r="O509" s="4">
        <f t="shared" si="446"/>
        <v>5.7471264367816091E-2</v>
      </c>
      <c r="Q509">
        <v>2</v>
      </c>
      <c r="R509">
        <v>0</v>
      </c>
      <c r="S509">
        <v>13</v>
      </c>
      <c r="T509">
        <v>7</v>
      </c>
      <c r="U509" s="4">
        <f t="shared" si="447"/>
        <v>0.65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4</v>
      </c>
      <c r="AB509">
        <v>5</v>
      </c>
      <c r="AC509" s="9">
        <f t="shared" si="387"/>
        <v>3.4917555771096018</v>
      </c>
      <c r="AD509" s="9">
        <f t="shared" si="388"/>
        <v>3.4917555771096018</v>
      </c>
      <c r="AE509" s="9">
        <f t="shared" si="389"/>
        <v>0</v>
      </c>
      <c r="AF509" s="9">
        <f t="shared" si="390"/>
        <v>0</v>
      </c>
      <c r="AG509" s="9">
        <f t="shared" si="391"/>
        <v>10.592129459360057</v>
      </c>
      <c r="AH509" s="9">
        <f t="shared" si="392"/>
        <v>13.240161824200072</v>
      </c>
      <c r="AI509" s="58">
        <f t="shared" si="393"/>
        <v>1.9860242736300109</v>
      </c>
      <c r="AJ509" s="58">
        <f t="shared" si="394"/>
        <v>4.8884578079534426</v>
      </c>
      <c r="AK509" s="58">
        <f t="shared" si="395"/>
        <v>0</v>
      </c>
      <c r="AL509" s="58">
        <f t="shared" si="396"/>
        <v>2.383229128356013</v>
      </c>
      <c r="AM509" s="58">
        <f t="shared" si="397"/>
        <v>0.69835111542192041</v>
      </c>
      <c r="AN509" s="58">
        <f t="shared" si="398"/>
        <v>0</v>
      </c>
      <c r="AO509" s="56">
        <v>453.16666666666674</v>
      </c>
      <c r="AP509" s="56">
        <v>85.916666666666671</v>
      </c>
      <c r="AQ509" s="56">
        <v>5.2333333333333334</v>
      </c>
      <c r="AR509" s="57">
        <f>SUM(AO509:AQ509)</f>
        <v>544.31666666666672</v>
      </c>
      <c r="AS509">
        <v>10</v>
      </c>
      <c r="AT509">
        <v>55</v>
      </c>
      <c r="AU509">
        <v>34</v>
      </c>
      <c r="AV509">
        <v>26</v>
      </c>
      <c r="AW509">
        <v>9</v>
      </c>
      <c r="AX509" s="9">
        <f t="shared" si="399"/>
        <v>1.1022995192749319</v>
      </c>
      <c r="AY509" s="9">
        <f t="shared" si="400"/>
        <v>6.0626473560121248</v>
      </c>
      <c r="AZ509" s="9">
        <f t="shared" si="401"/>
        <v>3.7478183655347683</v>
      </c>
      <c r="BA509" s="9">
        <f t="shared" si="402"/>
        <v>2.8659787501148228</v>
      </c>
      <c r="BB509" s="9">
        <f t="shared" si="403"/>
        <v>0.99206956734743856</v>
      </c>
      <c r="BC509" s="33">
        <f t="shared" si="404"/>
        <v>14.161458333333336</v>
      </c>
      <c r="BD509" s="33">
        <f t="shared" si="405"/>
        <v>0.16354166666666667</v>
      </c>
      <c r="BE509" s="33">
        <f t="shared" si="406"/>
        <v>2.6848958333333335</v>
      </c>
      <c r="BF509" s="42">
        <f>BI509-BG509-BH509</f>
        <v>15</v>
      </c>
      <c r="BG509" s="43">
        <v>7</v>
      </c>
      <c r="BH509" s="43">
        <v>0</v>
      </c>
      <c r="BI509" s="43">
        <v>22</v>
      </c>
      <c r="BJ509" s="42">
        <f>BM509-BK509-BL509</f>
        <v>18</v>
      </c>
      <c r="BK509" s="43">
        <v>1</v>
      </c>
      <c r="BL509" s="43">
        <v>0</v>
      </c>
      <c r="BM509" s="43">
        <v>19</v>
      </c>
      <c r="BN509" s="34">
        <f t="shared" si="448"/>
        <v>3.5939248094023162</v>
      </c>
      <c r="BO509" s="34">
        <f t="shared" si="449"/>
        <v>13.205271965714747</v>
      </c>
      <c r="BP509" s="33">
        <v>2.4273606083655124</v>
      </c>
      <c r="BQ509" s="33">
        <v>-1.6485317682028595</v>
      </c>
      <c r="BR509" s="33">
        <v>0.24677600411691225</v>
      </c>
      <c r="BS509" s="33">
        <v>-6.3526629920396552E-2</v>
      </c>
      <c r="BT509" s="33">
        <v>1.6731983491605085</v>
      </c>
      <c r="BU509" s="9">
        <f t="shared" si="450"/>
        <v>2.6352765635196769</v>
      </c>
      <c r="BV509" s="34">
        <f t="shared" si="451"/>
        <v>9.6828802970807804</v>
      </c>
      <c r="BW509" s="33">
        <v>2.86795512911509</v>
      </c>
      <c r="BX509" s="33">
        <v>0.13520738321908296</v>
      </c>
      <c r="BY509" s="33">
        <v>0.43677703459415418</v>
      </c>
      <c r="BZ509" s="33">
        <v>-2.4812913010456881</v>
      </c>
      <c r="CA509" s="9">
        <f t="shared" si="452"/>
        <v>0.9586482458826393</v>
      </c>
      <c r="CB509" s="34">
        <f t="shared" si="453"/>
        <v>3.5223916686339667</v>
      </c>
      <c r="CC509" s="47">
        <v>38.791702000000001</v>
      </c>
      <c r="CD509">
        <v>345556</v>
      </c>
      <c r="CE509" s="68">
        <f t="shared" si="413"/>
        <v>885487.25</v>
      </c>
      <c r="CF509" s="62">
        <v>10.1</v>
      </c>
      <c r="CG509" s="62">
        <v>8</v>
      </c>
      <c r="CH509" s="62">
        <v>-0.7</v>
      </c>
      <c r="CI509" s="62">
        <v>-0.3</v>
      </c>
      <c r="CJ509" s="63">
        <f t="shared" si="443"/>
        <v>-0.94418799832144351</v>
      </c>
      <c r="CK509" s="62">
        <v>0</v>
      </c>
      <c r="CL509" s="63">
        <f t="shared" si="444"/>
        <v>0</v>
      </c>
      <c r="CM509" s="62">
        <v>-0.2</v>
      </c>
      <c r="CN509" t="s">
        <v>679</v>
      </c>
      <c r="CO509" t="s">
        <v>3081</v>
      </c>
      <c r="CQ509" t="s">
        <v>2400</v>
      </c>
      <c r="CR509">
        <v>72</v>
      </c>
      <c r="CS509">
        <v>215</v>
      </c>
      <c r="CT509">
        <v>14</v>
      </c>
      <c r="CU509" t="s">
        <v>3402</v>
      </c>
      <c r="CZ509" s="72">
        <v>2250000</v>
      </c>
      <c r="DA509">
        <v>0</v>
      </c>
    </row>
    <row r="510" spans="1:105" x14ac:dyDescent="0.2">
      <c r="A510" s="38" t="s">
        <v>2452</v>
      </c>
      <c r="B510" t="s">
        <v>530</v>
      </c>
      <c r="C510" t="s">
        <v>530</v>
      </c>
      <c r="D510" t="s">
        <v>530</v>
      </c>
      <c r="E510" t="str">
        <f t="shared" si="445"/>
        <v xml:space="preserve">Nash, Rick </v>
      </c>
      <c r="F510" t="s">
        <v>381</v>
      </c>
      <c r="G510" t="s">
        <v>1540</v>
      </c>
      <c r="H510">
        <v>75</v>
      </c>
      <c r="I510">
        <v>27</v>
      </c>
      <c r="J510">
        <v>30</v>
      </c>
      <c r="K510">
        <f>I510+J510</f>
        <v>57</v>
      </c>
      <c r="L510">
        <v>-8</v>
      </c>
      <c r="M510">
        <v>73</v>
      </c>
      <c r="N510">
        <v>228</v>
      </c>
      <c r="O510" s="4">
        <f t="shared" si="446"/>
        <v>0.11842105263157894</v>
      </c>
      <c r="P510">
        <v>1996</v>
      </c>
      <c r="Q510">
        <v>5</v>
      </c>
      <c r="R510">
        <v>0</v>
      </c>
      <c r="S510">
        <v>61</v>
      </c>
      <c r="T510">
        <v>82</v>
      </c>
      <c r="U510" s="4">
        <f t="shared" si="447"/>
        <v>0.42657342657342656</v>
      </c>
      <c r="V510" s="40">
        <v>3.3</v>
      </c>
      <c r="W510">
        <v>9</v>
      </c>
      <c r="X510">
        <v>13</v>
      </c>
      <c r="Y510">
        <v>1</v>
      </c>
      <c r="Z510">
        <v>2</v>
      </c>
      <c r="AA510">
        <f>I510-W510-Y510</f>
        <v>17</v>
      </c>
      <c r="AB510">
        <f>J510-X510-Z510</f>
        <v>15</v>
      </c>
      <c r="AC510" s="9">
        <f t="shared" si="387"/>
        <v>7.957559681697612</v>
      </c>
      <c r="AD510" s="9">
        <f t="shared" si="388"/>
        <v>11.494252873563218</v>
      </c>
      <c r="AE510" s="9">
        <f t="shared" si="389"/>
        <v>2.3948908994145826</v>
      </c>
      <c r="AF510" s="9">
        <f t="shared" si="390"/>
        <v>4.7897817988291651</v>
      </c>
      <c r="AG510" s="9">
        <f t="shared" si="391"/>
        <v>20.920931186544969</v>
      </c>
      <c r="AH510" s="9">
        <f t="shared" si="392"/>
        <v>18.459645164598502</v>
      </c>
      <c r="AI510" s="6">
        <f t="shared" si="393"/>
        <v>2.2766895703004817</v>
      </c>
      <c r="AJ510" s="6">
        <f t="shared" si="394"/>
        <v>6.18921308576481</v>
      </c>
      <c r="AK510" s="6">
        <f t="shared" si="395"/>
        <v>1.4369345396487496</v>
      </c>
      <c r="AL510" s="6">
        <f t="shared" si="396"/>
        <v>2.3997538713978055</v>
      </c>
      <c r="AM510" s="6">
        <f t="shared" si="397"/>
        <v>0.70733863837312105</v>
      </c>
      <c r="AN510" s="6">
        <f t="shared" si="398"/>
        <v>6.705694518360831</v>
      </c>
      <c r="AO510" s="32">
        <v>975.1</v>
      </c>
      <c r="AP510" s="32">
        <v>339.3</v>
      </c>
      <c r="AQ510" s="32">
        <v>125.26666666666665</v>
      </c>
      <c r="AR510" s="32">
        <v>1439.6666666666667</v>
      </c>
      <c r="AS510" s="40">
        <v>26</v>
      </c>
      <c r="AT510" s="40">
        <v>71</v>
      </c>
      <c r="AU510" s="40">
        <v>77</v>
      </c>
      <c r="AV510" s="40">
        <v>23</v>
      </c>
      <c r="AW510" s="40">
        <v>49</v>
      </c>
      <c r="AX510" s="9">
        <f t="shared" si="399"/>
        <v>1.0835841630006944</v>
      </c>
      <c r="AY510" s="9">
        <f t="shared" si="400"/>
        <v>2.9590182912711276</v>
      </c>
      <c r="AZ510" s="9">
        <f t="shared" si="401"/>
        <v>3.2090761750405186</v>
      </c>
      <c r="BA510" s="9">
        <f t="shared" si="402"/>
        <v>0.958555221115999</v>
      </c>
      <c r="BB510" s="9">
        <f t="shared" si="403"/>
        <v>2.0421393841166937</v>
      </c>
      <c r="BC510" s="9">
        <f t="shared" si="404"/>
        <v>13.001333333333333</v>
      </c>
      <c r="BD510" s="9">
        <f t="shared" si="405"/>
        <v>1.6702222222222221</v>
      </c>
      <c r="BE510" s="9">
        <f t="shared" si="406"/>
        <v>4.524</v>
      </c>
      <c r="BF510" s="3">
        <v>37</v>
      </c>
      <c r="BG510" s="3">
        <v>35</v>
      </c>
      <c r="BH510" s="3">
        <v>3</v>
      </c>
      <c r="BI510" s="3">
        <v>75</v>
      </c>
      <c r="BJ510" s="3">
        <v>39</v>
      </c>
      <c r="BK510" s="3">
        <v>4</v>
      </c>
      <c r="BL510" s="3">
        <v>14</v>
      </c>
      <c r="BM510" s="3">
        <v>57</v>
      </c>
      <c r="BN510" s="34">
        <f t="shared" si="448"/>
        <v>52.298621993085689</v>
      </c>
      <c r="BO510" s="34">
        <f t="shared" si="449"/>
        <v>72.653792998035215</v>
      </c>
      <c r="BP510" s="34">
        <v>23.158319171257965</v>
      </c>
      <c r="BQ510" s="34">
        <v>13.797217184762976</v>
      </c>
      <c r="BR510" s="34">
        <v>6.7225310230029478E-2</v>
      </c>
      <c r="BS510" s="34">
        <v>3.3903672284820354</v>
      </c>
      <c r="BT510" s="34">
        <v>1.3447252220612198</v>
      </c>
      <c r="BU510" s="34">
        <f t="shared" si="450"/>
        <v>41.757854116794228</v>
      </c>
      <c r="BV510" s="34">
        <f t="shared" si="451"/>
        <v>58.01044795109177</v>
      </c>
      <c r="BW510" s="34">
        <v>9.2782814430496057</v>
      </c>
      <c r="BX510" s="34">
        <v>0.51549796927707736</v>
      </c>
      <c r="BY510" s="34">
        <v>3.5743000812112293</v>
      </c>
      <c r="BZ510" s="34">
        <v>-2.8273116172464525</v>
      </c>
      <c r="CA510" s="34">
        <f t="shared" si="452"/>
        <v>10.54076787629146</v>
      </c>
      <c r="CB510" s="34">
        <f t="shared" si="453"/>
        <v>14.643345046943448</v>
      </c>
      <c r="CC510" s="15">
        <v>40</v>
      </c>
      <c r="CD510" s="7">
        <v>2631983</v>
      </c>
      <c r="CE510" s="68">
        <f t="shared" si="413"/>
        <v>2877634.7466666666</v>
      </c>
      <c r="CF510" s="9">
        <v>33.1</v>
      </c>
      <c r="CG510" s="9">
        <v>27</v>
      </c>
      <c r="CH510" s="9">
        <v>2.4</v>
      </c>
      <c r="CI510" s="9">
        <v>6.5</v>
      </c>
      <c r="CJ510" s="9">
        <f t="shared" si="443"/>
        <v>6.8268944632135415</v>
      </c>
      <c r="CK510" s="9">
        <v>2.5</v>
      </c>
      <c r="CL510" s="9">
        <f t="shared" si="444"/>
        <v>2.6257286396975164</v>
      </c>
      <c r="CM510" s="9">
        <v>9</v>
      </c>
      <c r="CN510" t="s">
        <v>3156</v>
      </c>
      <c r="CO510" t="s">
        <v>3157</v>
      </c>
      <c r="CP510" t="s">
        <v>2427</v>
      </c>
      <c r="CQ510" t="s">
        <v>2400</v>
      </c>
      <c r="CR510">
        <v>76</v>
      </c>
      <c r="CS510">
        <v>215</v>
      </c>
      <c r="CT510">
        <v>61</v>
      </c>
      <c r="CU510" t="s">
        <v>3402</v>
      </c>
      <c r="CV510" t="s">
        <v>2382</v>
      </c>
      <c r="CW510">
        <v>5</v>
      </c>
      <c r="CX510">
        <v>1</v>
      </c>
      <c r="CY510">
        <v>0</v>
      </c>
      <c r="CZ510" s="70"/>
      <c r="DA510">
        <v>0</v>
      </c>
    </row>
    <row r="511" spans="1:105" x14ac:dyDescent="0.2">
      <c r="A511" s="44" t="s">
        <v>2372</v>
      </c>
      <c r="B511" s="43" t="s">
        <v>530</v>
      </c>
      <c r="C511" s="43" t="s">
        <v>530</v>
      </c>
      <c r="D511" s="42" t="s">
        <v>530</v>
      </c>
      <c r="E511" s="42" t="str">
        <f t="shared" si="445"/>
        <v xml:space="preserve">Nash, Rick </v>
      </c>
      <c r="F511" s="42" t="s">
        <v>381</v>
      </c>
      <c r="G511" s="45" t="s">
        <v>1540</v>
      </c>
      <c r="H511" s="43">
        <v>80</v>
      </c>
      <c r="I511" s="64">
        <v>38</v>
      </c>
      <c r="J511" s="64">
        <v>31</v>
      </c>
      <c r="K511" s="64">
        <v>69</v>
      </c>
      <c r="L511" s="43">
        <v>2</v>
      </c>
      <c r="M511">
        <v>95</v>
      </c>
      <c r="N511">
        <v>329</v>
      </c>
      <c r="O511" s="4">
        <f t="shared" si="446"/>
        <v>0.11550151975683891</v>
      </c>
      <c r="Q511">
        <v>6</v>
      </c>
      <c r="R511">
        <v>0</v>
      </c>
      <c r="S511">
        <v>14</v>
      </c>
      <c r="T511">
        <v>30</v>
      </c>
      <c r="U511" s="4">
        <f t="shared" si="447"/>
        <v>0.31818181818181818</v>
      </c>
      <c r="V511">
        <v>0.9</v>
      </c>
      <c r="W511">
        <v>10</v>
      </c>
      <c r="X511">
        <v>12</v>
      </c>
      <c r="Y511">
        <v>4</v>
      </c>
      <c r="Z511">
        <v>0</v>
      </c>
      <c r="AA511">
        <v>24</v>
      </c>
      <c r="AB511">
        <v>19</v>
      </c>
      <c r="AC511" s="9">
        <f t="shared" si="387"/>
        <v>10.417269517911915</v>
      </c>
      <c r="AD511" s="9">
        <f t="shared" si="388"/>
        <v>12.5007234214943</v>
      </c>
      <c r="AE511" s="9">
        <f t="shared" si="389"/>
        <v>5.828071879553181</v>
      </c>
      <c r="AF511" s="9">
        <f t="shared" si="390"/>
        <v>0</v>
      </c>
      <c r="AG511" s="9">
        <f t="shared" si="391"/>
        <v>25.149909763055245</v>
      </c>
      <c r="AH511" s="9">
        <f t="shared" si="392"/>
        <v>19.910345229085404</v>
      </c>
      <c r="AI511" s="58">
        <f t="shared" si="393"/>
        <v>2.5673866216452232</v>
      </c>
      <c r="AJ511" s="58">
        <f t="shared" si="394"/>
        <v>6.0420163203889112</v>
      </c>
      <c r="AK511" s="58">
        <f t="shared" si="395"/>
        <v>1.1656143759106361</v>
      </c>
      <c r="AL511" s="58">
        <f t="shared" si="396"/>
        <v>2.5149909763055245</v>
      </c>
      <c r="AM511" s="58">
        <f t="shared" si="397"/>
        <v>0.62503617107471499</v>
      </c>
      <c r="AN511" s="58">
        <f t="shared" si="398"/>
        <v>5.828071879553181</v>
      </c>
      <c r="AO511" s="56">
        <v>1145.1333333333334</v>
      </c>
      <c r="AP511" s="56">
        <v>287.98333333333335</v>
      </c>
      <c r="AQ511" s="56">
        <v>205.9</v>
      </c>
      <c r="AR511" s="57">
        <f>SUM(AO511:AQ511)</f>
        <v>1639.0166666666669</v>
      </c>
      <c r="AS511">
        <v>30</v>
      </c>
      <c r="AT511">
        <v>67</v>
      </c>
      <c r="AU511">
        <v>96</v>
      </c>
      <c r="AV511">
        <v>30</v>
      </c>
      <c r="AW511">
        <v>56</v>
      </c>
      <c r="AX511" s="9">
        <f t="shared" si="399"/>
        <v>1.0982194608555942</v>
      </c>
      <c r="AY511" s="9">
        <f t="shared" si="400"/>
        <v>2.4526901292441603</v>
      </c>
      <c r="AZ511" s="9">
        <f t="shared" si="401"/>
        <v>3.5143022747379016</v>
      </c>
      <c r="BA511" s="9">
        <f t="shared" si="402"/>
        <v>1.0982194608555942</v>
      </c>
      <c r="BB511" s="9">
        <f t="shared" si="403"/>
        <v>2.0500096602637758</v>
      </c>
      <c r="BC511" s="33">
        <f t="shared" si="404"/>
        <v>14.314166666666669</v>
      </c>
      <c r="BD511" s="33">
        <f t="shared" si="405"/>
        <v>2.57375</v>
      </c>
      <c r="BE511" s="33">
        <f t="shared" si="406"/>
        <v>3.5997916666666669</v>
      </c>
      <c r="BF511" s="42">
        <f>BI511-BG511-BH511</f>
        <v>49</v>
      </c>
      <c r="BG511" s="43">
        <v>29</v>
      </c>
      <c r="BH511" s="43">
        <v>4</v>
      </c>
      <c r="BI511" s="43">
        <v>82</v>
      </c>
      <c r="BJ511" s="42">
        <f>BM511-BK511-BL511</f>
        <v>48</v>
      </c>
      <c r="BK511" s="43">
        <v>3</v>
      </c>
      <c r="BL511" s="43">
        <v>20</v>
      </c>
      <c r="BM511" s="43">
        <v>71</v>
      </c>
      <c r="BN511" s="34">
        <f t="shared" si="448"/>
        <v>92.375433548042054</v>
      </c>
      <c r="BO511" s="34">
        <f t="shared" si="449"/>
        <v>112.72055425270278</v>
      </c>
      <c r="BP511" s="33">
        <v>44.308071639180064</v>
      </c>
      <c r="BQ511" s="33">
        <v>16.277087896177747</v>
      </c>
      <c r="BR511" s="33">
        <v>6.6020342548083644</v>
      </c>
      <c r="BS511" s="33">
        <v>7.6749377601756663</v>
      </c>
      <c r="BT511" s="33">
        <v>8.5615791358202742</v>
      </c>
      <c r="BU511" s="9">
        <f t="shared" si="450"/>
        <v>83.42371068616211</v>
      </c>
      <c r="BV511" s="34">
        <f t="shared" si="451"/>
        <v>101.79726952481113</v>
      </c>
      <c r="BW511" s="33">
        <v>11.115995758310181</v>
      </c>
      <c r="BX511" s="33">
        <v>-0.16710375295677377</v>
      </c>
      <c r="BY511" s="33">
        <v>13.030309666343571</v>
      </c>
      <c r="BZ511" s="33">
        <v>-15.027478809817026</v>
      </c>
      <c r="CA511" s="9">
        <f t="shared" si="452"/>
        <v>8.9517228618799507</v>
      </c>
      <c r="CB511" s="34">
        <f t="shared" si="453"/>
        <v>10.923284727891662</v>
      </c>
      <c r="CC511" s="47">
        <v>52.120238999999998</v>
      </c>
      <c r="CD511">
        <v>4462975</v>
      </c>
      <c r="CE511" s="68">
        <f t="shared" si="413"/>
        <v>4574549.375</v>
      </c>
      <c r="CF511" s="62">
        <v>36.9</v>
      </c>
      <c r="CG511" s="62">
        <v>34.6</v>
      </c>
      <c r="CH511" s="62">
        <v>6.3</v>
      </c>
      <c r="CI511" s="62">
        <v>11.4</v>
      </c>
      <c r="CJ511" s="63">
        <f t="shared" si="443"/>
        <v>10.689671339490834</v>
      </c>
      <c r="CK511" s="62">
        <v>4.4000000000000004</v>
      </c>
      <c r="CL511" s="63">
        <f t="shared" si="444"/>
        <v>4.1258380608561112</v>
      </c>
      <c r="CM511" s="62">
        <v>16.399999999999999</v>
      </c>
      <c r="CN511" t="s">
        <v>688</v>
      </c>
      <c r="CO511" t="s">
        <v>3157</v>
      </c>
      <c r="CP511" t="s">
        <v>2427</v>
      </c>
      <c r="CQ511" t="s">
        <v>2400</v>
      </c>
      <c r="CR511">
        <v>76</v>
      </c>
      <c r="CS511">
        <v>218</v>
      </c>
      <c r="CT511">
        <v>61</v>
      </c>
      <c r="CU511" t="s">
        <v>3402</v>
      </c>
      <c r="CZ511" s="72">
        <v>5400000</v>
      </c>
      <c r="DA511">
        <v>0</v>
      </c>
    </row>
    <row r="512" spans="1:105" s="18" customFormat="1" x14ac:dyDescent="0.2">
      <c r="A512" s="38" t="s">
        <v>2452</v>
      </c>
      <c r="B512" t="s">
        <v>530</v>
      </c>
      <c r="C512" t="s">
        <v>530</v>
      </c>
      <c r="D512" s="82" t="s">
        <v>530</v>
      </c>
      <c r="E512" t="str">
        <f t="shared" si="445"/>
        <v xml:space="preserve">Klesla, Rostislav </v>
      </c>
      <c r="F512" t="s">
        <v>243</v>
      </c>
      <c r="G512" t="s">
        <v>1524</v>
      </c>
      <c r="H512">
        <v>75</v>
      </c>
      <c r="I512">
        <v>9</v>
      </c>
      <c r="J512">
        <v>13</v>
      </c>
      <c r="K512">
        <f>I512+J512</f>
        <v>22</v>
      </c>
      <c r="L512">
        <v>-13</v>
      </c>
      <c r="M512">
        <v>105</v>
      </c>
      <c r="N512">
        <v>159</v>
      </c>
      <c r="O512" s="4">
        <f t="shared" si="446"/>
        <v>5.6603773584905662E-2</v>
      </c>
      <c r="P512">
        <v>2377</v>
      </c>
      <c r="Q512">
        <v>0</v>
      </c>
      <c r="R512">
        <v>0</v>
      </c>
      <c r="S512">
        <v>0</v>
      </c>
      <c r="T512">
        <v>0</v>
      </c>
      <c r="U512" s="4">
        <f t="shared" si="447"/>
        <v>0</v>
      </c>
      <c r="V512" s="40">
        <v>0</v>
      </c>
      <c r="W512">
        <v>2</v>
      </c>
      <c r="X512">
        <v>3</v>
      </c>
      <c r="Y512">
        <v>0</v>
      </c>
      <c r="Z512">
        <v>0</v>
      </c>
      <c r="AA512">
        <f>I512-W512-Y512</f>
        <v>7</v>
      </c>
      <c r="AB512">
        <f>J512-X512-Z512</f>
        <v>10</v>
      </c>
      <c r="AC512" s="9">
        <f t="shared" si="387"/>
        <v>2.9018216991778165</v>
      </c>
      <c r="AD512" s="9">
        <f t="shared" si="388"/>
        <v>4.352732548766725</v>
      </c>
      <c r="AE512" s="9">
        <f t="shared" si="389"/>
        <v>0</v>
      </c>
      <c r="AF512" s="9">
        <f t="shared" si="390"/>
        <v>0</v>
      </c>
      <c r="AG512" s="9">
        <f t="shared" si="391"/>
        <v>6.9165214288654981</v>
      </c>
      <c r="AH512" s="9">
        <f t="shared" si="392"/>
        <v>9.8807448983792838</v>
      </c>
      <c r="AI512" s="6">
        <f t="shared" si="393"/>
        <v>1.8773415306920638</v>
      </c>
      <c r="AJ512" s="6">
        <f t="shared" si="394"/>
        <v>2.6116395292600352</v>
      </c>
      <c r="AK512" s="6">
        <f t="shared" si="395"/>
        <v>0.80857993149531138</v>
      </c>
      <c r="AL512" s="6">
        <f t="shared" si="396"/>
        <v>2.5689936735786136</v>
      </c>
      <c r="AM512" s="6">
        <f t="shared" si="397"/>
        <v>0.29018216991778162</v>
      </c>
      <c r="AN512" s="6">
        <f t="shared" si="398"/>
        <v>7.0750744005839747</v>
      </c>
      <c r="AO512" s="33">
        <v>1214.4833333333333</v>
      </c>
      <c r="AP512" s="33">
        <v>206.76666666666671</v>
      </c>
      <c r="AQ512" s="33">
        <v>296.81666666666666</v>
      </c>
      <c r="AR512" s="32">
        <v>1718.0666666666666</v>
      </c>
      <c r="AS512" s="40">
        <v>121</v>
      </c>
      <c r="AT512" s="40">
        <v>113</v>
      </c>
      <c r="AU512" s="40">
        <v>50</v>
      </c>
      <c r="AV512" s="40">
        <v>27</v>
      </c>
      <c r="AW512" s="40">
        <v>18</v>
      </c>
      <c r="AX512" s="9">
        <f t="shared" si="399"/>
        <v>4.2256800279383802</v>
      </c>
      <c r="AY512" s="9">
        <f t="shared" si="400"/>
        <v>3.946296224438322</v>
      </c>
      <c r="AZ512" s="9">
        <f t="shared" si="401"/>
        <v>1.7461487718753639</v>
      </c>
      <c r="BA512" s="9">
        <f t="shared" si="402"/>
        <v>0.9429203368126966</v>
      </c>
      <c r="BB512" s="9">
        <f t="shared" si="403"/>
        <v>0.62861355787513096</v>
      </c>
      <c r="BC512" s="9">
        <f t="shared" si="404"/>
        <v>16.193111111111111</v>
      </c>
      <c r="BD512" s="9">
        <f t="shared" si="405"/>
        <v>3.9575555555555555</v>
      </c>
      <c r="BE512" s="9">
        <f t="shared" si="406"/>
        <v>2.7568888888888896</v>
      </c>
      <c r="BF512" s="3">
        <v>38</v>
      </c>
      <c r="BG512" s="3">
        <v>9</v>
      </c>
      <c r="BH512" s="3">
        <v>4</v>
      </c>
      <c r="BI512" s="3">
        <v>51</v>
      </c>
      <c r="BJ512" s="3">
        <v>52</v>
      </c>
      <c r="BK512" s="3">
        <v>1</v>
      </c>
      <c r="BL512" s="3">
        <v>35</v>
      </c>
      <c r="BM512" s="3">
        <v>88</v>
      </c>
      <c r="BN512" s="34">
        <f t="shared" si="448"/>
        <v>45.023255544186469</v>
      </c>
      <c r="BO512" s="34">
        <f t="shared" si="449"/>
        <v>52.411534916207913</v>
      </c>
      <c r="BP512" s="34">
        <v>11.99693702097761</v>
      </c>
      <c r="BQ512" s="34">
        <v>-0.64735766391807492</v>
      </c>
      <c r="BR512" s="34">
        <v>8.0225212777869398E-2</v>
      </c>
      <c r="BS512" s="34">
        <v>-0.58427467594167459</v>
      </c>
      <c r="BT512" s="34">
        <v>0</v>
      </c>
      <c r="BU512" s="34">
        <f t="shared" si="450"/>
        <v>10.845529893895728</v>
      </c>
      <c r="BV512" s="34">
        <f t="shared" si="451"/>
        <v>12.625272469709047</v>
      </c>
      <c r="BW512" s="34">
        <v>28.868674174265625</v>
      </c>
      <c r="BX512" s="34">
        <v>4.3855551439135594</v>
      </c>
      <c r="BY512" s="34">
        <v>8.8715986865816738</v>
      </c>
      <c r="BZ512" s="34">
        <v>-7.948102354470123</v>
      </c>
      <c r="CA512" s="34">
        <f t="shared" si="452"/>
        <v>34.177725650290739</v>
      </c>
      <c r="CB512" s="34">
        <f t="shared" si="453"/>
        <v>39.78626244649886</v>
      </c>
      <c r="CC512" s="15">
        <v>30</v>
      </c>
      <c r="CD512" s="7">
        <v>892791</v>
      </c>
      <c r="CE512" s="68">
        <f t="shared" si="413"/>
        <v>976118.15999999992</v>
      </c>
      <c r="CF512" s="9">
        <v>27.3</v>
      </c>
      <c r="CG512" s="9">
        <v>37.200000000000003</v>
      </c>
      <c r="CH512" s="9">
        <v>-7.2</v>
      </c>
      <c r="CI512" s="9">
        <v>2.2000000000000002</v>
      </c>
      <c r="CJ512" s="9">
        <f t="shared" si="443"/>
        <v>1.9805099813201901</v>
      </c>
      <c r="CK512" s="9">
        <v>1.9</v>
      </c>
      <c r="CL512" s="9">
        <f t="shared" si="444"/>
        <v>1.7104404384128913</v>
      </c>
      <c r="CM512" s="9">
        <v>4.0999999999999996</v>
      </c>
      <c r="CN512" t="s">
        <v>2303</v>
      </c>
      <c r="CO512" t="s">
        <v>2304</v>
      </c>
      <c r="CP512"/>
      <c r="CQ512" t="s">
        <v>3079</v>
      </c>
      <c r="CR512">
        <v>75</v>
      </c>
      <c r="CS512">
        <v>216</v>
      </c>
      <c r="CT512">
        <v>97</v>
      </c>
      <c r="CU512" t="s">
        <v>3402</v>
      </c>
      <c r="CV512" t="s">
        <v>2382</v>
      </c>
      <c r="CW512">
        <v>0</v>
      </c>
      <c r="CX512">
        <v>0</v>
      </c>
      <c r="CY512">
        <v>0</v>
      </c>
      <c r="CZ512" s="70"/>
      <c r="DA512">
        <v>0</v>
      </c>
    </row>
    <row r="513" spans="1:105" x14ac:dyDescent="0.2">
      <c r="A513" s="44" t="s">
        <v>2372</v>
      </c>
      <c r="B513" s="43" t="s">
        <v>530</v>
      </c>
      <c r="C513" s="43" t="s">
        <v>530</v>
      </c>
      <c r="D513" s="82" t="s">
        <v>530</v>
      </c>
      <c r="E513" s="42" t="str">
        <f t="shared" si="445"/>
        <v xml:space="preserve">Klesla, Rostislav </v>
      </c>
      <c r="F513" s="42" t="s">
        <v>243</v>
      </c>
      <c r="G513" s="45" t="s">
        <v>2374</v>
      </c>
      <c r="H513" s="43">
        <v>82</v>
      </c>
      <c r="I513" s="64">
        <v>6</v>
      </c>
      <c r="J513" s="64">
        <v>12</v>
      </c>
      <c r="K513" s="64">
        <v>18</v>
      </c>
      <c r="L513" s="43">
        <v>7</v>
      </c>
      <c r="M513">
        <v>60</v>
      </c>
      <c r="N513">
        <v>130</v>
      </c>
      <c r="O513" s="4">
        <f t="shared" si="446"/>
        <v>4.6153846153846156E-2</v>
      </c>
      <c r="Q513">
        <v>1</v>
      </c>
      <c r="R513">
        <v>0</v>
      </c>
      <c r="S513">
        <v>4</v>
      </c>
      <c r="T513">
        <v>1</v>
      </c>
      <c r="U513" s="4">
        <f t="shared" si="447"/>
        <v>0.8</v>
      </c>
      <c r="V513">
        <v>0.1</v>
      </c>
      <c r="W513">
        <v>3</v>
      </c>
      <c r="X513">
        <v>3</v>
      </c>
      <c r="Y513">
        <v>0</v>
      </c>
      <c r="Z513">
        <v>0</v>
      </c>
      <c r="AA513">
        <v>3</v>
      </c>
      <c r="AB513">
        <v>9</v>
      </c>
      <c r="AC513" s="9">
        <f t="shared" si="387"/>
        <v>5.1968049273409678</v>
      </c>
      <c r="AD513" s="9">
        <f t="shared" si="388"/>
        <v>5.1968049273409678</v>
      </c>
      <c r="AE513" s="9">
        <f t="shared" si="389"/>
        <v>0</v>
      </c>
      <c r="AF513" s="9">
        <f t="shared" si="390"/>
        <v>0</v>
      </c>
      <c r="AG513" s="9">
        <f t="shared" si="391"/>
        <v>2.480192903892525</v>
      </c>
      <c r="AH513" s="9">
        <f t="shared" si="392"/>
        <v>7.440578711677575</v>
      </c>
      <c r="AI513" s="58">
        <f t="shared" si="393"/>
        <v>2.1495005167068548</v>
      </c>
      <c r="AJ513" s="58">
        <f t="shared" si="394"/>
        <v>6.5826195746318934</v>
      </c>
      <c r="AK513" s="58">
        <f t="shared" si="395"/>
        <v>0.4307250538406317</v>
      </c>
      <c r="AL513" s="58">
        <f t="shared" si="396"/>
        <v>1.9014812263176026</v>
      </c>
      <c r="AM513" s="58">
        <f t="shared" si="397"/>
        <v>0.34645366182273118</v>
      </c>
      <c r="AN513" s="58">
        <f t="shared" si="398"/>
        <v>6.8916008614501072</v>
      </c>
      <c r="AO513" s="56">
        <v>1451.5</v>
      </c>
      <c r="AP513" s="56">
        <v>173.18333333333334</v>
      </c>
      <c r="AQ513" s="56">
        <v>278.60000000000002</v>
      </c>
      <c r="AR513" s="57">
        <f>SUM(AO513:AQ513)</f>
        <v>1903.2833333333333</v>
      </c>
      <c r="AS513">
        <v>110</v>
      </c>
      <c r="AT513">
        <v>107</v>
      </c>
      <c r="AU513">
        <v>48</v>
      </c>
      <c r="AV513">
        <v>17</v>
      </c>
      <c r="AW513">
        <v>20</v>
      </c>
      <c r="AX513" s="9">
        <f t="shared" si="399"/>
        <v>3.4676917957564557</v>
      </c>
      <c r="AY513" s="9">
        <f t="shared" si="400"/>
        <v>3.3731183831449165</v>
      </c>
      <c r="AZ513" s="9">
        <f t="shared" si="401"/>
        <v>1.5131746017846353</v>
      </c>
      <c r="BA513" s="9">
        <f t="shared" si="402"/>
        <v>0.53591600479872503</v>
      </c>
      <c r="BB513" s="9">
        <f t="shared" si="403"/>
        <v>0.63048941741026476</v>
      </c>
      <c r="BC513" s="33">
        <f t="shared" si="404"/>
        <v>17.701219512195124</v>
      </c>
      <c r="BD513" s="33">
        <f t="shared" si="405"/>
        <v>3.3975609756097565</v>
      </c>
      <c r="BE513" s="33">
        <f t="shared" si="406"/>
        <v>2.111991869918699</v>
      </c>
      <c r="BF513" s="42">
        <f>BI513-BG513-BH513</f>
        <v>52</v>
      </c>
      <c r="BG513" s="43">
        <v>19</v>
      </c>
      <c r="BH513" s="43">
        <v>2</v>
      </c>
      <c r="BI513" s="43">
        <v>73</v>
      </c>
      <c r="BJ513" s="42">
        <f>BM513-BK513-BL513</f>
        <v>46</v>
      </c>
      <c r="BK513" s="43">
        <v>1</v>
      </c>
      <c r="BL513" s="43">
        <v>32</v>
      </c>
      <c r="BM513" s="43">
        <v>79</v>
      </c>
      <c r="BN513" s="34">
        <f t="shared" si="448"/>
        <v>75.502734260763518</v>
      </c>
      <c r="BO513" s="34">
        <f t="shared" si="449"/>
        <v>79.339458228251374</v>
      </c>
      <c r="BP513" s="33">
        <v>2.7438006688488605</v>
      </c>
      <c r="BQ513" s="33">
        <v>1.8583794435871499</v>
      </c>
      <c r="BR513" s="33">
        <v>-1.5212736445057702</v>
      </c>
      <c r="BS513" s="33">
        <v>-0.65963320145122817</v>
      </c>
      <c r="BT513" s="33">
        <v>0</v>
      </c>
      <c r="BU513" s="9">
        <f t="shared" si="450"/>
        <v>2.421273266479012</v>
      </c>
      <c r="BV513" s="34">
        <f t="shared" si="451"/>
        <v>2.5443119519556681</v>
      </c>
      <c r="BW513" s="33">
        <v>49.314517874339707</v>
      </c>
      <c r="BX513" s="33">
        <v>6.0274692677513197</v>
      </c>
      <c r="BY513" s="33">
        <v>16.148068385075007</v>
      </c>
      <c r="BZ513" s="33">
        <v>1.5914054671184776</v>
      </c>
      <c r="CA513" s="9">
        <f t="shared" si="452"/>
        <v>73.081460994284512</v>
      </c>
      <c r="CB513" s="34">
        <f t="shared" si="453"/>
        <v>76.795146276295711</v>
      </c>
      <c r="CC513" s="47">
        <v>61.678165</v>
      </c>
      <c r="CD513">
        <v>2945487</v>
      </c>
      <c r="CE513" s="68">
        <f t="shared" si="413"/>
        <v>2945487</v>
      </c>
      <c r="CF513" s="62">
        <v>35.799999999999997</v>
      </c>
      <c r="CG513" s="62">
        <v>40.5</v>
      </c>
      <c r="CH513" s="62">
        <v>7.6</v>
      </c>
      <c r="CI513" s="62">
        <v>-0.8</v>
      </c>
      <c r="CJ513" s="63">
        <f t="shared" si="443"/>
        <v>-0.67938628772009291</v>
      </c>
      <c r="CK513" s="62">
        <v>6.9</v>
      </c>
      <c r="CL513" s="63">
        <f t="shared" si="444"/>
        <v>5.8597067315858018</v>
      </c>
      <c r="CM513" s="62">
        <v>6.1</v>
      </c>
      <c r="CN513" t="s">
        <v>706</v>
      </c>
      <c r="CO513" t="s">
        <v>2304</v>
      </c>
      <c r="CQ513" t="s">
        <v>3079</v>
      </c>
      <c r="CR513">
        <v>75</v>
      </c>
      <c r="CS513">
        <v>220</v>
      </c>
      <c r="CT513">
        <v>97</v>
      </c>
      <c r="CU513" t="s">
        <v>3402</v>
      </c>
      <c r="CZ513" s="72">
        <v>1600000</v>
      </c>
      <c r="DA513">
        <v>0</v>
      </c>
    </row>
    <row r="514" spans="1:105" x14ac:dyDescent="0.2">
      <c r="A514" s="44" t="s">
        <v>2372</v>
      </c>
      <c r="B514" s="43"/>
      <c r="C514" s="43" t="s">
        <v>963</v>
      </c>
      <c r="D514" s="82" t="s">
        <v>530</v>
      </c>
      <c r="E514" s="42" t="str">
        <f t="shared" si="445"/>
        <v xml:space="preserve">Kelly, Steve </v>
      </c>
      <c r="F514" s="42" t="s">
        <v>233</v>
      </c>
      <c r="G514" s="45" t="s">
        <v>2373</v>
      </c>
      <c r="H514" s="43">
        <v>2</v>
      </c>
      <c r="I514" s="64">
        <v>0</v>
      </c>
      <c r="J514" s="64">
        <v>0</v>
      </c>
      <c r="K514" s="64">
        <v>0</v>
      </c>
      <c r="L514" s="43">
        <v>0</v>
      </c>
      <c r="M514">
        <v>0</v>
      </c>
      <c r="N514">
        <v>1</v>
      </c>
      <c r="O514" s="4">
        <f t="shared" si="446"/>
        <v>0</v>
      </c>
      <c r="Q514">
        <v>0</v>
      </c>
      <c r="R514">
        <v>0</v>
      </c>
      <c r="S514">
        <v>2</v>
      </c>
      <c r="T514">
        <v>1</v>
      </c>
      <c r="U514" s="4">
        <f t="shared" si="447"/>
        <v>0.66666666666666663</v>
      </c>
      <c r="V514">
        <v>3.1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s="9">
        <f t="shared" ref="AC514:AC577" si="454">IF(AP514=0,0,W514/AP514*300)</f>
        <v>0</v>
      </c>
      <c r="AD514" s="9">
        <f t="shared" ref="AD514:AD577" si="455">IF(AP514=0,0,X514/AP514*300)</f>
        <v>0</v>
      </c>
      <c r="AE514" s="9">
        <f t="shared" ref="AE514:AE577" si="456">IF(AQ514=0,0,Y514/AQ514*300)</f>
        <v>0</v>
      </c>
      <c r="AF514" s="9">
        <f t="shared" ref="AF514:AF577" si="457">IF(AQ514=0,0,Z514/AQ514*300)</f>
        <v>0</v>
      </c>
      <c r="AG514" s="9">
        <f t="shared" ref="AG514:AG577" si="458">AA514/AO514*1200</f>
        <v>0</v>
      </c>
      <c r="AH514" s="9">
        <f t="shared" ref="AH514:AH577" si="459">AB514/AO514*1200</f>
        <v>0</v>
      </c>
      <c r="AI514" s="58">
        <f t="shared" ref="AI514:AI577" si="460">IF(AO514=0,0,BF514/AO514*60)</f>
        <v>0</v>
      </c>
      <c r="AJ514" s="58">
        <f t="shared" ref="AJ514:AJ577" si="461">IF(AP514=0,0,BG514/AP514*60)</f>
        <v>0</v>
      </c>
      <c r="AK514" s="58">
        <f t="shared" ref="AK514:AK577" si="462">IF(AQ514=0,0,BH514/AQ514*60)</f>
        <v>0</v>
      </c>
      <c r="AL514" s="58">
        <f t="shared" ref="AL514:AL577" si="463">IF(AO514=0,0,BJ514/AO514*60)</f>
        <v>0</v>
      </c>
      <c r="AM514" s="58">
        <f t="shared" ref="AM514:AM577" si="464">IF(AP514=0,0,BK514/AP514*60)</f>
        <v>0</v>
      </c>
      <c r="AN514" s="58">
        <f t="shared" ref="AN514:AN577" si="465">IF(AQ514=0,0,BL514/AQ514*60)</f>
        <v>0</v>
      </c>
      <c r="AO514" s="56">
        <v>7.45</v>
      </c>
      <c r="AP514" s="56">
        <v>0</v>
      </c>
      <c r="AQ514" s="56">
        <v>0</v>
      </c>
      <c r="AR514" s="57">
        <f>SUM(AO514:AQ514)</f>
        <v>7.45</v>
      </c>
      <c r="AS514">
        <v>0</v>
      </c>
      <c r="AT514">
        <v>0</v>
      </c>
      <c r="AU514">
        <v>0</v>
      </c>
      <c r="AV514">
        <v>0</v>
      </c>
      <c r="AW514">
        <v>0</v>
      </c>
      <c r="AX514" s="9">
        <f t="shared" ref="AX514:AX577" si="466">AS514/AR514*60</f>
        <v>0</v>
      </c>
      <c r="AY514" s="9">
        <f t="shared" ref="AY514:AY577" si="467">AT514/AR514*60</f>
        <v>0</v>
      </c>
      <c r="AZ514" s="9">
        <f t="shared" ref="AZ514:AZ577" si="468">AU514/AR514*60</f>
        <v>0</v>
      </c>
      <c r="BA514" s="9">
        <f t="shared" ref="BA514:BA577" si="469">AV514/AR514*60</f>
        <v>0</v>
      </c>
      <c r="BB514" s="9">
        <f t="shared" ref="BB514:BB577" si="470">AW514/AR514*60</f>
        <v>0</v>
      </c>
      <c r="BC514" s="33">
        <f t="shared" ref="BC514:BC577" si="471">AO514/H514</f>
        <v>3.7250000000000001</v>
      </c>
      <c r="BD514" s="33">
        <f t="shared" ref="BD514:BD577" si="472">AQ514/H514</f>
        <v>0</v>
      </c>
      <c r="BE514" s="33">
        <f t="shared" ref="BE514:BE577" si="473">AP514/H514</f>
        <v>0</v>
      </c>
      <c r="BF514" s="42">
        <f>BI514-BG514-BH514</f>
        <v>0</v>
      </c>
      <c r="BG514" s="43">
        <v>0</v>
      </c>
      <c r="BH514" s="43">
        <v>0</v>
      </c>
      <c r="BI514" s="43">
        <v>0</v>
      </c>
      <c r="BJ514" s="42">
        <f>BM514-BK514-BL514</f>
        <v>0</v>
      </c>
      <c r="BK514" s="43">
        <v>0</v>
      </c>
      <c r="BL514" s="43">
        <v>0</v>
      </c>
      <c r="BM514" s="43">
        <v>0</v>
      </c>
      <c r="BN514" s="34">
        <f t="shared" si="448"/>
        <v>2.6767796891989881E-2</v>
      </c>
      <c r="BO514" s="34">
        <f t="shared" si="449"/>
        <v>7.1859857428160749</v>
      </c>
      <c r="BP514" s="33">
        <v>-0.19224799259026437</v>
      </c>
      <c r="BQ514" s="33">
        <v>0</v>
      </c>
      <c r="BR514" s="33">
        <v>-5.8896845961363305E-2</v>
      </c>
      <c r="BS514" s="33">
        <v>0</v>
      </c>
      <c r="BT514" s="33">
        <v>0</v>
      </c>
      <c r="BU514" s="9">
        <f t="shared" si="450"/>
        <v>-0.25114483855162767</v>
      </c>
      <c r="BV514" s="34">
        <f t="shared" si="451"/>
        <v>-67.421433168222194</v>
      </c>
      <c r="BW514" s="33">
        <v>0.18180959834869781</v>
      </c>
      <c r="BX514" s="33">
        <v>0</v>
      </c>
      <c r="BY514" s="33">
        <v>0</v>
      </c>
      <c r="BZ514" s="33">
        <v>9.6103037094919713E-2</v>
      </c>
      <c r="CA514" s="9">
        <f t="shared" si="452"/>
        <v>0.27791263544361755</v>
      </c>
      <c r="CB514" s="34">
        <f t="shared" si="453"/>
        <v>74.607418911038266</v>
      </c>
      <c r="CE514" s="68">
        <f t="shared" ref="CE514:CE577" si="474">IF(CD514&gt;165000, CD514/H514*82, 165000)</f>
        <v>165000</v>
      </c>
      <c r="CF514" s="62">
        <v>0.2</v>
      </c>
      <c r="CG514" s="62">
        <v>0.1</v>
      </c>
      <c r="CH514" s="62">
        <v>0</v>
      </c>
      <c r="CI514" s="62">
        <v>-0.1</v>
      </c>
      <c r="CJ514" s="63">
        <f t="shared" si="443"/>
        <v>-26.845637583892618</v>
      </c>
      <c r="CK514" s="62">
        <v>0</v>
      </c>
      <c r="CL514" s="63">
        <f t="shared" si="444"/>
        <v>0</v>
      </c>
      <c r="CM514" s="62">
        <v>-0.1</v>
      </c>
      <c r="CN514" t="s">
        <v>782</v>
      </c>
      <c r="CO514" t="s">
        <v>2216</v>
      </c>
      <c r="CP514" t="s">
        <v>2433</v>
      </c>
      <c r="CQ514" t="s">
        <v>2400</v>
      </c>
      <c r="CR514">
        <v>74</v>
      </c>
      <c r="CS514">
        <v>210</v>
      </c>
      <c r="CT514">
        <v>16</v>
      </c>
      <c r="CU514" t="s">
        <v>3402</v>
      </c>
      <c r="CZ514" s="72">
        <v>500000</v>
      </c>
      <c r="DA514">
        <v>0</v>
      </c>
    </row>
    <row r="515" spans="1:105" x14ac:dyDescent="0.2">
      <c r="A515" s="38" t="s">
        <v>2452</v>
      </c>
      <c r="B515" t="s">
        <v>530</v>
      </c>
      <c r="D515" t="s">
        <v>530</v>
      </c>
      <c r="E515" t="str">
        <f t="shared" si="445"/>
        <v xml:space="preserve">Goertzen, Steven </v>
      </c>
      <c r="F515" t="s">
        <v>1450</v>
      </c>
      <c r="G515" t="s">
        <v>1528</v>
      </c>
      <c r="H515">
        <v>7</v>
      </c>
      <c r="I515">
        <v>0</v>
      </c>
      <c r="J515">
        <v>0</v>
      </c>
      <c r="K515">
        <f>I515+J515</f>
        <v>0</v>
      </c>
      <c r="L515">
        <v>0</v>
      </c>
      <c r="M515">
        <v>10</v>
      </c>
      <c r="N515">
        <v>1</v>
      </c>
      <c r="O515" s="4">
        <f t="shared" si="446"/>
        <v>0</v>
      </c>
      <c r="P515">
        <v>57</v>
      </c>
      <c r="Q515">
        <v>0</v>
      </c>
      <c r="R515">
        <v>0</v>
      </c>
      <c r="S515">
        <v>0</v>
      </c>
      <c r="T515">
        <v>0</v>
      </c>
      <c r="U515" s="4">
        <f t="shared" si="447"/>
        <v>0</v>
      </c>
      <c r="V515" s="40">
        <v>0</v>
      </c>
      <c r="W515">
        <v>0</v>
      </c>
      <c r="X515">
        <v>0</v>
      </c>
      <c r="Y515">
        <v>0</v>
      </c>
      <c r="Z515">
        <v>0</v>
      </c>
      <c r="AA515">
        <f>I515-W515-Y515</f>
        <v>0</v>
      </c>
      <c r="AB515">
        <f>J515-X515-Z515</f>
        <v>0</v>
      </c>
      <c r="AC515" s="9">
        <f t="shared" si="454"/>
        <v>0</v>
      </c>
      <c r="AD515" s="9">
        <f t="shared" si="455"/>
        <v>0</v>
      </c>
      <c r="AE515" s="9">
        <f t="shared" si="456"/>
        <v>0</v>
      </c>
      <c r="AF515" s="9">
        <f t="shared" si="457"/>
        <v>0</v>
      </c>
      <c r="AG515" s="9">
        <f t="shared" si="458"/>
        <v>0</v>
      </c>
      <c r="AH515" s="9">
        <f t="shared" si="459"/>
        <v>0</v>
      </c>
      <c r="AI515" s="6">
        <f t="shared" si="460"/>
        <v>0</v>
      </c>
      <c r="AJ515" s="6">
        <f t="shared" si="461"/>
        <v>0</v>
      </c>
      <c r="AK515" s="6">
        <f t="shared" si="462"/>
        <v>0</v>
      </c>
      <c r="AL515" s="6">
        <f t="shared" si="463"/>
        <v>0</v>
      </c>
      <c r="AM515" s="6">
        <f t="shared" si="464"/>
        <v>0</v>
      </c>
      <c r="AN515" s="6">
        <f t="shared" si="465"/>
        <v>22.36024844720497</v>
      </c>
      <c r="AO515" s="32">
        <v>32.083333333333336</v>
      </c>
      <c r="AP515" s="32">
        <v>0</v>
      </c>
      <c r="AQ515" s="32">
        <v>5.3666666666666663</v>
      </c>
      <c r="AR515" s="32">
        <v>37.450000000000003</v>
      </c>
      <c r="AS515" s="40">
        <v>1</v>
      </c>
      <c r="AT515" s="40">
        <v>5</v>
      </c>
      <c r="AU515" s="40">
        <v>0</v>
      </c>
      <c r="AV515" s="40">
        <v>0</v>
      </c>
      <c r="AW515" s="40">
        <v>2</v>
      </c>
      <c r="AX515" s="9">
        <f t="shared" si="466"/>
        <v>1.6021361815754338</v>
      </c>
      <c r="AY515" s="9">
        <f t="shared" si="467"/>
        <v>8.0106809078771697</v>
      </c>
      <c r="AZ515" s="9">
        <f t="shared" si="468"/>
        <v>0</v>
      </c>
      <c r="BA515" s="9">
        <f t="shared" si="469"/>
        <v>0</v>
      </c>
      <c r="BB515" s="9">
        <f t="shared" si="470"/>
        <v>3.2042723631508676</v>
      </c>
      <c r="BC515" s="9">
        <f t="shared" si="471"/>
        <v>4.5833333333333339</v>
      </c>
      <c r="BD515" s="9">
        <f t="shared" si="472"/>
        <v>0.76666666666666661</v>
      </c>
      <c r="BE515" s="9">
        <f t="shared" si="473"/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2</v>
      </c>
      <c r="BM515" s="3">
        <v>2</v>
      </c>
      <c r="BN515" s="34">
        <f t="shared" si="448"/>
        <v>-0.32376084286335438</v>
      </c>
      <c r="BO515" s="34">
        <f t="shared" si="449"/>
        <v>-17.290298684291287</v>
      </c>
      <c r="BP515" s="34">
        <v>-0.78067703557694357</v>
      </c>
      <c r="BQ515" s="34">
        <v>0</v>
      </c>
      <c r="BR515" s="34">
        <v>1.7487297069561964E-3</v>
      </c>
      <c r="BS515" s="34">
        <v>-5.6374768767434406E-2</v>
      </c>
      <c r="BT515" s="34">
        <v>0</v>
      </c>
      <c r="BU515" s="34">
        <f t="shared" si="450"/>
        <v>-0.83530307463742182</v>
      </c>
      <c r="BV515" s="34">
        <f t="shared" si="451"/>
        <v>-44.608975948593958</v>
      </c>
      <c r="BW515" s="34">
        <v>0.71866065864614137</v>
      </c>
      <c r="BX515" s="34">
        <v>0</v>
      </c>
      <c r="BY515" s="34">
        <v>-0.63947300942440966</v>
      </c>
      <c r="BZ515" s="34">
        <v>0.43235458255233572</v>
      </c>
      <c r="CA515" s="34">
        <f t="shared" si="452"/>
        <v>0.51154223177406744</v>
      </c>
      <c r="CB515" s="34">
        <f t="shared" si="453"/>
        <v>27.318677264302668</v>
      </c>
      <c r="CE515" s="68">
        <f t="shared" si="474"/>
        <v>165000</v>
      </c>
      <c r="CF515" s="9">
        <v>0.6</v>
      </c>
      <c r="CG515" s="9">
        <v>1.1000000000000001</v>
      </c>
      <c r="CH515" s="9">
        <v>-0.2</v>
      </c>
      <c r="CI515" s="9">
        <v>-0.3</v>
      </c>
      <c r="CJ515" s="9">
        <f t="shared" si="443"/>
        <v>-14.013234721681588</v>
      </c>
      <c r="CK515" s="9">
        <v>0.1</v>
      </c>
      <c r="CL515" s="9">
        <f t="shared" si="444"/>
        <v>4.6710782405605293</v>
      </c>
      <c r="CM515" s="9">
        <v>-0.2</v>
      </c>
      <c r="CN515" t="s">
        <v>3385</v>
      </c>
      <c r="CO515" t="s">
        <v>3386</v>
      </c>
      <c r="CP515" t="s">
        <v>2417</v>
      </c>
      <c r="CQ515" t="s">
        <v>2400</v>
      </c>
      <c r="CR515">
        <v>73</v>
      </c>
      <c r="CS515">
        <v>216</v>
      </c>
      <c r="CU515" t="s">
        <v>3401</v>
      </c>
      <c r="CV515" t="s">
        <v>2382</v>
      </c>
      <c r="CW515">
        <v>0</v>
      </c>
      <c r="CX515">
        <v>0</v>
      </c>
      <c r="CY515">
        <v>0</v>
      </c>
      <c r="CZ515" s="70"/>
      <c r="DA515">
        <v>0</v>
      </c>
    </row>
    <row r="516" spans="1:105" x14ac:dyDescent="0.2">
      <c r="A516" s="44" t="s">
        <v>2372</v>
      </c>
      <c r="B516" s="43"/>
      <c r="C516" s="43" t="s">
        <v>530</v>
      </c>
      <c r="D516" s="42" t="s">
        <v>530</v>
      </c>
      <c r="E516" s="42" t="str">
        <f t="shared" si="445"/>
        <v xml:space="preserve">Sestito, Tommy </v>
      </c>
      <c r="F516" s="42" t="s">
        <v>863</v>
      </c>
      <c r="G516" s="45" t="s">
        <v>1540</v>
      </c>
      <c r="H516" s="43">
        <v>1</v>
      </c>
      <c r="I516" s="64">
        <v>0</v>
      </c>
      <c r="J516" s="64">
        <v>0</v>
      </c>
      <c r="K516" s="64">
        <v>0</v>
      </c>
      <c r="L516" s="43">
        <v>0</v>
      </c>
      <c r="M516">
        <v>17</v>
      </c>
      <c r="N516">
        <v>0</v>
      </c>
      <c r="O516" s="4">
        <f t="shared" si="446"/>
        <v>0</v>
      </c>
      <c r="Q516">
        <v>0</v>
      </c>
      <c r="R516">
        <v>0</v>
      </c>
      <c r="S516">
        <v>0</v>
      </c>
      <c r="T516">
        <v>0</v>
      </c>
      <c r="U516" s="4">
        <f t="shared" si="447"/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9">
        <f t="shared" si="454"/>
        <v>0</v>
      </c>
      <c r="AD516" s="9">
        <f t="shared" si="455"/>
        <v>0</v>
      </c>
      <c r="AE516" s="9">
        <f t="shared" si="456"/>
        <v>0</v>
      </c>
      <c r="AF516" s="9">
        <f t="shared" si="457"/>
        <v>0</v>
      </c>
      <c r="AG516" s="9">
        <f t="shared" si="458"/>
        <v>0</v>
      </c>
      <c r="AH516" s="9">
        <f t="shared" si="459"/>
        <v>0</v>
      </c>
      <c r="AI516" s="58">
        <f t="shared" si="460"/>
        <v>0</v>
      </c>
      <c r="AJ516" s="58">
        <f t="shared" si="461"/>
        <v>0</v>
      </c>
      <c r="AK516" s="58">
        <f t="shared" si="462"/>
        <v>0</v>
      </c>
      <c r="AL516" s="58">
        <f t="shared" si="463"/>
        <v>0</v>
      </c>
      <c r="AM516" s="58">
        <f t="shared" si="464"/>
        <v>0</v>
      </c>
      <c r="AN516" s="58">
        <f t="shared" si="465"/>
        <v>0</v>
      </c>
      <c r="AO516" s="56">
        <v>4.5999999999999996</v>
      </c>
      <c r="AP516" s="56">
        <v>0</v>
      </c>
      <c r="AQ516" s="56">
        <v>0</v>
      </c>
      <c r="AR516" s="57">
        <f>SUM(AO516:AQ516)</f>
        <v>4.5999999999999996</v>
      </c>
      <c r="AS516">
        <v>0</v>
      </c>
      <c r="AT516">
        <v>1</v>
      </c>
      <c r="AU516">
        <v>0</v>
      </c>
      <c r="AV516">
        <v>0</v>
      </c>
      <c r="AW516">
        <v>1</v>
      </c>
      <c r="AX516" s="9">
        <f t="shared" si="466"/>
        <v>0</v>
      </c>
      <c r="AY516" s="9">
        <f t="shared" si="467"/>
        <v>13.043478260869566</v>
      </c>
      <c r="AZ516" s="9">
        <f t="shared" si="468"/>
        <v>0</v>
      </c>
      <c r="BA516" s="9">
        <f t="shared" si="469"/>
        <v>0</v>
      </c>
      <c r="BB516" s="9">
        <f t="shared" si="470"/>
        <v>13.043478260869566</v>
      </c>
      <c r="BC516" s="33">
        <f t="shared" si="471"/>
        <v>4.5999999999999996</v>
      </c>
      <c r="BD516" s="33">
        <f t="shared" si="472"/>
        <v>0</v>
      </c>
      <c r="BE516" s="33">
        <f t="shared" si="473"/>
        <v>0</v>
      </c>
      <c r="BF516" s="42">
        <f>BI516-BG516-BH516</f>
        <v>0</v>
      </c>
      <c r="BG516" s="43">
        <v>0</v>
      </c>
      <c r="BH516" s="43">
        <v>0</v>
      </c>
      <c r="BI516" s="43">
        <v>0</v>
      </c>
      <c r="BJ516" s="42">
        <f>BM516-BK516-BL516</f>
        <v>0</v>
      </c>
      <c r="BK516" s="43">
        <v>0</v>
      </c>
      <c r="BL516" s="43">
        <v>0</v>
      </c>
      <c r="BM516" s="43">
        <v>0</v>
      </c>
      <c r="BN516" s="34">
        <f t="shared" si="448"/>
        <v>-0.80879962546336548</v>
      </c>
      <c r="BO516" s="34">
        <f t="shared" si="449"/>
        <v>-351.65201107102848</v>
      </c>
      <c r="BP516" s="33">
        <v>-0.11331026554870291</v>
      </c>
      <c r="BQ516" s="33">
        <v>0</v>
      </c>
      <c r="BR516" s="33">
        <v>-3.4118347520871777E-2</v>
      </c>
      <c r="BS516" s="33">
        <v>0</v>
      </c>
      <c r="BT516" s="33">
        <v>0</v>
      </c>
      <c r="BU516" s="9">
        <f t="shared" si="450"/>
        <v>-0.14742861306957469</v>
      </c>
      <c r="BV516" s="34">
        <f t="shared" si="451"/>
        <v>-64.099396986771609</v>
      </c>
      <c r="BW516" s="33">
        <v>0.12834523642781587</v>
      </c>
      <c r="BX516" s="33">
        <v>0</v>
      </c>
      <c r="BY516" s="33">
        <v>0</v>
      </c>
      <c r="BZ516" s="33">
        <v>-0.78971624882160663</v>
      </c>
      <c r="CA516" s="9">
        <f t="shared" si="452"/>
        <v>-0.66137101239379081</v>
      </c>
      <c r="CB516" s="34">
        <f t="shared" si="453"/>
        <v>-287.5526140842569</v>
      </c>
      <c r="CE516" s="68">
        <f t="shared" si="474"/>
        <v>165000</v>
      </c>
      <c r="CF516" s="62">
        <v>4.5</v>
      </c>
      <c r="CG516" s="62">
        <v>4.5999999999999996</v>
      </c>
      <c r="CH516" s="62">
        <v>3.9</v>
      </c>
      <c r="CI516" s="62">
        <v>-0.8</v>
      </c>
      <c r="CJ516" s="63">
        <f t="shared" si="443"/>
        <v>-347.82608695652181</v>
      </c>
      <c r="CK516" s="62">
        <v>1.3</v>
      </c>
      <c r="CL516" s="63">
        <f t="shared" si="444"/>
        <v>565.21739130434787</v>
      </c>
      <c r="CM516" s="62">
        <v>0.2</v>
      </c>
      <c r="CN516" t="s">
        <v>819</v>
      </c>
      <c r="CO516" t="s">
        <v>820</v>
      </c>
      <c r="CP516" t="s">
        <v>3131</v>
      </c>
      <c r="CQ516" t="s">
        <v>2414</v>
      </c>
      <c r="CR516">
        <v>76</v>
      </c>
      <c r="CS516">
        <v>209</v>
      </c>
      <c r="CT516">
        <v>43</v>
      </c>
      <c r="CU516" t="s">
        <v>3402</v>
      </c>
      <c r="CV516" t="s">
        <v>3090</v>
      </c>
      <c r="CZ516" s="72">
        <v>487500</v>
      </c>
      <c r="DA516">
        <v>0</v>
      </c>
    </row>
    <row r="517" spans="1:105" x14ac:dyDescent="0.2">
      <c r="A517" s="38" t="s">
        <v>2452</v>
      </c>
      <c r="B517" t="s">
        <v>530</v>
      </c>
      <c r="C517" t="s">
        <v>530</v>
      </c>
      <c r="D517" s="82" t="s">
        <v>957</v>
      </c>
      <c r="E517" t="str">
        <f t="shared" si="445"/>
        <v xml:space="preserve">Foote, Adam </v>
      </c>
      <c r="F517" t="s">
        <v>2642</v>
      </c>
      <c r="G517" t="s">
        <v>1524</v>
      </c>
      <c r="H517">
        <v>59</v>
      </c>
      <c r="I517">
        <v>3</v>
      </c>
      <c r="J517">
        <v>9</v>
      </c>
      <c r="K517">
        <f>I517+J517</f>
        <v>12</v>
      </c>
      <c r="L517">
        <v>-17</v>
      </c>
      <c r="M517">
        <v>71</v>
      </c>
      <c r="N517">
        <v>78</v>
      </c>
      <c r="O517" s="4">
        <f t="shared" si="446"/>
        <v>3.8461538461538464E-2</v>
      </c>
      <c r="P517">
        <v>1832</v>
      </c>
      <c r="Q517">
        <v>0</v>
      </c>
      <c r="R517">
        <v>0</v>
      </c>
      <c r="S517">
        <v>0</v>
      </c>
      <c r="T517">
        <v>0</v>
      </c>
      <c r="U517" s="4">
        <f t="shared" si="447"/>
        <v>0</v>
      </c>
      <c r="V517" s="40">
        <v>0</v>
      </c>
      <c r="W517">
        <v>2</v>
      </c>
      <c r="X517">
        <v>5</v>
      </c>
      <c r="Y517">
        <v>0</v>
      </c>
      <c r="Z517">
        <v>0</v>
      </c>
      <c r="AA517">
        <f>I517-W517-Y517</f>
        <v>1</v>
      </c>
      <c r="AB517">
        <f>J517-X517-Z517</f>
        <v>4</v>
      </c>
      <c r="AC517" s="9">
        <f t="shared" si="454"/>
        <v>3.1751631681072503</v>
      </c>
      <c r="AD517" s="9">
        <f t="shared" si="455"/>
        <v>7.9379079202681249</v>
      </c>
      <c r="AE517" s="9">
        <f t="shared" si="456"/>
        <v>0</v>
      </c>
      <c r="AF517" s="9">
        <f t="shared" si="457"/>
        <v>0</v>
      </c>
      <c r="AG517" s="9">
        <f t="shared" si="458"/>
        <v>1.2285431525782344</v>
      </c>
      <c r="AH517" s="9">
        <f t="shared" si="459"/>
        <v>4.9141726103129377</v>
      </c>
      <c r="AI517" s="6">
        <f t="shared" si="460"/>
        <v>1.3513974678360576</v>
      </c>
      <c r="AJ517" s="6">
        <f t="shared" si="461"/>
        <v>5.3977773857823248</v>
      </c>
      <c r="AK517" s="6">
        <f t="shared" si="462"/>
        <v>0.81706763504312296</v>
      </c>
      <c r="AL517" s="6">
        <f t="shared" si="463"/>
        <v>2.4570863051564684</v>
      </c>
      <c r="AM517" s="6">
        <f t="shared" si="464"/>
        <v>0.63503263362145002</v>
      </c>
      <c r="AN517" s="6">
        <f t="shared" si="465"/>
        <v>7.1493418066273255</v>
      </c>
      <c r="AO517" s="32">
        <v>976.76666666666665</v>
      </c>
      <c r="AP517" s="32">
        <v>188.96666666666667</v>
      </c>
      <c r="AQ517" s="32">
        <v>293.73333333333335</v>
      </c>
      <c r="AR517" s="32">
        <v>1459.4666666666667</v>
      </c>
      <c r="AS517" s="40">
        <v>107</v>
      </c>
      <c r="AT517" s="40">
        <v>78</v>
      </c>
      <c r="AU517" s="40">
        <v>35</v>
      </c>
      <c r="AV517" s="40">
        <v>19</v>
      </c>
      <c r="AW517" s="40">
        <v>11</v>
      </c>
      <c r="AX517" s="9">
        <f t="shared" si="466"/>
        <v>4.3988671660880687</v>
      </c>
      <c r="AY517" s="9">
        <f t="shared" si="467"/>
        <v>3.2066508313539193</v>
      </c>
      <c r="AZ517" s="9">
        <f t="shared" si="468"/>
        <v>1.4388817832998355</v>
      </c>
      <c r="BA517" s="9">
        <f t="shared" si="469"/>
        <v>0.78110725379133927</v>
      </c>
      <c r="BB517" s="9">
        <f t="shared" si="470"/>
        <v>0.45221998903709115</v>
      </c>
      <c r="BC517" s="9">
        <f t="shared" si="471"/>
        <v>16.555367231638417</v>
      </c>
      <c r="BD517" s="9">
        <f t="shared" si="472"/>
        <v>4.9785310734463275</v>
      </c>
      <c r="BE517" s="9">
        <f t="shared" si="473"/>
        <v>3.202824858757062</v>
      </c>
      <c r="BF517" s="3">
        <v>22</v>
      </c>
      <c r="BG517" s="3">
        <v>17</v>
      </c>
      <c r="BH517" s="3">
        <v>4</v>
      </c>
      <c r="BI517" s="3">
        <v>43</v>
      </c>
      <c r="BJ517" s="3">
        <v>40</v>
      </c>
      <c r="BK517" s="3">
        <v>2</v>
      </c>
      <c r="BL517" s="3">
        <v>35</v>
      </c>
      <c r="BM517" s="3">
        <v>77</v>
      </c>
      <c r="BN517" s="34">
        <f t="shared" si="448"/>
        <v>36.512705199326533</v>
      </c>
      <c r="BO517" s="34">
        <f t="shared" si="449"/>
        <v>50.035682257436321</v>
      </c>
      <c r="BP517" s="34">
        <v>-2.9165540669461718</v>
      </c>
      <c r="BQ517" s="34">
        <v>1.9743884550934663</v>
      </c>
      <c r="BR517" s="34">
        <v>6.8149872264681888E-2</v>
      </c>
      <c r="BS517" s="34">
        <v>-0.57820522706474664</v>
      </c>
      <c r="BT517" s="34">
        <v>0</v>
      </c>
      <c r="BU517" s="34">
        <f t="shared" si="450"/>
        <v>-1.4522209666527703</v>
      </c>
      <c r="BV517" s="34">
        <f t="shared" si="451"/>
        <v>-1.9900707564216658</v>
      </c>
      <c r="BW517" s="34">
        <v>24.917985914752578</v>
      </c>
      <c r="BX517" s="34">
        <v>3.2221929408449599</v>
      </c>
      <c r="BY517" s="34">
        <v>8.533861841274458</v>
      </c>
      <c r="BZ517" s="34">
        <v>1.2908854691073</v>
      </c>
      <c r="CA517" s="34">
        <f t="shared" si="452"/>
        <v>37.9649261659793</v>
      </c>
      <c r="CB517" s="34">
        <f t="shared" si="453"/>
        <v>52.025753013857987</v>
      </c>
      <c r="CC517" s="15">
        <v>55</v>
      </c>
      <c r="CD517" s="7">
        <v>1382647</v>
      </c>
      <c r="CE517" s="68">
        <f t="shared" si="474"/>
        <v>1921644.9830508474</v>
      </c>
      <c r="CF517" s="9">
        <v>25.4</v>
      </c>
      <c r="CG517" s="9">
        <v>30.4</v>
      </c>
      <c r="CH517" s="9">
        <v>-12.1</v>
      </c>
      <c r="CI517" s="9">
        <v>-1.5</v>
      </c>
      <c r="CJ517" s="9">
        <f t="shared" si="443"/>
        <v>-1.5446666094567922</v>
      </c>
      <c r="CK517" s="9">
        <v>-0.1</v>
      </c>
      <c r="CL517" s="9">
        <f t="shared" si="444"/>
        <v>-0.10297777396378616</v>
      </c>
      <c r="CM517" s="9">
        <v>-1.6</v>
      </c>
      <c r="CN517" t="s">
        <v>1158</v>
      </c>
      <c r="CO517" t="s">
        <v>3081</v>
      </c>
      <c r="CP517" t="s">
        <v>2427</v>
      </c>
      <c r="CQ517" t="s">
        <v>2400</v>
      </c>
      <c r="CR517">
        <v>74</v>
      </c>
      <c r="CS517">
        <v>224</v>
      </c>
      <c r="CU517" t="s">
        <v>3401</v>
      </c>
      <c r="CV517" t="s">
        <v>2382</v>
      </c>
      <c r="CW517">
        <v>0</v>
      </c>
      <c r="CX517">
        <v>0</v>
      </c>
      <c r="CY517">
        <v>0</v>
      </c>
      <c r="CZ517" s="70"/>
      <c r="DA517">
        <v>0</v>
      </c>
    </row>
    <row r="518" spans="1:105" x14ac:dyDescent="0.2">
      <c r="A518" s="78" t="s">
        <v>2372</v>
      </c>
      <c r="B518" s="52" t="s">
        <v>530</v>
      </c>
      <c r="C518" s="52" t="s">
        <v>530</v>
      </c>
      <c r="D518" s="53" t="s">
        <v>957</v>
      </c>
      <c r="E518" s="53" t="str">
        <f t="shared" si="445"/>
        <v xml:space="preserve">Foote, Adam </v>
      </c>
      <c r="F518" s="53" t="s">
        <v>2642</v>
      </c>
      <c r="G518" s="54" t="s">
        <v>2374</v>
      </c>
      <c r="H518" s="52">
        <v>63</v>
      </c>
      <c r="I518" s="19">
        <v>1</v>
      </c>
      <c r="J518" s="19">
        <v>14</v>
      </c>
      <c r="K518" s="19">
        <v>15</v>
      </c>
      <c r="L518" s="52">
        <v>3</v>
      </c>
      <c r="M518" s="19">
        <v>95</v>
      </c>
      <c r="N518" s="19">
        <v>57</v>
      </c>
      <c r="O518" s="20">
        <f t="shared" si="446"/>
        <v>1.7543859649122806E-2</v>
      </c>
      <c r="P518" s="19"/>
      <c r="Q518" s="19"/>
      <c r="R518" s="19"/>
      <c r="S518" s="19">
        <v>0</v>
      </c>
      <c r="T518" s="19">
        <v>0</v>
      </c>
      <c r="U518" s="20">
        <f t="shared" si="447"/>
        <v>0</v>
      </c>
      <c r="V518" s="19"/>
      <c r="W518" s="19"/>
      <c r="X518" s="19"/>
      <c r="Y518" s="19"/>
      <c r="Z518" s="19"/>
      <c r="AA518" s="19"/>
      <c r="AB518" s="19"/>
      <c r="AC518" s="24">
        <f t="shared" si="454"/>
        <v>0</v>
      </c>
      <c r="AD518" s="24">
        <f t="shared" si="455"/>
        <v>0</v>
      </c>
      <c r="AE518" s="24">
        <f t="shared" si="456"/>
        <v>0</v>
      </c>
      <c r="AF518" s="24">
        <f t="shared" si="457"/>
        <v>0</v>
      </c>
      <c r="AG518" s="24">
        <f t="shared" si="458"/>
        <v>0</v>
      </c>
      <c r="AH518" s="24">
        <f t="shared" si="459"/>
        <v>0</v>
      </c>
      <c r="AI518" s="21">
        <f t="shared" si="460"/>
        <v>2.0931716656030632</v>
      </c>
      <c r="AJ518" s="21">
        <f t="shared" si="461"/>
        <v>3.612644254892122</v>
      </c>
      <c r="AK518" s="21">
        <f t="shared" si="462"/>
        <v>0.78534031413612559</v>
      </c>
      <c r="AL518" s="21">
        <f t="shared" si="463"/>
        <v>2.1442246330567962</v>
      </c>
      <c r="AM518" s="21">
        <f t="shared" si="464"/>
        <v>0</v>
      </c>
      <c r="AN518" s="21">
        <f t="shared" si="465"/>
        <v>5.1047120418848166</v>
      </c>
      <c r="AO518" s="60">
        <v>1175.25</v>
      </c>
      <c r="AP518" s="60">
        <v>33.216666666666669</v>
      </c>
      <c r="AQ518" s="60">
        <v>305.60000000000002</v>
      </c>
      <c r="AR518" s="61">
        <f>SUM(AO518:AQ518)</f>
        <v>1514.0666666666666</v>
      </c>
      <c r="AS518" s="19"/>
      <c r="AT518" s="19"/>
      <c r="AU518" s="19"/>
      <c r="AV518" s="19"/>
      <c r="AW518" s="19"/>
      <c r="AX518" s="24">
        <f t="shared" si="466"/>
        <v>0</v>
      </c>
      <c r="AY518" s="24">
        <f t="shared" si="467"/>
        <v>0</v>
      </c>
      <c r="AZ518" s="24">
        <f t="shared" si="468"/>
        <v>0</v>
      </c>
      <c r="BA518" s="24">
        <f t="shared" si="469"/>
        <v>0</v>
      </c>
      <c r="BB518" s="24">
        <f t="shared" si="470"/>
        <v>0</v>
      </c>
      <c r="BC518" s="24">
        <f t="shared" si="471"/>
        <v>18.654761904761905</v>
      </c>
      <c r="BD518" s="24">
        <f t="shared" si="472"/>
        <v>4.8507936507936513</v>
      </c>
      <c r="BE518" s="24">
        <f t="shared" si="473"/>
        <v>0.5272486772486773</v>
      </c>
      <c r="BF518" s="53">
        <f>BI518-BG518-BH518</f>
        <v>41</v>
      </c>
      <c r="BG518" s="52">
        <v>2</v>
      </c>
      <c r="BH518" s="52">
        <v>4</v>
      </c>
      <c r="BI518" s="52">
        <v>47</v>
      </c>
      <c r="BJ518" s="53">
        <f>BM518-BK518-BL518</f>
        <v>42</v>
      </c>
      <c r="BK518" s="52">
        <v>0</v>
      </c>
      <c r="BL518" s="52">
        <v>26</v>
      </c>
      <c r="BM518" s="52">
        <v>68</v>
      </c>
      <c r="BN518" s="35">
        <f t="shared" si="448"/>
        <v>63.634605868062671</v>
      </c>
      <c r="BO518" s="35">
        <f t="shared" si="449"/>
        <v>84.057865177309679</v>
      </c>
      <c r="BP518" s="24">
        <v>0.14127975936066686</v>
      </c>
      <c r="BQ518" s="24">
        <v>0.2278594841400011</v>
      </c>
      <c r="BR518" s="24">
        <v>3.2701259399486893</v>
      </c>
      <c r="BS518" s="24">
        <v>2.5948602962392409</v>
      </c>
      <c r="BT518" s="24">
        <v>-0.87522778272390944</v>
      </c>
      <c r="BU518" s="24">
        <f t="shared" si="450"/>
        <v>5.3588976969646884</v>
      </c>
      <c r="BV518" s="35">
        <f t="shared" si="451"/>
        <v>7.0788133903809021</v>
      </c>
      <c r="BW518" s="24">
        <v>34.431520118550893</v>
      </c>
      <c r="BX518" s="24">
        <v>1.1560722019659688</v>
      </c>
      <c r="BY518" s="24">
        <v>26.671182834868429</v>
      </c>
      <c r="BZ518" s="24">
        <v>-3.9830669842873139</v>
      </c>
      <c r="CA518" s="24">
        <f t="shared" si="452"/>
        <v>58.275708171097982</v>
      </c>
      <c r="CB518" s="35">
        <f t="shared" si="453"/>
        <v>76.979051786928778</v>
      </c>
      <c r="CC518" s="55">
        <v>49.915874000000002</v>
      </c>
      <c r="CD518" s="19">
        <v>1301594</v>
      </c>
      <c r="CE518" s="76">
        <f t="shared" si="474"/>
        <v>1694138.2222222222</v>
      </c>
      <c r="CF518" s="24"/>
      <c r="CG518" s="24"/>
      <c r="CH518" s="24"/>
      <c r="CI518" s="24"/>
      <c r="CJ518" s="24"/>
      <c r="CK518" s="24"/>
      <c r="CL518" s="24"/>
      <c r="CM518" s="24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74">
        <v>4600000</v>
      </c>
      <c r="DA518" s="19">
        <v>1</v>
      </c>
    </row>
    <row r="519" spans="1:105" x14ac:dyDescent="0.2">
      <c r="A519" s="78" t="s">
        <v>2372</v>
      </c>
      <c r="B519" s="52" t="s">
        <v>530</v>
      </c>
      <c r="C519" s="52" t="s">
        <v>957</v>
      </c>
      <c r="D519" s="53" t="s">
        <v>957</v>
      </c>
      <c r="E519" s="53" t="str">
        <f t="shared" si="445"/>
        <v xml:space="preserve">Foote, Adam </v>
      </c>
      <c r="F519" s="53" t="s">
        <v>2642</v>
      </c>
      <c r="G519" s="54" t="s">
        <v>2374</v>
      </c>
      <c r="H519" s="52">
        <v>12</v>
      </c>
      <c r="I519" s="53"/>
      <c r="J519" s="53"/>
      <c r="K519" s="53"/>
      <c r="L519" s="52">
        <v>-1</v>
      </c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24">
        <f t="shared" si="454"/>
        <v>0</v>
      </c>
      <c r="AD519" s="24">
        <f t="shared" si="455"/>
        <v>0</v>
      </c>
      <c r="AE519" s="24">
        <f t="shared" si="456"/>
        <v>0</v>
      </c>
      <c r="AF519" s="24">
        <f t="shared" si="457"/>
        <v>0</v>
      </c>
      <c r="AG519" s="24">
        <f t="shared" si="458"/>
        <v>0</v>
      </c>
      <c r="AH519" s="24">
        <f t="shared" si="459"/>
        <v>0</v>
      </c>
      <c r="AI519" s="21">
        <f t="shared" si="460"/>
        <v>1.1937329022631187</v>
      </c>
      <c r="AJ519" s="21">
        <f t="shared" si="461"/>
        <v>0</v>
      </c>
      <c r="AK519" s="21">
        <f t="shared" si="462"/>
        <v>0</v>
      </c>
      <c r="AL519" s="21">
        <f t="shared" si="463"/>
        <v>1.1937329022631187</v>
      </c>
      <c r="AM519" s="21">
        <f t="shared" si="464"/>
        <v>8.8452088452088447</v>
      </c>
      <c r="AN519" s="21">
        <f t="shared" si="465"/>
        <v>7.418856259659969</v>
      </c>
      <c r="AO519" s="60">
        <v>201.05</v>
      </c>
      <c r="AP519" s="60">
        <v>6.7833333333333332</v>
      </c>
      <c r="AQ519" s="60">
        <v>32.35</v>
      </c>
      <c r="AR519" s="61">
        <f>SUM(AO519:AQ519)</f>
        <v>240.18333333333334</v>
      </c>
      <c r="AS519" s="19"/>
      <c r="AT519" s="19"/>
      <c r="AU519" s="19"/>
      <c r="AV519" s="19"/>
      <c r="AW519" s="19"/>
      <c r="AX519" s="24">
        <f t="shared" si="466"/>
        <v>0</v>
      </c>
      <c r="AY519" s="24">
        <f t="shared" si="467"/>
        <v>0</v>
      </c>
      <c r="AZ519" s="24">
        <f t="shared" si="468"/>
        <v>0</v>
      </c>
      <c r="BA519" s="24">
        <f t="shared" si="469"/>
        <v>0</v>
      </c>
      <c r="BB519" s="24">
        <f t="shared" si="470"/>
        <v>0</v>
      </c>
      <c r="BC519" s="24">
        <f t="shared" si="471"/>
        <v>16.754166666666666</v>
      </c>
      <c r="BD519" s="24">
        <f t="shared" si="472"/>
        <v>2.6958333333333333</v>
      </c>
      <c r="BE519" s="24">
        <f t="shared" si="473"/>
        <v>0.56527777777777777</v>
      </c>
      <c r="BF519" s="53">
        <f>BI519-BG519-BH519</f>
        <v>4</v>
      </c>
      <c r="BG519" s="52">
        <v>0</v>
      </c>
      <c r="BH519" s="52">
        <v>0</v>
      </c>
      <c r="BI519" s="52">
        <v>4</v>
      </c>
      <c r="BJ519" s="53">
        <f>BM519-BK519-BL519</f>
        <v>4</v>
      </c>
      <c r="BK519" s="52">
        <v>1</v>
      </c>
      <c r="BL519" s="52">
        <v>4</v>
      </c>
      <c r="BM519" s="52">
        <v>9</v>
      </c>
      <c r="BN519" s="35">
        <f t="shared" si="448"/>
        <v>4.6222158524462644</v>
      </c>
      <c r="BO519" s="35">
        <f t="shared" si="449"/>
        <v>38.489064068666416</v>
      </c>
      <c r="BP519" s="24">
        <v>-0.78741898770897945</v>
      </c>
      <c r="BQ519" s="24">
        <v>-0.25367171871430422</v>
      </c>
      <c r="BR519" s="24">
        <v>1.6964877407561921E-2</v>
      </c>
      <c r="BS519" s="24">
        <v>-9.4092818412680287E-2</v>
      </c>
      <c r="BT519" s="24">
        <v>0</v>
      </c>
      <c r="BU519" s="24">
        <f t="shared" si="450"/>
        <v>-1.1182186474284022</v>
      </c>
      <c r="BV519" s="35">
        <f t="shared" si="451"/>
        <v>-9.3113758720011273</v>
      </c>
      <c r="BW519" s="24">
        <v>7.398749156861733</v>
      </c>
      <c r="BX519" s="24">
        <v>-1.0721217497052409</v>
      </c>
      <c r="BY519" s="24">
        <v>1.1384748956129358</v>
      </c>
      <c r="BZ519" s="24">
        <v>-1.7246678028947611</v>
      </c>
      <c r="CA519" s="24">
        <f t="shared" si="452"/>
        <v>5.7404344998746666</v>
      </c>
      <c r="CB519" s="35">
        <f t="shared" si="453"/>
        <v>47.800439940667545</v>
      </c>
      <c r="CC519" s="22"/>
      <c r="CD519" s="19"/>
      <c r="CE519" s="76">
        <f t="shared" si="474"/>
        <v>165000</v>
      </c>
      <c r="CF519" s="24"/>
      <c r="CG519" s="24"/>
      <c r="CH519" s="24"/>
      <c r="CI519" s="24"/>
      <c r="CJ519" s="24"/>
      <c r="CK519" s="24"/>
      <c r="CL519" s="24"/>
      <c r="CM519" s="24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74">
        <v>4600000</v>
      </c>
      <c r="DA519" s="19">
        <v>1</v>
      </c>
    </row>
    <row r="520" spans="1:105" x14ac:dyDescent="0.2">
      <c r="A520" s="80" t="s">
        <v>2372</v>
      </c>
      <c r="B520" s="48" t="s">
        <v>530</v>
      </c>
      <c r="C520" s="48" t="s">
        <v>957</v>
      </c>
      <c r="D520" s="49" t="s">
        <v>957</v>
      </c>
      <c r="E520" s="49" t="str">
        <f t="shared" si="445"/>
        <v xml:space="preserve">Foote, Adam </v>
      </c>
      <c r="F520" s="49" t="s">
        <v>2642</v>
      </c>
      <c r="G520" s="50" t="s">
        <v>2374</v>
      </c>
      <c r="H520" s="48">
        <v>75</v>
      </c>
      <c r="I520" s="65">
        <v>1</v>
      </c>
      <c r="J520" s="65">
        <v>15</v>
      </c>
      <c r="K520" s="65">
        <v>16</v>
      </c>
      <c r="L520" s="48">
        <v>2</v>
      </c>
      <c r="M520" s="10">
        <v>107</v>
      </c>
      <c r="N520" s="10">
        <v>66</v>
      </c>
      <c r="O520" s="11">
        <f t="shared" ref="O520:O559" si="475">IF(N520=0,0,I520/N520)</f>
        <v>1.5151515151515152E-2</v>
      </c>
      <c r="P520" s="10"/>
      <c r="Q520" s="10">
        <v>0</v>
      </c>
      <c r="R520" s="10">
        <v>0</v>
      </c>
      <c r="S520" s="10">
        <v>0</v>
      </c>
      <c r="T520" s="10">
        <v>0</v>
      </c>
      <c r="U520" s="11">
        <f t="shared" ref="U520:U559" si="476">IF(S520+T520=0,0,S520/(S520+T520))</f>
        <v>0</v>
      </c>
      <c r="V520" s="10">
        <v>0</v>
      </c>
      <c r="W520" s="10">
        <v>0</v>
      </c>
      <c r="X520" s="10">
        <v>2</v>
      </c>
      <c r="Y520" s="10">
        <v>1</v>
      </c>
      <c r="Z520" s="10">
        <v>1</v>
      </c>
      <c r="AA520" s="10">
        <v>0</v>
      </c>
      <c r="AB520" s="10">
        <v>12</v>
      </c>
      <c r="AC520" s="13">
        <f t="shared" si="454"/>
        <v>0</v>
      </c>
      <c r="AD520" s="13">
        <f t="shared" si="455"/>
        <v>15</v>
      </c>
      <c r="AE520" s="13">
        <f t="shared" si="456"/>
        <v>0.8875739644970414</v>
      </c>
      <c r="AF520" s="13">
        <f t="shared" si="457"/>
        <v>0.8875739644970414</v>
      </c>
      <c r="AG520" s="13">
        <f t="shared" si="458"/>
        <v>0</v>
      </c>
      <c r="AH520" s="13">
        <f t="shared" si="459"/>
        <v>10.462835137688005</v>
      </c>
      <c r="AI520" s="29">
        <f t="shared" si="460"/>
        <v>1.9617815883165008</v>
      </c>
      <c r="AJ520" s="29">
        <f t="shared" si="461"/>
        <v>3</v>
      </c>
      <c r="AK520" s="29">
        <f t="shared" si="462"/>
        <v>0.7100591715976331</v>
      </c>
      <c r="AL520" s="29">
        <f t="shared" si="463"/>
        <v>2.0053767347235341</v>
      </c>
      <c r="AM520" s="29">
        <f t="shared" si="464"/>
        <v>1.5</v>
      </c>
      <c r="AN520" s="29">
        <f t="shared" si="465"/>
        <v>5.3254437869822482</v>
      </c>
      <c r="AO520" s="13">
        <v>1376.3</v>
      </c>
      <c r="AP520" s="13">
        <v>40</v>
      </c>
      <c r="AQ520" s="13">
        <v>338</v>
      </c>
      <c r="AR520" s="59">
        <v>1754.3</v>
      </c>
      <c r="AS520" s="10">
        <v>148</v>
      </c>
      <c r="AT520" s="10">
        <v>93</v>
      </c>
      <c r="AU520" s="10">
        <v>30</v>
      </c>
      <c r="AV520" s="10">
        <v>18</v>
      </c>
      <c r="AW520" s="10">
        <v>18</v>
      </c>
      <c r="AX520" s="13">
        <f t="shared" si="466"/>
        <v>5.061848030553497</v>
      </c>
      <c r="AY520" s="13">
        <f t="shared" si="467"/>
        <v>3.1807558570369947</v>
      </c>
      <c r="AZ520" s="13">
        <f t="shared" si="468"/>
        <v>1.0260502764635469</v>
      </c>
      <c r="BA520" s="13">
        <f t="shared" si="469"/>
        <v>0.61563016587812802</v>
      </c>
      <c r="BB520" s="13">
        <f t="shared" si="470"/>
        <v>0.61563016587812802</v>
      </c>
      <c r="BC520" s="13">
        <f t="shared" si="471"/>
        <v>18.350666666666665</v>
      </c>
      <c r="BD520" s="13">
        <f t="shared" si="472"/>
        <v>4.5066666666666668</v>
      </c>
      <c r="BE520" s="13">
        <f t="shared" si="473"/>
        <v>0.53333333333333333</v>
      </c>
      <c r="BF520" s="49">
        <v>45</v>
      </c>
      <c r="BG520" s="49">
        <v>2</v>
      </c>
      <c r="BH520" s="49">
        <v>4</v>
      </c>
      <c r="BI520" s="49">
        <v>51</v>
      </c>
      <c r="BJ520" s="49">
        <v>46</v>
      </c>
      <c r="BK520" s="49">
        <v>1</v>
      </c>
      <c r="BL520" s="49">
        <v>30</v>
      </c>
      <c r="BM520" s="49">
        <v>77</v>
      </c>
      <c r="BN520" s="39">
        <v>68.3</v>
      </c>
      <c r="BO520" s="39">
        <v>77.8</v>
      </c>
      <c r="BP520" s="13">
        <v>-0.6</v>
      </c>
      <c r="BQ520" s="13">
        <v>0</v>
      </c>
      <c r="BR520" s="13">
        <v>3.3</v>
      </c>
      <c r="BS520" s="13">
        <v>2.5</v>
      </c>
      <c r="BT520" s="13">
        <v>-0.9</v>
      </c>
      <c r="BU520" s="13">
        <v>4.2</v>
      </c>
      <c r="BV520" s="39">
        <v>4.8</v>
      </c>
      <c r="BW520" s="13">
        <v>41.8</v>
      </c>
      <c r="BX520" s="13">
        <v>0.1</v>
      </c>
      <c r="BY520" s="13">
        <v>27.8</v>
      </c>
      <c r="BZ520" s="13">
        <v>-5.7</v>
      </c>
      <c r="CA520" s="13">
        <v>64</v>
      </c>
      <c r="CB520" s="39">
        <v>73</v>
      </c>
      <c r="CC520" s="51">
        <v>49.852592000000001</v>
      </c>
      <c r="CD520" s="10">
        <v>1445507</v>
      </c>
      <c r="CE520" s="73">
        <f t="shared" si="474"/>
        <v>1580420.9866666666</v>
      </c>
      <c r="CF520" s="66">
        <v>25.7</v>
      </c>
      <c r="CG520" s="66">
        <v>37.6</v>
      </c>
      <c r="CH520" s="66">
        <v>1.2</v>
      </c>
      <c r="CI520" s="66">
        <v>-0.1</v>
      </c>
      <c r="CJ520" s="67">
        <f t="shared" ref="CJ520:CJ562" si="477">CI520/(AO520+2*(AP520+AQ520))*2000</f>
        <v>-9.3795432162453687E-2</v>
      </c>
      <c r="CK520" s="66">
        <v>4.5999999999999996</v>
      </c>
      <c r="CL520" s="67">
        <f t="shared" ref="CL520:CL562" si="478">CK520/(AO520+2*(AP520+AQ520))*2000</f>
        <v>4.3145898794728694</v>
      </c>
      <c r="CM520" s="66">
        <v>4.2</v>
      </c>
      <c r="CN520" s="10" t="s">
        <v>1636</v>
      </c>
      <c r="CO520" s="10" t="s">
        <v>3081</v>
      </c>
      <c r="CP520" s="10" t="s">
        <v>2427</v>
      </c>
      <c r="CQ520" s="10" t="s">
        <v>2400</v>
      </c>
      <c r="CR520" s="10">
        <v>74</v>
      </c>
      <c r="CS520" s="10">
        <v>226</v>
      </c>
      <c r="CT520" s="10">
        <v>52</v>
      </c>
      <c r="CU520" s="10" t="s">
        <v>3401</v>
      </c>
      <c r="CV520" s="10"/>
      <c r="CW520" s="10"/>
      <c r="CX520" s="10"/>
      <c r="CY520" s="10"/>
      <c r="CZ520" s="73">
        <v>4600000</v>
      </c>
      <c r="DA520" s="10">
        <v>2</v>
      </c>
    </row>
    <row r="521" spans="1:105" x14ac:dyDescent="0.2">
      <c r="A521" s="38" t="s">
        <v>2452</v>
      </c>
      <c r="B521" t="s">
        <v>957</v>
      </c>
      <c r="C521" t="s">
        <v>957</v>
      </c>
      <c r="D521" t="s">
        <v>957</v>
      </c>
      <c r="E521" t="str">
        <f t="shared" si="445"/>
        <v xml:space="preserve">Guite, Ben </v>
      </c>
      <c r="F521" t="s">
        <v>143</v>
      </c>
      <c r="G521" t="s">
        <v>1528</v>
      </c>
      <c r="H521">
        <v>39</v>
      </c>
      <c r="I521">
        <v>3</v>
      </c>
      <c r="J521">
        <v>8</v>
      </c>
      <c r="K521">
        <f>I521+J521</f>
        <v>11</v>
      </c>
      <c r="L521">
        <v>-4</v>
      </c>
      <c r="M521">
        <v>16</v>
      </c>
      <c r="N521">
        <v>63</v>
      </c>
      <c r="O521" s="4">
        <f t="shared" si="475"/>
        <v>4.7619047619047616E-2</v>
      </c>
      <c r="P521">
        <v>765</v>
      </c>
      <c r="Q521">
        <v>1</v>
      </c>
      <c r="R521">
        <v>0</v>
      </c>
      <c r="S521">
        <v>192</v>
      </c>
      <c r="T521">
        <v>196</v>
      </c>
      <c r="U521" s="4">
        <f t="shared" si="476"/>
        <v>0.49484536082474229</v>
      </c>
      <c r="V521" s="40">
        <v>17</v>
      </c>
      <c r="W521">
        <v>0</v>
      </c>
      <c r="X521">
        <v>0</v>
      </c>
      <c r="Y521">
        <v>1</v>
      </c>
      <c r="Z521">
        <v>1</v>
      </c>
      <c r="AA521">
        <f>I521-W521-Y521</f>
        <v>2</v>
      </c>
      <c r="AB521">
        <f>J521-X521-Z521</f>
        <v>7</v>
      </c>
      <c r="AC521" s="9">
        <f t="shared" si="454"/>
        <v>0</v>
      </c>
      <c r="AD521" s="9">
        <f t="shared" si="455"/>
        <v>0</v>
      </c>
      <c r="AE521" s="9">
        <f t="shared" si="456"/>
        <v>3</v>
      </c>
      <c r="AF521" s="9">
        <f t="shared" si="457"/>
        <v>3</v>
      </c>
      <c r="AG521" s="9">
        <f t="shared" si="458"/>
        <v>6.4185424559839541</v>
      </c>
      <c r="AH521" s="9">
        <f t="shared" si="459"/>
        <v>22.46489859594384</v>
      </c>
      <c r="AI521" s="6">
        <f t="shared" si="460"/>
        <v>1.4441720525963895</v>
      </c>
      <c r="AJ521" s="6">
        <f t="shared" si="461"/>
        <v>0</v>
      </c>
      <c r="AK521" s="6">
        <f t="shared" si="462"/>
        <v>1.2</v>
      </c>
      <c r="AL521" s="6">
        <f t="shared" si="463"/>
        <v>2.4069534209939825</v>
      </c>
      <c r="AM521" s="6">
        <f t="shared" si="464"/>
        <v>0</v>
      </c>
      <c r="AN521" s="6">
        <f t="shared" si="465"/>
        <v>5.3999999999999995</v>
      </c>
      <c r="AO521" s="32">
        <v>373.91666666666669</v>
      </c>
      <c r="AP521" s="32">
        <v>5</v>
      </c>
      <c r="AQ521" s="32">
        <v>100</v>
      </c>
      <c r="AR521" s="32">
        <v>478.91666666666669</v>
      </c>
      <c r="AS521" s="40">
        <v>45</v>
      </c>
      <c r="AT521" s="40">
        <v>57</v>
      </c>
      <c r="AU521" s="40">
        <v>13</v>
      </c>
      <c r="AV521" s="40">
        <v>9</v>
      </c>
      <c r="AW521" s="40">
        <v>11</v>
      </c>
      <c r="AX521" s="9">
        <f t="shared" si="466"/>
        <v>5.6377240299286582</v>
      </c>
      <c r="AY521" s="9">
        <f t="shared" si="467"/>
        <v>7.1411171045763009</v>
      </c>
      <c r="AZ521" s="9">
        <f t="shared" si="468"/>
        <v>1.6286758308682789</v>
      </c>
      <c r="BA521" s="9">
        <f t="shared" si="469"/>
        <v>1.1275448059857318</v>
      </c>
      <c r="BB521" s="9">
        <f t="shared" si="470"/>
        <v>1.3781103184270054</v>
      </c>
      <c r="BC521" s="9">
        <f t="shared" si="471"/>
        <v>9.5876068376068382</v>
      </c>
      <c r="BD521" s="9">
        <f t="shared" si="472"/>
        <v>2.5641025641025643</v>
      </c>
      <c r="BE521" s="9">
        <f t="shared" si="473"/>
        <v>0.12820512820512819</v>
      </c>
      <c r="BF521" s="3">
        <v>9</v>
      </c>
      <c r="BG521" s="3">
        <v>0</v>
      </c>
      <c r="BH521" s="3">
        <v>2</v>
      </c>
      <c r="BI521" s="3">
        <v>11</v>
      </c>
      <c r="BJ521" s="3">
        <v>15</v>
      </c>
      <c r="BK521" s="3">
        <v>0</v>
      </c>
      <c r="BL521" s="3">
        <v>9</v>
      </c>
      <c r="BM521" s="3">
        <v>24</v>
      </c>
      <c r="BN521" s="34">
        <f t="shared" ref="BN521:BN559" si="479">BU521+CA521</f>
        <v>12.245831184950699</v>
      </c>
      <c r="BO521" s="34">
        <f t="shared" ref="BO521:BO559" si="480">BN521/AR521*2000</f>
        <v>51.139716102108366</v>
      </c>
      <c r="BP521" s="34">
        <v>2.1031235197718714</v>
      </c>
      <c r="BQ521" s="34">
        <v>-0.25037797879799223</v>
      </c>
      <c r="BR521" s="34">
        <v>-0.17231317729854939</v>
      </c>
      <c r="BS521" s="34">
        <v>2.2321961413400091</v>
      </c>
      <c r="BT521" s="34">
        <v>0</v>
      </c>
      <c r="BU521" s="34">
        <f t="shared" ref="BU521:BU559" si="481">SUM(BP521:BT521)</f>
        <v>3.9126285050153387</v>
      </c>
      <c r="BV521" s="34">
        <f t="shared" ref="BV521:BV559" si="482">BU521/AR521*2000</f>
        <v>16.339496105858384</v>
      </c>
      <c r="BW521" s="34">
        <v>3.207458134411223</v>
      </c>
      <c r="BX521" s="34">
        <v>1.8556667414754882E-2</v>
      </c>
      <c r="BY521" s="34">
        <v>4.8116809618241287</v>
      </c>
      <c r="BZ521" s="34">
        <v>0.29550691628525488</v>
      </c>
      <c r="CA521" s="34">
        <f t="shared" ref="CA521:CA559" si="483">SUM(BW521:BZ521)</f>
        <v>8.3332026799353613</v>
      </c>
      <c r="CB521" s="34">
        <f t="shared" ref="CB521:CB559" si="484">CA521/AR521*2000</f>
        <v>34.800219996249986</v>
      </c>
      <c r="CC521" s="15">
        <v>49</v>
      </c>
      <c r="CD521" s="7">
        <v>165000</v>
      </c>
      <c r="CE521" s="68">
        <f t="shared" si="474"/>
        <v>165000</v>
      </c>
      <c r="CF521" s="9">
        <v>7.6</v>
      </c>
      <c r="CG521" s="9">
        <v>9.6</v>
      </c>
      <c r="CH521" s="9">
        <v>-5.4</v>
      </c>
      <c r="CI521" s="9">
        <v>0.3</v>
      </c>
      <c r="CJ521" s="9">
        <f t="shared" si="477"/>
        <v>1.0275438846867417</v>
      </c>
      <c r="CK521" s="9">
        <v>-0.2</v>
      </c>
      <c r="CL521" s="9">
        <f t="shared" si="478"/>
        <v>-0.68502925645782786</v>
      </c>
      <c r="CM521" s="9">
        <v>0.1</v>
      </c>
      <c r="CN521" t="s">
        <v>1159</v>
      </c>
      <c r="CO521" t="s">
        <v>3417</v>
      </c>
      <c r="CP521" t="s">
        <v>2399</v>
      </c>
      <c r="CQ521" t="s">
        <v>2400</v>
      </c>
      <c r="CR521">
        <v>73</v>
      </c>
      <c r="CS521">
        <v>211</v>
      </c>
      <c r="CT521">
        <v>28</v>
      </c>
      <c r="CU521" t="s">
        <v>3401</v>
      </c>
      <c r="CV521" t="s">
        <v>2382</v>
      </c>
      <c r="CW521">
        <v>0</v>
      </c>
      <c r="CX521">
        <v>0</v>
      </c>
      <c r="CY521">
        <v>0</v>
      </c>
      <c r="CZ521" s="70"/>
      <c r="DA521">
        <v>0</v>
      </c>
    </row>
    <row r="522" spans="1:105" x14ac:dyDescent="0.2">
      <c r="A522" s="44" t="s">
        <v>2372</v>
      </c>
      <c r="B522" s="43" t="s">
        <v>957</v>
      </c>
      <c r="C522" s="43" t="s">
        <v>957</v>
      </c>
      <c r="D522" s="42" t="s">
        <v>957</v>
      </c>
      <c r="E522" s="42" t="str">
        <f t="shared" si="445"/>
        <v xml:space="preserve">Guite, Ben </v>
      </c>
      <c r="F522" s="42" t="s">
        <v>143</v>
      </c>
      <c r="G522" s="45" t="s">
        <v>2377</v>
      </c>
      <c r="H522" s="43">
        <v>79</v>
      </c>
      <c r="I522" s="64">
        <v>11</v>
      </c>
      <c r="J522" s="64">
        <v>11</v>
      </c>
      <c r="K522" s="64">
        <v>22</v>
      </c>
      <c r="L522" s="43">
        <v>1</v>
      </c>
      <c r="M522">
        <v>47</v>
      </c>
      <c r="N522">
        <v>103</v>
      </c>
      <c r="O522" s="4">
        <f t="shared" si="475"/>
        <v>0.10679611650485436</v>
      </c>
      <c r="Q522">
        <v>2</v>
      </c>
      <c r="R522">
        <v>0</v>
      </c>
      <c r="S522">
        <v>386</v>
      </c>
      <c r="T522">
        <v>419</v>
      </c>
      <c r="U522" s="4">
        <f t="shared" si="476"/>
        <v>0.4795031055900621</v>
      </c>
      <c r="V522">
        <v>18.600000000000001</v>
      </c>
      <c r="W522">
        <v>0</v>
      </c>
      <c r="X522">
        <v>1</v>
      </c>
      <c r="Y522">
        <v>0</v>
      </c>
      <c r="Z522">
        <v>1</v>
      </c>
      <c r="AA522">
        <v>11</v>
      </c>
      <c r="AB522">
        <v>9</v>
      </c>
      <c r="AC522" s="9">
        <f t="shared" si="454"/>
        <v>0</v>
      </c>
      <c r="AD522" s="9">
        <f t="shared" si="455"/>
        <v>53.412462908011868</v>
      </c>
      <c r="AE522" s="9">
        <f t="shared" si="456"/>
        <v>0</v>
      </c>
      <c r="AF522" s="9">
        <f t="shared" si="457"/>
        <v>1.3750954927425518</v>
      </c>
      <c r="AG522" s="9">
        <f t="shared" si="458"/>
        <v>16.306026229643201</v>
      </c>
      <c r="AH522" s="9">
        <f t="shared" si="459"/>
        <v>13.341294187889893</v>
      </c>
      <c r="AI522" s="58">
        <f t="shared" si="460"/>
        <v>2.1494307302711495</v>
      </c>
      <c r="AJ522" s="58">
        <f t="shared" si="461"/>
        <v>10.682492581602373</v>
      </c>
      <c r="AK522" s="58">
        <f t="shared" si="462"/>
        <v>0.27501909854851037</v>
      </c>
      <c r="AL522" s="58">
        <f t="shared" si="463"/>
        <v>2.0753124292273171</v>
      </c>
      <c r="AM522" s="58">
        <f t="shared" si="464"/>
        <v>10.682492581602373</v>
      </c>
      <c r="AN522" s="58">
        <f t="shared" si="465"/>
        <v>6.8754774637127589</v>
      </c>
      <c r="AO522" s="56">
        <v>809.51666666666665</v>
      </c>
      <c r="AP522" s="56">
        <v>5.6166666666666671</v>
      </c>
      <c r="AQ522" s="56">
        <v>218.16666666666663</v>
      </c>
      <c r="AR522" s="57">
        <f>SUM(AO522:AQ522)</f>
        <v>1033.3</v>
      </c>
      <c r="AS522">
        <v>66</v>
      </c>
      <c r="AT522">
        <v>115</v>
      </c>
      <c r="AU522">
        <v>36</v>
      </c>
      <c r="AV522">
        <v>14</v>
      </c>
      <c r="AW522">
        <v>35</v>
      </c>
      <c r="AX522" s="9">
        <f t="shared" si="466"/>
        <v>3.8323816897319269</v>
      </c>
      <c r="AY522" s="9">
        <f t="shared" si="467"/>
        <v>6.6776347624116914</v>
      </c>
      <c r="AZ522" s="9">
        <f t="shared" si="468"/>
        <v>2.0903900125810511</v>
      </c>
      <c r="BA522" s="9">
        <f t="shared" si="469"/>
        <v>0.81292944933707545</v>
      </c>
      <c r="BB522" s="9">
        <f t="shared" si="470"/>
        <v>2.0323236233426889</v>
      </c>
      <c r="BC522" s="33">
        <f t="shared" si="471"/>
        <v>10.24704641350211</v>
      </c>
      <c r="BD522" s="33">
        <f t="shared" si="472"/>
        <v>2.7616033755274256</v>
      </c>
      <c r="BE522" s="33">
        <f t="shared" si="473"/>
        <v>7.1097046413502119E-2</v>
      </c>
      <c r="BF522" s="42">
        <f>BI522-BG522-BH522</f>
        <v>29</v>
      </c>
      <c r="BG522" s="43">
        <v>1</v>
      </c>
      <c r="BH522" s="43">
        <v>1</v>
      </c>
      <c r="BI522" s="43">
        <v>31</v>
      </c>
      <c r="BJ522" s="42">
        <f>BM522-BK522-BL522</f>
        <v>28</v>
      </c>
      <c r="BK522" s="43">
        <v>1</v>
      </c>
      <c r="BL522" s="43">
        <v>25</v>
      </c>
      <c r="BM522" s="43">
        <v>54</v>
      </c>
      <c r="BN522" s="34">
        <f t="shared" si="479"/>
        <v>23.948335908870703</v>
      </c>
      <c r="BO522" s="34">
        <f t="shared" si="480"/>
        <v>46.35311314985136</v>
      </c>
      <c r="BP522" s="33">
        <v>13.389715750769923</v>
      </c>
      <c r="BQ522" s="33">
        <v>0.85648969127084196</v>
      </c>
      <c r="BR522" s="33">
        <v>-1.7290120548127876</v>
      </c>
      <c r="BS522" s="33">
        <v>-2.5766146460821053</v>
      </c>
      <c r="BT522" s="33">
        <v>-0.80252189941858654</v>
      </c>
      <c r="BU522" s="9">
        <f t="shared" si="481"/>
        <v>9.1380568417272841</v>
      </c>
      <c r="BV522" s="34">
        <f t="shared" si="482"/>
        <v>17.687132181800607</v>
      </c>
      <c r="BW522" s="33">
        <v>7.3446383800831878</v>
      </c>
      <c r="BX522" s="33">
        <v>-0.17643971173991027</v>
      </c>
      <c r="BY522" s="33">
        <v>7.7463754120419956</v>
      </c>
      <c r="BZ522" s="33">
        <v>-0.10429501324185307</v>
      </c>
      <c r="CA522" s="9">
        <f t="shared" si="483"/>
        <v>14.810279067143421</v>
      </c>
      <c r="CB522" s="34">
        <f t="shared" si="484"/>
        <v>28.665980968050754</v>
      </c>
      <c r="CC522" s="47">
        <v>55.571002999999997</v>
      </c>
      <c r="CD522">
        <v>1869330</v>
      </c>
      <c r="CE522" s="68">
        <f t="shared" si="474"/>
        <v>1940317.2151898732</v>
      </c>
      <c r="CF522" s="62">
        <v>17.899999999999999</v>
      </c>
      <c r="CG522" s="62">
        <v>24.4</v>
      </c>
      <c r="CH522" s="62">
        <v>-2.2999999999999998</v>
      </c>
      <c r="CI522" s="62">
        <v>0.4</v>
      </c>
      <c r="CJ522" s="63">
        <f t="shared" si="477"/>
        <v>0.63639376864434871</v>
      </c>
      <c r="CK522" s="62">
        <v>1.9</v>
      </c>
      <c r="CL522" s="63">
        <f t="shared" si="478"/>
        <v>3.0228704010606564</v>
      </c>
      <c r="CM522" s="62">
        <v>2</v>
      </c>
      <c r="CN522" t="s">
        <v>1708</v>
      </c>
      <c r="CO522" t="s">
        <v>3417</v>
      </c>
      <c r="CP522" t="s">
        <v>2399</v>
      </c>
      <c r="CQ522" t="s">
        <v>2400</v>
      </c>
      <c r="CR522">
        <v>73</v>
      </c>
      <c r="CS522">
        <v>211</v>
      </c>
      <c r="CT522">
        <v>28</v>
      </c>
      <c r="CU522" t="s">
        <v>3401</v>
      </c>
      <c r="CZ522" s="72">
        <v>475000</v>
      </c>
      <c r="DA522">
        <v>0</v>
      </c>
    </row>
    <row r="523" spans="1:105" x14ac:dyDescent="0.2">
      <c r="A523" s="38" t="s">
        <v>2452</v>
      </c>
      <c r="B523" t="s">
        <v>957</v>
      </c>
      <c r="C523" t="s">
        <v>957</v>
      </c>
      <c r="D523" t="s">
        <v>957</v>
      </c>
      <c r="E523" t="str">
        <f t="shared" si="445"/>
        <v xml:space="preserve">Richardson, Brad </v>
      </c>
      <c r="F523" t="s">
        <v>482</v>
      </c>
      <c r="G523" t="s">
        <v>1528</v>
      </c>
      <c r="H523">
        <v>73</v>
      </c>
      <c r="I523">
        <v>14</v>
      </c>
      <c r="J523">
        <v>8</v>
      </c>
      <c r="K523">
        <f>I523+J523</f>
        <v>22</v>
      </c>
      <c r="L523">
        <v>4</v>
      </c>
      <c r="M523">
        <v>28</v>
      </c>
      <c r="N523">
        <v>129</v>
      </c>
      <c r="O523" s="4">
        <f t="shared" si="475"/>
        <v>0.10852713178294573</v>
      </c>
      <c r="P523">
        <v>1488</v>
      </c>
      <c r="Q523">
        <v>3</v>
      </c>
      <c r="R523">
        <v>0</v>
      </c>
      <c r="S523">
        <v>146</v>
      </c>
      <c r="T523">
        <v>212</v>
      </c>
      <c r="U523" s="4">
        <f t="shared" si="476"/>
        <v>0.40782122905027934</v>
      </c>
      <c r="V523" s="40">
        <v>8.4</v>
      </c>
      <c r="W523">
        <v>0</v>
      </c>
      <c r="X523">
        <v>0</v>
      </c>
      <c r="Y523">
        <v>3</v>
      </c>
      <c r="Z523">
        <v>0</v>
      </c>
      <c r="AA523">
        <f>I523-W523-Y523</f>
        <v>11</v>
      </c>
      <c r="AB523">
        <f>J523-X523-Z523</f>
        <v>8</v>
      </c>
      <c r="AC523" s="9">
        <f t="shared" si="454"/>
        <v>0</v>
      </c>
      <c r="AD523" s="9">
        <f t="shared" si="455"/>
        <v>0</v>
      </c>
      <c r="AE523" s="9">
        <f t="shared" si="456"/>
        <v>4.2596828902737238</v>
      </c>
      <c r="AF523" s="9">
        <f t="shared" si="457"/>
        <v>0</v>
      </c>
      <c r="AG523" s="9">
        <f t="shared" si="458"/>
        <v>17.808958445763626</v>
      </c>
      <c r="AH523" s="9">
        <f t="shared" si="459"/>
        <v>12.951969778737183</v>
      </c>
      <c r="AI523" s="6">
        <f t="shared" si="460"/>
        <v>2.2665947112790068</v>
      </c>
      <c r="AJ523" s="6">
        <f t="shared" si="461"/>
        <v>0</v>
      </c>
      <c r="AK523" s="6">
        <f t="shared" si="462"/>
        <v>0.85193657805474476</v>
      </c>
      <c r="AL523" s="6">
        <f t="shared" si="463"/>
        <v>2.1856449001618996</v>
      </c>
      <c r="AM523" s="6">
        <f t="shared" si="464"/>
        <v>0</v>
      </c>
      <c r="AN523" s="6">
        <f t="shared" si="465"/>
        <v>7.3834503431411225</v>
      </c>
      <c r="AO523" s="32">
        <v>741.2</v>
      </c>
      <c r="AP523" s="32">
        <v>8.9666666666666668</v>
      </c>
      <c r="AQ523" s="32">
        <v>211.28333333333333</v>
      </c>
      <c r="AR523" s="32">
        <v>961.45</v>
      </c>
      <c r="AS523" s="40">
        <v>35</v>
      </c>
      <c r="AT523" s="40">
        <v>45</v>
      </c>
      <c r="AU523" s="40">
        <v>26</v>
      </c>
      <c r="AV523" s="40">
        <v>25</v>
      </c>
      <c r="AW523" s="40">
        <v>33</v>
      </c>
      <c r="AX523" s="9">
        <f t="shared" si="466"/>
        <v>2.1842009464870769</v>
      </c>
      <c r="AY523" s="9">
        <f t="shared" si="467"/>
        <v>2.8082583597690989</v>
      </c>
      <c r="AZ523" s="9">
        <f t="shared" si="468"/>
        <v>1.6225492745332568</v>
      </c>
      <c r="BA523" s="9">
        <f t="shared" si="469"/>
        <v>1.5601435332050546</v>
      </c>
      <c r="BB523" s="9">
        <f t="shared" si="470"/>
        <v>2.0593894638306725</v>
      </c>
      <c r="BC523" s="9">
        <f t="shared" si="471"/>
        <v>10.153424657534247</v>
      </c>
      <c r="BD523" s="9">
        <f t="shared" si="472"/>
        <v>2.8942922374429223</v>
      </c>
      <c r="BE523" s="9">
        <f t="shared" si="473"/>
        <v>0.12283105022831051</v>
      </c>
      <c r="BF523" s="3">
        <v>28</v>
      </c>
      <c r="BG523" s="3">
        <v>0</v>
      </c>
      <c r="BH523" s="3">
        <v>3</v>
      </c>
      <c r="BI523" s="3">
        <v>31</v>
      </c>
      <c r="BJ523" s="3">
        <v>27</v>
      </c>
      <c r="BK523" s="3">
        <v>0</v>
      </c>
      <c r="BL523" s="3">
        <v>26</v>
      </c>
      <c r="BM523" s="3">
        <v>53</v>
      </c>
      <c r="BN523" s="34">
        <f t="shared" si="479"/>
        <v>30.509943966909965</v>
      </c>
      <c r="BO523" s="34">
        <f t="shared" si="480"/>
        <v>63.46652237123088</v>
      </c>
      <c r="BP523" s="34">
        <v>11.400343629664873</v>
      </c>
      <c r="BQ523" s="34">
        <v>-0.44901117531106605</v>
      </c>
      <c r="BR523" s="34">
        <v>-0.34592762341470051</v>
      </c>
      <c r="BS523" s="34">
        <v>4.7602424954876046</v>
      </c>
      <c r="BT523" s="34">
        <v>0</v>
      </c>
      <c r="BU523" s="34">
        <f t="shared" si="481"/>
        <v>15.365647326426711</v>
      </c>
      <c r="BV523" s="34">
        <f t="shared" si="482"/>
        <v>31.963487079778897</v>
      </c>
      <c r="BW523" s="34">
        <v>7.2696013336779863</v>
      </c>
      <c r="BX523" s="34">
        <v>3.3278290230460424E-2</v>
      </c>
      <c r="BY523" s="34">
        <v>5.8286884751813233</v>
      </c>
      <c r="BZ523" s="34">
        <v>2.0127285413934874</v>
      </c>
      <c r="CA523" s="34">
        <f t="shared" si="483"/>
        <v>15.144296640483256</v>
      </c>
      <c r="CB523" s="34">
        <f t="shared" si="484"/>
        <v>31.503035291451987</v>
      </c>
      <c r="CC523" s="15">
        <v>57</v>
      </c>
      <c r="CD523" s="7">
        <v>1254806</v>
      </c>
      <c r="CE523" s="68">
        <f t="shared" si="474"/>
        <v>1409508.109589041</v>
      </c>
      <c r="CF523" s="9">
        <v>15.9</v>
      </c>
      <c r="CG523" s="9">
        <v>22</v>
      </c>
      <c r="CH523" s="9">
        <v>0.3</v>
      </c>
      <c r="CI523" s="9">
        <v>1.5</v>
      </c>
      <c r="CJ523" s="9">
        <f t="shared" si="477"/>
        <v>2.5387154100025384</v>
      </c>
      <c r="CK523" s="9">
        <v>1.7</v>
      </c>
      <c r="CL523" s="9">
        <f t="shared" si="478"/>
        <v>2.8772107980028769</v>
      </c>
      <c r="CM523" s="9">
        <v>3.2</v>
      </c>
      <c r="CN523" t="s">
        <v>1576</v>
      </c>
      <c r="CO523" t="s">
        <v>1577</v>
      </c>
      <c r="CP523" t="s">
        <v>2427</v>
      </c>
      <c r="CQ523" t="s">
        <v>2400</v>
      </c>
      <c r="CR523">
        <v>71</v>
      </c>
      <c r="CS523">
        <v>185</v>
      </c>
      <c r="CT523">
        <v>12</v>
      </c>
      <c r="CU523" t="s">
        <v>3402</v>
      </c>
      <c r="CV523" t="s">
        <v>2382</v>
      </c>
      <c r="CW523">
        <v>0</v>
      </c>
      <c r="CX523">
        <v>0</v>
      </c>
      <c r="CY523">
        <v>0</v>
      </c>
      <c r="CZ523" s="70"/>
      <c r="DA523">
        <v>0</v>
      </c>
    </row>
    <row r="524" spans="1:105" x14ac:dyDescent="0.2">
      <c r="A524" s="44" t="s">
        <v>2372</v>
      </c>
      <c r="B524" s="43" t="s">
        <v>957</v>
      </c>
      <c r="C524" s="43" t="s">
        <v>957</v>
      </c>
      <c r="D524" s="42" t="s">
        <v>957</v>
      </c>
      <c r="E524" s="42" t="str">
        <f t="shared" si="445"/>
        <v xml:space="preserve">Richardson, Brad </v>
      </c>
      <c r="F524" s="42" t="s">
        <v>482</v>
      </c>
      <c r="G524" s="45" t="s">
        <v>2377</v>
      </c>
      <c r="H524" s="43">
        <v>22</v>
      </c>
      <c r="I524" s="64">
        <v>2</v>
      </c>
      <c r="J524" s="64">
        <v>3</v>
      </c>
      <c r="K524" s="64">
        <v>5</v>
      </c>
      <c r="L524" s="43">
        <v>-3</v>
      </c>
      <c r="M524">
        <v>8</v>
      </c>
      <c r="N524">
        <v>32</v>
      </c>
      <c r="O524" s="4">
        <f t="shared" si="475"/>
        <v>6.25E-2</v>
      </c>
      <c r="Q524">
        <v>0</v>
      </c>
      <c r="R524">
        <v>0</v>
      </c>
      <c r="S524">
        <v>26</v>
      </c>
      <c r="T524">
        <v>34</v>
      </c>
      <c r="U524" s="4">
        <f t="shared" si="476"/>
        <v>0.43333333333333335</v>
      </c>
      <c r="V524">
        <v>4.9000000000000004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3</v>
      </c>
      <c r="AC524" s="9">
        <f t="shared" si="454"/>
        <v>0</v>
      </c>
      <c r="AD524" s="9">
        <f t="shared" si="455"/>
        <v>0</v>
      </c>
      <c r="AE524" s="9">
        <f t="shared" si="456"/>
        <v>0</v>
      </c>
      <c r="AF524" s="9">
        <f t="shared" si="457"/>
        <v>0</v>
      </c>
      <c r="AG524" s="9">
        <f t="shared" si="458"/>
        <v>9.3628088426527967</v>
      </c>
      <c r="AH524" s="9">
        <f t="shared" si="459"/>
        <v>14.044213263979195</v>
      </c>
      <c r="AI524" s="58">
        <f t="shared" si="460"/>
        <v>2.3407022106631992</v>
      </c>
      <c r="AJ524" s="58">
        <f t="shared" si="461"/>
        <v>0</v>
      </c>
      <c r="AK524" s="58">
        <f t="shared" si="462"/>
        <v>0</v>
      </c>
      <c r="AL524" s="58">
        <f t="shared" si="463"/>
        <v>3.0429128738621589</v>
      </c>
      <c r="AM524" s="58">
        <f t="shared" si="464"/>
        <v>0</v>
      </c>
      <c r="AN524" s="58">
        <f t="shared" si="465"/>
        <v>6.0913705583756341</v>
      </c>
      <c r="AO524" s="56">
        <v>256.33333333333331</v>
      </c>
      <c r="AP524" s="56">
        <v>0.81666666666666665</v>
      </c>
      <c r="AQ524" s="56">
        <v>39.4</v>
      </c>
      <c r="AR524" s="57">
        <f>SUM(AO524:AQ524)</f>
        <v>296.54999999999995</v>
      </c>
      <c r="AS524">
        <v>3</v>
      </c>
      <c r="AT524">
        <v>13</v>
      </c>
      <c r="AU524">
        <v>10</v>
      </c>
      <c r="AV524">
        <v>2</v>
      </c>
      <c r="AW524">
        <v>5</v>
      </c>
      <c r="AX524" s="9">
        <f t="shared" si="466"/>
        <v>0.60698027314112302</v>
      </c>
      <c r="AY524" s="9">
        <f t="shared" si="467"/>
        <v>2.6302478502781996</v>
      </c>
      <c r="AZ524" s="9">
        <f t="shared" si="468"/>
        <v>2.0232675771370765</v>
      </c>
      <c r="BA524" s="9">
        <f t="shared" si="469"/>
        <v>0.40465351542741534</v>
      </c>
      <c r="BB524" s="9">
        <f t="shared" si="470"/>
        <v>1.0116337885685383</v>
      </c>
      <c r="BC524" s="33">
        <f t="shared" si="471"/>
        <v>11.65151515151515</v>
      </c>
      <c r="BD524" s="33">
        <f t="shared" si="472"/>
        <v>1.7909090909090908</v>
      </c>
      <c r="BE524" s="33">
        <f t="shared" si="473"/>
        <v>3.7121212121212117E-2</v>
      </c>
      <c r="BF524" s="42">
        <f>BI524-BG524-BH524</f>
        <v>10</v>
      </c>
      <c r="BG524" s="43">
        <v>0</v>
      </c>
      <c r="BH524" s="43">
        <v>0</v>
      </c>
      <c r="BI524" s="43">
        <v>10</v>
      </c>
      <c r="BJ524" s="42">
        <f>BM524-BK524-BL524</f>
        <v>13</v>
      </c>
      <c r="BK524" s="43">
        <v>0</v>
      </c>
      <c r="BL524" s="43">
        <v>4</v>
      </c>
      <c r="BM524" s="43">
        <v>17</v>
      </c>
      <c r="BN524" s="34">
        <f t="shared" si="479"/>
        <v>5.3723483172195774</v>
      </c>
      <c r="BO524" s="34">
        <f t="shared" si="480"/>
        <v>36.232327211057687</v>
      </c>
      <c r="BP524" s="33">
        <v>1.1434268532926914</v>
      </c>
      <c r="BQ524" s="33">
        <v>-4.1614022212289221E-2</v>
      </c>
      <c r="BR524" s="33">
        <v>1.7367122552811749</v>
      </c>
      <c r="BS524" s="33">
        <v>-0.60290298035184919</v>
      </c>
      <c r="BT524" s="33">
        <v>0</v>
      </c>
      <c r="BU524" s="9">
        <f t="shared" si="481"/>
        <v>2.2356221060097279</v>
      </c>
      <c r="BV524" s="34">
        <f t="shared" si="482"/>
        <v>15.077539072734638</v>
      </c>
      <c r="BW524" s="33">
        <v>0.98337138802110879</v>
      </c>
      <c r="BX524" s="33">
        <v>3.5138876839209618E-3</v>
      </c>
      <c r="BY524" s="33">
        <v>1.7385175371039367</v>
      </c>
      <c r="BZ524" s="33">
        <v>0.41132339840088339</v>
      </c>
      <c r="CA524" s="9">
        <f t="shared" si="483"/>
        <v>3.13672621120985</v>
      </c>
      <c r="CB524" s="34">
        <f t="shared" si="484"/>
        <v>21.154788138323052</v>
      </c>
      <c r="CC524" s="47">
        <v>53.884006999999997</v>
      </c>
      <c r="CD524">
        <v>268805</v>
      </c>
      <c r="CE524" s="68">
        <f t="shared" si="474"/>
        <v>1001909.5454545454</v>
      </c>
      <c r="CF524" s="62">
        <v>5.9</v>
      </c>
      <c r="CG524" s="62">
        <v>7</v>
      </c>
      <c r="CH524" s="62">
        <v>-4.0999999999999996</v>
      </c>
      <c r="CI524" s="62">
        <v>-0.8</v>
      </c>
      <c r="CJ524" s="63">
        <f t="shared" si="477"/>
        <v>-4.751064040384045</v>
      </c>
      <c r="CK524" s="62">
        <v>-0.1</v>
      </c>
      <c r="CL524" s="63">
        <f t="shared" si="478"/>
        <v>-0.59388300504800562</v>
      </c>
      <c r="CM524" s="62">
        <v>-0.9</v>
      </c>
      <c r="CN524" t="s">
        <v>1730</v>
      </c>
      <c r="CO524" t="s">
        <v>1577</v>
      </c>
      <c r="CP524" t="s">
        <v>2427</v>
      </c>
      <c r="CQ524" t="s">
        <v>2400</v>
      </c>
      <c r="CR524">
        <v>71</v>
      </c>
      <c r="CS524">
        <v>185</v>
      </c>
      <c r="CT524">
        <v>12</v>
      </c>
      <c r="CU524" t="s">
        <v>3402</v>
      </c>
      <c r="CZ524" s="72">
        <v>558333.33333333337</v>
      </c>
      <c r="DA524">
        <v>0</v>
      </c>
    </row>
    <row r="525" spans="1:105" x14ac:dyDescent="0.2">
      <c r="A525" s="38" t="s">
        <v>2452</v>
      </c>
      <c r="B525" t="s">
        <v>957</v>
      </c>
      <c r="C525" t="s">
        <v>957</v>
      </c>
      <c r="D525" s="82" t="s">
        <v>957</v>
      </c>
      <c r="E525" t="str">
        <f t="shared" si="445"/>
        <v xml:space="preserve">Clark, Brett </v>
      </c>
      <c r="F525" t="s">
        <v>2560</v>
      </c>
      <c r="G525" t="s">
        <v>1524</v>
      </c>
      <c r="H525">
        <v>82</v>
      </c>
      <c r="I525">
        <v>10</v>
      </c>
      <c r="J525">
        <v>29</v>
      </c>
      <c r="K525">
        <f>I525+J525</f>
        <v>39</v>
      </c>
      <c r="L525">
        <v>5</v>
      </c>
      <c r="M525">
        <v>50</v>
      </c>
      <c r="N525">
        <v>140</v>
      </c>
      <c r="O525" s="4">
        <f t="shared" si="475"/>
        <v>7.1428571428571425E-2</v>
      </c>
      <c r="P525">
        <v>2880</v>
      </c>
      <c r="Q525">
        <v>1</v>
      </c>
      <c r="R525">
        <v>0</v>
      </c>
      <c r="S525">
        <v>1</v>
      </c>
      <c r="T525">
        <v>0</v>
      </c>
      <c r="U525" s="4">
        <f t="shared" si="476"/>
        <v>1</v>
      </c>
      <c r="V525" s="40">
        <v>0</v>
      </c>
      <c r="W525">
        <v>4</v>
      </c>
      <c r="X525">
        <v>10</v>
      </c>
      <c r="Y525">
        <v>0</v>
      </c>
      <c r="Z525">
        <v>1</v>
      </c>
      <c r="AA525">
        <f>I525-W525-Y525</f>
        <v>6</v>
      </c>
      <c r="AB525">
        <f>J525-X525-Z525</f>
        <v>18</v>
      </c>
      <c r="AC525" s="9">
        <f t="shared" si="454"/>
        <v>4.3684018929741537</v>
      </c>
      <c r="AD525" s="9">
        <f t="shared" si="455"/>
        <v>10.921004732435383</v>
      </c>
      <c r="AE525" s="9">
        <f t="shared" si="456"/>
        <v>0</v>
      </c>
      <c r="AF525" s="9">
        <f t="shared" si="457"/>
        <v>0.98231827111984293</v>
      </c>
      <c r="AG525" s="9">
        <f t="shared" si="458"/>
        <v>5.2882849798016895</v>
      </c>
      <c r="AH525" s="9">
        <f t="shared" si="459"/>
        <v>15.864854939405067</v>
      </c>
      <c r="AI525" s="6">
        <f t="shared" si="460"/>
        <v>2.8644876973925819</v>
      </c>
      <c r="AJ525" s="6">
        <f t="shared" si="461"/>
        <v>6.7710229341099382</v>
      </c>
      <c r="AK525" s="6">
        <f t="shared" si="462"/>
        <v>0.58939096267190583</v>
      </c>
      <c r="AL525" s="6">
        <f t="shared" si="463"/>
        <v>2.5560044069041501</v>
      </c>
      <c r="AM525" s="6">
        <f t="shared" si="464"/>
        <v>0.65526028394612312</v>
      </c>
      <c r="AN525" s="6">
        <f t="shared" si="465"/>
        <v>7.4656188605108058</v>
      </c>
      <c r="AO525" s="33">
        <v>1361.5</v>
      </c>
      <c r="AP525" s="33">
        <v>274.7</v>
      </c>
      <c r="AQ525" s="33">
        <v>305.39999999999998</v>
      </c>
      <c r="AR525" s="32">
        <v>1941.6</v>
      </c>
      <c r="AS525" s="40">
        <v>210</v>
      </c>
      <c r="AT525" s="40">
        <v>85</v>
      </c>
      <c r="AU525" s="40">
        <v>51</v>
      </c>
      <c r="AV525" s="40">
        <v>43</v>
      </c>
      <c r="AW525" s="40">
        <v>45</v>
      </c>
      <c r="AX525" s="9">
        <f t="shared" si="466"/>
        <v>6.4894932014833131</v>
      </c>
      <c r="AY525" s="9">
        <f t="shared" si="467"/>
        <v>2.6266996291718172</v>
      </c>
      <c r="AZ525" s="9">
        <f t="shared" si="468"/>
        <v>1.5760197775030902</v>
      </c>
      <c r="BA525" s="9">
        <f t="shared" si="469"/>
        <v>1.3288009888751546</v>
      </c>
      <c r="BB525" s="9">
        <f t="shared" si="470"/>
        <v>1.3906056860321385</v>
      </c>
      <c r="BC525" s="9">
        <f t="shared" si="471"/>
        <v>16.603658536585368</v>
      </c>
      <c r="BD525" s="9">
        <f t="shared" si="472"/>
        <v>3.7243902439024388</v>
      </c>
      <c r="BE525" s="9">
        <f t="shared" si="473"/>
        <v>3.3499999999999996</v>
      </c>
      <c r="BF525" s="3">
        <v>65</v>
      </c>
      <c r="BG525" s="3">
        <v>31</v>
      </c>
      <c r="BH525" s="3">
        <v>3</v>
      </c>
      <c r="BI525" s="3">
        <v>99</v>
      </c>
      <c r="BJ525" s="3">
        <v>58</v>
      </c>
      <c r="BK525" s="3">
        <v>3</v>
      </c>
      <c r="BL525" s="3">
        <v>38</v>
      </c>
      <c r="BM525" s="3">
        <v>99</v>
      </c>
      <c r="BN525" s="34">
        <f t="shared" si="479"/>
        <v>64.517785645732516</v>
      </c>
      <c r="BO525" s="34">
        <f t="shared" si="480"/>
        <v>66.458370051228385</v>
      </c>
      <c r="BP525" s="34">
        <v>15.023798161173797</v>
      </c>
      <c r="BQ525" s="34">
        <v>5.6946688800831815</v>
      </c>
      <c r="BR525" s="34">
        <v>-0.6985834662457564</v>
      </c>
      <c r="BS525" s="34">
        <v>-8.8500008016105025E-2</v>
      </c>
      <c r="BT525" s="34">
        <v>0</v>
      </c>
      <c r="BU525" s="34">
        <f t="shared" si="481"/>
        <v>19.931383566995116</v>
      </c>
      <c r="BV525" s="34">
        <f t="shared" si="482"/>
        <v>20.53088542129699</v>
      </c>
      <c r="BW525" s="34">
        <v>24.212692837382789</v>
      </c>
      <c r="BX525" s="34">
        <v>4.3114720364106907</v>
      </c>
      <c r="BY525" s="34">
        <v>9.743246186101107</v>
      </c>
      <c r="BZ525" s="34">
        <v>6.3189910188428096</v>
      </c>
      <c r="CA525" s="34">
        <f t="shared" si="483"/>
        <v>44.586402078737393</v>
      </c>
      <c r="CB525" s="34">
        <f t="shared" si="484"/>
        <v>45.927484629931392</v>
      </c>
      <c r="CC525" s="15">
        <v>56</v>
      </c>
      <c r="CD525" s="7">
        <v>3817759</v>
      </c>
      <c r="CE525" s="68">
        <f t="shared" si="474"/>
        <v>3817759</v>
      </c>
      <c r="CF525" s="9">
        <v>37.9</v>
      </c>
      <c r="CG525" s="9">
        <v>41.9</v>
      </c>
      <c r="CH525" s="9">
        <v>2.1</v>
      </c>
      <c r="CI525" s="9">
        <v>5.2</v>
      </c>
      <c r="CJ525" s="9">
        <f t="shared" si="477"/>
        <v>4.1242019272712858</v>
      </c>
      <c r="CK525" s="9">
        <v>4.0999999999999996</v>
      </c>
      <c r="CL525" s="9">
        <f t="shared" si="478"/>
        <v>3.2517745965023597</v>
      </c>
      <c r="CM525" s="9">
        <v>9.3000000000000007</v>
      </c>
      <c r="CN525" t="s">
        <v>3074</v>
      </c>
      <c r="CO525" t="s">
        <v>3016</v>
      </c>
      <c r="CP525" t="s">
        <v>3102</v>
      </c>
      <c r="CQ525" t="s">
        <v>2400</v>
      </c>
      <c r="CR525">
        <v>72</v>
      </c>
      <c r="CS525">
        <v>195</v>
      </c>
      <c r="CU525" t="s">
        <v>3402</v>
      </c>
      <c r="CV525" t="s">
        <v>2382</v>
      </c>
      <c r="CW525">
        <v>0</v>
      </c>
      <c r="CX525">
        <v>0</v>
      </c>
      <c r="CY525">
        <v>0</v>
      </c>
      <c r="CZ525" s="70"/>
      <c r="DA525">
        <v>0</v>
      </c>
    </row>
    <row r="526" spans="1:105" x14ac:dyDescent="0.2">
      <c r="A526" s="44" t="s">
        <v>2372</v>
      </c>
      <c r="B526" s="43" t="s">
        <v>957</v>
      </c>
      <c r="C526" s="43" t="s">
        <v>957</v>
      </c>
      <c r="D526" s="82" t="s">
        <v>957</v>
      </c>
      <c r="E526" s="42" t="str">
        <f t="shared" si="445"/>
        <v xml:space="preserve">Clark, Brett </v>
      </c>
      <c r="F526" s="42" t="s">
        <v>2560</v>
      </c>
      <c r="G526" s="45" t="s">
        <v>2374</v>
      </c>
      <c r="H526" s="43">
        <v>57</v>
      </c>
      <c r="I526" s="64">
        <v>5</v>
      </c>
      <c r="J526" s="64">
        <v>16</v>
      </c>
      <c r="K526" s="64">
        <v>21</v>
      </c>
      <c r="L526" s="43">
        <v>5</v>
      </c>
      <c r="M526">
        <v>33</v>
      </c>
      <c r="N526">
        <v>87</v>
      </c>
      <c r="O526" s="4">
        <f t="shared" si="475"/>
        <v>5.7471264367816091E-2</v>
      </c>
      <c r="Q526">
        <v>0</v>
      </c>
      <c r="R526">
        <v>0</v>
      </c>
      <c r="S526">
        <v>0</v>
      </c>
      <c r="T526">
        <v>0</v>
      </c>
      <c r="U526" s="4">
        <f t="shared" si="476"/>
        <v>0</v>
      </c>
      <c r="V526">
        <v>0</v>
      </c>
      <c r="W526">
        <v>1</v>
      </c>
      <c r="X526">
        <v>5</v>
      </c>
      <c r="Y526">
        <v>0</v>
      </c>
      <c r="Z526">
        <v>0</v>
      </c>
      <c r="AA526">
        <v>4</v>
      </c>
      <c r="AB526">
        <v>11</v>
      </c>
      <c r="AC526" s="9">
        <f t="shared" si="454"/>
        <v>1.6541077007902958</v>
      </c>
      <c r="AD526" s="9">
        <f t="shared" si="455"/>
        <v>8.2705385039514798</v>
      </c>
      <c r="AE526" s="9">
        <f t="shared" si="456"/>
        <v>0</v>
      </c>
      <c r="AF526" s="9">
        <f t="shared" si="457"/>
        <v>0</v>
      </c>
      <c r="AG526" s="9">
        <f t="shared" si="458"/>
        <v>5.0242489794494256</v>
      </c>
      <c r="AH526" s="9">
        <f t="shared" si="459"/>
        <v>13.81668469348592</v>
      </c>
      <c r="AI526" s="58">
        <f t="shared" si="460"/>
        <v>2.8889431631834195</v>
      </c>
      <c r="AJ526" s="58">
        <f t="shared" si="461"/>
        <v>4.6315015622128284</v>
      </c>
      <c r="AK526" s="58">
        <f t="shared" si="462"/>
        <v>0.32748112435186028</v>
      </c>
      <c r="AL526" s="58">
        <f t="shared" si="463"/>
        <v>2.5749276019678304</v>
      </c>
      <c r="AM526" s="58">
        <f t="shared" si="464"/>
        <v>0.33082154015805915</v>
      </c>
      <c r="AN526" s="58">
        <f t="shared" si="465"/>
        <v>7.5320658600927857</v>
      </c>
      <c r="AO526" s="56">
        <v>955.36666666666679</v>
      </c>
      <c r="AP526" s="56">
        <v>181.36666666666667</v>
      </c>
      <c r="AQ526" s="56">
        <v>183.21666666666667</v>
      </c>
      <c r="AR526" s="57">
        <f>SUM(AO526:AQ526)</f>
        <v>1319.9500000000003</v>
      </c>
      <c r="AS526">
        <v>143</v>
      </c>
      <c r="AT526">
        <v>70</v>
      </c>
      <c r="AU526">
        <v>25</v>
      </c>
      <c r="AV526">
        <v>30</v>
      </c>
      <c r="AW526">
        <v>23</v>
      </c>
      <c r="AX526" s="9">
        <f t="shared" si="466"/>
        <v>6.5002462214477807</v>
      </c>
      <c r="AY526" s="9">
        <f t="shared" si="467"/>
        <v>3.181938709799613</v>
      </c>
      <c r="AZ526" s="9">
        <f t="shared" si="468"/>
        <v>1.1364066820712904</v>
      </c>
      <c r="BA526" s="9">
        <f t="shared" si="469"/>
        <v>1.3636880184855484</v>
      </c>
      <c r="BB526" s="9">
        <f t="shared" si="470"/>
        <v>1.0454941475055872</v>
      </c>
      <c r="BC526" s="33">
        <f t="shared" si="471"/>
        <v>16.760818713450295</v>
      </c>
      <c r="BD526" s="33">
        <f t="shared" si="472"/>
        <v>3.2143274853801169</v>
      </c>
      <c r="BE526" s="33">
        <f t="shared" si="473"/>
        <v>3.18187134502924</v>
      </c>
      <c r="BF526" s="42">
        <f>BI526-BG526-BH526</f>
        <v>46</v>
      </c>
      <c r="BG526" s="43">
        <v>14</v>
      </c>
      <c r="BH526" s="43">
        <v>1</v>
      </c>
      <c r="BI526" s="43">
        <v>61</v>
      </c>
      <c r="BJ526" s="42">
        <f>BM526-BK526-BL526</f>
        <v>41</v>
      </c>
      <c r="BK526" s="43">
        <v>1</v>
      </c>
      <c r="BL526" s="43">
        <v>23</v>
      </c>
      <c r="BM526" s="43">
        <v>65</v>
      </c>
      <c r="BN526" s="34">
        <f t="shared" si="479"/>
        <v>40.880813445979193</v>
      </c>
      <c r="BO526" s="34">
        <f t="shared" si="480"/>
        <v>61.94297275802748</v>
      </c>
      <c r="BP526" s="33">
        <v>10.597735947238355</v>
      </c>
      <c r="BQ526" s="33">
        <v>7.3707215783722316E-2</v>
      </c>
      <c r="BR526" s="33">
        <v>-0.29539104218693568</v>
      </c>
      <c r="BS526" s="33">
        <v>-0.53290177888232582</v>
      </c>
      <c r="BT526" s="33">
        <v>0</v>
      </c>
      <c r="BU526" s="9">
        <f t="shared" si="481"/>
        <v>9.8431503419528159</v>
      </c>
      <c r="BV526" s="34">
        <f t="shared" si="482"/>
        <v>14.914429094969982</v>
      </c>
      <c r="BW526" s="33">
        <v>15.763026612342779</v>
      </c>
      <c r="BX526" s="33">
        <v>4.4316871170885879</v>
      </c>
      <c r="BY526" s="33">
        <v>6.176190424301975</v>
      </c>
      <c r="BZ526" s="33">
        <v>4.6667589502930342</v>
      </c>
      <c r="CA526" s="9">
        <f t="shared" si="483"/>
        <v>31.037663104026375</v>
      </c>
      <c r="CB526" s="34">
        <f t="shared" si="484"/>
        <v>47.028543663057491</v>
      </c>
      <c r="CC526" s="47">
        <v>59.730896000000001</v>
      </c>
      <c r="CD526">
        <v>2455530</v>
      </c>
      <c r="CE526" s="68">
        <f t="shared" si="474"/>
        <v>3532516.8421052634</v>
      </c>
      <c r="CF526" s="62">
        <v>26.9</v>
      </c>
      <c r="CG526" s="62">
        <v>29.5</v>
      </c>
      <c r="CH526" s="62">
        <v>2.1</v>
      </c>
      <c r="CI526" s="62">
        <v>1.6</v>
      </c>
      <c r="CJ526" s="63">
        <f t="shared" si="477"/>
        <v>1.8996359031185688</v>
      </c>
      <c r="CK526" s="62">
        <v>3.7</v>
      </c>
      <c r="CL526" s="63">
        <f t="shared" si="478"/>
        <v>4.3929080259616899</v>
      </c>
      <c r="CM526" s="62">
        <v>5.2</v>
      </c>
      <c r="CN526" t="s">
        <v>1753</v>
      </c>
      <c r="CO526" t="s">
        <v>3016</v>
      </c>
      <c r="CP526" t="s">
        <v>3102</v>
      </c>
      <c r="CQ526" t="s">
        <v>2400</v>
      </c>
      <c r="CR526">
        <v>72</v>
      </c>
      <c r="CS526">
        <v>195</v>
      </c>
      <c r="CT526">
        <v>5</v>
      </c>
      <c r="CU526" t="s">
        <v>3402</v>
      </c>
      <c r="CZ526" s="72">
        <v>1500000</v>
      </c>
      <c r="DA526">
        <v>0</v>
      </c>
    </row>
    <row r="527" spans="1:105" x14ac:dyDescent="0.2">
      <c r="A527" s="38" t="s">
        <v>2452</v>
      </c>
      <c r="B527" t="s">
        <v>962</v>
      </c>
      <c r="C527" t="s">
        <v>962</v>
      </c>
      <c r="D527" t="s">
        <v>957</v>
      </c>
      <c r="E527" t="str">
        <f t="shared" si="445"/>
        <v xml:space="preserve">Willsie, Brian </v>
      </c>
      <c r="F527" t="s">
        <v>2348</v>
      </c>
      <c r="G527" t="s">
        <v>1528</v>
      </c>
      <c r="H527">
        <v>81</v>
      </c>
      <c r="I527">
        <v>11</v>
      </c>
      <c r="J527">
        <v>10</v>
      </c>
      <c r="K527">
        <f>I527+J527</f>
        <v>21</v>
      </c>
      <c r="L527">
        <v>-20</v>
      </c>
      <c r="M527">
        <v>49</v>
      </c>
      <c r="N527">
        <v>131</v>
      </c>
      <c r="O527" s="4">
        <f t="shared" si="475"/>
        <v>8.3969465648854963E-2</v>
      </c>
      <c r="P527">
        <v>1616</v>
      </c>
      <c r="Q527">
        <v>1</v>
      </c>
      <c r="R527">
        <v>0</v>
      </c>
      <c r="S527">
        <v>91</v>
      </c>
      <c r="T527">
        <v>110</v>
      </c>
      <c r="U527" s="4">
        <f t="shared" si="476"/>
        <v>0.45273631840796019</v>
      </c>
      <c r="V527" s="40">
        <v>4.2</v>
      </c>
      <c r="W527">
        <v>2</v>
      </c>
      <c r="X527">
        <v>2</v>
      </c>
      <c r="Y527">
        <v>0</v>
      </c>
      <c r="Z527">
        <v>0</v>
      </c>
      <c r="AA527">
        <f>I527-W527-Y527</f>
        <v>9</v>
      </c>
      <c r="AB527">
        <f>J527-X527-Z527</f>
        <v>8</v>
      </c>
      <c r="AC527" s="9">
        <f t="shared" si="454"/>
        <v>10.300429184549357</v>
      </c>
      <c r="AD527" s="9">
        <f t="shared" si="455"/>
        <v>10.300429184549357</v>
      </c>
      <c r="AE527" s="9">
        <f t="shared" si="456"/>
        <v>0</v>
      </c>
      <c r="AF527" s="9">
        <f t="shared" si="457"/>
        <v>0</v>
      </c>
      <c r="AG527" s="9">
        <f t="shared" si="458"/>
        <v>12.674816625916872</v>
      </c>
      <c r="AH527" s="9">
        <f t="shared" si="459"/>
        <v>11.266503667481663</v>
      </c>
      <c r="AI527" s="6">
        <f t="shared" si="460"/>
        <v>1.6899755501222495</v>
      </c>
      <c r="AJ527" s="6">
        <f t="shared" si="461"/>
        <v>5.1502145922746783</v>
      </c>
      <c r="AK527" s="6">
        <f t="shared" si="462"/>
        <v>0.34499281264973652</v>
      </c>
      <c r="AL527" s="6">
        <f t="shared" si="463"/>
        <v>3.2391198044009784</v>
      </c>
      <c r="AM527" s="6">
        <f t="shared" si="464"/>
        <v>1.0300429184549356</v>
      </c>
      <c r="AN527" s="6">
        <f t="shared" si="465"/>
        <v>7.2448490656444662</v>
      </c>
      <c r="AO527" s="32">
        <v>852.08333333333326</v>
      </c>
      <c r="AP527" s="32">
        <v>58.25</v>
      </c>
      <c r="AQ527" s="32">
        <v>173.91666666666666</v>
      </c>
      <c r="AR527" s="32">
        <v>1084.25</v>
      </c>
      <c r="AS527" s="40">
        <v>37</v>
      </c>
      <c r="AT527" s="40">
        <v>46</v>
      </c>
      <c r="AU527" s="40">
        <v>60</v>
      </c>
      <c r="AV527" s="40">
        <v>36</v>
      </c>
      <c r="AW527" s="40">
        <v>20</v>
      </c>
      <c r="AX527" s="9">
        <f t="shared" si="466"/>
        <v>2.0474982706940281</v>
      </c>
      <c r="AY527" s="9">
        <f t="shared" si="467"/>
        <v>2.5455383905925757</v>
      </c>
      <c r="AZ527" s="9">
        <f t="shared" si="468"/>
        <v>3.320267465990316</v>
      </c>
      <c r="BA527" s="9">
        <f t="shared" si="469"/>
        <v>1.9921604795941896</v>
      </c>
      <c r="BB527" s="9">
        <f t="shared" si="470"/>
        <v>1.1067558219967719</v>
      </c>
      <c r="BC527" s="9">
        <f t="shared" si="471"/>
        <v>10.519547325102879</v>
      </c>
      <c r="BD527" s="9">
        <f t="shared" si="472"/>
        <v>2.1471193415637857</v>
      </c>
      <c r="BE527" s="9">
        <f t="shared" si="473"/>
        <v>0.71913580246913578</v>
      </c>
      <c r="BF527" s="3">
        <v>24</v>
      </c>
      <c r="BG527" s="3">
        <v>5</v>
      </c>
      <c r="BH527" s="3">
        <v>1</v>
      </c>
      <c r="BI527" s="3">
        <v>30</v>
      </c>
      <c r="BJ527" s="3">
        <v>46</v>
      </c>
      <c r="BK527" s="3">
        <v>1</v>
      </c>
      <c r="BL527" s="3">
        <v>21</v>
      </c>
      <c r="BM527" s="3">
        <v>68</v>
      </c>
      <c r="BN527" s="34">
        <f t="shared" si="479"/>
        <v>12.877183070262678</v>
      </c>
      <c r="BO527" s="34">
        <f t="shared" si="480"/>
        <v>23.753162223219142</v>
      </c>
      <c r="BP527" s="34">
        <v>4.3412266312000574</v>
      </c>
      <c r="BQ527" s="34">
        <v>1.8934950713323224</v>
      </c>
      <c r="BR527" s="34">
        <v>0.71588420188285551</v>
      </c>
      <c r="BS527" s="34">
        <v>-2.1258933796981099</v>
      </c>
      <c r="BT527" s="34">
        <v>-0.83045739682187536</v>
      </c>
      <c r="BU527" s="34">
        <f t="shared" si="481"/>
        <v>3.9942551278952494</v>
      </c>
      <c r="BV527" s="34">
        <f t="shared" si="482"/>
        <v>7.3677751955642146</v>
      </c>
      <c r="BW527" s="34">
        <v>4.4486871581018832</v>
      </c>
      <c r="BX527" s="34">
        <v>-4.8365370169082031E-2</v>
      </c>
      <c r="BY527" s="34">
        <v>6.4176384523885837</v>
      </c>
      <c r="BZ527" s="34">
        <v>-1.9350322979539556</v>
      </c>
      <c r="CA527" s="34">
        <f t="shared" si="483"/>
        <v>8.882927942367429</v>
      </c>
      <c r="CB527" s="34">
        <f t="shared" si="484"/>
        <v>16.385387027654932</v>
      </c>
      <c r="CC527" s="15">
        <v>25</v>
      </c>
      <c r="CD527" s="7">
        <v>165000</v>
      </c>
      <c r="CE527" s="68">
        <f t="shared" si="474"/>
        <v>165000</v>
      </c>
      <c r="CF527" s="9">
        <v>20.3</v>
      </c>
      <c r="CG527" s="9">
        <v>23.8</v>
      </c>
      <c r="CH527" s="9">
        <v>-11.8</v>
      </c>
      <c r="CI527" s="9">
        <v>-1.8</v>
      </c>
      <c r="CJ527" s="9">
        <f t="shared" si="477"/>
        <v>-2.7346964613534221</v>
      </c>
      <c r="CK527" s="9">
        <v>-0.6</v>
      </c>
      <c r="CL527" s="9">
        <f t="shared" si="478"/>
        <v>-0.91156548711780727</v>
      </c>
      <c r="CM527" s="9">
        <v>-2.4</v>
      </c>
      <c r="CN527" t="s">
        <v>3006</v>
      </c>
      <c r="CO527" t="s">
        <v>2233</v>
      </c>
      <c r="CP527" t="s">
        <v>2427</v>
      </c>
      <c r="CQ527" t="s">
        <v>2400</v>
      </c>
      <c r="CR527">
        <v>73</v>
      </c>
      <c r="CS527">
        <v>202</v>
      </c>
      <c r="CT527">
        <v>21</v>
      </c>
      <c r="CU527" t="s">
        <v>3401</v>
      </c>
      <c r="CV527" t="s">
        <v>2382</v>
      </c>
      <c r="CW527">
        <v>0</v>
      </c>
      <c r="CX527">
        <v>0</v>
      </c>
      <c r="CY527">
        <v>0</v>
      </c>
      <c r="CZ527" s="71"/>
      <c r="DA527">
        <v>0</v>
      </c>
    </row>
    <row r="528" spans="1:105" x14ac:dyDescent="0.2">
      <c r="A528" s="44" t="s">
        <v>2372</v>
      </c>
      <c r="B528" s="43" t="s">
        <v>962</v>
      </c>
      <c r="C528" s="43" t="s">
        <v>962</v>
      </c>
      <c r="D528" s="42" t="s">
        <v>957</v>
      </c>
      <c r="E528" s="42" t="str">
        <f t="shared" si="445"/>
        <v xml:space="preserve">Willsie, Brian </v>
      </c>
      <c r="F528" s="42" t="s">
        <v>2348</v>
      </c>
      <c r="G528" s="45" t="s">
        <v>1528</v>
      </c>
      <c r="H528" s="43">
        <v>53</v>
      </c>
      <c r="I528" s="64">
        <v>4</v>
      </c>
      <c r="J528" s="64">
        <v>8</v>
      </c>
      <c r="K528" s="64">
        <v>12</v>
      </c>
      <c r="L528" s="43">
        <v>-8</v>
      </c>
      <c r="M528">
        <v>30</v>
      </c>
      <c r="N528">
        <v>62</v>
      </c>
      <c r="O528" s="4">
        <f t="shared" si="475"/>
        <v>6.4516129032258063E-2</v>
      </c>
      <c r="Q528">
        <v>0</v>
      </c>
      <c r="R528">
        <v>0</v>
      </c>
      <c r="S528">
        <v>14</v>
      </c>
      <c r="T528">
        <v>10</v>
      </c>
      <c r="U528" s="4">
        <f t="shared" si="476"/>
        <v>0.58333333333333337</v>
      </c>
      <c r="V528">
        <v>0.8</v>
      </c>
      <c r="W528">
        <v>0</v>
      </c>
      <c r="X528">
        <v>0</v>
      </c>
      <c r="Y528">
        <v>0</v>
      </c>
      <c r="Z528">
        <v>0</v>
      </c>
      <c r="AA528">
        <v>4</v>
      </c>
      <c r="AB528">
        <v>8</v>
      </c>
      <c r="AC528" s="9">
        <f t="shared" si="454"/>
        <v>0</v>
      </c>
      <c r="AD528" s="9">
        <f t="shared" si="455"/>
        <v>0</v>
      </c>
      <c r="AE528" s="9">
        <f t="shared" si="456"/>
        <v>0</v>
      </c>
      <c r="AF528" s="9">
        <f t="shared" si="457"/>
        <v>0</v>
      </c>
      <c r="AG528" s="9">
        <f t="shared" si="458"/>
        <v>8.908134859263841</v>
      </c>
      <c r="AH528" s="9">
        <f t="shared" si="459"/>
        <v>17.816269718527682</v>
      </c>
      <c r="AI528" s="58">
        <f t="shared" si="460"/>
        <v>2.1156820290751623</v>
      </c>
      <c r="AJ528" s="58">
        <f t="shared" si="461"/>
        <v>0</v>
      </c>
      <c r="AK528" s="58">
        <f t="shared" si="462"/>
        <v>0</v>
      </c>
      <c r="AL528" s="58">
        <f t="shared" si="463"/>
        <v>3.0064955150015464</v>
      </c>
      <c r="AM528" s="58">
        <f t="shared" si="464"/>
        <v>0</v>
      </c>
      <c r="AN528" s="58">
        <f t="shared" si="465"/>
        <v>0</v>
      </c>
      <c r="AO528" s="56">
        <v>538.83333333333337</v>
      </c>
      <c r="AP528" s="56">
        <v>22.35</v>
      </c>
      <c r="AQ528" s="56">
        <v>2.0333333333333332</v>
      </c>
      <c r="AR528" s="57">
        <f>SUM(AO528:AQ528)</f>
        <v>563.2166666666667</v>
      </c>
      <c r="AS528">
        <v>13</v>
      </c>
      <c r="AT528">
        <v>42</v>
      </c>
      <c r="AU528">
        <v>24</v>
      </c>
      <c r="AV528">
        <v>10</v>
      </c>
      <c r="AW528">
        <v>12</v>
      </c>
      <c r="AX528" s="9">
        <f t="shared" si="466"/>
        <v>1.3849021986801999</v>
      </c>
      <c r="AY528" s="9">
        <f t="shared" si="467"/>
        <v>4.4742994111206462</v>
      </c>
      <c r="AZ528" s="9">
        <f t="shared" si="468"/>
        <v>2.5567425206403689</v>
      </c>
      <c r="BA528" s="9">
        <f t="shared" si="469"/>
        <v>1.0653093836001537</v>
      </c>
      <c r="BB528" s="9">
        <f t="shared" si="470"/>
        <v>1.2783712603201844</v>
      </c>
      <c r="BC528" s="33">
        <f t="shared" si="471"/>
        <v>10.166666666666668</v>
      </c>
      <c r="BD528" s="33">
        <f t="shared" si="472"/>
        <v>3.8364779874213835E-2</v>
      </c>
      <c r="BE528" s="33">
        <f t="shared" si="473"/>
        <v>0.42169811320754719</v>
      </c>
      <c r="BF528" s="42">
        <f>BI528-BG528-BH528</f>
        <v>19</v>
      </c>
      <c r="BG528" s="43">
        <v>0</v>
      </c>
      <c r="BH528" s="43">
        <v>0</v>
      </c>
      <c r="BI528" s="43">
        <v>19</v>
      </c>
      <c r="BJ528" s="42">
        <f>BM528-BK528-BL528</f>
        <v>27</v>
      </c>
      <c r="BK528" s="43">
        <v>0</v>
      </c>
      <c r="BL528" s="43">
        <v>0</v>
      </c>
      <c r="BM528" s="43">
        <v>27</v>
      </c>
      <c r="BN528" s="34">
        <f t="shared" si="479"/>
        <v>-3.3278713013387264</v>
      </c>
      <c r="BO528" s="34">
        <f t="shared" si="480"/>
        <v>-11.817375082432669</v>
      </c>
      <c r="BP528" s="33">
        <v>3.1267234986745214</v>
      </c>
      <c r="BQ528" s="33">
        <v>-1.0853176394597006</v>
      </c>
      <c r="BR528" s="33">
        <v>-2.466145611967689</v>
      </c>
      <c r="BS528" s="33">
        <v>-2.9484030633684585E-2</v>
      </c>
      <c r="BT528" s="33">
        <v>-0.97375561447258396</v>
      </c>
      <c r="BU528" s="9">
        <f t="shared" si="481"/>
        <v>-1.4279793978591369</v>
      </c>
      <c r="BV528" s="34">
        <f t="shared" si="482"/>
        <v>-5.0707995070901202</v>
      </c>
      <c r="BW528" s="33">
        <v>2.1013996979634793</v>
      </c>
      <c r="BX528" s="33">
        <v>6.3255943750344545E-2</v>
      </c>
      <c r="BY528" s="33">
        <v>-0.34927876918598533</v>
      </c>
      <c r="BZ528" s="33">
        <v>-3.7152687760074277</v>
      </c>
      <c r="CA528" s="9">
        <f t="shared" si="483"/>
        <v>-1.8998919034795894</v>
      </c>
      <c r="CB528" s="34">
        <f t="shared" si="484"/>
        <v>-6.7465755753425469</v>
      </c>
      <c r="CC528" s="47">
        <v>37.635058999999998</v>
      </c>
      <c r="CD528">
        <v>165000</v>
      </c>
      <c r="CE528" s="68">
        <f t="shared" si="474"/>
        <v>165000</v>
      </c>
      <c r="CF528" s="62">
        <v>11.7</v>
      </c>
      <c r="CG528" s="62">
        <v>11.9</v>
      </c>
      <c r="CH528" s="62">
        <v>-3.4</v>
      </c>
      <c r="CI528" s="62">
        <v>-0.9</v>
      </c>
      <c r="CJ528" s="63">
        <f t="shared" si="477"/>
        <v>-3.0633083730428865</v>
      </c>
      <c r="CK528" s="62">
        <v>-0.1</v>
      </c>
      <c r="CL528" s="63">
        <f t="shared" si="478"/>
        <v>-0.34036759700476515</v>
      </c>
      <c r="CM528" s="62">
        <v>-1.3</v>
      </c>
      <c r="CN528" t="s">
        <v>1767</v>
      </c>
      <c r="CO528" t="s">
        <v>2233</v>
      </c>
      <c r="CP528" t="s">
        <v>2427</v>
      </c>
      <c r="CQ528" t="s">
        <v>2400</v>
      </c>
      <c r="CR528">
        <v>73</v>
      </c>
      <c r="CS528">
        <v>202</v>
      </c>
      <c r="CT528">
        <v>21</v>
      </c>
      <c r="CU528" t="s">
        <v>3401</v>
      </c>
      <c r="CZ528" s="72">
        <v>850000</v>
      </c>
      <c r="DA528">
        <v>0</v>
      </c>
    </row>
    <row r="529" spans="1:105" x14ac:dyDescent="0.2">
      <c r="A529" s="38" t="s">
        <v>2452</v>
      </c>
      <c r="B529" t="s">
        <v>957</v>
      </c>
      <c r="C529" t="s">
        <v>957</v>
      </c>
      <c r="D529" s="82" t="s">
        <v>957</v>
      </c>
      <c r="E529" t="str">
        <f t="shared" si="445"/>
        <v xml:space="preserve">McCormick, Cody </v>
      </c>
      <c r="F529" t="s">
        <v>336</v>
      </c>
      <c r="G529" t="s">
        <v>1537</v>
      </c>
      <c r="H529">
        <v>6</v>
      </c>
      <c r="I529">
        <v>0</v>
      </c>
      <c r="J529">
        <v>1</v>
      </c>
      <c r="K529">
        <f>I529+J529</f>
        <v>1</v>
      </c>
      <c r="L529">
        <v>1</v>
      </c>
      <c r="M529">
        <v>6</v>
      </c>
      <c r="N529">
        <v>6</v>
      </c>
      <c r="O529" s="4">
        <f t="shared" si="475"/>
        <v>0</v>
      </c>
      <c r="P529">
        <v>68</v>
      </c>
      <c r="Q529">
        <v>0</v>
      </c>
      <c r="R529">
        <v>0</v>
      </c>
      <c r="S529">
        <v>1</v>
      </c>
      <c r="T529">
        <v>2</v>
      </c>
      <c r="U529" s="4">
        <f t="shared" si="476"/>
        <v>0.33333333333333331</v>
      </c>
      <c r="V529" s="40">
        <v>0.9</v>
      </c>
      <c r="W529">
        <v>0</v>
      </c>
      <c r="X529">
        <v>0</v>
      </c>
      <c r="Y529">
        <v>0</v>
      </c>
      <c r="Z529">
        <v>0</v>
      </c>
      <c r="AA529">
        <f>I529-W529-Y529</f>
        <v>0</v>
      </c>
      <c r="AB529">
        <f>J529-X529-Z529</f>
        <v>1</v>
      </c>
      <c r="AC529" s="9">
        <f t="shared" si="454"/>
        <v>0</v>
      </c>
      <c r="AD529" s="9">
        <f t="shared" si="455"/>
        <v>0</v>
      </c>
      <c r="AE529" s="9">
        <f t="shared" si="456"/>
        <v>0</v>
      </c>
      <c r="AF529" s="9">
        <f t="shared" si="457"/>
        <v>0</v>
      </c>
      <c r="AG529" s="9">
        <f t="shared" si="458"/>
        <v>0</v>
      </c>
      <c r="AH529" s="9">
        <f t="shared" si="459"/>
        <v>29.739776951672859</v>
      </c>
      <c r="AI529" s="6">
        <f t="shared" si="460"/>
        <v>1.486988847583643</v>
      </c>
      <c r="AJ529" s="6">
        <f t="shared" si="461"/>
        <v>0</v>
      </c>
      <c r="AK529" s="6">
        <f t="shared" si="462"/>
        <v>0</v>
      </c>
      <c r="AL529" s="6">
        <f t="shared" si="463"/>
        <v>0</v>
      </c>
      <c r="AM529" s="6">
        <f t="shared" si="464"/>
        <v>0</v>
      </c>
      <c r="AN529" s="6">
        <f t="shared" si="465"/>
        <v>0</v>
      </c>
      <c r="AO529" s="32">
        <v>40.35</v>
      </c>
      <c r="AP529" s="32">
        <v>0</v>
      </c>
      <c r="AQ529" s="32">
        <v>0</v>
      </c>
      <c r="AR529" s="32">
        <v>40.35</v>
      </c>
      <c r="AS529" s="40">
        <v>2</v>
      </c>
      <c r="AT529" s="40">
        <v>8</v>
      </c>
      <c r="AU529" s="40">
        <v>3</v>
      </c>
      <c r="AV529" s="40">
        <v>2</v>
      </c>
      <c r="AW529" s="40">
        <v>2</v>
      </c>
      <c r="AX529" s="9">
        <f t="shared" si="466"/>
        <v>2.9739776951672861</v>
      </c>
      <c r="AY529" s="9">
        <f t="shared" si="467"/>
        <v>11.895910780669144</v>
      </c>
      <c r="AZ529" s="9">
        <f t="shared" si="468"/>
        <v>4.4609665427509295</v>
      </c>
      <c r="BA529" s="9">
        <f t="shared" si="469"/>
        <v>2.9739776951672861</v>
      </c>
      <c r="BB529" s="9">
        <f t="shared" si="470"/>
        <v>2.9739776951672861</v>
      </c>
      <c r="BC529" s="9">
        <f t="shared" si="471"/>
        <v>6.7250000000000005</v>
      </c>
      <c r="BD529" s="9">
        <f t="shared" si="472"/>
        <v>0</v>
      </c>
      <c r="BE529" s="9">
        <f t="shared" si="473"/>
        <v>0</v>
      </c>
      <c r="BF529" s="3">
        <v>1</v>
      </c>
      <c r="BG529" s="3">
        <v>0</v>
      </c>
      <c r="BH529" s="3">
        <v>0</v>
      </c>
      <c r="BI529" s="3">
        <v>1</v>
      </c>
      <c r="BJ529" s="3">
        <v>0</v>
      </c>
      <c r="BK529" s="3">
        <v>0</v>
      </c>
      <c r="BL529" s="3">
        <v>0</v>
      </c>
      <c r="BM529" s="3">
        <v>0</v>
      </c>
      <c r="BN529" s="34">
        <f t="shared" si="479"/>
        <v>-0.95773594866446521</v>
      </c>
      <c r="BO529" s="34">
        <f t="shared" si="480"/>
        <v>-47.471422486466679</v>
      </c>
      <c r="BP529" s="34">
        <v>-0.25152729420772296</v>
      </c>
      <c r="BQ529" s="34">
        <v>0</v>
      </c>
      <c r="BR529" s="34">
        <v>-1.4517842430478095E-2</v>
      </c>
      <c r="BS529" s="34">
        <v>0</v>
      </c>
      <c r="BT529" s="34">
        <v>0</v>
      </c>
      <c r="BU529" s="34">
        <f t="shared" si="481"/>
        <v>-0.26604513663820106</v>
      </c>
      <c r="BV529" s="34">
        <f t="shared" si="482"/>
        <v>-13.186871704495715</v>
      </c>
      <c r="BW529" s="34">
        <v>0.88585076319324685</v>
      </c>
      <c r="BX529" s="34">
        <v>0</v>
      </c>
      <c r="BY529" s="34">
        <v>0</v>
      </c>
      <c r="BZ529" s="34">
        <v>-1.577541575219511</v>
      </c>
      <c r="CA529" s="34">
        <f t="shared" si="483"/>
        <v>-0.69169081202626415</v>
      </c>
      <c r="CB529" s="34">
        <f t="shared" si="484"/>
        <v>-34.284550781970957</v>
      </c>
      <c r="CE529" s="68">
        <f t="shared" si="474"/>
        <v>165000</v>
      </c>
      <c r="CF529" s="9">
        <v>0.6</v>
      </c>
      <c r="CG529" s="9">
        <v>0.6</v>
      </c>
      <c r="CH529" s="9">
        <v>1</v>
      </c>
      <c r="CI529" s="9">
        <v>0</v>
      </c>
      <c r="CJ529" s="9">
        <f t="shared" si="477"/>
        <v>0</v>
      </c>
      <c r="CK529" s="9">
        <v>0.2</v>
      </c>
      <c r="CL529" s="9">
        <f t="shared" si="478"/>
        <v>9.9132589838909535</v>
      </c>
      <c r="CM529" s="9">
        <v>0.2</v>
      </c>
      <c r="CN529" t="s">
        <v>2736</v>
      </c>
      <c r="CO529" t="s">
        <v>2233</v>
      </c>
      <c r="CP529" t="s">
        <v>2427</v>
      </c>
      <c r="CQ529" t="s">
        <v>2400</v>
      </c>
      <c r="CR529">
        <v>75</v>
      </c>
      <c r="CS529">
        <v>215</v>
      </c>
      <c r="CT529">
        <v>11</v>
      </c>
      <c r="CU529" t="s">
        <v>3401</v>
      </c>
      <c r="CV529" t="s">
        <v>2382</v>
      </c>
      <c r="CW529">
        <v>0</v>
      </c>
      <c r="CX529">
        <v>0</v>
      </c>
      <c r="CY529">
        <v>0</v>
      </c>
      <c r="CZ529" s="70"/>
      <c r="DA529">
        <v>0</v>
      </c>
    </row>
    <row r="530" spans="1:105" x14ac:dyDescent="0.2">
      <c r="A530" s="44" t="s">
        <v>2372</v>
      </c>
      <c r="B530" s="43" t="s">
        <v>957</v>
      </c>
      <c r="C530" s="43" t="s">
        <v>957</v>
      </c>
      <c r="D530" s="82" t="s">
        <v>957</v>
      </c>
      <c r="E530" s="42" t="str">
        <f t="shared" si="445"/>
        <v xml:space="preserve">McCormick, Cody </v>
      </c>
      <c r="F530" s="42" t="s">
        <v>336</v>
      </c>
      <c r="G530" s="45" t="s">
        <v>2381</v>
      </c>
      <c r="H530" s="43">
        <v>40</v>
      </c>
      <c r="I530" s="64">
        <v>2</v>
      </c>
      <c r="J530" s="64">
        <v>2</v>
      </c>
      <c r="K530" s="64">
        <v>4</v>
      </c>
      <c r="L530" s="43">
        <v>5</v>
      </c>
      <c r="M530">
        <v>50</v>
      </c>
      <c r="N530">
        <v>45</v>
      </c>
      <c r="O530" s="4">
        <f t="shared" si="475"/>
        <v>4.4444444444444446E-2</v>
      </c>
      <c r="Q530">
        <v>1</v>
      </c>
      <c r="R530">
        <v>0</v>
      </c>
      <c r="S530">
        <v>6</v>
      </c>
      <c r="T530">
        <v>11</v>
      </c>
      <c r="U530" s="4">
        <f t="shared" si="476"/>
        <v>0.35294117647058826</v>
      </c>
      <c r="V530">
        <v>0.7</v>
      </c>
      <c r="W530">
        <v>0</v>
      </c>
      <c r="X530">
        <v>0</v>
      </c>
      <c r="Y530">
        <v>0</v>
      </c>
      <c r="Z530">
        <v>0</v>
      </c>
      <c r="AA530">
        <v>2</v>
      </c>
      <c r="AB530">
        <v>2</v>
      </c>
      <c r="AC530" s="9">
        <f t="shared" si="454"/>
        <v>0</v>
      </c>
      <c r="AD530" s="9">
        <f t="shared" si="455"/>
        <v>0</v>
      </c>
      <c r="AE530" s="9">
        <f t="shared" si="456"/>
        <v>0</v>
      </c>
      <c r="AF530" s="9">
        <f t="shared" si="457"/>
        <v>0</v>
      </c>
      <c r="AG530" s="9">
        <f t="shared" si="458"/>
        <v>5.7917387282307047</v>
      </c>
      <c r="AH530" s="9">
        <f t="shared" si="459"/>
        <v>5.7917387282307047</v>
      </c>
      <c r="AI530" s="58">
        <f t="shared" si="460"/>
        <v>1.5927281502634438</v>
      </c>
      <c r="AJ530" s="58">
        <f t="shared" si="461"/>
        <v>0</v>
      </c>
      <c r="AK530" s="58">
        <f t="shared" si="462"/>
        <v>0</v>
      </c>
      <c r="AL530" s="58">
        <f t="shared" si="463"/>
        <v>0.86876080923460575</v>
      </c>
      <c r="AM530" s="58">
        <f t="shared" si="464"/>
        <v>0</v>
      </c>
      <c r="AN530" s="58">
        <f t="shared" si="465"/>
        <v>15.988156920799408</v>
      </c>
      <c r="AO530" s="56">
        <v>414.38333333333333</v>
      </c>
      <c r="AP530" s="56">
        <v>1.9833333333333334</v>
      </c>
      <c r="AQ530" s="56">
        <v>22.516666666666666</v>
      </c>
      <c r="AR530" s="57">
        <f>SUM(AO530:AQ530)</f>
        <v>438.88333333333333</v>
      </c>
      <c r="AS530">
        <v>9</v>
      </c>
      <c r="AT530">
        <v>81</v>
      </c>
      <c r="AU530">
        <v>17</v>
      </c>
      <c r="AV530">
        <v>4</v>
      </c>
      <c r="AW530">
        <v>16</v>
      </c>
      <c r="AX530" s="9">
        <f t="shared" si="466"/>
        <v>1.2303953214597654</v>
      </c>
      <c r="AY530" s="9">
        <f t="shared" si="467"/>
        <v>11.073557893137888</v>
      </c>
      <c r="AZ530" s="9">
        <f t="shared" si="468"/>
        <v>2.3240800516462237</v>
      </c>
      <c r="BA530" s="9">
        <f t="shared" si="469"/>
        <v>0.54684236509322903</v>
      </c>
      <c r="BB530" s="9">
        <f t="shared" si="470"/>
        <v>2.1873694603729161</v>
      </c>
      <c r="BC530" s="33">
        <f t="shared" si="471"/>
        <v>10.359583333333333</v>
      </c>
      <c r="BD530" s="33">
        <f t="shared" si="472"/>
        <v>0.56291666666666662</v>
      </c>
      <c r="BE530" s="33">
        <f t="shared" si="473"/>
        <v>4.9583333333333333E-2</v>
      </c>
      <c r="BF530" s="42">
        <f>BI530-BG530-BH530</f>
        <v>11</v>
      </c>
      <c r="BG530" s="43">
        <v>0</v>
      </c>
      <c r="BH530" s="43">
        <v>0</v>
      </c>
      <c r="BI530" s="43">
        <v>11</v>
      </c>
      <c r="BJ530" s="42">
        <f>BM530-BK530-BL530</f>
        <v>6</v>
      </c>
      <c r="BK530" s="43">
        <v>0</v>
      </c>
      <c r="BL530" s="43">
        <v>6</v>
      </c>
      <c r="BM530" s="43">
        <v>12</v>
      </c>
      <c r="BN530" s="34">
        <f t="shared" si="479"/>
        <v>-0.54156598226702002</v>
      </c>
      <c r="BO530" s="34">
        <f t="shared" si="480"/>
        <v>-2.4679268549744582</v>
      </c>
      <c r="BP530" s="33">
        <v>-3.7741199413903219</v>
      </c>
      <c r="BQ530" s="33">
        <v>-0.10106262537270241</v>
      </c>
      <c r="BR530" s="33">
        <v>0.68843643109569375</v>
      </c>
      <c r="BS530" s="33">
        <v>-0.34455242235843836</v>
      </c>
      <c r="BT530" s="33">
        <v>0</v>
      </c>
      <c r="BU530" s="9">
        <f t="shared" si="481"/>
        <v>-3.5312985580257688</v>
      </c>
      <c r="BV530" s="34">
        <f t="shared" si="482"/>
        <v>-16.092197127676005</v>
      </c>
      <c r="BW530" s="33">
        <v>6.8699325857336433</v>
      </c>
      <c r="BX530" s="33">
        <v>8.5337272323794799E-3</v>
      </c>
      <c r="BY530" s="33">
        <v>-1.4557212805235913</v>
      </c>
      <c r="BZ530" s="33">
        <v>-2.4330124566836822</v>
      </c>
      <c r="CA530" s="9">
        <f t="shared" si="483"/>
        <v>2.9897325757587487</v>
      </c>
      <c r="CB530" s="34">
        <f t="shared" si="484"/>
        <v>13.624270272701548</v>
      </c>
      <c r="CC530" s="47">
        <v>53.02037</v>
      </c>
      <c r="CD530">
        <v>165000</v>
      </c>
      <c r="CE530" s="68">
        <f t="shared" si="474"/>
        <v>165000</v>
      </c>
      <c r="CF530" s="62">
        <v>6.4</v>
      </c>
      <c r="CG530" s="62">
        <v>7.9</v>
      </c>
      <c r="CH530" s="62">
        <v>4.0999999999999996</v>
      </c>
      <c r="CI530" s="62">
        <v>-1.3</v>
      </c>
      <c r="CJ530" s="63">
        <f t="shared" si="477"/>
        <v>-5.6109052979894258</v>
      </c>
      <c r="CK530" s="62">
        <v>1.4</v>
      </c>
      <c r="CL530" s="63">
        <f t="shared" si="478"/>
        <v>6.0425133978347656</v>
      </c>
      <c r="CM530" s="62">
        <v>0.1</v>
      </c>
      <c r="CN530" t="s">
        <v>1814</v>
      </c>
      <c r="CO530" t="s">
        <v>2233</v>
      </c>
      <c r="CP530" t="s">
        <v>2427</v>
      </c>
      <c r="CQ530" t="s">
        <v>2400</v>
      </c>
      <c r="CR530">
        <v>75</v>
      </c>
      <c r="CS530">
        <v>215</v>
      </c>
      <c r="CT530">
        <v>11</v>
      </c>
      <c r="CU530" t="s">
        <v>3401</v>
      </c>
      <c r="CZ530" s="72">
        <v>475000</v>
      </c>
      <c r="DA530">
        <v>0</v>
      </c>
    </row>
    <row r="531" spans="1:105" x14ac:dyDescent="0.2">
      <c r="A531" s="44" t="s">
        <v>2372</v>
      </c>
      <c r="B531" s="43"/>
      <c r="C531" s="43" t="s">
        <v>957</v>
      </c>
      <c r="D531" s="82" t="s">
        <v>957</v>
      </c>
      <c r="E531" s="42" t="str">
        <f t="shared" si="445"/>
        <v xml:space="preserve">McLeod, Cody </v>
      </c>
      <c r="F531" s="42" t="s">
        <v>343</v>
      </c>
      <c r="G531" s="45" t="s">
        <v>1540</v>
      </c>
      <c r="H531" s="43">
        <v>49</v>
      </c>
      <c r="I531" s="64">
        <v>4</v>
      </c>
      <c r="J531" s="64">
        <v>5</v>
      </c>
      <c r="K531" s="64">
        <v>9</v>
      </c>
      <c r="L531" s="43">
        <v>-6</v>
      </c>
      <c r="M531">
        <v>120</v>
      </c>
      <c r="N531">
        <v>60</v>
      </c>
      <c r="O531" s="4">
        <f t="shared" si="475"/>
        <v>6.6666666666666666E-2</v>
      </c>
      <c r="Q531">
        <v>0</v>
      </c>
      <c r="R531">
        <v>0</v>
      </c>
      <c r="S531">
        <v>0</v>
      </c>
      <c r="T531">
        <v>3</v>
      </c>
      <c r="U531" s="4">
        <f t="shared" si="476"/>
        <v>0</v>
      </c>
      <c r="V531">
        <v>0.1</v>
      </c>
      <c r="W531">
        <v>0</v>
      </c>
      <c r="X531">
        <v>0</v>
      </c>
      <c r="Y531">
        <v>0</v>
      </c>
      <c r="Z531">
        <v>0</v>
      </c>
      <c r="AA531">
        <v>4</v>
      </c>
      <c r="AB531">
        <v>5</v>
      </c>
      <c r="AC531" s="9">
        <f t="shared" si="454"/>
        <v>0</v>
      </c>
      <c r="AD531" s="9">
        <f t="shared" si="455"/>
        <v>0</v>
      </c>
      <c r="AE531" s="9">
        <f t="shared" si="456"/>
        <v>0</v>
      </c>
      <c r="AF531" s="9">
        <f t="shared" si="457"/>
        <v>0</v>
      </c>
      <c r="AG531" s="9">
        <f t="shared" si="458"/>
        <v>10.130856901646263</v>
      </c>
      <c r="AH531" s="9">
        <f t="shared" si="459"/>
        <v>12.66357112705783</v>
      </c>
      <c r="AI531" s="58">
        <f t="shared" si="460"/>
        <v>1.5196285352469396</v>
      </c>
      <c r="AJ531" s="58">
        <f t="shared" si="461"/>
        <v>0</v>
      </c>
      <c r="AK531" s="58">
        <f t="shared" si="462"/>
        <v>0</v>
      </c>
      <c r="AL531" s="58">
        <f t="shared" si="463"/>
        <v>2.1528070915998314</v>
      </c>
      <c r="AM531" s="58">
        <f t="shared" si="464"/>
        <v>9.5238095238095237</v>
      </c>
      <c r="AN531" s="58">
        <f t="shared" si="465"/>
        <v>11.261730969760167</v>
      </c>
      <c r="AO531" s="56">
        <v>473.8</v>
      </c>
      <c r="AP531" s="56">
        <v>6.3</v>
      </c>
      <c r="AQ531" s="56">
        <v>15.983333333333333</v>
      </c>
      <c r="AR531" s="57">
        <f>SUM(AO531:AQ531)</f>
        <v>496.08333333333337</v>
      </c>
      <c r="AS531">
        <v>7</v>
      </c>
      <c r="AT531">
        <v>98</v>
      </c>
      <c r="AU531">
        <v>19</v>
      </c>
      <c r="AV531">
        <v>4</v>
      </c>
      <c r="AW531">
        <v>13</v>
      </c>
      <c r="AX531" s="9">
        <f t="shared" si="466"/>
        <v>0.84663195027717109</v>
      </c>
      <c r="AY531" s="9">
        <f t="shared" si="467"/>
        <v>11.852847303880395</v>
      </c>
      <c r="AZ531" s="9">
        <f t="shared" si="468"/>
        <v>2.2980010078951785</v>
      </c>
      <c r="BA531" s="9">
        <f t="shared" si="469"/>
        <v>0.48378968587266918</v>
      </c>
      <c r="BB531" s="9">
        <f t="shared" si="470"/>
        <v>1.572316479086175</v>
      </c>
      <c r="BC531" s="33">
        <f t="shared" si="471"/>
        <v>9.6693877551020417</v>
      </c>
      <c r="BD531" s="33">
        <f t="shared" si="472"/>
        <v>0.3261904761904762</v>
      </c>
      <c r="BE531" s="33">
        <f t="shared" si="473"/>
        <v>0.12857142857142856</v>
      </c>
      <c r="BF531" s="42">
        <f>BI531-BG531-BH531</f>
        <v>12</v>
      </c>
      <c r="BG531" s="43">
        <v>0</v>
      </c>
      <c r="BH531" s="43">
        <v>0</v>
      </c>
      <c r="BI531" s="43">
        <v>12</v>
      </c>
      <c r="BJ531" s="42">
        <f>BM531-BK531-BL531</f>
        <v>17</v>
      </c>
      <c r="BK531" s="43">
        <v>1</v>
      </c>
      <c r="BL531" s="43">
        <v>3</v>
      </c>
      <c r="BM531" s="43">
        <v>21</v>
      </c>
      <c r="BN531" s="34">
        <f t="shared" si="479"/>
        <v>5.3184180805747108</v>
      </c>
      <c r="BO531" s="34">
        <f t="shared" si="480"/>
        <v>21.441631771173032</v>
      </c>
      <c r="BP531" s="33">
        <v>1.6915526369080343</v>
      </c>
      <c r="BQ531" s="33">
        <v>-0.32102245706623123</v>
      </c>
      <c r="BR531" s="33">
        <v>2.6196324511537177</v>
      </c>
      <c r="BS531" s="33">
        <v>-0.24457866250314017</v>
      </c>
      <c r="BT531" s="33">
        <v>3.1660161337928217</v>
      </c>
      <c r="BU531" s="9">
        <f t="shared" si="481"/>
        <v>6.9116001022852025</v>
      </c>
      <c r="BV531" s="34">
        <f t="shared" si="482"/>
        <v>27.864673686350553</v>
      </c>
      <c r="BW531" s="33">
        <v>4.2893494354891777</v>
      </c>
      <c r="BX531" s="33">
        <v>-0.17349952000438457</v>
      </c>
      <c r="BY531" s="33">
        <v>-0.2030307697916878</v>
      </c>
      <c r="BZ531" s="33">
        <v>-5.5060011674035962</v>
      </c>
      <c r="CA531" s="9">
        <f t="shared" si="483"/>
        <v>-1.5931820217104913</v>
      </c>
      <c r="CB531" s="34">
        <f t="shared" si="484"/>
        <v>-6.4230419151775227</v>
      </c>
      <c r="CC531" s="47">
        <v>30.030574999999999</v>
      </c>
      <c r="CD531">
        <v>165000</v>
      </c>
      <c r="CE531" s="68">
        <f t="shared" si="474"/>
        <v>165000</v>
      </c>
      <c r="CF531" s="62">
        <v>9.3000000000000007</v>
      </c>
      <c r="CG531" s="62">
        <v>9.9</v>
      </c>
      <c r="CH531" s="62">
        <v>-7.4</v>
      </c>
      <c r="CI531" s="62">
        <v>-0.8</v>
      </c>
      <c r="CJ531" s="63">
        <f t="shared" si="477"/>
        <v>-3.0866182239084305</v>
      </c>
      <c r="CK531" s="62">
        <v>-0.4</v>
      </c>
      <c r="CL531" s="63">
        <f t="shared" si="478"/>
        <v>-1.5433091119542153</v>
      </c>
      <c r="CM531" s="62">
        <v>-0.6</v>
      </c>
      <c r="CN531" t="s">
        <v>1815</v>
      </c>
      <c r="CO531" t="s">
        <v>1816</v>
      </c>
      <c r="CP531" t="s">
        <v>3134</v>
      </c>
      <c r="CQ531" t="s">
        <v>2400</v>
      </c>
      <c r="CR531">
        <v>74</v>
      </c>
      <c r="CS531">
        <v>210</v>
      </c>
      <c r="CT531">
        <v>55</v>
      </c>
      <c r="CU531" t="s">
        <v>3402</v>
      </c>
      <c r="CV531" t="s">
        <v>3090</v>
      </c>
      <c r="CZ531" s="72">
        <v>477500</v>
      </c>
      <c r="DA531">
        <v>0</v>
      </c>
    </row>
    <row r="532" spans="1:105" s="18" customFormat="1" x14ac:dyDescent="0.2">
      <c r="A532" s="38" t="s">
        <v>2452</v>
      </c>
      <c r="B532" t="s">
        <v>960</v>
      </c>
      <c r="C532"/>
      <c r="D532" t="s">
        <v>957</v>
      </c>
      <c r="E532" t="str">
        <f t="shared" si="445"/>
        <v xml:space="preserve">Tjarnqvist, Daniel </v>
      </c>
      <c r="F532" t="s">
        <v>1338</v>
      </c>
      <c r="G532" t="s">
        <v>1524</v>
      </c>
      <c r="H532">
        <v>37</v>
      </c>
      <c r="I532">
        <v>3</v>
      </c>
      <c r="J532">
        <v>12</v>
      </c>
      <c r="K532">
        <f>I532+J532</f>
        <v>15</v>
      </c>
      <c r="L532">
        <v>3</v>
      </c>
      <c r="M532">
        <v>30</v>
      </c>
      <c r="N532">
        <v>33</v>
      </c>
      <c r="O532" s="4">
        <f t="shared" si="475"/>
        <v>9.0909090909090912E-2</v>
      </c>
      <c r="P532">
        <v>997</v>
      </c>
      <c r="Q532">
        <v>0</v>
      </c>
      <c r="R532">
        <v>0</v>
      </c>
      <c r="S532">
        <v>0</v>
      </c>
      <c r="T532">
        <v>0</v>
      </c>
      <c r="U532" s="4">
        <f t="shared" si="476"/>
        <v>0</v>
      </c>
      <c r="V532" s="40">
        <v>0</v>
      </c>
      <c r="W532">
        <v>2</v>
      </c>
      <c r="X532">
        <v>4</v>
      </c>
      <c r="Y532">
        <v>0</v>
      </c>
      <c r="Z532">
        <v>1</v>
      </c>
      <c r="AA532">
        <f>I532-W532-Y532</f>
        <v>1</v>
      </c>
      <c r="AB532">
        <f>J532-X532-Z532</f>
        <v>7</v>
      </c>
      <c r="AC532" s="9">
        <f t="shared" si="454"/>
        <v>4.9362402303578774</v>
      </c>
      <c r="AD532" s="9">
        <f t="shared" si="455"/>
        <v>9.8724804607157548</v>
      </c>
      <c r="AE532" s="9">
        <f t="shared" si="456"/>
        <v>0</v>
      </c>
      <c r="AF532" s="9">
        <f t="shared" si="457"/>
        <v>2.1116846550915063</v>
      </c>
      <c r="AG532" s="9">
        <f t="shared" si="458"/>
        <v>2.0830319687545202</v>
      </c>
      <c r="AH532" s="9">
        <f t="shared" si="459"/>
        <v>14.581223781281642</v>
      </c>
      <c r="AI532" s="6">
        <f t="shared" si="460"/>
        <v>2.8120931578186026</v>
      </c>
      <c r="AJ532" s="6">
        <f t="shared" si="461"/>
        <v>3.9489921842863018</v>
      </c>
      <c r="AK532" s="6">
        <f t="shared" si="462"/>
        <v>0.84467386203660255</v>
      </c>
      <c r="AL532" s="6">
        <f t="shared" si="463"/>
        <v>2.6037899609431503</v>
      </c>
      <c r="AM532" s="6">
        <f t="shared" si="464"/>
        <v>0.49362402303578773</v>
      </c>
      <c r="AN532" s="6">
        <f t="shared" si="465"/>
        <v>4.2233693101830125</v>
      </c>
      <c r="AO532" s="32">
        <v>576.08333333333337</v>
      </c>
      <c r="AP532" s="32">
        <v>121.55</v>
      </c>
      <c r="AQ532" s="32">
        <v>142.06666666666666</v>
      </c>
      <c r="AR532" s="32">
        <v>839.7</v>
      </c>
      <c r="AS532" s="40">
        <v>43</v>
      </c>
      <c r="AT532" s="40">
        <v>13</v>
      </c>
      <c r="AU532" s="40">
        <v>18</v>
      </c>
      <c r="AV532" s="40">
        <v>37</v>
      </c>
      <c r="AW532" s="40">
        <v>25</v>
      </c>
      <c r="AX532" s="9">
        <f t="shared" si="466"/>
        <v>3.0725259021078952</v>
      </c>
      <c r="AY532" s="9">
        <f t="shared" si="467"/>
        <v>0.92890317970703817</v>
      </c>
      <c r="AZ532" s="9">
        <f t="shared" si="468"/>
        <v>1.2861736334405145</v>
      </c>
      <c r="BA532" s="9">
        <f t="shared" si="469"/>
        <v>2.6438013576277242</v>
      </c>
      <c r="BB532" s="9">
        <f t="shared" si="470"/>
        <v>1.7863522686673812</v>
      </c>
      <c r="BC532" s="9">
        <f t="shared" si="471"/>
        <v>15.569819819819822</v>
      </c>
      <c r="BD532" s="9">
        <f t="shared" si="472"/>
        <v>3.8396396396396395</v>
      </c>
      <c r="BE532" s="9">
        <f t="shared" si="473"/>
        <v>3.285135135135135</v>
      </c>
      <c r="BF532" s="3">
        <v>27</v>
      </c>
      <c r="BG532" s="3">
        <v>8</v>
      </c>
      <c r="BH532" s="3">
        <v>2</v>
      </c>
      <c r="BI532" s="3">
        <v>37</v>
      </c>
      <c r="BJ532" s="3">
        <v>25</v>
      </c>
      <c r="BK532" s="3">
        <v>1</v>
      </c>
      <c r="BL532" s="3">
        <v>10</v>
      </c>
      <c r="BM532" s="3">
        <v>36</v>
      </c>
      <c r="BN532" s="34">
        <f t="shared" si="479"/>
        <v>35.113736132097308</v>
      </c>
      <c r="BO532" s="34">
        <f t="shared" si="480"/>
        <v>83.634002934613093</v>
      </c>
      <c r="BP532" s="34">
        <v>4.3261737952322541</v>
      </c>
      <c r="BQ532" s="34">
        <v>3.2790813952055222</v>
      </c>
      <c r="BR532" s="34">
        <v>-0.33107725521694276</v>
      </c>
      <c r="BS532" s="34">
        <v>0.38231177657253784</v>
      </c>
      <c r="BT532" s="34">
        <v>0</v>
      </c>
      <c r="BU532" s="34">
        <f t="shared" si="481"/>
        <v>7.6564897117933715</v>
      </c>
      <c r="BV532" s="34">
        <f t="shared" si="482"/>
        <v>18.236250355587401</v>
      </c>
      <c r="BW532" s="34">
        <v>11.851727867222088</v>
      </c>
      <c r="BX532" s="34">
        <v>3.6273213620199805</v>
      </c>
      <c r="BY532" s="34">
        <v>11.144473651860318</v>
      </c>
      <c r="BZ532" s="34">
        <v>0.83372353920154663</v>
      </c>
      <c r="CA532" s="34">
        <f t="shared" si="483"/>
        <v>27.457246420303935</v>
      </c>
      <c r="CB532" s="34">
        <f t="shared" si="484"/>
        <v>65.397752579025678</v>
      </c>
      <c r="CC532" s="15">
        <v>52</v>
      </c>
      <c r="CD532" s="7">
        <v>1328970</v>
      </c>
      <c r="CE532" s="68">
        <f t="shared" si="474"/>
        <v>2945284.8648648649</v>
      </c>
      <c r="CF532" s="9">
        <v>16.600000000000001</v>
      </c>
      <c r="CG532" s="9">
        <v>17.5</v>
      </c>
      <c r="CH532" s="9">
        <v>9.6</v>
      </c>
      <c r="CI532" s="9">
        <v>1.5</v>
      </c>
      <c r="CJ532" s="9">
        <f t="shared" si="477"/>
        <v>2.7190743062584031</v>
      </c>
      <c r="CK532" s="9">
        <v>4.5</v>
      </c>
      <c r="CL532" s="9">
        <f t="shared" si="478"/>
        <v>8.1572229187752097</v>
      </c>
      <c r="CM532" s="9">
        <v>6</v>
      </c>
      <c r="CN532" t="s">
        <v>1143</v>
      </c>
      <c r="CO532" t="s">
        <v>14</v>
      </c>
      <c r="CP532"/>
      <c r="CQ532" t="s">
        <v>2436</v>
      </c>
      <c r="CR532">
        <v>73</v>
      </c>
      <c r="CS532">
        <v>207</v>
      </c>
      <c r="CT532">
        <v>29</v>
      </c>
      <c r="CU532" t="s">
        <v>3402</v>
      </c>
      <c r="CV532" t="s">
        <v>2382</v>
      </c>
      <c r="CW532">
        <v>0</v>
      </c>
      <c r="CX532">
        <v>0</v>
      </c>
      <c r="CY532">
        <v>0</v>
      </c>
      <c r="CZ532" s="70"/>
      <c r="DA532">
        <v>0</v>
      </c>
    </row>
    <row r="533" spans="1:105" x14ac:dyDescent="0.2">
      <c r="A533" s="38" t="s">
        <v>2452</v>
      </c>
      <c r="B533" t="s">
        <v>976</v>
      </c>
      <c r="C533" t="s">
        <v>976</v>
      </c>
      <c r="D533" s="82" t="s">
        <v>957</v>
      </c>
      <c r="E533" t="str">
        <f t="shared" si="445"/>
        <v xml:space="preserve">Tucker, Darcy </v>
      </c>
      <c r="F533" t="s">
        <v>946</v>
      </c>
      <c r="G533" t="s">
        <v>1528</v>
      </c>
      <c r="H533">
        <v>56</v>
      </c>
      <c r="I533">
        <v>24</v>
      </c>
      <c r="J533">
        <v>19</v>
      </c>
      <c r="K533">
        <f>I533+J533</f>
        <v>43</v>
      </c>
      <c r="L533">
        <v>-11</v>
      </c>
      <c r="M533">
        <v>81</v>
      </c>
      <c r="N533">
        <v>143</v>
      </c>
      <c r="O533" s="4">
        <f t="shared" si="475"/>
        <v>0.16783216783216784</v>
      </c>
      <c r="P533">
        <v>1251</v>
      </c>
      <c r="Q533">
        <v>6</v>
      </c>
      <c r="R533">
        <v>0</v>
      </c>
      <c r="S533">
        <v>6</v>
      </c>
      <c r="T533">
        <v>9</v>
      </c>
      <c r="U533" s="4">
        <f t="shared" si="476"/>
        <v>0.4</v>
      </c>
      <c r="V533" s="40">
        <v>0.4</v>
      </c>
      <c r="W533">
        <v>15</v>
      </c>
      <c r="X533">
        <v>6</v>
      </c>
      <c r="Y533">
        <v>0</v>
      </c>
      <c r="Z533">
        <v>0</v>
      </c>
      <c r="AA533">
        <f>I533-W533-Y533</f>
        <v>9</v>
      </c>
      <c r="AB533">
        <f>J533-X533-Z533</f>
        <v>13</v>
      </c>
      <c r="AC533" s="9">
        <f t="shared" si="454"/>
        <v>16.111707841031148</v>
      </c>
      <c r="AD533" s="9">
        <f t="shared" si="455"/>
        <v>6.4446831364124595</v>
      </c>
      <c r="AE533" s="9">
        <f t="shared" si="456"/>
        <v>0</v>
      </c>
      <c r="AF533" s="9">
        <f t="shared" si="457"/>
        <v>0</v>
      </c>
      <c r="AG533" s="9">
        <f t="shared" si="458"/>
        <v>15.854374633000587</v>
      </c>
      <c r="AH533" s="9">
        <f t="shared" si="459"/>
        <v>22.900763358778622</v>
      </c>
      <c r="AI533" s="6">
        <f t="shared" si="460"/>
        <v>2.7304756312389902</v>
      </c>
      <c r="AJ533" s="6">
        <f t="shared" si="461"/>
        <v>8.1632653061224474</v>
      </c>
      <c r="AK533" s="6">
        <f t="shared" si="462"/>
        <v>0</v>
      </c>
      <c r="AL533" s="6">
        <f t="shared" si="463"/>
        <v>2.6423957721667644</v>
      </c>
      <c r="AM533" s="6">
        <f t="shared" si="464"/>
        <v>1.0741138560687431</v>
      </c>
      <c r="AN533" s="6">
        <f t="shared" si="465"/>
        <v>15.147265077138849</v>
      </c>
      <c r="AO533" s="33">
        <v>681.2</v>
      </c>
      <c r="AP533" s="33">
        <v>279.3</v>
      </c>
      <c r="AQ533" s="33">
        <v>35.65</v>
      </c>
      <c r="AR533" s="32">
        <v>996.15</v>
      </c>
      <c r="AS533" s="40">
        <v>36</v>
      </c>
      <c r="AT533" s="40">
        <v>87</v>
      </c>
      <c r="AU533" s="40">
        <v>65</v>
      </c>
      <c r="AV533" s="40">
        <v>33</v>
      </c>
      <c r="AW533" s="40">
        <v>17</v>
      </c>
      <c r="AX533" s="9">
        <f t="shared" si="466"/>
        <v>2.1683481403403104</v>
      </c>
      <c r="AY533" s="9">
        <f t="shared" si="467"/>
        <v>5.2401746724890828</v>
      </c>
      <c r="AZ533" s="9">
        <f t="shared" si="468"/>
        <v>3.9150730311700048</v>
      </c>
      <c r="BA533" s="9">
        <f t="shared" si="469"/>
        <v>1.9876524619786178</v>
      </c>
      <c r="BB533" s="9">
        <f t="shared" si="470"/>
        <v>1.0239421773829243</v>
      </c>
      <c r="BC533" s="9">
        <f t="shared" si="471"/>
        <v>12.164285714285715</v>
      </c>
      <c r="BD533" s="9">
        <f t="shared" si="472"/>
        <v>0.63660714285714282</v>
      </c>
      <c r="BE533" s="9">
        <f t="shared" si="473"/>
        <v>4.9874999999999998</v>
      </c>
      <c r="BF533" s="3">
        <v>31</v>
      </c>
      <c r="BG533" s="3">
        <v>38</v>
      </c>
      <c r="BH533" s="3">
        <v>0</v>
      </c>
      <c r="BI533" s="3">
        <v>69</v>
      </c>
      <c r="BJ533" s="3">
        <v>30</v>
      </c>
      <c r="BK533" s="3">
        <v>5</v>
      </c>
      <c r="BL533" s="3">
        <v>9</v>
      </c>
      <c r="BM533" s="3">
        <v>44</v>
      </c>
      <c r="BN533" s="34">
        <f t="shared" si="479"/>
        <v>27.214710924168763</v>
      </c>
      <c r="BO533" s="34">
        <f t="shared" si="480"/>
        <v>54.639785020667098</v>
      </c>
      <c r="BP533" s="34">
        <v>15.076828861576098</v>
      </c>
      <c r="BQ533" s="34">
        <v>20.307025644372704</v>
      </c>
      <c r="BR533" s="34">
        <v>5.119432012459374E-2</v>
      </c>
      <c r="BS533" s="34">
        <v>-0.46869663714729642</v>
      </c>
      <c r="BT533" s="34">
        <v>0.51226739085021245</v>
      </c>
      <c r="BU533" s="34">
        <f t="shared" si="481"/>
        <v>35.478619579776314</v>
      </c>
      <c r="BV533" s="34">
        <f t="shared" si="482"/>
        <v>71.231480358934533</v>
      </c>
      <c r="BW533" s="34">
        <v>3.7027704286807119</v>
      </c>
      <c r="BX533" s="34">
        <v>-0.30498377608249466</v>
      </c>
      <c r="BY533" s="34">
        <v>-2.2621161518146682</v>
      </c>
      <c r="BZ533" s="34">
        <v>-9.399579156391102</v>
      </c>
      <c r="CA533" s="34">
        <f t="shared" si="483"/>
        <v>-8.2639086556075529</v>
      </c>
      <c r="CB533" s="34">
        <f t="shared" si="484"/>
        <v>-16.591695338267435</v>
      </c>
      <c r="CC533" s="15">
        <v>28</v>
      </c>
      <c r="CD533" s="7">
        <v>2177881</v>
      </c>
      <c r="CE533" s="68">
        <f t="shared" si="474"/>
        <v>3189040.0357142859</v>
      </c>
      <c r="CF533" s="9">
        <v>25.2</v>
      </c>
      <c r="CG533" s="9">
        <v>18.8</v>
      </c>
      <c r="CH533" s="9">
        <v>-7</v>
      </c>
      <c r="CI533" s="9">
        <v>4.8</v>
      </c>
      <c r="CJ533" s="9">
        <f t="shared" si="477"/>
        <v>7.3220959499656777</v>
      </c>
      <c r="CK533" s="9">
        <v>-0.3</v>
      </c>
      <c r="CL533" s="9">
        <f t="shared" si="478"/>
        <v>-0.45763099687285486</v>
      </c>
      <c r="CM533" s="9">
        <v>4.5</v>
      </c>
      <c r="CN533" t="s">
        <v>2224</v>
      </c>
      <c r="CO533" t="s">
        <v>2225</v>
      </c>
      <c r="CP533" t="s">
        <v>2417</v>
      </c>
      <c r="CQ533" t="s">
        <v>2400</v>
      </c>
      <c r="CR533">
        <v>70</v>
      </c>
      <c r="CS533">
        <v>178</v>
      </c>
      <c r="CT533">
        <v>16</v>
      </c>
      <c r="CU533" t="s">
        <v>3402</v>
      </c>
      <c r="CV533" t="s">
        <v>2382</v>
      </c>
      <c r="CW533">
        <v>6</v>
      </c>
      <c r="CX533">
        <v>1</v>
      </c>
      <c r="CY533">
        <v>0</v>
      </c>
      <c r="CZ533" s="70"/>
      <c r="DA533">
        <v>0</v>
      </c>
    </row>
    <row r="534" spans="1:105" x14ac:dyDescent="0.2">
      <c r="A534" s="44" t="s">
        <v>2372</v>
      </c>
      <c r="B534" s="43" t="s">
        <v>976</v>
      </c>
      <c r="C534" s="43" t="s">
        <v>2375</v>
      </c>
      <c r="D534" s="82" t="s">
        <v>957</v>
      </c>
      <c r="E534" s="42" t="str">
        <f t="shared" si="445"/>
        <v xml:space="preserve">Tucker, Darcy </v>
      </c>
      <c r="F534" s="42" t="s">
        <v>946</v>
      </c>
      <c r="G534" s="45" t="s">
        <v>2379</v>
      </c>
      <c r="H534" s="43">
        <v>74</v>
      </c>
      <c r="I534" s="64">
        <v>18</v>
      </c>
      <c r="J534" s="64">
        <v>16</v>
      </c>
      <c r="K534" s="64">
        <v>34</v>
      </c>
      <c r="L534" s="43">
        <v>-8</v>
      </c>
      <c r="M534">
        <v>100</v>
      </c>
      <c r="N534">
        <v>152</v>
      </c>
      <c r="O534" s="4">
        <f t="shared" si="475"/>
        <v>0.11842105263157894</v>
      </c>
      <c r="Q534">
        <v>3</v>
      </c>
      <c r="R534">
        <v>0</v>
      </c>
      <c r="S534">
        <v>13</v>
      </c>
      <c r="T534">
        <v>12</v>
      </c>
      <c r="U534" s="4">
        <f t="shared" si="476"/>
        <v>0.52</v>
      </c>
      <c r="V534">
        <v>0.5</v>
      </c>
      <c r="W534">
        <v>7</v>
      </c>
      <c r="X534">
        <v>3</v>
      </c>
      <c r="Y534">
        <v>0</v>
      </c>
      <c r="Z534">
        <v>0</v>
      </c>
      <c r="AA534">
        <v>11</v>
      </c>
      <c r="AB534">
        <v>13</v>
      </c>
      <c r="AC534" s="9">
        <f t="shared" si="454"/>
        <v>9.2606203145671024</v>
      </c>
      <c r="AD534" s="9">
        <f t="shared" si="455"/>
        <v>3.9688372776716161</v>
      </c>
      <c r="AE534" s="9">
        <f t="shared" si="456"/>
        <v>0</v>
      </c>
      <c r="AF534" s="9">
        <f t="shared" si="457"/>
        <v>0</v>
      </c>
      <c r="AG534" s="9">
        <f t="shared" si="458"/>
        <v>14.041557336359125</v>
      </c>
      <c r="AH534" s="9">
        <f t="shared" si="459"/>
        <v>16.594567761151694</v>
      </c>
      <c r="AI534" s="58">
        <f t="shared" si="460"/>
        <v>2.1700588610736831</v>
      </c>
      <c r="AJ534" s="58">
        <f t="shared" si="461"/>
        <v>6.6147287961193593</v>
      </c>
      <c r="AK534" s="58">
        <f t="shared" si="462"/>
        <v>0</v>
      </c>
      <c r="AL534" s="58">
        <f t="shared" si="463"/>
        <v>2.489185164172754</v>
      </c>
      <c r="AM534" s="58">
        <f t="shared" si="464"/>
        <v>0.79376745553432315</v>
      </c>
      <c r="AN534" s="58">
        <f t="shared" si="465"/>
        <v>3.6523503550896179</v>
      </c>
      <c r="AO534" s="56">
        <v>940.06666666666661</v>
      </c>
      <c r="AP534" s="56">
        <v>226.76666666666665</v>
      </c>
      <c r="AQ534" s="56">
        <v>49.283333333333331</v>
      </c>
      <c r="AR534" s="57">
        <f>SUM(AO534:AQ534)</f>
        <v>1216.1166666666666</v>
      </c>
      <c r="AS534">
        <v>52</v>
      </c>
      <c r="AT534">
        <v>126</v>
      </c>
      <c r="AU534">
        <v>70</v>
      </c>
      <c r="AV534">
        <v>33</v>
      </c>
      <c r="AW534">
        <v>19</v>
      </c>
      <c r="AX534" s="9">
        <f t="shared" si="466"/>
        <v>2.5655433278057203</v>
      </c>
      <c r="AY534" s="9">
        <f t="shared" si="467"/>
        <v>6.2165088327600158</v>
      </c>
      <c r="AZ534" s="9">
        <f t="shared" si="468"/>
        <v>3.4536160182000084</v>
      </c>
      <c r="BA534" s="9">
        <f t="shared" si="469"/>
        <v>1.6281332657228611</v>
      </c>
      <c r="BB534" s="9">
        <f t="shared" si="470"/>
        <v>0.93741006208285949</v>
      </c>
      <c r="BC534" s="33">
        <f t="shared" si="471"/>
        <v>12.703603603603602</v>
      </c>
      <c r="BD534" s="33">
        <f t="shared" si="472"/>
        <v>0.66599099099099102</v>
      </c>
      <c r="BE534" s="33">
        <f t="shared" si="473"/>
        <v>3.0644144144144141</v>
      </c>
      <c r="BF534" s="42">
        <f>BI534-BG534-BH534</f>
        <v>34</v>
      </c>
      <c r="BG534" s="43">
        <v>25</v>
      </c>
      <c r="BH534" s="43">
        <v>0</v>
      </c>
      <c r="BI534" s="43">
        <v>59</v>
      </c>
      <c r="BJ534" s="42">
        <f>BM534-BK534-BL534</f>
        <v>39</v>
      </c>
      <c r="BK534" s="43">
        <v>3</v>
      </c>
      <c r="BL534" s="43">
        <v>3</v>
      </c>
      <c r="BM534" s="43">
        <v>45</v>
      </c>
      <c r="BN534" s="34">
        <f t="shared" si="479"/>
        <v>34.17303412820165</v>
      </c>
      <c r="BO534" s="34">
        <f t="shared" si="480"/>
        <v>56.200256216977515</v>
      </c>
      <c r="BP534" s="33">
        <v>14.794363069955484</v>
      </c>
      <c r="BQ534" s="33">
        <v>5.146170854819184</v>
      </c>
      <c r="BR534" s="33">
        <v>1.6507782480109527</v>
      </c>
      <c r="BS534" s="33">
        <v>-0.68540264203280332</v>
      </c>
      <c r="BT534" s="33">
        <v>-0.89067951302377979</v>
      </c>
      <c r="BU534" s="9">
        <f t="shared" si="481"/>
        <v>20.015230017729039</v>
      </c>
      <c r="BV534" s="34">
        <f t="shared" si="482"/>
        <v>32.916628093898403</v>
      </c>
      <c r="BW534" s="33">
        <v>9.2133839653554883</v>
      </c>
      <c r="BX534" s="33">
        <v>0.33795469600075617</v>
      </c>
      <c r="BY534" s="33">
        <v>4.2679892574887566</v>
      </c>
      <c r="BZ534" s="33">
        <v>0.33847619162761233</v>
      </c>
      <c r="CA534" s="9">
        <f t="shared" si="483"/>
        <v>14.157804110472613</v>
      </c>
      <c r="CB534" s="34">
        <f t="shared" si="484"/>
        <v>23.283628123079115</v>
      </c>
      <c r="CC534" s="47">
        <v>30.941174</v>
      </c>
      <c r="CD534">
        <v>1049152</v>
      </c>
      <c r="CE534" s="68">
        <f t="shared" si="474"/>
        <v>1162573.8378378379</v>
      </c>
      <c r="CF534" s="62">
        <v>24.7</v>
      </c>
      <c r="CG534" s="62">
        <v>19.600000000000001</v>
      </c>
      <c r="CH534" s="62">
        <v>-2.4</v>
      </c>
      <c r="CI534" s="62">
        <v>2.1</v>
      </c>
      <c r="CJ534" s="63">
        <f t="shared" si="477"/>
        <v>2.8146989835809229</v>
      </c>
      <c r="CK534" s="62">
        <v>0.5</v>
      </c>
      <c r="CL534" s="63">
        <f t="shared" si="478"/>
        <v>0.6701664246621245</v>
      </c>
      <c r="CM534" s="62">
        <v>2.2999999999999998</v>
      </c>
      <c r="CN534" t="s">
        <v>1853</v>
      </c>
      <c r="CO534" t="s">
        <v>2225</v>
      </c>
      <c r="CP534" t="s">
        <v>2417</v>
      </c>
      <c r="CQ534" t="s">
        <v>2400</v>
      </c>
      <c r="CR534">
        <v>70</v>
      </c>
      <c r="CS534">
        <v>178</v>
      </c>
      <c r="CT534">
        <v>16</v>
      </c>
      <c r="CU534" t="s">
        <v>3402</v>
      </c>
      <c r="CZ534" s="72">
        <v>3000000</v>
      </c>
      <c r="DA534">
        <v>0</v>
      </c>
    </row>
    <row r="535" spans="1:105" x14ac:dyDescent="0.2">
      <c r="A535" s="44" t="s">
        <v>2372</v>
      </c>
      <c r="B535" s="43"/>
      <c r="C535" s="43" t="s">
        <v>957</v>
      </c>
      <c r="D535" s="42" t="s">
        <v>957</v>
      </c>
      <c r="E535" s="42" t="str">
        <f t="shared" ref="E535:E566" si="485">CONCATENATE(RIGHT(F535,LEN(F535)-SEARCH(" ",F535)), ", ", LEFT(F535, SEARCH(" ", F535)))</f>
        <v xml:space="preserve">Jones, David </v>
      </c>
      <c r="F535" s="42" t="s">
        <v>217</v>
      </c>
      <c r="G535" s="45" t="s">
        <v>1528</v>
      </c>
      <c r="H535" s="43">
        <v>27</v>
      </c>
      <c r="I535" s="64">
        <v>2</v>
      </c>
      <c r="J535" s="64">
        <v>4</v>
      </c>
      <c r="K535" s="64">
        <v>6</v>
      </c>
      <c r="L535" s="43">
        <v>-5</v>
      </c>
      <c r="M535">
        <v>8</v>
      </c>
      <c r="N535">
        <v>37</v>
      </c>
      <c r="O535" s="4">
        <f t="shared" si="475"/>
        <v>5.4054054054054057E-2</v>
      </c>
      <c r="Q535">
        <v>0</v>
      </c>
      <c r="R535">
        <v>0</v>
      </c>
      <c r="S535">
        <v>3</v>
      </c>
      <c r="T535">
        <v>5</v>
      </c>
      <c r="U535" s="4">
        <f t="shared" si="476"/>
        <v>0.375</v>
      </c>
      <c r="V535">
        <v>0.5</v>
      </c>
      <c r="W535">
        <v>1</v>
      </c>
      <c r="X535">
        <v>1</v>
      </c>
      <c r="Y535">
        <v>0</v>
      </c>
      <c r="Z535">
        <v>0</v>
      </c>
      <c r="AA535">
        <v>1</v>
      </c>
      <c r="AB535">
        <v>3</v>
      </c>
      <c r="AC535" s="9">
        <f t="shared" si="454"/>
        <v>14.354066985645932</v>
      </c>
      <c r="AD535" s="9">
        <f t="shared" si="455"/>
        <v>14.354066985645932</v>
      </c>
      <c r="AE535" s="9">
        <f t="shared" si="456"/>
        <v>0</v>
      </c>
      <c r="AF535" s="9">
        <f t="shared" si="457"/>
        <v>0</v>
      </c>
      <c r="AG535" s="9">
        <f t="shared" si="458"/>
        <v>4.2080654587960256</v>
      </c>
      <c r="AH535" s="9">
        <f t="shared" si="459"/>
        <v>12.624196376388076</v>
      </c>
      <c r="AI535" s="58">
        <f t="shared" si="460"/>
        <v>1.2624196376388075</v>
      </c>
      <c r="AJ535" s="58">
        <f t="shared" si="461"/>
        <v>8.6124401913875595</v>
      </c>
      <c r="AK535" s="58">
        <f t="shared" si="462"/>
        <v>0</v>
      </c>
      <c r="AL535" s="58">
        <f t="shared" si="463"/>
        <v>2.3144360023378141</v>
      </c>
      <c r="AM535" s="58">
        <f t="shared" si="464"/>
        <v>0</v>
      </c>
      <c r="AN535" s="58">
        <f t="shared" si="465"/>
        <v>0</v>
      </c>
      <c r="AO535" s="56">
        <v>285.16666666666669</v>
      </c>
      <c r="AP535" s="56">
        <v>20.9</v>
      </c>
      <c r="AQ535" s="56">
        <v>0.65</v>
      </c>
      <c r="AR535" s="57">
        <f>SUM(AO535:AQ535)</f>
        <v>306.71666666666664</v>
      </c>
      <c r="AS535">
        <v>9</v>
      </c>
      <c r="AT535">
        <v>40</v>
      </c>
      <c r="AU535">
        <v>12</v>
      </c>
      <c r="AV535">
        <v>7</v>
      </c>
      <c r="AW535">
        <v>2</v>
      </c>
      <c r="AX535" s="9">
        <f t="shared" si="466"/>
        <v>1.7605825137205893</v>
      </c>
      <c r="AY535" s="9">
        <f t="shared" si="467"/>
        <v>7.8248111720915077</v>
      </c>
      <c r="AZ535" s="9">
        <f t="shared" si="468"/>
        <v>2.3474433516274522</v>
      </c>
      <c r="BA535" s="9">
        <f t="shared" si="469"/>
        <v>1.369341955116014</v>
      </c>
      <c r="BB535" s="9">
        <f t="shared" si="470"/>
        <v>0.39124055860457535</v>
      </c>
      <c r="BC535" s="33">
        <f t="shared" si="471"/>
        <v>10.56172839506173</v>
      </c>
      <c r="BD535" s="33">
        <f t="shared" si="472"/>
        <v>2.4074074074074074E-2</v>
      </c>
      <c r="BE535" s="33">
        <f t="shared" si="473"/>
        <v>0.77407407407407403</v>
      </c>
      <c r="BF535" s="42">
        <f>BI535-BG535-BH535</f>
        <v>6</v>
      </c>
      <c r="BG535" s="43">
        <v>3</v>
      </c>
      <c r="BH535" s="43">
        <v>0</v>
      </c>
      <c r="BI535" s="43">
        <v>9</v>
      </c>
      <c r="BJ535" s="42">
        <f>BM535-BK535-BL535</f>
        <v>11</v>
      </c>
      <c r="BK535" s="43">
        <v>0</v>
      </c>
      <c r="BL535" s="43">
        <v>0</v>
      </c>
      <c r="BM535" s="43">
        <v>11</v>
      </c>
      <c r="BN535" s="34">
        <f t="shared" si="479"/>
        <v>1.8147287637728147</v>
      </c>
      <c r="BO535" s="34">
        <f t="shared" si="480"/>
        <v>11.833258254237776</v>
      </c>
      <c r="BP535" s="33">
        <v>-1.2735759062823098</v>
      </c>
      <c r="BQ535" s="33">
        <v>1.982200076869862</v>
      </c>
      <c r="BR535" s="33">
        <v>-1.0827133106013298</v>
      </c>
      <c r="BS535" s="33">
        <v>-9.9463689651954849E-3</v>
      </c>
      <c r="BT535" s="33">
        <v>-0.80252189941858654</v>
      </c>
      <c r="BU535" s="9">
        <f t="shared" si="481"/>
        <v>-1.1865574083975596</v>
      </c>
      <c r="BV535" s="34">
        <f t="shared" si="482"/>
        <v>-7.7371563879643084</v>
      </c>
      <c r="BW535" s="33">
        <v>2.3115030138700123</v>
      </c>
      <c r="BX535" s="33">
        <v>8.992683991095686E-2</v>
      </c>
      <c r="BY535" s="33">
        <v>7.219881815990907E-2</v>
      </c>
      <c r="BZ535" s="33">
        <v>0.52765750022949609</v>
      </c>
      <c r="CA535" s="9">
        <f t="shared" si="483"/>
        <v>3.0012861721703743</v>
      </c>
      <c r="CB535" s="34">
        <f t="shared" si="484"/>
        <v>19.570414642202085</v>
      </c>
      <c r="CC535" s="47">
        <v>52.557406999999998</v>
      </c>
      <c r="CD535">
        <v>243570</v>
      </c>
      <c r="CE535" s="68">
        <f t="shared" si="474"/>
        <v>739731.11111111112</v>
      </c>
      <c r="CF535" s="62">
        <v>6.1</v>
      </c>
      <c r="CG535" s="62">
        <v>5.0999999999999996</v>
      </c>
      <c r="CH535" s="62">
        <v>-5.4</v>
      </c>
      <c r="CI535" s="62">
        <v>-0.6</v>
      </c>
      <c r="CJ535" s="63">
        <f t="shared" si="477"/>
        <v>-3.6555645816409426</v>
      </c>
      <c r="CK535" s="62">
        <v>-0.5</v>
      </c>
      <c r="CL535" s="63">
        <f t="shared" si="478"/>
        <v>-3.0463038180341191</v>
      </c>
      <c r="CM535" s="62">
        <v>-1.3</v>
      </c>
      <c r="CN535" t="s">
        <v>1869</v>
      </c>
      <c r="CO535" t="s">
        <v>25</v>
      </c>
      <c r="CP535" t="s">
        <v>2427</v>
      </c>
      <c r="CQ535" t="s">
        <v>2400</v>
      </c>
      <c r="CR535">
        <v>74</v>
      </c>
      <c r="CS535">
        <v>220</v>
      </c>
      <c r="CT535">
        <v>54</v>
      </c>
      <c r="CU535" t="s">
        <v>3401</v>
      </c>
      <c r="CV535" t="s">
        <v>3090</v>
      </c>
      <c r="CZ535" s="72">
        <v>550000</v>
      </c>
      <c r="DA535">
        <v>0</v>
      </c>
    </row>
    <row r="536" spans="1:105" x14ac:dyDescent="0.2">
      <c r="A536" s="38" t="s">
        <v>2452</v>
      </c>
      <c r="B536" t="s">
        <v>957</v>
      </c>
      <c r="C536" t="s">
        <v>957</v>
      </c>
      <c r="D536" s="82" t="s">
        <v>957</v>
      </c>
      <c r="E536" t="str">
        <f t="shared" si="485"/>
        <v xml:space="preserve">Laperriere, Ian </v>
      </c>
      <c r="F536" t="s">
        <v>277</v>
      </c>
      <c r="G536" t="s">
        <v>1528</v>
      </c>
      <c r="H536">
        <v>81</v>
      </c>
      <c r="I536">
        <v>8</v>
      </c>
      <c r="J536">
        <v>21</v>
      </c>
      <c r="K536">
        <f>I536+J536</f>
        <v>29</v>
      </c>
      <c r="L536">
        <v>5</v>
      </c>
      <c r="M536">
        <v>133</v>
      </c>
      <c r="N536">
        <v>118</v>
      </c>
      <c r="O536" s="4">
        <f t="shared" si="475"/>
        <v>6.7796610169491525E-2</v>
      </c>
      <c r="P536">
        <v>1694</v>
      </c>
      <c r="Q536">
        <v>0</v>
      </c>
      <c r="R536">
        <v>0</v>
      </c>
      <c r="S536">
        <v>182</v>
      </c>
      <c r="T536">
        <v>207</v>
      </c>
      <c r="U536" s="4">
        <f t="shared" si="476"/>
        <v>0.46786632390745503</v>
      </c>
      <c r="V536" s="40">
        <v>8.1999999999999993</v>
      </c>
      <c r="W536">
        <v>0</v>
      </c>
      <c r="X536">
        <v>0</v>
      </c>
      <c r="Y536">
        <v>0</v>
      </c>
      <c r="Z536">
        <v>1</v>
      </c>
      <c r="AA536">
        <f>I536-W536-Y536</f>
        <v>8</v>
      </c>
      <c r="AB536">
        <f>J536-X536-Z536</f>
        <v>20</v>
      </c>
      <c r="AC536" s="9">
        <f t="shared" si="454"/>
        <v>0</v>
      </c>
      <c r="AD536" s="9">
        <f t="shared" si="455"/>
        <v>0</v>
      </c>
      <c r="AE536" s="9">
        <f t="shared" si="456"/>
        <v>0</v>
      </c>
      <c r="AF536" s="9">
        <f t="shared" si="457"/>
        <v>2.2593196937366637</v>
      </c>
      <c r="AG536" s="9">
        <f t="shared" si="458"/>
        <v>10.002431146459211</v>
      </c>
      <c r="AH536" s="9">
        <f t="shared" si="459"/>
        <v>25.006077866148022</v>
      </c>
      <c r="AI536" s="6">
        <f t="shared" si="460"/>
        <v>2.4380925919494323</v>
      </c>
      <c r="AJ536" s="6">
        <f t="shared" si="461"/>
        <v>0</v>
      </c>
      <c r="AK536" s="6">
        <f t="shared" si="462"/>
        <v>1.3555918162419984</v>
      </c>
      <c r="AL536" s="6">
        <f t="shared" si="463"/>
        <v>2.3755773972840619</v>
      </c>
      <c r="AM536" s="6">
        <f t="shared" si="464"/>
        <v>2.0930232558139537</v>
      </c>
      <c r="AN536" s="6">
        <f t="shared" si="465"/>
        <v>7.6816869587046561</v>
      </c>
      <c r="AO536" s="32">
        <v>959.76666666666665</v>
      </c>
      <c r="AP536" s="32">
        <v>28.666666666666664</v>
      </c>
      <c r="AQ536" s="32">
        <v>132.78333333333333</v>
      </c>
      <c r="AR536" s="32">
        <v>1121.2166666666667</v>
      </c>
      <c r="AS536" s="40">
        <v>50</v>
      </c>
      <c r="AT536" s="40">
        <v>83</v>
      </c>
      <c r="AU536" s="40">
        <v>39</v>
      </c>
      <c r="AV536" s="40">
        <v>24</v>
      </c>
      <c r="AW536" s="40">
        <v>53</v>
      </c>
      <c r="AX536" s="9">
        <f t="shared" si="466"/>
        <v>2.6756648283858309</v>
      </c>
      <c r="AY536" s="9">
        <f t="shared" si="467"/>
        <v>4.4416036151204787</v>
      </c>
      <c r="AZ536" s="9">
        <f t="shared" si="468"/>
        <v>2.0870185661409479</v>
      </c>
      <c r="BA536" s="9">
        <f t="shared" si="469"/>
        <v>1.2843191176251987</v>
      </c>
      <c r="BB536" s="9">
        <f t="shared" si="470"/>
        <v>2.8362047180889807</v>
      </c>
      <c r="BC536" s="9">
        <f t="shared" si="471"/>
        <v>11.848971193415638</v>
      </c>
      <c r="BD536" s="9">
        <f t="shared" si="472"/>
        <v>1.6393004115226337</v>
      </c>
      <c r="BE536" s="9">
        <f t="shared" si="473"/>
        <v>0.35390946502057608</v>
      </c>
      <c r="BF536" s="3">
        <v>39</v>
      </c>
      <c r="BG536" s="3">
        <v>0</v>
      </c>
      <c r="BH536" s="3">
        <v>3</v>
      </c>
      <c r="BI536" s="3">
        <v>42</v>
      </c>
      <c r="BJ536" s="3">
        <v>38</v>
      </c>
      <c r="BK536" s="3">
        <v>1</v>
      </c>
      <c r="BL536" s="3">
        <v>17</v>
      </c>
      <c r="BM536" s="3">
        <v>56</v>
      </c>
      <c r="BN536" s="34">
        <f t="shared" si="479"/>
        <v>16.157828511328688</v>
      </c>
      <c r="BO536" s="34">
        <f t="shared" si="480"/>
        <v>28.821955633901307</v>
      </c>
      <c r="BP536" s="34">
        <v>10.193475481571639</v>
      </c>
      <c r="BQ536" s="34">
        <v>-1.4355004117751553</v>
      </c>
      <c r="BR536" s="34">
        <v>-0.40341132334801849</v>
      </c>
      <c r="BS536" s="34">
        <v>-0.78189274671062858</v>
      </c>
      <c r="BT536" s="34">
        <v>0</v>
      </c>
      <c r="BU536" s="34">
        <f t="shared" si="481"/>
        <v>7.5726709997378361</v>
      </c>
      <c r="BV536" s="34">
        <f t="shared" si="482"/>
        <v>13.507952967290597</v>
      </c>
      <c r="BW536" s="34">
        <v>8.4002316685424621</v>
      </c>
      <c r="BX536" s="34">
        <v>-0.12890789295737767</v>
      </c>
      <c r="BY536" s="34">
        <v>3.2532140245063097</v>
      </c>
      <c r="BZ536" s="34">
        <v>-2.9393802885005429</v>
      </c>
      <c r="CA536" s="34">
        <f t="shared" si="483"/>
        <v>8.5851575115908521</v>
      </c>
      <c r="CB536" s="34">
        <f t="shared" si="484"/>
        <v>15.31400266661071</v>
      </c>
      <c r="CC536" s="15">
        <v>45</v>
      </c>
      <c r="CD536" s="7">
        <v>260205</v>
      </c>
      <c r="CE536" s="68">
        <f t="shared" si="474"/>
        <v>263417.40740740742</v>
      </c>
      <c r="CF536" s="9">
        <v>20.399999999999999</v>
      </c>
      <c r="CG536" s="9">
        <v>24.1</v>
      </c>
      <c r="CH536" s="9">
        <v>1.7</v>
      </c>
      <c r="CI536" s="9">
        <v>0.6</v>
      </c>
      <c r="CJ536" s="9">
        <f t="shared" si="477"/>
        <v>0.9355509355509356</v>
      </c>
      <c r="CK536" s="9">
        <v>2.1</v>
      </c>
      <c r="CL536" s="9">
        <f t="shared" si="478"/>
        <v>3.2744282744282751</v>
      </c>
      <c r="CM536" s="9">
        <v>2.7</v>
      </c>
      <c r="CN536" t="s">
        <v>3553</v>
      </c>
      <c r="CO536" t="s">
        <v>3417</v>
      </c>
      <c r="CP536" t="s">
        <v>2399</v>
      </c>
      <c r="CQ536" t="s">
        <v>2400</v>
      </c>
      <c r="CR536">
        <v>73</v>
      </c>
      <c r="CS536">
        <v>200</v>
      </c>
      <c r="CT536">
        <v>14</v>
      </c>
      <c r="CU536" t="s">
        <v>3401</v>
      </c>
      <c r="CV536" t="s">
        <v>2382</v>
      </c>
      <c r="CW536">
        <v>0</v>
      </c>
      <c r="CX536">
        <v>0</v>
      </c>
      <c r="CY536">
        <v>0</v>
      </c>
      <c r="CZ536" s="70"/>
      <c r="DA536">
        <v>0</v>
      </c>
    </row>
    <row r="537" spans="1:105" x14ac:dyDescent="0.2">
      <c r="A537" s="44" t="s">
        <v>2372</v>
      </c>
      <c r="B537" s="43" t="s">
        <v>957</v>
      </c>
      <c r="C537" s="43" t="s">
        <v>957</v>
      </c>
      <c r="D537" s="82" t="s">
        <v>957</v>
      </c>
      <c r="E537" s="42" t="str">
        <f t="shared" si="485"/>
        <v xml:space="preserve">Laperriere, Ian </v>
      </c>
      <c r="F537" s="42" t="s">
        <v>277</v>
      </c>
      <c r="G537" s="45" t="s">
        <v>1528</v>
      </c>
      <c r="H537" s="43">
        <v>70</v>
      </c>
      <c r="I537" s="64">
        <v>4</v>
      </c>
      <c r="J537" s="64">
        <v>15</v>
      </c>
      <c r="K537" s="64">
        <v>19</v>
      </c>
      <c r="L537" s="43">
        <v>-5</v>
      </c>
      <c r="M537">
        <v>140</v>
      </c>
      <c r="N537">
        <v>68</v>
      </c>
      <c r="O537" s="4">
        <f t="shared" si="475"/>
        <v>5.8823529411764705E-2</v>
      </c>
      <c r="Q537">
        <v>1</v>
      </c>
      <c r="R537">
        <v>0</v>
      </c>
      <c r="S537">
        <v>64</v>
      </c>
      <c r="T537">
        <v>77</v>
      </c>
      <c r="U537" s="4">
        <f t="shared" si="476"/>
        <v>0.45390070921985815</v>
      </c>
      <c r="V537">
        <v>3.6</v>
      </c>
      <c r="W537">
        <v>0</v>
      </c>
      <c r="X537">
        <v>0</v>
      </c>
      <c r="Y537">
        <v>0</v>
      </c>
      <c r="Z537">
        <v>0</v>
      </c>
      <c r="AA537">
        <v>4</v>
      </c>
      <c r="AB537">
        <v>15</v>
      </c>
      <c r="AC537" s="9">
        <f t="shared" si="454"/>
        <v>0</v>
      </c>
      <c r="AD537" s="9">
        <f t="shared" si="455"/>
        <v>0</v>
      </c>
      <c r="AE537" s="9">
        <f t="shared" si="456"/>
        <v>0</v>
      </c>
      <c r="AF537" s="9">
        <f t="shared" si="457"/>
        <v>0</v>
      </c>
      <c r="AG537" s="9">
        <f t="shared" si="458"/>
        <v>6.20021528525296</v>
      </c>
      <c r="AH537" s="9">
        <f t="shared" si="459"/>
        <v>23.250807319698602</v>
      </c>
      <c r="AI537" s="58">
        <f t="shared" si="460"/>
        <v>1.782561894510226</v>
      </c>
      <c r="AJ537" s="58">
        <f t="shared" si="461"/>
        <v>0</v>
      </c>
      <c r="AK537" s="58">
        <f t="shared" si="462"/>
        <v>0</v>
      </c>
      <c r="AL537" s="58">
        <f t="shared" si="463"/>
        <v>2.0925726587728741</v>
      </c>
      <c r="AM537" s="58">
        <f t="shared" si="464"/>
        <v>11.009174311926605</v>
      </c>
      <c r="AN537" s="58">
        <f t="shared" si="465"/>
        <v>6.4650283553875232</v>
      </c>
      <c r="AO537" s="56">
        <v>774.16666666666663</v>
      </c>
      <c r="AP537" s="56">
        <v>5.45</v>
      </c>
      <c r="AQ537" s="56">
        <v>176.33333333333334</v>
      </c>
      <c r="AR537" s="57">
        <f>SUM(AO537:AQ537)</f>
        <v>955.95</v>
      </c>
      <c r="AS537">
        <v>49</v>
      </c>
      <c r="AT537">
        <v>101</v>
      </c>
      <c r="AU537">
        <v>21</v>
      </c>
      <c r="AV537">
        <v>13</v>
      </c>
      <c r="AW537">
        <v>34</v>
      </c>
      <c r="AX537" s="9">
        <f t="shared" si="466"/>
        <v>3.0754746587164599</v>
      </c>
      <c r="AY537" s="9">
        <f t="shared" si="467"/>
        <v>6.3392436842931117</v>
      </c>
      <c r="AZ537" s="9">
        <f t="shared" si="468"/>
        <v>1.31806056802134</v>
      </c>
      <c r="BA537" s="9">
        <f t="shared" si="469"/>
        <v>0.81594225639416285</v>
      </c>
      <c r="BB537" s="9">
        <f t="shared" si="470"/>
        <v>2.1340028244155027</v>
      </c>
      <c r="BC537" s="33">
        <f t="shared" si="471"/>
        <v>11.059523809523808</v>
      </c>
      <c r="BD537" s="33">
        <f t="shared" si="472"/>
        <v>2.519047619047619</v>
      </c>
      <c r="BE537" s="33">
        <f t="shared" si="473"/>
        <v>7.7857142857142861E-2</v>
      </c>
      <c r="BF537" s="42">
        <f>BI537-BG537-BH537</f>
        <v>23</v>
      </c>
      <c r="BG537" s="43">
        <v>0</v>
      </c>
      <c r="BH537" s="43">
        <v>0</v>
      </c>
      <c r="BI537" s="43">
        <v>23</v>
      </c>
      <c r="BJ537" s="42">
        <f>BM537-BK537-BL537</f>
        <v>27</v>
      </c>
      <c r="BK537" s="43">
        <v>1</v>
      </c>
      <c r="BL537" s="43">
        <v>19</v>
      </c>
      <c r="BM537" s="43">
        <v>47</v>
      </c>
      <c r="BN537" s="34">
        <f t="shared" si="479"/>
        <v>12.667910926002403</v>
      </c>
      <c r="BO537" s="34">
        <f t="shared" si="480"/>
        <v>26.503291858365817</v>
      </c>
      <c r="BP537" s="33">
        <v>4.0400527598123173</v>
      </c>
      <c r="BQ537" s="33">
        <v>-0.27770990333507301</v>
      </c>
      <c r="BR537" s="33">
        <v>-1.1593342913414977</v>
      </c>
      <c r="BS537" s="33">
        <v>-2.6982713756863648</v>
      </c>
      <c r="BT537" s="33">
        <v>-0.80252189941858654</v>
      </c>
      <c r="BU537" s="9">
        <f t="shared" si="481"/>
        <v>-0.89778470996920512</v>
      </c>
      <c r="BV537" s="34">
        <f t="shared" si="482"/>
        <v>-1.8783089282268008</v>
      </c>
      <c r="BW537" s="33">
        <v>6.9302420825575926</v>
      </c>
      <c r="BX537" s="33">
        <v>-0.1771568316754043</v>
      </c>
      <c r="BY537" s="33">
        <v>7.0564959169929091</v>
      </c>
      <c r="BZ537" s="33">
        <v>-0.24388553190349083</v>
      </c>
      <c r="CA537" s="9">
        <f t="shared" si="483"/>
        <v>13.565695635971608</v>
      </c>
      <c r="CB537" s="34">
        <f t="shared" si="484"/>
        <v>28.381600786592617</v>
      </c>
      <c r="CC537" s="47">
        <v>35.52037</v>
      </c>
      <c r="CD537">
        <v>165000</v>
      </c>
      <c r="CE537" s="68">
        <f t="shared" si="474"/>
        <v>165000</v>
      </c>
      <c r="CF537" s="62">
        <v>15.2</v>
      </c>
      <c r="CG537" s="62">
        <v>20.3</v>
      </c>
      <c r="CH537" s="62">
        <v>-7.8</v>
      </c>
      <c r="CI537" s="62">
        <v>-0.4</v>
      </c>
      <c r="CJ537" s="63">
        <f t="shared" si="477"/>
        <v>-0.70315246689323796</v>
      </c>
      <c r="CK537" s="62">
        <v>0.5</v>
      </c>
      <c r="CL537" s="63">
        <f t="shared" si="478"/>
        <v>0.87894058361654748</v>
      </c>
      <c r="CM537" s="62">
        <v>-0.1</v>
      </c>
      <c r="CN537" t="s">
        <v>1963</v>
      </c>
      <c r="CO537" t="s">
        <v>3417</v>
      </c>
      <c r="CP537" t="s">
        <v>2399</v>
      </c>
      <c r="CQ537" t="s">
        <v>2400</v>
      </c>
      <c r="CR537">
        <v>73</v>
      </c>
      <c r="CS537">
        <v>200</v>
      </c>
      <c r="CT537">
        <v>14</v>
      </c>
      <c r="CU537" t="s">
        <v>3401</v>
      </c>
      <c r="CZ537" s="72">
        <v>1064000</v>
      </c>
      <c r="DA537">
        <v>0</v>
      </c>
    </row>
    <row r="538" spans="1:105" x14ac:dyDescent="0.2">
      <c r="A538" s="44" t="s">
        <v>2372</v>
      </c>
      <c r="B538" s="43"/>
      <c r="C538" s="43" t="s">
        <v>957</v>
      </c>
      <c r="D538" s="42" t="s">
        <v>957</v>
      </c>
      <c r="E538" s="42" t="str">
        <f t="shared" si="485"/>
        <v xml:space="preserve">Hlinka, Jaroslav </v>
      </c>
      <c r="F538" s="42" t="s">
        <v>177</v>
      </c>
      <c r="G538" s="45" t="s">
        <v>1540</v>
      </c>
      <c r="H538" s="43">
        <v>63</v>
      </c>
      <c r="I538" s="64">
        <v>8</v>
      </c>
      <c r="J538" s="64">
        <v>20</v>
      </c>
      <c r="K538" s="64">
        <v>28</v>
      </c>
      <c r="L538" s="43">
        <v>6</v>
      </c>
      <c r="M538">
        <v>16</v>
      </c>
      <c r="N538">
        <v>90</v>
      </c>
      <c r="O538" s="4">
        <f t="shared" si="475"/>
        <v>8.8888888888888892E-2</v>
      </c>
      <c r="Q538">
        <v>1</v>
      </c>
      <c r="R538">
        <v>0</v>
      </c>
      <c r="S538">
        <v>167</v>
      </c>
      <c r="T538">
        <v>216</v>
      </c>
      <c r="U538" s="4">
        <f t="shared" si="476"/>
        <v>0.43603133159268931</v>
      </c>
      <c r="V538">
        <v>11</v>
      </c>
      <c r="W538">
        <v>0</v>
      </c>
      <c r="X538">
        <v>1</v>
      </c>
      <c r="Y538">
        <v>0</v>
      </c>
      <c r="Z538">
        <v>0</v>
      </c>
      <c r="AA538">
        <v>8</v>
      </c>
      <c r="AB538">
        <v>19</v>
      </c>
      <c r="AC538" s="9">
        <f t="shared" si="454"/>
        <v>0</v>
      </c>
      <c r="AD538" s="9">
        <f t="shared" si="455"/>
        <v>3.7862852334875892</v>
      </c>
      <c r="AE538" s="9">
        <f t="shared" si="456"/>
        <v>0</v>
      </c>
      <c r="AF538" s="9">
        <f t="shared" si="457"/>
        <v>0</v>
      </c>
      <c r="AG538" s="9">
        <f t="shared" si="458"/>
        <v>13.130299990881737</v>
      </c>
      <c r="AH538" s="9">
        <f t="shared" si="459"/>
        <v>31.184462478344123</v>
      </c>
      <c r="AI538" s="58">
        <f t="shared" si="460"/>
        <v>2.8722531230053798</v>
      </c>
      <c r="AJ538" s="58">
        <f t="shared" si="461"/>
        <v>4.5435422801851075</v>
      </c>
      <c r="AK538" s="58">
        <f t="shared" si="462"/>
        <v>0</v>
      </c>
      <c r="AL538" s="58">
        <f t="shared" si="463"/>
        <v>2.1336737485182824</v>
      </c>
      <c r="AM538" s="58">
        <f t="shared" si="464"/>
        <v>2.2717711400925538</v>
      </c>
      <c r="AN538" s="58">
        <f t="shared" si="465"/>
        <v>5.3798256537982567</v>
      </c>
      <c r="AO538" s="56">
        <v>731.13333333333333</v>
      </c>
      <c r="AP538" s="56">
        <v>79.233333333333334</v>
      </c>
      <c r="AQ538" s="56">
        <v>66.916666666666671</v>
      </c>
      <c r="AR538" s="57">
        <f>SUM(AO538:AQ538)</f>
        <v>877.2833333333333</v>
      </c>
      <c r="AS538">
        <v>17</v>
      </c>
      <c r="AT538">
        <v>16</v>
      </c>
      <c r="AU538">
        <v>26</v>
      </c>
      <c r="AV538">
        <v>22</v>
      </c>
      <c r="AW538">
        <v>17</v>
      </c>
      <c r="AX538" s="9">
        <f t="shared" si="466"/>
        <v>1.1626802439348747</v>
      </c>
      <c r="AY538" s="9">
        <f t="shared" si="467"/>
        <v>1.0942872884092938</v>
      </c>
      <c r="AZ538" s="9">
        <f t="shared" si="468"/>
        <v>1.7782168436651027</v>
      </c>
      <c r="BA538" s="9">
        <f t="shared" si="469"/>
        <v>1.5046450215627791</v>
      </c>
      <c r="BB538" s="9">
        <f t="shared" si="470"/>
        <v>1.1626802439348747</v>
      </c>
      <c r="BC538" s="33">
        <f t="shared" si="471"/>
        <v>11.605291005291004</v>
      </c>
      <c r="BD538" s="33">
        <f t="shared" si="472"/>
        <v>1.0621693121693123</v>
      </c>
      <c r="BE538" s="33">
        <f t="shared" si="473"/>
        <v>1.2576719576719577</v>
      </c>
      <c r="BF538" s="42">
        <f>BI538-BG538-BH538</f>
        <v>35</v>
      </c>
      <c r="BG538" s="43">
        <v>6</v>
      </c>
      <c r="BH538" s="43">
        <v>0</v>
      </c>
      <c r="BI538" s="43">
        <v>41</v>
      </c>
      <c r="BJ538" s="42">
        <f>BM538-BK538-BL538</f>
        <v>26</v>
      </c>
      <c r="BK538" s="43">
        <v>3</v>
      </c>
      <c r="BL538" s="43">
        <v>6</v>
      </c>
      <c r="BM538" s="43">
        <v>35</v>
      </c>
      <c r="BN538" s="34">
        <f t="shared" si="479"/>
        <v>29.131568550038196</v>
      </c>
      <c r="BO538" s="34">
        <f t="shared" si="480"/>
        <v>66.413135741105762</v>
      </c>
      <c r="BP538" s="33">
        <v>19.599204278847353</v>
      </c>
      <c r="BQ538" s="33">
        <v>-2.8947171681512298</v>
      </c>
      <c r="BR538" s="33">
        <v>-0.18788097399503156</v>
      </c>
      <c r="BS538" s="33">
        <v>-1.0239659332117914</v>
      </c>
      <c r="BT538" s="33">
        <v>0</v>
      </c>
      <c r="BU538" s="9">
        <f t="shared" si="481"/>
        <v>15.492640203489298</v>
      </c>
      <c r="BV538" s="34">
        <f t="shared" si="482"/>
        <v>35.319581747035656</v>
      </c>
      <c r="BW538" s="33">
        <v>6.349345104215705</v>
      </c>
      <c r="BX538" s="33">
        <v>-0.26090114336429882</v>
      </c>
      <c r="BY538" s="33">
        <v>3.4760133753225051</v>
      </c>
      <c r="BZ538" s="33">
        <v>4.0744710103749888</v>
      </c>
      <c r="CA538" s="9">
        <f t="shared" si="483"/>
        <v>13.6389283465489</v>
      </c>
      <c r="CB538" s="34">
        <f t="shared" si="484"/>
        <v>31.093553994070103</v>
      </c>
      <c r="CC538" s="47">
        <v>63.980685999999999</v>
      </c>
      <c r="CD538">
        <v>1890617</v>
      </c>
      <c r="CE538" s="68">
        <f t="shared" si="474"/>
        <v>2460803.0793650793</v>
      </c>
      <c r="CF538" s="62">
        <v>18.399999999999999</v>
      </c>
      <c r="CG538" s="62">
        <v>18.2</v>
      </c>
      <c r="CH538" s="62">
        <v>3.8</v>
      </c>
      <c r="CI538" s="62">
        <v>1.5</v>
      </c>
      <c r="CJ538" s="63">
        <f t="shared" si="477"/>
        <v>2.9313096440087287</v>
      </c>
      <c r="CK538" s="62">
        <v>2.2000000000000002</v>
      </c>
      <c r="CL538" s="63">
        <f t="shared" si="478"/>
        <v>4.2992541445461354</v>
      </c>
      <c r="CM538" s="62">
        <v>3.7</v>
      </c>
      <c r="CN538" t="s">
        <v>1991</v>
      </c>
      <c r="CO538" t="s">
        <v>1170</v>
      </c>
      <c r="CQ538" t="s">
        <v>3079</v>
      </c>
      <c r="CR538">
        <v>70</v>
      </c>
      <c r="CS538">
        <v>185</v>
      </c>
      <c r="CT538">
        <v>17</v>
      </c>
      <c r="CU538" t="s">
        <v>3402</v>
      </c>
      <c r="CZ538" s="72">
        <v>600000</v>
      </c>
      <c r="DA538">
        <v>0</v>
      </c>
    </row>
    <row r="539" spans="1:105" x14ac:dyDescent="0.2">
      <c r="A539" s="38" t="s">
        <v>2452</v>
      </c>
      <c r="B539" t="s">
        <v>957</v>
      </c>
      <c r="C539" t="s">
        <v>957</v>
      </c>
      <c r="D539" t="s">
        <v>957</v>
      </c>
      <c r="E539" t="str">
        <f t="shared" si="485"/>
        <v xml:space="preserve">Sakic, Joe </v>
      </c>
      <c r="F539" t="s">
        <v>505</v>
      </c>
      <c r="G539" t="s">
        <v>1537</v>
      </c>
      <c r="H539">
        <v>82</v>
      </c>
      <c r="I539">
        <v>36</v>
      </c>
      <c r="J539">
        <v>64</v>
      </c>
      <c r="K539">
        <f>I539+J539</f>
        <v>100</v>
      </c>
      <c r="L539">
        <v>2</v>
      </c>
      <c r="M539">
        <v>46</v>
      </c>
      <c r="N539">
        <v>258</v>
      </c>
      <c r="O539" s="4">
        <f t="shared" si="475"/>
        <v>0.13953488372093023</v>
      </c>
      <c r="P539">
        <v>2116</v>
      </c>
      <c r="Q539">
        <v>4</v>
      </c>
      <c r="R539">
        <v>0</v>
      </c>
      <c r="S539">
        <v>726</v>
      </c>
      <c r="T539">
        <v>642</v>
      </c>
      <c r="U539" s="4">
        <f t="shared" si="476"/>
        <v>0.5307017543859649</v>
      </c>
      <c r="V539" s="40">
        <v>28.5</v>
      </c>
      <c r="W539">
        <v>16</v>
      </c>
      <c r="X539">
        <v>27</v>
      </c>
      <c r="Y539">
        <v>0</v>
      </c>
      <c r="Z539">
        <v>0</v>
      </c>
      <c r="AA539">
        <f>I539-W539-Y539</f>
        <v>20</v>
      </c>
      <c r="AB539">
        <f>J539-X539-Z539</f>
        <v>37</v>
      </c>
      <c r="AC539" s="9">
        <f t="shared" si="454"/>
        <v>11.496547044030178</v>
      </c>
      <c r="AD539" s="9">
        <f t="shared" si="455"/>
        <v>19.400423136800924</v>
      </c>
      <c r="AE539" s="9">
        <f t="shared" si="456"/>
        <v>0</v>
      </c>
      <c r="AF539" s="9">
        <f t="shared" si="457"/>
        <v>0</v>
      </c>
      <c r="AG539" s="9">
        <f t="shared" si="458"/>
        <v>20.193238069862996</v>
      </c>
      <c r="AH539" s="9">
        <f t="shared" si="459"/>
        <v>37.357490429246539</v>
      </c>
      <c r="AI539" s="6">
        <f t="shared" si="460"/>
        <v>3.2814011863527366</v>
      </c>
      <c r="AJ539" s="6">
        <f t="shared" si="461"/>
        <v>9.4846513113248978</v>
      </c>
      <c r="AK539" s="6">
        <f t="shared" si="462"/>
        <v>1.21580547112462</v>
      </c>
      <c r="AL539" s="6">
        <f t="shared" si="463"/>
        <v>2.6756040442568469</v>
      </c>
      <c r="AM539" s="6">
        <f t="shared" si="464"/>
        <v>1.0059478663526407</v>
      </c>
      <c r="AN539" s="6">
        <f t="shared" si="465"/>
        <v>12.1580547112462</v>
      </c>
      <c r="AO539" s="32">
        <v>1188.5166666666667</v>
      </c>
      <c r="AP539" s="32">
        <v>417.51666666666665</v>
      </c>
      <c r="AQ539" s="32">
        <v>49.35</v>
      </c>
      <c r="AR539" s="32">
        <v>1655.3833333333332</v>
      </c>
      <c r="AS539" s="40">
        <v>35</v>
      </c>
      <c r="AT539" s="40">
        <v>21</v>
      </c>
      <c r="AU539" s="40">
        <v>74</v>
      </c>
      <c r="AV539" s="40">
        <v>72</v>
      </c>
      <c r="AW539" s="40">
        <v>38</v>
      </c>
      <c r="AX539" s="9">
        <f t="shared" si="466"/>
        <v>1.2685883430826699</v>
      </c>
      <c r="AY539" s="9">
        <f t="shared" si="467"/>
        <v>0.76115300584960188</v>
      </c>
      <c r="AZ539" s="9">
        <f t="shared" si="468"/>
        <v>2.6821582110890732</v>
      </c>
      <c r="BA539" s="9">
        <f t="shared" si="469"/>
        <v>2.6096674486272065</v>
      </c>
      <c r="BB539" s="9">
        <f t="shared" si="470"/>
        <v>1.3773244867754699</v>
      </c>
      <c r="BC539" s="9">
        <f t="shared" si="471"/>
        <v>14.494105691056911</v>
      </c>
      <c r="BD539" s="9">
        <f t="shared" si="472"/>
        <v>0.60182926829268291</v>
      </c>
      <c r="BE539" s="9">
        <f t="shared" si="473"/>
        <v>5.0916666666666668</v>
      </c>
      <c r="BF539" s="3">
        <v>65</v>
      </c>
      <c r="BG539" s="3">
        <v>66</v>
      </c>
      <c r="BH539" s="3">
        <v>1</v>
      </c>
      <c r="BI539" s="3">
        <v>132</v>
      </c>
      <c r="BJ539" s="3">
        <v>53</v>
      </c>
      <c r="BK539" s="3">
        <v>7</v>
      </c>
      <c r="BL539" s="3">
        <v>10</v>
      </c>
      <c r="BM539" s="3">
        <v>70</v>
      </c>
      <c r="BN539" s="34">
        <f t="shared" si="479"/>
        <v>95.269050606593197</v>
      </c>
      <c r="BO539" s="34">
        <f t="shared" si="480"/>
        <v>115.10210195816865</v>
      </c>
      <c r="BP539" s="34">
        <v>42.352950165077296</v>
      </c>
      <c r="BQ539" s="34">
        <v>31.902229834980204</v>
      </c>
      <c r="BR539" s="34">
        <v>-0.59560333074034522</v>
      </c>
      <c r="BS539" s="34">
        <v>-0.68247785355878055</v>
      </c>
      <c r="BT539" s="34">
        <v>12.15359536428711</v>
      </c>
      <c r="BU539" s="34">
        <f t="shared" si="481"/>
        <v>85.130694180045481</v>
      </c>
      <c r="BV539" s="34">
        <f t="shared" si="482"/>
        <v>102.85314883365845</v>
      </c>
      <c r="BW539" s="34">
        <v>7.0869235871607241</v>
      </c>
      <c r="BX539" s="34">
        <v>-9.755258492372422E-2</v>
      </c>
      <c r="BY539" s="34">
        <v>-1.077436601705686</v>
      </c>
      <c r="BZ539" s="34">
        <v>4.2264220260164027</v>
      </c>
      <c r="CA539" s="34">
        <f t="shared" si="483"/>
        <v>10.138356426547716</v>
      </c>
      <c r="CB539" s="34">
        <f t="shared" si="484"/>
        <v>12.248953124510194</v>
      </c>
      <c r="CC539" s="15">
        <v>53</v>
      </c>
      <c r="CD539" s="7">
        <v>5593550</v>
      </c>
      <c r="CE539" s="68">
        <f t="shared" si="474"/>
        <v>5593549.9999999991</v>
      </c>
      <c r="CF539" s="9">
        <v>41.8</v>
      </c>
      <c r="CG539" s="9">
        <v>32.1</v>
      </c>
      <c r="CH539" s="9">
        <v>5.9</v>
      </c>
      <c r="CI539" s="9">
        <v>16.899999999999999</v>
      </c>
      <c r="CJ539" s="9">
        <f t="shared" si="477"/>
        <v>15.926493108728943</v>
      </c>
      <c r="CK539" s="9">
        <v>3.2</v>
      </c>
      <c r="CL539" s="9">
        <f t="shared" si="478"/>
        <v>3.0156673341971967</v>
      </c>
      <c r="CM539" s="9">
        <v>20.100000000000001</v>
      </c>
      <c r="CN539" t="s">
        <v>2431</v>
      </c>
      <c r="CO539" t="s">
        <v>2432</v>
      </c>
      <c r="CP539" t="s">
        <v>2433</v>
      </c>
      <c r="CQ539" t="s">
        <v>2400</v>
      </c>
      <c r="CR539">
        <v>71</v>
      </c>
      <c r="CS539">
        <v>195</v>
      </c>
      <c r="CT539">
        <v>19</v>
      </c>
      <c r="CU539" t="s">
        <v>3402</v>
      </c>
      <c r="CV539" t="s">
        <v>2382</v>
      </c>
      <c r="CW539">
        <v>8</v>
      </c>
      <c r="CX539">
        <v>4</v>
      </c>
      <c r="CY539">
        <v>2</v>
      </c>
      <c r="CZ539" s="70"/>
      <c r="DA539">
        <v>0</v>
      </c>
    </row>
    <row r="540" spans="1:105" x14ac:dyDescent="0.2">
      <c r="A540" s="44" t="s">
        <v>2372</v>
      </c>
      <c r="B540" s="43" t="s">
        <v>957</v>
      </c>
      <c r="C540" s="43" t="s">
        <v>957</v>
      </c>
      <c r="D540" s="42" t="s">
        <v>957</v>
      </c>
      <c r="E540" s="42" t="str">
        <f t="shared" si="485"/>
        <v xml:space="preserve">Sakic, Joe </v>
      </c>
      <c r="F540" s="42" t="s">
        <v>505</v>
      </c>
      <c r="G540" s="45" t="s">
        <v>2373</v>
      </c>
      <c r="H540" s="43">
        <v>44</v>
      </c>
      <c r="I540" s="64">
        <v>13</v>
      </c>
      <c r="J540" s="64">
        <v>27</v>
      </c>
      <c r="K540" s="64">
        <v>40</v>
      </c>
      <c r="L540" s="43">
        <v>-4</v>
      </c>
      <c r="M540">
        <v>20</v>
      </c>
      <c r="N540">
        <v>124</v>
      </c>
      <c r="O540" s="4">
        <f t="shared" si="475"/>
        <v>0.10483870967741936</v>
      </c>
      <c r="Q540">
        <v>1</v>
      </c>
      <c r="R540">
        <v>0</v>
      </c>
      <c r="S540">
        <v>296</v>
      </c>
      <c r="T540">
        <v>290</v>
      </c>
      <c r="U540" s="4">
        <f t="shared" si="476"/>
        <v>0.50511945392491464</v>
      </c>
      <c r="V540">
        <v>24.1</v>
      </c>
      <c r="W540">
        <v>5</v>
      </c>
      <c r="X540">
        <v>14</v>
      </c>
      <c r="Y540">
        <v>0</v>
      </c>
      <c r="Z540">
        <v>0</v>
      </c>
      <c r="AA540">
        <v>8</v>
      </c>
      <c r="AB540">
        <v>13</v>
      </c>
      <c r="AC540" s="9">
        <f t="shared" si="454"/>
        <v>6.5024203453507692</v>
      </c>
      <c r="AD540" s="9">
        <f t="shared" si="455"/>
        <v>18.206776966982154</v>
      </c>
      <c r="AE540" s="9">
        <f t="shared" si="456"/>
        <v>0</v>
      </c>
      <c r="AF540" s="9">
        <f t="shared" si="457"/>
        <v>0</v>
      </c>
      <c r="AG540" s="9">
        <f t="shared" si="458"/>
        <v>15.311004784688995</v>
      </c>
      <c r="AH540" s="9">
        <f t="shared" si="459"/>
        <v>24.880382775119617</v>
      </c>
      <c r="AI540" s="58">
        <f t="shared" si="460"/>
        <v>3.062200956937799</v>
      </c>
      <c r="AJ540" s="58">
        <f t="shared" si="461"/>
        <v>6.5024203453507692</v>
      </c>
      <c r="AK540" s="58">
        <f t="shared" si="462"/>
        <v>0</v>
      </c>
      <c r="AL540" s="58">
        <f t="shared" si="463"/>
        <v>3.4449760765550241</v>
      </c>
      <c r="AM540" s="58">
        <f t="shared" si="464"/>
        <v>0</v>
      </c>
      <c r="AN540" s="58">
        <f t="shared" si="465"/>
        <v>8.2568807339449553</v>
      </c>
      <c r="AO540" s="56">
        <v>627</v>
      </c>
      <c r="AP540" s="56">
        <v>230.68333333333334</v>
      </c>
      <c r="AQ540" s="56">
        <v>21.8</v>
      </c>
      <c r="AR540" s="57">
        <f>SUM(AO540:AQ540)</f>
        <v>879.48333333333335</v>
      </c>
      <c r="AS540">
        <v>21</v>
      </c>
      <c r="AT540">
        <v>11</v>
      </c>
      <c r="AU540">
        <v>31</v>
      </c>
      <c r="AV540">
        <v>33</v>
      </c>
      <c r="AW540">
        <v>24</v>
      </c>
      <c r="AX540" s="9">
        <f t="shared" si="466"/>
        <v>1.4326593264985124</v>
      </c>
      <c r="AY540" s="9">
        <f t="shared" si="467"/>
        <v>0.75044059959445886</v>
      </c>
      <c r="AZ540" s="9">
        <f t="shared" si="468"/>
        <v>2.114878053402566</v>
      </c>
      <c r="BA540" s="9">
        <f t="shared" si="469"/>
        <v>2.2513217987833762</v>
      </c>
      <c r="BB540" s="9">
        <f t="shared" si="470"/>
        <v>1.6373249445697284</v>
      </c>
      <c r="BC540" s="33">
        <f t="shared" si="471"/>
        <v>14.25</v>
      </c>
      <c r="BD540" s="33">
        <f t="shared" si="472"/>
        <v>0.49545454545454548</v>
      </c>
      <c r="BE540" s="33">
        <f t="shared" si="473"/>
        <v>5.2428030303030306</v>
      </c>
      <c r="BF540" s="42">
        <f>BI540-BG540-BH540</f>
        <v>32</v>
      </c>
      <c r="BG540" s="43">
        <v>25</v>
      </c>
      <c r="BH540" s="43">
        <v>0</v>
      </c>
      <c r="BI540" s="43">
        <v>57</v>
      </c>
      <c r="BJ540" s="42">
        <f>BM540-BK540-BL540</f>
        <v>36</v>
      </c>
      <c r="BK540" s="43">
        <v>0</v>
      </c>
      <c r="BL540" s="43">
        <v>3</v>
      </c>
      <c r="BM540" s="43">
        <v>39</v>
      </c>
      <c r="BN540" s="34">
        <f t="shared" si="479"/>
        <v>35.543481167437456</v>
      </c>
      <c r="BO540" s="34">
        <f t="shared" si="480"/>
        <v>80.82809490595794</v>
      </c>
      <c r="BP540" s="33">
        <v>14.849266200869582</v>
      </c>
      <c r="BQ540" s="33">
        <v>10.718260250272552</v>
      </c>
      <c r="BR540" s="33">
        <v>-2.5565541647084475</v>
      </c>
      <c r="BS540" s="33">
        <v>-0.33358591298655615</v>
      </c>
      <c r="BT540" s="33">
        <v>7.8939570326206612</v>
      </c>
      <c r="BU540" s="9">
        <f t="shared" si="481"/>
        <v>30.571343406067793</v>
      </c>
      <c r="BV540" s="34">
        <f t="shared" si="482"/>
        <v>69.521143260780661</v>
      </c>
      <c r="BW540" s="33">
        <v>0.92787544823111245</v>
      </c>
      <c r="BX540" s="33">
        <v>0.99256570271734779</v>
      </c>
      <c r="BY540" s="33">
        <v>0.44305609015211411</v>
      </c>
      <c r="BZ540" s="33">
        <v>2.6086405202690868</v>
      </c>
      <c r="CA540" s="9">
        <f t="shared" si="483"/>
        <v>4.9721377613696607</v>
      </c>
      <c r="CB540" s="34">
        <f t="shared" si="484"/>
        <v>11.306951645177268</v>
      </c>
      <c r="CC540" s="47">
        <v>51.974915000000003</v>
      </c>
      <c r="CD540">
        <v>1903197</v>
      </c>
      <c r="CE540" s="68">
        <f t="shared" si="474"/>
        <v>3546867.1363636362</v>
      </c>
      <c r="CF540" s="62">
        <v>23.3</v>
      </c>
      <c r="CG540" s="62">
        <v>17.2</v>
      </c>
      <c r="CH540" s="62">
        <v>-4</v>
      </c>
      <c r="CI540" s="62">
        <v>3.7</v>
      </c>
      <c r="CJ540" s="63">
        <f t="shared" si="477"/>
        <v>6.5372949733502166</v>
      </c>
      <c r="CK540" s="62">
        <v>0.8</v>
      </c>
      <c r="CL540" s="63">
        <f t="shared" si="478"/>
        <v>1.4134691834270738</v>
      </c>
      <c r="CM540" s="62">
        <v>5.6</v>
      </c>
      <c r="CN540" t="s">
        <v>2055</v>
      </c>
      <c r="CO540" t="s">
        <v>2432</v>
      </c>
      <c r="CP540" t="s">
        <v>2433</v>
      </c>
      <c r="CQ540" t="s">
        <v>2400</v>
      </c>
      <c r="CR540">
        <v>71</v>
      </c>
      <c r="CS540">
        <v>195</v>
      </c>
      <c r="CT540">
        <v>19</v>
      </c>
      <c r="CU540" t="s">
        <v>3402</v>
      </c>
      <c r="CZ540" s="72">
        <v>6750000</v>
      </c>
      <c r="DA540">
        <v>0</v>
      </c>
    </row>
    <row r="541" spans="1:105" x14ac:dyDescent="0.2">
      <c r="A541" s="38" t="s">
        <v>2452</v>
      </c>
      <c r="B541" t="s">
        <v>957</v>
      </c>
      <c r="C541" t="s">
        <v>957</v>
      </c>
      <c r="D541" s="82" t="s">
        <v>957</v>
      </c>
      <c r="E541" t="str">
        <f t="shared" si="485"/>
        <v xml:space="preserve">Liles, John-Michael </v>
      </c>
      <c r="F541" t="s">
        <v>298</v>
      </c>
      <c r="G541" t="s">
        <v>1524</v>
      </c>
      <c r="H541">
        <v>71</v>
      </c>
      <c r="I541">
        <v>14</v>
      </c>
      <c r="J541">
        <v>30</v>
      </c>
      <c r="K541">
        <f>I541+J541</f>
        <v>44</v>
      </c>
      <c r="L541">
        <v>0</v>
      </c>
      <c r="M541">
        <v>24</v>
      </c>
      <c r="N541">
        <v>128</v>
      </c>
      <c r="O541" s="4">
        <f t="shared" si="475"/>
        <v>0.109375</v>
      </c>
      <c r="P541">
        <v>1707</v>
      </c>
      <c r="Q541">
        <v>3</v>
      </c>
      <c r="R541">
        <v>0</v>
      </c>
      <c r="S541">
        <v>0</v>
      </c>
      <c r="T541">
        <v>0</v>
      </c>
      <c r="U541" s="4">
        <f t="shared" si="476"/>
        <v>0</v>
      </c>
      <c r="V541" s="40">
        <v>0</v>
      </c>
      <c r="W541">
        <v>8</v>
      </c>
      <c r="X541">
        <v>20</v>
      </c>
      <c r="Y541">
        <v>0</v>
      </c>
      <c r="Z541">
        <v>0</v>
      </c>
      <c r="AA541">
        <f>I541-W541-Y541</f>
        <v>6</v>
      </c>
      <c r="AB541">
        <f>J541-X541-Z541</f>
        <v>10</v>
      </c>
      <c r="AC541" s="9">
        <f t="shared" si="454"/>
        <v>6.7148519468407546</v>
      </c>
      <c r="AD541" s="9">
        <f t="shared" si="455"/>
        <v>16.787129867101889</v>
      </c>
      <c r="AE541" s="9">
        <f t="shared" si="456"/>
        <v>0</v>
      </c>
      <c r="AF541" s="9">
        <f t="shared" si="457"/>
        <v>0</v>
      </c>
      <c r="AG541" s="9">
        <f t="shared" si="458"/>
        <v>8.1337550835969274</v>
      </c>
      <c r="AH541" s="9">
        <f t="shared" si="459"/>
        <v>13.556258472661545</v>
      </c>
      <c r="AI541" s="6">
        <f t="shared" si="460"/>
        <v>2.914595571622232</v>
      </c>
      <c r="AJ541" s="6">
        <f t="shared" si="461"/>
        <v>8.897178829564</v>
      </c>
      <c r="AK541" s="6">
        <f t="shared" si="462"/>
        <v>0</v>
      </c>
      <c r="AL541" s="6">
        <f t="shared" si="463"/>
        <v>2.1690013556258472</v>
      </c>
      <c r="AM541" s="6">
        <f t="shared" si="464"/>
        <v>1.0072277920261132</v>
      </c>
      <c r="AN541" s="6">
        <f t="shared" si="465"/>
        <v>6.4285714285714279</v>
      </c>
      <c r="AO541" s="32">
        <v>885.2</v>
      </c>
      <c r="AP541" s="32">
        <v>357.41666666666669</v>
      </c>
      <c r="AQ541" s="32">
        <v>18.666666666666668</v>
      </c>
      <c r="AR541" s="32">
        <v>1261.2833333333333</v>
      </c>
      <c r="AS541" s="40">
        <v>68</v>
      </c>
      <c r="AT541" s="40">
        <v>31</v>
      </c>
      <c r="AU541" s="40">
        <v>61</v>
      </c>
      <c r="AV541" s="40">
        <v>51</v>
      </c>
      <c r="AW541" s="40">
        <v>30</v>
      </c>
      <c r="AX541" s="9">
        <f t="shared" si="466"/>
        <v>3.2348005338478005</v>
      </c>
      <c r="AY541" s="9">
        <f t="shared" si="467"/>
        <v>1.4746884786659091</v>
      </c>
      <c r="AZ541" s="9">
        <f t="shared" si="468"/>
        <v>2.9018063612458209</v>
      </c>
      <c r="BA541" s="9">
        <f t="shared" si="469"/>
        <v>2.4261004003858506</v>
      </c>
      <c r="BB541" s="9">
        <f t="shared" si="470"/>
        <v>1.427117882579912</v>
      </c>
      <c r="BC541" s="9">
        <f t="shared" si="471"/>
        <v>12.467605633802817</v>
      </c>
      <c r="BD541" s="9">
        <f t="shared" si="472"/>
        <v>0.26291079812206575</v>
      </c>
      <c r="BE541" s="9">
        <f t="shared" si="473"/>
        <v>5.034037558685446</v>
      </c>
      <c r="BF541" s="3">
        <v>43</v>
      </c>
      <c r="BG541" s="3">
        <v>53</v>
      </c>
      <c r="BH541" s="3">
        <v>0</v>
      </c>
      <c r="BI541" s="3">
        <v>96</v>
      </c>
      <c r="BJ541" s="3">
        <v>32</v>
      </c>
      <c r="BK541" s="3">
        <v>6</v>
      </c>
      <c r="BL541" s="3">
        <v>2</v>
      </c>
      <c r="BM541" s="3">
        <v>40</v>
      </c>
      <c r="BN541" s="34">
        <f t="shared" si="479"/>
        <v>58.330912064458644</v>
      </c>
      <c r="BO541" s="34">
        <f t="shared" si="480"/>
        <v>92.49454190487252</v>
      </c>
      <c r="BP541" s="34">
        <v>13.175284131222639</v>
      </c>
      <c r="BQ541" s="34">
        <v>17.987377821883612</v>
      </c>
      <c r="BR541" s="34">
        <v>-0.4538070060352295</v>
      </c>
      <c r="BS541" s="34">
        <v>-4.837453526767601E-2</v>
      </c>
      <c r="BT541" s="34">
        <v>0</v>
      </c>
      <c r="BU541" s="34">
        <f t="shared" si="481"/>
        <v>30.660480411803345</v>
      </c>
      <c r="BV541" s="34">
        <f t="shared" si="482"/>
        <v>48.617910982417399</v>
      </c>
      <c r="BW541" s="34">
        <v>17.383935828312843</v>
      </c>
      <c r="BX541" s="34">
        <v>2.4257556949237826</v>
      </c>
      <c r="BY541" s="34">
        <v>0.83461405979941428</v>
      </c>
      <c r="BZ541" s="34">
        <v>7.0261260696192585</v>
      </c>
      <c r="CA541" s="34">
        <f t="shared" si="483"/>
        <v>27.670431652655299</v>
      </c>
      <c r="CB541" s="34">
        <f t="shared" si="484"/>
        <v>43.876630922455121</v>
      </c>
      <c r="CC541" s="15">
        <v>53</v>
      </c>
      <c r="CD541" s="7">
        <v>4141813</v>
      </c>
      <c r="CE541" s="68">
        <f t="shared" si="474"/>
        <v>4783502.3380281692</v>
      </c>
      <c r="CF541" s="9">
        <v>36.6</v>
      </c>
      <c r="CG541" s="9">
        <v>22.8</v>
      </c>
      <c r="CH541" s="9">
        <v>4.2</v>
      </c>
      <c r="CI541" s="9">
        <v>7.7</v>
      </c>
      <c r="CJ541" s="9">
        <f t="shared" si="477"/>
        <v>9.4053459823700649</v>
      </c>
      <c r="CK541" s="9">
        <v>3.5</v>
      </c>
      <c r="CL541" s="9">
        <f t="shared" si="478"/>
        <v>4.2751572647136662</v>
      </c>
      <c r="CM541" s="9">
        <v>11.2</v>
      </c>
      <c r="CN541" t="s">
        <v>3064</v>
      </c>
      <c r="CO541" t="s">
        <v>3065</v>
      </c>
      <c r="CP541" t="s">
        <v>3066</v>
      </c>
      <c r="CQ541" t="s">
        <v>2414</v>
      </c>
      <c r="CR541">
        <v>70</v>
      </c>
      <c r="CS541">
        <v>185</v>
      </c>
      <c r="CT541">
        <v>4</v>
      </c>
      <c r="CU541" t="s">
        <v>3402</v>
      </c>
      <c r="CV541" t="s">
        <v>2382</v>
      </c>
      <c r="CW541">
        <v>0</v>
      </c>
      <c r="CX541">
        <v>0</v>
      </c>
      <c r="CY541">
        <v>0</v>
      </c>
      <c r="CZ541" s="70"/>
      <c r="DA541">
        <v>0</v>
      </c>
    </row>
    <row r="542" spans="1:105" x14ac:dyDescent="0.2">
      <c r="A542" s="44" t="s">
        <v>2372</v>
      </c>
      <c r="B542" s="43" t="s">
        <v>957</v>
      </c>
      <c r="C542" s="43" t="s">
        <v>957</v>
      </c>
      <c r="D542" s="82" t="s">
        <v>957</v>
      </c>
      <c r="E542" s="42" t="str">
        <f t="shared" si="485"/>
        <v xml:space="preserve">Liles, John-Michael </v>
      </c>
      <c r="F542" s="42" t="s">
        <v>298</v>
      </c>
      <c r="G542" s="45" t="s">
        <v>2374</v>
      </c>
      <c r="H542" s="43">
        <v>81</v>
      </c>
      <c r="I542" s="64">
        <v>6</v>
      </c>
      <c r="J542" s="64">
        <v>26</v>
      </c>
      <c r="K542" s="64">
        <v>32</v>
      </c>
      <c r="L542" s="43">
        <v>2</v>
      </c>
      <c r="M542">
        <v>26</v>
      </c>
      <c r="N542">
        <v>163</v>
      </c>
      <c r="O542" s="4">
        <f t="shared" si="475"/>
        <v>3.6809815950920248E-2</v>
      </c>
      <c r="Q542">
        <v>1</v>
      </c>
      <c r="R542">
        <v>0</v>
      </c>
      <c r="S542">
        <v>0</v>
      </c>
      <c r="T542">
        <v>0</v>
      </c>
      <c r="U542" s="4">
        <f t="shared" si="476"/>
        <v>0</v>
      </c>
      <c r="V542">
        <v>0</v>
      </c>
      <c r="W542">
        <v>5</v>
      </c>
      <c r="X542">
        <v>15</v>
      </c>
      <c r="Y542">
        <v>0</v>
      </c>
      <c r="Z542">
        <v>0</v>
      </c>
      <c r="AA542">
        <v>1</v>
      </c>
      <c r="AB542">
        <v>11</v>
      </c>
      <c r="AC542" s="9">
        <f t="shared" si="454"/>
        <v>3.9823008849557522</v>
      </c>
      <c r="AD542" s="9">
        <f t="shared" si="455"/>
        <v>11.946902654867257</v>
      </c>
      <c r="AE542" s="9">
        <f t="shared" si="456"/>
        <v>0</v>
      </c>
      <c r="AF542" s="9">
        <f t="shared" si="457"/>
        <v>0</v>
      </c>
      <c r="AG542" s="9">
        <f t="shared" si="458"/>
        <v>0.99869614669736739</v>
      </c>
      <c r="AH542" s="9">
        <f t="shared" si="459"/>
        <v>10.985657613671041</v>
      </c>
      <c r="AI542" s="58">
        <f t="shared" si="460"/>
        <v>2.7963492107526289</v>
      </c>
      <c r="AJ542" s="58">
        <f t="shared" si="461"/>
        <v>5.8938053097345131</v>
      </c>
      <c r="AK542" s="58">
        <f t="shared" si="462"/>
        <v>0</v>
      </c>
      <c r="AL542" s="58">
        <f t="shared" si="463"/>
        <v>2.5466751740782869</v>
      </c>
      <c r="AM542" s="58">
        <f t="shared" si="464"/>
        <v>0.47787610619469023</v>
      </c>
      <c r="AN542" s="58">
        <f t="shared" si="465"/>
        <v>3.9430449069003286</v>
      </c>
      <c r="AO542" s="56">
        <v>1201.5666666666666</v>
      </c>
      <c r="AP542" s="56">
        <v>376.66666666666669</v>
      </c>
      <c r="AQ542" s="56">
        <v>15.216666666666665</v>
      </c>
      <c r="AR542" s="57">
        <f>SUM(AO542:AQ542)</f>
        <v>1593.45</v>
      </c>
      <c r="AS542">
        <v>121</v>
      </c>
      <c r="AT542">
        <v>59</v>
      </c>
      <c r="AU542">
        <v>58</v>
      </c>
      <c r="AV542">
        <v>54</v>
      </c>
      <c r="AW542">
        <v>31</v>
      </c>
      <c r="AX542" s="9">
        <f t="shared" si="466"/>
        <v>4.556151746211051</v>
      </c>
      <c r="AY542" s="9">
        <f t="shared" si="467"/>
        <v>2.2215946531111737</v>
      </c>
      <c r="AZ542" s="9">
        <f t="shared" si="468"/>
        <v>2.1839405064482724</v>
      </c>
      <c r="BA542" s="9">
        <f t="shared" si="469"/>
        <v>2.0333239197966675</v>
      </c>
      <c r="BB542" s="9">
        <f t="shared" si="470"/>
        <v>1.1672785465499387</v>
      </c>
      <c r="BC542" s="33">
        <f t="shared" si="471"/>
        <v>14.834156378600822</v>
      </c>
      <c r="BD542" s="33">
        <f t="shared" si="472"/>
        <v>0.18786008230452672</v>
      </c>
      <c r="BE542" s="33">
        <f t="shared" si="473"/>
        <v>4.6502057613168724</v>
      </c>
      <c r="BF542" s="42">
        <f>BI542-BG542-BH542</f>
        <v>56</v>
      </c>
      <c r="BG542" s="43">
        <v>37</v>
      </c>
      <c r="BH542" s="43">
        <v>0</v>
      </c>
      <c r="BI542" s="43">
        <v>93</v>
      </c>
      <c r="BJ542" s="42">
        <f>BM542-BK542-BL542</f>
        <v>51</v>
      </c>
      <c r="BK542" s="43">
        <v>3</v>
      </c>
      <c r="BL542" s="43">
        <v>1</v>
      </c>
      <c r="BM542" s="43">
        <v>55</v>
      </c>
      <c r="BN542" s="34">
        <f t="shared" si="479"/>
        <v>55.886949267837458</v>
      </c>
      <c r="BO542" s="34">
        <f t="shared" si="480"/>
        <v>70.145846142442451</v>
      </c>
      <c r="BP542" s="33">
        <v>3.5155649650992031</v>
      </c>
      <c r="BQ542" s="33">
        <v>8.3869996095454589</v>
      </c>
      <c r="BR542" s="33">
        <v>2.7517810848692008</v>
      </c>
      <c r="BS542" s="33">
        <v>-4.4259012473352441E-2</v>
      </c>
      <c r="BT542" s="33">
        <v>3.1660161337928217</v>
      </c>
      <c r="BU542" s="9">
        <f t="shared" si="481"/>
        <v>17.776102780833334</v>
      </c>
      <c r="BV542" s="34">
        <f t="shared" si="482"/>
        <v>22.311466040143504</v>
      </c>
      <c r="BW542" s="33">
        <v>20.324154475408921</v>
      </c>
      <c r="BX542" s="33">
        <v>8.0166590719520823</v>
      </c>
      <c r="BY542" s="33">
        <v>1.2281937250705655</v>
      </c>
      <c r="BZ542" s="33">
        <v>8.5418392145725583</v>
      </c>
      <c r="CA542" s="9">
        <f t="shared" si="483"/>
        <v>38.110846487004125</v>
      </c>
      <c r="CB542" s="34">
        <f t="shared" si="484"/>
        <v>47.834380102298944</v>
      </c>
      <c r="CC542" s="47">
        <v>59.310493000000001</v>
      </c>
      <c r="CD542">
        <v>3554311</v>
      </c>
      <c r="CE542" s="68">
        <f t="shared" si="474"/>
        <v>3598191.3827160494</v>
      </c>
      <c r="CF542" s="62">
        <v>44.1</v>
      </c>
      <c r="CG542" s="62">
        <v>29.5</v>
      </c>
      <c r="CH542" s="62">
        <v>1.7</v>
      </c>
      <c r="CI542" s="62">
        <v>1.5</v>
      </c>
      <c r="CJ542" s="63">
        <f t="shared" si="477"/>
        <v>1.511081262592344</v>
      </c>
      <c r="CK542" s="62">
        <v>4</v>
      </c>
      <c r="CL542" s="63">
        <f t="shared" si="478"/>
        <v>4.0295500335795831</v>
      </c>
      <c r="CM542" s="62">
        <v>6</v>
      </c>
      <c r="CN542" t="s">
        <v>2067</v>
      </c>
      <c r="CO542" t="s">
        <v>1140</v>
      </c>
      <c r="CP542" t="s">
        <v>3066</v>
      </c>
      <c r="CQ542" t="s">
        <v>2414</v>
      </c>
      <c r="CR542">
        <v>70</v>
      </c>
      <c r="CS542">
        <v>185</v>
      </c>
      <c r="CT542">
        <v>4</v>
      </c>
      <c r="CU542" t="s">
        <v>3402</v>
      </c>
      <c r="CZ542" s="72">
        <v>1325000</v>
      </c>
      <c r="DA542">
        <v>0</v>
      </c>
    </row>
    <row r="543" spans="1:105" s="18" customFormat="1" x14ac:dyDescent="0.2">
      <c r="A543" s="44" t="s">
        <v>2372</v>
      </c>
      <c r="B543" s="43"/>
      <c r="C543" s="43" t="s">
        <v>957</v>
      </c>
      <c r="D543" s="82" t="s">
        <v>957</v>
      </c>
      <c r="E543" s="42" t="str">
        <f t="shared" si="485"/>
        <v xml:space="preserve">Boychuk, Johnny </v>
      </c>
      <c r="F543" s="42" t="s">
        <v>2514</v>
      </c>
      <c r="G543" s="45" t="s">
        <v>2374</v>
      </c>
      <c r="H543" s="43">
        <v>4</v>
      </c>
      <c r="I543" s="64">
        <v>0</v>
      </c>
      <c r="J543" s="64">
        <v>0</v>
      </c>
      <c r="K543" s="64">
        <v>0</v>
      </c>
      <c r="L543" s="43">
        <v>1</v>
      </c>
      <c r="M543">
        <v>0</v>
      </c>
      <c r="N543">
        <v>3</v>
      </c>
      <c r="O543" s="4">
        <f t="shared" si="475"/>
        <v>0</v>
      </c>
      <c r="P543"/>
      <c r="Q543">
        <v>0</v>
      </c>
      <c r="R543">
        <v>0</v>
      </c>
      <c r="S543">
        <v>0</v>
      </c>
      <c r="T543">
        <v>1</v>
      </c>
      <c r="U543" s="4">
        <f t="shared" si="476"/>
        <v>0</v>
      </c>
      <c r="V543">
        <v>0.5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s="9">
        <f t="shared" si="454"/>
        <v>0</v>
      </c>
      <c r="AD543" s="9">
        <f t="shared" si="455"/>
        <v>0</v>
      </c>
      <c r="AE543" s="9">
        <f t="shared" si="456"/>
        <v>0</v>
      </c>
      <c r="AF543" s="9">
        <f t="shared" si="457"/>
        <v>0</v>
      </c>
      <c r="AG543" s="9">
        <f t="shared" si="458"/>
        <v>0</v>
      </c>
      <c r="AH543" s="9">
        <f t="shared" si="459"/>
        <v>0</v>
      </c>
      <c r="AI543" s="58">
        <f t="shared" si="460"/>
        <v>1.8957345971563984</v>
      </c>
      <c r="AJ543" s="58">
        <f t="shared" si="461"/>
        <v>0</v>
      </c>
      <c r="AK543" s="58">
        <f t="shared" si="462"/>
        <v>0</v>
      </c>
      <c r="AL543" s="58">
        <f t="shared" si="463"/>
        <v>0</v>
      </c>
      <c r="AM543" s="58">
        <f t="shared" si="464"/>
        <v>0</v>
      </c>
      <c r="AN543" s="58">
        <f t="shared" si="465"/>
        <v>0</v>
      </c>
      <c r="AO543" s="56">
        <v>31.65</v>
      </c>
      <c r="AP543" s="56">
        <v>4.1166666666666663</v>
      </c>
      <c r="AQ543" s="56">
        <v>0</v>
      </c>
      <c r="AR543" s="57">
        <f>SUM(AO543:AQ543)</f>
        <v>35.766666666666666</v>
      </c>
      <c r="AS543">
        <v>1</v>
      </c>
      <c r="AT543">
        <v>9</v>
      </c>
      <c r="AU543">
        <v>0</v>
      </c>
      <c r="AV543">
        <v>1</v>
      </c>
      <c r="AW543">
        <v>1</v>
      </c>
      <c r="AX543" s="9">
        <f t="shared" si="466"/>
        <v>1.6775396085740912</v>
      </c>
      <c r="AY543" s="9">
        <f t="shared" si="467"/>
        <v>15.097856477166822</v>
      </c>
      <c r="AZ543" s="9">
        <f t="shared" si="468"/>
        <v>0</v>
      </c>
      <c r="BA543" s="9">
        <f t="shared" si="469"/>
        <v>1.6775396085740912</v>
      </c>
      <c r="BB543" s="9">
        <f t="shared" si="470"/>
        <v>1.6775396085740912</v>
      </c>
      <c r="BC543" s="33">
        <f t="shared" si="471"/>
        <v>7.9124999999999996</v>
      </c>
      <c r="BD543" s="33">
        <f t="shared" si="472"/>
        <v>0</v>
      </c>
      <c r="BE543" s="33">
        <f t="shared" si="473"/>
        <v>1.0291666666666666</v>
      </c>
      <c r="BF543" s="42">
        <f>BI543-BG543-BH543</f>
        <v>1</v>
      </c>
      <c r="BG543" s="43">
        <v>0</v>
      </c>
      <c r="BH543" s="43">
        <v>0</v>
      </c>
      <c r="BI543" s="43">
        <v>1</v>
      </c>
      <c r="BJ543" s="42">
        <f>BM543-BK543-BL543</f>
        <v>0</v>
      </c>
      <c r="BK543" s="43">
        <v>0</v>
      </c>
      <c r="BL543" s="43">
        <v>0</v>
      </c>
      <c r="BM543" s="43">
        <v>0</v>
      </c>
      <c r="BN543" s="34">
        <f t="shared" si="479"/>
        <v>1.7470299898789414</v>
      </c>
      <c r="BO543" s="34">
        <f t="shared" si="480"/>
        <v>97.690400179623936</v>
      </c>
      <c r="BP543" s="33">
        <v>-0.24388270322016753</v>
      </c>
      <c r="BQ543" s="33">
        <v>-0.15394819292981118</v>
      </c>
      <c r="BR543" s="33">
        <v>-0.11424563303224601</v>
      </c>
      <c r="BS543" s="33">
        <v>0</v>
      </c>
      <c r="BT543" s="33">
        <v>0</v>
      </c>
      <c r="BU543" s="9">
        <f t="shared" si="481"/>
        <v>-0.51207652918222468</v>
      </c>
      <c r="BV543" s="34">
        <f t="shared" si="482"/>
        <v>-28.634288677477617</v>
      </c>
      <c r="BW543" s="33">
        <v>1.7200597842279042</v>
      </c>
      <c r="BX543" s="33">
        <v>0.12977955036735805</v>
      </c>
      <c r="BY543" s="33">
        <v>0</v>
      </c>
      <c r="BZ543" s="33">
        <v>0.40926718446590404</v>
      </c>
      <c r="CA543" s="9">
        <f t="shared" si="483"/>
        <v>2.2591065190611661</v>
      </c>
      <c r="CB543" s="34">
        <f t="shared" si="484"/>
        <v>126.32468885710155</v>
      </c>
      <c r="CC543" s="15"/>
      <c r="CD543"/>
      <c r="CE543" s="68">
        <f t="shared" si="474"/>
        <v>165000</v>
      </c>
      <c r="CF543" s="62">
        <v>0.5</v>
      </c>
      <c r="CG543" s="62">
        <v>0.6</v>
      </c>
      <c r="CH543" s="62">
        <v>1</v>
      </c>
      <c r="CI543" s="62">
        <v>-0.1</v>
      </c>
      <c r="CJ543" s="63">
        <f t="shared" si="477"/>
        <v>-5.0146259924780612</v>
      </c>
      <c r="CK543" s="62">
        <v>0.3</v>
      </c>
      <c r="CL543" s="63">
        <f t="shared" si="478"/>
        <v>15.043877977434184</v>
      </c>
      <c r="CM543" s="62">
        <v>0.2</v>
      </c>
      <c r="CN543" t="s">
        <v>2068</v>
      </c>
      <c r="CO543" t="s">
        <v>2416</v>
      </c>
      <c r="CP543" t="s">
        <v>2417</v>
      </c>
      <c r="CQ543" t="s">
        <v>2400</v>
      </c>
      <c r="CR543">
        <v>74</v>
      </c>
      <c r="CS543">
        <v>225</v>
      </c>
      <c r="CT543">
        <v>7</v>
      </c>
      <c r="CU543" t="s">
        <v>3401</v>
      </c>
      <c r="CV543" t="s">
        <v>3090</v>
      </c>
      <c r="CW543"/>
      <c r="CX543"/>
      <c r="CY543"/>
      <c r="CZ543" s="72">
        <v>475000</v>
      </c>
      <c r="DA543">
        <v>0</v>
      </c>
    </row>
    <row r="544" spans="1:105" x14ac:dyDescent="0.2">
      <c r="A544" s="38" t="s">
        <v>2452</v>
      </c>
      <c r="B544" t="s">
        <v>957</v>
      </c>
      <c r="C544" t="s">
        <v>957</v>
      </c>
      <c r="D544" s="82" t="s">
        <v>957</v>
      </c>
      <c r="E544" t="str">
        <f t="shared" si="485"/>
        <v xml:space="preserve">Leopold, Jordan </v>
      </c>
      <c r="F544" t="s">
        <v>292</v>
      </c>
      <c r="G544" t="s">
        <v>1524</v>
      </c>
      <c r="H544">
        <v>15</v>
      </c>
      <c r="I544">
        <v>2</v>
      </c>
      <c r="J544">
        <v>3</v>
      </c>
      <c r="K544">
        <f>I544+J544</f>
        <v>5</v>
      </c>
      <c r="L544">
        <v>-4</v>
      </c>
      <c r="M544">
        <v>14</v>
      </c>
      <c r="N544">
        <v>19</v>
      </c>
      <c r="O544" s="4">
        <f t="shared" si="475"/>
        <v>0.10526315789473684</v>
      </c>
      <c r="P544">
        <v>443</v>
      </c>
      <c r="Q544">
        <v>0</v>
      </c>
      <c r="R544">
        <v>0</v>
      </c>
      <c r="S544">
        <v>0</v>
      </c>
      <c r="T544">
        <v>0</v>
      </c>
      <c r="U544" s="4">
        <f t="shared" si="476"/>
        <v>0</v>
      </c>
      <c r="V544" s="40">
        <v>0</v>
      </c>
      <c r="W544">
        <v>1</v>
      </c>
      <c r="X544">
        <v>0</v>
      </c>
      <c r="Y544">
        <v>1</v>
      </c>
      <c r="Z544">
        <v>0</v>
      </c>
      <c r="AA544">
        <f>I544-W544-Y544</f>
        <v>0</v>
      </c>
      <c r="AB544">
        <f>J544-X544-Z544</f>
        <v>3</v>
      </c>
      <c r="AC544" s="9">
        <f t="shared" si="454"/>
        <v>11.285266457680251</v>
      </c>
      <c r="AD544" s="9">
        <f t="shared" si="455"/>
        <v>0</v>
      </c>
      <c r="AE544" s="9">
        <f t="shared" si="456"/>
        <v>10.778443113772457</v>
      </c>
      <c r="AF544" s="9">
        <f t="shared" si="457"/>
        <v>0</v>
      </c>
      <c r="AG544" s="9">
        <f t="shared" si="458"/>
        <v>0</v>
      </c>
      <c r="AH544" s="9">
        <f t="shared" si="459"/>
        <v>14.855570839064647</v>
      </c>
      <c r="AI544" s="6">
        <f t="shared" si="460"/>
        <v>2.2283356258596969</v>
      </c>
      <c r="AJ544" s="6">
        <f t="shared" si="461"/>
        <v>4.5141065830721008</v>
      </c>
      <c r="AK544" s="6">
        <f t="shared" si="462"/>
        <v>2.1556886227544911</v>
      </c>
      <c r="AL544" s="6">
        <f t="shared" si="463"/>
        <v>3.2187070151306734</v>
      </c>
      <c r="AM544" s="6">
        <f t="shared" si="464"/>
        <v>0</v>
      </c>
      <c r="AN544" s="6">
        <f t="shared" si="465"/>
        <v>2.1556886227544911</v>
      </c>
      <c r="AO544" s="32">
        <v>242.33333333333337</v>
      </c>
      <c r="AP544" s="32">
        <v>26.583333333333332</v>
      </c>
      <c r="AQ544" s="32">
        <v>27.833333333333329</v>
      </c>
      <c r="AR544" s="32">
        <v>296.75</v>
      </c>
      <c r="AS544" s="40">
        <v>19</v>
      </c>
      <c r="AT544" s="40">
        <v>19</v>
      </c>
      <c r="AU544" s="40">
        <v>12</v>
      </c>
      <c r="AV544" s="40">
        <v>8</v>
      </c>
      <c r="AW544" s="40">
        <v>5</v>
      </c>
      <c r="AX544" s="9">
        <f t="shared" si="466"/>
        <v>3.841617523167649</v>
      </c>
      <c r="AY544" s="9">
        <f t="shared" si="467"/>
        <v>3.841617523167649</v>
      </c>
      <c r="AZ544" s="9">
        <f t="shared" si="468"/>
        <v>2.4262847514743049</v>
      </c>
      <c r="BA544" s="9">
        <f t="shared" si="469"/>
        <v>1.6175231676495365</v>
      </c>
      <c r="BB544" s="9">
        <f t="shared" si="470"/>
        <v>1.0109519797809603</v>
      </c>
      <c r="BC544" s="9">
        <f t="shared" si="471"/>
        <v>16.155555555555559</v>
      </c>
      <c r="BD544" s="9">
        <f t="shared" si="472"/>
        <v>1.8555555555555552</v>
      </c>
      <c r="BE544" s="9">
        <f t="shared" si="473"/>
        <v>1.7722222222222221</v>
      </c>
      <c r="BF544" s="3">
        <v>9</v>
      </c>
      <c r="BG544" s="3">
        <v>2</v>
      </c>
      <c r="BH544" s="3">
        <v>1</v>
      </c>
      <c r="BI544" s="3">
        <v>12</v>
      </c>
      <c r="BJ544" s="3">
        <v>13</v>
      </c>
      <c r="BK544" s="3">
        <v>0</v>
      </c>
      <c r="BL544" s="3">
        <v>1</v>
      </c>
      <c r="BM544" s="3">
        <v>14</v>
      </c>
      <c r="BN544" s="34">
        <f t="shared" si="479"/>
        <v>7.4515787995467395</v>
      </c>
      <c r="BO544" s="34">
        <f t="shared" si="480"/>
        <v>50.221255599304058</v>
      </c>
      <c r="BP544" s="34">
        <v>0.18815913469391204</v>
      </c>
      <c r="BQ544" s="34">
        <v>0.93717382104789437</v>
      </c>
      <c r="BR544" s="34">
        <v>-0.10677000597879491</v>
      </c>
      <c r="BS544" s="34">
        <v>2.4885871877583838</v>
      </c>
      <c r="BT544" s="34">
        <v>0</v>
      </c>
      <c r="BU544" s="34">
        <f t="shared" si="481"/>
        <v>3.5071501375213954</v>
      </c>
      <c r="BV544" s="34">
        <f t="shared" si="482"/>
        <v>23.637069166108816</v>
      </c>
      <c r="BW544" s="34">
        <v>1.5973729354023656</v>
      </c>
      <c r="BX544" s="34">
        <v>0.85810534445235442</v>
      </c>
      <c r="BY544" s="34">
        <v>2.7133176031735227</v>
      </c>
      <c r="BZ544" s="34">
        <v>-1.2243672210028989</v>
      </c>
      <c r="CA544" s="34">
        <f t="shared" si="483"/>
        <v>3.9444286620253441</v>
      </c>
      <c r="CB544" s="34">
        <f t="shared" si="484"/>
        <v>26.584186433195242</v>
      </c>
      <c r="CE544" s="68">
        <f t="shared" si="474"/>
        <v>165000</v>
      </c>
      <c r="CF544" s="9">
        <v>5.4</v>
      </c>
      <c r="CG544" s="9">
        <v>5.7</v>
      </c>
      <c r="CH544" s="9">
        <v>-4.3</v>
      </c>
      <c r="CI544" s="9">
        <v>0.7</v>
      </c>
      <c r="CJ544" s="9">
        <f t="shared" si="477"/>
        <v>3.986710963455149</v>
      </c>
      <c r="CK544" s="9">
        <v>-0.6</v>
      </c>
      <c r="CL544" s="9">
        <f t="shared" si="478"/>
        <v>-3.4171808258186993</v>
      </c>
      <c r="CM544" s="9">
        <v>0.1</v>
      </c>
      <c r="CN544" t="s">
        <v>3576</v>
      </c>
      <c r="CO544" t="s">
        <v>1275</v>
      </c>
      <c r="CP544" t="s">
        <v>2413</v>
      </c>
      <c r="CQ544" t="s">
        <v>2414</v>
      </c>
      <c r="CR544">
        <v>73</v>
      </c>
      <c r="CS544">
        <v>200</v>
      </c>
      <c r="CU544" t="s">
        <v>3402</v>
      </c>
      <c r="CV544" t="s">
        <v>2382</v>
      </c>
      <c r="CW544">
        <v>0</v>
      </c>
      <c r="CX544">
        <v>0</v>
      </c>
      <c r="CY544">
        <v>0</v>
      </c>
      <c r="CZ544" s="70"/>
      <c r="DA544">
        <v>0</v>
      </c>
    </row>
    <row r="545" spans="1:105" x14ac:dyDescent="0.2">
      <c r="A545" s="44" t="s">
        <v>2372</v>
      </c>
      <c r="B545" s="43" t="s">
        <v>957</v>
      </c>
      <c r="C545" s="43" t="s">
        <v>957</v>
      </c>
      <c r="D545" s="82" t="s">
        <v>957</v>
      </c>
      <c r="E545" s="42" t="str">
        <f t="shared" si="485"/>
        <v xml:space="preserve">Leopold, Jordan </v>
      </c>
      <c r="F545" s="42" t="s">
        <v>292</v>
      </c>
      <c r="G545" s="45" t="s">
        <v>2374</v>
      </c>
      <c r="H545" s="43">
        <v>43</v>
      </c>
      <c r="I545" s="64">
        <v>5</v>
      </c>
      <c r="J545" s="64">
        <v>8</v>
      </c>
      <c r="K545" s="64">
        <v>13</v>
      </c>
      <c r="L545" s="43">
        <v>5</v>
      </c>
      <c r="M545">
        <v>20</v>
      </c>
      <c r="N545">
        <v>35</v>
      </c>
      <c r="O545" s="4">
        <f t="shared" si="475"/>
        <v>0.14285714285714285</v>
      </c>
      <c r="Q545">
        <v>1</v>
      </c>
      <c r="R545">
        <v>0</v>
      </c>
      <c r="S545">
        <v>0</v>
      </c>
      <c r="T545">
        <v>0</v>
      </c>
      <c r="U545" s="4">
        <f t="shared" si="476"/>
        <v>0</v>
      </c>
      <c r="V545">
        <v>0</v>
      </c>
      <c r="W545">
        <v>2</v>
      </c>
      <c r="X545">
        <v>0</v>
      </c>
      <c r="Y545">
        <v>0</v>
      </c>
      <c r="Z545">
        <v>0</v>
      </c>
      <c r="AA545">
        <v>3</v>
      </c>
      <c r="AB545">
        <v>8</v>
      </c>
      <c r="AC545" s="9">
        <f t="shared" si="454"/>
        <v>9.8387537578573383</v>
      </c>
      <c r="AD545" s="9">
        <f t="shared" si="455"/>
        <v>0</v>
      </c>
      <c r="AE545" s="9">
        <f t="shared" si="456"/>
        <v>0</v>
      </c>
      <c r="AF545" s="9">
        <f t="shared" si="457"/>
        <v>0</v>
      </c>
      <c r="AG545" s="9">
        <f t="shared" si="458"/>
        <v>6.0475403869305939</v>
      </c>
      <c r="AH545" s="9">
        <f t="shared" si="459"/>
        <v>16.12677436514825</v>
      </c>
      <c r="AI545" s="58">
        <f t="shared" si="460"/>
        <v>2.6206008343365905</v>
      </c>
      <c r="AJ545" s="58">
        <f t="shared" si="461"/>
        <v>3.9355015031429357</v>
      </c>
      <c r="AK545" s="58">
        <f t="shared" si="462"/>
        <v>0</v>
      </c>
      <c r="AL545" s="58">
        <f t="shared" si="463"/>
        <v>2.0158467956435313</v>
      </c>
      <c r="AM545" s="58">
        <f t="shared" si="464"/>
        <v>0.98387537578573392</v>
      </c>
      <c r="AN545" s="58">
        <f t="shared" si="465"/>
        <v>5.7815845824411136</v>
      </c>
      <c r="AO545" s="56">
        <v>595.2833333333333</v>
      </c>
      <c r="AP545" s="56">
        <v>60.983333333333334</v>
      </c>
      <c r="AQ545" s="56">
        <v>31.133333333333333</v>
      </c>
      <c r="AR545" s="57">
        <f>SUM(AO545:AQ545)</f>
        <v>687.4</v>
      </c>
      <c r="AS545">
        <v>40</v>
      </c>
      <c r="AT545">
        <v>26</v>
      </c>
      <c r="AU545">
        <v>16</v>
      </c>
      <c r="AV545">
        <v>16</v>
      </c>
      <c r="AW545">
        <v>8</v>
      </c>
      <c r="AX545" s="9">
        <f t="shared" si="466"/>
        <v>3.4914169333721268</v>
      </c>
      <c r="AY545" s="9">
        <f t="shared" si="467"/>
        <v>2.2694210066918825</v>
      </c>
      <c r="AZ545" s="9">
        <f t="shared" si="468"/>
        <v>1.3965667733488509</v>
      </c>
      <c r="BA545" s="9">
        <f t="shared" si="469"/>
        <v>1.3965667733488509</v>
      </c>
      <c r="BB545" s="9">
        <f t="shared" si="470"/>
        <v>0.69828338667442547</v>
      </c>
      <c r="BC545" s="33">
        <f t="shared" si="471"/>
        <v>13.843798449612402</v>
      </c>
      <c r="BD545" s="33">
        <f t="shared" si="472"/>
        <v>0.72403100775193796</v>
      </c>
      <c r="BE545" s="33">
        <f t="shared" si="473"/>
        <v>1.4182170542635659</v>
      </c>
      <c r="BF545" s="42">
        <f>BI545-BG545-BH545</f>
        <v>26</v>
      </c>
      <c r="BG545" s="43">
        <v>4</v>
      </c>
      <c r="BH545" s="43">
        <v>0</v>
      </c>
      <c r="BI545" s="43">
        <v>30</v>
      </c>
      <c r="BJ545" s="42">
        <f>BM545-BK545-BL545</f>
        <v>20</v>
      </c>
      <c r="BK545" s="43">
        <v>1</v>
      </c>
      <c r="BL545" s="43">
        <v>3</v>
      </c>
      <c r="BM545" s="43">
        <v>24</v>
      </c>
      <c r="BN545" s="34">
        <f t="shared" si="479"/>
        <v>26.93142908292721</v>
      </c>
      <c r="BO545" s="34">
        <f t="shared" si="480"/>
        <v>78.357372950035526</v>
      </c>
      <c r="BP545" s="33">
        <v>8.5968704585030338</v>
      </c>
      <c r="BQ545" s="33">
        <v>1.5284217937167393</v>
      </c>
      <c r="BR545" s="33">
        <v>-0.62737465036966633</v>
      </c>
      <c r="BS545" s="33">
        <v>-9.0554036473408941E-2</v>
      </c>
      <c r="BT545" s="33">
        <v>0</v>
      </c>
      <c r="BU545" s="9">
        <f t="shared" si="481"/>
        <v>9.4073635653766967</v>
      </c>
      <c r="BV545" s="34">
        <f t="shared" si="482"/>
        <v>27.370857042120154</v>
      </c>
      <c r="BW545" s="33">
        <v>14.713582239054311</v>
      </c>
      <c r="BX545" s="33">
        <v>0.63655475958483432</v>
      </c>
      <c r="BY545" s="33">
        <v>1.7632396766336818</v>
      </c>
      <c r="BZ545" s="33">
        <v>0.41068884227768521</v>
      </c>
      <c r="CA545" s="9">
        <f t="shared" si="483"/>
        <v>17.524065517550515</v>
      </c>
      <c r="CB545" s="34">
        <f t="shared" si="484"/>
        <v>50.986515907915376</v>
      </c>
      <c r="CC545" s="47">
        <v>60.869208999999998</v>
      </c>
      <c r="CD545">
        <v>1879131</v>
      </c>
      <c r="CE545" s="68">
        <f t="shared" si="474"/>
        <v>3583459.1162790698</v>
      </c>
      <c r="CF545" s="62">
        <v>13.3</v>
      </c>
      <c r="CG545" s="62">
        <v>13.9</v>
      </c>
      <c r="CH545" s="62">
        <v>3.4</v>
      </c>
      <c r="CI545" s="62">
        <v>2</v>
      </c>
      <c r="CJ545" s="63">
        <f t="shared" si="477"/>
        <v>5.1313848324816664</v>
      </c>
      <c r="CK545" s="62">
        <v>2.2999999999999998</v>
      </c>
      <c r="CL545" s="63">
        <f t="shared" si="478"/>
        <v>5.9010925573539161</v>
      </c>
      <c r="CM545" s="62">
        <v>4.3</v>
      </c>
      <c r="CN545" t="s">
        <v>1899</v>
      </c>
      <c r="CO545" t="s">
        <v>1275</v>
      </c>
      <c r="CP545" t="s">
        <v>2413</v>
      </c>
      <c r="CQ545" t="s">
        <v>2414</v>
      </c>
      <c r="CR545">
        <v>73</v>
      </c>
      <c r="CS545">
        <v>200</v>
      </c>
      <c r="CT545">
        <v>44</v>
      </c>
      <c r="CU545" t="s">
        <v>3402</v>
      </c>
      <c r="CZ545" s="72">
        <v>1500000</v>
      </c>
      <c r="DA545">
        <v>0</v>
      </c>
    </row>
    <row r="546" spans="1:105" x14ac:dyDescent="0.2">
      <c r="A546" s="38" t="s">
        <v>2452</v>
      </c>
      <c r="B546" t="s">
        <v>957</v>
      </c>
      <c r="C546" t="s">
        <v>957</v>
      </c>
      <c r="D546" t="s">
        <v>957</v>
      </c>
      <c r="E546" t="str">
        <f t="shared" si="485"/>
        <v xml:space="preserve">Cumiskey, Kyle </v>
      </c>
      <c r="F546" t="s">
        <v>2584</v>
      </c>
      <c r="G546" t="s">
        <v>1524</v>
      </c>
      <c r="H546">
        <v>9</v>
      </c>
      <c r="I546">
        <v>1</v>
      </c>
      <c r="J546">
        <v>1</v>
      </c>
      <c r="K546">
        <f>I546+J546</f>
        <v>2</v>
      </c>
      <c r="L546">
        <v>0</v>
      </c>
      <c r="M546">
        <v>2</v>
      </c>
      <c r="N546">
        <v>8</v>
      </c>
      <c r="O546" s="4">
        <f t="shared" si="475"/>
        <v>0.125</v>
      </c>
      <c r="P546">
        <v>181</v>
      </c>
      <c r="Q546">
        <v>0</v>
      </c>
      <c r="R546">
        <v>0</v>
      </c>
      <c r="S546">
        <v>0</v>
      </c>
      <c r="T546">
        <v>0</v>
      </c>
      <c r="U546" s="4">
        <f t="shared" si="476"/>
        <v>0</v>
      </c>
      <c r="V546" s="40">
        <v>0</v>
      </c>
      <c r="W546">
        <v>0</v>
      </c>
      <c r="X546">
        <v>0</v>
      </c>
      <c r="Y546">
        <v>0</v>
      </c>
      <c r="Z546">
        <v>0</v>
      </c>
      <c r="AA546">
        <f>I546-W546-Y546</f>
        <v>1</v>
      </c>
      <c r="AB546">
        <f>J546-X546-Z546</f>
        <v>1</v>
      </c>
      <c r="AC546" s="9">
        <f t="shared" si="454"/>
        <v>0</v>
      </c>
      <c r="AD546" s="9">
        <f t="shared" si="455"/>
        <v>0</v>
      </c>
      <c r="AE546" s="9">
        <f t="shared" si="456"/>
        <v>0</v>
      </c>
      <c r="AF546" s="9">
        <f t="shared" si="457"/>
        <v>0</v>
      </c>
      <c r="AG546" s="9">
        <f t="shared" si="458"/>
        <v>11.573701977174087</v>
      </c>
      <c r="AH546" s="9">
        <f t="shared" si="459"/>
        <v>11.573701977174087</v>
      </c>
      <c r="AI546" s="6">
        <f t="shared" si="460"/>
        <v>1.7360552965761131</v>
      </c>
      <c r="AJ546" s="6">
        <f t="shared" si="461"/>
        <v>6.9230769230769234</v>
      </c>
      <c r="AK546" s="6">
        <f t="shared" si="462"/>
        <v>0</v>
      </c>
      <c r="AL546" s="6">
        <f t="shared" si="463"/>
        <v>1.1573701977174087</v>
      </c>
      <c r="AM546" s="6">
        <f t="shared" si="464"/>
        <v>3.4615384615384617</v>
      </c>
      <c r="AN546" s="6">
        <f t="shared" si="465"/>
        <v>0</v>
      </c>
      <c r="AO546" s="32">
        <v>103.68333333333334</v>
      </c>
      <c r="AP546" s="32">
        <v>17.333333333333332</v>
      </c>
      <c r="AQ546" s="32">
        <v>0.16666666666666666</v>
      </c>
      <c r="AR546" s="32">
        <v>121.18333333333334</v>
      </c>
      <c r="AS546" s="40">
        <v>6</v>
      </c>
      <c r="AT546" s="40">
        <v>4</v>
      </c>
      <c r="AU546" s="40">
        <v>3</v>
      </c>
      <c r="AV546" s="40">
        <v>3</v>
      </c>
      <c r="AW546" s="40">
        <v>1</v>
      </c>
      <c r="AX546" s="9">
        <f t="shared" si="466"/>
        <v>2.9707055425663595</v>
      </c>
      <c r="AY546" s="9">
        <f t="shared" si="467"/>
        <v>1.9804703617109063</v>
      </c>
      <c r="AZ546" s="9">
        <f t="shared" si="468"/>
        <v>1.4853527712831798</v>
      </c>
      <c r="BA546" s="9">
        <f t="shared" si="469"/>
        <v>1.4853527712831798</v>
      </c>
      <c r="BB546" s="9">
        <f t="shared" si="470"/>
        <v>0.49511759042772657</v>
      </c>
      <c r="BC546" s="9">
        <f t="shared" si="471"/>
        <v>11.520370370370371</v>
      </c>
      <c r="BD546" s="9">
        <f t="shared" si="472"/>
        <v>1.8518518518518517E-2</v>
      </c>
      <c r="BE546" s="9">
        <f t="shared" si="473"/>
        <v>1.9259259259259258</v>
      </c>
      <c r="BF546" s="3">
        <v>3</v>
      </c>
      <c r="BG546" s="3">
        <v>2</v>
      </c>
      <c r="BH546" s="3">
        <v>0</v>
      </c>
      <c r="BI546" s="3">
        <v>5</v>
      </c>
      <c r="BJ546" s="3">
        <v>2</v>
      </c>
      <c r="BK546" s="3">
        <v>1</v>
      </c>
      <c r="BL546" s="3">
        <v>0</v>
      </c>
      <c r="BM546" s="3">
        <v>3</v>
      </c>
      <c r="BN546" s="34">
        <f t="shared" si="479"/>
        <v>5.3366654413900632</v>
      </c>
      <c r="BO546" s="34">
        <f t="shared" si="480"/>
        <v>88.075897808665587</v>
      </c>
      <c r="BP546" s="34">
        <v>2.1919526380978018</v>
      </c>
      <c r="BQ546" s="34">
        <v>-0.59570810523360906</v>
      </c>
      <c r="BR546" s="34">
        <v>-4.3601500335401167E-2</v>
      </c>
      <c r="BS546" s="34">
        <v>-4.319154934613929E-4</v>
      </c>
      <c r="BT546" s="34">
        <v>0</v>
      </c>
      <c r="BU546" s="34">
        <f t="shared" si="481"/>
        <v>1.5522111170353303</v>
      </c>
      <c r="BV546" s="34">
        <f t="shared" si="482"/>
        <v>25.617567603388753</v>
      </c>
      <c r="BW546" s="34">
        <v>3.9424114524282161</v>
      </c>
      <c r="BX546" s="34">
        <v>-0.95908165402242584</v>
      </c>
      <c r="BY546" s="34">
        <v>2.068477993940375E-2</v>
      </c>
      <c r="BZ546" s="34">
        <v>0.7804397460095388</v>
      </c>
      <c r="CA546" s="34">
        <f t="shared" si="483"/>
        <v>3.7844543243547331</v>
      </c>
      <c r="CB546" s="34">
        <f t="shared" si="484"/>
        <v>62.458330205276845</v>
      </c>
      <c r="CE546" s="68">
        <f t="shared" si="474"/>
        <v>165000</v>
      </c>
      <c r="CF546" s="9">
        <v>2.2999999999999998</v>
      </c>
      <c r="CG546" s="9">
        <v>1.9</v>
      </c>
      <c r="CH546" s="9">
        <v>0.1</v>
      </c>
      <c r="CI546" s="9">
        <v>0.3</v>
      </c>
      <c r="CJ546" s="9">
        <f t="shared" si="477"/>
        <v>4.3264030765532988</v>
      </c>
      <c r="CK546" s="9">
        <v>0.2</v>
      </c>
      <c r="CL546" s="9">
        <f t="shared" si="478"/>
        <v>2.8842687177021995</v>
      </c>
      <c r="CM546" s="9">
        <v>0.5</v>
      </c>
      <c r="CN546" t="s">
        <v>49</v>
      </c>
      <c r="CO546" t="s">
        <v>1574</v>
      </c>
      <c r="CP546" t="s">
        <v>2433</v>
      </c>
      <c r="CQ546" t="s">
        <v>2400</v>
      </c>
      <c r="CR546">
        <v>70</v>
      </c>
      <c r="CS546">
        <v>185</v>
      </c>
      <c r="CU546" t="s">
        <v>3402</v>
      </c>
      <c r="CV546" t="s">
        <v>3090</v>
      </c>
      <c r="CW546">
        <v>0</v>
      </c>
      <c r="CX546">
        <v>0</v>
      </c>
      <c r="CY546">
        <v>0</v>
      </c>
      <c r="CZ546" s="70"/>
      <c r="DA546">
        <v>0</v>
      </c>
    </row>
    <row r="547" spans="1:105" x14ac:dyDescent="0.2">
      <c r="A547" s="44" t="s">
        <v>2372</v>
      </c>
      <c r="B547" s="43" t="s">
        <v>957</v>
      </c>
      <c r="C547" s="43" t="s">
        <v>957</v>
      </c>
      <c r="D547" s="42" t="s">
        <v>957</v>
      </c>
      <c r="E547" s="42" t="str">
        <f t="shared" si="485"/>
        <v xml:space="preserve">Cumiskey, Kyle </v>
      </c>
      <c r="F547" s="42" t="s">
        <v>2584</v>
      </c>
      <c r="G547" s="45" t="s">
        <v>2374</v>
      </c>
      <c r="H547" s="43">
        <v>38</v>
      </c>
      <c r="I547" s="64">
        <v>0</v>
      </c>
      <c r="J547" s="64">
        <v>5</v>
      </c>
      <c r="K547" s="64">
        <v>5</v>
      </c>
      <c r="L547" s="43">
        <v>-3</v>
      </c>
      <c r="M547">
        <v>16</v>
      </c>
      <c r="N547">
        <v>19</v>
      </c>
      <c r="O547" s="4">
        <f t="shared" si="475"/>
        <v>0</v>
      </c>
      <c r="Q547">
        <v>0</v>
      </c>
      <c r="R547">
        <v>0</v>
      </c>
      <c r="S547">
        <v>0</v>
      </c>
      <c r="T547">
        <v>0</v>
      </c>
      <c r="U547" s="4">
        <f t="shared" si="476"/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</v>
      </c>
      <c r="AC547" s="9">
        <f t="shared" si="454"/>
        <v>0</v>
      </c>
      <c r="AD547" s="9">
        <f t="shared" si="455"/>
        <v>0</v>
      </c>
      <c r="AE547" s="9">
        <f t="shared" si="456"/>
        <v>0</v>
      </c>
      <c r="AF547" s="9">
        <f t="shared" si="457"/>
        <v>0</v>
      </c>
      <c r="AG547" s="9">
        <f t="shared" si="458"/>
        <v>0</v>
      </c>
      <c r="AH547" s="9">
        <f t="shared" si="459"/>
        <v>14.842300556586272</v>
      </c>
      <c r="AI547" s="58">
        <f t="shared" si="460"/>
        <v>2.3747680890538034</v>
      </c>
      <c r="AJ547" s="58">
        <f t="shared" si="461"/>
        <v>4.3649590785086394</v>
      </c>
      <c r="AK547" s="58">
        <f t="shared" si="462"/>
        <v>0</v>
      </c>
      <c r="AL547" s="58">
        <f t="shared" si="463"/>
        <v>2.6716141001855287</v>
      </c>
      <c r="AM547" s="58">
        <f t="shared" si="464"/>
        <v>1.0912397696271599</v>
      </c>
      <c r="AN547" s="58">
        <f t="shared" si="465"/>
        <v>0</v>
      </c>
      <c r="AO547" s="56">
        <v>404.25</v>
      </c>
      <c r="AP547" s="56">
        <v>54.983333333333334</v>
      </c>
      <c r="AQ547" s="56">
        <v>1.65</v>
      </c>
      <c r="AR547" s="57">
        <f>SUM(AO547:AQ547)</f>
        <v>460.88333333333333</v>
      </c>
      <c r="AS547">
        <v>25</v>
      </c>
      <c r="AT547">
        <v>7</v>
      </c>
      <c r="AU547">
        <v>8</v>
      </c>
      <c r="AV547">
        <v>7</v>
      </c>
      <c r="AW547">
        <v>21</v>
      </c>
      <c r="AX547" s="9">
        <f t="shared" si="466"/>
        <v>3.2546197519256501</v>
      </c>
      <c r="AY547" s="9">
        <f t="shared" si="467"/>
        <v>0.91129353053918205</v>
      </c>
      <c r="AZ547" s="9">
        <f t="shared" si="468"/>
        <v>1.0414783206162082</v>
      </c>
      <c r="BA547" s="9">
        <f t="shared" si="469"/>
        <v>0.91129353053918205</v>
      </c>
      <c r="BB547" s="9">
        <f t="shared" si="470"/>
        <v>2.7338805916175462</v>
      </c>
      <c r="BC547" s="33">
        <f t="shared" si="471"/>
        <v>10.638157894736842</v>
      </c>
      <c r="BD547" s="33">
        <f t="shared" si="472"/>
        <v>4.3421052631578944E-2</v>
      </c>
      <c r="BE547" s="33">
        <f t="shared" si="473"/>
        <v>1.4469298245614035</v>
      </c>
      <c r="BF547" s="42">
        <f>BI547-BG547-BH547</f>
        <v>16</v>
      </c>
      <c r="BG547" s="43">
        <v>4</v>
      </c>
      <c r="BH547" s="43">
        <v>0</v>
      </c>
      <c r="BI547" s="43">
        <v>20</v>
      </c>
      <c r="BJ547" s="42">
        <f>BM547-BK547-BL547</f>
        <v>18</v>
      </c>
      <c r="BK547" s="43">
        <v>1</v>
      </c>
      <c r="BL547" s="43">
        <v>0</v>
      </c>
      <c r="BM547" s="43">
        <v>19</v>
      </c>
      <c r="BN547" s="34">
        <f t="shared" si="479"/>
        <v>6.7493145759706552</v>
      </c>
      <c r="BO547" s="34">
        <f t="shared" si="480"/>
        <v>29.288603374551716</v>
      </c>
      <c r="BP547" s="33">
        <v>1.0748768749158744</v>
      </c>
      <c r="BQ547" s="33">
        <v>-2.0561744472690164</v>
      </c>
      <c r="BR547" s="33">
        <v>1.664476835012396</v>
      </c>
      <c r="BS547" s="33">
        <v>-4.7991700272309885E-3</v>
      </c>
      <c r="BT547" s="33">
        <v>0</v>
      </c>
      <c r="BU547" s="9">
        <f t="shared" si="481"/>
        <v>0.67838009263202292</v>
      </c>
      <c r="BV547" s="34">
        <f t="shared" si="482"/>
        <v>2.9438256650577785</v>
      </c>
      <c r="BW547" s="33">
        <v>6.0954163713924725</v>
      </c>
      <c r="BX547" s="33">
        <v>0.44740237848261144</v>
      </c>
      <c r="BY547" s="33">
        <v>0.21838439536076187</v>
      </c>
      <c r="BZ547" s="33">
        <v>-0.69026866189721414</v>
      </c>
      <c r="CA547" s="9">
        <f t="shared" si="483"/>
        <v>6.0709344833386325</v>
      </c>
      <c r="CB547" s="34">
        <f t="shared" si="484"/>
        <v>26.34477770949394</v>
      </c>
      <c r="CC547" s="47">
        <v>53.309845000000003</v>
      </c>
      <c r="CD547">
        <v>804125</v>
      </c>
      <c r="CE547" s="68">
        <f t="shared" si="474"/>
        <v>1735217.105263158</v>
      </c>
      <c r="CF547" s="62">
        <v>10.9</v>
      </c>
      <c r="CG547" s="62">
        <v>10.3</v>
      </c>
      <c r="CH547" s="62">
        <v>-4</v>
      </c>
      <c r="CI547" s="62">
        <v>-0.7</v>
      </c>
      <c r="CJ547" s="63">
        <f t="shared" si="477"/>
        <v>-2.7052268848024217</v>
      </c>
      <c r="CK547" s="62">
        <v>0.1</v>
      </c>
      <c r="CL547" s="63">
        <f t="shared" si="478"/>
        <v>0.38646098354320313</v>
      </c>
      <c r="CM547" s="62">
        <v>-0.7</v>
      </c>
      <c r="CN547" t="s">
        <v>2130</v>
      </c>
      <c r="CO547" t="s">
        <v>1574</v>
      </c>
      <c r="CP547" t="s">
        <v>2433</v>
      </c>
      <c r="CQ547" t="s">
        <v>2400</v>
      </c>
      <c r="CR547">
        <v>70</v>
      </c>
      <c r="CS547">
        <v>185</v>
      </c>
      <c r="CT547">
        <v>48</v>
      </c>
      <c r="CU547" t="s">
        <v>3402</v>
      </c>
      <c r="CV547" t="s">
        <v>3090</v>
      </c>
      <c r="CZ547" s="72">
        <v>551666.66666666663</v>
      </c>
      <c r="DA547">
        <v>0</v>
      </c>
    </row>
    <row r="548" spans="1:105" x14ac:dyDescent="0.2">
      <c r="A548" s="38" t="s">
        <v>2452</v>
      </c>
      <c r="B548" t="s">
        <v>957</v>
      </c>
      <c r="C548" t="s">
        <v>957</v>
      </c>
      <c r="D548" s="82" t="s">
        <v>957</v>
      </c>
      <c r="E548" t="str">
        <f t="shared" si="485"/>
        <v xml:space="preserve">Svatos, Marek </v>
      </c>
      <c r="F548" t="s">
        <v>922</v>
      </c>
      <c r="G548" t="s">
        <v>1528</v>
      </c>
      <c r="H548">
        <v>66</v>
      </c>
      <c r="I548">
        <v>15</v>
      </c>
      <c r="J548">
        <v>15</v>
      </c>
      <c r="K548">
        <f>I548+J548</f>
        <v>30</v>
      </c>
      <c r="L548">
        <v>1</v>
      </c>
      <c r="M548">
        <v>46</v>
      </c>
      <c r="N548">
        <v>179</v>
      </c>
      <c r="O548" s="4">
        <f t="shared" si="475"/>
        <v>8.3798882681564241E-2</v>
      </c>
      <c r="P548">
        <v>1263</v>
      </c>
      <c r="Q548">
        <v>2</v>
      </c>
      <c r="R548">
        <v>0</v>
      </c>
      <c r="S548">
        <v>1</v>
      </c>
      <c r="T548">
        <v>0</v>
      </c>
      <c r="U548" s="4">
        <f t="shared" si="476"/>
        <v>1</v>
      </c>
      <c r="V548" s="40">
        <v>0</v>
      </c>
      <c r="W548">
        <v>8</v>
      </c>
      <c r="X548">
        <v>3</v>
      </c>
      <c r="Y548">
        <v>0</v>
      </c>
      <c r="Z548">
        <v>0</v>
      </c>
      <c r="AA548">
        <f>I548-W548-Y548</f>
        <v>7</v>
      </c>
      <c r="AB548">
        <f>J548-X548-Z548</f>
        <v>12</v>
      </c>
      <c r="AC548" s="9">
        <f t="shared" si="454"/>
        <v>14.247551202137133</v>
      </c>
      <c r="AD548" s="9">
        <f t="shared" si="455"/>
        <v>5.3428317008014252</v>
      </c>
      <c r="AE548" s="9">
        <f t="shared" si="456"/>
        <v>0</v>
      </c>
      <c r="AF548" s="9">
        <f t="shared" si="457"/>
        <v>0</v>
      </c>
      <c r="AG548" s="9">
        <f t="shared" si="458"/>
        <v>12.834551427334537</v>
      </c>
      <c r="AH548" s="9">
        <f t="shared" si="459"/>
        <v>22.002088161144922</v>
      </c>
      <c r="AI548" s="6">
        <f t="shared" si="460"/>
        <v>2.5669102854669075</v>
      </c>
      <c r="AJ548" s="6">
        <f t="shared" si="461"/>
        <v>7.4799643811219951</v>
      </c>
      <c r="AK548" s="6">
        <f t="shared" si="462"/>
        <v>0</v>
      </c>
      <c r="AL548" s="6">
        <f t="shared" si="463"/>
        <v>2.2002088161144924</v>
      </c>
      <c r="AM548" s="6">
        <f t="shared" si="464"/>
        <v>0.7123775601068566</v>
      </c>
      <c r="AN548" s="6">
        <f t="shared" si="465"/>
        <v>0</v>
      </c>
      <c r="AO548" s="32">
        <v>654.48333333333335</v>
      </c>
      <c r="AP548" s="32">
        <v>168.45</v>
      </c>
      <c r="AQ548" s="32">
        <v>1.6166666666666667</v>
      </c>
      <c r="AR548" s="32">
        <v>824.55</v>
      </c>
      <c r="AS548" s="40">
        <v>4</v>
      </c>
      <c r="AT548" s="40">
        <v>31</v>
      </c>
      <c r="AU548" s="40">
        <v>43</v>
      </c>
      <c r="AV548" s="40">
        <v>30</v>
      </c>
      <c r="AW548" s="40">
        <v>37</v>
      </c>
      <c r="AX548" s="9">
        <f t="shared" si="466"/>
        <v>0.29106785519374206</v>
      </c>
      <c r="AY548" s="9">
        <f t="shared" si="467"/>
        <v>2.2557758777515011</v>
      </c>
      <c r="AZ548" s="9">
        <f t="shared" si="468"/>
        <v>3.1289794433327272</v>
      </c>
      <c r="BA548" s="9">
        <f t="shared" si="469"/>
        <v>2.1830089139530653</v>
      </c>
      <c r="BB548" s="9">
        <f t="shared" si="470"/>
        <v>2.6923776605421139</v>
      </c>
      <c r="BC548" s="9">
        <f t="shared" si="471"/>
        <v>9.9164141414141422</v>
      </c>
      <c r="BD548" s="9">
        <f t="shared" si="472"/>
        <v>2.4494949494949497E-2</v>
      </c>
      <c r="BE548" s="9">
        <f t="shared" si="473"/>
        <v>2.5522727272727272</v>
      </c>
      <c r="BF548" s="3">
        <v>28</v>
      </c>
      <c r="BG548" s="3">
        <v>21</v>
      </c>
      <c r="BH548" s="3">
        <v>0</v>
      </c>
      <c r="BI548" s="3">
        <v>49</v>
      </c>
      <c r="BJ548" s="3">
        <v>24</v>
      </c>
      <c r="BK548" s="3">
        <v>2</v>
      </c>
      <c r="BL548" s="3">
        <v>0</v>
      </c>
      <c r="BM548" s="3">
        <v>26</v>
      </c>
      <c r="BN548" s="34">
        <f t="shared" si="479"/>
        <v>20.097462859558128</v>
      </c>
      <c r="BO548" s="34">
        <f t="shared" si="480"/>
        <v>48.747711744728953</v>
      </c>
      <c r="BP548" s="34">
        <v>9.4805654344661328</v>
      </c>
      <c r="BQ548" s="34">
        <v>9.1828044457013576</v>
      </c>
      <c r="BR548" s="34">
        <v>-0.29667130052170287</v>
      </c>
      <c r="BS548" s="34">
        <v>-2.2357430528605775E-2</v>
      </c>
      <c r="BT548" s="34">
        <v>1.2453009532431143</v>
      </c>
      <c r="BU548" s="34">
        <f t="shared" si="481"/>
        <v>19.589642102360298</v>
      </c>
      <c r="BV548" s="34">
        <f t="shared" si="482"/>
        <v>47.515959256225329</v>
      </c>
      <c r="BW548" s="34">
        <v>6.0326851459936952</v>
      </c>
      <c r="BX548" s="34">
        <v>0.15457521959914738</v>
      </c>
      <c r="BY548" s="34">
        <v>0.1681488616910578</v>
      </c>
      <c r="BZ548" s="34">
        <v>-5.8475884700860696</v>
      </c>
      <c r="CA548" s="34">
        <f t="shared" si="483"/>
        <v>0.50782075719783037</v>
      </c>
      <c r="CB548" s="34">
        <f t="shared" si="484"/>
        <v>1.2317524885036211</v>
      </c>
      <c r="CC548" s="15">
        <v>51</v>
      </c>
      <c r="CD548" s="7">
        <v>1390030</v>
      </c>
      <c r="CE548" s="68">
        <f t="shared" si="474"/>
        <v>1727006.9696969697</v>
      </c>
      <c r="CF548" s="9">
        <v>18.2</v>
      </c>
      <c r="CG548" s="9">
        <v>14</v>
      </c>
      <c r="CH548" s="9">
        <v>2.2999999999999998</v>
      </c>
      <c r="CI548" s="9">
        <v>3</v>
      </c>
      <c r="CJ548" s="9">
        <f t="shared" si="477"/>
        <v>6.0324748227960523</v>
      </c>
      <c r="CK548" s="9">
        <v>1.4</v>
      </c>
      <c r="CL548" s="9">
        <f t="shared" si="478"/>
        <v>2.8151549173048238</v>
      </c>
      <c r="CM548" s="9">
        <v>4.4000000000000004</v>
      </c>
      <c r="CN548" t="s">
        <v>3052</v>
      </c>
      <c r="CO548" t="s">
        <v>3053</v>
      </c>
      <c r="CQ548" t="s">
        <v>2403</v>
      </c>
      <c r="CR548">
        <v>70</v>
      </c>
      <c r="CS548">
        <v>185</v>
      </c>
      <c r="CU548" t="s">
        <v>3401</v>
      </c>
      <c r="CV548" t="s">
        <v>2382</v>
      </c>
      <c r="CW548">
        <v>5</v>
      </c>
      <c r="CX548">
        <v>1</v>
      </c>
      <c r="CY548">
        <v>0</v>
      </c>
      <c r="CZ548" s="70"/>
      <c r="DA548">
        <v>0</v>
      </c>
    </row>
    <row r="549" spans="1:105" x14ac:dyDescent="0.2">
      <c r="A549" s="44" t="s">
        <v>2372</v>
      </c>
      <c r="B549" s="43" t="s">
        <v>957</v>
      </c>
      <c r="C549" s="43" t="s">
        <v>957</v>
      </c>
      <c r="D549" s="82" t="s">
        <v>957</v>
      </c>
      <c r="E549" s="42" t="str">
        <f t="shared" si="485"/>
        <v xml:space="preserve">Svatos, Marek </v>
      </c>
      <c r="F549" s="42" t="s">
        <v>922</v>
      </c>
      <c r="G549" s="45" t="s">
        <v>1528</v>
      </c>
      <c r="H549" s="43">
        <v>62</v>
      </c>
      <c r="I549" s="64">
        <v>26</v>
      </c>
      <c r="J549" s="64">
        <v>11</v>
      </c>
      <c r="K549" s="64">
        <v>37</v>
      </c>
      <c r="L549" s="43">
        <v>13</v>
      </c>
      <c r="M549">
        <v>32</v>
      </c>
      <c r="N549">
        <v>140</v>
      </c>
      <c r="O549" s="4">
        <f t="shared" si="475"/>
        <v>0.18571428571428572</v>
      </c>
      <c r="Q549">
        <v>6</v>
      </c>
      <c r="R549">
        <v>0</v>
      </c>
      <c r="S549">
        <v>1</v>
      </c>
      <c r="T549">
        <v>2</v>
      </c>
      <c r="U549" s="4">
        <f t="shared" si="476"/>
        <v>0.33333333333333331</v>
      </c>
      <c r="V549">
        <v>0</v>
      </c>
      <c r="W549">
        <v>3</v>
      </c>
      <c r="X549">
        <v>3</v>
      </c>
      <c r="Y549">
        <v>0</v>
      </c>
      <c r="Z549">
        <v>0</v>
      </c>
      <c r="AA549">
        <v>23</v>
      </c>
      <c r="AB549">
        <v>8</v>
      </c>
      <c r="AC549" s="9">
        <f t="shared" si="454"/>
        <v>5.7809656353709444</v>
      </c>
      <c r="AD549" s="9">
        <f t="shared" si="455"/>
        <v>5.7809656353709444</v>
      </c>
      <c r="AE549" s="9">
        <f t="shared" si="456"/>
        <v>0</v>
      </c>
      <c r="AF549" s="9">
        <f t="shared" si="457"/>
        <v>0</v>
      </c>
      <c r="AG549" s="9">
        <f t="shared" si="458"/>
        <v>40.040620919773687</v>
      </c>
      <c r="AH549" s="9">
        <f t="shared" si="459"/>
        <v>13.927172493834325</v>
      </c>
      <c r="AI549" s="58">
        <f t="shared" si="460"/>
        <v>3.1336138111127232</v>
      </c>
      <c r="AJ549" s="58">
        <f t="shared" si="461"/>
        <v>3.0831816721978371</v>
      </c>
      <c r="AK549" s="58">
        <f t="shared" si="462"/>
        <v>0</v>
      </c>
      <c r="AL549" s="58">
        <f t="shared" si="463"/>
        <v>1.8279413898157553</v>
      </c>
      <c r="AM549" s="58">
        <f t="shared" si="464"/>
        <v>0.77079541804945928</v>
      </c>
      <c r="AN549" s="58">
        <f t="shared" si="465"/>
        <v>0</v>
      </c>
      <c r="AO549" s="56">
        <v>689.3</v>
      </c>
      <c r="AP549" s="56">
        <v>155.68333333333334</v>
      </c>
      <c r="AQ549" s="56">
        <v>1.6</v>
      </c>
      <c r="AR549" s="57">
        <f>SUM(AO549:AQ549)</f>
        <v>846.58333333333337</v>
      </c>
      <c r="AS549">
        <v>7</v>
      </c>
      <c r="AT549">
        <v>36</v>
      </c>
      <c r="AU549">
        <v>44</v>
      </c>
      <c r="AV549">
        <v>18</v>
      </c>
      <c r="AW549">
        <v>21</v>
      </c>
      <c r="AX549" s="9">
        <f t="shared" si="466"/>
        <v>0.49611182202972731</v>
      </c>
      <c r="AY549" s="9">
        <f t="shared" si="467"/>
        <v>2.5514322275814552</v>
      </c>
      <c r="AZ549" s="9">
        <f t="shared" si="468"/>
        <v>3.1184171670440004</v>
      </c>
      <c r="BA549" s="9">
        <f t="shared" si="469"/>
        <v>1.2757161137907276</v>
      </c>
      <c r="BB549" s="9">
        <f t="shared" si="470"/>
        <v>1.4883354660891819</v>
      </c>
      <c r="BC549" s="33">
        <f t="shared" si="471"/>
        <v>11.11774193548387</v>
      </c>
      <c r="BD549" s="33">
        <f t="shared" si="472"/>
        <v>2.5806451612903226E-2</v>
      </c>
      <c r="BE549" s="33">
        <f t="shared" si="473"/>
        <v>2.5110215053763443</v>
      </c>
      <c r="BF549" s="42">
        <f>BI549-BG549-BH549</f>
        <v>36</v>
      </c>
      <c r="BG549" s="43">
        <v>8</v>
      </c>
      <c r="BH549" s="43">
        <v>0</v>
      </c>
      <c r="BI549" s="43">
        <v>44</v>
      </c>
      <c r="BJ549" s="42">
        <f>BM549-BK549-BL549</f>
        <v>21</v>
      </c>
      <c r="BK549" s="43">
        <v>2</v>
      </c>
      <c r="BL549" s="43">
        <v>0</v>
      </c>
      <c r="BM549" s="43">
        <v>23</v>
      </c>
      <c r="BN549" s="34">
        <f t="shared" si="479"/>
        <v>46.234699512451769</v>
      </c>
      <c r="BO549" s="34">
        <f t="shared" si="480"/>
        <v>109.2265762672352</v>
      </c>
      <c r="BP549" s="33">
        <v>40.048335724957745</v>
      </c>
      <c r="BQ549" s="33">
        <v>0.44675172392448181</v>
      </c>
      <c r="BR549" s="33">
        <v>-2.3142477856754105</v>
      </c>
      <c r="BS549" s="33">
        <v>-2.448336976048119E-2</v>
      </c>
      <c r="BT549" s="33">
        <v>2.3201030815796742</v>
      </c>
      <c r="BU549" s="9">
        <f t="shared" si="481"/>
        <v>40.476459375026003</v>
      </c>
      <c r="BV549" s="34">
        <f t="shared" si="482"/>
        <v>95.623095285030416</v>
      </c>
      <c r="BW549" s="33">
        <v>7.5527090874337679</v>
      </c>
      <c r="BX549" s="33">
        <v>0.26864842461289334</v>
      </c>
      <c r="BY549" s="33">
        <v>0.17772016777823768</v>
      </c>
      <c r="BZ549" s="33">
        <v>-2.2408375423991331</v>
      </c>
      <c r="CA549" s="9">
        <f t="shared" si="483"/>
        <v>5.7582401374257657</v>
      </c>
      <c r="CB549" s="34">
        <f t="shared" si="484"/>
        <v>13.603480982204781</v>
      </c>
      <c r="CC549" s="47">
        <v>68.359076999999999</v>
      </c>
      <c r="CD549">
        <v>4256963</v>
      </c>
      <c r="CE549" s="68">
        <f t="shared" si="474"/>
        <v>5630176.8709677411</v>
      </c>
      <c r="CF549" s="62">
        <v>17.8</v>
      </c>
      <c r="CG549" s="62">
        <v>15.4</v>
      </c>
      <c r="CH549" s="62">
        <v>11.5</v>
      </c>
      <c r="CI549" s="62">
        <v>7.2</v>
      </c>
      <c r="CJ549" s="63">
        <f t="shared" si="477"/>
        <v>14.344534466728652</v>
      </c>
      <c r="CK549" s="62">
        <v>3.2</v>
      </c>
      <c r="CL549" s="63">
        <f t="shared" si="478"/>
        <v>6.3753486518794009</v>
      </c>
      <c r="CM549" s="62">
        <v>10.199999999999999</v>
      </c>
      <c r="CN549" t="s">
        <v>2169</v>
      </c>
      <c r="CO549" t="s">
        <v>3053</v>
      </c>
      <c r="CQ549" t="s">
        <v>2403</v>
      </c>
      <c r="CR549">
        <v>70</v>
      </c>
      <c r="CS549">
        <v>185</v>
      </c>
      <c r="CT549">
        <v>40</v>
      </c>
      <c r="CU549" t="s">
        <v>3401</v>
      </c>
      <c r="CZ549" s="72">
        <v>1200000</v>
      </c>
      <c r="DA549">
        <v>0</v>
      </c>
    </row>
    <row r="550" spans="1:105" x14ac:dyDescent="0.2">
      <c r="A550" s="38" t="s">
        <v>2452</v>
      </c>
      <c r="B550" t="s">
        <v>957</v>
      </c>
      <c r="D550" t="s">
        <v>957</v>
      </c>
      <c r="E550" t="str">
        <f t="shared" si="485"/>
        <v xml:space="preserve">Rycroft, Mark </v>
      </c>
      <c r="F550" t="s">
        <v>1401</v>
      </c>
      <c r="G550" t="s">
        <v>1528</v>
      </c>
      <c r="H550">
        <v>66</v>
      </c>
      <c r="I550">
        <v>6</v>
      </c>
      <c r="J550">
        <v>6</v>
      </c>
      <c r="K550">
        <f>I550+J550</f>
        <v>12</v>
      </c>
      <c r="L550">
        <v>3</v>
      </c>
      <c r="M550">
        <v>31</v>
      </c>
      <c r="N550">
        <v>74</v>
      </c>
      <c r="O550" s="4">
        <f t="shared" si="475"/>
        <v>8.1081081081081086E-2</v>
      </c>
      <c r="P550">
        <v>1028</v>
      </c>
      <c r="Q550">
        <v>2</v>
      </c>
      <c r="R550">
        <v>0</v>
      </c>
      <c r="S550">
        <v>18</v>
      </c>
      <c r="T550">
        <v>18</v>
      </c>
      <c r="U550" s="4">
        <f t="shared" si="476"/>
        <v>0.5</v>
      </c>
      <c r="V550" s="40">
        <v>0.9</v>
      </c>
      <c r="W550">
        <v>0</v>
      </c>
      <c r="X550">
        <v>0</v>
      </c>
      <c r="Y550">
        <v>0</v>
      </c>
      <c r="Z550">
        <v>0</v>
      </c>
      <c r="AA550">
        <f t="shared" ref="AA550:AB552" si="486">I550-W550-Y550</f>
        <v>6</v>
      </c>
      <c r="AB550">
        <f t="shared" si="486"/>
        <v>6</v>
      </c>
      <c r="AC550" s="9">
        <f t="shared" si="454"/>
        <v>0</v>
      </c>
      <c r="AD550" s="9">
        <f t="shared" si="455"/>
        <v>0</v>
      </c>
      <c r="AE550" s="9">
        <f t="shared" si="456"/>
        <v>0</v>
      </c>
      <c r="AF550" s="9">
        <f t="shared" si="457"/>
        <v>0</v>
      </c>
      <c r="AG550" s="9">
        <f t="shared" si="458"/>
        <v>13.795305764010859</v>
      </c>
      <c r="AH550" s="9">
        <f t="shared" si="459"/>
        <v>13.795305764010859</v>
      </c>
      <c r="AI550" s="6">
        <f t="shared" si="460"/>
        <v>2.1842567459683861</v>
      </c>
      <c r="AJ550" s="6">
        <f t="shared" si="461"/>
        <v>0</v>
      </c>
      <c r="AK550" s="6">
        <f t="shared" si="462"/>
        <v>0</v>
      </c>
      <c r="AL550" s="6">
        <f t="shared" si="463"/>
        <v>1.9543349832348718</v>
      </c>
      <c r="AM550" s="6">
        <f t="shared" si="464"/>
        <v>0</v>
      </c>
      <c r="AN550" s="6">
        <f t="shared" si="465"/>
        <v>5.6732621257222897</v>
      </c>
      <c r="AO550" s="32">
        <v>521.91666666666663</v>
      </c>
      <c r="AP550" s="32">
        <v>4.9333333333333336</v>
      </c>
      <c r="AQ550" s="32">
        <v>95.183333333333337</v>
      </c>
      <c r="AR550" s="32">
        <v>622.03333333333319</v>
      </c>
      <c r="AS550" s="40">
        <v>22</v>
      </c>
      <c r="AT550" s="40">
        <v>81</v>
      </c>
      <c r="AU550" s="40">
        <v>17</v>
      </c>
      <c r="AV550" s="40">
        <v>9</v>
      </c>
      <c r="AW550" s="40">
        <v>21</v>
      </c>
      <c r="AX550" s="9">
        <f t="shared" si="466"/>
        <v>2.1220727720915287</v>
      </c>
      <c r="AY550" s="9">
        <f t="shared" si="467"/>
        <v>7.8130861154278994</v>
      </c>
      <c r="AZ550" s="9">
        <f t="shared" si="468"/>
        <v>1.63978350570709</v>
      </c>
      <c r="BA550" s="9">
        <f t="shared" si="469"/>
        <v>0.86812067949198879</v>
      </c>
      <c r="BB550" s="9">
        <f t="shared" si="470"/>
        <v>2.0256149188146408</v>
      </c>
      <c r="BC550" s="9">
        <f t="shared" si="471"/>
        <v>7.907828282828282</v>
      </c>
      <c r="BD550" s="9">
        <f t="shared" si="472"/>
        <v>1.4421717171717172</v>
      </c>
      <c r="BE550" s="9">
        <f t="shared" si="473"/>
        <v>7.4747474747474757E-2</v>
      </c>
      <c r="BF550" s="3">
        <v>19</v>
      </c>
      <c r="BG550" s="3">
        <v>0</v>
      </c>
      <c r="BH550" s="3">
        <v>0</v>
      </c>
      <c r="BI550" s="3">
        <v>19</v>
      </c>
      <c r="BJ550" s="3">
        <v>17</v>
      </c>
      <c r="BK550" s="3">
        <v>0</v>
      </c>
      <c r="BL550" s="3">
        <v>9</v>
      </c>
      <c r="BM550" s="3">
        <v>26</v>
      </c>
      <c r="BN550" s="34">
        <f t="shared" si="479"/>
        <v>15.396021171717338</v>
      </c>
      <c r="BO550" s="34">
        <f t="shared" si="480"/>
        <v>49.502238374312228</v>
      </c>
      <c r="BP550" s="34">
        <v>5.0335564712584056</v>
      </c>
      <c r="BQ550" s="34">
        <v>-0.24703960574735237</v>
      </c>
      <c r="BR550" s="34">
        <v>-0.22380624336650279</v>
      </c>
      <c r="BS550" s="34">
        <v>-1.3163225334934803</v>
      </c>
      <c r="BT550" s="34">
        <v>0</v>
      </c>
      <c r="BU550" s="34">
        <f t="shared" si="481"/>
        <v>3.2463880886510701</v>
      </c>
      <c r="BV550" s="34">
        <f t="shared" si="482"/>
        <v>10.437987531164687</v>
      </c>
      <c r="BW550" s="34">
        <v>5.7897990458714608</v>
      </c>
      <c r="BX550" s="34">
        <v>1.8309245182558154E-2</v>
      </c>
      <c r="BY550" s="34">
        <v>4.3107013635899456</v>
      </c>
      <c r="BZ550" s="34">
        <v>2.0308234284223037</v>
      </c>
      <c r="CA550" s="34">
        <f t="shared" si="483"/>
        <v>12.149633083066268</v>
      </c>
      <c r="CB550" s="34">
        <f t="shared" si="484"/>
        <v>39.064250843147541</v>
      </c>
      <c r="CC550" s="15">
        <v>55</v>
      </c>
      <c r="CD550" s="7">
        <v>337886</v>
      </c>
      <c r="CE550" s="68">
        <f t="shared" si="474"/>
        <v>419797.75757575757</v>
      </c>
      <c r="CF550" s="9">
        <v>11.5</v>
      </c>
      <c r="CG550" s="9">
        <v>13.4</v>
      </c>
      <c r="CH550" s="9">
        <v>1.4</v>
      </c>
      <c r="CI550" s="9">
        <v>-0.8</v>
      </c>
      <c r="CJ550" s="9">
        <f t="shared" si="477"/>
        <v>-2.2156061760022161</v>
      </c>
      <c r="CK550" s="9">
        <v>1.3</v>
      </c>
      <c r="CL550" s="9">
        <f t="shared" si="478"/>
        <v>3.6003600360036008</v>
      </c>
      <c r="CM550" s="9">
        <v>0.4</v>
      </c>
      <c r="CN550" t="s">
        <v>20</v>
      </c>
      <c r="CO550" t="s">
        <v>21</v>
      </c>
      <c r="CP550" t="s">
        <v>2433</v>
      </c>
      <c r="CQ550" t="s">
        <v>2400</v>
      </c>
      <c r="CR550">
        <v>72</v>
      </c>
      <c r="CS550">
        <v>192</v>
      </c>
      <c r="CU550" t="s">
        <v>3401</v>
      </c>
      <c r="CV550" t="s">
        <v>2382</v>
      </c>
      <c r="CW550">
        <v>0</v>
      </c>
      <c r="CX550">
        <v>0</v>
      </c>
      <c r="CY550">
        <v>0</v>
      </c>
      <c r="CZ550" s="70"/>
      <c r="DA550">
        <v>0</v>
      </c>
    </row>
    <row r="551" spans="1:105" s="18" customFormat="1" x14ac:dyDescent="0.2">
      <c r="A551" s="38" t="s">
        <v>2452</v>
      </c>
      <c r="B551" t="s">
        <v>959</v>
      </c>
      <c r="C551"/>
      <c r="D551" t="s">
        <v>957</v>
      </c>
      <c r="E551" t="str">
        <f t="shared" si="485"/>
        <v xml:space="preserve">Hussey, Matt </v>
      </c>
      <c r="F551" t="s">
        <v>1405</v>
      </c>
      <c r="G551" t="s">
        <v>1537</v>
      </c>
      <c r="H551">
        <v>5</v>
      </c>
      <c r="I551">
        <v>0</v>
      </c>
      <c r="J551">
        <v>0</v>
      </c>
      <c r="K551">
        <f>I551+J551</f>
        <v>0</v>
      </c>
      <c r="L551">
        <v>0</v>
      </c>
      <c r="M551">
        <v>2</v>
      </c>
      <c r="N551">
        <v>6</v>
      </c>
      <c r="O551" s="4">
        <f t="shared" si="475"/>
        <v>0</v>
      </c>
      <c r="P551">
        <v>48</v>
      </c>
      <c r="Q551">
        <v>0</v>
      </c>
      <c r="R551">
        <v>0</v>
      </c>
      <c r="S551">
        <v>0</v>
      </c>
      <c r="T551">
        <v>0</v>
      </c>
      <c r="U551" s="4">
        <f t="shared" si="476"/>
        <v>0</v>
      </c>
      <c r="V551" s="40">
        <v>0</v>
      </c>
      <c r="W551">
        <v>0</v>
      </c>
      <c r="X551">
        <v>0</v>
      </c>
      <c r="Y551">
        <v>0</v>
      </c>
      <c r="Z551">
        <v>0</v>
      </c>
      <c r="AA551">
        <f t="shared" si="486"/>
        <v>0</v>
      </c>
      <c r="AB551">
        <f t="shared" si="486"/>
        <v>0</v>
      </c>
      <c r="AC551" s="9">
        <f t="shared" si="454"/>
        <v>0</v>
      </c>
      <c r="AD551" s="9">
        <f t="shared" si="455"/>
        <v>0</v>
      </c>
      <c r="AE551" s="9">
        <f t="shared" si="456"/>
        <v>0</v>
      </c>
      <c r="AF551" s="9">
        <f t="shared" si="457"/>
        <v>0</v>
      </c>
      <c r="AG551" s="9">
        <f t="shared" si="458"/>
        <v>0</v>
      </c>
      <c r="AH551" s="9">
        <f t="shared" si="459"/>
        <v>0</v>
      </c>
      <c r="AI551" s="6">
        <f t="shared" si="460"/>
        <v>0</v>
      </c>
      <c r="AJ551" s="6">
        <f t="shared" si="461"/>
        <v>0</v>
      </c>
      <c r="AK551" s="6">
        <f t="shared" si="462"/>
        <v>0</v>
      </c>
      <c r="AL551" s="6">
        <f t="shared" si="463"/>
        <v>0</v>
      </c>
      <c r="AM551" s="6">
        <f t="shared" si="464"/>
        <v>0</v>
      </c>
      <c r="AN551" s="6">
        <f t="shared" si="465"/>
        <v>0</v>
      </c>
      <c r="AO551" s="32">
        <v>27.383333333333333</v>
      </c>
      <c r="AP551" s="32">
        <v>0</v>
      </c>
      <c r="AQ551" s="32">
        <v>0.76666666666666683</v>
      </c>
      <c r="AR551" s="32">
        <v>28.15</v>
      </c>
      <c r="AS551" s="40">
        <v>0</v>
      </c>
      <c r="AT551" s="40">
        <v>4</v>
      </c>
      <c r="AU551" s="40">
        <v>1</v>
      </c>
      <c r="AV551" s="40">
        <v>0</v>
      </c>
      <c r="AW551" s="40">
        <v>0</v>
      </c>
      <c r="AX551" s="9">
        <f t="shared" si="466"/>
        <v>0</v>
      </c>
      <c r="AY551" s="9">
        <f t="shared" si="467"/>
        <v>8.5257548845470712</v>
      </c>
      <c r="AZ551" s="9">
        <f t="shared" si="468"/>
        <v>2.1314387211367678</v>
      </c>
      <c r="BA551" s="9">
        <f t="shared" si="469"/>
        <v>0</v>
      </c>
      <c r="BB551" s="9">
        <f t="shared" si="470"/>
        <v>0</v>
      </c>
      <c r="BC551" s="9">
        <f t="shared" si="471"/>
        <v>5.4766666666666666</v>
      </c>
      <c r="BD551" s="9">
        <f t="shared" si="472"/>
        <v>0.15333333333333338</v>
      </c>
      <c r="BE551" s="9">
        <f t="shared" si="473"/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4">
        <f t="shared" si="479"/>
        <v>-0.3046481049345518</v>
      </c>
      <c r="BO551" s="34">
        <f t="shared" si="480"/>
        <v>-21.644625572614693</v>
      </c>
      <c r="BP551" s="34">
        <v>-0.70039821449964867</v>
      </c>
      <c r="BQ551" s="34">
        <v>0</v>
      </c>
      <c r="BR551" s="34">
        <v>7.4744892067855499E-5</v>
      </c>
      <c r="BS551" s="34">
        <v>-9.8409300621757848E-3</v>
      </c>
      <c r="BT551" s="34">
        <v>0</v>
      </c>
      <c r="BU551" s="34">
        <f t="shared" si="481"/>
        <v>-0.71016439966975664</v>
      </c>
      <c r="BV551" s="34">
        <f t="shared" si="482"/>
        <v>-50.455729994298878</v>
      </c>
      <c r="BW551" s="34">
        <v>0.68460516521013359</v>
      </c>
      <c r="BX551" s="34">
        <v>0</v>
      </c>
      <c r="BY551" s="34">
        <v>8.987429278588048E-2</v>
      </c>
      <c r="BZ551" s="34">
        <v>-0.36896316326080919</v>
      </c>
      <c r="CA551" s="34">
        <f t="shared" si="483"/>
        <v>0.40551629473520484</v>
      </c>
      <c r="CB551" s="34">
        <f t="shared" si="484"/>
        <v>28.811104421684181</v>
      </c>
      <c r="CC551" s="15"/>
      <c r="CD551"/>
      <c r="CE551" s="68">
        <f t="shared" si="474"/>
        <v>165000</v>
      </c>
      <c r="CF551" s="9">
        <v>0.4</v>
      </c>
      <c r="CG551" s="9">
        <v>0.4</v>
      </c>
      <c r="CH551" s="9">
        <v>0</v>
      </c>
      <c r="CI551" s="9">
        <v>-0.2</v>
      </c>
      <c r="CJ551" s="9">
        <f t="shared" si="477"/>
        <v>-13.832853025936599</v>
      </c>
      <c r="CK551" s="9">
        <v>0</v>
      </c>
      <c r="CL551" s="9">
        <f t="shared" si="478"/>
        <v>0</v>
      </c>
      <c r="CM551" s="9">
        <v>-0.1</v>
      </c>
      <c r="CN551" t="s">
        <v>3337</v>
      </c>
      <c r="CO551" t="s">
        <v>3196</v>
      </c>
      <c r="CP551" t="s">
        <v>2424</v>
      </c>
      <c r="CQ551" t="s">
        <v>2414</v>
      </c>
      <c r="CR551">
        <v>74</v>
      </c>
      <c r="CS551">
        <v>211</v>
      </c>
      <c r="CT551">
        <v>43</v>
      </c>
      <c r="CU551" t="s">
        <v>3402</v>
      </c>
      <c r="CV551" t="s">
        <v>2382</v>
      </c>
      <c r="CW551">
        <v>0</v>
      </c>
      <c r="CX551">
        <v>0</v>
      </c>
      <c r="CY551">
        <v>0</v>
      </c>
      <c r="CZ551" s="70"/>
      <c r="DA551">
        <v>0</v>
      </c>
    </row>
    <row r="552" spans="1:105" x14ac:dyDescent="0.2">
      <c r="A552" s="38" t="s">
        <v>2452</v>
      </c>
      <c r="B552" t="s">
        <v>957</v>
      </c>
      <c r="C552" t="s">
        <v>957</v>
      </c>
      <c r="D552" t="s">
        <v>957</v>
      </c>
      <c r="E552" t="str">
        <f t="shared" si="485"/>
        <v xml:space="preserve">Hejduk, Milan </v>
      </c>
      <c r="F552" t="s">
        <v>164</v>
      </c>
      <c r="G552" t="s">
        <v>1528</v>
      </c>
      <c r="H552">
        <v>80</v>
      </c>
      <c r="I552">
        <v>35</v>
      </c>
      <c r="J552">
        <v>35</v>
      </c>
      <c r="K552">
        <f>I552+J552</f>
        <v>70</v>
      </c>
      <c r="L552">
        <v>10</v>
      </c>
      <c r="M552">
        <v>44</v>
      </c>
      <c r="N552">
        <v>257</v>
      </c>
      <c r="O552" s="4">
        <f t="shared" si="475"/>
        <v>0.13618677042801555</v>
      </c>
      <c r="P552">
        <v>1973</v>
      </c>
      <c r="Q552">
        <v>6</v>
      </c>
      <c r="R552">
        <v>0</v>
      </c>
      <c r="S552">
        <v>49</v>
      </c>
      <c r="T552">
        <v>60</v>
      </c>
      <c r="U552" s="4">
        <f t="shared" si="476"/>
        <v>0.44954128440366975</v>
      </c>
      <c r="V552" s="40">
        <v>2.2999999999999998</v>
      </c>
      <c r="W552">
        <v>12</v>
      </c>
      <c r="X552">
        <v>12</v>
      </c>
      <c r="Y552">
        <v>1</v>
      </c>
      <c r="Z552">
        <v>0</v>
      </c>
      <c r="AA552">
        <f t="shared" si="486"/>
        <v>22</v>
      </c>
      <c r="AB552">
        <f t="shared" si="486"/>
        <v>23</v>
      </c>
      <c r="AC552" s="9">
        <f t="shared" si="454"/>
        <v>12.114413909141893</v>
      </c>
      <c r="AD552" s="9">
        <f t="shared" si="455"/>
        <v>12.114413909141893</v>
      </c>
      <c r="AE552" s="9">
        <f t="shared" si="456"/>
        <v>2.3850536637074335</v>
      </c>
      <c r="AF552" s="9">
        <f t="shared" si="457"/>
        <v>0</v>
      </c>
      <c r="AG552" s="9">
        <f t="shared" si="458"/>
        <v>26.210845068091935</v>
      </c>
      <c r="AH552" s="9">
        <f t="shared" si="459"/>
        <v>27.402247116641568</v>
      </c>
      <c r="AI552" s="6">
        <f t="shared" si="460"/>
        <v>3.6337762480763818</v>
      </c>
      <c r="AJ552" s="6">
        <f t="shared" si="461"/>
        <v>8.8839035333707237</v>
      </c>
      <c r="AK552" s="6">
        <f t="shared" si="462"/>
        <v>0.47701073274148675</v>
      </c>
      <c r="AL552" s="6">
        <f t="shared" si="463"/>
        <v>2.561514404381712</v>
      </c>
      <c r="AM552" s="6">
        <f t="shared" si="464"/>
        <v>1.0095344924284912</v>
      </c>
      <c r="AN552" s="6">
        <f t="shared" si="465"/>
        <v>6.6781502583808132</v>
      </c>
      <c r="AO552" s="32">
        <v>1007.2166666666667</v>
      </c>
      <c r="AP552" s="32">
        <v>297.16666666666669</v>
      </c>
      <c r="AQ552" s="32">
        <v>125.78333333333333</v>
      </c>
      <c r="AR552" s="32">
        <v>1430.1666666666667</v>
      </c>
      <c r="AS552" s="40">
        <v>28</v>
      </c>
      <c r="AT552" s="40">
        <v>13</v>
      </c>
      <c r="AU552" s="40">
        <v>68</v>
      </c>
      <c r="AV552" s="40">
        <v>40</v>
      </c>
      <c r="AW552" s="40">
        <v>38</v>
      </c>
      <c r="AX552" s="9">
        <f t="shared" si="466"/>
        <v>1.1746882647710055</v>
      </c>
      <c r="AY552" s="9">
        <f t="shared" si="467"/>
        <v>0.54539098007225262</v>
      </c>
      <c r="AZ552" s="9">
        <f t="shared" si="468"/>
        <v>2.8528143573010136</v>
      </c>
      <c r="BA552" s="9">
        <f t="shared" si="469"/>
        <v>1.6781260925300081</v>
      </c>
      <c r="BB552" s="9">
        <f t="shared" si="470"/>
        <v>1.5942197879035076</v>
      </c>
      <c r="BC552" s="9">
        <f t="shared" si="471"/>
        <v>12.590208333333333</v>
      </c>
      <c r="BD552" s="9">
        <f t="shared" si="472"/>
        <v>1.5722916666666666</v>
      </c>
      <c r="BE552" s="9">
        <f t="shared" si="473"/>
        <v>3.7145833333333336</v>
      </c>
      <c r="BF552" s="3">
        <v>61</v>
      </c>
      <c r="BG552" s="3">
        <v>44</v>
      </c>
      <c r="BH552" s="3">
        <v>1</v>
      </c>
      <c r="BI552" s="3">
        <v>106</v>
      </c>
      <c r="BJ552" s="3">
        <v>43</v>
      </c>
      <c r="BK552" s="3">
        <v>5</v>
      </c>
      <c r="BL552" s="3">
        <v>14</v>
      </c>
      <c r="BM552" s="3">
        <v>62</v>
      </c>
      <c r="BN552" s="34">
        <f t="shared" si="479"/>
        <v>77.17669193784657</v>
      </c>
      <c r="BO552" s="34">
        <f t="shared" si="480"/>
        <v>107.92685039670887</v>
      </c>
      <c r="BP552" s="34">
        <v>41.070450505929138</v>
      </c>
      <c r="BQ552" s="34">
        <v>18.575679375906752</v>
      </c>
      <c r="BR552" s="34">
        <v>-0.51457086284978326</v>
      </c>
      <c r="BS552" s="34">
        <v>0.82121678445109902</v>
      </c>
      <c r="BT552" s="34">
        <v>4.2837164265883114</v>
      </c>
      <c r="BU552" s="34">
        <f t="shared" si="481"/>
        <v>64.236492230025519</v>
      </c>
      <c r="BV552" s="34">
        <f t="shared" si="482"/>
        <v>89.830778086505788</v>
      </c>
      <c r="BW552" s="34">
        <v>6.4410138599974855</v>
      </c>
      <c r="BX552" s="34">
        <v>-7.3612663992929234E-2</v>
      </c>
      <c r="BY552" s="34">
        <v>4.3882399733677317</v>
      </c>
      <c r="BZ552" s="34">
        <v>2.184558538448758</v>
      </c>
      <c r="CA552" s="34">
        <f t="shared" si="483"/>
        <v>12.940199707821048</v>
      </c>
      <c r="CB552" s="34">
        <f t="shared" si="484"/>
        <v>18.096072310203073</v>
      </c>
      <c r="CC552" s="15">
        <v>61</v>
      </c>
      <c r="CD552" s="7">
        <v>4524740</v>
      </c>
      <c r="CE552" s="68">
        <f t="shared" si="474"/>
        <v>4637858.5</v>
      </c>
      <c r="CF552" s="9">
        <v>34.299999999999997</v>
      </c>
      <c r="CG552" s="9">
        <v>29.5</v>
      </c>
      <c r="CH552" s="9">
        <v>11.4</v>
      </c>
      <c r="CI552" s="9">
        <v>11</v>
      </c>
      <c r="CJ552" s="9">
        <f t="shared" si="477"/>
        <v>11.871891498106793</v>
      </c>
      <c r="CK552" s="9">
        <v>4</v>
      </c>
      <c r="CL552" s="9">
        <f t="shared" si="478"/>
        <v>4.3170514538570153</v>
      </c>
      <c r="CM552" s="9">
        <v>15</v>
      </c>
      <c r="CN552" t="s">
        <v>3077</v>
      </c>
      <c r="CO552" t="s">
        <v>3078</v>
      </c>
      <c r="CQ552" t="s">
        <v>3079</v>
      </c>
      <c r="CR552">
        <v>72</v>
      </c>
      <c r="CS552">
        <v>190</v>
      </c>
      <c r="CT552">
        <v>23</v>
      </c>
      <c r="CU552" t="s">
        <v>3401</v>
      </c>
      <c r="CV552" t="s">
        <v>2382</v>
      </c>
      <c r="CW552">
        <v>7</v>
      </c>
      <c r="CX552">
        <v>2</v>
      </c>
      <c r="CY552">
        <v>2</v>
      </c>
      <c r="CZ552" s="70"/>
      <c r="DA552">
        <v>0</v>
      </c>
    </row>
    <row r="553" spans="1:105" x14ac:dyDescent="0.2">
      <c r="A553" s="44" t="s">
        <v>2372</v>
      </c>
      <c r="B553" s="43" t="s">
        <v>957</v>
      </c>
      <c r="C553" s="43" t="s">
        <v>957</v>
      </c>
      <c r="D553" s="42" t="s">
        <v>957</v>
      </c>
      <c r="E553" s="42" t="str">
        <f t="shared" si="485"/>
        <v xml:space="preserve">Hejduk, Milan </v>
      </c>
      <c r="F553" s="42" t="s">
        <v>164</v>
      </c>
      <c r="G553" s="45" t="s">
        <v>1528</v>
      </c>
      <c r="H553" s="43">
        <v>77</v>
      </c>
      <c r="I553" s="64">
        <v>29</v>
      </c>
      <c r="J553" s="64">
        <v>25</v>
      </c>
      <c r="K553" s="64">
        <v>54</v>
      </c>
      <c r="L553" s="43">
        <v>8</v>
      </c>
      <c r="M553">
        <v>36</v>
      </c>
      <c r="N553">
        <v>205</v>
      </c>
      <c r="O553" s="4">
        <f t="shared" si="475"/>
        <v>0.14146341463414633</v>
      </c>
      <c r="Q553">
        <v>4</v>
      </c>
      <c r="R553">
        <v>0</v>
      </c>
      <c r="S553">
        <v>54</v>
      </c>
      <c r="T553">
        <v>82</v>
      </c>
      <c r="U553" s="4">
        <f t="shared" si="476"/>
        <v>0.39705882352941174</v>
      </c>
      <c r="V553">
        <v>3.2</v>
      </c>
      <c r="W553">
        <v>8</v>
      </c>
      <c r="X553">
        <v>7</v>
      </c>
      <c r="Y553">
        <v>1</v>
      </c>
      <c r="Z553">
        <v>0</v>
      </c>
      <c r="AA553">
        <v>20</v>
      </c>
      <c r="AB553">
        <v>18</v>
      </c>
      <c r="AC553" s="9">
        <f t="shared" si="454"/>
        <v>8.4651108106519324</v>
      </c>
      <c r="AD553" s="9">
        <f t="shared" si="455"/>
        <v>7.4069719593204404</v>
      </c>
      <c r="AE553" s="9">
        <f t="shared" si="456"/>
        <v>2.3216819295756483</v>
      </c>
      <c r="AF553" s="9">
        <f t="shared" si="457"/>
        <v>0</v>
      </c>
      <c r="AG553" s="9">
        <f t="shared" si="458"/>
        <v>22.283088064620955</v>
      </c>
      <c r="AH553" s="9">
        <f t="shared" si="459"/>
        <v>20.054779258158863</v>
      </c>
      <c r="AI553" s="58">
        <f t="shared" si="460"/>
        <v>3.0639246088853813</v>
      </c>
      <c r="AJ553" s="58">
        <f t="shared" si="461"/>
        <v>5.2906942566574573</v>
      </c>
      <c r="AK553" s="58">
        <f t="shared" si="462"/>
        <v>0.4643363859151296</v>
      </c>
      <c r="AL553" s="58">
        <f t="shared" si="463"/>
        <v>2.6182628475929626</v>
      </c>
      <c r="AM553" s="58">
        <f t="shared" si="464"/>
        <v>0.21162777026629828</v>
      </c>
      <c r="AN553" s="58">
        <f t="shared" si="465"/>
        <v>5.1077002450664253</v>
      </c>
      <c r="AO553" s="56">
        <v>1077.05</v>
      </c>
      <c r="AP553" s="56">
        <v>283.51666666666665</v>
      </c>
      <c r="AQ553" s="56">
        <v>129.21666666666667</v>
      </c>
      <c r="AR553" s="57">
        <f>SUM(AO553:AQ553)</f>
        <v>1489.7833333333333</v>
      </c>
      <c r="AS553">
        <v>10</v>
      </c>
      <c r="AT553">
        <v>17</v>
      </c>
      <c r="AU553">
        <v>57</v>
      </c>
      <c r="AV553">
        <v>33</v>
      </c>
      <c r="AW553">
        <v>41</v>
      </c>
      <c r="AX553" s="9">
        <f t="shared" si="466"/>
        <v>0.40274312819537517</v>
      </c>
      <c r="AY553" s="9">
        <f t="shared" si="467"/>
        <v>0.68466331793213786</v>
      </c>
      <c r="AZ553" s="9">
        <f t="shared" si="468"/>
        <v>2.2956358307136382</v>
      </c>
      <c r="BA553" s="9">
        <f t="shared" si="469"/>
        <v>1.3290523230447382</v>
      </c>
      <c r="BB553" s="9">
        <f t="shared" si="470"/>
        <v>1.6512468256010382</v>
      </c>
      <c r="BC553" s="33">
        <f t="shared" si="471"/>
        <v>13.987662337662337</v>
      </c>
      <c r="BD553" s="33">
        <f t="shared" si="472"/>
        <v>1.6781385281385282</v>
      </c>
      <c r="BE553" s="33">
        <f t="shared" si="473"/>
        <v>3.682034632034632</v>
      </c>
      <c r="BF553" s="42">
        <f>BI553-BG553-BH553</f>
        <v>55</v>
      </c>
      <c r="BG553" s="43">
        <v>25</v>
      </c>
      <c r="BH553" s="43">
        <v>1</v>
      </c>
      <c r="BI553" s="43">
        <v>81</v>
      </c>
      <c r="BJ553" s="42">
        <f>BM553-BK553-BL553</f>
        <v>47</v>
      </c>
      <c r="BK553" s="43">
        <v>1</v>
      </c>
      <c r="BL553" s="43">
        <v>11</v>
      </c>
      <c r="BM553" s="43">
        <v>59</v>
      </c>
      <c r="BN553" s="34">
        <f t="shared" si="479"/>
        <v>63.670592813925978</v>
      </c>
      <c r="BO553" s="34">
        <f t="shared" si="480"/>
        <v>85.476312413115082</v>
      </c>
      <c r="BP553" s="33">
        <v>34.743832683556882</v>
      </c>
      <c r="BQ553" s="33">
        <v>7.2642929580650977</v>
      </c>
      <c r="BR553" s="33">
        <v>-3.9147472103942986</v>
      </c>
      <c r="BS553" s="33">
        <v>-7.2800056260095072E-2</v>
      </c>
      <c r="BT553" s="33">
        <v>7.0914748210957086</v>
      </c>
      <c r="BU553" s="9">
        <f t="shared" si="481"/>
        <v>45.1120531960633</v>
      </c>
      <c r="BV553" s="34">
        <f t="shared" si="482"/>
        <v>60.561898078329023</v>
      </c>
      <c r="BW553" s="33">
        <v>6.812461402048303</v>
      </c>
      <c r="BX553" s="33">
        <v>1.0192860687029084</v>
      </c>
      <c r="BY553" s="33">
        <v>7.098690415143678</v>
      </c>
      <c r="BZ553" s="33">
        <v>3.6281017319677891</v>
      </c>
      <c r="CA553" s="9">
        <f t="shared" si="483"/>
        <v>18.558539617862678</v>
      </c>
      <c r="CB553" s="34">
        <f t="shared" si="484"/>
        <v>24.914414334786059</v>
      </c>
      <c r="CC553" s="47">
        <v>63.845047000000001</v>
      </c>
      <c r="CD553">
        <v>4483034</v>
      </c>
      <c r="CE553" s="68">
        <f t="shared" si="474"/>
        <v>4774140.1038961038</v>
      </c>
      <c r="CF553" s="62">
        <v>32.5</v>
      </c>
      <c r="CG553" s="62">
        <v>28.6</v>
      </c>
      <c r="CH553" s="62">
        <v>6.2</v>
      </c>
      <c r="CI553" s="62">
        <v>6.3</v>
      </c>
      <c r="CJ553" s="63">
        <f t="shared" si="477"/>
        <v>6.6228066333190254</v>
      </c>
      <c r="CK553" s="62">
        <v>3.5</v>
      </c>
      <c r="CL553" s="63">
        <f t="shared" si="478"/>
        <v>3.6793370185105694</v>
      </c>
      <c r="CM553" s="62">
        <v>10.7</v>
      </c>
      <c r="CN553" t="s">
        <v>595</v>
      </c>
      <c r="CO553" t="s">
        <v>596</v>
      </c>
      <c r="CQ553" t="s">
        <v>3079</v>
      </c>
      <c r="CR553">
        <v>72</v>
      </c>
      <c r="CS553">
        <v>190</v>
      </c>
      <c r="CT553">
        <v>23</v>
      </c>
      <c r="CU553" t="s">
        <v>3401</v>
      </c>
      <c r="CZ553" s="72">
        <v>3900000</v>
      </c>
      <c r="DA553">
        <v>0</v>
      </c>
    </row>
    <row r="554" spans="1:105" x14ac:dyDescent="0.2">
      <c r="A554" s="38" t="s">
        <v>2452</v>
      </c>
      <c r="B554" t="s">
        <v>977</v>
      </c>
      <c r="C554" s="46" t="s">
        <v>972</v>
      </c>
      <c r="D554" s="82" t="s">
        <v>957</v>
      </c>
      <c r="E554" t="str">
        <f t="shared" si="485"/>
        <v xml:space="preserve">Smith, Nathan </v>
      </c>
      <c r="F554" t="s">
        <v>882</v>
      </c>
      <c r="G554" t="s">
        <v>1537</v>
      </c>
      <c r="H554">
        <v>1</v>
      </c>
      <c r="I554">
        <v>0</v>
      </c>
      <c r="J554">
        <v>0</v>
      </c>
      <c r="K554">
        <f>I554+J554</f>
        <v>0</v>
      </c>
      <c r="L554">
        <v>0</v>
      </c>
      <c r="M554">
        <v>0</v>
      </c>
      <c r="N554">
        <v>0</v>
      </c>
      <c r="O554" s="4">
        <f t="shared" si="475"/>
        <v>0</v>
      </c>
      <c r="P554">
        <v>14</v>
      </c>
      <c r="Q554">
        <v>0</v>
      </c>
      <c r="R554">
        <v>0</v>
      </c>
      <c r="S554">
        <v>6</v>
      </c>
      <c r="T554">
        <v>3</v>
      </c>
      <c r="U554" s="4">
        <f t="shared" si="476"/>
        <v>0.66666666666666663</v>
      </c>
      <c r="V554" s="40">
        <v>15.7</v>
      </c>
      <c r="W554">
        <v>0</v>
      </c>
      <c r="X554">
        <v>0</v>
      </c>
      <c r="Y554">
        <v>0</v>
      </c>
      <c r="Z554">
        <v>0</v>
      </c>
      <c r="AA554">
        <f>I554-W554-Y554</f>
        <v>0</v>
      </c>
      <c r="AB554">
        <f>J554-X554-Z554</f>
        <v>0</v>
      </c>
      <c r="AC554" s="9">
        <f t="shared" si="454"/>
        <v>0</v>
      </c>
      <c r="AD554" s="9">
        <f t="shared" si="455"/>
        <v>0</v>
      </c>
      <c r="AE554" s="9">
        <f t="shared" si="456"/>
        <v>0</v>
      </c>
      <c r="AF554" s="9">
        <f t="shared" si="457"/>
        <v>0</v>
      </c>
      <c r="AG554" s="9">
        <f t="shared" si="458"/>
        <v>0</v>
      </c>
      <c r="AH554" s="9">
        <f t="shared" si="459"/>
        <v>0</v>
      </c>
      <c r="AI554" s="6">
        <f t="shared" si="460"/>
        <v>0</v>
      </c>
      <c r="AJ554" s="6">
        <f t="shared" si="461"/>
        <v>0</v>
      </c>
      <c r="AK554" s="6">
        <f t="shared" si="462"/>
        <v>0</v>
      </c>
      <c r="AL554" s="6">
        <f t="shared" si="463"/>
        <v>0</v>
      </c>
      <c r="AM554" s="6">
        <f t="shared" si="464"/>
        <v>0</v>
      </c>
      <c r="AN554" s="6">
        <f t="shared" si="465"/>
        <v>0</v>
      </c>
      <c r="AO554" s="32">
        <v>8.15</v>
      </c>
      <c r="AP554" s="32">
        <v>1.6666666666666666E-2</v>
      </c>
      <c r="AQ554" s="32">
        <v>0.58333333333333337</v>
      </c>
      <c r="AR554" s="32">
        <v>8.75</v>
      </c>
      <c r="AS554" s="40">
        <v>0</v>
      </c>
      <c r="AT554" s="40">
        <v>1</v>
      </c>
      <c r="AU554" s="40">
        <v>0</v>
      </c>
      <c r="AV554" s="40">
        <v>0</v>
      </c>
      <c r="AW554" s="40">
        <v>0</v>
      </c>
      <c r="AX554" s="9">
        <f t="shared" si="466"/>
        <v>0</v>
      </c>
      <c r="AY554" s="9">
        <f t="shared" si="467"/>
        <v>6.8571428571428568</v>
      </c>
      <c r="AZ554" s="9">
        <f t="shared" si="468"/>
        <v>0</v>
      </c>
      <c r="BA554" s="9">
        <f t="shared" si="469"/>
        <v>0</v>
      </c>
      <c r="BB554" s="9">
        <f t="shared" si="470"/>
        <v>0</v>
      </c>
      <c r="BC554" s="9">
        <f t="shared" si="471"/>
        <v>8.15</v>
      </c>
      <c r="BD554" s="9">
        <f t="shared" si="472"/>
        <v>0.58333333333333337</v>
      </c>
      <c r="BE554" s="9">
        <f t="shared" si="473"/>
        <v>1.6666666666666666E-2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4">
        <f t="shared" si="479"/>
        <v>8.4368945428216269E-2</v>
      </c>
      <c r="BO554" s="34">
        <f t="shared" si="480"/>
        <v>19.284330383592287</v>
      </c>
      <c r="BP554" s="34">
        <v>-0.22224929992742781</v>
      </c>
      <c r="BQ554" s="34">
        <v>-9.2802131986611256E-4</v>
      </c>
      <c r="BR554" s="34">
        <v>1.3337743850663102E-3</v>
      </c>
      <c r="BS554" s="34">
        <v>-7.1112215396830474E-3</v>
      </c>
      <c r="BT554" s="34">
        <v>0</v>
      </c>
      <c r="BU554" s="34">
        <f t="shared" si="481"/>
        <v>-0.22895476840191065</v>
      </c>
      <c r="BV554" s="34">
        <f t="shared" si="482"/>
        <v>-52.332518491865294</v>
      </c>
      <c r="BW554" s="34">
        <v>0.16616580138981668</v>
      </c>
      <c r="BX554" s="34">
        <v>4.2878872316014668E-5</v>
      </c>
      <c r="BY554" s="34">
        <v>5.3282077653798526E-2</v>
      </c>
      <c r="BZ554" s="34">
        <v>9.3832955914195673E-2</v>
      </c>
      <c r="CA554" s="34">
        <f t="shared" si="483"/>
        <v>0.31332371383012692</v>
      </c>
      <c r="CB554" s="34">
        <f t="shared" si="484"/>
        <v>71.616848875457578</v>
      </c>
      <c r="CE554" s="68">
        <f t="shared" si="474"/>
        <v>165000</v>
      </c>
      <c r="CF554" s="9">
        <v>0.1</v>
      </c>
      <c r="CG554" s="9">
        <v>0.1</v>
      </c>
      <c r="CH554" s="9">
        <v>0</v>
      </c>
      <c r="CI554" s="9">
        <v>0</v>
      </c>
      <c r="CJ554" s="9">
        <f t="shared" si="477"/>
        <v>0</v>
      </c>
      <c r="CK554" s="9">
        <v>0</v>
      </c>
      <c r="CL554" s="9">
        <f t="shared" si="478"/>
        <v>0</v>
      </c>
      <c r="CM554" s="9">
        <v>0</v>
      </c>
      <c r="CN554" t="s">
        <v>1521</v>
      </c>
      <c r="CO554" t="s">
        <v>2416</v>
      </c>
      <c r="CP554" t="s">
        <v>2417</v>
      </c>
      <c r="CQ554" t="s">
        <v>2400</v>
      </c>
      <c r="CR554">
        <v>74</v>
      </c>
      <c r="CS554">
        <v>206</v>
      </c>
      <c r="CT554">
        <v>29</v>
      </c>
      <c r="CU554" t="s">
        <v>3402</v>
      </c>
      <c r="CV554" t="s">
        <v>3090</v>
      </c>
      <c r="CW554">
        <v>0</v>
      </c>
      <c r="CX554">
        <v>0</v>
      </c>
      <c r="CY554">
        <v>0</v>
      </c>
      <c r="CZ554" s="70"/>
      <c r="DA554">
        <v>0</v>
      </c>
    </row>
    <row r="555" spans="1:105" x14ac:dyDescent="0.2">
      <c r="A555" s="44" t="s">
        <v>2372</v>
      </c>
      <c r="B555" s="43" t="s">
        <v>977</v>
      </c>
      <c r="C555" s="43" t="s">
        <v>972</v>
      </c>
      <c r="D555" s="82" t="s">
        <v>957</v>
      </c>
      <c r="E555" s="42" t="str">
        <f t="shared" si="485"/>
        <v xml:space="preserve">Smith, Nathan </v>
      </c>
      <c r="F555" s="42" t="s">
        <v>882</v>
      </c>
      <c r="G555" s="45" t="s">
        <v>2373</v>
      </c>
      <c r="H555" s="43">
        <v>13</v>
      </c>
      <c r="I555" s="64">
        <v>0</v>
      </c>
      <c r="J555" s="64">
        <v>0</v>
      </c>
      <c r="K555" s="64">
        <v>0</v>
      </c>
      <c r="L555" s="43">
        <v>0</v>
      </c>
      <c r="M555">
        <v>2</v>
      </c>
      <c r="N555">
        <v>3</v>
      </c>
      <c r="O555" s="4">
        <f t="shared" si="475"/>
        <v>0</v>
      </c>
      <c r="Q555">
        <v>0</v>
      </c>
      <c r="R555">
        <v>0</v>
      </c>
      <c r="S555">
        <v>40</v>
      </c>
      <c r="T555">
        <v>35</v>
      </c>
      <c r="U555" s="4">
        <f t="shared" si="476"/>
        <v>0.53333333333333333</v>
      </c>
      <c r="V555">
        <v>9.8000000000000007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s="9">
        <f t="shared" si="454"/>
        <v>0</v>
      </c>
      <c r="AD555" s="9">
        <f t="shared" si="455"/>
        <v>0</v>
      </c>
      <c r="AE555" s="9">
        <f t="shared" si="456"/>
        <v>0</v>
      </c>
      <c r="AF555" s="9">
        <f t="shared" si="457"/>
        <v>0</v>
      </c>
      <c r="AG555" s="9">
        <f t="shared" si="458"/>
        <v>0</v>
      </c>
      <c r="AH555" s="9">
        <f t="shared" si="459"/>
        <v>0</v>
      </c>
      <c r="AI555" s="58">
        <f t="shared" si="460"/>
        <v>0.65537957400327695</v>
      </c>
      <c r="AJ555" s="58">
        <f t="shared" si="461"/>
        <v>0</v>
      </c>
      <c r="AK555" s="58">
        <f t="shared" si="462"/>
        <v>0</v>
      </c>
      <c r="AL555" s="58">
        <f t="shared" si="463"/>
        <v>0.65537957400327695</v>
      </c>
      <c r="AM555" s="58">
        <f t="shared" si="464"/>
        <v>0</v>
      </c>
      <c r="AN555" s="58">
        <f t="shared" si="465"/>
        <v>23.478260869565215</v>
      </c>
      <c r="AO555" s="56">
        <v>91.55</v>
      </c>
      <c r="AP555" s="56">
        <v>0.56666666666666665</v>
      </c>
      <c r="AQ555" s="56">
        <v>7.6666666666666679</v>
      </c>
      <c r="AR555" s="57">
        <f>SUM(AO555:AQ555)</f>
        <v>99.783333333333331</v>
      </c>
      <c r="AS555">
        <v>4</v>
      </c>
      <c r="AT555">
        <v>14</v>
      </c>
      <c r="AU555">
        <v>3</v>
      </c>
      <c r="AV555">
        <v>1</v>
      </c>
      <c r="AW555">
        <v>0</v>
      </c>
      <c r="AX555" s="9">
        <f t="shared" si="466"/>
        <v>2.405211291130783</v>
      </c>
      <c r="AY555" s="9">
        <f t="shared" si="467"/>
        <v>8.4182395189577406</v>
      </c>
      <c r="AZ555" s="9">
        <f t="shared" si="468"/>
        <v>1.8039084683480877</v>
      </c>
      <c r="BA555" s="9">
        <f t="shared" si="469"/>
        <v>0.60130282278269576</v>
      </c>
      <c r="BB555" s="9">
        <f t="shared" si="470"/>
        <v>0</v>
      </c>
      <c r="BC555" s="33">
        <f t="shared" si="471"/>
        <v>7.0423076923076922</v>
      </c>
      <c r="BD555" s="33">
        <f t="shared" si="472"/>
        <v>0.58974358974358987</v>
      </c>
      <c r="BE555" s="33">
        <f t="shared" si="473"/>
        <v>4.3589743589743588E-2</v>
      </c>
      <c r="BF555" s="42">
        <f>BI555-BG555-BH555</f>
        <v>1</v>
      </c>
      <c r="BG555" s="43">
        <v>0</v>
      </c>
      <c r="BH555" s="43">
        <v>0</v>
      </c>
      <c r="BI555" s="43">
        <v>1</v>
      </c>
      <c r="BJ555" s="42">
        <f>BM555-BK555-BL555</f>
        <v>1</v>
      </c>
      <c r="BK555" s="43">
        <v>0</v>
      </c>
      <c r="BL555" s="43">
        <v>3</v>
      </c>
      <c r="BM555" s="43">
        <v>4</v>
      </c>
      <c r="BN555" s="34">
        <f t="shared" si="479"/>
        <v>-1.9434838275246262</v>
      </c>
      <c r="BO555" s="34">
        <f t="shared" si="480"/>
        <v>-38.954077050769193</v>
      </c>
      <c r="BP555" s="33">
        <v>-2.2766704947569796</v>
      </c>
      <c r="BQ555" s="33">
        <v>-2.9808219121987962E-2</v>
      </c>
      <c r="BR555" s="33">
        <v>-0.37226098620955</v>
      </c>
      <c r="BS555" s="33">
        <v>-9.496242926323939E-2</v>
      </c>
      <c r="BT555" s="33">
        <v>0</v>
      </c>
      <c r="BU555" s="9">
        <f t="shared" si="481"/>
        <v>-2.773702129351757</v>
      </c>
      <c r="BV555" s="34">
        <f t="shared" si="482"/>
        <v>-55.59449733125286</v>
      </c>
      <c r="BW555" s="33">
        <v>1.3845987189393649</v>
      </c>
      <c r="BX555" s="33">
        <v>1.4797702759052605E-3</v>
      </c>
      <c r="BY555" s="33">
        <v>-0.90006521189626243</v>
      </c>
      <c r="BZ555" s="33">
        <v>0.34420502450812296</v>
      </c>
      <c r="CA555" s="9">
        <f t="shared" si="483"/>
        <v>0.83021830182713074</v>
      </c>
      <c r="CB555" s="34">
        <f t="shared" si="484"/>
        <v>16.640420280483664</v>
      </c>
      <c r="CE555" s="68">
        <f t="shared" si="474"/>
        <v>165000</v>
      </c>
      <c r="CF555" s="62">
        <v>1.5</v>
      </c>
      <c r="CG555" s="62">
        <v>2.2000000000000002</v>
      </c>
      <c r="CH555" s="62">
        <v>-0.4</v>
      </c>
      <c r="CI555" s="62">
        <v>-0.7</v>
      </c>
      <c r="CJ555" s="63">
        <f t="shared" si="477"/>
        <v>-12.960962814380496</v>
      </c>
      <c r="CK555" s="62">
        <v>0</v>
      </c>
      <c r="CL555" s="63">
        <f t="shared" si="478"/>
        <v>0</v>
      </c>
      <c r="CM555" s="62">
        <v>-0.6</v>
      </c>
      <c r="CN555" t="s">
        <v>604</v>
      </c>
      <c r="CO555" t="s">
        <v>2416</v>
      </c>
      <c r="CP555" t="s">
        <v>2417</v>
      </c>
      <c r="CQ555" t="s">
        <v>2400</v>
      </c>
      <c r="CR555">
        <v>74</v>
      </c>
      <c r="CS555">
        <v>206</v>
      </c>
      <c r="CT555">
        <v>41</v>
      </c>
      <c r="CU555" t="s">
        <v>3402</v>
      </c>
      <c r="CV555" t="s">
        <v>3090</v>
      </c>
      <c r="CZ555" s="72">
        <v>500000</v>
      </c>
      <c r="DA555">
        <v>0</v>
      </c>
    </row>
    <row r="556" spans="1:105" x14ac:dyDescent="0.2">
      <c r="A556" s="38" t="s">
        <v>2452</v>
      </c>
      <c r="B556" t="s">
        <v>957</v>
      </c>
      <c r="C556" t="s">
        <v>957</v>
      </c>
      <c r="D556" s="82" t="s">
        <v>957</v>
      </c>
      <c r="E556" t="str">
        <f t="shared" si="485"/>
        <v xml:space="preserve">Stastny, Paul </v>
      </c>
      <c r="F556" t="s">
        <v>898</v>
      </c>
      <c r="G556" t="s">
        <v>1537</v>
      </c>
      <c r="H556">
        <v>82</v>
      </c>
      <c r="I556">
        <v>28</v>
      </c>
      <c r="J556">
        <v>50</v>
      </c>
      <c r="K556">
        <f>I556+J556</f>
        <v>78</v>
      </c>
      <c r="L556">
        <v>4</v>
      </c>
      <c r="M556">
        <v>42</v>
      </c>
      <c r="N556">
        <v>185</v>
      </c>
      <c r="O556" s="4">
        <f t="shared" si="475"/>
        <v>0.15135135135135136</v>
      </c>
      <c r="P556">
        <v>2094</v>
      </c>
      <c r="Q556">
        <v>6</v>
      </c>
      <c r="R556">
        <v>0</v>
      </c>
      <c r="S556">
        <v>594</v>
      </c>
      <c r="T556">
        <v>632</v>
      </c>
      <c r="U556" s="4">
        <f t="shared" si="476"/>
        <v>0.48450244698205547</v>
      </c>
      <c r="V556" s="40">
        <v>25.5</v>
      </c>
      <c r="W556">
        <v>11</v>
      </c>
      <c r="X556">
        <v>20</v>
      </c>
      <c r="Y556">
        <v>0</v>
      </c>
      <c r="Z556">
        <v>1</v>
      </c>
      <c r="AA556">
        <f>I556-W556-Y556</f>
        <v>17</v>
      </c>
      <c r="AB556">
        <f>J556-X556-Z556</f>
        <v>29</v>
      </c>
      <c r="AC556" s="9">
        <f t="shared" si="454"/>
        <v>11.029411764705882</v>
      </c>
      <c r="AD556" s="9">
        <f t="shared" si="455"/>
        <v>20.053475935828878</v>
      </c>
      <c r="AE556" s="9">
        <f t="shared" si="456"/>
        <v>0</v>
      </c>
      <c r="AF556" s="9">
        <f t="shared" si="457"/>
        <v>1.6117478510028656</v>
      </c>
      <c r="AG556" s="9">
        <f t="shared" si="458"/>
        <v>20.301874274340687</v>
      </c>
      <c r="AH556" s="9">
        <f t="shared" si="459"/>
        <v>34.632609056228233</v>
      </c>
      <c r="AI556" s="6">
        <f t="shared" si="460"/>
        <v>3.3438381157737598</v>
      </c>
      <c r="AJ556" s="6">
        <f t="shared" si="461"/>
        <v>10.026737967914439</v>
      </c>
      <c r="AK556" s="6">
        <f t="shared" si="462"/>
        <v>0.32234957020057309</v>
      </c>
      <c r="AL556" s="6">
        <f t="shared" si="463"/>
        <v>2.7467241665284456</v>
      </c>
      <c r="AM556" s="6">
        <f t="shared" si="464"/>
        <v>0.80213903743315507</v>
      </c>
      <c r="AN556" s="6">
        <f t="shared" si="465"/>
        <v>6.1246418338108883</v>
      </c>
      <c r="AO556" s="32">
        <v>1004.8333333333334</v>
      </c>
      <c r="AP556" s="32">
        <v>299.2</v>
      </c>
      <c r="AQ556" s="32">
        <v>186.13333333333333</v>
      </c>
      <c r="AR556" s="32">
        <v>1490.1666666666667</v>
      </c>
      <c r="AS556" s="40">
        <v>49</v>
      </c>
      <c r="AT556" s="40">
        <v>29</v>
      </c>
      <c r="AU556" s="40">
        <v>51</v>
      </c>
      <c r="AV556" s="40">
        <v>46</v>
      </c>
      <c r="AW556" s="40">
        <v>62</v>
      </c>
      <c r="AX556" s="9">
        <f t="shared" si="466"/>
        <v>1.9729336763225587</v>
      </c>
      <c r="AY556" s="9">
        <f t="shared" si="467"/>
        <v>1.1676546247623307</v>
      </c>
      <c r="AZ556" s="9">
        <f t="shared" si="468"/>
        <v>2.0534615814785817</v>
      </c>
      <c r="BA556" s="9">
        <f t="shared" si="469"/>
        <v>1.8521418185885246</v>
      </c>
      <c r="BB556" s="9">
        <f t="shared" si="470"/>
        <v>2.4963650598367075</v>
      </c>
      <c r="BC556" s="9">
        <f t="shared" si="471"/>
        <v>12.254065040650406</v>
      </c>
      <c r="BD556" s="9">
        <f t="shared" si="472"/>
        <v>2.269918699186992</v>
      </c>
      <c r="BE556" s="9">
        <f t="shared" si="473"/>
        <v>3.6487804878048777</v>
      </c>
      <c r="BF556" s="3">
        <v>56</v>
      </c>
      <c r="BG556" s="3">
        <v>50</v>
      </c>
      <c r="BH556" s="3">
        <v>1</v>
      </c>
      <c r="BI556" s="3">
        <v>107</v>
      </c>
      <c r="BJ556" s="3">
        <v>46</v>
      </c>
      <c r="BK556" s="3">
        <v>4</v>
      </c>
      <c r="BL556" s="3">
        <v>19</v>
      </c>
      <c r="BM556" s="3">
        <v>69</v>
      </c>
      <c r="BN556" s="34">
        <f t="shared" si="479"/>
        <v>71.700705788760231</v>
      </c>
      <c r="BO556" s="34">
        <f t="shared" si="480"/>
        <v>96.231793922953003</v>
      </c>
      <c r="BP556" s="34">
        <v>35.196483212840995</v>
      </c>
      <c r="BQ556" s="34">
        <v>23.301023600962029</v>
      </c>
      <c r="BR556" s="34">
        <v>-0.5361587326348809</v>
      </c>
      <c r="BS556" s="34">
        <v>-1.5196879541546193</v>
      </c>
      <c r="BT556" s="34">
        <v>-1.7930661351417327</v>
      </c>
      <c r="BU556" s="34">
        <f t="shared" si="481"/>
        <v>54.648593991871792</v>
      </c>
      <c r="BV556" s="34">
        <f t="shared" si="482"/>
        <v>73.345613231457492</v>
      </c>
      <c r="BW556" s="34">
        <v>5.7218134925264339</v>
      </c>
      <c r="BX556" s="34">
        <v>0.16923316689104298</v>
      </c>
      <c r="BY556" s="34">
        <v>7.560064336944877</v>
      </c>
      <c r="BZ556" s="34">
        <v>3.6010008005260827</v>
      </c>
      <c r="CA556" s="34">
        <f t="shared" si="483"/>
        <v>17.052111796888436</v>
      </c>
      <c r="CB556" s="34">
        <f t="shared" si="484"/>
        <v>22.886180691495497</v>
      </c>
      <c r="CC556" s="15">
        <v>56</v>
      </c>
      <c r="CD556" s="7">
        <v>4395178</v>
      </c>
      <c r="CE556" s="68">
        <f t="shared" si="474"/>
        <v>4395178</v>
      </c>
      <c r="CF556" s="9">
        <v>35</v>
      </c>
      <c r="CG556" s="9">
        <v>30.5</v>
      </c>
      <c r="CH556" s="9">
        <v>5.7</v>
      </c>
      <c r="CI556" s="9">
        <v>12</v>
      </c>
      <c r="CJ556" s="9">
        <f t="shared" si="477"/>
        <v>12.148823082763858</v>
      </c>
      <c r="CK556" s="9">
        <v>3.1</v>
      </c>
      <c r="CL556" s="9">
        <f t="shared" si="478"/>
        <v>3.1384459630473298</v>
      </c>
      <c r="CM556" s="9">
        <v>15.1</v>
      </c>
      <c r="CN556" t="s">
        <v>3138</v>
      </c>
      <c r="CO556" t="s">
        <v>3139</v>
      </c>
      <c r="CP556" t="s">
        <v>2399</v>
      </c>
      <c r="CQ556" t="s">
        <v>2400</v>
      </c>
      <c r="CR556">
        <v>72</v>
      </c>
      <c r="CS556">
        <v>205</v>
      </c>
      <c r="CU556" t="s">
        <v>3402</v>
      </c>
      <c r="CV556" t="s">
        <v>3090</v>
      </c>
      <c r="CW556">
        <v>3</v>
      </c>
      <c r="CX556">
        <v>0</v>
      </c>
      <c r="CY556">
        <v>0</v>
      </c>
      <c r="CZ556" s="70"/>
      <c r="DA556">
        <v>0</v>
      </c>
    </row>
    <row r="557" spans="1:105" x14ac:dyDescent="0.2">
      <c r="A557" s="44" t="s">
        <v>2372</v>
      </c>
      <c r="B557" s="43" t="s">
        <v>957</v>
      </c>
      <c r="C557" s="43" t="s">
        <v>957</v>
      </c>
      <c r="D557" s="82" t="s">
        <v>957</v>
      </c>
      <c r="E557" s="42" t="str">
        <f t="shared" si="485"/>
        <v xml:space="preserve">Stastny, Paul </v>
      </c>
      <c r="F557" s="42" t="s">
        <v>898</v>
      </c>
      <c r="G557" s="45" t="s">
        <v>2373</v>
      </c>
      <c r="H557" s="43">
        <v>66</v>
      </c>
      <c r="I557" s="64">
        <v>24</v>
      </c>
      <c r="J557" s="64">
        <v>47</v>
      </c>
      <c r="K557" s="64">
        <v>71</v>
      </c>
      <c r="L557" s="43">
        <v>22</v>
      </c>
      <c r="M557">
        <v>24</v>
      </c>
      <c r="N557">
        <v>138</v>
      </c>
      <c r="O557" s="4">
        <f t="shared" si="475"/>
        <v>0.17391304347826086</v>
      </c>
      <c r="Q557">
        <v>4</v>
      </c>
      <c r="R557">
        <v>0</v>
      </c>
      <c r="S557">
        <v>561</v>
      </c>
      <c r="T557">
        <v>540</v>
      </c>
      <c r="U557" s="4">
        <f t="shared" si="476"/>
        <v>0.50953678474114439</v>
      </c>
      <c r="V557">
        <v>30.5</v>
      </c>
      <c r="W557">
        <v>3</v>
      </c>
      <c r="X557">
        <v>18</v>
      </c>
      <c r="Y557">
        <v>0</v>
      </c>
      <c r="Z557">
        <v>1</v>
      </c>
      <c r="AA557">
        <v>21</v>
      </c>
      <c r="AB557">
        <v>28</v>
      </c>
      <c r="AC557" s="9">
        <f t="shared" si="454"/>
        <v>3.2555615843733041</v>
      </c>
      <c r="AD557" s="9">
        <f t="shared" si="455"/>
        <v>19.533369506239826</v>
      </c>
      <c r="AE557" s="9">
        <f t="shared" si="456"/>
        <v>0</v>
      </c>
      <c r="AF557" s="9">
        <f t="shared" si="457"/>
        <v>2.1802325581395348</v>
      </c>
      <c r="AG557" s="9">
        <f t="shared" si="458"/>
        <v>25.783128421124434</v>
      </c>
      <c r="AH557" s="9">
        <f t="shared" si="459"/>
        <v>34.377504561499251</v>
      </c>
      <c r="AI557" s="58">
        <f t="shared" si="460"/>
        <v>4.0516344661766972</v>
      </c>
      <c r="AJ557" s="58">
        <f t="shared" si="461"/>
        <v>6.2940857297883888</v>
      </c>
      <c r="AK557" s="58">
        <f t="shared" si="462"/>
        <v>0.43604651162790697</v>
      </c>
      <c r="AL557" s="58">
        <f t="shared" si="463"/>
        <v>2.639701243115121</v>
      </c>
      <c r="AM557" s="58">
        <f t="shared" si="464"/>
        <v>0.43407487791644062</v>
      </c>
      <c r="AN557" s="58">
        <f t="shared" si="465"/>
        <v>4.3604651162790704</v>
      </c>
      <c r="AO557" s="56">
        <v>977.38333333333321</v>
      </c>
      <c r="AP557" s="56">
        <v>276.45</v>
      </c>
      <c r="AQ557" s="56">
        <v>137.6</v>
      </c>
      <c r="AR557" s="57">
        <f>SUM(AO557:AQ557)</f>
        <v>1391.4333333333332</v>
      </c>
      <c r="AS557">
        <v>31</v>
      </c>
      <c r="AT557">
        <v>16</v>
      </c>
      <c r="AU557">
        <v>49</v>
      </c>
      <c r="AV557">
        <v>33</v>
      </c>
      <c r="AW557">
        <v>54</v>
      </c>
      <c r="AX557" s="9">
        <f t="shared" si="466"/>
        <v>1.3367510720360301</v>
      </c>
      <c r="AY557" s="9">
        <f t="shared" si="467"/>
        <v>0.6899360371798865</v>
      </c>
      <c r="AZ557" s="9">
        <f t="shared" si="468"/>
        <v>2.1129291138634025</v>
      </c>
      <c r="BA557" s="9">
        <f t="shared" si="469"/>
        <v>1.4229930766835159</v>
      </c>
      <c r="BB557" s="9">
        <f t="shared" si="470"/>
        <v>2.328534125482117</v>
      </c>
      <c r="BC557" s="33">
        <f t="shared" si="471"/>
        <v>14.808838383838381</v>
      </c>
      <c r="BD557" s="33">
        <f t="shared" si="472"/>
        <v>2.084848484848485</v>
      </c>
      <c r="BE557" s="33">
        <f t="shared" si="473"/>
        <v>4.1886363636363635</v>
      </c>
      <c r="BF557" s="42">
        <f>BI557-BG557-BH557</f>
        <v>66</v>
      </c>
      <c r="BG557" s="43">
        <v>29</v>
      </c>
      <c r="BH557" s="43">
        <v>1</v>
      </c>
      <c r="BI557" s="43">
        <v>96</v>
      </c>
      <c r="BJ557" s="42">
        <f>BM557-BK557-BL557</f>
        <v>43</v>
      </c>
      <c r="BK557" s="43">
        <v>2</v>
      </c>
      <c r="BL557" s="43">
        <v>10</v>
      </c>
      <c r="BM557" s="43">
        <v>55</v>
      </c>
      <c r="BN557" s="34">
        <f t="shared" si="479"/>
        <v>75.146883473140974</v>
      </c>
      <c r="BO557" s="34">
        <f t="shared" si="480"/>
        <v>108.01363122891165</v>
      </c>
      <c r="BP557" s="33">
        <v>46.47056189991266</v>
      </c>
      <c r="BQ557" s="33">
        <v>8.7670738922655715</v>
      </c>
      <c r="BR557" s="33">
        <v>-0.8379354681907103</v>
      </c>
      <c r="BS557" s="33">
        <v>-0.9628775472011224</v>
      </c>
      <c r="BT557" s="33">
        <v>-0.80252189941858654</v>
      </c>
      <c r="BU557" s="9">
        <f t="shared" si="481"/>
        <v>52.634300877367814</v>
      </c>
      <c r="BV557" s="34">
        <f t="shared" si="482"/>
        <v>75.654793681385357</v>
      </c>
      <c r="BW557" s="33">
        <v>6.0592530118678738</v>
      </c>
      <c r="BX557" s="33">
        <v>0.78827352987189903</v>
      </c>
      <c r="BY557" s="33">
        <v>8.6893304428405287</v>
      </c>
      <c r="BZ557" s="33">
        <v>6.9757256111928534</v>
      </c>
      <c r="CA557" s="9">
        <f t="shared" si="483"/>
        <v>22.512582595773154</v>
      </c>
      <c r="CB557" s="34">
        <f t="shared" si="484"/>
        <v>32.358837547526278</v>
      </c>
      <c r="CC557" s="47">
        <v>76.884010000000004</v>
      </c>
      <c r="CD557">
        <v>5280030</v>
      </c>
      <c r="CE557" s="68">
        <f t="shared" si="474"/>
        <v>6560037.2727272725</v>
      </c>
      <c r="CF557" s="62">
        <v>34.200000000000003</v>
      </c>
      <c r="CG557" s="62">
        <v>29</v>
      </c>
      <c r="CH557" s="62">
        <v>20.3</v>
      </c>
      <c r="CI557" s="62">
        <v>9.9</v>
      </c>
      <c r="CJ557" s="63">
        <f t="shared" si="477"/>
        <v>10.966592509854243</v>
      </c>
      <c r="CK557" s="62">
        <v>5.9</v>
      </c>
      <c r="CL557" s="63">
        <f t="shared" si="478"/>
        <v>6.5356460412262658</v>
      </c>
      <c r="CM557" s="62">
        <v>15.6</v>
      </c>
      <c r="CN557" t="s">
        <v>653</v>
      </c>
      <c r="CO557" t="s">
        <v>3139</v>
      </c>
      <c r="CP557" t="s">
        <v>2399</v>
      </c>
      <c r="CQ557" t="s">
        <v>2400</v>
      </c>
      <c r="CR557">
        <v>72</v>
      </c>
      <c r="CS557">
        <v>205</v>
      </c>
      <c r="CT557">
        <v>26</v>
      </c>
      <c r="CU557" t="s">
        <v>3402</v>
      </c>
      <c r="CZ557" s="72">
        <v>850000</v>
      </c>
      <c r="DA557">
        <v>0</v>
      </c>
    </row>
    <row r="558" spans="1:105" x14ac:dyDescent="0.2">
      <c r="A558" s="75" t="s">
        <v>2452</v>
      </c>
      <c r="B558" s="19" t="s">
        <v>970</v>
      </c>
      <c r="C558" s="19" t="s">
        <v>957</v>
      </c>
      <c r="D558" s="19" t="s">
        <v>957</v>
      </c>
      <c r="E558" s="19" t="str">
        <f t="shared" si="485"/>
        <v xml:space="preserve">Forsberg, Peter </v>
      </c>
      <c r="F558" s="19" t="s">
        <v>2899</v>
      </c>
      <c r="G558" s="19" t="s">
        <v>1537</v>
      </c>
      <c r="H558" s="19">
        <v>40</v>
      </c>
      <c r="I558" s="19">
        <v>11</v>
      </c>
      <c r="J558" s="19">
        <v>29</v>
      </c>
      <c r="K558" s="19">
        <f>I558+J558</f>
        <v>40</v>
      </c>
      <c r="L558" s="19">
        <v>2</v>
      </c>
      <c r="M558" s="19">
        <v>72</v>
      </c>
      <c r="N558" s="19">
        <v>63</v>
      </c>
      <c r="O558" s="20">
        <f t="shared" si="475"/>
        <v>0.17460317460317459</v>
      </c>
      <c r="P558" s="19">
        <v>871</v>
      </c>
      <c r="Q558" s="19">
        <v>2</v>
      </c>
      <c r="R558" s="19">
        <v>0</v>
      </c>
      <c r="S558" s="19">
        <v>351</v>
      </c>
      <c r="T558" s="19">
        <v>339</v>
      </c>
      <c r="U558" s="20">
        <f t="shared" si="476"/>
        <v>0.50869565217391299</v>
      </c>
      <c r="V558" s="19"/>
      <c r="W558" s="19">
        <v>5</v>
      </c>
      <c r="X558" s="19">
        <v>13</v>
      </c>
      <c r="Y558" s="19">
        <v>0</v>
      </c>
      <c r="Z558" s="19">
        <v>0</v>
      </c>
      <c r="AA558" s="19">
        <f>I558-W558-Y558</f>
        <v>6</v>
      </c>
      <c r="AB558" s="19">
        <f>J558-X558-Z558</f>
        <v>16</v>
      </c>
      <c r="AC558" s="24">
        <f t="shared" si="454"/>
        <v>8.9695036874626268</v>
      </c>
      <c r="AD558" s="24">
        <f t="shared" si="455"/>
        <v>23.320709587402831</v>
      </c>
      <c r="AE558" s="24">
        <f t="shared" si="456"/>
        <v>0</v>
      </c>
      <c r="AF558" s="24">
        <f t="shared" si="457"/>
        <v>0</v>
      </c>
      <c r="AG558" s="24">
        <f t="shared" si="458"/>
        <v>13.336214614268513</v>
      </c>
      <c r="AH558" s="24">
        <f t="shared" si="459"/>
        <v>35.56323897138271</v>
      </c>
      <c r="AI558" s="21">
        <f t="shared" si="460"/>
        <v>3.1117834099959869</v>
      </c>
      <c r="AJ558" s="21">
        <f t="shared" si="461"/>
        <v>7.8931632449671127</v>
      </c>
      <c r="AK558" s="21">
        <f t="shared" si="462"/>
        <v>0</v>
      </c>
      <c r="AL558" s="21">
        <f t="shared" si="463"/>
        <v>2.3338375574969903</v>
      </c>
      <c r="AM558" s="21">
        <f t="shared" si="464"/>
        <v>0.71756029499701024</v>
      </c>
      <c r="AN558" s="21">
        <f t="shared" si="465"/>
        <v>0</v>
      </c>
      <c r="AO558" s="36">
        <v>539.88333333333333</v>
      </c>
      <c r="AP558" s="36">
        <v>167.23333333333332</v>
      </c>
      <c r="AQ558" s="36">
        <v>2.5</v>
      </c>
      <c r="AR558" s="36">
        <v>709.61666666666667</v>
      </c>
      <c r="AS558" s="19"/>
      <c r="AT558" s="19"/>
      <c r="AU558" s="19"/>
      <c r="AV558" s="19"/>
      <c r="AW558" s="19"/>
      <c r="AX558" s="24">
        <f t="shared" si="466"/>
        <v>0</v>
      </c>
      <c r="AY558" s="24">
        <f t="shared" si="467"/>
        <v>0</v>
      </c>
      <c r="AZ558" s="24">
        <f t="shared" si="468"/>
        <v>0</v>
      </c>
      <c r="BA558" s="24">
        <f t="shared" si="469"/>
        <v>0</v>
      </c>
      <c r="BB558" s="24">
        <f t="shared" si="470"/>
        <v>0</v>
      </c>
      <c r="BC558" s="24">
        <f t="shared" si="471"/>
        <v>13.497083333333332</v>
      </c>
      <c r="BD558" s="24">
        <f t="shared" si="472"/>
        <v>6.25E-2</v>
      </c>
      <c r="BE558" s="24">
        <f t="shared" si="473"/>
        <v>4.1808333333333332</v>
      </c>
      <c r="BF558" s="30">
        <v>28</v>
      </c>
      <c r="BG558" s="30">
        <v>22</v>
      </c>
      <c r="BH558" s="30">
        <v>0</v>
      </c>
      <c r="BI558" s="30">
        <v>50</v>
      </c>
      <c r="BJ558" s="30">
        <v>21</v>
      </c>
      <c r="BK558" s="30">
        <v>2</v>
      </c>
      <c r="BL558" s="30">
        <v>0</v>
      </c>
      <c r="BM558" s="30">
        <v>23</v>
      </c>
      <c r="BN558" s="35">
        <f t="shared" si="479"/>
        <v>19.291489409052723</v>
      </c>
      <c r="BO558" s="35">
        <f t="shared" si="480"/>
        <v>54.371579234946722</v>
      </c>
      <c r="BP558" s="35">
        <v>12.791035258778505</v>
      </c>
      <c r="BQ558" s="35">
        <v>12.953462105920366</v>
      </c>
      <c r="BR558" s="35">
        <v>-0.23954199108481086</v>
      </c>
      <c r="BS558" s="35">
        <v>-2.9676670346340635E-2</v>
      </c>
      <c r="BT558" s="35">
        <v>2.5098669740682849</v>
      </c>
      <c r="BU558" s="35">
        <f t="shared" si="481"/>
        <v>27.985145677336007</v>
      </c>
      <c r="BV558" s="35">
        <f t="shared" si="482"/>
        <v>78.87398081781997</v>
      </c>
      <c r="BW558" s="35">
        <v>4.7788297260060713</v>
      </c>
      <c r="BX558" s="35">
        <v>9.5472713322843475E-2</v>
      </c>
      <c r="BY558" s="35">
        <v>0.29830011780669635</v>
      </c>
      <c r="BZ558" s="35">
        <v>-13.866258825418894</v>
      </c>
      <c r="CA558" s="35">
        <f t="shared" si="483"/>
        <v>-8.6936562682832843</v>
      </c>
      <c r="CB558" s="35">
        <f t="shared" si="484"/>
        <v>-24.502401582873244</v>
      </c>
      <c r="CC558" s="22">
        <v>33</v>
      </c>
      <c r="CD558" s="23">
        <v>1595473</v>
      </c>
      <c r="CE558" s="76">
        <f t="shared" si="474"/>
        <v>3270719.65</v>
      </c>
      <c r="CF558" s="24">
        <v>18.100000000000001</v>
      </c>
      <c r="CG558" s="24">
        <v>11</v>
      </c>
      <c r="CH558" s="24">
        <v>16.3</v>
      </c>
      <c r="CI558" s="24">
        <v>5.4</v>
      </c>
      <c r="CJ558" s="24">
        <f t="shared" si="477"/>
        <v>12.281799056120999</v>
      </c>
      <c r="CK558" s="24">
        <v>2.5</v>
      </c>
      <c r="CL558" s="24">
        <f t="shared" si="478"/>
        <v>5.6860180815375001</v>
      </c>
      <c r="CM558" s="24">
        <v>7.9</v>
      </c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77"/>
      <c r="DA558" s="19">
        <v>1</v>
      </c>
    </row>
    <row r="559" spans="1:105" s="18" customFormat="1" x14ac:dyDescent="0.2">
      <c r="A559" s="75" t="s">
        <v>2452</v>
      </c>
      <c r="B559" s="19" t="s">
        <v>965</v>
      </c>
      <c r="C559" s="19" t="s">
        <v>957</v>
      </c>
      <c r="D559" s="19" t="s">
        <v>957</v>
      </c>
      <c r="E559" s="19" t="str">
        <f t="shared" si="485"/>
        <v xml:space="preserve">Forsberg, Peter </v>
      </c>
      <c r="F559" s="19" t="s">
        <v>2899</v>
      </c>
      <c r="G559" s="19" t="s">
        <v>1537</v>
      </c>
      <c r="H559" s="19">
        <v>17</v>
      </c>
      <c r="I559" s="19">
        <v>2</v>
      </c>
      <c r="J559" s="19">
        <v>13</v>
      </c>
      <c r="K559" s="19">
        <f>I559+J559</f>
        <v>15</v>
      </c>
      <c r="L559" s="19">
        <v>5</v>
      </c>
      <c r="M559" s="19">
        <v>16</v>
      </c>
      <c r="N559" s="19">
        <v>36</v>
      </c>
      <c r="O559" s="20">
        <f t="shared" si="475"/>
        <v>5.5555555555555552E-2</v>
      </c>
      <c r="P559" s="19">
        <v>404</v>
      </c>
      <c r="Q559" s="19">
        <v>1</v>
      </c>
      <c r="R559" s="19">
        <v>0</v>
      </c>
      <c r="S559" s="19">
        <v>127</v>
      </c>
      <c r="T559" s="19">
        <v>140</v>
      </c>
      <c r="U559" s="20">
        <f t="shared" si="476"/>
        <v>0.47565543071161048</v>
      </c>
      <c r="V559" s="19">
        <v>57</v>
      </c>
      <c r="W559" s="19">
        <v>1</v>
      </c>
      <c r="X559" s="19">
        <v>6</v>
      </c>
      <c r="Y559" s="19">
        <v>0</v>
      </c>
      <c r="Z559" s="19">
        <v>0</v>
      </c>
      <c r="AA559" s="19">
        <f>I559-W559-Y559</f>
        <v>1</v>
      </c>
      <c r="AB559" s="19">
        <f>J559-X559-Z559</f>
        <v>7</v>
      </c>
      <c r="AC559" s="24">
        <f t="shared" si="454"/>
        <v>4.4085231447465096</v>
      </c>
      <c r="AD559" s="24">
        <f t="shared" si="455"/>
        <v>26.45113886847906</v>
      </c>
      <c r="AE559" s="24">
        <f t="shared" si="456"/>
        <v>0</v>
      </c>
      <c r="AF559" s="24">
        <f t="shared" si="457"/>
        <v>0</v>
      </c>
      <c r="AG559" s="24">
        <f t="shared" si="458"/>
        <v>4.6502615772137181</v>
      </c>
      <c r="AH559" s="24">
        <f t="shared" si="459"/>
        <v>32.551831040496026</v>
      </c>
      <c r="AI559" s="21">
        <f t="shared" si="460"/>
        <v>2.5576438674675446</v>
      </c>
      <c r="AJ559" s="21">
        <f t="shared" si="461"/>
        <v>7.0536370315944161</v>
      </c>
      <c r="AK559" s="21">
        <f t="shared" si="462"/>
        <v>0</v>
      </c>
      <c r="AL559" s="21">
        <f t="shared" si="463"/>
        <v>1.3950784731641153</v>
      </c>
      <c r="AM559" s="21">
        <f t="shared" si="464"/>
        <v>0</v>
      </c>
      <c r="AN559" s="21">
        <f t="shared" si="465"/>
        <v>0</v>
      </c>
      <c r="AO559" s="36">
        <v>258.05</v>
      </c>
      <c r="AP559" s="36">
        <v>68.05</v>
      </c>
      <c r="AQ559" s="36">
        <v>7.1333333333333329</v>
      </c>
      <c r="AR559" s="36">
        <v>333.23333333333335</v>
      </c>
      <c r="AS559" s="19">
        <v>65</v>
      </c>
      <c r="AT559" s="19">
        <v>21</v>
      </c>
      <c r="AU559" s="19">
        <v>34</v>
      </c>
      <c r="AV559" s="19">
        <v>79</v>
      </c>
      <c r="AW559" s="19">
        <v>34</v>
      </c>
      <c r="AX559" s="24">
        <f t="shared" si="466"/>
        <v>11.703511053315994</v>
      </c>
      <c r="AY559" s="24">
        <f t="shared" si="467"/>
        <v>3.7811343403020907</v>
      </c>
      <c r="AZ559" s="24">
        <f t="shared" si="468"/>
        <v>6.1218365509652894</v>
      </c>
      <c r="BA559" s="24">
        <f t="shared" si="469"/>
        <v>14.224267280184055</v>
      </c>
      <c r="BB559" s="24">
        <f t="shared" si="470"/>
        <v>6.1218365509652894</v>
      </c>
      <c r="BC559" s="24">
        <f t="shared" si="471"/>
        <v>15.179411764705883</v>
      </c>
      <c r="BD559" s="24">
        <f t="shared" si="472"/>
        <v>0.41960784313725485</v>
      </c>
      <c r="BE559" s="24">
        <f t="shared" si="473"/>
        <v>4.0029411764705882</v>
      </c>
      <c r="BF559" s="30">
        <v>11</v>
      </c>
      <c r="BG559" s="30">
        <v>8</v>
      </c>
      <c r="BH559" s="30">
        <v>0</v>
      </c>
      <c r="BI559" s="30">
        <v>19</v>
      </c>
      <c r="BJ559" s="30">
        <v>6</v>
      </c>
      <c r="BK559" s="30">
        <v>0</v>
      </c>
      <c r="BL559" s="30">
        <v>0</v>
      </c>
      <c r="BM559" s="30">
        <v>6</v>
      </c>
      <c r="BN559" s="35">
        <f t="shared" si="479"/>
        <v>8.6255406685073446</v>
      </c>
      <c r="BO559" s="35">
        <f t="shared" si="480"/>
        <v>51.768774643437098</v>
      </c>
      <c r="BP559" s="35">
        <v>2.5317959170851698</v>
      </c>
      <c r="BQ559" s="35">
        <v>4.6188048102456278</v>
      </c>
      <c r="BR559" s="35">
        <v>-0.10563395005029963</v>
      </c>
      <c r="BS559" s="35">
        <v>-9.296324857225742E-2</v>
      </c>
      <c r="BT559" s="35">
        <v>-0.69179130618152551</v>
      </c>
      <c r="BU559" s="35">
        <f t="shared" si="481"/>
        <v>6.2602122225267145</v>
      </c>
      <c r="BV559" s="35">
        <f t="shared" si="482"/>
        <v>37.572545098689893</v>
      </c>
      <c r="BW559" s="35">
        <v>2.8766613021897443</v>
      </c>
      <c r="BX559" s="35">
        <v>0.1692599584357829</v>
      </c>
      <c r="BY559" s="35">
        <v>0.65386530913176411</v>
      </c>
      <c r="BZ559" s="35">
        <v>-1.3344581237766604</v>
      </c>
      <c r="CA559" s="35">
        <f t="shared" si="483"/>
        <v>2.365328445980631</v>
      </c>
      <c r="CB559" s="35">
        <f t="shared" si="484"/>
        <v>14.196229544747208</v>
      </c>
      <c r="CC559" s="22"/>
      <c r="CD559" s="19"/>
      <c r="CE559" s="76">
        <f t="shared" si="474"/>
        <v>165000</v>
      </c>
      <c r="CF559" s="24">
        <v>6.5</v>
      </c>
      <c r="CG559" s="24">
        <v>4.5999999999999996</v>
      </c>
      <c r="CH559" s="24">
        <v>3.2</v>
      </c>
      <c r="CI559" s="24">
        <v>1.9</v>
      </c>
      <c r="CJ559" s="24">
        <f t="shared" si="477"/>
        <v>9.3042236278310551</v>
      </c>
      <c r="CK559" s="24">
        <v>0.8</v>
      </c>
      <c r="CL559" s="24">
        <f t="shared" si="478"/>
        <v>3.9175678432972862</v>
      </c>
      <c r="CM559" s="24">
        <v>2.7</v>
      </c>
      <c r="CN559" s="19" t="s">
        <v>1589</v>
      </c>
      <c r="CO559" s="19" t="s">
        <v>2435</v>
      </c>
      <c r="CP559" s="19"/>
      <c r="CQ559" s="19" t="s">
        <v>2436</v>
      </c>
      <c r="CR559" s="19">
        <v>72</v>
      </c>
      <c r="CS559" s="19">
        <v>205</v>
      </c>
      <c r="CT559" s="19">
        <v>21</v>
      </c>
      <c r="CU559" s="19" t="s">
        <v>3402</v>
      </c>
      <c r="CV559" s="19" t="s">
        <v>2382</v>
      </c>
      <c r="CW559" s="19">
        <v>6</v>
      </c>
      <c r="CX559" s="19">
        <v>1</v>
      </c>
      <c r="CY559" s="19">
        <v>1</v>
      </c>
      <c r="CZ559" s="77"/>
      <c r="DA559" s="19">
        <v>1</v>
      </c>
    </row>
    <row r="560" spans="1:105" x14ac:dyDescent="0.2">
      <c r="A560" s="25" t="s">
        <v>2452</v>
      </c>
      <c r="B560" s="10" t="s">
        <v>965</v>
      </c>
      <c r="C560" s="10" t="s">
        <v>957</v>
      </c>
      <c r="D560" s="10" t="s">
        <v>957</v>
      </c>
      <c r="E560" s="10" t="s">
        <v>2898</v>
      </c>
      <c r="F560" s="10" t="s">
        <v>2899</v>
      </c>
      <c r="G560" s="10" t="s">
        <v>1537</v>
      </c>
      <c r="H560" s="10">
        <v>57</v>
      </c>
      <c r="I560" s="10">
        <v>13</v>
      </c>
      <c r="J560" s="10">
        <v>42</v>
      </c>
      <c r="K560" s="10">
        <v>55</v>
      </c>
      <c r="L560" s="10">
        <v>7</v>
      </c>
      <c r="M560" s="10">
        <v>88</v>
      </c>
      <c r="N560" s="10">
        <v>99</v>
      </c>
      <c r="O560" s="11">
        <v>0.13100000000000001</v>
      </c>
      <c r="P560" s="10">
        <v>1275</v>
      </c>
      <c r="Q560" s="10">
        <v>3</v>
      </c>
      <c r="R560" s="10">
        <v>0</v>
      </c>
      <c r="S560" s="10">
        <v>478</v>
      </c>
      <c r="T560" s="10">
        <v>479</v>
      </c>
      <c r="U560" s="11">
        <v>0.499</v>
      </c>
      <c r="V560" s="41">
        <v>28.7</v>
      </c>
      <c r="W560" s="10">
        <v>6</v>
      </c>
      <c r="X560" s="10">
        <v>19</v>
      </c>
      <c r="Y560" s="10">
        <v>0</v>
      </c>
      <c r="Z560" s="10">
        <v>0</v>
      </c>
      <c r="AA560" s="10">
        <v>7</v>
      </c>
      <c r="AB560" s="10">
        <v>23</v>
      </c>
      <c r="AC560" s="13">
        <f t="shared" si="454"/>
        <v>7.6504590275416531</v>
      </c>
      <c r="AD560" s="13">
        <f t="shared" si="455"/>
        <v>24.226453587215232</v>
      </c>
      <c r="AE560" s="13">
        <f t="shared" si="456"/>
        <v>0</v>
      </c>
      <c r="AF560" s="13">
        <f t="shared" si="457"/>
        <v>0</v>
      </c>
      <c r="AG560" s="13">
        <f t="shared" si="458"/>
        <v>10.527239231511537</v>
      </c>
      <c r="AH560" s="13">
        <f t="shared" si="459"/>
        <v>34.589500332109338</v>
      </c>
      <c r="AI560" s="29">
        <f t="shared" si="460"/>
        <v>2.9325880716353567</v>
      </c>
      <c r="AJ560" s="29">
        <f t="shared" si="461"/>
        <v>7.6504590275416522</v>
      </c>
      <c r="AK560" s="29">
        <f t="shared" si="462"/>
        <v>0</v>
      </c>
      <c r="AL560" s="29">
        <f t="shared" si="463"/>
        <v>2.0302532803629392</v>
      </c>
      <c r="AM560" s="29">
        <f t="shared" si="464"/>
        <v>0.51003060183611015</v>
      </c>
      <c r="AN560" s="29">
        <f t="shared" si="465"/>
        <v>0</v>
      </c>
      <c r="AO560" s="13">
        <v>797.93</v>
      </c>
      <c r="AP560" s="13">
        <v>235.28</v>
      </c>
      <c r="AQ560" s="13">
        <v>9.6300000000000008</v>
      </c>
      <c r="AR560" s="13">
        <v>1042.8499999999999</v>
      </c>
      <c r="AS560" s="41">
        <v>21</v>
      </c>
      <c r="AT560" s="41">
        <v>65</v>
      </c>
      <c r="AU560" s="41">
        <v>34</v>
      </c>
      <c r="AV560" s="41">
        <v>79</v>
      </c>
      <c r="AW560" s="41">
        <v>34</v>
      </c>
      <c r="AX560" s="13">
        <f t="shared" si="466"/>
        <v>1.2082274536126962</v>
      </c>
      <c r="AY560" s="13">
        <f t="shared" si="467"/>
        <v>3.7397516421345354</v>
      </c>
      <c r="AZ560" s="13">
        <f t="shared" si="468"/>
        <v>1.9561777820396029</v>
      </c>
      <c r="BA560" s="13">
        <f t="shared" si="469"/>
        <v>4.545236611209666</v>
      </c>
      <c r="BB560" s="13">
        <f t="shared" si="470"/>
        <v>1.9561777820396029</v>
      </c>
      <c r="BC560" s="13">
        <f t="shared" si="471"/>
        <v>13.99877192982456</v>
      </c>
      <c r="BD560" s="13">
        <f t="shared" si="472"/>
        <v>0.16894736842105265</v>
      </c>
      <c r="BE560" s="13">
        <f t="shared" si="473"/>
        <v>4.1277192982456139</v>
      </c>
      <c r="BF560" s="10">
        <v>39</v>
      </c>
      <c r="BG560" s="10">
        <v>30</v>
      </c>
      <c r="BH560" s="10">
        <v>0</v>
      </c>
      <c r="BI560" s="10">
        <v>69</v>
      </c>
      <c r="BJ560" s="10">
        <v>27</v>
      </c>
      <c r="BK560" s="10">
        <v>2</v>
      </c>
      <c r="BL560" s="10">
        <v>0</v>
      </c>
      <c r="BM560" s="10">
        <v>29</v>
      </c>
      <c r="BN560" s="39">
        <v>27.917000000000002</v>
      </c>
      <c r="BO560" s="39">
        <v>53.54</v>
      </c>
      <c r="BP560" s="13">
        <v>15.323</v>
      </c>
      <c r="BQ560" s="13">
        <v>17.571999999999999</v>
      </c>
      <c r="BR560" s="13">
        <v>-0.34499999999999997</v>
      </c>
      <c r="BS560" s="13">
        <v>-0.123</v>
      </c>
      <c r="BT560" s="13">
        <v>1.8180000000000001</v>
      </c>
      <c r="BU560" s="39">
        <v>34.244999999999997</v>
      </c>
      <c r="BV560" s="39">
        <v>65.676000000000002</v>
      </c>
      <c r="BW560" s="13">
        <v>7.6550000000000002</v>
      </c>
      <c r="BX560" s="13">
        <v>0.26500000000000001</v>
      </c>
      <c r="BY560" s="13">
        <v>0.95199999999999996</v>
      </c>
      <c r="BZ560" s="13">
        <v>-15.201000000000001</v>
      </c>
      <c r="CA560" s="39">
        <v>-6.3280000000000003</v>
      </c>
      <c r="CB560" s="39">
        <v>-12.137</v>
      </c>
      <c r="CC560" s="16">
        <v>23</v>
      </c>
      <c r="CD560" s="12">
        <v>1595473</v>
      </c>
      <c r="CE560" s="73">
        <f t="shared" si="474"/>
        <v>2295241.8596491227</v>
      </c>
      <c r="CF560" s="13">
        <v>24.6</v>
      </c>
      <c r="CG560" s="13">
        <v>15.6</v>
      </c>
      <c r="CH560" s="13">
        <v>19.5</v>
      </c>
      <c r="CI560" s="17">
        <v>4.4000000000000004</v>
      </c>
      <c r="CJ560" s="13">
        <f t="shared" si="477"/>
        <v>6.8336245389244814</v>
      </c>
      <c r="CK560" s="17">
        <v>2</v>
      </c>
      <c r="CL560" s="13">
        <f t="shared" si="478"/>
        <v>3.1061929722384001</v>
      </c>
      <c r="CM560" s="13">
        <v>6.3</v>
      </c>
      <c r="CN560" s="10" t="s">
        <v>1589</v>
      </c>
      <c r="CO560" s="10" t="s">
        <v>2435</v>
      </c>
      <c r="CP560" s="10">
        <v>0</v>
      </c>
      <c r="CQ560" s="10" t="s">
        <v>2436</v>
      </c>
      <c r="CR560" s="10">
        <v>72</v>
      </c>
      <c r="CS560" s="10">
        <v>205</v>
      </c>
      <c r="CT560" s="10">
        <v>21</v>
      </c>
      <c r="CU560" s="10" t="s">
        <v>3402</v>
      </c>
      <c r="CV560" s="10" t="s">
        <v>2382</v>
      </c>
      <c r="CW560" s="10">
        <v>6</v>
      </c>
      <c r="CX560" s="10">
        <v>1</v>
      </c>
      <c r="CY560" s="10">
        <v>1</v>
      </c>
      <c r="CZ560" s="79"/>
      <c r="DA560" s="10">
        <v>2</v>
      </c>
    </row>
    <row r="561" spans="1:105" x14ac:dyDescent="0.2">
      <c r="A561" s="44" t="s">
        <v>2372</v>
      </c>
      <c r="B561" s="43" t="s">
        <v>965</v>
      </c>
      <c r="C561" s="43" t="s">
        <v>957</v>
      </c>
      <c r="D561" s="42" t="s">
        <v>957</v>
      </c>
      <c r="E561" s="42" t="str">
        <f t="shared" ref="E561:E567" si="487">CONCATENATE(RIGHT(F561,LEN(F561)-SEARCH(" ",F561)), ", ", LEFT(F561, SEARCH(" ", F561)))</f>
        <v xml:space="preserve">Forsberg, Peter </v>
      </c>
      <c r="F561" s="42" t="s">
        <v>2899</v>
      </c>
      <c r="G561" s="45" t="s">
        <v>2380</v>
      </c>
      <c r="H561" s="43">
        <v>9</v>
      </c>
      <c r="I561" s="64">
        <v>1</v>
      </c>
      <c r="J561" s="64">
        <v>13</v>
      </c>
      <c r="K561" s="64">
        <v>14</v>
      </c>
      <c r="L561" s="43">
        <v>7</v>
      </c>
      <c r="M561">
        <v>8</v>
      </c>
      <c r="N561">
        <v>15</v>
      </c>
      <c r="O561" s="4">
        <f>IF(N561=0,0,I561/N561)</f>
        <v>6.6666666666666666E-2</v>
      </c>
      <c r="Q561">
        <v>0</v>
      </c>
      <c r="R561">
        <v>0</v>
      </c>
      <c r="S561">
        <v>4</v>
      </c>
      <c r="T561">
        <v>0</v>
      </c>
      <c r="U561" s="4">
        <f>IF(S561+T561=0,0,S561/(S561+T561))</f>
        <v>1</v>
      </c>
      <c r="V561">
        <v>0.8</v>
      </c>
      <c r="W561">
        <v>0</v>
      </c>
      <c r="X561">
        <v>4</v>
      </c>
      <c r="Y561">
        <v>0</v>
      </c>
      <c r="Z561">
        <v>0</v>
      </c>
      <c r="AA561">
        <v>1</v>
      </c>
      <c r="AB561">
        <v>9</v>
      </c>
      <c r="AC561" s="9">
        <f t="shared" si="454"/>
        <v>0</v>
      </c>
      <c r="AD561" s="9">
        <f t="shared" si="455"/>
        <v>33.994334277620403</v>
      </c>
      <c r="AE561" s="9">
        <f t="shared" si="456"/>
        <v>0</v>
      </c>
      <c r="AF561" s="9">
        <f t="shared" si="457"/>
        <v>0</v>
      </c>
      <c r="AG561" s="9">
        <f t="shared" si="458"/>
        <v>8.7410464975112312</v>
      </c>
      <c r="AH561" s="9">
        <f t="shared" si="459"/>
        <v>78.669418477601084</v>
      </c>
      <c r="AI561" s="58">
        <f t="shared" si="460"/>
        <v>4.3705232487556147</v>
      </c>
      <c r="AJ561" s="58">
        <f t="shared" si="461"/>
        <v>10.19830028328612</v>
      </c>
      <c r="AK561" s="58">
        <f t="shared" si="462"/>
        <v>0</v>
      </c>
      <c r="AL561" s="58">
        <f t="shared" si="463"/>
        <v>1.3111569746266845</v>
      </c>
      <c r="AM561" s="58">
        <f t="shared" si="464"/>
        <v>0</v>
      </c>
      <c r="AN561" s="58">
        <f t="shared" si="465"/>
        <v>0</v>
      </c>
      <c r="AO561" s="56">
        <v>137.28333333333333</v>
      </c>
      <c r="AP561" s="56">
        <v>35.299999999999997</v>
      </c>
      <c r="AQ561" s="56">
        <v>0.6166666666666667</v>
      </c>
      <c r="AR561" s="57">
        <f>SUM(AO561:AQ561)</f>
        <v>173.2</v>
      </c>
      <c r="AS561">
        <v>0</v>
      </c>
      <c r="AT561">
        <v>9</v>
      </c>
      <c r="AU561">
        <v>2</v>
      </c>
      <c r="AV561">
        <v>15</v>
      </c>
      <c r="AW561">
        <v>10</v>
      </c>
      <c r="AX561" s="9">
        <f t="shared" si="466"/>
        <v>0</v>
      </c>
      <c r="AY561" s="9">
        <f t="shared" si="467"/>
        <v>3.1177829099307162</v>
      </c>
      <c r="AZ561" s="9">
        <f t="shared" si="468"/>
        <v>0.69284064665127021</v>
      </c>
      <c r="BA561" s="9">
        <f t="shared" si="469"/>
        <v>5.1963048498845268</v>
      </c>
      <c r="BB561" s="9">
        <f t="shared" si="470"/>
        <v>3.4642032332563515</v>
      </c>
      <c r="BC561" s="33">
        <f t="shared" si="471"/>
        <v>15.253703703703703</v>
      </c>
      <c r="BD561" s="33">
        <f t="shared" si="472"/>
        <v>6.851851851851852E-2</v>
      </c>
      <c r="BE561" s="33">
        <f t="shared" si="473"/>
        <v>3.9222222222222221</v>
      </c>
      <c r="BF561" s="42">
        <f>BI561-BG561-BH561</f>
        <v>10</v>
      </c>
      <c r="BG561" s="43">
        <v>6</v>
      </c>
      <c r="BH561" s="43">
        <v>0</v>
      </c>
      <c r="BI561" s="43">
        <v>16</v>
      </c>
      <c r="BJ561" s="42">
        <f>BM561-BK561-BL561</f>
        <v>3</v>
      </c>
      <c r="BK561" s="43">
        <v>0</v>
      </c>
      <c r="BL561" s="43">
        <v>0</v>
      </c>
      <c r="BM561" s="43">
        <v>3</v>
      </c>
      <c r="BN561" s="34">
        <f>BU561+CA561</f>
        <v>12.974008904496719</v>
      </c>
      <c r="BO561" s="34">
        <f>BN561/AR561*2000</f>
        <v>149.8153453175141</v>
      </c>
      <c r="BP561" s="33">
        <v>7.2101251456121078</v>
      </c>
      <c r="BQ561" s="33">
        <v>2.7720241303188229</v>
      </c>
      <c r="BR561" s="33">
        <v>1.8610202757530772</v>
      </c>
      <c r="BS561" s="33">
        <v>-9.4362987618521257E-3</v>
      </c>
      <c r="BT561" s="33">
        <v>0</v>
      </c>
      <c r="BU561" s="9">
        <f>SUM(BP561:BT561)</f>
        <v>11.833733252922157</v>
      </c>
      <c r="BV561" s="34">
        <f>BU561/AR561*2000</f>
        <v>136.64818998755379</v>
      </c>
      <c r="BW561" s="33">
        <v>1.9200268011445496</v>
      </c>
      <c r="BX561" s="33">
        <v>0.15188600233764482</v>
      </c>
      <c r="BY561" s="33">
        <v>6.8496314664529101E-2</v>
      </c>
      <c r="BZ561" s="33">
        <v>-1.0001334665721617</v>
      </c>
      <c r="CA561" s="9">
        <f>SUM(BW561:BZ561)</f>
        <v>1.1402756515745618</v>
      </c>
      <c r="CB561" s="34">
        <f>CA561/AR561*2000</f>
        <v>13.167155329960298</v>
      </c>
      <c r="CE561" s="68">
        <f t="shared" si="474"/>
        <v>165000</v>
      </c>
      <c r="CF561" s="62">
        <v>4.8</v>
      </c>
      <c r="CG561" s="62">
        <v>3.2</v>
      </c>
      <c r="CH561" s="62">
        <v>7.2</v>
      </c>
      <c r="CI561" s="62">
        <v>2.2000000000000002</v>
      </c>
      <c r="CJ561" s="63">
        <f t="shared" si="477"/>
        <v>21.040886267633699</v>
      </c>
      <c r="CK561" s="62">
        <v>1.5</v>
      </c>
      <c r="CL561" s="63">
        <f t="shared" si="478"/>
        <v>14.346058818841156</v>
      </c>
      <c r="CM561" s="62">
        <v>3.7</v>
      </c>
      <c r="CN561" t="s">
        <v>657</v>
      </c>
      <c r="CO561" t="s">
        <v>2435</v>
      </c>
      <c r="CQ561" t="s">
        <v>2436</v>
      </c>
      <c r="CR561">
        <v>72</v>
      </c>
      <c r="CS561">
        <v>205</v>
      </c>
      <c r="CT561">
        <v>21</v>
      </c>
      <c r="CU561" t="s">
        <v>3402</v>
      </c>
      <c r="CZ561" s="72">
        <v>5000000</v>
      </c>
      <c r="DA561">
        <v>0</v>
      </c>
    </row>
    <row r="562" spans="1:105" x14ac:dyDescent="0.2">
      <c r="A562" s="38" t="s">
        <v>2452</v>
      </c>
      <c r="B562" t="s">
        <v>961</v>
      </c>
      <c r="C562" t="s">
        <v>961</v>
      </c>
      <c r="D562" s="82" t="s">
        <v>957</v>
      </c>
      <c r="E562" t="str">
        <f t="shared" si="487"/>
        <v xml:space="preserve">Salei, Ruslan </v>
      </c>
      <c r="F562" t="s">
        <v>506</v>
      </c>
      <c r="G562" t="s">
        <v>1524</v>
      </c>
      <c r="H562">
        <v>82</v>
      </c>
      <c r="I562">
        <v>6</v>
      </c>
      <c r="J562">
        <v>26</v>
      </c>
      <c r="K562">
        <f>I562+J562</f>
        <v>32</v>
      </c>
      <c r="L562">
        <v>-13</v>
      </c>
      <c r="M562">
        <v>102</v>
      </c>
      <c r="N562">
        <v>148</v>
      </c>
      <c r="O562" s="4">
        <f>IF(N562=0,0,I562/N562)</f>
        <v>4.0540540540540543E-2</v>
      </c>
      <c r="P562">
        <v>2355</v>
      </c>
      <c r="Q562">
        <v>0</v>
      </c>
      <c r="R562">
        <v>0</v>
      </c>
      <c r="S562">
        <v>0</v>
      </c>
      <c r="T562">
        <v>0</v>
      </c>
      <c r="U562" s="4">
        <f>IF(S562+T562=0,0,S562/(S562+T562))</f>
        <v>0</v>
      </c>
      <c r="V562" s="40">
        <v>0</v>
      </c>
      <c r="W562">
        <v>2</v>
      </c>
      <c r="X562">
        <v>18</v>
      </c>
      <c r="Y562">
        <v>0</v>
      </c>
      <c r="Z562">
        <v>0</v>
      </c>
      <c r="AA562">
        <f>I562-W562-Y562</f>
        <v>4</v>
      </c>
      <c r="AB562">
        <f>J562-X562-Z562</f>
        <v>8</v>
      </c>
      <c r="AC562" s="9">
        <f t="shared" si="454"/>
        <v>2.2237321638149363</v>
      </c>
      <c r="AD562" s="9">
        <f t="shared" si="455"/>
        <v>20.013589474334424</v>
      </c>
      <c r="AE562" s="9">
        <f t="shared" si="456"/>
        <v>0</v>
      </c>
      <c r="AF562" s="9">
        <f t="shared" si="457"/>
        <v>0</v>
      </c>
      <c r="AG562" s="9">
        <f t="shared" si="458"/>
        <v>3.4576735139807666</v>
      </c>
      <c r="AH562" s="9">
        <f t="shared" si="459"/>
        <v>6.9153470279615332</v>
      </c>
      <c r="AI562" s="6">
        <f t="shared" si="460"/>
        <v>2.1610459462379792</v>
      </c>
      <c r="AJ562" s="6">
        <f t="shared" si="461"/>
        <v>7.5606893569707836</v>
      </c>
      <c r="AK562" s="6">
        <f t="shared" si="462"/>
        <v>0.47015802533629364</v>
      </c>
      <c r="AL562" s="6">
        <f t="shared" si="463"/>
        <v>2.6364760544103345</v>
      </c>
      <c r="AM562" s="6">
        <f t="shared" si="464"/>
        <v>0.66711964914448085</v>
      </c>
      <c r="AN562" s="6">
        <f t="shared" si="465"/>
        <v>6.3471333420399638</v>
      </c>
      <c r="AO562" s="32">
        <v>1388.2166666666667</v>
      </c>
      <c r="AP562" s="32">
        <v>269.81666666666666</v>
      </c>
      <c r="AQ562" s="32">
        <v>255.23333333333329</v>
      </c>
      <c r="AR562" s="32">
        <v>1913.2666666666667</v>
      </c>
      <c r="AS562" s="40">
        <v>147</v>
      </c>
      <c r="AT562" s="40">
        <v>192</v>
      </c>
      <c r="AU562" s="40">
        <v>78</v>
      </c>
      <c r="AV562" s="40">
        <v>61</v>
      </c>
      <c r="AW562" s="40">
        <v>30</v>
      </c>
      <c r="AX562" s="9">
        <f t="shared" si="466"/>
        <v>4.6099167218369983</v>
      </c>
      <c r="AY562" s="9">
        <f t="shared" si="467"/>
        <v>6.0211157183177111</v>
      </c>
      <c r="AZ562" s="9">
        <f t="shared" si="468"/>
        <v>2.4460782605665701</v>
      </c>
      <c r="BA562" s="9">
        <f t="shared" si="469"/>
        <v>1.9129586396738565</v>
      </c>
      <c r="BB562" s="9">
        <f t="shared" si="470"/>
        <v>0.9407993309871423</v>
      </c>
      <c r="BC562" s="9">
        <f t="shared" si="471"/>
        <v>16.929471544715447</v>
      </c>
      <c r="BD562" s="9">
        <f t="shared" si="472"/>
        <v>3.1126016260162594</v>
      </c>
      <c r="BE562" s="9">
        <f t="shared" si="473"/>
        <v>3.2904471544715448</v>
      </c>
      <c r="BF562" s="3">
        <v>50</v>
      </c>
      <c r="BG562" s="3">
        <v>34</v>
      </c>
      <c r="BH562" s="3">
        <v>2</v>
      </c>
      <c r="BI562" s="3">
        <v>86</v>
      </c>
      <c r="BJ562" s="3">
        <v>61</v>
      </c>
      <c r="BK562" s="3">
        <v>3</v>
      </c>
      <c r="BL562" s="3">
        <v>27</v>
      </c>
      <c r="BM562" s="3">
        <v>91</v>
      </c>
      <c r="BN562" s="34">
        <f>BU562+CA562</f>
        <v>40.643373709297364</v>
      </c>
      <c r="BO562" s="34">
        <f>BN562/AR562*2000</f>
        <v>42.485843105297079</v>
      </c>
      <c r="BP562" s="34">
        <v>3.5484459199420786</v>
      </c>
      <c r="BQ562" s="34">
        <v>9.0700034899373243</v>
      </c>
      <c r="BR562" s="34">
        <v>-1.799794539505615</v>
      </c>
      <c r="BS562" s="34">
        <v>-0.53793206516781544</v>
      </c>
      <c r="BT562" s="34">
        <v>0</v>
      </c>
      <c r="BU562" s="34">
        <f>SUM(BP562:BT562)</f>
        <v>10.280722805205972</v>
      </c>
      <c r="BV562" s="34">
        <f>BU562/AR562*2000</f>
        <v>10.746774596891152</v>
      </c>
      <c r="BW562" s="34">
        <v>25.218910628363929</v>
      </c>
      <c r="BX562" s="34">
        <v>5.689961767841365</v>
      </c>
      <c r="BY562" s="34">
        <v>11.934973234797649</v>
      </c>
      <c r="BZ562" s="34">
        <v>-12.481194726911555</v>
      </c>
      <c r="CA562" s="34">
        <f>SUM(BW562:BZ562)</f>
        <v>30.362650904091389</v>
      </c>
      <c r="CB562" s="34">
        <f>CA562/AR562*2000</f>
        <v>31.739068508405925</v>
      </c>
      <c r="CC562" s="15">
        <v>31</v>
      </c>
      <c r="CD562" s="7">
        <v>1226768</v>
      </c>
      <c r="CE562" s="68">
        <f t="shared" si="474"/>
        <v>1226768</v>
      </c>
      <c r="CF562" s="9">
        <v>40.4</v>
      </c>
      <c r="CG562" s="9">
        <v>37.1</v>
      </c>
      <c r="CH562" s="9">
        <v>-14.5</v>
      </c>
      <c r="CI562" s="9">
        <v>1.8</v>
      </c>
      <c r="CJ562" s="9">
        <f t="shared" si="477"/>
        <v>1.476428410310392</v>
      </c>
      <c r="CK562" s="9">
        <v>-0.8</v>
      </c>
      <c r="CL562" s="9">
        <f t="shared" si="478"/>
        <v>-0.65619040458239641</v>
      </c>
      <c r="CM562" s="9">
        <v>1</v>
      </c>
      <c r="CN562" t="s">
        <v>3634</v>
      </c>
      <c r="CO562" t="s">
        <v>3635</v>
      </c>
      <c r="CQ562" t="s">
        <v>3636</v>
      </c>
      <c r="CR562">
        <v>73</v>
      </c>
      <c r="CS562">
        <v>212</v>
      </c>
      <c r="CT562">
        <v>24</v>
      </c>
      <c r="CU562" t="s">
        <v>3402</v>
      </c>
      <c r="CV562" t="s">
        <v>2382</v>
      </c>
      <c r="CW562">
        <v>0</v>
      </c>
      <c r="CX562">
        <v>0</v>
      </c>
      <c r="CY562">
        <v>0</v>
      </c>
      <c r="CZ562" s="70"/>
      <c r="DA562">
        <v>0</v>
      </c>
    </row>
    <row r="563" spans="1:105" x14ac:dyDescent="0.2">
      <c r="A563" s="78" t="s">
        <v>2372</v>
      </c>
      <c r="B563" s="52" t="s">
        <v>961</v>
      </c>
      <c r="C563" s="52" t="s">
        <v>957</v>
      </c>
      <c r="D563" s="53" t="s">
        <v>957</v>
      </c>
      <c r="E563" s="53" t="str">
        <f t="shared" si="487"/>
        <v xml:space="preserve">Salei, Ruslan </v>
      </c>
      <c r="F563" s="53" t="s">
        <v>506</v>
      </c>
      <c r="G563" s="54" t="s">
        <v>2374</v>
      </c>
      <c r="H563" s="52">
        <v>17</v>
      </c>
      <c r="I563" s="53"/>
      <c r="J563" s="53"/>
      <c r="K563" s="53"/>
      <c r="L563" s="52">
        <v>1</v>
      </c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24">
        <f t="shared" si="454"/>
        <v>0</v>
      </c>
      <c r="AD563" s="24">
        <f t="shared" si="455"/>
        <v>0</v>
      </c>
      <c r="AE563" s="24">
        <f t="shared" si="456"/>
        <v>0</v>
      </c>
      <c r="AF563" s="24">
        <f t="shared" si="457"/>
        <v>0</v>
      </c>
      <c r="AG563" s="24">
        <f t="shared" si="458"/>
        <v>0</v>
      </c>
      <c r="AH563" s="24">
        <f t="shared" si="459"/>
        <v>0</v>
      </c>
      <c r="AI563" s="21">
        <f t="shared" si="460"/>
        <v>2.7937657634352977</v>
      </c>
      <c r="AJ563" s="21">
        <f t="shared" si="461"/>
        <v>2.6775753068055037</v>
      </c>
      <c r="AK563" s="21">
        <f t="shared" si="462"/>
        <v>0</v>
      </c>
      <c r="AL563" s="21">
        <f t="shared" si="463"/>
        <v>2.5609519498156894</v>
      </c>
      <c r="AM563" s="21">
        <f t="shared" si="464"/>
        <v>0</v>
      </c>
      <c r="AN563" s="21">
        <f t="shared" si="465"/>
        <v>2.3841059602649004</v>
      </c>
      <c r="AO563" s="60">
        <v>257.71666666666664</v>
      </c>
      <c r="AP563" s="60">
        <v>44.81666666666667</v>
      </c>
      <c r="AQ563" s="60">
        <v>25.166666666666668</v>
      </c>
      <c r="AR563" s="61">
        <f>SUM(AO563:AQ563)</f>
        <v>327.7</v>
      </c>
      <c r="AS563" s="19"/>
      <c r="AT563" s="19"/>
      <c r="AU563" s="19"/>
      <c r="AV563" s="19"/>
      <c r="AW563" s="19"/>
      <c r="AX563" s="24">
        <f t="shared" si="466"/>
        <v>0</v>
      </c>
      <c r="AY563" s="24">
        <f t="shared" si="467"/>
        <v>0</v>
      </c>
      <c r="AZ563" s="24">
        <f t="shared" si="468"/>
        <v>0</v>
      </c>
      <c r="BA563" s="24">
        <f t="shared" si="469"/>
        <v>0</v>
      </c>
      <c r="BB563" s="24">
        <f t="shared" si="470"/>
        <v>0</v>
      </c>
      <c r="BC563" s="24">
        <f t="shared" si="471"/>
        <v>15.159803921568626</v>
      </c>
      <c r="BD563" s="24">
        <f t="shared" si="472"/>
        <v>1.4803921568627452</v>
      </c>
      <c r="BE563" s="24">
        <f t="shared" si="473"/>
        <v>2.636274509803922</v>
      </c>
      <c r="BF563" s="53">
        <f>BI563-BG563-BH563</f>
        <v>12</v>
      </c>
      <c r="BG563" s="52">
        <v>2</v>
      </c>
      <c r="BH563" s="52">
        <v>0</v>
      </c>
      <c r="BI563" s="52">
        <v>14</v>
      </c>
      <c r="BJ563" s="53">
        <f>BM563-BK563-BL563</f>
        <v>11</v>
      </c>
      <c r="BK563" s="52">
        <v>0</v>
      </c>
      <c r="BL563" s="52">
        <v>1</v>
      </c>
      <c r="BM563" s="52">
        <v>12</v>
      </c>
      <c r="BN563" s="35">
        <f>BU563+CA563</f>
        <v>11.050369788812592</v>
      </c>
      <c r="BO563" s="35">
        <f>BN563/AR563*2000</f>
        <v>67.441988335749727</v>
      </c>
      <c r="BP563" s="24">
        <v>6.2463626794958369</v>
      </c>
      <c r="BQ563" s="24">
        <v>0.22850858178479583</v>
      </c>
      <c r="BR563" s="24">
        <v>-0.65465862740347558</v>
      </c>
      <c r="BS563" s="24">
        <v>-7.319946203150296E-2</v>
      </c>
      <c r="BT563" s="24">
        <v>0</v>
      </c>
      <c r="BU563" s="24">
        <f>SUM(BP563:BT563)</f>
        <v>5.747013171845655</v>
      </c>
      <c r="BV563" s="35">
        <f>BU563/AR563*2000</f>
        <v>35.074843892863321</v>
      </c>
      <c r="BW563" s="24">
        <v>4.3051232179035965</v>
      </c>
      <c r="BX563" s="24">
        <v>1.4128632021774326</v>
      </c>
      <c r="BY563" s="24">
        <v>2.5451178061854631</v>
      </c>
      <c r="BZ563" s="24">
        <v>-2.959747609299554</v>
      </c>
      <c r="CA563" s="24">
        <f>SUM(BW563:BZ563)</f>
        <v>5.3033566169669379</v>
      </c>
      <c r="CB563" s="35">
        <f>CA563/AR563*2000</f>
        <v>32.367144442886406</v>
      </c>
      <c r="CC563" s="22"/>
      <c r="CD563" s="19"/>
      <c r="CE563" s="76">
        <f t="shared" si="474"/>
        <v>165000</v>
      </c>
      <c r="CF563" s="24"/>
      <c r="CG563" s="24"/>
      <c r="CH563" s="24"/>
      <c r="CI563" s="24"/>
      <c r="CJ563" s="24"/>
      <c r="CK563" s="24"/>
      <c r="CL563" s="24"/>
      <c r="CM563" s="24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74">
        <v>3025000</v>
      </c>
      <c r="DA563" s="19">
        <v>1</v>
      </c>
    </row>
    <row r="564" spans="1:105" x14ac:dyDescent="0.2">
      <c r="A564" s="78" t="s">
        <v>2372</v>
      </c>
      <c r="B564" s="52" t="s">
        <v>961</v>
      </c>
      <c r="C564" s="52" t="s">
        <v>961</v>
      </c>
      <c r="D564" s="53" t="s">
        <v>957</v>
      </c>
      <c r="E564" s="53" t="str">
        <f t="shared" si="487"/>
        <v xml:space="preserve">Salei, Ruslan </v>
      </c>
      <c r="F564" s="53" t="s">
        <v>506</v>
      </c>
      <c r="G564" s="54" t="s">
        <v>2374</v>
      </c>
      <c r="H564" s="52">
        <v>65</v>
      </c>
      <c r="I564" s="19">
        <v>3</v>
      </c>
      <c r="J564" s="19">
        <v>20</v>
      </c>
      <c r="K564" s="19">
        <v>23</v>
      </c>
      <c r="L564" s="52">
        <v>-5</v>
      </c>
      <c r="M564" s="19">
        <v>75</v>
      </c>
      <c r="N564" s="19">
        <v>81</v>
      </c>
      <c r="O564" s="20">
        <f>IF(N564=0,0,I564/N564)</f>
        <v>3.7037037037037035E-2</v>
      </c>
      <c r="P564" s="19"/>
      <c r="Q564" s="19"/>
      <c r="R564" s="19"/>
      <c r="S564" s="19">
        <v>0</v>
      </c>
      <c r="T564" s="19">
        <v>1</v>
      </c>
      <c r="U564" s="20">
        <f>IF(S564+T564=0,0,S564/(S564+T564))</f>
        <v>0</v>
      </c>
      <c r="V564" s="19"/>
      <c r="W564" s="19"/>
      <c r="X564" s="19"/>
      <c r="Y564" s="19"/>
      <c r="Z564" s="19"/>
      <c r="AA564" s="19"/>
      <c r="AB564" s="19"/>
      <c r="AC564" s="24">
        <f t="shared" si="454"/>
        <v>0</v>
      </c>
      <c r="AD564" s="24">
        <f t="shared" si="455"/>
        <v>0</v>
      </c>
      <c r="AE564" s="24">
        <f t="shared" si="456"/>
        <v>0</v>
      </c>
      <c r="AF564" s="24">
        <f t="shared" si="457"/>
        <v>0</v>
      </c>
      <c r="AG564" s="24">
        <f t="shared" si="458"/>
        <v>0</v>
      </c>
      <c r="AH564" s="24">
        <f t="shared" si="459"/>
        <v>0</v>
      </c>
      <c r="AI564" s="21">
        <f t="shared" si="460"/>
        <v>2.1325209444021325</v>
      </c>
      <c r="AJ564" s="21">
        <f t="shared" si="461"/>
        <v>6.2943940552945028</v>
      </c>
      <c r="AK564" s="21">
        <f t="shared" si="462"/>
        <v>1.0069930069930071</v>
      </c>
      <c r="AL564" s="21">
        <f t="shared" si="463"/>
        <v>2.5387154100025384</v>
      </c>
      <c r="AM564" s="21">
        <f t="shared" si="464"/>
        <v>0</v>
      </c>
      <c r="AN564" s="21">
        <f t="shared" si="465"/>
        <v>5.7062937062937058</v>
      </c>
      <c r="AO564" s="60">
        <v>1181.7</v>
      </c>
      <c r="AP564" s="60">
        <v>152.51666666666668</v>
      </c>
      <c r="AQ564" s="60">
        <v>178.75</v>
      </c>
      <c r="AR564" s="61">
        <f>SUM(AO564:AQ564)</f>
        <v>1512.9666666666667</v>
      </c>
      <c r="AS564" s="19"/>
      <c r="AT564" s="19"/>
      <c r="AU564" s="19"/>
      <c r="AV564" s="19"/>
      <c r="AW564" s="19"/>
      <c r="AX564" s="24">
        <f t="shared" si="466"/>
        <v>0</v>
      </c>
      <c r="AY564" s="24">
        <f t="shared" si="467"/>
        <v>0</v>
      </c>
      <c r="AZ564" s="24">
        <f t="shared" si="468"/>
        <v>0</v>
      </c>
      <c r="BA564" s="24">
        <f t="shared" si="469"/>
        <v>0</v>
      </c>
      <c r="BB564" s="24">
        <f t="shared" si="470"/>
        <v>0</v>
      </c>
      <c r="BC564" s="24">
        <f t="shared" si="471"/>
        <v>18.18</v>
      </c>
      <c r="BD564" s="24">
        <f t="shared" si="472"/>
        <v>2.75</v>
      </c>
      <c r="BE564" s="24">
        <f t="shared" si="473"/>
        <v>2.3464102564102567</v>
      </c>
      <c r="BF564" s="53">
        <f>BI564-BG564-BH564</f>
        <v>42</v>
      </c>
      <c r="BG564" s="52">
        <v>16</v>
      </c>
      <c r="BH564" s="52">
        <v>3</v>
      </c>
      <c r="BI564" s="52">
        <v>61</v>
      </c>
      <c r="BJ564" s="53">
        <f>BM564-BK564-BL564</f>
        <v>50</v>
      </c>
      <c r="BK564" s="52">
        <v>0</v>
      </c>
      <c r="BL564" s="52">
        <v>17</v>
      </c>
      <c r="BM564" s="52">
        <v>67</v>
      </c>
      <c r="BN564" s="35">
        <f>BU564+CA564</f>
        <v>20.909453565809855</v>
      </c>
      <c r="BO564" s="35">
        <f>BN564/AR564*2000</f>
        <v>27.640336071484086</v>
      </c>
      <c r="BP564" s="24">
        <v>6.3474439827495477</v>
      </c>
      <c r="BQ564" s="24">
        <v>2.4705659577857486</v>
      </c>
      <c r="BR564" s="24">
        <v>-2.843482187559538</v>
      </c>
      <c r="BS564" s="24">
        <v>0.3298412636219834</v>
      </c>
      <c r="BT564" s="24">
        <v>0</v>
      </c>
      <c r="BU564" s="24">
        <f>SUM(BP564:BT564)</f>
        <v>6.3043690165977413</v>
      </c>
      <c r="BV564" s="35">
        <f>BU564/AR564*2000</f>
        <v>8.333784419041276</v>
      </c>
      <c r="BW564" s="24">
        <v>10.90350054434894</v>
      </c>
      <c r="BX564" s="24">
        <v>2.6465741805283471</v>
      </c>
      <c r="BY564" s="24">
        <v>5.7474931006952437</v>
      </c>
      <c r="BZ564" s="24">
        <v>-4.6924832763604183</v>
      </c>
      <c r="CA564" s="24">
        <f>SUM(BW564:BZ564)</f>
        <v>14.605084549212114</v>
      </c>
      <c r="CB564" s="35">
        <f>CA564/AR564*2000</f>
        <v>19.306551652442813</v>
      </c>
      <c r="CC564" s="55">
        <v>43.043357999999998</v>
      </c>
      <c r="CD564" s="19">
        <v>1386330</v>
      </c>
      <c r="CE564" s="76">
        <f t="shared" si="474"/>
        <v>1748908.6153846155</v>
      </c>
      <c r="CF564" s="24"/>
      <c r="CG564" s="24"/>
      <c r="CH564" s="24"/>
      <c r="CI564" s="24"/>
      <c r="CJ564" s="24"/>
      <c r="CK564" s="24"/>
      <c r="CL564" s="24"/>
      <c r="CM564" s="24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74">
        <v>3025000</v>
      </c>
      <c r="DA564" s="19">
        <v>1</v>
      </c>
    </row>
    <row r="565" spans="1:105" x14ac:dyDescent="0.2">
      <c r="A565" s="80" t="s">
        <v>2372</v>
      </c>
      <c r="B565" s="48" t="s">
        <v>961</v>
      </c>
      <c r="C565" s="48" t="s">
        <v>957</v>
      </c>
      <c r="D565" s="49" t="s">
        <v>957</v>
      </c>
      <c r="E565" s="49" t="str">
        <f t="shared" si="487"/>
        <v xml:space="preserve">Salei, Ruslan </v>
      </c>
      <c r="F565" s="49" t="s">
        <v>506</v>
      </c>
      <c r="G565" s="50" t="s">
        <v>2374</v>
      </c>
      <c r="H565" s="48">
        <v>82</v>
      </c>
      <c r="I565" s="65">
        <v>6</v>
      </c>
      <c r="J565" s="65">
        <v>24</v>
      </c>
      <c r="K565" s="65">
        <v>30</v>
      </c>
      <c r="L565" s="48">
        <v>-4</v>
      </c>
      <c r="M565" s="10">
        <v>98</v>
      </c>
      <c r="N565" s="10">
        <v>111</v>
      </c>
      <c r="O565" s="11">
        <f>IF(N565=0,0,I565/N565)</f>
        <v>5.4054054054054057E-2</v>
      </c>
      <c r="P565" s="10"/>
      <c r="Q565" s="10">
        <v>1</v>
      </c>
      <c r="R565" s="10">
        <v>0</v>
      </c>
      <c r="S565" s="10">
        <v>0</v>
      </c>
      <c r="T565" s="10">
        <v>1</v>
      </c>
      <c r="U565" s="11">
        <f>IF(S565+T565=0,0,S565/(S565+T565))</f>
        <v>0</v>
      </c>
      <c r="V565" s="10">
        <v>0</v>
      </c>
      <c r="W565" s="10">
        <v>1</v>
      </c>
      <c r="X565" s="10">
        <v>9</v>
      </c>
      <c r="Y565" s="10">
        <v>0</v>
      </c>
      <c r="Z565" s="10">
        <v>1</v>
      </c>
      <c r="AA565" s="10">
        <v>5</v>
      </c>
      <c r="AB565" s="10">
        <v>14</v>
      </c>
      <c r="AC565" s="13">
        <f t="shared" si="454"/>
        <v>1.5205271160669032</v>
      </c>
      <c r="AD565" s="13">
        <f t="shared" si="455"/>
        <v>13.684744044602128</v>
      </c>
      <c r="AE565" s="13">
        <f t="shared" si="456"/>
        <v>0</v>
      </c>
      <c r="AF565" s="13">
        <f t="shared" si="457"/>
        <v>1.4713094654242276</v>
      </c>
      <c r="AG565" s="13">
        <f t="shared" si="458"/>
        <v>4.1684035014589407</v>
      </c>
      <c r="AH565" s="13">
        <f t="shared" si="459"/>
        <v>11.671529804085035</v>
      </c>
      <c r="AI565" s="29">
        <f t="shared" si="460"/>
        <v>2.2509378907878284</v>
      </c>
      <c r="AJ565" s="29">
        <f t="shared" si="461"/>
        <v>5.4738976178408514</v>
      </c>
      <c r="AK565" s="29">
        <f t="shared" si="462"/>
        <v>0.88278567925453644</v>
      </c>
      <c r="AL565" s="29">
        <f t="shared" si="463"/>
        <v>2.542726135889954</v>
      </c>
      <c r="AM565" s="29">
        <f t="shared" si="464"/>
        <v>0</v>
      </c>
      <c r="AN565" s="29">
        <f t="shared" si="465"/>
        <v>5.2967140755272188</v>
      </c>
      <c r="AO565" s="13">
        <v>1439.4</v>
      </c>
      <c r="AP565" s="13">
        <v>197.3</v>
      </c>
      <c r="AQ565" s="13">
        <v>203.9</v>
      </c>
      <c r="AR565" s="59">
        <v>1840.7</v>
      </c>
      <c r="AS565" s="10">
        <v>135</v>
      </c>
      <c r="AT565" s="10">
        <v>162</v>
      </c>
      <c r="AU565" s="10">
        <v>51</v>
      </c>
      <c r="AV565" s="10">
        <v>35</v>
      </c>
      <c r="AW565" s="10">
        <v>13</v>
      </c>
      <c r="AX565" s="13">
        <f t="shared" si="466"/>
        <v>4.4004998098549457</v>
      </c>
      <c r="AY565" s="13">
        <f t="shared" si="467"/>
        <v>5.2805997718259352</v>
      </c>
      <c r="AZ565" s="13">
        <f t="shared" si="468"/>
        <v>1.6624110392785354</v>
      </c>
      <c r="BA565" s="13">
        <f t="shared" si="469"/>
        <v>1.1408703210735047</v>
      </c>
      <c r="BB565" s="13">
        <f t="shared" si="470"/>
        <v>0.42375183354158741</v>
      </c>
      <c r="BC565" s="13">
        <f t="shared" si="471"/>
        <v>17.553658536585367</v>
      </c>
      <c r="BD565" s="13">
        <f t="shared" si="472"/>
        <v>2.4865853658536587</v>
      </c>
      <c r="BE565" s="13">
        <f t="shared" si="473"/>
        <v>2.4060975609756099</v>
      </c>
      <c r="BF565" s="49">
        <v>54</v>
      </c>
      <c r="BG565" s="49">
        <v>18</v>
      </c>
      <c r="BH565" s="49">
        <v>3</v>
      </c>
      <c r="BI565" s="49">
        <v>75</v>
      </c>
      <c r="BJ565" s="49">
        <v>61</v>
      </c>
      <c r="BK565" s="49">
        <v>0</v>
      </c>
      <c r="BL565" s="49">
        <v>18</v>
      </c>
      <c r="BM565" s="49">
        <v>79</v>
      </c>
      <c r="BN565" s="39">
        <v>32</v>
      </c>
      <c r="BO565" s="39">
        <v>34.700000000000003</v>
      </c>
      <c r="BP565" s="13">
        <v>12.6</v>
      </c>
      <c r="BQ565" s="13">
        <v>2.7</v>
      </c>
      <c r="BR565" s="13">
        <v>-3.5</v>
      </c>
      <c r="BS565" s="13">
        <v>0.3</v>
      </c>
      <c r="BT565" s="13">
        <v>0</v>
      </c>
      <c r="BU565" s="13">
        <v>12.1</v>
      </c>
      <c r="BV565" s="39">
        <v>13.1</v>
      </c>
      <c r="BW565" s="13">
        <v>15.2</v>
      </c>
      <c r="BX565" s="13">
        <v>4.0999999999999996</v>
      </c>
      <c r="BY565" s="13">
        <v>8.3000000000000007</v>
      </c>
      <c r="BZ565" s="13">
        <v>-7.7</v>
      </c>
      <c r="CA565" s="13">
        <v>19.899999999999999</v>
      </c>
      <c r="CB565" s="39">
        <v>21.6</v>
      </c>
      <c r="CC565" s="51">
        <v>44.06908</v>
      </c>
      <c r="CD565" s="10">
        <v>1985870</v>
      </c>
      <c r="CE565" s="73">
        <f t="shared" si="474"/>
        <v>1985870</v>
      </c>
      <c r="CF565" s="66">
        <v>35.6</v>
      </c>
      <c r="CG565" s="66">
        <v>36.700000000000003</v>
      </c>
      <c r="CH565" s="66">
        <v>-5.7</v>
      </c>
      <c r="CI565" s="66">
        <v>2.9</v>
      </c>
      <c r="CJ565" s="67">
        <f t="shared" ref="CJ565:CJ582" si="488">CI565/(AO565+2*(AP565+AQ565))*2000</f>
        <v>2.5872067088946378</v>
      </c>
      <c r="CK565" s="66">
        <v>0.6</v>
      </c>
      <c r="CL565" s="67">
        <f t="shared" ref="CL565:CL582" si="489">CK565/(AO565+2*(AP565+AQ565))*2000</f>
        <v>0.53528414666785618</v>
      </c>
      <c r="CM565" s="66">
        <v>3.5</v>
      </c>
      <c r="CN565" s="10" t="s">
        <v>708</v>
      </c>
      <c r="CO565" s="10" t="s">
        <v>3635</v>
      </c>
      <c r="CP565" s="10"/>
      <c r="CQ565" s="10" t="s">
        <v>3636</v>
      </c>
      <c r="CR565" s="10">
        <v>73</v>
      </c>
      <c r="CS565" s="10">
        <v>212</v>
      </c>
      <c r="CT565" s="10">
        <v>24</v>
      </c>
      <c r="CU565" s="10" t="s">
        <v>3402</v>
      </c>
      <c r="CV565" s="10"/>
      <c r="CW565" s="10"/>
      <c r="CX565" s="10"/>
      <c r="CY565" s="10"/>
      <c r="CZ565" s="73">
        <v>3025000</v>
      </c>
      <c r="DA565" s="10">
        <v>2</v>
      </c>
    </row>
    <row r="566" spans="1:105" x14ac:dyDescent="0.2">
      <c r="A566" s="75" t="s">
        <v>2452</v>
      </c>
      <c r="B566" s="19" t="s">
        <v>960</v>
      </c>
      <c r="C566" s="19" t="s">
        <v>957</v>
      </c>
      <c r="D566" s="19" t="s">
        <v>957</v>
      </c>
      <c r="E566" s="19" t="str">
        <f t="shared" si="487"/>
        <v xml:space="preserve">Smyth, Ryan </v>
      </c>
      <c r="F566" s="19" t="s">
        <v>2909</v>
      </c>
      <c r="G566" s="19" t="s">
        <v>1540</v>
      </c>
      <c r="H566" s="19">
        <v>53</v>
      </c>
      <c r="I566" s="19">
        <v>31</v>
      </c>
      <c r="J566" s="19">
        <v>22</v>
      </c>
      <c r="K566" s="19">
        <f>I566+J566</f>
        <v>53</v>
      </c>
      <c r="L566" s="19">
        <v>2</v>
      </c>
      <c r="M566" s="19">
        <v>38</v>
      </c>
      <c r="N566" s="19">
        <v>161</v>
      </c>
      <c r="O566" s="20">
        <f>IF(N566=0,0,I566/N566)</f>
        <v>0.19254658385093168</v>
      </c>
      <c r="P566" s="19">
        <v>1279</v>
      </c>
      <c r="Q566" s="19">
        <v>5</v>
      </c>
      <c r="R566" s="19">
        <v>0</v>
      </c>
      <c r="S566" s="19">
        <v>30</v>
      </c>
      <c r="T566" s="19">
        <v>33</v>
      </c>
      <c r="U566" s="20">
        <f>IF(S566+T566=0,0,S566/(S566+T566))</f>
        <v>0.47619047619047616</v>
      </c>
      <c r="V566" s="19"/>
      <c r="W566" s="19">
        <v>14</v>
      </c>
      <c r="X566" s="19">
        <v>4</v>
      </c>
      <c r="Y566" s="19">
        <v>1</v>
      </c>
      <c r="Z566" s="19">
        <v>0</v>
      </c>
      <c r="AA566" s="19">
        <f>I566-W566-Y566</f>
        <v>16</v>
      </c>
      <c r="AB566" s="19">
        <f>J566-X566-Z566</f>
        <v>18</v>
      </c>
      <c r="AC566" s="24">
        <f t="shared" si="454"/>
        <v>16.749750747756728</v>
      </c>
      <c r="AD566" s="24">
        <f t="shared" si="455"/>
        <v>4.7856430707876365</v>
      </c>
      <c r="AE566" s="24">
        <f t="shared" si="456"/>
        <v>2.9178148808558926</v>
      </c>
      <c r="AF566" s="24">
        <f t="shared" si="457"/>
        <v>0</v>
      </c>
      <c r="AG566" s="24">
        <f t="shared" si="458"/>
        <v>26.870058078510951</v>
      </c>
      <c r="AH566" s="24">
        <f t="shared" si="459"/>
        <v>30.228815338324821</v>
      </c>
      <c r="AI566" s="21">
        <f t="shared" si="460"/>
        <v>3.442726191309216</v>
      </c>
      <c r="AJ566" s="21">
        <f t="shared" si="461"/>
        <v>8.3748753738783641</v>
      </c>
      <c r="AK566" s="21">
        <f t="shared" si="462"/>
        <v>0.58356297617117847</v>
      </c>
      <c r="AL566" s="21">
        <f t="shared" si="463"/>
        <v>2.687005807851095</v>
      </c>
      <c r="AM566" s="21">
        <f t="shared" si="464"/>
        <v>0.23928215353938184</v>
      </c>
      <c r="AN566" s="21">
        <f t="shared" si="465"/>
        <v>5.8356297617117852</v>
      </c>
      <c r="AO566" s="36">
        <v>714.55</v>
      </c>
      <c r="AP566" s="36">
        <v>250.75</v>
      </c>
      <c r="AQ566" s="36">
        <v>102.81666666666666</v>
      </c>
      <c r="AR566" s="36">
        <v>1068.1166666666666</v>
      </c>
      <c r="AS566" s="19"/>
      <c r="AT566" s="19"/>
      <c r="AU566" s="19"/>
      <c r="AV566" s="19"/>
      <c r="AW566" s="19"/>
      <c r="AX566" s="24">
        <f t="shared" si="466"/>
        <v>0</v>
      </c>
      <c r="AY566" s="24">
        <f t="shared" si="467"/>
        <v>0</v>
      </c>
      <c r="AZ566" s="24">
        <f t="shared" si="468"/>
        <v>0</v>
      </c>
      <c r="BA566" s="24">
        <f t="shared" si="469"/>
        <v>0</v>
      </c>
      <c r="BB566" s="24">
        <f t="shared" si="470"/>
        <v>0</v>
      </c>
      <c r="BC566" s="24">
        <f t="shared" si="471"/>
        <v>13.482075471698112</v>
      </c>
      <c r="BD566" s="24">
        <f t="shared" si="472"/>
        <v>1.939937106918239</v>
      </c>
      <c r="BE566" s="24">
        <f t="shared" si="473"/>
        <v>4.7311320754716979</v>
      </c>
      <c r="BF566" s="30">
        <v>41</v>
      </c>
      <c r="BG566" s="30">
        <v>35</v>
      </c>
      <c r="BH566" s="30">
        <v>1</v>
      </c>
      <c r="BI566" s="30">
        <v>77</v>
      </c>
      <c r="BJ566" s="30">
        <v>32</v>
      </c>
      <c r="BK566" s="30">
        <v>1</v>
      </c>
      <c r="BL566" s="30">
        <v>10</v>
      </c>
      <c r="BM566" s="30">
        <v>43</v>
      </c>
      <c r="BN566" s="35">
        <f>BU566+CA566</f>
        <v>66.62504845689341</v>
      </c>
      <c r="BO566" s="35">
        <f>BN566/AR566*2000</f>
        <v>124.75238058931156</v>
      </c>
      <c r="BP566" s="35">
        <v>33.884123191807383</v>
      </c>
      <c r="BQ566" s="35">
        <v>18.37694910909266</v>
      </c>
      <c r="BR566" s="35">
        <v>-0.42113747082466363</v>
      </c>
      <c r="BS566" s="35">
        <v>1.2694335073791629</v>
      </c>
      <c r="BT566" s="35">
        <v>3.5040353409170595</v>
      </c>
      <c r="BU566" s="35">
        <f>SUM(BP566:BT566)</f>
        <v>56.613403678371597</v>
      </c>
      <c r="BV566" s="35">
        <f>BU566/AR566*2000</f>
        <v>106.0060299499835</v>
      </c>
      <c r="BW566" s="35">
        <v>3.063570180880522</v>
      </c>
      <c r="BX566" s="35">
        <v>0.98939614688077615</v>
      </c>
      <c r="BY566" s="35">
        <v>4.8429916950724863</v>
      </c>
      <c r="BZ566" s="35">
        <v>1.1156867556880297</v>
      </c>
      <c r="CA566" s="35">
        <f>SUM(BW566:BZ566)</f>
        <v>10.011644778521815</v>
      </c>
      <c r="CB566" s="35">
        <f>CA566/AR566*2000</f>
        <v>18.746350639328067</v>
      </c>
      <c r="CC566" s="22">
        <v>52</v>
      </c>
      <c r="CD566" s="23">
        <v>3749459</v>
      </c>
      <c r="CE566" s="76">
        <f t="shared" si="474"/>
        <v>5801049.7735849051</v>
      </c>
      <c r="CF566" s="24">
        <v>30.4</v>
      </c>
      <c r="CG566" s="24">
        <v>23.3</v>
      </c>
      <c r="CH566" s="24">
        <v>13.9</v>
      </c>
      <c r="CI566" s="24">
        <v>7.2</v>
      </c>
      <c r="CJ566" s="24">
        <f t="shared" si="488"/>
        <v>10.12883787997796</v>
      </c>
      <c r="CK566" s="24">
        <v>4.8</v>
      </c>
      <c r="CL566" s="24">
        <f t="shared" si="489"/>
        <v>6.7525585866519728</v>
      </c>
      <c r="CM566" s="24">
        <v>12</v>
      </c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77"/>
      <c r="DA566" s="19">
        <v>1</v>
      </c>
    </row>
    <row r="567" spans="1:105" x14ac:dyDescent="0.2">
      <c r="A567" s="75" t="s">
        <v>2452</v>
      </c>
      <c r="B567" s="19" t="s">
        <v>967</v>
      </c>
      <c r="C567" s="19" t="s">
        <v>957</v>
      </c>
      <c r="D567" s="19" t="s">
        <v>957</v>
      </c>
      <c r="E567" s="19" t="str">
        <f t="shared" si="487"/>
        <v xml:space="preserve">Smyth, Ryan </v>
      </c>
      <c r="F567" s="19" t="s">
        <v>2909</v>
      </c>
      <c r="G567" s="19" t="s">
        <v>1540</v>
      </c>
      <c r="H567" s="19">
        <v>18</v>
      </c>
      <c r="I567" s="19">
        <v>5</v>
      </c>
      <c r="J567" s="19">
        <v>10</v>
      </c>
      <c r="K567" s="19">
        <f>I567+J567</f>
        <v>15</v>
      </c>
      <c r="L567" s="19">
        <v>0</v>
      </c>
      <c r="M567" s="19">
        <v>14</v>
      </c>
      <c r="N567" s="19">
        <v>49</v>
      </c>
      <c r="O567" s="20">
        <f>IF(N567=0,0,I567/N567)</f>
        <v>0.10204081632653061</v>
      </c>
      <c r="P567" s="19">
        <v>469</v>
      </c>
      <c r="Q567" s="19">
        <v>0</v>
      </c>
      <c r="R567" s="19">
        <v>0</v>
      </c>
      <c r="S567" s="19">
        <v>2</v>
      </c>
      <c r="T567" s="19">
        <v>7</v>
      </c>
      <c r="U567" s="20">
        <f>IF(S567+T567=0,0,S567/(S567+T567))</f>
        <v>0.22222222222222221</v>
      </c>
      <c r="V567" s="19">
        <v>1.7</v>
      </c>
      <c r="W567" s="19">
        <v>1</v>
      </c>
      <c r="X567" s="19">
        <v>3</v>
      </c>
      <c r="Y567" s="19">
        <v>0</v>
      </c>
      <c r="Z567" s="19">
        <v>1</v>
      </c>
      <c r="AA567" s="19">
        <f>I567-W567-Y567</f>
        <v>4</v>
      </c>
      <c r="AB567" s="19">
        <f>J567-X567-Z567</f>
        <v>6</v>
      </c>
      <c r="AC567" s="24">
        <f t="shared" si="454"/>
        <v>4.0705563093622796</v>
      </c>
      <c r="AD567" s="24">
        <f t="shared" si="455"/>
        <v>12.211668928086837</v>
      </c>
      <c r="AE567" s="24">
        <f t="shared" si="456"/>
        <v>0</v>
      </c>
      <c r="AF567" s="24">
        <f t="shared" si="457"/>
        <v>5.4595086442220193</v>
      </c>
      <c r="AG567" s="24">
        <f t="shared" si="458"/>
        <v>17.445029983645284</v>
      </c>
      <c r="AH567" s="24">
        <f t="shared" si="459"/>
        <v>26.16754497546793</v>
      </c>
      <c r="AI567" s="21">
        <f t="shared" si="460"/>
        <v>2.3986916227512269</v>
      </c>
      <c r="AJ567" s="21">
        <f t="shared" si="461"/>
        <v>5.6987788331071911</v>
      </c>
      <c r="AK567" s="21">
        <f t="shared" si="462"/>
        <v>1.091901728844404</v>
      </c>
      <c r="AL567" s="21">
        <f t="shared" si="463"/>
        <v>2.180628747955661</v>
      </c>
      <c r="AM567" s="21">
        <f t="shared" si="464"/>
        <v>0</v>
      </c>
      <c r="AN567" s="21">
        <f t="shared" si="465"/>
        <v>3.2757051865332119</v>
      </c>
      <c r="AO567" s="24">
        <v>275.14999999999998</v>
      </c>
      <c r="AP567" s="24">
        <v>73.7</v>
      </c>
      <c r="AQ567" s="24">
        <v>54.95</v>
      </c>
      <c r="AR567" s="36">
        <v>403.8</v>
      </c>
      <c r="AS567" s="19">
        <v>32</v>
      </c>
      <c r="AT567" s="19">
        <v>48</v>
      </c>
      <c r="AU567" s="19">
        <v>68</v>
      </c>
      <c r="AV567" s="19">
        <v>75</v>
      </c>
      <c r="AW567" s="19">
        <v>78</v>
      </c>
      <c r="AX567" s="24">
        <f t="shared" si="466"/>
        <v>4.7548291233283804</v>
      </c>
      <c r="AY567" s="24">
        <f t="shared" si="467"/>
        <v>7.1322436849925701</v>
      </c>
      <c r="AZ567" s="24">
        <f t="shared" si="468"/>
        <v>10.104011887072808</v>
      </c>
      <c r="BA567" s="24">
        <f t="shared" si="469"/>
        <v>11.144130757800891</v>
      </c>
      <c r="BB567" s="24">
        <f t="shared" si="470"/>
        <v>11.589895988112927</v>
      </c>
      <c r="BC567" s="24">
        <f t="shared" si="471"/>
        <v>15.28611111111111</v>
      </c>
      <c r="BD567" s="24">
        <f t="shared" si="472"/>
        <v>3.052777777777778</v>
      </c>
      <c r="BE567" s="24">
        <f t="shared" si="473"/>
        <v>4.094444444444445</v>
      </c>
      <c r="BF567" s="30">
        <v>11</v>
      </c>
      <c r="BG567" s="30">
        <v>7</v>
      </c>
      <c r="BH567" s="30">
        <v>1</v>
      </c>
      <c r="BI567" s="30">
        <v>19</v>
      </c>
      <c r="BJ567" s="30">
        <v>10</v>
      </c>
      <c r="BK567" s="30">
        <v>0</v>
      </c>
      <c r="BL567" s="30">
        <v>3</v>
      </c>
      <c r="BM567" s="30">
        <v>13</v>
      </c>
      <c r="BN567" s="35">
        <f>BU567+CA567</f>
        <v>10.790754786347781</v>
      </c>
      <c r="BO567" s="35">
        <f>BN567/AR567*2000</f>
        <v>53.446036584189109</v>
      </c>
      <c r="BP567" s="35">
        <v>6.7010989268235095</v>
      </c>
      <c r="BQ567" s="35">
        <v>0.85450267410406755</v>
      </c>
      <c r="BR567" s="35">
        <v>-0.29871129875102281</v>
      </c>
      <c r="BS567" s="35">
        <v>0.4387994091322534</v>
      </c>
      <c r="BT567" s="35">
        <v>-1.0267405145158455</v>
      </c>
      <c r="BU567" s="35">
        <f>SUM(BP567:BT567)</f>
        <v>6.6689491967929628</v>
      </c>
      <c r="BV567" s="35">
        <f>BU567/AR567*2000</f>
        <v>33.030951940529782</v>
      </c>
      <c r="BW567" s="35">
        <v>1.3528184435246098</v>
      </c>
      <c r="BX567" s="35">
        <v>0.16692762631520355</v>
      </c>
      <c r="BY567" s="35">
        <v>2.5342480022639844</v>
      </c>
      <c r="BZ567" s="35">
        <v>6.7811517451020265E-2</v>
      </c>
      <c r="CA567" s="35">
        <f>SUM(BW567:BZ567)</f>
        <v>4.1218055895548185</v>
      </c>
      <c r="CB567" s="35">
        <f>CA567/AR567*2000</f>
        <v>20.415084643659327</v>
      </c>
      <c r="CC567" s="22"/>
      <c r="CD567" s="19"/>
      <c r="CE567" s="76">
        <f t="shared" si="474"/>
        <v>165000</v>
      </c>
      <c r="CF567" s="24">
        <v>7.7</v>
      </c>
      <c r="CG567" s="24">
        <v>6.5</v>
      </c>
      <c r="CH567" s="24">
        <v>-0.7</v>
      </c>
      <c r="CI567" s="24">
        <v>1.8</v>
      </c>
      <c r="CJ567" s="24">
        <f t="shared" si="488"/>
        <v>6.7611982345760158</v>
      </c>
      <c r="CK567" s="24">
        <v>0.1</v>
      </c>
      <c r="CL567" s="24">
        <f t="shared" si="489"/>
        <v>0.37562212414311202</v>
      </c>
      <c r="CM567" s="24">
        <v>1.9</v>
      </c>
      <c r="CN567" s="19" t="s">
        <v>2437</v>
      </c>
      <c r="CO567" s="19" t="s">
        <v>2438</v>
      </c>
      <c r="CP567" s="19" t="s">
        <v>2417</v>
      </c>
      <c r="CQ567" s="19" t="s">
        <v>2400</v>
      </c>
      <c r="CR567" s="19">
        <v>73</v>
      </c>
      <c r="CS567" s="19">
        <v>190</v>
      </c>
      <c r="CT567" s="19">
        <v>94</v>
      </c>
      <c r="CU567" s="19" t="s">
        <v>3402</v>
      </c>
      <c r="CV567" s="19" t="s">
        <v>2382</v>
      </c>
      <c r="CW567" s="19">
        <v>4</v>
      </c>
      <c r="CX567" s="19">
        <v>1</v>
      </c>
      <c r="CY567" s="19">
        <v>1</v>
      </c>
      <c r="CZ567" s="77"/>
      <c r="DA567" s="19">
        <v>1</v>
      </c>
    </row>
    <row r="568" spans="1:105" s="18" customFormat="1" x14ac:dyDescent="0.2">
      <c r="A568" s="25" t="s">
        <v>2452</v>
      </c>
      <c r="B568" s="10" t="s">
        <v>967</v>
      </c>
      <c r="C568" s="10" t="s">
        <v>957</v>
      </c>
      <c r="D568" s="10" t="s">
        <v>957</v>
      </c>
      <c r="E568" s="10" t="s">
        <v>2908</v>
      </c>
      <c r="F568" s="10" t="s">
        <v>2909</v>
      </c>
      <c r="G568" s="10" t="s">
        <v>1540</v>
      </c>
      <c r="H568" s="10">
        <v>71</v>
      </c>
      <c r="I568" s="10">
        <v>36</v>
      </c>
      <c r="J568" s="10">
        <v>32</v>
      </c>
      <c r="K568" s="10">
        <v>68</v>
      </c>
      <c r="L568" s="10">
        <v>2</v>
      </c>
      <c r="M568" s="10">
        <v>52</v>
      </c>
      <c r="N568" s="10">
        <v>210</v>
      </c>
      <c r="O568" s="11">
        <v>0.17100000000000001</v>
      </c>
      <c r="P568" s="10">
        <v>1748</v>
      </c>
      <c r="Q568" s="10">
        <v>5</v>
      </c>
      <c r="R568" s="10">
        <v>0</v>
      </c>
      <c r="S568" s="10">
        <v>32</v>
      </c>
      <c r="T568" s="10">
        <v>40</v>
      </c>
      <c r="U568" s="11">
        <v>0.44400000000000001</v>
      </c>
      <c r="V568" s="41">
        <v>1.7</v>
      </c>
      <c r="W568" s="10">
        <v>15</v>
      </c>
      <c r="X568" s="10">
        <v>7</v>
      </c>
      <c r="Y568" s="10">
        <v>1</v>
      </c>
      <c r="Z568" s="10">
        <v>1</v>
      </c>
      <c r="AA568" s="10">
        <v>20</v>
      </c>
      <c r="AB568" s="10">
        <v>24</v>
      </c>
      <c r="AC568" s="13">
        <f t="shared" si="454"/>
        <v>13.869625520110958</v>
      </c>
      <c r="AD568" s="13">
        <f t="shared" si="455"/>
        <v>6.4724919093851137</v>
      </c>
      <c r="AE568" s="13">
        <f t="shared" si="456"/>
        <v>1.9015021867275146</v>
      </c>
      <c r="AF568" s="13">
        <f t="shared" si="457"/>
        <v>1.9015021867275146</v>
      </c>
      <c r="AG568" s="13">
        <f t="shared" si="458"/>
        <v>24.249772658381325</v>
      </c>
      <c r="AH568" s="13">
        <f t="shared" si="459"/>
        <v>29.099727190057592</v>
      </c>
      <c r="AI568" s="29">
        <f t="shared" si="460"/>
        <v>3.1524704455895725</v>
      </c>
      <c r="AJ568" s="29">
        <f t="shared" si="461"/>
        <v>7.7669902912621369</v>
      </c>
      <c r="AK568" s="29">
        <f t="shared" si="462"/>
        <v>0.76060087469100579</v>
      </c>
      <c r="AL568" s="29">
        <f t="shared" si="463"/>
        <v>2.5462261291300394</v>
      </c>
      <c r="AM568" s="29">
        <f t="shared" si="464"/>
        <v>0.18492834026814609</v>
      </c>
      <c r="AN568" s="29">
        <f t="shared" si="465"/>
        <v>4.9439056854915382</v>
      </c>
      <c r="AO568" s="13">
        <v>989.7</v>
      </c>
      <c r="AP568" s="13">
        <v>324.45</v>
      </c>
      <c r="AQ568" s="13">
        <v>157.77000000000001</v>
      </c>
      <c r="AR568" s="13">
        <v>1471.92</v>
      </c>
      <c r="AS568" s="41">
        <v>48</v>
      </c>
      <c r="AT568" s="41">
        <v>32</v>
      </c>
      <c r="AU568" s="41">
        <v>68</v>
      </c>
      <c r="AV568" s="41">
        <v>75</v>
      </c>
      <c r="AW568" s="41">
        <v>78</v>
      </c>
      <c r="AX568" s="13">
        <f t="shared" si="466"/>
        <v>1.9566280776129139</v>
      </c>
      <c r="AY568" s="13">
        <f t="shared" si="467"/>
        <v>1.3044187184086091</v>
      </c>
      <c r="AZ568" s="13">
        <f t="shared" si="468"/>
        <v>2.7718897766182944</v>
      </c>
      <c r="BA568" s="13">
        <f t="shared" si="469"/>
        <v>3.0572313712701775</v>
      </c>
      <c r="BB568" s="13">
        <f t="shared" si="470"/>
        <v>3.1795206261209845</v>
      </c>
      <c r="BC568" s="13">
        <f t="shared" si="471"/>
        <v>13.939436619718311</v>
      </c>
      <c r="BD568" s="13">
        <f t="shared" si="472"/>
        <v>2.2221126760563381</v>
      </c>
      <c r="BE568" s="13">
        <f t="shared" si="473"/>
        <v>4.5697183098591552</v>
      </c>
      <c r="BF568" s="10">
        <v>52</v>
      </c>
      <c r="BG568" s="10">
        <v>42</v>
      </c>
      <c r="BH568" s="10">
        <v>2</v>
      </c>
      <c r="BI568" s="10">
        <v>96</v>
      </c>
      <c r="BJ568" s="10">
        <v>42</v>
      </c>
      <c r="BK568" s="10">
        <v>1</v>
      </c>
      <c r="BL568" s="10">
        <v>13</v>
      </c>
      <c r="BM568" s="10">
        <v>56</v>
      </c>
      <c r="BN568" s="39">
        <v>77.415999999999997</v>
      </c>
      <c r="BO568" s="39">
        <v>105.19</v>
      </c>
      <c r="BP568" s="13">
        <v>40.585000000000001</v>
      </c>
      <c r="BQ568" s="13">
        <v>19.231000000000002</v>
      </c>
      <c r="BR568" s="13">
        <v>-0.72</v>
      </c>
      <c r="BS568" s="13">
        <v>1.708</v>
      </c>
      <c r="BT568" s="13">
        <v>2.4769999999999999</v>
      </c>
      <c r="BU568" s="39">
        <v>63.281999999999996</v>
      </c>
      <c r="BV568" s="39">
        <v>85.986000000000004</v>
      </c>
      <c r="BW568" s="13">
        <v>4.4160000000000004</v>
      </c>
      <c r="BX568" s="13">
        <v>1.1559999999999999</v>
      </c>
      <c r="BY568" s="13">
        <v>7.3769999999999998</v>
      </c>
      <c r="BZ568" s="13">
        <v>1.1830000000000001</v>
      </c>
      <c r="CA568" s="39">
        <v>14.132999999999999</v>
      </c>
      <c r="CB568" s="39">
        <v>19.204000000000001</v>
      </c>
      <c r="CC568" s="16">
        <v>39</v>
      </c>
      <c r="CD568" s="12">
        <v>3749459</v>
      </c>
      <c r="CE568" s="73">
        <f t="shared" si="474"/>
        <v>4330361.0985915493</v>
      </c>
      <c r="CF568" s="13">
        <v>38.1</v>
      </c>
      <c r="CG568" s="13">
        <v>29.8</v>
      </c>
      <c r="CH568" s="13">
        <v>13.2</v>
      </c>
      <c r="CI568" s="17">
        <v>5.8</v>
      </c>
      <c r="CJ568" s="13">
        <f t="shared" si="488"/>
        <v>5.9361151196945965</v>
      </c>
      <c r="CK568" s="17">
        <v>3.6</v>
      </c>
      <c r="CL568" s="13">
        <f t="shared" si="489"/>
        <v>3.6844852467069913</v>
      </c>
      <c r="CM568" s="13">
        <v>9.4</v>
      </c>
      <c r="CN568" s="10" t="s">
        <v>2437</v>
      </c>
      <c r="CO568" s="10" t="s">
        <v>2438</v>
      </c>
      <c r="CP568" s="10" t="s">
        <v>2417</v>
      </c>
      <c r="CQ568" s="10" t="s">
        <v>2400</v>
      </c>
      <c r="CR568" s="10">
        <v>73</v>
      </c>
      <c r="CS568" s="10">
        <v>190</v>
      </c>
      <c r="CT568" s="10">
        <v>94</v>
      </c>
      <c r="CU568" s="10" t="s">
        <v>3402</v>
      </c>
      <c r="CV568" s="10" t="s">
        <v>2382</v>
      </c>
      <c r="CW568" s="10">
        <v>4</v>
      </c>
      <c r="CX568" s="10">
        <v>1</v>
      </c>
      <c r="CY568" s="10">
        <v>1</v>
      </c>
      <c r="CZ568" s="79"/>
      <c r="DA568" s="10">
        <v>2</v>
      </c>
    </row>
    <row r="569" spans="1:105" x14ac:dyDescent="0.2">
      <c r="A569" s="44" t="s">
        <v>2372</v>
      </c>
      <c r="B569" s="43" t="s">
        <v>967</v>
      </c>
      <c r="C569" s="43" t="s">
        <v>957</v>
      </c>
      <c r="D569" s="42" t="s">
        <v>957</v>
      </c>
      <c r="E569" s="42" t="str">
        <f>CONCATENATE(RIGHT(F569,LEN(F569)-SEARCH(" ",F569)), ", ", LEFT(F569, SEARCH(" ", F569)))</f>
        <v xml:space="preserve">Smyth, Ryan </v>
      </c>
      <c r="F569" s="42" t="s">
        <v>2909</v>
      </c>
      <c r="G569" s="45" t="s">
        <v>1540</v>
      </c>
      <c r="H569" s="43">
        <v>55</v>
      </c>
      <c r="I569" s="64">
        <v>14</v>
      </c>
      <c r="J569" s="64">
        <v>23</v>
      </c>
      <c r="K569" s="64">
        <v>37</v>
      </c>
      <c r="L569" s="43">
        <v>-4</v>
      </c>
      <c r="M569">
        <v>50</v>
      </c>
      <c r="N569">
        <v>168</v>
      </c>
      <c r="O569" s="4">
        <f>IF(N569=0,0,I569/N569)</f>
        <v>8.3333333333333329E-2</v>
      </c>
      <c r="Q569">
        <v>3</v>
      </c>
      <c r="R569">
        <v>0</v>
      </c>
      <c r="S569">
        <v>13</v>
      </c>
      <c r="T569">
        <v>20</v>
      </c>
      <c r="U569" s="4">
        <f>IF(S569+T569=0,0,S569/(S569+T569))</f>
        <v>0.39393939393939392</v>
      </c>
      <c r="V569">
        <v>1</v>
      </c>
      <c r="W569">
        <v>2</v>
      </c>
      <c r="X569">
        <v>6</v>
      </c>
      <c r="Y569">
        <v>0</v>
      </c>
      <c r="Z569">
        <v>0</v>
      </c>
      <c r="AA569">
        <v>12</v>
      </c>
      <c r="AB569">
        <v>17</v>
      </c>
      <c r="AC569" s="9">
        <f t="shared" si="454"/>
        <v>2.8048305414881183</v>
      </c>
      <c r="AD569" s="9">
        <f t="shared" si="455"/>
        <v>8.4144916244643539</v>
      </c>
      <c r="AE569" s="9">
        <f t="shared" si="456"/>
        <v>0</v>
      </c>
      <c r="AF569" s="9">
        <f t="shared" si="457"/>
        <v>0</v>
      </c>
      <c r="AG569" s="9">
        <f t="shared" si="458"/>
        <v>17.174206885584798</v>
      </c>
      <c r="AH569" s="9">
        <f t="shared" si="459"/>
        <v>24.330126421245129</v>
      </c>
      <c r="AI569" s="58">
        <f t="shared" si="460"/>
        <v>3.0054862049773394</v>
      </c>
      <c r="AJ569" s="58">
        <f t="shared" si="461"/>
        <v>4.7682119205298008</v>
      </c>
      <c r="AK569" s="58">
        <f t="shared" si="462"/>
        <v>0</v>
      </c>
      <c r="AL569" s="58">
        <f t="shared" si="463"/>
        <v>3.2917229864037525</v>
      </c>
      <c r="AM569" s="58">
        <f t="shared" si="464"/>
        <v>0</v>
      </c>
      <c r="AN569" s="58">
        <f t="shared" si="465"/>
        <v>4.5454545454545459</v>
      </c>
      <c r="AO569" s="56">
        <v>838.4666666666667</v>
      </c>
      <c r="AP569" s="56">
        <v>213.91666666666669</v>
      </c>
      <c r="AQ569" s="56">
        <v>26.4</v>
      </c>
      <c r="AR569" s="57">
        <f>SUM(AO569:AQ569)</f>
        <v>1078.7833333333335</v>
      </c>
      <c r="AS569">
        <v>8</v>
      </c>
      <c r="AT569">
        <v>31</v>
      </c>
      <c r="AU569">
        <v>47</v>
      </c>
      <c r="AV569">
        <v>38</v>
      </c>
      <c r="AW569">
        <v>27</v>
      </c>
      <c r="AX569" s="9">
        <f t="shared" si="466"/>
        <v>0.4449456949959058</v>
      </c>
      <c r="AY569" s="9">
        <f t="shared" si="467"/>
        <v>1.7241645681091349</v>
      </c>
      <c r="AZ569" s="9">
        <f t="shared" si="468"/>
        <v>2.6140559581009466</v>
      </c>
      <c r="BA569" s="9">
        <f t="shared" si="469"/>
        <v>2.1134920512305526</v>
      </c>
      <c r="BB569" s="9">
        <f t="shared" si="470"/>
        <v>1.5016917206111822</v>
      </c>
      <c r="BC569" s="33">
        <f t="shared" si="471"/>
        <v>15.244848484848486</v>
      </c>
      <c r="BD569" s="33">
        <f t="shared" si="472"/>
        <v>0.48</v>
      </c>
      <c r="BE569" s="33">
        <f t="shared" si="473"/>
        <v>3.8893939393939396</v>
      </c>
      <c r="BF569" s="42">
        <f>BI569-BG569-BH569</f>
        <v>42</v>
      </c>
      <c r="BG569" s="43">
        <v>17</v>
      </c>
      <c r="BH569" s="43">
        <v>0</v>
      </c>
      <c r="BI569" s="43">
        <v>59</v>
      </c>
      <c r="BJ569" s="42">
        <f>BM569-BK569-BL569</f>
        <v>46</v>
      </c>
      <c r="BK569" s="43">
        <v>0</v>
      </c>
      <c r="BL569" s="43">
        <v>2</v>
      </c>
      <c r="BM569" s="43">
        <v>48</v>
      </c>
      <c r="BN569" s="34">
        <f>BU569+CA569</f>
        <v>24.200565211185459</v>
      </c>
      <c r="BO569" s="34">
        <f>BN569/AR569*2000</f>
        <v>44.866405446602727</v>
      </c>
      <c r="BP569" s="33">
        <v>23.568163656620662</v>
      </c>
      <c r="BQ569" s="33">
        <v>-0.61609575253913795</v>
      </c>
      <c r="BR569" s="33">
        <v>1.8567900149332706</v>
      </c>
      <c r="BS569" s="33">
        <v>-0.40397560104793956</v>
      </c>
      <c r="BT569" s="33">
        <v>1.5612368953391829</v>
      </c>
      <c r="BU569" s="9">
        <f>SUM(BP569:BT569)</f>
        <v>25.966119213306037</v>
      </c>
      <c r="BV569" s="34">
        <f>BU569/AR569*2000</f>
        <v>48.139637332129155</v>
      </c>
      <c r="BW569" s="33">
        <v>1.993923451867714</v>
      </c>
      <c r="BX569" s="33">
        <v>0.92042343720664388</v>
      </c>
      <c r="BY569" s="33">
        <v>1.6134619711233391</v>
      </c>
      <c r="BZ569" s="33">
        <v>-6.2933628623182738</v>
      </c>
      <c r="CA569" s="9">
        <f>SUM(BW569:BZ569)</f>
        <v>-1.7655540021205773</v>
      </c>
      <c r="CB569" s="34">
        <f>CA569/AR569*2000</f>
        <v>-3.27323188552643</v>
      </c>
      <c r="CC569" s="47">
        <v>47.429462000000001</v>
      </c>
      <c r="CD569">
        <v>1759679</v>
      </c>
      <c r="CE569" s="68">
        <f t="shared" si="474"/>
        <v>2623521.418181818</v>
      </c>
      <c r="CF569" s="62">
        <v>25.2</v>
      </c>
      <c r="CG569" s="62">
        <v>21</v>
      </c>
      <c r="CH569" s="62">
        <v>-5.8</v>
      </c>
      <c r="CI569" s="62">
        <v>2.1</v>
      </c>
      <c r="CJ569" s="63">
        <f t="shared" si="488"/>
        <v>3.1839890834659994</v>
      </c>
      <c r="CK569" s="62">
        <v>0.7</v>
      </c>
      <c r="CL569" s="63">
        <f t="shared" si="489"/>
        <v>1.0613296944886663</v>
      </c>
      <c r="CM569" s="62">
        <v>2.9</v>
      </c>
      <c r="CN569" t="s">
        <v>721</v>
      </c>
      <c r="CO569" t="s">
        <v>2438</v>
      </c>
      <c r="CP569" t="s">
        <v>2417</v>
      </c>
      <c r="CQ569" t="s">
        <v>2400</v>
      </c>
      <c r="CR569">
        <v>73</v>
      </c>
      <c r="CS569">
        <v>190</v>
      </c>
      <c r="CT569">
        <v>94</v>
      </c>
      <c r="CU569" t="s">
        <v>3402</v>
      </c>
      <c r="CZ569" s="72">
        <v>6250000</v>
      </c>
      <c r="DA569">
        <v>0</v>
      </c>
    </row>
    <row r="570" spans="1:105" x14ac:dyDescent="0.2">
      <c r="A570" s="38" t="s">
        <v>2452</v>
      </c>
      <c r="B570" t="s">
        <v>973</v>
      </c>
      <c r="C570" t="s">
        <v>957</v>
      </c>
      <c r="D570" s="82" t="s">
        <v>957</v>
      </c>
      <c r="E570" t="str">
        <f>CONCATENATE(RIGHT(F570,LEN(F570)-SEARCH(" ",F570)), ", ", LEFT(F570, SEARCH(" ", F570)))</f>
        <v xml:space="preserve">Hannan, Scott </v>
      </c>
      <c r="F570" t="s">
        <v>151</v>
      </c>
      <c r="G570" t="s">
        <v>1524</v>
      </c>
      <c r="H570">
        <v>79</v>
      </c>
      <c r="I570">
        <v>4</v>
      </c>
      <c r="J570">
        <v>20</v>
      </c>
      <c r="K570">
        <f>I570+J570</f>
        <v>24</v>
      </c>
      <c r="L570">
        <v>1</v>
      </c>
      <c r="M570">
        <v>38</v>
      </c>
      <c r="N570">
        <v>79</v>
      </c>
      <c r="O570" s="4">
        <f>IF(N570=0,0,I570/N570)</f>
        <v>5.0632911392405063E-2</v>
      </c>
      <c r="P570">
        <v>2329</v>
      </c>
      <c r="Q570">
        <v>1</v>
      </c>
      <c r="R570">
        <v>0</v>
      </c>
      <c r="S570">
        <v>0</v>
      </c>
      <c r="T570">
        <v>0</v>
      </c>
      <c r="U570" s="4">
        <f>IF(S570+T570=0,0,S570/(S570+T570))</f>
        <v>0</v>
      </c>
      <c r="V570" s="40">
        <v>0</v>
      </c>
      <c r="W570">
        <v>0</v>
      </c>
      <c r="X570">
        <v>5</v>
      </c>
      <c r="Y570">
        <v>1</v>
      </c>
      <c r="Z570">
        <v>0</v>
      </c>
      <c r="AA570">
        <f>I570-W570-Y570</f>
        <v>3</v>
      </c>
      <c r="AB570">
        <f>J570-X570-Z570</f>
        <v>15</v>
      </c>
      <c r="AC570" s="9">
        <f t="shared" si="454"/>
        <v>0</v>
      </c>
      <c r="AD570" s="9">
        <f t="shared" si="455"/>
        <v>12.564567918469915</v>
      </c>
      <c r="AE570" s="9">
        <f t="shared" si="456"/>
        <v>1.1114541525162087</v>
      </c>
      <c r="AF570" s="9">
        <f t="shared" si="457"/>
        <v>0</v>
      </c>
      <c r="AG570" s="9">
        <f t="shared" si="458"/>
        <v>2.546359060204888</v>
      </c>
      <c r="AH570" s="9">
        <f t="shared" si="459"/>
        <v>12.731795301024437</v>
      </c>
      <c r="AI570" s="6">
        <f t="shared" si="460"/>
        <v>2.1219658835040733</v>
      </c>
      <c r="AJ570" s="6">
        <f t="shared" si="461"/>
        <v>8.5439061845595425</v>
      </c>
      <c r="AK570" s="6">
        <f t="shared" si="462"/>
        <v>0.22229083050324172</v>
      </c>
      <c r="AL570" s="6">
        <f t="shared" si="463"/>
        <v>2.2068445188442363</v>
      </c>
      <c r="AM570" s="6">
        <f t="shared" si="464"/>
        <v>0</v>
      </c>
      <c r="AN570" s="6">
        <f t="shared" si="465"/>
        <v>5.779561593084285</v>
      </c>
      <c r="AO570" s="32">
        <v>1413.7833333333333</v>
      </c>
      <c r="AP570" s="32">
        <v>119.38333333333333</v>
      </c>
      <c r="AQ570" s="32">
        <v>269.91666666666669</v>
      </c>
      <c r="AR570" s="32">
        <v>1803.0833333333335</v>
      </c>
      <c r="AS570" s="40">
        <v>140</v>
      </c>
      <c r="AT570" s="40">
        <v>29</v>
      </c>
      <c r="AU570" s="40">
        <v>41</v>
      </c>
      <c r="AV570" s="40">
        <v>46</v>
      </c>
      <c r="AW570" s="40">
        <v>15</v>
      </c>
      <c r="AX570" s="9">
        <f t="shared" si="466"/>
        <v>4.6586865092203169</v>
      </c>
      <c r="AY570" s="9">
        <f t="shared" si="467"/>
        <v>0.96501363405277973</v>
      </c>
      <c r="AZ570" s="9">
        <f t="shared" si="468"/>
        <v>1.3643296205573785</v>
      </c>
      <c r="BA570" s="9">
        <f t="shared" si="469"/>
        <v>1.5307112816009611</v>
      </c>
      <c r="BB570" s="9">
        <f t="shared" si="470"/>
        <v>0.49914498313074823</v>
      </c>
      <c r="BC570" s="9">
        <f t="shared" si="471"/>
        <v>17.895991561181436</v>
      </c>
      <c r="BD570" s="9">
        <f t="shared" si="472"/>
        <v>3.416666666666667</v>
      </c>
      <c r="BE570" s="9">
        <f t="shared" si="473"/>
        <v>1.5111814345991561</v>
      </c>
      <c r="BF570" s="3">
        <v>50</v>
      </c>
      <c r="BG570" s="3">
        <v>17</v>
      </c>
      <c r="BH570" s="3">
        <v>1</v>
      </c>
      <c r="BI570" s="3">
        <v>68</v>
      </c>
      <c r="BJ570" s="3">
        <v>52</v>
      </c>
      <c r="BK570" s="3">
        <v>0</v>
      </c>
      <c r="BL570" s="3">
        <v>26</v>
      </c>
      <c r="BM570" s="3">
        <v>78</v>
      </c>
      <c r="BN570" s="34">
        <f>BU570+CA570</f>
        <v>82.077498415577253</v>
      </c>
      <c r="BO570" s="34">
        <f>BN570/AR570*2000</f>
        <v>91.041270137905158</v>
      </c>
      <c r="BP570" s="34">
        <v>8.5341365231937072</v>
      </c>
      <c r="BQ570" s="34">
        <v>-3.9512740927494759E-2</v>
      </c>
      <c r="BR570" s="34">
        <v>0.33343983708484626</v>
      </c>
      <c r="BS570" s="34">
        <v>2.0277445469002919</v>
      </c>
      <c r="BT570" s="34">
        <v>0</v>
      </c>
      <c r="BU570" s="34">
        <f>SUM(BP570:BT570)</f>
        <v>10.85580816625135</v>
      </c>
      <c r="BV570" s="34">
        <f>BU570/AR570*2000</f>
        <v>12.041382631142598</v>
      </c>
      <c r="BW570" s="34">
        <v>37.078388700762488</v>
      </c>
      <c r="BX570" s="34">
        <v>3.4443494437599327</v>
      </c>
      <c r="BY570" s="34">
        <v>16.49377363747703</v>
      </c>
      <c r="BZ570" s="34">
        <v>14.205178467326443</v>
      </c>
      <c r="CA570" s="34">
        <f>SUM(BW570:BZ570)</f>
        <v>71.221690249325903</v>
      </c>
      <c r="CB570" s="34">
        <f>CA570/AR570*2000</f>
        <v>78.999887506762562</v>
      </c>
      <c r="CC570" s="15">
        <v>65</v>
      </c>
      <c r="CD570" s="7">
        <v>3312235</v>
      </c>
      <c r="CE570" s="68">
        <f t="shared" si="474"/>
        <v>3438016.0759493676</v>
      </c>
      <c r="CF570" s="9">
        <v>30.2</v>
      </c>
      <c r="CG570" s="9">
        <v>38.6</v>
      </c>
      <c r="CH570" s="9">
        <v>-6.9</v>
      </c>
      <c r="CI570" s="9">
        <v>1.1000000000000001</v>
      </c>
      <c r="CJ570" s="9">
        <f t="shared" si="488"/>
        <v>1.0034741491375445</v>
      </c>
      <c r="CK570" s="9">
        <v>3.9</v>
      </c>
      <c r="CL570" s="9">
        <f t="shared" si="489"/>
        <v>3.5577719833058397</v>
      </c>
      <c r="CM570" s="9">
        <v>5</v>
      </c>
      <c r="CN570" t="s">
        <v>1071</v>
      </c>
      <c r="CO570" t="s">
        <v>1070</v>
      </c>
      <c r="CP570" t="s">
        <v>2433</v>
      </c>
      <c r="CQ570" t="s">
        <v>2400</v>
      </c>
      <c r="CR570">
        <v>73</v>
      </c>
      <c r="CS570">
        <v>225</v>
      </c>
      <c r="CT570">
        <v>22</v>
      </c>
      <c r="CU570" t="s">
        <v>3402</v>
      </c>
      <c r="CV570" t="s">
        <v>2382</v>
      </c>
      <c r="CW570">
        <v>0</v>
      </c>
      <c r="CX570">
        <v>0</v>
      </c>
      <c r="CY570">
        <v>0</v>
      </c>
      <c r="CZ570" s="70"/>
      <c r="DA570">
        <v>0</v>
      </c>
    </row>
    <row r="571" spans="1:105" s="18" customFormat="1" x14ac:dyDescent="0.2">
      <c r="A571" s="44" t="s">
        <v>2372</v>
      </c>
      <c r="B571" s="43" t="s">
        <v>973</v>
      </c>
      <c r="C571" s="43" t="s">
        <v>957</v>
      </c>
      <c r="D571" s="82" t="s">
        <v>957</v>
      </c>
      <c r="E571" s="42" t="str">
        <f>CONCATENATE(RIGHT(F571,LEN(F571)-SEARCH(" ",F571)), ", ", LEFT(F571, SEARCH(" ", F571)))</f>
        <v xml:space="preserve">Hannan, Scott </v>
      </c>
      <c r="F571" s="42" t="s">
        <v>151</v>
      </c>
      <c r="G571" s="45" t="s">
        <v>2374</v>
      </c>
      <c r="H571" s="43">
        <v>82</v>
      </c>
      <c r="I571" s="64">
        <v>2</v>
      </c>
      <c r="J571" s="64">
        <v>19</v>
      </c>
      <c r="K571" s="64">
        <v>21</v>
      </c>
      <c r="L571" s="43">
        <v>-5</v>
      </c>
      <c r="M571">
        <v>55</v>
      </c>
      <c r="N571">
        <v>79</v>
      </c>
      <c r="O571" s="4">
        <f>IF(N571=0,0,I571/N571)</f>
        <v>2.5316455696202531E-2</v>
      </c>
      <c r="P571"/>
      <c r="Q571">
        <v>0</v>
      </c>
      <c r="R571">
        <v>0</v>
      </c>
      <c r="S571">
        <v>1</v>
      </c>
      <c r="T571">
        <v>0</v>
      </c>
      <c r="U571" s="4">
        <f>IF(S571+T571=0,0,S571/(S571+T571))</f>
        <v>1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2</v>
      </c>
      <c r="AB571">
        <v>17</v>
      </c>
      <c r="AC571" s="9">
        <f t="shared" si="454"/>
        <v>0</v>
      </c>
      <c r="AD571" s="9">
        <f t="shared" si="455"/>
        <v>6.5789473684210522</v>
      </c>
      <c r="AE571" s="9">
        <f t="shared" si="456"/>
        <v>0</v>
      </c>
      <c r="AF571" s="9">
        <f t="shared" si="457"/>
        <v>1.1884325894625645</v>
      </c>
      <c r="AG571" s="9">
        <f t="shared" si="458"/>
        <v>1.5368360388051101</v>
      </c>
      <c r="AH571" s="9">
        <f t="shared" si="459"/>
        <v>13.063106329843434</v>
      </c>
      <c r="AI571" s="58">
        <f t="shared" si="460"/>
        <v>2.3820958601479205</v>
      </c>
      <c r="AJ571" s="58">
        <f t="shared" si="461"/>
        <v>2.6315789473684208</v>
      </c>
      <c r="AK571" s="58">
        <f t="shared" si="462"/>
        <v>0.23768651789251288</v>
      </c>
      <c r="AL571" s="58">
        <f t="shared" si="463"/>
        <v>2.5742003649985588</v>
      </c>
      <c r="AM571" s="58">
        <f t="shared" si="464"/>
        <v>1.3157894736842104</v>
      </c>
      <c r="AN571" s="58">
        <f t="shared" si="465"/>
        <v>7.1305955367753864</v>
      </c>
      <c r="AO571" s="56">
        <v>1561.65</v>
      </c>
      <c r="AP571" s="56">
        <v>45.6</v>
      </c>
      <c r="AQ571" s="56">
        <v>252.43333333333334</v>
      </c>
      <c r="AR571" s="57">
        <f>SUM(AO571:AQ571)</f>
        <v>1859.6833333333334</v>
      </c>
      <c r="AS571">
        <v>153</v>
      </c>
      <c r="AT571">
        <v>58</v>
      </c>
      <c r="AU571">
        <v>33</v>
      </c>
      <c r="AV571">
        <v>48</v>
      </c>
      <c r="AW571">
        <v>33</v>
      </c>
      <c r="AX571" s="9">
        <f t="shared" si="466"/>
        <v>4.9363242846004241</v>
      </c>
      <c r="AY571" s="9">
        <f t="shared" si="467"/>
        <v>1.8712863301099649</v>
      </c>
      <c r="AZ571" s="9">
        <f t="shared" si="468"/>
        <v>1.0646973947177387</v>
      </c>
      <c r="BA571" s="9">
        <f t="shared" si="469"/>
        <v>1.5486507559530744</v>
      </c>
      <c r="BB571" s="9">
        <f t="shared" si="470"/>
        <v>1.0646973947177387</v>
      </c>
      <c r="BC571" s="33">
        <f t="shared" si="471"/>
        <v>19.044512195121953</v>
      </c>
      <c r="BD571" s="33">
        <f t="shared" si="472"/>
        <v>3.0784552845528457</v>
      </c>
      <c r="BE571" s="33">
        <f t="shared" si="473"/>
        <v>0.55609756097560981</v>
      </c>
      <c r="BF571" s="42">
        <f>BI571-BG571-BH571</f>
        <v>62</v>
      </c>
      <c r="BG571" s="43">
        <v>2</v>
      </c>
      <c r="BH571" s="43">
        <v>1</v>
      </c>
      <c r="BI571" s="43">
        <v>65</v>
      </c>
      <c r="BJ571" s="42">
        <f>BM571-BK571-BL571</f>
        <v>67</v>
      </c>
      <c r="BK571" s="43">
        <v>1</v>
      </c>
      <c r="BL571" s="43">
        <v>30</v>
      </c>
      <c r="BM571" s="43">
        <v>98</v>
      </c>
      <c r="BN571" s="34">
        <f>BU571+CA571</f>
        <v>42.39823892037348</v>
      </c>
      <c r="BO571" s="34">
        <f>BN571/AR571*2000</f>
        <v>45.597267191052396</v>
      </c>
      <c r="BP571" s="33">
        <v>7.4209175408349548</v>
      </c>
      <c r="BQ571" s="33">
        <v>-0.56258003871457174</v>
      </c>
      <c r="BR571" s="33">
        <v>-2.0194034280752171</v>
      </c>
      <c r="BS571" s="33">
        <v>2.7570297098753502E-2</v>
      </c>
      <c r="BT571" s="33">
        <v>0</v>
      </c>
      <c r="BU571" s="9">
        <f>SUM(BP571:BT571)</f>
        <v>4.86650437114392</v>
      </c>
      <c r="BV571" s="34">
        <f>BU571/AR571*2000</f>
        <v>5.2336914397367869</v>
      </c>
      <c r="BW571" s="33">
        <v>24.901169427033754</v>
      </c>
      <c r="BX571" s="33">
        <v>0.15158907136996955</v>
      </c>
      <c r="BY571" s="33">
        <v>9.8367356228526521</v>
      </c>
      <c r="BZ571" s="33">
        <v>2.6422404279731868</v>
      </c>
      <c r="CA571" s="9">
        <f>SUM(BW571:BZ571)</f>
        <v>37.531734549229562</v>
      </c>
      <c r="CB571" s="34">
        <f>CA571/AR571*2000</f>
        <v>40.363575751315615</v>
      </c>
      <c r="CC571" s="47">
        <v>48.813052999999996</v>
      </c>
      <c r="CD571">
        <v>1828913</v>
      </c>
      <c r="CE571" s="68">
        <f t="shared" si="474"/>
        <v>1828913</v>
      </c>
      <c r="CF571" s="62">
        <v>29.5</v>
      </c>
      <c r="CG571" s="62">
        <v>41.7</v>
      </c>
      <c r="CH571" s="62">
        <v>-11.5</v>
      </c>
      <c r="CI571" s="62">
        <v>0.6</v>
      </c>
      <c r="CJ571" s="63">
        <f t="shared" si="488"/>
        <v>0.55614345411430288</v>
      </c>
      <c r="CK571" s="62">
        <v>1.2</v>
      </c>
      <c r="CL571" s="63">
        <f t="shared" si="489"/>
        <v>1.1122869082286058</v>
      </c>
      <c r="CM571" s="62">
        <v>1.8</v>
      </c>
      <c r="CN571" t="s">
        <v>735</v>
      </c>
      <c r="CO571" t="s">
        <v>1070</v>
      </c>
      <c r="CP571" t="s">
        <v>2433</v>
      </c>
      <c r="CQ571" t="s">
        <v>2400</v>
      </c>
      <c r="CR571">
        <v>73</v>
      </c>
      <c r="CS571">
        <v>225</v>
      </c>
      <c r="CT571">
        <v>22</v>
      </c>
      <c r="CU571" t="s">
        <v>3402</v>
      </c>
      <c r="CV571"/>
      <c r="CW571"/>
      <c r="CX571"/>
      <c r="CY571"/>
      <c r="CZ571" s="72">
        <v>4500000</v>
      </c>
      <c r="DA571">
        <v>0</v>
      </c>
    </row>
    <row r="572" spans="1:105" x14ac:dyDescent="0.2">
      <c r="A572" s="75" t="s">
        <v>2452</v>
      </c>
      <c r="B572" s="19" t="s">
        <v>957</v>
      </c>
      <c r="C572" s="19" t="s">
        <v>957</v>
      </c>
      <c r="D572" s="19" t="s">
        <v>957</v>
      </c>
      <c r="E572" s="19" t="str">
        <f>CONCATENATE(RIGHT(F572,LEN(F572)-SEARCH(" ",F572)), ", ", LEFT(F572, SEARCH(" ", F572)))</f>
        <v xml:space="preserve">Parker, Scott </v>
      </c>
      <c r="F572" s="19" t="s">
        <v>2911</v>
      </c>
      <c r="G572" s="19" t="s">
        <v>1528</v>
      </c>
      <c r="H572" s="19">
        <v>10</v>
      </c>
      <c r="I572" s="19">
        <v>1</v>
      </c>
      <c r="J572" s="19">
        <v>1</v>
      </c>
      <c r="K572" s="19">
        <f>I572+J572</f>
        <v>2</v>
      </c>
      <c r="L572" s="19">
        <v>0</v>
      </c>
      <c r="M572" s="19">
        <v>6</v>
      </c>
      <c r="N572" s="19">
        <v>2</v>
      </c>
      <c r="O572" s="20">
        <f>IF(N572=0,0,I572/N572)</f>
        <v>0.5</v>
      </c>
      <c r="P572" s="19">
        <v>91</v>
      </c>
      <c r="Q572" s="19">
        <v>0</v>
      </c>
      <c r="R572" s="19">
        <v>0</v>
      </c>
      <c r="S572" s="19">
        <v>0</v>
      </c>
      <c r="T572" s="19">
        <v>1</v>
      </c>
      <c r="U572" s="20">
        <f>IF(S572+T572=0,0,S572/(S572+T572))</f>
        <v>0</v>
      </c>
      <c r="V572" s="19">
        <v>0.1</v>
      </c>
      <c r="W572" s="19">
        <v>0</v>
      </c>
      <c r="X572" s="19">
        <v>0</v>
      </c>
      <c r="Y572" s="19">
        <v>0</v>
      </c>
      <c r="Z572" s="19">
        <v>0</v>
      </c>
      <c r="AA572" s="19">
        <f>I572-W572-Y572</f>
        <v>1</v>
      </c>
      <c r="AB572" s="19">
        <f>J572-X572-Z572</f>
        <v>1</v>
      </c>
      <c r="AC572" s="24">
        <f t="shared" si="454"/>
        <v>0</v>
      </c>
      <c r="AD572" s="24">
        <f t="shared" si="455"/>
        <v>0</v>
      </c>
      <c r="AE572" s="24">
        <f t="shared" si="456"/>
        <v>0</v>
      </c>
      <c r="AF572" s="24">
        <f t="shared" si="457"/>
        <v>0</v>
      </c>
      <c r="AG572" s="24">
        <f t="shared" si="458"/>
        <v>21.818181818181817</v>
      </c>
      <c r="AH572" s="24">
        <f t="shared" si="459"/>
        <v>21.818181818181817</v>
      </c>
      <c r="AI572" s="21">
        <f t="shared" si="460"/>
        <v>2.1818181818181817</v>
      </c>
      <c r="AJ572" s="21">
        <f t="shared" si="461"/>
        <v>0</v>
      </c>
      <c r="AK572" s="21">
        <f t="shared" si="462"/>
        <v>0</v>
      </c>
      <c r="AL572" s="21">
        <f t="shared" si="463"/>
        <v>2.1818181818181817</v>
      </c>
      <c r="AM572" s="21">
        <f t="shared" si="464"/>
        <v>0</v>
      </c>
      <c r="AN572" s="21">
        <f t="shared" si="465"/>
        <v>0</v>
      </c>
      <c r="AO572" s="24">
        <v>55</v>
      </c>
      <c r="AP572" s="24">
        <v>0.75</v>
      </c>
      <c r="AQ572" s="24">
        <v>0.13333333333333333</v>
      </c>
      <c r="AR572" s="36">
        <v>55.883333333333333</v>
      </c>
      <c r="AS572" s="19">
        <v>20</v>
      </c>
      <c r="AT572" s="19">
        <v>4</v>
      </c>
      <c r="AU572" s="19">
        <v>3</v>
      </c>
      <c r="AV572" s="19">
        <v>3</v>
      </c>
      <c r="AW572" s="19">
        <v>0</v>
      </c>
      <c r="AX572" s="24">
        <f t="shared" si="466"/>
        <v>21.47330748583358</v>
      </c>
      <c r="AY572" s="24">
        <f t="shared" si="467"/>
        <v>4.2946614971667163</v>
      </c>
      <c r="AZ572" s="24">
        <f t="shared" si="468"/>
        <v>3.2209961228750372</v>
      </c>
      <c r="BA572" s="24">
        <f t="shared" si="469"/>
        <v>3.2209961228750372</v>
      </c>
      <c r="BB572" s="24">
        <f t="shared" si="470"/>
        <v>0</v>
      </c>
      <c r="BC572" s="24">
        <f t="shared" si="471"/>
        <v>5.5</v>
      </c>
      <c r="BD572" s="24">
        <f t="shared" si="472"/>
        <v>1.3333333333333332E-2</v>
      </c>
      <c r="BE572" s="24">
        <f t="shared" si="473"/>
        <v>7.4999999999999997E-2</v>
      </c>
      <c r="BF572" s="30">
        <v>2</v>
      </c>
      <c r="BG572" s="30">
        <v>0</v>
      </c>
      <c r="BH572" s="30">
        <v>0</v>
      </c>
      <c r="BI572" s="30">
        <v>2</v>
      </c>
      <c r="BJ572" s="30">
        <v>2</v>
      </c>
      <c r="BK572" s="30">
        <v>0</v>
      </c>
      <c r="BL572" s="30">
        <v>0</v>
      </c>
      <c r="BM572" s="30">
        <v>2</v>
      </c>
      <c r="BN572" s="35">
        <f>BU572+CA572</f>
        <v>0.46978586214802798</v>
      </c>
      <c r="BO572" s="35">
        <f>BN572/AR572*2000</f>
        <v>16.813093784003389</v>
      </c>
      <c r="BP572" s="35">
        <v>1.3612356182043335</v>
      </c>
      <c r="BQ572" s="35">
        <v>-3.7556696819698837E-2</v>
      </c>
      <c r="BR572" s="35">
        <v>-2.0106702052620013E-2</v>
      </c>
      <c r="BS572" s="35">
        <v>-1.8439117961736721E-3</v>
      </c>
      <c r="BT572" s="35">
        <v>0</v>
      </c>
      <c r="BU572" s="35">
        <f>SUM(BP572:BT572)</f>
        <v>1.301728307535841</v>
      </c>
      <c r="BV572" s="35">
        <f>BU572/AR572*2000</f>
        <v>46.587353684551424</v>
      </c>
      <c r="BW572" s="35">
        <v>0.54060309294792441</v>
      </c>
      <c r="BX572" s="35">
        <v>2.7835001122132326E-3</v>
      </c>
      <c r="BY572" s="35">
        <v>1.3867947355963528E-2</v>
      </c>
      <c r="BZ572" s="35">
        <v>-1.3891969858039142</v>
      </c>
      <c r="CA572" s="35">
        <f>SUM(BW572:BZ572)</f>
        <v>-0.83194244538781303</v>
      </c>
      <c r="CB572" s="35">
        <f>CA572/AR572*2000</f>
        <v>-29.774259900548035</v>
      </c>
      <c r="CC572" s="22"/>
      <c r="CD572" s="19"/>
      <c r="CE572" s="76">
        <f t="shared" si="474"/>
        <v>165000</v>
      </c>
      <c r="CF572" s="24">
        <v>1.5</v>
      </c>
      <c r="CG572" s="24">
        <v>1.4</v>
      </c>
      <c r="CH572" s="24">
        <v>-0.1</v>
      </c>
      <c r="CI572" s="24">
        <v>0.1</v>
      </c>
      <c r="CJ572" s="24">
        <f t="shared" si="488"/>
        <v>3.5231943628890194</v>
      </c>
      <c r="CK572" s="24">
        <v>0.1</v>
      </c>
      <c r="CL572" s="24">
        <f t="shared" si="489"/>
        <v>3.5231943628890194</v>
      </c>
      <c r="CM572" s="24">
        <v>0.2</v>
      </c>
      <c r="CN572" s="19" t="s">
        <v>36</v>
      </c>
      <c r="CO572" s="19" t="s">
        <v>37</v>
      </c>
      <c r="CP572" s="19" t="s">
        <v>1298</v>
      </c>
      <c r="CQ572" s="19" t="s">
        <v>2414</v>
      </c>
      <c r="CR572" s="19">
        <v>77</v>
      </c>
      <c r="CS572" s="19">
        <v>240</v>
      </c>
      <c r="CT572" s="19">
        <v>29</v>
      </c>
      <c r="CU572" s="19" t="s">
        <v>3401</v>
      </c>
      <c r="CV572" s="19" t="s">
        <v>2382</v>
      </c>
      <c r="CW572" s="19">
        <v>0</v>
      </c>
      <c r="CX572" s="19">
        <v>0</v>
      </c>
      <c r="CY572" s="19">
        <v>0</v>
      </c>
      <c r="CZ572" s="76"/>
      <c r="DA572" s="19">
        <v>1</v>
      </c>
    </row>
    <row r="573" spans="1:105" x14ac:dyDescent="0.2">
      <c r="A573" s="75" t="s">
        <v>2452</v>
      </c>
      <c r="B573" s="19" t="s">
        <v>973</v>
      </c>
      <c r="C573" s="19" t="s">
        <v>957</v>
      </c>
      <c r="D573" s="19" t="s">
        <v>957</v>
      </c>
      <c r="E573" s="19" t="str">
        <f>CONCATENATE(RIGHT(F573,LEN(F573)-SEARCH(" ",F573)), ", ", LEFT(F573, SEARCH(" ", F573)))</f>
        <v xml:space="preserve">Parker, Scott </v>
      </c>
      <c r="F573" s="19" t="s">
        <v>2911</v>
      </c>
      <c r="G573" s="19" t="s">
        <v>1528</v>
      </c>
      <c r="H573" s="19">
        <v>11</v>
      </c>
      <c r="I573" s="19">
        <v>0</v>
      </c>
      <c r="J573" s="19">
        <v>0</v>
      </c>
      <c r="K573" s="19">
        <f>I573+J573</f>
        <v>0</v>
      </c>
      <c r="L573" s="19">
        <v>0</v>
      </c>
      <c r="M573" s="19">
        <v>22</v>
      </c>
      <c r="N573" s="19">
        <v>3</v>
      </c>
      <c r="O573" s="20">
        <f>IF(N573=0,0,I573/N573)</f>
        <v>0</v>
      </c>
      <c r="P573" s="19">
        <v>80</v>
      </c>
      <c r="Q573" s="19">
        <v>0</v>
      </c>
      <c r="R573" s="19">
        <v>0</v>
      </c>
      <c r="S573" s="19">
        <v>0</v>
      </c>
      <c r="T573" s="19">
        <v>1</v>
      </c>
      <c r="U573" s="20">
        <f>IF(S573+T573=0,0,S573/(S573+T573))</f>
        <v>0</v>
      </c>
      <c r="V573" s="19"/>
      <c r="W573" s="19">
        <v>0</v>
      </c>
      <c r="X573" s="19">
        <v>0</v>
      </c>
      <c r="Y573" s="19">
        <v>0</v>
      </c>
      <c r="Z573" s="19">
        <v>0</v>
      </c>
      <c r="AA573" s="19">
        <f>I573-W573-Y573</f>
        <v>0</v>
      </c>
      <c r="AB573" s="19">
        <f>J573-X573-Z573</f>
        <v>0</v>
      </c>
      <c r="AC573" s="24">
        <f t="shared" si="454"/>
        <v>0</v>
      </c>
      <c r="AD573" s="24">
        <f t="shared" si="455"/>
        <v>0</v>
      </c>
      <c r="AE573" s="24">
        <f t="shared" si="456"/>
        <v>0</v>
      </c>
      <c r="AF573" s="24">
        <f t="shared" si="457"/>
        <v>0</v>
      </c>
      <c r="AG573" s="24">
        <f t="shared" si="458"/>
        <v>0</v>
      </c>
      <c r="AH573" s="24">
        <f t="shared" si="459"/>
        <v>0</v>
      </c>
      <c r="AI573" s="21">
        <f t="shared" si="460"/>
        <v>1.0814058275758487</v>
      </c>
      <c r="AJ573" s="21">
        <f t="shared" si="461"/>
        <v>0</v>
      </c>
      <c r="AK573" s="21">
        <f t="shared" si="462"/>
        <v>0</v>
      </c>
      <c r="AL573" s="21">
        <f t="shared" si="463"/>
        <v>1.0814058275758487</v>
      </c>
      <c r="AM573" s="21">
        <f t="shared" si="464"/>
        <v>0</v>
      </c>
      <c r="AN573" s="21">
        <f t="shared" si="465"/>
        <v>0</v>
      </c>
      <c r="AO573" s="36">
        <v>55.483333333333334</v>
      </c>
      <c r="AP573" s="36">
        <v>6.6666666666666666E-2</v>
      </c>
      <c r="AQ573" s="36">
        <v>8.3333333333333329E-2</v>
      </c>
      <c r="AR573" s="36">
        <v>55.63333333333334</v>
      </c>
      <c r="AS573" s="19"/>
      <c r="AT573" s="19"/>
      <c r="AU573" s="19"/>
      <c r="AV573" s="19"/>
      <c r="AW573" s="19"/>
      <c r="AX573" s="24">
        <f t="shared" si="466"/>
        <v>0</v>
      </c>
      <c r="AY573" s="24">
        <f t="shared" si="467"/>
        <v>0</v>
      </c>
      <c r="AZ573" s="24">
        <f t="shared" si="468"/>
        <v>0</v>
      </c>
      <c r="BA573" s="24">
        <f t="shared" si="469"/>
        <v>0</v>
      </c>
      <c r="BB573" s="24">
        <f t="shared" si="470"/>
        <v>0</v>
      </c>
      <c r="BC573" s="24">
        <f t="shared" si="471"/>
        <v>5.0439393939393939</v>
      </c>
      <c r="BD573" s="24">
        <f t="shared" si="472"/>
        <v>7.5757575757575751E-3</v>
      </c>
      <c r="BE573" s="24">
        <f t="shared" si="473"/>
        <v>6.0606060606060606E-3</v>
      </c>
      <c r="BF573" s="30">
        <v>1</v>
      </c>
      <c r="BG573" s="30">
        <v>0</v>
      </c>
      <c r="BH573" s="30">
        <v>0</v>
      </c>
      <c r="BI573" s="30">
        <v>1</v>
      </c>
      <c r="BJ573" s="30">
        <v>1</v>
      </c>
      <c r="BK573" s="30">
        <v>0</v>
      </c>
      <c r="BL573" s="30">
        <v>0</v>
      </c>
      <c r="BM573" s="30">
        <v>1</v>
      </c>
      <c r="BN573" s="35">
        <f>BU573+CA573</f>
        <v>-0.288660237784232</v>
      </c>
      <c r="BO573" s="35">
        <f>BN573/AR573*2000</f>
        <v>-10.377240423639256</v>
      </c>
      <c r="BP573" s="35">
        <v>-1.3196339349143562</v>
      </c>
      <c r="BQ573" s="35">
        <v>-3.5066322845530022E-3</v>
      </c>
      <c r="BR573" s="35">
        <v>1.0288137691816952E-2</v>
      </c>
      <c r="BS573" s="35">
        <v>-1.2657088436699598E-3</v>
      </c>
      <c r="BT573" s="35">
        <v>0</v>
      </c>
      <c r="BU573" s="35">
        <f>SUM(BP573:BT573)</f>
        <v>-1.3141181383507623</v>
      </c>
      <c r="BV573" s="35">
        <f>BU573/AR573*2000</f>
        <v>-47.242114020998038</v>
      </c>
      <c r="BW573" s="35">
        <v>0.98003350058002903</v>
      </c>
      <c r="BX573" s="35">
        <v>2.2114190991717836E-4</v>
      </c>
      <c r="BY573" s="35">
        <v>9.7840590869272045E-3</v>
      </c>
      <c r="BZ573" s="35">
        <v>3.5419198989656821E-2</v>
      </c>
      <c r="CA573" s="35">
        <f>SUM(BW573:BZ573)</f>
        <v>1.0254579005665303</v>
      </c>
      <c r="CB573" s="35">
        <f>CA573/AR573*2000</f>
        <v>36.864873597358788</v>
      </c>
      <c r="CC573" s="22"/>
      <c r="CD573" s="19"/>
      <c r="CE573" s="76">
        <f t="shared" si="474"/>
        <v>165000</v>
      </c>
      <c r="CF573" s="24">
        <v>1.2</v>
      </c>
      <c r="CG573" s="24">
        <v>1.2</v>
      </c>
      <c r="CH573" s="24">
        <v>-0.1</v>
      </c>
      <c r="CI573" s="24">
        <v>-0.6</v>
      </c>
      <c r="CJ573" s="24">
        <f t="shared" si="488"/>
        <v>-21.511801613385121</v>
      </c>
      <c r="CK573" s="24">
        <v>0.1</v>
      </c>
      <c r="CL573" s="24">
        <f t="shared" si="489"/>
        <v>3.5853002688975204</v>
      </c>
      <c r="CM573" s="24">
        <v>-0.5</v>
      </c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77"/>
      <c r="DA573" s="19">
        <v>1</v>
      </c>
    </row>
    <row r="574" spans="1:105" x14ac:dyDescent="0.2">
      <c r="A574" s="25" t="s">
        <v>2452</v>
      </c>
      <c r="B574" s="10" t="s">
        <v>957</v>
      </c>
      <c r="C574" s="10" t="s">
        <v>957</v>
      </c>
      <c r="D574" s="10" t="s">
        <v>957</v>
      </c>
      <c r="E574" s="10" t="s">
        <v>2910</v>
      </c>
      <c r="F574" s="10" t="s">
        <v>2911</v>
      </c>
      <c r="G574" s="10" t="s">
        <v>1528</v>
      </c>
      <c r="H574" s="10">
        <v>21</v>
      </c>
      <c r="I574" s="10">
        <v>1</v>
      </c>
      <c r="J574" s="10">
        <v>1</v>
      </c>
      <c r="K574" s="10">
        <v>2</v>
      </c>
      <c r="L574" s="10">
        <v>0</v>
      </c>
      <c r="M574" s="10">
        <v>28</v>
      </c>
      <c r="N574" s="10">
        <v>5</v>
      </c>
      <c r="O574" s="11">
        <v>0.2</v>
      </c>
      <c r="P574" s="10">
        <v>171</v>
      </c>
      <c r="Q574" s="10">
        <v>0</v>
      </c>
      <c r="R574" s="10">
        <v>0</v>
      </c>
      <c r="S574" s="10">
        <v>0</v>
      </c>
      <c r="T574" s="10">
        <v>2</v>
      </c>
      <c r="U574" s="11">
        <v>0</v>
      </c>
      <c r="V574" s="41">
        <v>0.1</v>
      </c>
      <c r="W574" s="10">
        <v>0</v>
      </c>
      <c r="X574" s="10">
        <v>0</v>
      </c>
      <c r="Y574" s="10">
        <v>0</v>
      </c>
      <c r="Z574" s="10">
        <v>0</v>
      </c>
      <c r="AA574" s="10">
        <v>1</v>
      </c>
      <c r="AB574" s="10">
        <v>1</v>
      </c>
      <c r="AC574" s="13">
        <f t="shared" si="454"/>
        <v>0</v>
      </c>
      <c r="AD574" s="13">
        <f t="shared" si="455"/>
        <v>0</v>
      </c>
      <c r="AE574" s="13">
        <f t="shared" si="456"/>
        <v>0</v>
      </c>
      <c r="AF574" s="13">
        <f t="shared" si="457"/>
        <v>0</v>
      </c>
      <c r="AG574" s="13">
        <f t="shared" si="458"/>
        <v>10.861694424330194</v>
      </c>
      <c r="AH574" s="13">
        <f t="shared" si="459"/>
        <v>10.861694424330194</v>
      </c>
      <c r="AI574" s="29">
        <f t="shared" si="460"/>
        <v>1.6292541636495292</v>
      </c>
      <c r="AJ574" s="29">
        <f t="shared" si="461"/>
        <v>0</v>
      </c>
      <c r="AK574" s="29">
        <f t="shared" si="462"/>
        <v>0</v>
      </c>
      <c r="AL574" s="29">
        <f t="shared" si="463"/>
        <v>1.6292541636495292</v>
      </c>
      <c r="AM574" s="29">
        <f t="shared" si="464"/>
        <v>0</v>
      </c>
      <c r="AN574" s="29">
        <f t="shared" si="465"/>
        <v>0</v>
      </c>
      <c r="AO574" s="13">
        <v>110.48</v>
      </c>
      <c r="AP574" s="13">
        <v>0.82</v>
      </c>
      <c r="AQ574" s="13">
        <v>0.22</v>
      </c>
      <c r="AR574" s="13">
        <v>111.52</v>
      </c>
      <c r="AS574" s="41">
        <v>4</v>
      </c>
      <c r="AT574" s="41">
        <v>20</v>
      </c>
      <c r="AU574" s="41">
        <v>3</v>
      </c>
      <c r="AV574" s="41">
        <v>3</v>
      </c>
      <c r="AW574" s="41">
        <v>0</v>
      </c>
      <c r="AX574" s="13">
        <f t="shared" si="466"/>
        <v>2.1520803443328549</v>
      </c>
      <c r="AY574" s="13">
        <f t="shared" si="467"/>
        <v>10.760401721664277</v>
      </c>
      <c r="AZ574" s="13">
        <f t="shared" si="468"/>
        <v>1.6140602582496413</v>
      </c>
      <c r="BA574" s="13">
        <f t="shared" si="469"/>
        <v>1.6140602582496413</v>
      </c>
      <c r="BB574" s="13">
        <f t="shared" si="470"/>
        <v>0</v>
      </c>
      <c r="BC574" s="13">
        <f t="shared" si="471"/>
        <v>5.2609523809523813</v>
      </c>
      <c r="BD574" s="13">
        <f t="shared" si="472"/>
        <v>1.0476190476190476E-2</v>
      </c>
      <c r="BE574" s="13">
        <f t="shared" si="473"/>
        <v>3.9047619047619046E-2</v>
      </c>
      <c r="BF574" s="10">
        <v>3</v>
      </c>
      <c r="BG574" s="10">
        <v>0</v>
      </c>
      <c r="BH574" s="10">
        <v>0</v>
      </c>
      <c r="BI574" s="10">
        <v>3</v>
      </c>
      <c r="BJ574" s="10">
        <v>3</v>
      </c>
      <c r="BK574" s="10">
        <v>0</v>
      </c>
      <c r="BL574" s="10">
        <v>0</v>
      </c>
      <c r="BM574" s="10">
        <v>3</v>
      </c>
      <c r="BN574" s="39">
        <v>0.18099999999999999</v>
      </c>
      <c r="BO574" s="39">
        <v>3.2480000000000002</v>
      </c>
      <c r="BP574" s="13">
        <v>4.2000000000000003E-2</v>
      </c>
      <c r="BQ574" s="13">
        <v>-4.1000000000000002E-2</v>
      </c>
      <c r="BR574" s="13">
        <v>-0.01</v>
      </c>
      <c r="BS574" s="13">
        <v>-3.0000000000000001E-3</v>
      </c>
      <c r="BT574" s="13">
        <v>0</v>
      </c>
      <c r="BU574" s="39">
        <v>-1.2E-2</v>
      </c>
      <c r="BV574" s="39">
        <v>-0.222</v>
      </c>
      <c r="BW574" s="13">
        <v>1.5209999999999999</v>
      </c>
      <c r="BX574" s="13">
        <v>3.0000000000000001E-3</v>
      </c>
      <c r="BY574" s="13">
        <v>2.4E-2</v>
      </c>
      <c r="BZ574" s="13">
        <v>-1.3540000000000001</v>
      </c>
      <c r="CA574" s="39">
        <v>0.19400000000000001</v>
      </c>
      <c r="CB574" s="39">
        <v>3.4710000000000001</v>
      </c>
      <c r="CC574" s="16">
        <v>0</v>
      </c>
      <c r="CD574" s="12">
        <v>0</v>
      </c>
      <c r="CE574" s="73">
        <f t="shared" si="474"/>
        <v>165000</v>
      </c>
      <c r="CF574" s="13">
        <v>2.7</v>
      </c>
      <c r="CG574" s="13">
        <v>2.6</v>
      </c>
      <c r="CH574" s="13">
        <v>-0.2</v>
      </c>
      <c r="CI574" s="17">
        <v>-0.3</v>
      </c>
      <c r="CJ574" s="13">
        <f t="shared" si="488"/>
        <v>-5.3304904051172706</v>
      </c>
      <c r="CK574" s="17">
        <v>0.1</v>
      </c>
      <c r="CL574" s="13">
        <f t="shared" si="489"/>
        <v>1.7768301350390903</v>
      </c>
      <c r="CM574" s="13">
        <v>-0.2</v>
      </c>
      <c r="CN574" s="10" t="s">
        <v>36</v>
      </c>
      <c r="CO574" s="10" t="s">
        <v>37</v>
      </c>
      <c r="CP574" s="10" t="s">
        <v>1298</v>
      </c>
      <c r="CQ574" s="10" t="s">
        <v>2414</v>
      </c>
      <c r="CR574" s="10">
        <v>77</v>
      </c>
      <c r="CS574" s="10">
        <v>240</v>
      </c>
      <c r="CT574" s="10">
        <v>29</v>
      </c>
      <c r="CU574" s="10" t="s">
        <v>3401</v>
      </c>
      <c r="CV574" s="10" t="s">
        <v>2382</v>
      </c>
      <c r="CW574" s="10">
        <v>0</v>
      </c>
      <c r="CX574" s="10">
        <v>0</v>
      </c>
      <c r="CY574" s="10">
        <v>0</v>
      </c>
      <c r="CZ574" s="79"/>
      <c r="DA574" s="10">
        <v>2</v>
      </c>
    </row>
    <row r="575" spans="1:105" x14ac:dyDescent="0.2">
      <c r="A575" s="44" t="s">
        <v>2372</v>
      </c>
      <c r="B575" s="43" t="s">
        <v>957</v>
      </c>
      <c r="C575" s="43" t="s">
        <v>957</v>
      </c>
      <c r="D575" s="42" t="s">
        <v>957</v>
      </c>
      <c r="E575" s="42" t="str">
        <f t="shared" ref="E575:E607" si="490">CONCATENATE(RIGHT(F575,LEN(F575)-SEARCH(" ",F575)), ", ", LEFT(F575, SEARCH(" ", F575)))</f>
        <v xml:space="preserve">Parker, Scott </v>
      </c>
      <c r="F575" s="42" t="s">
        <v>2911</v>
      </c>
      <c r="G575" s="45" t="s">
        <v>1528</v>
      </c>
      <c r="H575" s="43">
        <v>25</v>
      </c>
      <c r="I575" s="64">
        <v>0</v>
      </c>
      <c r="J575" s="64">
        <v>0</v>
      </c>
      <c r="K575" s="64">
        <v>0</v>
      </c>
      <c r="L575" s="43">
        <v>0</v>
      </c>
      <c r="M575">
        <v>70</v>
      </c>
      <c r="N575">
        <v>5</v>
      </c>
      <c r="O575" s="4">
        <f t="shared" ref="O575:O582" si="491">IF(N575=0,0,I575/N575)</f>
        <v>0</v>
      </c>
      <c r="Q575">
        <v>0</v>
      </c>
      <c r="R575">
        <v>0</v>
      </c>
      <c r="S575">
        <v>0</v>
      </c>
      <c r="T575">
        <v>0</v>
      </c>
      <c r="U575" s="4">
        <f t="shared" ref="U575:U582" si="492">IF(S575+T575=0,0,S575/(S575+T575))</f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s="9">
        <f t="shared" si="454"/>
        <v>0</v>
      </c>
      <c r="AD575" s="9">
        <f t="shared" si="455"/>
        <v>0</v>
      </c>
      <c r="AE575" s="9">
        <f t="shared" si="456"/>
        <v>0</v>
      </c>
      <c r="AF575" s="9">
        <f t="shared" si="457"/>
        <v>0</v>
      </c>
      <c r="AG575" s="9">
        <f t="shared" si="458"/>
        <v>0</v>
      </c>
      <c r="AH575" s="9">
        <f t="shared" si="459"/>
        <v>0</v>
      </c>
      <c r="AI575" s="58">
        <f t="shared" si="460"/>
        <v>0</v>
      </c>
      <c r="AJ575" s="58">
        <f t="shared" si="461"/>
        <v>0</v>
      </c>
      <c r="AK575" s="58">
        <f t="shared" si="462"/>
        <v>0</v>
      </c>
      <c r="AL575" s="58">
        <f t="shared" si="463"/>
        <v>0</v>
      </c>
      <c r="AM575" s="58">
        <f t="shared" si="464"/>
        <v>0</v>
      </c>
      <c r="AN575" s="58">
        <f t="shared" si="465"/>
        <v>0</v>
      </c>
      <c r="AO575" s="56">
        <v>92.35</v>
      </c>
      <c r="AP575" s="56">
        <v>0</v>
      </c>
      <c r="AQ575" s="56">
        <v>0</v>
      </c>
      <c r="AR575" s="57">
        <f>SUM(AO575:AQ575)</f>
        <v>92.35</v>
      </c>
      <c r="AS575">
        <v>1</v>
      </c>
      <c r="AT575">
        <v>18</v>
      </c>
      <c r="AU575">
        <v>1</v>
      </c>
      <c r="AV575">
        <v>5</v>
      </c>
      <c r="AW575">
        <v>1</v>
      </c>
      <c r="AX575" s="9">
        <f t="shared" si="466"/>
        <v>0.6497022198159178</v>
      </c>
      <c r="AY575" s="9">
        <f t="shared" si="467"/>
        <v>11.694639956686519</v>
      </c>
      <c r="AZ575" s="9">
        <f t="shared" si="468"/>
        <v>0.6497022198159178</v>
      </c>
      <c r="BA575" s="9">
        <f t="shared" si="469"/>
        <v>3.2485110990795887</v>
      </c>
      <c r="BB575" s="9">
        <f t="shared" si="470"/>
        <v>0.6497022198159178</v>
      </c>
      <c r="BC575" s="33">
        <f t="shared" si="471"/>
        <v>3.694</v>
      </c>
      <c r="BD575" s="33">
        <f t="shared" si="472"/>
        <v>0</v>
      </c>
      <c r="BE575" s="33">
        <f t="shared" si="473"/>
        <v>0</v>
      </c>
      <c r="BF575" s="42">
        <f>BI575-BG575-BH575</f>
        <v>0</v>
      </c>
      <c r="BG575" s="43">
        <v>0</v>
      </c>
      <c r="BH575" s="43">
        <v>0</v>
      </c>
      <c r="BI575" s="43">
        <v>0</v>
      </c>
      <c r="BJ575" s="42">
        <f>BM575-BK575-BL575</f>
        <v>0</v>
      </c>
      <c r="BK575" s="43">
        <v>0</v>
      </c>
      <c r="BL575" s="43">
        <v>0</v>
      </c>
      <c r="BM575" s="43">
        <v>0</v>
      </c>
      <c r="BN575" s="34">
        <f t="shared" ref="BN575:BN584" si="493">BU575+CA575</f>
        <v>-3.9087753412005815</v>
      </c>
      <c r="BO575" s="34">
        <f t="shared" ref="BO575:BO584" si="494">BN575/AR575*2000</f>
        <v>-84.651333864657971</v>
      </c>
      <c r="BP575" s="33">
        <v>-2.2056805884105177</v>
      </c>
      <c r="BQ575" s="33">
        <v>0</v>
      </c>
      <c r="BR575" s="33">
        <v>-0.28807340770824358</v>
      </c>
      <c r="BS575" s="33">
        <v>0</v>
      </c>
      <c r="BT575" s="33">
        <v>0</v>
      </c>
      <c r="BU575" s="9">
        <f t="shared" ref="BU575:BU584" si="495">SUM(BP575:BT575)</f>
        <v>-2.4937539961187611</v>
      </c>
      <c r="BV575" s="34">
        <f t="shared" ref="BV575:BV584" si="496">BU575/AR575*2000</f>
        <v>-54.006583565105821</v>
      </c>
      <c r="BW575" s="33">
        <v>2.0012587253863652</v>
      </c>
      <c r="BX575" s="33">
        <v>0</v>
      </c>
      <c r="BY575" s="33">
        <v>0</v>
      </c>
      <c r="BZ575" s="33">
        <v>-3.4162800704681855</v>
      </c>
      <c r="CA575" s="9">
        <f t="shared" ref="CA575:CA584" si="497">SUM(BW575:BZ575)</f>
        <v>-1.4150213450818203</v>
      </c>
      <c r="CB575" s="34">
        <f t="shared" ref="CB575:CB584" si="498">CA575/AR575*2000</f>
        <v>-30.64475029955215</v>
      </c>
      <c r="CC575" s="47">
        <v>32.52037</v>
      </c>
      <c r="CD575">
        <v>165000</v>
      </c>
      <c r="CE575" s="68">
        <f t="shared" si="474"/>
        <v>165000</v>
      </c>
      <c r="CF575" s="62">
        <v>2</v>
      </c>
      <c r="CG575" s="62">
        <v>1.9</v>
      </c>
      <c r="CH575" s="62">
        <v>0</v>
      </c>
      <c r="CI575" s="62">
        <v>-0.9</v>
      </c>
      <c r="CJ575" s="63">
        <f t="shared" si="488"/>
        <v>-19.491066594477534</v>
      </c>
      <c r="CK575" s="62">
        <v>0.2</v>
      </c>
      <c r="CL575" s="63">
        <f t="shared" si="489"/>
        <v>4.3313481321061182</v>
      </c>
      <c r="CM575" s="62">
        <v>-0.7</v>
      </c>
      <c r="CN575" t="s">
        <v>739</v>
      </c>
      <c r="CO575" t="s">
        <v>37</v>
      </c>
      <c r="CP575" t="s">
        <v>1298</v>
      </c>
      <c r="CQ575" t="s">
        <v>2414</v>
      </c>
      <c r="CR575">
        <v>77</v>
      </c>
      <c r="CS575">
        <v>240</v>
      </c>
      <c r="CT575">
        <v>27</v>
      </c>
      <c r="CU575" t="s">
        <v>3401</v>
      </c>
      <c r="CZ575" s="72">
        <v>475000</v>
      </c>
      <c r="DA575">
        <v>0</v>
      </c>
    </row>
    <row r="576" spans="1:105" x14ac:dyDescent="0.2">
      <c r="A576" s="44" t="s">
        <v>2372</v>
      </c>
      <c r="B576" s="43"/>
      <c r="C576" s="43" t="s">
        <v>957</v>
      </c>
      <c r="D576" s="82" t="s">
        <v>957</v>
      </c>
      <c r="E576" s="42" t="str">
        <f t="shared" si="490"/>
        <v xml:space="preserve">Hensick, T.J. </v>
      </c>
      <c r="F576" s="42" t="s">
        <v>169</v>
      </c>
      <c r="G576" s="45" t="s">
        <v>2373</v>
      </c>
      <c r="H576" s="43">
        <v>31</v>
      </c>
      <c r="I576" s="64">
        <v>6</v>
      </c>
      <c r="J576" s="64">
        <v>5</v>
      </c>
      <c r="K576" s="64">
        <v>11</v>
      </c>
      <c r="L576" s="43">
        <v>-4</v>
      </c>
      <c r="M576">
        <v>2</v>
      </c>
      <c r="N576">
        <v>52</v>
      </c>
      <c r="O576" s="4">
        <f t="shared" si="491"/>
        <v>0.11538461538461539</v>
      </c>
      <c r="Q576">
        <v>1</v>
      </c>
      <c r="R576">
        <v>0</v>
      </c>
      <c r="S576">
        <v>108</v>
      </c>
      <c r="T576">
        <v>148</v>
      </c>
      <c r="U576" s="4">
        <f t="shared" si="492"/>
        <v>0.421875</v>
      </c>
      <c r="V576">
        <v>15.3</v>
      </c>
      <c r="W576">
        <v>4</v>
      </c>
      <c r="X576">
        <v>2</v>
      </c>
      <c r="Y576">
        <v>0</v>
      </c>
      <c r="Z576">
        <v>0</v>
      </c>
      <c r="AA576">
        <v>2</v>
      </c>
      <c r="AB576">
        <v>3</v>
      </c>
      <c r="AC576" s="9">
        <f t="shared" si="454"/>
        <v>21.015761821366024</v>
      </c>
      <c r="AD576" s="9">
        <f t="shared" si="455"/>
        <v>10.507880910683012</v>
      </c>
      <c r="AE576" s="9">
        <f t="shared" si="456"/>
        <v>0</v>
      </c>
      <c r="AF576" s="9">
        <f t="shared" si="457"/>
        <v>0</v>
      </c>
      <c r="AG576" s="9">
        <f t="shared" si="458"/>
        <v>7.6567235603764567</v>
      </c>
      <c r="AH576" s="9">
        <f t="shared" si="459"/>
        <v>11.485085340564684</v>
      </c>
      <c r="AI576" s="58">
        <f t="shared" si="460"/>
        <v>1.5313447120752912</v>
      </c>
      <c r="AJ576" s="58">
        <f t="shared" si="461"/>
        <v>6.3047285464098071</v>
      </c>
      <c r="AK576" s="58">
        <f t="shared" si="462"/>
        <v>0</v>
      </c>
      <c r="AL576" s="58">
        <f t="shared" si="463"/>
        <v>2.2970170681129369</v>
      </c>
      <c r="AM576" s="58">
        <f t="shared" si="464"/>
        <v>0</v>
      </c>
      <c r="AN576" s="58">
        <f t="shared" si="465"/>
        <v>63.157894736842103</v>
      </c>
      <c r="AO576" s="56">
        <v>313.45</v>
      </c>
      <c r="AP576" s="56">
        <v>57.1</v>
      </c>
      <c r="AQ576" s="56">
        <v>0.95</v>
      </c>
      <c r="AR576" s="57">
        <f>SUM(AO576:AQ576)</f>
        <v>371.5</v>
      </c>
      <c r="AS576">
        <v>6</v>
      </c>
      <c r="AT576">
        <v>4</v>
      </c>
      <c r="AU576">
        <v>11</v>
      </c>
      <c r="AV576">
        <v>11</v>
      </c>
      <c r="AW576">
        <v>15</v>
      </c>
      <c r="AX576" s="9">
        <f t="shared" si="466"/>
        <v>0.96904441453566625</v>
      </c>
      <c r="AY576" s="9">
        <f t="shared" si="467"/>
        <v>0.6460296096904441</v>
      </c>
      <c r="AZ576" s="9">
        <f t="shared" si="468"/>
        <v>1.7765814266487214</v>
      </c>
      <c r="BA576" s="9">
        <f t="shared" si="469"/>
        <v>1.7765814266487214</v>
      </c>
      <c r="BB576" s="9">
        <f t="shared" si="470"/>
        <v>2.4226110363391653</v>
      </c>
      <c r="BC576" s="33">
        <f t="shared" si="471"/>
        <v>10.111290322580645</v>
      </c>
      <c r="BD576" s="33">
        <f t="shared" si="472"/>
        <v>3.0645161290322579E-2</v>
      </c>
      <c r="BE576" s="33">
        <f t="shared" si="473"/>
        <v>1.8419354838709678</v>
      </c>
      <c r="BF576" s="42">
        <f>BI576-BG576-BH576</f>
        <v>8</v>
      </c>
      <c r="BG576" s="43">
        <v>6</v>
      </c>
      <c r="BH576" s="43">
        <v>0</v>
      </c>
      <c r="BI576" s="43">
        <v>14</v>
      </c>
      <c r="BJ576" s="42">
        <f>BM576-BK576-BL576</f>
        <v>12</v>
      </c>
      <c r="BK576" s="43">
        <v>0</v>
      </c>
      <c r="BL576" s="43">
        <v>1</v>
      </c>
      <c r="BM576" s="43">
        <v>13</v>
      </c>
      <c r="BN576" s="34">
        <f t="shared" si="493"/>
        <v>8.9938378912067378</v>
      </c>
      <c r="BO576" s="34">
        <f t="shared" si="494"/>
        <v>48.419046520628463</v>
      </c>
      <c r="BP576" s="33">
        <v>-0.22074340053925931</v>
      </c>
      <c r="BQ576" s="33">
        <v>6.2319535257795682</v>
      </c>
      <c r="BR576" s="33">
        <v>-1.167759995452105</v>
      </c>
      <c r="BS576" s="33">
        <v>-1.4537000795285705E-2</v>
      </c>
      <c r="BT576" s="33">
        <v>-1.6050437988371731</v>
      </c>
      <c r="BU576" s="9">
        <f t="shared" si="495"/>
        <v>3.2238693301557455</v>
      </c>
      <c r="BV576" s="34">
        <f t="shared" si="496"/>
        <v>17.355958708779248</v>
      </c>
      <c r="BW576" s="33">
        <v>2.5727620257858184</v>
      </c>
      <c r="BX576" s="33">
        <v>0.24568528990026967</v>
      </c>
      <c r="BY576" s="33">
        <v>-0.55393904899046276</v>
      </c>
      <c r="BZ576" s="33">
        <v>3.5054602943553679</v>
      </c>
      <c r="CA576" s="9">
        <f t="shared" si="497"/>
        <v>5.7699685610509928</v>
      </c>
      <c r="CB576" s="34">
        <f t="shared" si="498"/>
        <v>31.063087811849218</v>
      </c>
      <c r="CC576" s="47">
        <v>55.875210000000003</v>
      </c>
      <c r="CD576">
        <v>949859</v>
      </c>
      <c r="CE576" s="68">
        <f t="shared" si="474"/>
        <v>2512530.2580645164</v>
      </c>
      <c r="CF576" s="62">
        <v>7.9</v>
      </c>
      <c r="CG576" s="62">
        <v>6.4</v>
      </c>
      <c r="CH576" s="62">
        <v>-4.2</v>
      </c>
      <c r="CI576" s="62">
        <v>0.7</v>
      </c>
      <c r="CJ576" s="63">
        <f t="shared" si="488"/>
        <v>3.2592247701082524</v>
      </c>
      <c r="CK576" s="62">
        <v>-0.2</v>
      </c>
      <c r="CL576" s="63">
        <f t="shared" si="489"/>
        <v>-0.93120707717378659</v>
      </c>
      <c r="CM576" s="62">
        <v>0</v>
      </c>
      <c r="CN576" t="s">
        <v>790</v>
      </c>
      <c r="CO576" t="s">
        <v>3555</v>
      </c>
      <c r="CP576" t="s">
        <v>3105</v>
      </c>
      <c r="CQ576" t="s">
        <v>2414</v>
      </c>
      <c r="CR576">
        <v>70</v>
      </c>
      <c r="CS576">
        <v>185</v>
      </c>
      <c r="CT576">
        <v>37</v>
      </c>
      <c r="CU576" t="s">
        <v>3401</v>
      </c>
      <c r="CV576" t="s">
        <v>3090</v>
      </c>
      <c r="CZ576" s="72">
        <v>850000</v>
      </c>
      <c r="DA576">
        <v>0</v>
      </c>
    </row>
    <row r="577" spans="1:105" x14ac:dyDescent="0.2">
      <c r="A577" s="38" t="s">
        <v>2452</v>
      </c>
      <c r="B577" t="s">
        <v>957</v>
      </c>
      <c r="C577" t="s">
        <v>957</v>
      </c>
      <c r="D577" t="s">
        <v>957</v>
      </c>
      <c r="E577" t="str">
        <f t="shared" si="490"/>
        <v xml:space="preserve">Arnason, Tyler </v>
      </c>
      <c r="F577" t="s">
        <v>2462</v>
      </c>
      <c r="G577" t="s">
        <v>1537</v>
      </c>
      <c r="H577">
        <v>82</v>
      </c>
      <c r="I577">
        <v>16</v>
      </c>
      <c r="J577">
        <v>33</v>
      </c>
      <c r="K577">
        <f>I577+J577</f>
        <v>49</v>
      </c>
      <c r="L577">
        <v>-8</v>
      </c>
      <c r="M577">
        <v>26</v>
      </c>
      <c r="N577">
        <v>211</v>
      </c>
      <c r="O577" s="4">
        <f t="shared" si="491"/>
        <v>7.582938388625593E-2</v>
      </c>
      <c r="P577">
        <v>1673</v>
      </c>
      <c r="Q577">
        <v>3</v>
      </c>
      <c r="R577">
        <v>0</v>
      </c>
      <c r="S577">
        <v>185</v>
      </c>
      <c r="T577">
        <v>237</v>
      </c>
      <c r="U577" s="4">
        <f t="shared" si="492"/>
        <v>0.43838862559241704</v>
      </c>
      <c r="V577" s="40">
        <v>8.8000000000000007</v>
      </c>
      <c r="W577">
        <v>1</v>
      </c>
      <c r="X577">
        <v>11</v>
      </c>
      <c r="Y577">
        <v>0</v>
      </c>
      <c r="Z577">
        <v>0</v>
      </c>
      <c r="AA577">
        <f>I577-W577-Y577</f>
        <v>15</v>
      </c>
      <c r="AB577">
        <f>J577-X577-Z577</f>
        <v>22</v>
      </c>
      <c r="AC577" s="9">
        <f t="shared" si="454"/>
        <v>1.5635858234885336</v>
      </c>
      <c r="AD577" s="9">
        <f t="shared" si="455"/>
        <v>17.199444058373871</v>
      </c>
      <c r="AE577" s="9">
        <f t="shared" si="456"/>
        <v>0</v>
      </c>
      <c r="AF577" s="9">
        <f t="shared" si="457"/>
        <v>0</v>
      </c>
      <c r="AG577" s="9">
        <f t="shared" si="458"/>
        <v>18.395189998467067</v>
      </c>
      <c r="AH577" s="9">
        <f t="shared" si="459"/>
        <v>26.9796119977517</v>
      </c>
      <c r="AI577" s="6">
        <f t="shared" si="460"/>
        <v>2.7592784997700601</v>
      </c>
      <c r="AJ577" s="6">
        <f t="shared" si="461"/>
        <v>6.8797776233495478</v>
      </c>
      <c r="AK577" s="6">
        <f t="shared" si="462"/>
        <v>0</v>
      </c>
      <c r="AL577" s="6">
        <f t="shared" si="463"/>
        <v>2.8205957997649502</v>
      </c>
      <c r="AM577" s="6">
        <f t="shared" si="464"/>
        <v>0.62543432939541344</v>
      </c>
      <c r="AN577" s="6">
        <f t="shared" si="465"/>
        <v>0</v>
      </c>
      <c r="AO577" s="33">
        <v>978.51666666666665</v>
      </c>
      <c r="AP577" s="33">
        <v>191.86666666666667</v>
      </c>
      <c r="AQ577" s="33">
        <v>5.1166666666666663</v>
      </c>
      <c r="AR577" s="32">
        <v>1175.5</v>
      </c>
      <c r="AS577" s="40">
        <v>16</v>
      </c>
      <c r="AT577" s="40">
        <v>2</v>
      </c>
      <c r="AU577" s="40">
        <v>53</v>
      </c>
      <c r="AV577" s="40">
        <v>37</v>
      </c>
      <c r="AW577" s="40">
        <v>61</v>
      </c>
      <c r="AX577" s="9">
        <f t="shared" si="466"/>
        <v>0.81667375584857504</v>
      </c>
      <c r="AY577" s="9">
        <f t="shared" si="467"/>
        <v>0.10208421948107188</v>
      </c>
      <c r="AZ577" s="9">
        <f t="shared" si="468"/>
        <v>2.7052318162484048</v>
      </c>
      <c r="BA577" s="9">
        <f t="shared" si="469"/>
        <v>1.8885580603998298</v>
      </c>
      <c r="BB577" s="9">
        <f t="shared" si="470"/>
        <v>3.1135686941726926</v>
      </c>
      <c r="BC577" s="9">
        <f t="shared" si="471"/>
        <v>11.933130081300813</v>
      </c>
      <c r="BD577" s="9">
        <f t="shared" si="472"/>
        <v>6.2398373983739833E-2</v>
      </c>
      <c r="BE577" s="9">
        <f t="shared" si="473"/>
        <v>2.3398373983739837</v>
      </c>
      <c r="BF577" s="3">
        <v>45</v>
      </c>
      <c r="BG577" s="3">
        <v>22</v>
      </c>
      <c r="BH577" s="3">
        <v>0</v>
      </c>
      <c r="BI577" s="3">
        <v>67</v>
      </c>
      <c r="BJ577" s="3">
        <v>46</v>
      </c>
      <c r="BK577" s="3">
        <v>2</v>
      </c>
      <c r="BL577" s="3">
        <v>0</v>
      </c>
      <c r="BM577" s="3">
        <v>48</v>
      </c>
      <c r="BN577" s="34">
        <f t="shared" si="493"/>
        <v>39.469593141066113</v>
      </c>
      <c r="BO577" s="34">
        <f t="shared" si="494"/>
        <v>67.153710150686706</v>
      </c>
      <c r="BP577" s="34">
        <v>26.628322811866422</v>
      </c>
      <c r="BQ577" s="34">
        <v>2.7870753411210889</v>
      </c>
      <c r="BR577" s="34">
        <v>-0.42294234887303589</v>
      </c>
      <c r="BS577" s="34">
        <v>-7.0760115178164648E-2</v>
      </c>
      <c r="BT577" s="34">
        <v>0</v>
      </c>
      <c r="BU577" s="34">
        <f t="shared" si="495"/>
        <v>28.92169568893631</v>
      </c>
      <c r="BV577" s="34">
        <f t="shared" si="496"/>
        <v>49.207478841235748</v>
      </c>
      <c r="BW577" s="34">
        <v>4.4771766541980877</v>
      </c>
      <c r="BX577" s="34">
        <v>0.24148227865824953</v>
      </c>
      <c r="BY577" s="34">
        <v>0.53218247978510036</v>
      </c>
      <c r="BZ577" s="34">
        <v>5.2970560394883623</v>
      </c>
      <c r="CA577" s="34">
        <f t="shared" si="497"/>
        <v>10.547897452129799</v>
      </c>
      <c r="CB577" s="34">
        <f t="shared" si="498"/>
        <v>17.946231309450955</v>
      </c>
      <c r="CC577" s="15">
        <v>46</v>
      </c>
      <c r="CD577" s="7">
        <v>1808302</v>
      </c>
      <c r="CE577" s="68">
        <f t="shared" si="474"/>
        <v>1808302</v>
      </c>
      <c r="CF577" s="9">
        <v>26.7</v>
      </c>
      <c r="CG577" s="9">
        <v>22.4</v>
      </c>
      <c r="CH577" s="9">
        <v>-7.5</v>
      </c>
      <c r="CI577" s="9">
        <v>5</v>
      </c>
      <c r="CJ577" s="9">
        <f t="shared" si="488"/>
        <v>7.2860629758709887</v>
      </c>
      <c r="CK577" s="9">
        <v>0.4</v>
      </c>
      <c r="CL577" s="9">
        <f t="shared" si="489"/>
        <v>0.58288503806967906</v>
      </c>
      <c r="CM577" s="9">
        <v>5.4</v>
      </c>
      <c r="CN577" t="s">
        <v>3504</v>
      </c>
      <c r="CO577" t="s">
        <v>3505</v>
      </c>
      <c r="CP577" t="s">
        <v>3506</v>
      </c>
      <c r="CQ577" t="s">
        <v>2414</v>
      </c>
      <c r="CR577">
        <v>71</v>
      </c>
      <c r="CS577">
        <v>204</v>
      </c>
      <c r="CU577" t="s">
        <v>3402</v>
      </c>
      <c r="CV577" t="s">
        <v>2382</v>
      </c>
      <c r="CW577">
        <v>0</v>
      </c>
      <c r="CX577">
        <v>0</v>
      </c>
      <c r="CY577">
        <v>0</v>
      </c>
      <c r="CZ577" s="70"/>
      <c r="DA577">
        <v>0</v>
      </c>
    </row>
    <row r="578" spans="1:105" x14ac:dyDescent="0.2">
      <c r="A578" s="44" t="s">
        <v>2372</v>
      </c>
      <c r="B578" s="43" t="s">
        <v>957</v>
      </c>
      <c r="C578" s="43" t="s">
        <v>957</v>
      </c>
      <c r="D578" s="42" t="s">
        <v>957</v>
      </c>
      <c r="E578" s="42" t="str">
        <f t="shared" si="490"/>
        <v xml:space="preserve">Arnason, Tyler </v>
      </c>
      <c r="F578" s="42" t="s">
        <v>2462</v>
      </c>
      <c r="G578" s="45" t="s">
        <v>2373</v>
      </c>
      <c r="H578" s="43">
        <v>70</v>
      </c>
      <c r="I578" s="64">
        <v>10</v>
      </c>
      <c r="J578" s="64">
        <v>21</v>
      </c>
      <c r="K578" s="64">
        <v>31</v>
      </c>
      <c r="L578" s="43">
        <v>-1</v>
      </c>
      <c r="M578">
        <v>16</v>
      </c>
      <c r="N578">
        <v>179</v>
      </c>
      <c r="O578" s="4">
        <f t="shared" si="491"/>
        <v>5.5865921787709494E-2</v>
      </c>
      <c r="Q578">
        <v>1</v>
      </c>
      <c r="R578">
        <v>0</v>
      </c>
      <c r="S578">
        <v>375</v>
      </c>
      <c r="T578">
        <v>417</v>
      </c>
      <c r="U578" s="4">
        <f t="shared" si="492"/>
        <v>0.47348484848484851</v>
      </c>
      <c r="V578">
        <v>20.399999999999999</v>
      </c>
      <c r="W578">
        <v>3</v>
      </c>
      <c r="X578">
        <v>7</v>
      </c>
      <c r="Y578">
        <v>0</v>
      </c>
      <c r="Z578">
        <v>0</v>
      </c>
      <c r="AA578">
        <v>7</v>
      </c>
      <c r="AB578">
        <v>14</v>
      </c>
      <c r="AC578" s="9">
        <f t="shared" ref="AC578:AC641" si="499">IF(AP578=0,0,W578/AP578*300)</f>
        <v>5.280140803754767</v>
      </c>
      <c r="AD578" s="9">
        <f t="shared" ref="AD578:AD641" si="500">IF(AP578=0,0,X578/AP578*300)</f>
        <v>12.320328542094458</v>
      </c>
      <c r="AE578" s="9">
        <f t="shared" ref="AE578:AE641" si="501">IF(AQ578=0,0,Y578/AQ578*300)</f>
        <v>0</v>
      </c>
      <c r="AF578" s="9">
        <f t="shared" ref="AF578:AF641" si="502">IF(AQ578=0,0,Z578/AQ578*300)</f>
        <v>0</v>
      </c>
      <c r="AG578" s="9">
        <f t="shared" ref="AG578:AG641" si="503">AA578/AO578*1200</f>
        <v>9.3886218844305347</v>
      </c>
      <c r="AH578" s="9">
        <f t="shared" ref="AH578:AH641" si="504">AB578/AO578*1200</f>
        <v>18.777243768861069</v>
      </c>
      <c r="AI578" s="58">
        <f t="shared" ref="AI578:AI641" si="505">IF(AO578=0,0,BF578/AO578*60)</f>
        <v>2.0789091315524755</v>
      </c>
      <c r="AJ578" s="58">
        <f t="shared" ref="AJ578:AJ641" si="506">IF(AP578=0,0,BG578/AP578*60)</f>
        <v>4.9281314168377826</v>
      </c>
      <c r="AK578" s="58">
        <f t="shared" ref="AK578:AK641" si="507">IF(AQ578=0,0,BH578/AQ578*60)</f>
        <v>0</v>
      </c>
      <c r="AL578" s="58">
        <f t="shared" ref="AL578:AL641" si="508">IF(AO578=0,0,BJ578/AO578*60)</f>
        <v>2.0789091315524755</v>
      </c>
      <c r="AM578" s="58">
        <f t="shared" ref="AM578:AM641" si="509">IF(AP578=0,0,BK578/AP578*60)</f>
        <v>0.35200938691698447</v>
      </c>
      <c r="AN578" s="58">
        <f t="shared" ref="AN578:AN641" si="510">IF(AQ578=0,0,BL578/AQ578*60)</f>
        <v>0</v>
      </c>
      <c r="AO578" s="56">
        <v>894.7</v>
      </c>
      <c r="AP578" s="56">
        <v>170.45</v>
      </c>
      <c r="AQ578" s="56">
        <v>3.0166666666666666</v>
      </c>
      <c r="AR578" s="57">
        <f>SUM(AO578:AQ578)</f>
        <v>1068.1666666666667</v>
      </c>
      <c r="AS578">
        <v>17</v>
      </c>
      <c r="AT578">
        <v>6</v>
      </c>
      <c r="AU578">
        <v>38</v>
      </c>
      <c r="AV578">
        <v>41</v>
      </c>
      <c r="AW578">
        <v>61</v>
      </c>
      <c r="AX578" s="9">
        <f t="shared" ref="AX578:AX641" si="511">AS578/AR578*60</f>
        <v>0.95490716180371349</v>
      </c>
      <c r="AY578" s="9">
        <f t="shared" ref="AY578:AY641" si="512">AT578/AR578*60</f>
        <v>0.33702605710719297</v>
      </c>
      <c r="AZ578" s="9">
        <f t="shared" ref="AZ578:AZ641" si="513">AU578/AR578*60</f>
        <v>2.1344983616788888</v>
      </c>
      <c r="BA578" s="9">
        <f t="shared" ref="BA578:BA641" si="514">AV578/AR578*60</f>
        <v>2.3030113902324856</v>
      </c>
      <c r="BB578" s="9">
        <f t="shared" ref="BB578:BB641" si="515">AW578/AR578*60</f>
        <v>3.4264315805897954</v>
      </c>
      <c r="BC578" s="33">
        <f t="shared" ref="BC578:BC641" si="516">AO578/H578</f>
        <v>12.781428571428572</v>
      </c>
      <c r="BD578" s="33">
        <f t="shared" ref="BD578:BD641" si="517">AQ578/H578</f>
        <v>4.3095238095238096E-2</v>
      </c>
      <c r="BE578" s="33">
        <f t="shared" ref="BE578:BE641" si="518">AP578/H578</f>
        <v>2.4350000000000001</v>
      </c>
      <c r="BF578" s="42">
        <f>BI578-BG578-BH578</f>
        <v>31</v>
      </c>
      <c r="BG578" s="43">
        <v>14</v>
      </c>
      <c r="BH578" s="43">
        <v>0</v>
      </c>
      <c r="BI578" s="43">
        <v>45</v>
      </c>
      <c r="BJ578" s="42">
        <f>BM578-BK578-BL578</f>
        <v>31</v>
      </c>
      <c r="BK578" s="43">
        <v>1</v>
      </c>
      <c r="BL578" s="43">
        <v>0</v>
      </c>
      <c r="BM578" s="43">
        <v>32</v>
      </c>
      <c r="BN578" s="34">
        <f t="shared" si="493"/>
        <v>30.88797101464106</v>
      </c>
      <c r="BO578" s="34">
        <f t="shared" si="494"/>
        <v>57.833617128365219</v>
      </c>
      <c r="BP578" s="33">
        <v>7.4889844278544455</v>
      </c>
      <c r="BQ578" s="33">
        <v>3.1223790176663182</v>
      </c>
      <c r="BR578" s="33">
        <v>1.5429026917509265</v>
      </c>
      <c r="BS578" s="33">
        <v>-4.61613534025739E-2</v>
      </c>
      <c r="BT578" s="33">
        <v>3.1660161337928217</v>
      </c>
      <c r="BU578" s="9">
        <f t="shared" si="495"/>
        <v>15.274120917661937</v>
      </c>
      <c r="BV578" s="34">
        <f t="shared" si="496"/>
        <v>28.59875971476724</v>
      </c>
      <c r="BW578" s="33">
        <v>8.4872901760657413</v>
      </c>
      <c r="BX578" s="33">
        <v>0.53279190446372882</v>
      </c>
      <c r="BY578" s="33">
        <v>0.33507656633188559</v>
      </c>
      <c r="BZ578" s="33">
        <v>6.2586914501177686</v>
      </c>
      <c r="CA578" s="9">
        <f t="shared" si="497"/>
        <v>15.613850096979125</v>
      </c>
      <c r="CB578" s="34">
        <f t="shared" si="498"/>
        <v>29.234857413597986</v>
      </c>
      <c r="CC578" s="47">
        <v>57.234656999999999</v>
      </c>
      <c r="CD578">
        <v>1807211</v>
      </c>
      <c r="CE578" s="68">
        <f t="shared" ref="CE578:CE641" si="519">IF(CD578&gt;165000, CD578/H578*82, 165000)</f>
        <v>2117018.6</v>
      </c>
      <c r="CF578" s="62">
        <v>21</v>
      </c>
      <c r="CG578" s="62">
        <v>16.899999999999999</v>
      </c>
      <c r="CH578" s="62">
        <v>-2</v>
      </c>
      <c r="CI578" s="62">
        <v>1.6</v>
      </c>
      <c r="CJ578" s="63">
        <f t="shared" si="488"/>
        <v>2.5772503959837851</v>
      </c>
      <c r="CK578" s="62">
        <v>1.1000000000000001</v>
      </c>
      <c r="CL578" s="63">
        <f t="shared" si="489"/>
        <v>1.7718596472388521</v>
      </c>
      <c r="CM578" s="62">
        <v>3.2</v>
      </c>
      <c r="CN578" t="s">
        <v>832</v>
      </c>
      <c r="CO578" t="s">
        <v>3505</v>
      </c>
      <c r="CP578" t="s">
        <v>3506</v>
      </c>
      <c r="CQ578" t="s">
        <v>2414</v>
      </c>
      <c r="CR578">
        <v>71</v>
      </c>
      <c r="CS578">
        <v>204</v>
      </c>
      <c r="CT578">
        <v>39</v>
      </c>
      <c r="CU578" t="s">
        <v>3402</v>
      </c>
      <c r="CZ578" s="72">
        <v>1675000</v>
      </c>
      <c r="DA578">
        <v>0</v>
      </c>
    </row>
    <row r="579" spans="1:105" x14ac:dyDescent="0.2">
      <c r="A579" s="38" t="s">
        <v>2452</v>
      </c>
      <c r="B579" t="s">
        <v>957</v>
      </c>
      <c r="C579" t="s">
        <v>957</v>
      </c>
      <c r="D579" s="82" t="s">
        <v>957</v>
      </c>
      <c r="E579" t="str">
        <f t="shared" si="490"/>
        <v xml:space="preserve">Wolski, Wojtek </v>
      </c>
      <c r="F579" t="s">
        <v>2356</v>
      </c>
      <c r="G579" t="s">
        <v>1540</v>
      </c>
      <c r="H579">
        <v>76</v>
      </c>
      <c r="I579">
        <v>22</v>
      </c>
      <c r="J579">
        <v>28</v>
      </c>
      <c r="K579">
        <f>I579+J579</f>
        <v>50</v>
      </c>
      <c r="L579">
        <v>2</v>
      </c>
      <c r="M579">
        <v>14</v>
      </c>
      <c r="N579">
        <v>165</v>
      </c>
      <c r="O579" s="4">
        <f t="shared" si="491"/>
        <v>0.13333333333333333</v>
      </c>
      <c r="P579">
        <v>1611</v>
      </c>
      <c r="Q579">
        <v>2</v>
      </c>
      <c r="R579">
        <v>0</v>
      </c>
      <c r="S579">
        <v>3</v>
      </c>
      <c r="T579">
        <v>0</v>
      </c>
      <c r="U579" s="4">
        <f t="shared" si="492"/>
        <v>1</v>
      </c>
      <c r="V579" s="40">
        <v>0</v>
      </c>
      <c r="W579">
        <v>7</v>
      </c>
      <c r="X579">
        <v>10</v>
      </c>
      <c r="Y579">
        <v>0</v>
      </c>
      <c r="Z579">
        <v>1</v>
      </c>
      <c r="AA579">
        <f>I579-W579-Y579</f>
        <v>15</v>
      </c>
      <c r="AB579">
        <f>J579-X579-Z579</f>
        <v>17</v>
      </c>
      <c r="AC579" s="9">
        <f t="shared" si="499"/>
        <v>10.823812387251953</v>
      </c>
      <c r="AD579" s="9">
        <f t="shared" si="500"/>
        <v>15.462589124645644</v>
      </c>
      <c r="AE579" s="9">
        <f t="shared" si="501"/>
        <v>0</v>
      </c>
      <c r="AF579" s="9">
        <f t="shared" si="502"/>
        <v>15.873015873015873</v>
      </c>
      <c r="AG579" s="9">
        <f t="shared" si="503"/>
        <v>18.622295025433225</v>
      </c>
      <c r="AH579" s="9">
        <f t="shared" si="504"/>
        <v>21.105267695490991</v>
      </c>
      <c r="AI579" s="6">
        <f t="shared" si="505"/>
        <v>3.1657901543236484</v>
      </c>
      <c r="AJ579" s="6">
        <f t="shared" si="506"/>
        <v>8.0405463448157359</v>
      </c>
      <c r="AK579" s="6">
        <f t="shared" si="507"/>
        <v>3.1746031746031749</v>
      </c>
      <c r="AL579" s="6">
        <f t="shared" si="508"/>
        <v>2.9174928873178723</v>
      </c>
      <c r="AM579" s="6">
        <f t="shared" si="509"/>
        <v>0.92775534747873867</v>
      </c>
      <c r="AN579" s="6">
        <f t="shared" si="510"/>
        <v>6.3492063492063497</v>
      </c>
      <c r="AO579" s="33">
        <v>966.58333333333337</v>
      </c>
      <c r="AP579" s="33">
        <v>194.01666666666671</v>
      </c>
      <c r="AQ579" s="33">
        <v>18.899999999999999</v>
      </c>
      <c r="AR579" s="32">
        <v>1179.5</v>
      </c>
      <c r="AS579" s="40">
        <v>19</v>
      </c>
      <c r="AT579" s="40">
        <v>39</v>
      </c>
      <c r="AU579" s="40">
        <v>34</v>
      </c>
      <c r="AV579" s="40">
        <v>35</v>
      </c>
      <c r="AW579" s="40">
        <v>38</v>
      </c>
      <c r="AX579" s="9">
        <f t="shared" si="511"/>
        <v>0.96651123357354818</v>
      </c>
      <c r="AY579" s="9">
        <f t="shared" si="512"/>
        <v>1.9838914794404408</v>
      </c>
      <c r="AZ579" s="9">
        <f t="shared" si="513"/>
        <v>1.7295464179737177</v>
      </c>
      <c r="BA579" s="9">
        <f t="shared" si="514"/>
        <v>1.7804154302670623</v>
      </c>
      <c r="BB579" s="9">
        <f t="shared" si="515"/>
        <v>1.9330224671470964</v>
      </c>
      <c r="BC579" s="9">
        <f t="shared" si="516"/>
        <v>12.718201754385966</v>
      </c>
      <c r="BD579" s="9">
        <f t="shared" si="517"/>
        <v>0.24868421052631576</v>
      </c>
      <c r="BE579" s="9">
        <f t="shared" si="518"/>
        <v>2.552850877192983</v>
      </c>
      <c r="BF579" s="3">
        <v>51</v>
      </c>
      <c r="BG579" s="3">
        <v>26</v>
      </c>
      <c r="BH579" s="3">
        <v>1</v>
      </c>
      <c r="BI579" s="3">
        <v>78</v>
      </c>
      <c r="BJ579" s="3">
        <v>47</v>
      </c>
      <c r="BK579" s="3">
        <v>3</v>
      </c>
      <c r="BL579" s="3">
        <v>2</v>
      </c>
      <c r="BM579" s="3">
        <v>52</v>
      </c>
      <c r="BN579" s="34">
        <f t="shared" si="493"/>
        <v>59.969479699613231</v>
      </c>
      <c r="BO579" s="34">
        <f t="shared" si="494"/>
        <v>101.68627333550357</v>
      </c>
      <c r="BP579" s="34">
        <v>22.692951197176413</v>
      </c>
      <c r="BQ579" s="34">
        <v>12.026761041678203</v>
      </c>
      <c r="BR579" s="34">
        <v>-0.42438154019204244</v>
      </c>
      <c r="BS579" s="34">
        <v>0.79303841619620907</v>
      </c>
      <c r="BT579" s="34">
        <v>9.1151436018940455</v>
      </c>
      <c r="BU579" s="34">
        <f t="shared" si="495"/>
        <v>44.203512716752826</v>
      </c>
      <c r="BV579" s="34">
        <f t="shared" si="496"/>
        <v>74.95296772658385</v>
      </c>
      <c r="BW579" s="34">
        <v>5.5489427486116449</v>
      </c>
      <c r="BX579" s="34">
        <v>1.4162192844622069E-2</v>
      </c>
      <c r="BY579" s="34">
        <v>0.72371941434149267</v>
      </c>
      <c r="BZ579" s="34">
        <v>9.4791426270626449</v>
      </c>
      <c r="CA579" s="34">
        <f t="shared" si="497"/>
        <v>15.765966982860405</v>
      </c>
      <c r="CB579" s="34">
        <f t="shared" si="498"/>
        <v>26.733305608919718</v>
      </c>
      <c r="CC579" s="15">
        <v>57</v>
      </c>
      <c r="CD579" s="7">
        <v>3380559</v>
      </c>
      <c r="CE579" s="68">
        <f t="shared" si="519"/>
        <v>3647445.2368421056</v>
      </c>
      <c r="CF579" s="9">
        <v>28.3</v>
      </c>
      <c r="CG579" s="9">
        <v>23.9</v>
      </c>
      <c r="CH579" s="9">
        <v>2.6</v>
      </c>
      <c r="CI579" s="9">
        <v>5.5</v>
      </c>
      <c r="CJ579" s="9">
        <f t="shared" si="488"/>
        <v>7.8999341672152719</v>
      </c>
      <c r="CK579" s="9">
        <v>2.2000000000000002</v>
      </c>
      <c r="CL579" s="9">
        <f t="shared" si="489"/>
        <v>3.1599736668861094</v>
      </c>
      <c r="CM579" s="9">
        <v>7.7</v>
      </c>
      <c r="CN579" t="s">
        <v>2244</v>
      </c>
      <c r="CO579" t="s">
        <v>2245</v>
      </c>
      <c r="CQ579" t="s">
        <v>2246</v>
      </c>
      <c r="CR579">
        <v>75</v>
      </c>
      <c r="CS579">
        <v>200</v>
      </c>
      <c r="CT579">
        <v>8</v>
      </c>
      <c r="CU579" t="s">
        <v>3402</v>
      </c>
      <c r="CV579" t="s">
        <v>3090</v>
      </c>
      <c r="CW579">
        <v>6</v>
      </c>
      <c r="CX579">
        <v>3</v>
      </c>
      <c r="CY579">
        <v>0</v>
      </c>
      <c r="CZ579" s="70"/>
      <c r="DA579">
        <v>0</v>
      </c>
    </row>
    <row r="580" spans="1:105" x14ac:dyDescent="0.2">
      <c r="A580" s="44" t="s">
        <v>2372</v>
      </c>
      <c r="B580" s="43" t="s">
        <v>957</v>
      </c>
      <c r="C580" s="43" t="s">
        <v>957</v>
      </c>
      <c r="D580" s="82" t="s">
        <v>957</v>
      </c>
      <c r="E580" s="42" t="str">
        <f t="shared" si="490"/>
        <v xml:space="preserve">Wolski, Wojtek </v>
      </c>
      <c r="F580" s="42" t="s">
        <v>2356</v>
      </c>
      <c r="G580" s="45" t="s">
        <v>1540</v>
      </c>
      <c r="H580" s="43">
        <v>77</v>
      </c>
      <c r="I580" s="64">
        <v>18</v>
      </c>
      <c r="J580" s="64">
        <v>30</v>
      </c>
      <c r="K580" s="64">
        <v>48</v>
      </c>
      <c r="L580" s="43">
        <v>10</v>
      </c>
      <c r="M580">
        <v>14</v>
      </c>
      <c r="N580">
        <v>158</v>
      </c>
      <c r="O580" s="4">
        <f t="shared" si="491"/>
        <v>0.11392405063291139</v>
      </c>
      <c r="Q580">
        <v>6</v>
      </c>
      <c r="R580">
        <v>0</v>
      </c>
      <c r="S580">
        <v>24</v>
      </c>
      <c r="T580">
        <v>24</v>
      </c>
      <c r="U580" s="4">
        <f t="shared" si="492"/>
        <v>0.5</v>
      </c>
      <c r="V580">
        <v>1.1000000000000001</v>
      </c>
      <c r="W580">
        <v>4</v>
      </c>
      <c r="X580">
        <v>1</v>
      </c>
      <c r="Y580">
        <v>0</v>
      </c>
      <c r="Z580">
        <v>0</v>
      </c>
      <c r="AA580">
        <v>14</v>
      </c>
      <c r="AB580">
        <v>29</v>
      </c>
      <c r="AC580" s="9">
        <f t="shared" si="499"/>
        <v>7.5574682481368738</v>
      </c>
      <c r="AD580" s="9">
        <f t="shared" si="500"/>
        <v>1.8893670620342184</v>
      </c>
      <c r="AE580" s="9">
        <f t="shared" si="501"/>
        <v>0</v>
      </c>
      <c r="AF580" s="9">
        <f t="shared" si="502"/>
        <v>0</v>
      </c>
      <c r="AG580" s="9">
        <f t="shared" si="503"/>
        <v>16.458486407053638</v>
      </c>
      <c r="AH580" s="9">
        <f t="shared" si="504"/>
        <v>34.092578986039676</v>
      </c>
      <c r="AI580" s="58">
        <f t="shared" si="505"/>
        <v>3.1153563556208668</v>
      </c>
      <c r="AJ580" s="58">
        <f t="shared" si="506"/>
        <v>4.5344809488821243</v>
      </c>
      <c r="AK580" s="58">
        <f t="shared" si="507"/>
        <v>0</v>
      </c>
      <c r="AL580" s="58">
        <f t="shared" si="508"/>
        <v>2.3512123438648054</v>
      </c>
      <c r="AM580" s="58">
        <f t="shared" si="509"/>
        <v>1.1336202372205311</v>
      </c>
      <c r="AN580" s="58">
        <f t="shared" si="510"/>
        <v>8.9393401915572888</v>
      </c>
      <c r="AO580" s="56">
        <v>1020.75</v>
      </c>
      <c r="AP580" s="56">
        <v>158.78333333333333</v>
      </c>
      <c r="AQ580" s="56">
        <v>46.983333333333334</v>
      </c>
      <c r="AR580" s="57">
        <f>SUM(AO580:AQ580)</f>
        <v>1226.5166666666667</v>
      </c>
      <c r="AS580">
        <v>21</v>
      </c>
      <c r="AT580">
        <v>54</v>
      </c>
      <c r="AU580">
        <v>44</v>
      </c>
      <c r="AV580">
        <v>37</v>
      </c>
      <c r="AW580">
        <v>40</v>
      </c>
      <c r="AX580" s="9">
        <f t="shared" si="511"/>
        <v>1.0272995339103967</v>
      </c>
      <c r="AY580" s="9">
        <f t="shared" si="512"/>
        <v>2.6416273729124486</v>
      </c>
      <c r="AZ580" s="9">
        <f t="shared" si="513"/>
        <v>2.1524371186694027</v>
      </c>
      <c r="BA580" s="9">
        <f t="shared" si="514"/>
        <v>1.8100039406992703</v>
      </c>
      <c r="BB580" s="9">
        <f t="shared" si="515"/>
        <v>1.9567610169721843</v>
      </c>
      <c r="BC580" s="33">
        <f t="shared" si="516"/>
        <v>13.256493506493506</v>
      </c>
      <c r="BD580" s="33">
        <f t="shared" si="517"/>
        <v>0.61017316017316015</v>
      </c>
      <c r="BE580" s="33">
        <f t="shared" si="518"/>
        <v>2.062121212121212</v>
      </c>
      <c r="BF580" s="42">
        <f>BI580-BG580-BH580</f>
        <v>53</v>
      </c>
      <c r="BG580" s="43">
        <v>12</v>
      </c>
      <c r="BH580" s="43">
        <v>0</v>
      </c>
      <c r="BI580" s="43">
        <v>65</v>
      </c>
      <c r="BJ580" s="42">
        <f>BM580-BK580-BL580</f>
        <v>40</v>
      </c>
      <c r="BK580" s="43">
        <v>3</v>
      </c>
      <c r="BL580" s="43">
        <v>7</v>
      </c>
      <c r="BM580" s="43">
        <v>50</v>
      </c>
      <c r="BN580" s="34">
        <f t="shared" si="493"/>
        <v>57.939713554705435</v>
      </c>
      <c r="BO580" s="34">
        <f t="shared" si="494"/>
        <v>94.478477348652049</v>
      </c>
      <c r="BP580" s="33">
        <v>33.3363487613044</v>
      </c>
      <c r="BQ580" s="33">
        <v>0.28878829266967154</v>
      </c>
      <c r="BR580" s="33">
        <v>-1.9758051824278033</v>
      </c>
      <c r="BS580" s="33">
        <v>-0.71894395161246316</v>
      </c>
      <c r="BT580" s="33">
        <v>9.4553659084464261</v>
      </c>
      <c r="BU580" s="9">
        <f t="shared" si="495"/>
        <v>40.385753828380231</v>
      </c>
      <c r="BV580" s="34">
        <f t="shared" si="496"/>
        <v>65.854390610341312</v>
      </c>
      <c r="BW580" s="33">
        <v>8.0539786605451678</v>
      </c>
      <c r="BX580" s="33">
        <v>8.1380201847022535E-2</v>
      </c>
      <c r="BY580" s="33">
        <v>0.60245588647650228</v>
      </c>
      <c r="BZ580" s="33">
        <v>8.8161449774565082</v>
      </c>
      <c r="CA580" s="9">
        <f t="shared" si="497"/>
        <v>17.5539597263252</v>
      </c>
      <c r="CB580" s="34">
        <f t="shared" si="498"/>
        <v>28.624086738310719</v>
      </c>
      <c r="CC580" s="47">
        <v>68.702186999999995</v>
      </c>
      <c r="CD580">
        <v>3756132</v>
      </c>
      <c r="CE580" s="68">
        <f t="shared" si="519"/>
        <v>4000036.6753246756</v>
      </c>
      <c r="CF580" s="62">
        <v>27</v>
      </c>
      <c r="CG580" s="62">
        <v>25.5</v>
      </c>
      <c r="CH580" s="62">
        <v>7.1</v>
      </c>
      <c r="CI580" s="62">
        <v>5.3</v>
      </c>
      <c r="CJ580" s="63">
        <f t="shared" si="488"/>
        <v>7.400770331754658</v>
      </c>
      <c r="CK580" s="62">
        <v>3.4</v>
      </c>
      <c r="CL580" s="63">
        <f t="shared" si="489"/>
        <v>4.7476639864086483</v>
      </c>
      <c r="CM580" s="62">
        <v>9.8000000000000007</v>
      </c>
      <c r="CN580" t="s">
        <v>852</v>
      </c>
      <c r="CO580" t="s">
        <v>2245</v>
      </c>
      <c r="CQ580" t="s">
        <v>2246</v>
      </c>
      <c r="CR580">
        <v>75</v>
      </c>
      <c r="CS580">
        <v>200</v>
      </c>
      <c r="CT580">
        <v>8</v>
      </c>
      <c r="CU580" t="s">
        <v>3402</v>
      </c>
      <c r="CZ580" s="72">
        <v>942800</v>
      </c>
      <c r="DA580">
        <v>0</v>
      </c>
    </row>
    <row r="581" spans="1:105" x14ac:dyDescent="0.2">
      <c r="A581" s="44" t="s">
        <v>2372</v>
      </c>
      <c r="B581" s="43"/>
      <c r="C581" s="43" t="s">
        <v>958</v>
      </c>
      <c r="D581" s="82" t="s">
        <v>958</v>
      </c>
      <c r="E581" s="42" t="str">
        <f t="shared" si="490"/>
        <v xml:space="preserve">Crombeen, B.J. </v>
      </c>
      <c r="F581" s="42" t="s">
        <v>2580</v>
      </c>
      <c r="G581" s="45" t="s">
        <v>1528</v>
      </c>
      <c r="H581" s="43">
        <v>8</v>
      </c>
      <c r="I581" s="64">
        <v>0</v>
      </c>
      <c r="J581" s="64">
        <v>2</v>
      </c>
      <c r="K581" s="64">
        <v>2</v>
      </c>
      <c r="L581" s="43">
        <v>1</v>
      </c>
      <c r="M581">
        <v>39</v>
      </c>
      <c r="N581">
        <v>9</v>
      </c>
      <c r="O581" s="4">
        <f t="shared" si="491"/>
        <v>0</v>
      </c>
      <c r="Q581">
        <v>0</v>
      </c>
      <c r="R581">
        <v>0</v>
      </c>
      <c r="S581">
        <v>0</v>
      </c>
      <c r="T581">
        <v>1</v>
      </c>
      <c r="U581" s="4">
        <f t="shared" si="492"/>
        <v>0</v>
      </c>
      <c r="V581">
        <v>0.2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2</v>
      </c>
      <c r="AC581" s="9">
        <f t="shared" si="499"/>
        <v>0</v>
      </c>
      <c r="AD581" s="9">
        <f t="shared" si="500"/>
        <v>0</v>
      </c>
      <c r="AE581" s="9">
        <f t="shared" si="501"/>
        <v>0</v>
      </c>
      <c r="AF581" s="9">
        <f t="shared" si="502"/>
        <v>0</v>
      </c>
      <c r="AG581" s="9">
        <f t="shared" si="503"/>
        <v>0</v>
      </c>
      <c r="AH581" s="9">
        <f t="shared" si="504"/>
        <v>45.540796963946867</v>
      </c>
      <c r="AI581" s="58">
        <f t="shared" si="505"/>
        <v>5.6925996204933575</v>
      </c>
      <c r="AJ581" s="58">
        <f t="shared" si="506"/>
        <v>0</v>
      </c>
      <c r="AK581" s="58">
        <f t="shared" si="507"/>
        <v>0</v>
      </c>
      <c r="AL581" s="58">
        <f t="shared" si="508"/>
        <v>4.5540796963946866</v>
      </c>
      <c r="AM581" s="58">
        <f t="shared" si="509"/>
        <v>0</v>
      </c>
      <c r="AN581" s="58">
        <f t="shared" si="510"/>
        <v>0</v>
      </c>
      <c r="AO581" s="56">
        <v>52.7</v>
      </c>
      <c r="AP581" s="56">
        <v>0.35</v>
      </c>
      <c r="AQ581" s="56">
        <v>0</v>
      </c>
      <c r="AR581" s="57">
        <f>SUM(AO581:AQ581)</f>
        <v>53.050000000000004</v>
      </c>
      <c r="AS581">
        <v>1</v>
      </c>
      <c r="AT581">
        <v>7</v>
      </c>
      <c r="AU581">
        <v>0</v>
      </c>
      <c r="AV581">
        <v>1</v>
      </c>
      <c r="AW581">
        <v>3</v>
      </c>
      <c r="AX581" s="9">
        <f t="shared" si="511"/>
        <v>1.1310084825636191</v>
      </c>
      <c r="AY581" s="9">
        <f t="shared" si="512"/>
        <v>7.9170593779453347</v>
      </c>
      <c r="AZ581" s="9">
        <f t="shared" si="513"/>
        <v>0</v>
      </c>
      <c r="BA581" s="9">
        <f t="shared" si="514"/>
        <v>1.1310084825636191</v>
      </c>
      <c r="BB581" s="9">
        <f t="shared" si="515"/>
        <v>3.3930254476908575</v>
      </c>
      <c r="BC581" s="33">
        <f t="shared" si="516"/>
        <v>6.5875000000000004</v>
      </c>
      <c r="BD581" s="33">
        <f t="shared" si="517"/>
        <v>0</v>
      </c>
      <c r="BE581" s="33">
        <f t="shared" si="518"/>
        <v>4.3749999999999997E-2</v>
      </c>
      <c r="BF581" s="42">
        <f>BI581-BG581-BH581</f>
        <v>5</v>
      </c>
      <c r="BG581" s="43">
        <v>0</v>
      </c>
      <c r="BH581" s="43">
        <v>0</v>
      </c>
      <c r="BI581" s="43">
        <v>5</v>
      </c>
      <c r="BJ581" s="42">
        <f>BM581-BK581-BL581</f>
        <v>4</v>
      </c>
      <c r="BK581" s="43">
        <v>0</v>
      </c>
      <c r="BL581" s="43">
        <v>0</v>
      </c>
      <c r="BM581" s="43">
        <v>4</v>
      </c>
      <c r="BN581" s="34">
        <f t="shared" si="493"/>
        <v>-0.37760884403156392</v>
      </c>
      <c r="BO581" s="34">
        <f t="shared" si="494"/>
        <v>-14.235960189691381</v>
      </c>
      <c r="BP581" s="33">
        <v>0.56829649292986184</v>
      </c>
      <c r="BQ581" s="33">
        <v>-1.6906323188006282E-2</v>
      </c>
      <c r="BR581" s="33">
        <v>-2.9871571894767397E-3</v>
      </c>
      <c r="BS581" s="33">
        <v>0</v>
      </c>
      <c r="BT581" s="33">
        <v>0</v>
      </c>
      <c r="BU581" s="9">
        <f t="shared" si="495"/>
        <v>0.54840301255237878</v>
      </c>
      <c r="BV581" s="34">
        <f t="shared" si="496"/>
        <v>20.674948635339444</v>
      </c>
      <c r="BW581" s="33">
        <v>-0.21159264516490053</v>
      </c>
      <c r="BX581" s="33">
        <v>1.3187167718474767E-3</v>
      </c>
      <c r="BY581" s="33">
        <v>0</v>
      </c>
      <c r="BZ581" s="33">
        <v>-0.71573792819088966</v>
      </c>
      <c r="CA581" s="9">
        <f t="shared" si="497"/>
        <v>-0.92601185658394269</v>
      </c>
      <c r="CB581" s="34">
        <f t="shared" si="498"/>
        <v>-34.910908825030823</v>
      </c>
      <c r="CE581" s="68">
        <f t="shared" si="519"/>
        <v>165000</v>
      </c>
      <c r="CF581" s="62">
        <v>2.2999999999999998</v>
      </c>
      <c r="CG581" s="62">
        <v>2.2000000000000002</v>
      </c>
      <c r="CH581" s="62">
        <v>0.7</v>
      </c>
      <c r="CI581" s="62">
        <v>-0.4</v>
      </c>
      <c r="CJ581" s="63">
        <f t="shared" si="488"/>
        <v>-14.9812734082397</v>
      </c>
      <c r="CK581" s="62">
        <v>0.3</v>
      </c>
      <c r="CL581" s="63">
        <f t="shared" si="489"/>
        <v>11.235955056179773</v>
      </c>
      <c r="CM581" s="62">
        <v>-0.1</v>
      </c>
      <c r="CN581" t="s">
        <v>1735</v>
      </c>
      <c r="CO581" t="s">
        <v>1736</v>
      </c>
      <c r="CP581" t="s">
        <v>1737</v>
      </c>
      <c r="CQ581" t="s">
        <v>2414</v>
      </c>
      <c r="CR581">
        <v>74</v>
      </c>
      <c r="CS581">
        <v>212</v>
      </c>
      <c r="CT581">
        <v>44</v>
      </c>
      <c r="CU581" t="s">
        <v>3401</v>
      </c>
      <c r="CV581" t="s">
        <v>3090</v>
      </c>
      <c r="CZ581" s="72">
        <v>891666.66666666663</v>
      </c>
      <c r="DA581">
        <v>0</v>
      </c>
    </row>
    <row r="582" spans="1:105" x14ac:dyDescent="0.2">
      <c r="A582" s="38" t="s">
        <v>2452</v>
      </c>
      <c r="B582" t="s">
        <v>975</v>
      </c>
      <c r="C582" t="s">
        <v>975</v>
      </c>
      <c r="D582" t="s">
        <v>958</v>
      </c>
      <c r="E582" t="str">
        <f t="shared" si="490"/>
        <v xml:space="preserve">Richards, Brad </v>
      </c>
      <c r="F582" t="s">
        <v>480</v>
      </c>
      <c r="G582" t="s">
        <v>1537</v>
      </c>
      <c r="H582">
        <v>82</v>
      </c>
      <c r="I582">
        <v>25</v>
      </c>
      <c r="J582">
        <v>45</v>
      </c>
      <c r="K582">
        <f>I582+J582</f>
        <v>70</v>
      </c>
      <c r="L582">
        <v>-19</v>
      </c>
      <c r="M582">
        <v>23</v>
      </c>
      <c r="N582">
        <v>272</v>
      </c>
      <c r="O582" s="4">
        <f t="shared" si="491"/>
        <v>9.1911764705882359E-2</v>
      </c>
      <c r="P582">
        <v>2156</v>
      </c>
      <c r="Q582">
        <v>3</v>
      </c>
      <c r="R582">
        <v>0</v>
      </c>
      <c r="S582">
        <v>812</v>
      </c>
      <c r="T582">
        <v>768</v>
      </c>
      <c r="U582" s="4">
        <f t="shared" si="492"/>
        <v>0.51392405063291136</v>
      </c>
      <c r="V582" s="40">
        <v>33.5</v>
      </c>
      <c r="W582">
        <v>12</v>
      </c>
      <c r="X582">
        <v>21</v>
      </c>
      <c r="Y582">
        <v>1</v>
      </c>
      <c r="Z582">
        <v>1</v>
      </c>
      <c r="AA582">
        <f>I582-W582-Y582</f>
        <v>12</v>
      </c>
      <c r="AB582">
        <f>J582-X582-Z582</f>
        <v>23</v>
      </c>
      <c r="AC582" s="9">
        <f t="shared" si="499"/>
        <v>8.4454175789802939</v>
      </c>
      <c r="AD582" s="9">
        <f t="shared" si="500"/>
        <v>14.779480763215515</v>
      </c>
      <c r="AE582" s="9">
        <f t="shared" si="501"/>
        <v>1.6592920353982301</v>
      </c>
      <c r="AF582" s="9">
        <f t="shared" si="502"/>
        <v>1.6592920353982301</v>
      </c>
      <c r="AG582" s="9">
        <f t="shared" si="503"/>
        <v>10.50967035640433</v>
      </c>
      <c r="AH582" s="9">
        <f t="shared" si="504"/>
        <v>20.143534849774966</v>
      </c>
      <c r="AI582" s="6">
        <f t="shared" si="505"/>
        <v>2.1019340712808661</v>
      </c>
      <c r="AJ582" s="6">
        <f t="shared" si="506"/>
        <v>7.6008758210822656</v>
      </c>
      <c r="AK582" s="6">
        <f t="shared" si="507"/>
        <v>0.66371681415929207</v>
      </c>
      <c r="AL582" s="6">
        <f t="shared" si="508"/>
        <v>2.408466123342659</v>
      </c>
      <c r="AM582" s="6">
        <f t="shared" si="509"/>
        <v>1.266812636847044</v>
      </c>
      <c r="AN582" s="6">
        <f t="shared" si="510"/>
        <v>9.2920353982300874</v>
      </c>
      <c r="AO582" s="32">
        <v>1370.1666666666667</v>
      </c>
      <c r="AP582" s="32">
        <v>426.26666666666665</v>
      </c>
      <c r="AQ582" s="32">
        <v>180.8</v>
      </c>
      <c r="AR582" s="32">
        <v>1977.2333333333333</v>
      </c>
      <c r="AS582" s="40">
        <v>46</v>
      </c>
      <c r="AT582" s="40">
        <v>24</v>
      </c>
      <c r="AU582" s="40">
        <v>104</v>
      </c>
      <c r="AV582" s="40">
        <v>83</v>
      </c>
      <c r="AW582" s="40">
        <v>61</v>
      </c>
      <c r="AX582" s="9">
        <f t="shared" si="511"/>
        <v>1.3958898797983714</v>
      </c>
      <c r="AY582" s="9">
        <f t="shared" si="512"/>
        <v>0.7282903720687155</v>
      </c>
      <c r="AZ582" s="9">
        <f t="shared" si="513"/>
        <v>3.1559249456311007</v>
      </c>
      <c r="BA582" s="9">
        <f t="shared" si="514"/>
        <v>2.5186708700709746</v>
      </c>
      <c r="BB582" s="9">
        <f t="shared" si="515"/>
        <v>1.8510713623413186</v>
      </c>
      <c r="BC582" s="9">
        <f t="shared" si="516"/>
        <v>16.709349593495936</v>
      </c>
      <c r="BD582" s="9">
        <f t="shared" si="517"/>
        <v>2.204878048780488</v>
      </c>
      <c r="BE582" s="9">
        <f t="shared" si="518"/>
        <v>5.1983739837398373</v>
      </c>
      <c r="BF582" s="3">
        <v>48</v>
      </c>
      <c r="BG582" s="3">
        <v>54</v>
      </c>
      <c r="BH582" s="3">
        <v>2</v>
      </c>
      <c r="BI582" s="3">
        <v>104</v>
      </c>
      <c r="BJ582" s="3">
        <v>55</v>
      </c>
      <c r="BK582" s="3">
        <v>9</v>
      </c>
      <c r="BL582" s="3">
        <v>28</v>
      </c>
      <c r="BM582" s="3">
        <v>92</v>
      </c>
      <c r="BN582" s="34">
        <f t="shared" si="493"/>
        <v>83.611094300831667</v>
      </c>
      <c r="BO582" s="34">
        <f t="shared" si="494"/>
        <v>84.573826357534941</v>
      </c>
      <c r="BP582" s="34">
        <v>13.745298799382947</v>
      </c>
      <c r="BQ582" s="34">
        <v>20.40238845640318</v>
      </c>
      <c r="BR582" s="34">
        <v>-0.75127218094982495</v>
      </c>
      <c r="BS582" s="34">
        <v>0.51563016419173879</v>
      </c>
      <c r="BT582" s="34">
        <v>12.082584014008106</v>
      </c>
      <c r="BU582" s="34">
        <f t="shared" si="495"/>
        <v>45.994629253036145</v>
      </c>
      <c r="BV582" s="34">
        <f t="shared" si="496"/>
        <v>46.524230072022675</v>
      </c>
      <c r="BW582" s="34">
        <v>11.983471702118354</v>
      </c>
      <c r="BX582" s="34">
        <v>-0.32951882242739355</v>
      </c>
      <c r="BY582" s="34">
        <v>2.3077445068419342</v>
      </c>
      <c r="BZ582" s="34">
        <v>23.654767661262628</v>
      </c>
      <c r="CA582" s="34">
        <f t="shared" si="497"/>
        <v>37.616465047795522</v>
      </c>
      <c r="CB582" s="34">
        <f t="shared" si="498"/>
        <v>38.049596285512273</v>
      </c>
      <c r="CC582" s="15">
        <v>33</v>
      </c>
      <c r="CD582" s="7">
        <v>2962035</v>
      </c>
      <c r="CE582" s="68">
        <f t="shared" si="519"/>
        <v>2962035</v>
      </c>
      <c r="CF582" s="9">
        <v>38.5</v>
      </c>
      <c r="CG582" s="9">
        <v>34.6</v>
      </c>
      <c r="CH582" s="9">
        <v>-8.4</v>
      </c>
      <c r="CI582" s="9">
        <v>8</v>
      </c>
      <c r="CJ582" s="9">
        <f t="shared" si="488"/>
        <v>6.1912316681499826</v>
      </c>
      <c r="CK582" s="9">
        <v>1.5</v>
      </c>
      <c r="CL582" s="9">
        <f t="shared" si="489"/>
        <v>1.1608559377781216</v>
      </c>
      <c r="CM582" s="9">
        <v>9.5</v>
      </c>
      <c r="CN582" t="s">
        <v>3179</v>
      </c>
      <c r="CO582" t="s">
        <v>3180</v>
      </c>
      <c r="CP582" t="s">
        <v>3181</v>
      </c>
      <c r="CQ582" t="s">
        <v>2400</v>
      </c>
      <c r="CR582">
        <v>72</v>
      </c>
      <c r="CS582">
        <v>198</v>
      </c>
      <c r="CT582">
        <v>19</v>
      </c>
      <c r="CU582" t="s">
        <v>3402</v>
      </c>
      <c r="CV582" t="s">
        <v>2382</v>
      </c>
      <c r="CW582">
        <v>12</v>
      </c>
      <c r="CX582">
        <v>5</v>
      </c>
      <c r="CY582">
        <v>2</v>
      </c>
      <c r="CZ582" s="70"/>
      <c r="DA582">
        <v>0</v>
      </c>
    </row>
    <row r="583" spans="1:105" x14ac:dyDescent="0.2">
      <c r="A583" s="78" t="s">
        <v>2372</v>
      </c>
      <c r="B583" s="52" t="s">
        <v>975</v>
      </c>
      <c r="C583" s="52" t="s">
        <v>958</v>
      </c>
      <c r="D583" s="53" t="s">
        <v>958</v>
      </c>
      <c r="E583" s="53" t="str">
        <f t="shared" si="490"/>
        <v xml:space="preserve">Richards, Brad </v>
      </c>
      <c r="F583" s="53" t="s">
        <v>480</v>
      </c>
      <c r="G583" s="54" t="s">
        <v>2373</v>
      </c>
      <c r="H583" s="52">
        <v>12</v>
      </c>
      <c r="I583" s="53"/>
      <c r="J583" s="53"/>
      <c r="K583" s="53"/>
      <c r="L583" s="52">
        <v>-2</v>
      </c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24">
        <f t="shared" si="499"/>
        <v>0</v>
      </c>
      <c r="AD583" s="24">
        <f t="shared" si="500"/>
        <v>0</v>
      </c>
      <c r="AE583" s="24">
        <f t="shared" si="501"/>
        <v>0</v>
      </c>
      <c r="AF583" s="24">
        <f t="shared" si="502"/>
        <v>0</v>
      </c>
      <c r="AG583" s="24">
        <f t="shared" si="503"/>
        <v>0</v>
      </c>
      <c r="AH583" s="24">
        <f t="shared" si="504"/>
        <v>0</v>
      </c>
      <c r="AI583" s="21">
        <f t="shared" si="505"/>
        <v>2.8825943349014111</v>
      </c>
      <c r="AJ583" s="21">
        <f t="shared" si="506"/>
        <v>6.0362173038229372</v>
      </c>
      <c r="AK583" s="21">
        <f t="shared" si="507"/>
        <v>4.0723981900452495</v>
      </c>
      <c r="AL583" s="21">
        <f t="shared" si="508"/>
        <v>3.2429186267640877</v>
      </c>
      <c r="AM583" s="21">
        <f t="shared" si="509"/>
        <v>2.4144869215291749</v>
      </c>
      <c r="AN583" s="21">
        <f t="shared" si="510"/>
        <v>0</v>
      </c>
      <c r="AO583" s="60">
        <v>166.51666666666668</v>
      </c>
      <c r="AP583" s="60">
        <v>49.7</v>
      </c>
      <c r="AQ583" s="60">
        <v>14.733333333333331</v>
      </c>
      <c r="AR583" s="61">
        <f>SUM(AO583:AQ583)</f>
        <v>230.95000000000002</v>
      </c>
      <c r="AS583" s="19"/>
      <c r="AT583" s="19"/>
      <c r="AU583" s="19"/>
      <c r="AV583" s="19"/>
      <c r="AW583" s="19"/>
      <c r="AX583" s="24">
        <f t="shared" si="511"/>
        <v>0</v>
      </c>
      <c r="AY583" s="24">
        <f t="shared" si="512"/>
        <v>0</v>
      </c>
      <c r="AZ583" s="24">
        <f t="shared" si="513"/>
        <v>0</v>
      </c>
      <c r="BA583" s="24">
        <f t="shared" si="514"/>
        <v>0</v>
      </c>
      <c r="BB583" s="24">
        <f t="shared" si="515"/>
        <v>0</v>
      </c>
      <c r="BC583" s="24">
        <f t="shared" si="516"/>
        <v>13.87638888888889</v>
      </c>
      <c r="BD583" s="24">
        <f t="shared" si="517"/>
        <v>1.2277777777777776</v>
      </c>
      <c r="BE583" s="24">
        <f t="shared" si="518"/>
        <v>4.1416666666666666</v>
      </c>
      <c r="BF583" s="53">
        <f>BI583-BG583-BH583</f>
        <v>8</v>
      </c>
      <c r="BG583" s="52">
        <v>5</v>
      </c>
      <c r="BH583" s="52">
        <v>1</v>
      </c>
      <c r="BI583" s="52">
        <v>14</v>
      </c>
      <c r="BJ583" s="53">
        <f>BM583-BK583-BL583</f>
        <v>9</v>
      </c>
      <c r="BK583" s="52">
        <v>2</v>
      </c>
      <c r="BL583" s="52">
        <v>0</v>
      </c>
      <c r="BM583" s="52">
        <v>11</v>
      </c>
      <c r="BN583" s="35">
        <f t="shared" si="493"/>
        <v>13.86207136250915</v>
      </c>
      <c r="BO583" s="35">
        <f t="shared" si="494"/>
        <v>120.04391740644424</v>
      </c>
      <c r="BP583" s="24">
        <v>3.9117191616960887</v>
      </c>
      <c r="BQ583" s="24">
        <v>0.47392780708178261</v>
      </c>
      <c r="BR583" s="24">
        <v>-0.51097142801865536</v>
      </c>
      <c r="BS583" s="24">
        <v>2.0329253395570186</v>
      </c>
      <c r="BT583" s="24">
        <v>3.7485792937332683</v>
      </c>
      <c r="BU583" s="24">
        <f t="shared" si="495"/>
        <v>9.6561801740495028</v>
      </c>
      <c r="BV583" s="35">
        <f t="shared" si="496"/>
        <v>83.621391418484535</v>
      </c>
      <c r="BW583" s="24">
        <v>0.51205320455408254</v>
      </c>
      <c r="BX583" s="24">
        <v>-0.22817958304766608</v>
      </c>
      <c r="BY583" s="24">
        <v>1.4835308248989092</v>
      </c>
      <c r="BZ583" s="24">
        <v>2.4384867420543221</v>
      </c>
      <c r="CA583" s="24">
        <f t="shared" si="497"/>
        <v>4.2058911884596473</v>
      </c>
      <c r="CB583" s="35">
        <f t="shared" si="498"/>
        <v>36.422525987959702</v>
      </c>
      <c r="CC583" s="22"/>
      <c r="CD583" s="19"/>
      <c r="CE583" s="76">
        <f t="shared" si="519"/>
        <v>165000</v>
      </c>
      <c r="CF583" s="24"/>
      <c r="CG583" s="24"/>
      <c r="CH583" s="24"/>
      <c r="CI583" s="24"/>
      <c r="CJ583" s="24"/>
      <c r="CK583" s="24"/>
      <c r="CL583" s="24"/>
      <c r="CM583" s="24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74">
        <v>7800000</v>
      </c>
      <c r="DA583" s="19">
        <v>1</v>
      </c>
    </row>
    <row r="584" spans="1:105" s="18" customFormat="1" x14ac:dyDescent="0.2">
      <c r="A584" s="78" t="s">
        <v>2372</v>
      </c>
      <c r="B584" s="52" t="s">
        <v>975</v>
      </c>
      <c r="C584" s="52" t="s">
        <v>975</v>
      </c>
      <c r="D584" s="53" t="s">
        <v>958</v>
      </c>
      <c r="E584" s="53" t="str">
        <f t="shared" si="490"/>
        <v xml:space="preserve">Richards, Brad </v>
      </c>
      <c r="F584" s="53" t="s">
        <v>480</v>
      </c>
      <c r="G584" s="54" t="s">
        <v>2373</v>
      </c>
      <c r="H584" s="52">
        <v>62</v>
      </c>
      <c r="I584" s="19">
        <v>18</v>
      </c>
      <c r="J584" s="19">
        <v>33</v>
      </c>
      <c r="K584" s="19">
        <v>51</v>
      </c>
      <c r="L584" s="52">
        <v>-25</v>
      </c>
      <c r="M584" s="19">
        <v>15</v>
      </c>
      <c r="N584" s="19">
        <v>228</v>
      </c>
      <c r="O584" s="20">
        <f t="shared" ref="O584:O589" si="520">IF(N584=0,0,I584/N584)</f>
        <v>7.8947368421052627E-2</v>
      </c>
      <c r="P584" s="19"/>
      <c r="Q584" s="19"/>
      <c r="R584" s="19"/>
      <c r="S584" s="19">
        <v>454</v>
      </c>
      <c r="T584" s="19">
        <v>490</v>
      </c>
      <c r="U584" s="20">
        <f t="shared" ref="U584:U589" si="521">IF(S584+T584=0,0,S584/(S584+T584))</f>
        <v>0.4809322033898305</v>
      </c>
      <c r="V584" s="19"/>
      <c r="W584" s="19"/>
      <c r="X584" s="19"/>
      <c r="Y584" s="19"/>
      <c r="Z584" s="19"/>
      <c r="AA584" s="19"/>
      <c r="AB584" s="19"/>
      <c r="AC584" s="24">
        <f t="shared" si="499"/>
        <v>0</v>
      </c>
      <c r="AD584" s="24">
        <f t="shared" si="500"/>
        <v>0</v>
      </c>
      <c r="AE584" s="24">
        <f t="shared" si="501"/>
        <v>0</v>
      </c>
      <c r="AF584" s="24">
        <f t="shared" si="502"/>
        <v>0</v>
      </c>
      <c r="AG584" s="24">
        <f t="shared" si="503"/>
        <v>0</v>
      </c>
      <c r="AH584" s="24">
        <f t="shared" si="504"/>
        <v>0</v>
      </c>
      <c r="AI584" s="21">
        <f t="shared" si="505"/>
        <v>2.3041474654377883</v>
      </c>
      <c r="AJ584" s="21">
        <f t="shared" si="506"/>
        <v>7.3607748184019375</v>
      </c>
      <c r="AK584" s="21">
        <f t="shared" si="507"/>
        <v>0.77854671280276821</v>
      </c>
      <c r="AL584" s="21">
        <f t="shared" si="508"/>
        <v>3.5714285714285716</v>
      </c>
      <c r="AM584" s="21">
        <f t="shared" si="509"/>
        <v>0.9685230024213074</v>
      </c>
      <c r="AN584" s="21">
        <f t="shared" si="510"/>
        <v>10.121107266435986</v>
      </c>
      <c r="AO584" s="60">
        <v>1041.5999999999999</v>
      </c>
      <c r="AP584" s="60">
        <v>309.75</v>
      </c>
      <c r="AQ584" s="60">
        <v>154.13333333333333</v>
      </c>
      <c r="AR584" s="61">
        <f>SUM(AO584:AQ584)</f>
        <v>1505.4833333333331</v>
      </c>
      <c r="AS584" s="19"/>
      <c r="AT584" s="19"/>
      <c r="AU584" s="19"/>
      <c r="AV584" s="19"/>
      <c r="AW584" s="19"/>
      <c r="AX584" s="24">
        <f t="shared" si="511"/>
        <v>0</v>
      </c>
      <c r="AY584" s="24">
        <f t="shared" si="512"/>
        <v>0</v>
      </c>
      <c r="AZ584" s="24">
        <f t="shared" si="513"/>
        <v>0</v>
      </c>
      <c r="BA584" s="24">
        <f t="shared" si="514"/>
        <v>0</v>
      </c>
      <c r="BB584" s="24">
        <f t="shared" si="515"/>
        <v>0</v>
      </c>
      <c r="BC584" s="24">
        <f t="shared" si="516"/>
        <v>16.799999999999997</v>
      </c>
      <c r="BD584" s="24">
        <f t="shared" si="517"/>
        <v>2.4860215053763439</v>
      </c>
      <c r="BE584" s="24">
        <f t="shared" si="518"/>
        <v>4.995967741935484</v>
      </c>
      <c r="BF584" s="53">
        <f>BI584-BG584-BH584</f>
        <v>40</v>
      </c>
      <c r="BG584" s="52">
        <v>38</v>
      </c>
      <c r="BH584" s="52">
        <v>2</v>
      </c>
      <c r="BI584" s="52">
        <v>80</v>
      </c>
      <c r="BJ584" s="53">
        <f>BM584-BK584-BL584</f>
        <v>62</v>
      </c>
      <c r="BK584" s="52">
        <v>5</v>
      </c>
      <c r="BL584" s="52">
        <v>26</v>
      </c>
      <c r="BM584" s="52">
        <v>93</v>
      </c>
      <c r="BN584" s="35">
        <f t="shared" si="493"/>
        <v>52.006946887834275</v>
      </c>
      <c r="BO584" s="35">
        <f t="shared" si="494"/>
        <v>69.090033395034979</v>
      </c>
      <c r="BP584" s="24">
        <v>9.6348956339222234</v>
      </c>
      <c r="BQ584" s="24">
        <v>16.121895383799302</v>
      </c>
      <c r="BR584" s="24">
        <v>-4.9653944882261438</v>
      </c>
      <c r="BS584" s="24">
        <v>1.3418755450375388</v>
      </c>
      <c r="BT584" s="24">
        <v>7.4776441812279648</v>
      </c>
      <c r="BU584" s="24">
        <f t="shared" si="495"/>
        <v>29.610916255760884</v>
      </c>
      <c r="BV584" s="35">
        <f t="shared" si="496"/>
        <v>39.337421544479696</v>
      </c>
      <c r="BW584" s="24">
        <v>0.73410299702623805</v>
      </c>
      <c r="BX584" s="24">
        <v>0.79084208157478664</v>
      </c>
      <c r="BY584" s="24">
        <v>-0.79613592026671065</v>
      </c>
      <c r="BZ584" s="24">
        <v>21.66722147373908</v>
      </c>
      <c r="CA584" s="24">
        <f t="shared" si="497"/>
        <v>22.396030632073394</v>
      </c>
      <c r="CB584" s="35">
        <f t="shared" si="498"/>
        <v>29.752611850555276</v>
      </c>
      <c r="CC584" s="55">
        <v>28.397938</v>
      </c>
      <c r="CD584" s="19">
        <v>1269786</v>
      </c>
      <c r="CE584" s="76">
        <f t="shared" si="519"/>
        <v>1679394.3870967741</v>
      </c>
      <c r="CF584" s="24"/>
      <c r="CG584" s="24"/>
      <c r="CH584" s="24"/>
      <c r="CI584" s="24"/>
      <c r="CJ584" s="24"/>
      <c r="CK584" s="24"/>
      <c r="CL584" s="24"/>
      <c r="CM584" s="24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74">
        <v>7800000</v>
      </c>
      <c r="DA584" s="19">
        <v>1</v>
      </c>
    </row>
    <row r="585" spans="1:105" x14ac:dyDescent="0.2">
      <c r="A585" s="80" t="s">
        <v>2372</v>
      </c>
      <c r="B585" s="48" t="s">
        <v>975</v>
      </c>
      <c r="C585" s="48" t="s">
        <v>958</v>
      </c>
      <c r="D585" s="49" t="s">
        <v>958</v>
      </c>
      <c r="E585" s="49" t="str">
        <f t="shared" si="490"/>
        <v xml:space="preserve">Richards, Brad </v>
      </c>
      <c r="F585" s="49" t="s">
        <v>480</v>
      </c>
      <c r="G585" s="50" t="s">
        <v>2373</v>
      </c>
      <c r="H585" s="48">
        <v>74</v>
      </c>
      <c r="I585" s="65">
        <v>20</v>
      </c>
      <c r="J585" s="65">
        <v>42</v>
      </c>
      <c r="K585" s="65">
        <v>62</v>
      </c>
      <c r="L585" s="48">
        <v>-27</v>
      </c>
      <c r="M585" s="10">
        <v>15</v>
      </c>
      <c r="N585" s="10">
        <v>249</v>
      </c>
      <c r="O585" s="11">
        <f t="shared" si="520"/>
        <v>8.0321285140562249E-2</v>
      </c>
      <c r="P585" s="10"/>
      <c r="Q585" s="10">
        <v>4</v>
      </c>
      <c r="R585" s="10">
        <v>0</v>
      </c>
      <c r="S585" s="10">
        <v>527</v>
      </c>
      <c r="T585" s="10">
        <v>547</v>
      </c>
      <c r="U585" s="11">
        <f t="shared" si="521"/>
        <v>0.49068901303538176</v>
      </c>
      <c r="V585" s="10">
        <v>26</v>
      </c>
      <c r="W585" s="10">
        <v>9</v>
      </c>
      <c r="X585" s="10">
        <v>19</v>
      </c>
      <c r="Y585" s="10">
        <v>2</v>
      </c>
      <c r="Z585" s="10">
        <v>1</v>
      </c>
      <c r="AA585" s="10">
        <v>9</v>
      </c>
      <c r="AB585" s="10">
        <v>22</v>
      </c>
      <c r="AC585" s="13">
        <f t="shared" si="499"/>
        <v>7.5104311543810844</v>
      </c>
      <c r="AD585" s="13">
        <f t="shared" si="500"/>
        <v>15.855354659248956</v>
      </c>
      <c r="AE585" s="13">
        <f t="shared" si="501"/>
        <v>3.5523978685612789</v>
      </c>
      <c r="AF585" s="13">
        <f t="shared" si="502"/>
        <v>1.7761989342806395</v>
      </c>
      <c r="AG585" s="13">
        <f t="shared" si="503"/>
        <v>8.9396573131363315</v>
      </c>
      <c r="AH585" s="13">
        <f t="shared" si="504"/>
        <v>21.852495654333254</v>
      </c>
      <c r="AI585" s="29">
        <f t="shared" si="505"/>
        <v>2.3839086168363548</v>
      </c>
      <c r="AJ585" s="29">
        <f t="shared" si="506"/>
        <v>7.1766342141863699</v>
      </c>
      <c r="AK585" s="29">
        <f t="shared" si="507"/>
        <v>1.0657193605683837</v>
      </c>
      <c r="AL585" s="29">
        <f t="shared" si="508"/>
        <v>3.5261981624037748</v>
      </c>
      <c r="AM585" s="29">
        <f t="shared" si="509"/>
        <v>1.1682892906815021</v>
      </c>
      <c r="AN585" s="29">
        <f t="shared" si="510"/>
        <v>9.2362344582593234</v>
      </c>
      <c r="AO585" s="13">
        <v>1208.0999999999999</v>
      </c>
      <c r="AP585" s="13">
        <v>359.5</v>
      </c>
      <c r="AQ585" s="13">
        <v>168.9</v>
      </c>
      <c r="AR585" s="59">
        <v>1736.4</v>
      </c>
      <c r="AS585" s="10">
        <v>22</v>
      </c>
      <c r="AT585" s="10">
        <v>13</v>
      </c>
      <c r="AU585" s="10">
        <v>100</v>
      </c>
      <c r="AV585" s="10">
        <v>46</v>
      </c>
      <c r="AW585" s="10">
        <v>48</v>
      </c>
      <c r="AX585" s="13">
        <f t="shared" si="511"/>
        <v>0.76019350380096751</v>
      </c>
      <c r="AY585" s="13">
        <f t="shared" si="512"/>
        <v>0.4492052522460262</v>
      </c>
      <c r="AZ585" s="13">
        <f t="shared" si="513"/>
        <v>3.455425017277125</v>
      </c>
      <c r="BA585" s="13">
        <f t="shared" si="514"/>
        <v>1.5894955079474775</v>
      </c>
      <c r="BB585" s="13">
        <f t="shared" si="515"/>
        <v>1.65860400829302</v>
      </c>
      <c r="BC585" s="13">
        <f t="shared" si="516"/>
        <v>16.325675675675676</v>
      </c>
      <c r="BD585" s="13">
        <f t="shared" si="517"/>
        <v>2.2824324324324325</v>
      </c>
      <c r="BE585" s="13">
        <f t="shared" si="518"/>
        <v>4.8581081081081079</v>
      </c>
      <c r="BF585" s="49">
        <v>48</v>
      </c>
      <c r="BG585" s="49">
        <v>43</v>
      </c>
      <c r="BH585" s="49">
        <v>3</v>
      </c>
      <c r="BI585" s="49">
        <v>94</v>
      </c>
      <c r="BJ585" s="49">
        <v>71</v>
      </c>
      <c r="BK585" s="49">
        <v>7</v>
      </c>
      <c r="BL585" s="49">
        <v>26</v>
      </c>
      <c r="BM585" s="49">
        <v>104</v>
      </c>
      <c r="BN585" s="39">
        <v>65.900000000000006</v>
      </c>
      <c r="BO585" s="39">
        <v>75.900000000000006</v>
      </c>
      <c r="BP585" s="13">
        <v>13.5</v>
      </c>
      <c r="BQ585" s="13">
        <v>16.600000000000001</v>
      </c>
      <c r="BR585" s="13">
        <v>-5.5</v>
      </c>
      <c r="BS585" s="13">
        <v>3.4</v>
      </c>
      <c r="BT585" s="13">
        <v>11.2</v>
      </c>
      <c r="BU585" s="13">
        <v>39.299999999999997</v>
      </c>
      <c r="BV585" s="39">
        <v>45.2</v>
      </c>
      <c r="BW585" s="13">
        <v>1.2</v>
      </c>
      <c r="BX585" s="13">
        <v>0.6</v>
      </c>
      <c r="BY585" s="13">
        <v>0.7</v>
      </c>
      <c r="BZ585" s="13">
        <v>24.1</v>
      </c>
      <c r="CA585" s="13">
        <v>26.6</v>
      </c>
      <c r="CB585" s="39">
        <v>30.6</v>
      </c>
      <c r="CC585" s="51">
        <v>33.775058999999999</v>
      </c>
      <c r="CD585" s="10">
        <v>1782017</v>
      </c>
      <c r="CE585" s="73">
        <f t="shared" si="519"/>
        <v>1974667.4864864864</v>
      </c>
      <c r="CF585" s="66">
        <v>37.9</v>
      </c>
      <c r="CG585" s="66">
        <v>35.799999999999997</v>
      </c>
      <c r="CH585" s="66">
        <v>-13</v>
      </c>
      <c r="CI585" s="66">
        <v>5.6</v>
      </c>
      <c r="CJ585" s="67">
        <f>CI585/(AO585+2*(AP585+AQ585))*2000</f>
        <v>4.9450306856814876</v>
      </c>
      <c r="CK585" s="66">
        <v>0.8</v>
      </c>
      <c r="CL585" s="67">
        <f>CK585/(AO585+2*(AP585+AQ585))*2000</f>
        <v>0.70643295509735549</v>
      </c>
      <c r="CM585" s="66">
        <v>7.9</v>
      </c>
      <c r="CN585" s="10" t="s">
        <v>1729</v>
      </c>
      <c r="CO585" s="10" t="s">
        <v>3180</v>
      </c>
      <c r="CP585" s="10" t="s">
        <v>3181</v>
      </c>
      <c r="CQ585" s="10" t="s">
        <v>2400</v>
      </c>
      <c r="CR585" s="10">
        <v>72</v>
      </c>
      <c r="CS585" s="10">
        <v>192</v>
      </c>
      <c r="CT585" s="10">
        <v>91</v>
      </c>
      <c r="CU585" s="10" t="s">
        <v>3402</v>
      </c>
      <c r="CV585" s="10"/>
      <c r="CW585" s="10"/>
      <c r="CX585" s="10"/>
      <c r="CY585" s="10"/>
      <c r="CZ585" s="73">
        <v>7800000</v>
      </c>
      <c r="DA585" s="10">
        <v>2</v>
      </c>
    </row>
    <row r="586" spans="1:105" x14ac:dyDescent="0.2">
      <c r="A586" s="38" t="s">
        <v>2452</v>
      </c>
      <c r="B586" t="s">
        <v>958</v>
      </c>
      <c r="C586" t="s">
        <v>958</v>
      </c>
      <c r="D586" s="82" t="s">
        <v>958</v>
      </c>
      <c r="E586" t="str">
        <f t="shared" si="490"/>
        <v xml:space="preserve">Morrow, Brenden </v>
      </c>
      <c r="F586" t="s">
        <v>367</v>
      </c>
      <c r="G586" t="s">
        <v>1540</v>
      </c>
      <c r="H586">
        <v>40</v>
      </c>
      <c r="I586">
        <v>16</v>
      </c>
      <c r="J586">
        <v>15</v>
      </c>
      <c r="K586">
        <f>I586+J586</f>
        <v>31</v>
      </c>
      <c r="L586">
        <v>-2</v>
      </c>
      <c r="M586">
        <v>33</v>
      </c>
      <c r="N586">
        <v>101</v>
      </c>
      <c r="O586" s="4">
        <f t="shared" si="520"/>
        <v>0.15841584158415842</v>
      </c>
      <c r="P586">
        <v>865</v>
      </c>
      <c r="Q586">
        <v>3</v>
      </c>
      <c r="R586">
        <v>0</v>
      </c>
      <c r="S586">
        <v>20</v>
      </c>
      <c r="T586">
        <v>31</v>
      </c>
      <c r="U586" s="4">
        <f t="shared" si="521"/>
        <v>0.39215686274509803</v>
      </c>
      <c r="V586" s="40">
        <v>2.2000000000000002</v>
      </c>
      <c r="W586">
        <v>8</v>
      </c>
      <c r="X586">
        <v>4</v>
      </c>
      <c r="Y586">
        <v>0</v>
      </c>
      <c r="Z586">
        <v>0</v>
      </c>
      <c r="AA586">
        <f>I586-W586-Y586</f>
        <v>8</v>
      </c>
      <c r="AB586">
        <f>J586-X586-Z586</f>
        <v>11</v>
      </c>
      <c r="AC586" s="9">
        <f t="shared" si="499"/>
        <v>15.792937047598157</v>
      </c>
      <c r="AD586" s="9">
        <f t="shared" si="500"/>
        <v>7.8964685237990784</v>
      </c>
      <c r="AE586" s="9">
        <f t="shared" si="501"/>
        <v>0</v>
      </c>
      <c r="AF586" s="9">
        <f t="shared" si="502"/>
        <v>0</v>
      </c>
      <c r="AG586" s="9">
        <f t="shared" si="503"/>
        <v>18.432589842874972</v>
      </c>
      <c r="AH586" s="9">
        <f t="shared" si="504"/>
        <v>25.344811033953082</v>
      </c>
      <c r="AI586" s="6">
        <f t="shared" si="505"/>
        <v>2.5344811033953083</v>
      </c>
      <c r="AJ586" s="6">
        <f t="shared" si="506"/>
        <v>7.1068216714191701</v>
      </c>
      <c r="AK586" s="6">
        <f t="shared" si="507"/>
        <v>0</v>
      </c>
      <c r="AL586" s="6">
        <f t="shared" si="508"/>
        <v>2.3040737303593715</v>
      </c>
      <c r="AM586" s="6">
        <f t="shared" si="509"/>
        <v>0.39482342618995392</v>
      </c>
      <c r="AN586" s="6">
        <f t="shared" si="510"/>
        <v>3.1025567365699511</v>
      </c>
      <c r="AO586" s="33">
        <v>520.81666666666672</v>
      </c>
      <c r="AP586" s="33">
        <v>151.96666666666667</v>
      </c>
      <c r="AQ586" s="33">
        <v>58.016666666666666</v>
      </c>
      <c r="AR586" s="32">
        <v>730.8</v>
      </c>
      <c r="AS586" s="40">
        <v>19</v>
      </c>
      <c r="AT586" s="40">
        <v>104</v>
      </c>
      <c r="AU586" s="40">
        <v>46</v>
      </c>
      <c r="AV586" s="40">
        <v>35</v>
      </c>
      <c r="AW586" s="40">
        <v>23</v>
      </c>
      <c r="AX586" s="9">
        <f t="shared" si="511"/>
        <v>1.5599343185550083</v>
      </c>
      <c r="AY586" s="9">
        <f t="shared" si="512"/>
        <v>8.5385878489326767</v>
      </c>
      <c r="AZ586" s="9">
        <f t="shared" si="513"/>
        <v>3.7766830870279149</v>
      </c>
      <c r="BA586" s="9">
        <f t="shared" si="514"/>
        <v>2.8735632183908049</v>
      </c>
      <c r="BB586" s="9">
        <f t="shared" si="515"/>
        <v>1.8883415435139574</v>
      </c>
      <c r="BC586" s="9">
        <f t="shared" si="516"/>
        <v>13.020416666666668</v>
      </c>
      <c r="BD586" s="9">
        <f t="shared" si="517"/>
        <v>1.4504166666666667</v>
      </c>
      <c r="BE586" s="9">
        <f t="shared" si="518"/>
        <v>3.7991666666666668</v>
      </c>
      <c r="BF586" s="3">
        <v>22</v>
      </c>
      <c r="BG586" s="3">
        <v>18</v>
      </c>
      <c r="BH586" s="3">
        <v>0</v>
      </c>
      <c r="BI586" s="3">
        <v>40</v>
      </c>
      <c r="BJ586" s="3">
        <v>20</v>
      </c>
      <c r="BK586" s="3">
        <v>1</v>
      </c>
      <c r="BL586" s="3">
        <v>3</v>
      </c>
      <c r="BM586" s="3">
        <v>24</v>
      </c>
      <c r="BN586" s="34">
        <f t="shared" ref="BN586:BN591" si="522">BU586+CA586</f>
        <v>32.892491637583959</v>
      </c>
      <c r="BO586" s="34">
        <f t="shared" ref="BO586:BO591" si="523">BN586/AR586*2000</f>
        <v>90.017765839036556</v>
      </c>
      <c r="BP586" s="34">
        <v>14.652668963978098</v>
      </c>
      <c r="BQ586" s="34">
        <v>10.462243862323472</v>
      </c>
      <c r="BR586" s="34">
        <v>0.34081440878697222</v>
      </c>
      <c r="BS586" s="34">
        <v>-0.81534086980725351</v>
      </c>
      <c r="BT586" s="34">
        <v>0</v>
      </c>
      <c r="BU586" s="34">
        <f t="shared" ref="BU586:BU591" si="524">SUM(BP586:BT586)</f>
        <v>24.640386365281287</v>
      </c>
      <c r="BV586" s="34">
        <f t="shared" ref="BV586:BV591" si="525">BU586/AR586*2000</f>
        <v>67.43400756781962</v>
      </c>
      <c r="BW586" s="34">
        <v>4.0787593468761951</v>
      </c>
      <c r="BX586" s="34">
        <v>0.25834065317317478</v>
      </c>
      <c r="BY586" s="34">
        <v>4.6142010297338834</v>
      </c>
      <c r="BZ586" s="34">
        <v>-0.69919575748057816</v>
      </c>
      <c r="CA586" s="34">
        <f t="shared" ref="CA586:CA591" si="526">SUM(BW586:BZ586)</f>
        <v>8.2521052723026749</v>
      </c>
      <c r="CB586" s="34">
        <f t="shared" ref="CB586:CB591" si="527">CA586/AR586*2000</f>
        <v>22.583758271216954</v>
      </c>
      <c r="CC586" s="15">
        <v>60</v>
      </c>
      <c r="CD586" s="7">
        <v>2087611</v>
      </c>
      <c r="CE586" s="68">
        <f t="shared" si="519"/>
        <v>4279602.55</v>
      </c>
      <c r="CF586" s="9">
        <v>17.100000000000001</v>
      </c>
      <c r="CG586" s="9">
        <v>14.3</v>
      </c>
      <c r="CH586" s="9">
        <v>-1.9</v>
      </c>
      <c r="CI586" s="9">
        <v>4.0999999999999996</v>
      </c>
      <c r="CJ586" s="9">
        <f>CI586/(AO586+2*(AP586+AQ586))*2000</f>
        <v>8.7161408046486066</v>
      </c>
      <c r="CK586" s="9">
        <v>1.5</v>
      </c>
      <c r="CL586" s="9">
        <f>CK586/(AO586+2*(AP586+AQ586))*2000</f>
        <v>3.1888320017007104</v>
      </c>
      <c r="CM586" s="9">
        <v>5.6</v>
      </c>
      <c r="CN586" t="s">
        <v>3519</v>
      </c>
      <c r="CO586" t="s">
        <v>3520</v>
      </c>
      <c r="CP586" t="s">
        <v>3102</v>
      </c>
      <c r="CQ586" t="s">
        <v>2400</v>
      </c>
      <c r="CR586">
        <v>71</v>
      </c>
      <c r="CS586">
        <v>205</v>
      </c>
      <c r="CT586">
        <v>10</v>
      </c>
      <c r="CU586" t="s">
        <v>3402</v>
      </c>
      <c r="CV586" t="s">
        <v>2382</v>
      </c>
      <c r="CW586">
        <v>0</v>
      </c>
      <c r="CX586">
        <v>0</v>
      </c>
      <c r="CY586">
        <v>0</v>
      </c>
      <c r="CZ586" s="70"/>
      <c r="DA586">
        <v>0</v>
      </c>
    </row>
    <row r="587" spans="1:105" x14ac:dyDescent="0.2">
      <c r="A587" s="44" t="s">
        <v>2372</v>
      </c>
      <c r="B587" s="43" t="s">
        <v>958</v>
      </c>
      <c r="C587" s="43" t="s">
        <v>958</v>
      </c>
      <c r="D587" s="82" t="s">
        <v>958</v>
      </c>
      <c r="E587" s="42" t="str">
        <f t="shared" si="490"/>
        <v xml:space="preserve">Morrow, Brenden </v>
      </c>
      <c r="F587" s="42" t="s">
        <v>367</v>
      </c>
      <c r="G587" s="45" t="s">
        <v>1540</v>
      </c>
      <c r="H587" s="43">
        <v>82</v>
      </c>
      <c r="I587" s="64">
        <v>32</v>
      </c>
      <c r="J587" s="64">
        <v>42</v>
      </c>
      <c r="K587" s="64">
        <v>74</v>
      </c>
      <c r="L587" s="43">
        <v>23</v>
      </c>
      <c r="M587">
        <v>105</v>
      </c>
      <c r="N587">
        <v>207</v>
      </c>
      <c r="O587" s="4">
        <f t="shared" si="520"/>
        <v>0.15458937198067632</v>
      </c>
      <c r="Q587">
        <v>7</v>
      </c>
      <c r="R587">
        <v>0</v>
      </c>
      <c r="S587">
        <v>16</v>
      </c>
      <c r="T587">
        <v>25</v>
      </c>
      <c r="U587" s="4">
        <f t="shared" si="521"/>
        <v>0.3902439024390244</v>
      </c>
      <c r="V587">
        <v>0.9</v>
      </c>
      <c r="W587">
        <v>12</v>
      </c>
      <c r="X587">
        <v>16</v>
      </c>
      <c r="Y587">
        <v>2</v>
      </c>
      <c r="Z587">
        <v>0</v>
      </c>
      <c r="AA587">
        <v>18</v>
      </c>
      <c r="AB587">
        <v>26</v>
      </c>
      <c r="AC587" s="9">
        <f t="shared" si="499"/>
        <v>10.327516136743965</v>
      </c>
      <c r="AD587" s="9">
        <f t="shared" si="500"/>
        <v>13.770021515658618</v>
      </c>
      <c r="AE587" s="9">
        <f t="shared" si="501"/>
        <v>5.6452877528618473</v>
      </c>
      <c r="AF587" s="9">
        <f t="shared" si="502"/>
        <v>0</v>
      </c>
      <c r="AG587" s="9">
        <f t="shared" si="503"/>
        <v>18.235542422963274</v>
      </c>
      <c r="AH587" s="9">
        <f t="shared" si="504"/>
        <v>26.340227944280286</v>
      </c>
      <c r="AI587" s="58">
        <f t="shared" si="505"/>
        <v>3.2925284930350358</v>
      </c>
      <c r="AJ587" s="58">
        <f t="shared" si="506"/>
        <v>8.2620129093951729</v>
      </c>
      <c r="AK587" s="58">
        <f t="shared" si="507"/>
        <v>1.1290575505723695</v>
      </c>
      <c r="AL587" s="58">
        <f t="shared" si="508"/>
        <v>2.0261713803292531</v>
      </c>
      <c r="AM587" s="58">
        <f t="shared" si="509"/>
        <v>0.68850107578293096</v>
      </c>
      <c r="AN587" s="58">
        <f t="shared" si="510"/>
        <v>5.0807589775756625</v>
      </c>
      <c r="AO587" s="56">
        <v>1184.5</v>
      </c>
      <c r="AP587" s="56">
        <v>348.58333333333331</v>
      </c>
      <c r="AQ587" s="56">
        <v>106.28333333333333</v>
      </c>
      <c r="AR587" s="57">
        <f>SUM(AO587:AQ587)</f>
        <v>1639.3666666666666</v>
      </c>
      <c r="AS587">
        <v>29</v>
      </c>
      <c r="AT587">
        <v>260</v>
      </c>
      <c r="AU587">
        <v>85</v>
      </c>
      <c r="AV587">
        <v>70</v>
      </c>
      <c r="AW587">
        <v>56</v>
      </c>
      <c r="AX587" s="9">
        <f t="shared" si="511"/>
        <v>1.0613854943982433</v>
      </c>
      <c r="AY587" s="9">
        <f t="shared" si="512"/>
        <v>9.515869949777354</v>
      </c>
      <c r="AZ587" s="9">
        <f t="shared" si="513"/>
        <v>3.1109574835810578</v>
      </c>
      <c r="BA587" s="9">
        <f t="shared" si="514"/>
        <v>2.5619649864785186</v>
      </c>
      <c r="BB587" s="9">
        <f t="shared" si="515"/>
        <v>2.0495719891828146</v>
      </c>
      <c r="BC587" s="33">
        <f t="shared" si="516"/>
        <v>14.445121951219512</v>
      </c>
      <c r="BD587" s="33">
        <f t="shared" si="517"/>
        <v>1.2961382113821138</v>
      </c>
      <c r="BE587" s="33">
        <f t="shared" si="518"/>
        <v>4.2510162601626016</v>
      </c>
      <c r="BF587" s="42">
        <f>BI587-BG587-BH587</f>
        <v>65</v>
      </c>
      <c r="BG587" s="43">
        <v>48</v>
      </c>
      <c r="BH587" s="43">
        <v>2</v>
      </c>
      <c r="BI587" s="43">
        <v>115</v>
      </c>
      <c r="BJ587" s="42">
        <f>BM587-BK587-BL587</f>
        <v>40</v>
      </c>
      <c r="BK587" s="43">
        <v>4</v>
      </c>
      <c r="BL587" s="43">
        <v>9</v>
      </c>
      <c r="BM587" s="43">
        <v>53</v>
      </c>
      <c r="BN587" s="34">
        <f t="shared" si="522"/>
        <v>80.1719711377294</v>
      </c>
      <c r="BO587" s="34">
        <f t="shared" si="523"/>
        <v>97.808468072299547</v>
      </c>
      <c r="BP587" s="33">
        <v>34.330583120327006</v>
      </c>
      <c r="BQ587" s="33">
        <v>20.240287092243705</v>
      </c>
      <c r="BR587" s="33">
        <v>6.566322784557614</v>
      </c>
      <c r="BS587" s="33">
        <v>3.136098596573031</v>
      </c>
      <c r="BT587" s="33">
        <v>3.7485792937332683</v>
      </c>
      <c r="BU587" s="9">
        <f t="shared" si="524"/>
        <v>68.021870887434631</v>
      </c>
      <c r="BV587" s="34">
        <f t="shared" si="525"/>
        <v>82.985548346842847</v>
      </c>
      <c r="BW587" s="33">
        <v>11.435956422019698</v>
      </c>
      <c r="BX587" s="33">
        <v>0.48250437942331664</v>
      </c>
      <c r="BY587" s="33">
        <v>5.2500440868544862</v>
      </c>
      <c r="BZ587" s="33">
        <v>-5.0184046380027381</v>
      </c>
      <c r="CA587" s="9">
        <f t="shared" si="526"/>
        <v>12.150100250294763</v>
      </c>
      <c r="CB587" s="34">
        <f t="shared" si="527"/>
        <v>14.822919725456696</v>
      </c>
      <c r="CC587" s="47">
        <v>70.751983999999993</v>
      </c>
      <c r="CD587">
        <v>5711917</v>
      </c>
      <c r="CE587" s="68">
        <f t="shared" si="519"/>
        <v>5711916.9999999991</v>
      </c>
      <c r="CF587" s="62">
        <v>38.4</v>
      </c>
      <c r="CG587" s="62">
        <v>30.8</v>
      </c>
      <c r="CH587" s="62">
        <v>22.6</v>
      </c>
      <c r="CI587" s="62">
        <v>10.9</v>
      </c>
      <c r="CJ587" s="63">
        <f>CI587/(AO587+2*(AP587+AQ587))*2000</f>
        <v>10.409537300841993</v>
      </c>
      <c r="CK587" s="62">
        <v>6.5</v>
      </c>
      <c r="CL587" s="63">
        <f>CK587/(AO587+2*(AP587+AQ587))*2000</f>
        <v>6.2075222436213719</v>
      </c>
      <c r="CM587" s="62">
        <v>18</v>
      </c>
      <c r="CN587" t="s">
        <v>1747</v>
      </c>
      <c r="CO587" t="s">
        <v>3520</v>
      </c>
      <c r="CP587" t="s">
        <v>3102</v>
      </c>
      <c r="CQ587" t="s">
        <v>2400</v>
      </c>
      <c r="CR587">
        <v>71</v>
      </c>
      <c r="CS587">
        <v>205</v>
      </c>
      <c r="CT587">
        <v>10</v>
      </c>
      <c r="CU587" t="s">
        <v>3402</v>
      </c>
      <c r="CZ587" s="72">
        <v>4100000</v>
      </c>
      <c r="DA587">
        <v>0</v>
      </c>
    </row>
    <row r="588" spans="1:105" x14ac:dyDescent="0.2">
      <c r="A588" s="38" t="s">
        <v>2452</v>
      </c>
      <c r="B588" t="s">
        <v>958</v>
      </c>
      <c r="C588" s="46" t="s">
        <v>958</v>
      </c>
      <c r="D588" s="82" t="s">
        <v>958</v>
      </c>
      <c r="E588" t="str">
        <f t="shared" si="490"/>
        <v xml:space="preserve">Conner, Chris </v>
      </c>
      <c r="F588" t="s">
        <v>2574</v>
      </c>
      <c r="G588" t="s">
        <v>1528</v>
      </c>
      <c r="H588">
        <v>11</v>
      </c>
      <c r="I588">
        <v>1</v>
      </c>
      <c r="J588">
        <v>2</v>
      </c>
      <c r="K588">
        <f>I588+J588</f>
        <v>3</v>
      </c>
      <c r="L588">
        <v>-3</v>
      </c>
      <c r="M588">
        <v>4</v>
      </c>
      <c r="N588">
        <v>18</v>
      </c>
      <c r="O588" s="4">
        <f t="shared" si="520"/>
        <v>5.5555555555555552E-2</v>
      </c>
      <c r="P588">
        <v>178</v>
      </c>
      <c r="Q588">
        <v>0</v>
      </c>
      <c r="R588">
        <v>0</v>
      </c>
      <c r="S588">
        <v>1</v>
      </c>
      <c r="T588">
        <v>0</v>
      </c>
      <c r="U588" s="4">
        <f t="shared" si="521"/>
        <v>1</v>
      </c>
      <c r="V588" s="40">
        <v>0.1</v>
      </c>
      <c r="W588">
        <v>0</v>
      </c>
      <c r="X588">
        <v>0</v>
      </c>
      <c r="Y588">
        <v>0</v>
      </c>
      <c r="Z588">
        <v>0</v>
      </c>
      <c r="AA588">
        <f>I588-W588-Y588</f>
        <v>1</v>
      </c>
      <c r="AB588">
        <f>J588-X588-Z588</f>
        <v>2</v>
      </c>
      <c r="AC588" s="9">
        <f t="shared" si="499"/>
        <v>0</v>
      </c>
      <c r="AD588" s="9">
        <f t="shared" si="500"/>
        <v>0</v>
      </c>
      <c r="AE588" s="9">
        <f t="shared" si="501"/>
        <v>0</v>
      </c>
      <c r="AF588" s="9">
        <f t="shared" si="502"/>
        <v>0</v>
      </c>
      <c r="AG588" s="9">
        <f t="shared" si="503"/>
        <v>10.130856901646263</v>
      </c>
      <c r="AH588" s="9">
        <f t="shared" si="504"/>
        <v>20.261713803292526</v>
      </c>
      <c r="AI588" s="6">
        <f t="shared" si="505"/>
        <v>1.5196285352469396</v>
      </c>
      <c r="AJ588" s="6">
        <f t="shared" si="506"/>
        <v>23.15112540192926</v>
      </c>
      <c r="AK588" s="6">
        <f t="shared" si="507"/>
        <v>0</v>
      </c>
      <c r="AL588" s="6">
        <f t="shared" si="508"/>
        <v>2.5327142254115658</v>
      </c>
      <c r="AM588" s="6">
        <f t="shared" si="509"/>
        <v>0</v>
      </c>
      <c r="AN588" s="6">
        <f t="shared" si="510"/>
        <v>0</v>
      </c>
      <c r="AO588" s="32">
        <v>118.45</v>
      </c>
      <c r="AP588" s="32">
        <v>5.1833333333333336</v>
      </c>
      <c r="AQ588" s="32">
        <v>0.05</v>
      </c>
      <c r="AR588" s="32">
        <v>123.68333333333334</v>
      </c>
      <c r="AS588" s="40">
        <v>1</v>
      </c>
      <c r="AT588" s="40">
        <v>10</v>
      </c>
      <c r="AU588" s="40">
        <v>8</v>
      </c>
      <c r="AV588" s="40">
        <v>2</v>
      </c>
      <c r="AW588" s="40">
        <v>1</v>
      </c>
      <c r="AX588" s="9">
        <f t="shared" si="511"/>
        <v>0.48510982347392534</v>
      </c>
      <c r="AY588" s="9">
        <f t="shared" si="512"/>
        <v>4.8510982347392533</v>
      </c>
      <c r="AZ588" s="9">
        <f t="shared" si="513"/>
        <v>3.8808785877914027</v>
      </c>
      <c r="BA588" s="9">
        <f t="shared" si="514"/>
        <v>0.97021964694785068</v>
      </c>
      <c r="BB588" s="9">
        <f t="shared" si="515"/>
        <v>0.48510982347392534</v>
      </c>
      <c r="BC588" s="9">
        <f t="shared" si="516"/>
        <v>10.768181818181818</v>
      </c>
      <c r="BD588" s="9">
        <f t="shared" si="517"/>
        <v>4.5454545454545461E-3</v>
      </c>
      <c r="BE588" s="9">
        <f t="shared" si="518"/>
        <v>0.47121212121212125</v>
      </c>
      <c r="BF588" s="3">
        <v>3</v>
      </c>
      <c r="BG588" s="3">
        <v>2</v>
      </c>
      <c r="BH588" s="3">
        <v>0</v>
      </c>
      <c r="BI588" s="3">
        <v>5</v>
      </c>
      <c r="BJ588" s="3">
        <v>5</v>
      </c>
      <c r="BK588" s="3">
        <v>0</v>
      </c>
      <c r="BL588" s="3">
        <v>0</v>
      </c>
      <c r="BM588" s="3">
        <v>5</v>
      </c>
      <c r="BN588" s="34">
        <f t="shared" si="522"/>
        <v>1.9419823461066055</v>
      </c>
      <c r="BO588" s="34">
        <f t="shared" si="523"/>
        <v>31.402490436975157</v>
      </c>
      <c r="BP588" s="34">
        <v>1.3696961400020775</v>
      </c>
      <c r="BQ588" s="34">
        <v>-0.30532005433966009</v>
      </c>
      <c r="BR588" s="34">
        <v>5.7680708985771753E-2</v>
      </c>
      <c r="BS588" s="34">
        <v>-7.0267814117258294E-4</v>
      </c>
      <c r="BT588" s="34">
        <v>0</v>
      </c>
      <c r="BU588" s="34">
        <f t="shared" si="524"/>
        <v>1.1213541165070167</v>
      </c>
      <c r="BV588" s="34">
        <f t="shared" si="525"/>
        <v>18.132663250349278</v>
      </c>
      <c r="BW588" s="34">
        <v>0.64588277772354141</v>
      </c>
      <c r="BX588" s="34">
        <v>1.6696488151781808E-2</v>
      </c>
      <c r="BY588" s="34">
        <v>5.7337319377626181E-3</v>
      </c>
      <c r="BZ588" s="34">
        <v>0.15231523178650289</v>
      </c>
      <c r="CA588" s="34">
        <f t="shared" si="526"/>
        <v>0.8206282295995887</v>
      </c>
      <c r="CB588" s="34">
        <f t="shared" si="527"/>
        <v>13.269827186625877</v>
      </c>
      <c r="CE588" s="68">
        <f t="shared" si="519"/>
        <v>165000</v>
      </c>
      <c r="CF588" s="9">
        <v>3.1</v>
      </c>
      <c r="CG588" s="9">
        <v>2.7</v>
      </c>
      <c r="CH588" s="9">
        <v>-3.1</v>
      </c>
      <c r="CI588" s="9">
        <v>-0.4</v>
      </c>
      <c r="CJ588" s="9">
        <f>CI588/(AO588+2*(AP588+AQ588))*2000</f>
        <v>-6.2055591467356175</v>
      </c>
      <c r="CK588" s="9">
        <v>-0.2</v>
      </c>
      <c r="CL588" s="9">
        <f>CK588/(AO588+2*(AP588+AQ588))*2000</f>
        <v>-3.1027795733678087</v>
      </c>
      <c r="CM588" s="9">
        <v>-0.6</v>
      </c>
      <c r="CN588" t="s">
        <v>3261</v>
      </c>
      <c r="CO588" t="s">
        <v>3262</v>
      </c>
      <c r="CP588" t="s">
        <v>3105</v>
      </c>
      <c r="CQ588" t="s">
        <v>2414</v>
      </c>
      <c r="CR588">
        <v>68</v>
      </c>
      <c r="CS588">
        <v>175</v>
      </c>
      <c r="CT588">
        <v>65</v>
      </c>
      <c r="CU588" t="s">
        <v>3402</v>
      </c>
      <c r="CV588" t="s">
        <v>3090</v>
      </c>
      <c r="CW588">
        <v>0</v>
      </c>
      <c r="CX588">
        <v>0</v>
      </c>
      <c r="CY588">
        <v>0</v>
      </c>
      <c r="CZ588" s="70"/>
      <c r="DA588">
        <v>0</v>
      </c>
    </row>
    <row r="589" spans="1:105" x14ac:dyDescent="0.2">
      <c r="A589" s="44" t="s">
        <v>2372</v>
      </c>
      <c r="B589" s="43" t="s">
        <v>958</v>
      </c>
      <c r="C589" s="43" t="s">
        <v>958</v>
      </c>
      <c r="D589" s="82" t="s">
        <v>958</v>
      </c>
      <c r="E589" s="42" t="str">
        <f t="shared" si="490"/>
        <v xml:space="preserve">Conner, Chris </v>
      </c>
      <c r="F589" s="42" t="s">
        <v>2574</v>
      </c>
      <c r="G589" s="45" t="s">
        <v>2379</v>
      </c>
      <c r="H589" s="43">
        <v>22</v>
      </c>
      <c r="I589" s="64">
        <v>3</v>
      </c>
      <c r="J589" s="64">
        <v>2</v>
      </c>
      <c r="K589" s="64">
        <v>5</v>
      </c>
      <c r="L589" s="43">
        <v>0</v>
      </c>
      <c r="M589">
        <v>6</v>
      </c>
      <c r="N589">
        <v>27</v>
      </c>
      <c r="O589" s="4">
        <f t="shared" si="520"/>
        <v>0.1111111111111111</v>
      </c>
      <c r="Q589">
        <v>0</v>
      </c>
      <c r="R589">
        <v>0</v>
      </c>
      <c r="S589">
        <v>1</v>
      </c>
      <c r="T589">
        <v>0</v>
      </c>
      <c r="U589" s="4">
        <f t="shared" si="521"/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2</v>
      </c>
      <c r="AC589" s="9">
        <f t="shared" si="499"/>
        <v>0</v>
      </c>
      <c r="AD589" s="9">
        <f t="shared" si="500"/>
        <v>0</v>
      </c>
      <c r="AE589" s="9">
        <f t="shared" si="501"/>
        <v>0</v>
      </c>
      <c r="AF589" s="9">
        <f t="shared" si="502"/>
        <v>0</v>
      </c>
      <c r="AG589" s="9">
        <f t="shared" si="503"/>
        <v>14.883208158202992</v>
      </c>
      <c r="AH589" s="9">
        <f t="shared" si="504"/>
        <v>9.9221387721353285</v>
      </c>
      <c r="AI589" s="58">
        <f t="shared" si="505"/>
        <v>1.9844277544270654</v>
      </c>
      <c r="AJ589" s="58">
        <f t="shared" si="506"/>
        <v>0</v>
      </c>
      <c r="AK589" s="58">
        <f t="shared" si="507"/>
        <v>0</v>
      </c>
      <c r="AL589" s="58">
        <f t="shared" si="508"/>
        <v>1.9844277544270654</v>
      </c>
      <c r="AM589" s="58">
        <f t="shared" si="509"/>
        <v>0</v>
      </c>
      <c r="AN589" s="58">
        <f t="shared" si="510"/>
        <v>0</v>
      </c>
      <c r="AO589" s="56">
        <v>241.88333333333333</v>
      </c>
      <c r="AP589" s="56">
        <v>18.883333333333333</v>
      </c>
      <c r="AQ589" s="56">
        <v>3.1</v>
      </c>
      <c r="AR589" s="57">
        <f>SUM(AO589:AQ589)</f>
        <v>263.86666666666667</v>
      </c>
      <c r="AS589">
        <v>7</v>
      </c>
      <c r="AT589">
        <v>17</v>
      </c>
      <c r="AU589">
        <v>7</v>
      </c>
      <c r="AV589">
        <v>5</v>
      </c>
      <c r="AW589">
        <v>5</v>
      </c>
      <c r="AX589" s="9">
        <f t="shared" si="511"/>
        <v>1.5917129863567459</v>
      </c>
      <c r="AY589" s="9">
        <f t="shared" si="512"/>
        <v>3.8655886811520972</v>
      </c>
      <c r="AZ589" s="9">
        <f t="shared" si="513"/>
        <v>1.5917129863567459</v>
      </c>
      <c r="BA589" s="9">
        <f t="shared" si="514"/>
        <v>1.1369378473976754</v>
      </c>
      <c r="BB589" s="9">
        <f t="shared" si="515"/>
        <v>1.1369378473976754</v>
      </c>
      <c r="BC589" s="33">
        <f t="shared" si="516"/>
        <v>10.994696969696969</v>
      </c>
      <c r="BD589" s="33">
        <f t="shared" si="517"/>
        <v>0.1409090909090909</v>
      </c>
      <c r="BE589" s="33">
        <f t="shared" si="518"/>
        <v>0.85833333333333328</v>
      </c>
      <c r="BF589" s="42">
        <f>BI589-BG589-BH589</f>
        <v>8</v>
      </c>
      <c r="BG589" s="43">
        <v>0</v>
      </c>
      <c r="BH589" s="43">
        <v>0</v>
      </c>
      <c r="BI589" s="43">
        <v>8</v>
      </c>
      <c r="BJ589" s="42">
        <f>BM589-BK589-BL589</f>
        <v>8</v>
      </c>
      <c r="BK589" s="43">
        <v>0</v>
      </c>
      <c r="BL589" s="43">
        <v>0</v>
      </c>
      <c r="BM589" s="43">
        <v>8</v>
      </c>
      <c r="BN589" s="34">
        <f t="shared" si="522"/>
        <v>3.1406819267388948</v>
      </c>
      <c r="BO589" s="34">
        <f t="shared" si="523"/>
        <v>23.805067660982022</v>
      </c>
      <c r="BP589" s="33">
        <v>2.2898024270244961</v>
      </c>
      <c r="BQ589" s="33">
        <v>-0.91213638914338668</v>
      </c>
      <c r="BR589" s="33">
        <v>-1.8448982429247833</v>
      </c>
      <c r="BS589" s="33">
        <v>-3.7520912855853163E-2</v>
      </c>
      <c r="BT589" s="33">
        <v>0</v>
      </c>
      <c r="BU589" s="9">
        <f t="shared" si="524"/>
        <v>-0.50475311789952704</v>
      </c>
      <c r="BV589" s="34">
        <f t="shared" si="525"/>
        <v>-3.8258194888796897</v>
      </c>
      <c r="BW589" s="33">
        <v>2.3899039074515174</v>
      </c>
      <c r="BX589" s="33">
        <v>7.11479096430091E-2</v>
      </c>
      <c r="BY589" s="33">
        <v>0.31214562605339047</v>
      </c>
      <c r="BZ589" s="33">
        <v>0.87223760149050467</v>
      </c>
      <c r="CA589" s="9">
        <f t="shared" si="526"/>
        <v>3.6454350446384218</v>
      </c>
      <c r="CB589" s="34">
        <f t="shared" si="527"/>
        <v>27.63088714986171</v>
      </c>
      <c r="CC589" s="47">
        <v>60.829590000000003</v>
      </c>
      <c r="CD589">
        <v>595885</v>
      </c>
      <c r="CE589" s="68">
        <f t="shared" si="519"/>
        <v>2221025.9090909092</v>
      </c>
      <c r="CF589" s="62">
        <v>4.8</v>
      </c>
      <c r="CG589" s="62">
        <v>4.5</v>
      </c>
      <c r="CH589" s="62">
        <v>-0.6</v>
      </c>
      <c r="CI589" s="62">
        <v>-0.1</v>
      </c>
      <c r="CJ589" s="63">
        <f>CI589/(AO589+2*(AP589+AQ589))*2000</f>
        <v>-0.69966765786251528</v>
      </c>
      <c r="CK589" s="62">
        <v>0.2</v>
      </c>
      <c r="CL589" s="63">
        <f>CK589/(AO589+2*(AP589+AQ589))*2000</f>
        <v>1.3993353157250306</v>
      </c>
      <c r="CM589" s="62">
        <v>0.2</v>
      </c>
      <c r="CN589" t="s">
        <v>1790</v>
      </c>
      <c r="CO589" t="s">
        <v>3262</v>
      </c>
      <c r="CP589" t="s">
        <v>3105</v>
      </c>
      <c r="CQ589" t="s">
        <v>2414</v>
      </c>
      <c r="CR589">
        <v>68</v>
      </c>
      <c r="CS589">
        <v>180</v>
      </c>
      <c r="CT589">
        <v>25</v>
      </c>
      <c r="CU589" t="s">
        <v>3402</v>
      </c>
      <c r="CV589" t="s">
        <v>3090</v>
      </c>
      <c r="CZ589" s="72">
        <v>470000</v>
      </c>
      <c r="DA589">
        <v>0</v>
      </c>
    </row>
    <row r="590" spans="1:105" x14ac:dyDescent="0.2">
      <c r="A590" s="78" t="s">
        <v>2372</v>
      </c>
      <c r="B590" s="52"/>
      <c r="C590" s="52" t="s">
        <v>958</v>
      </c>
      <c r="D590" s="53" t="s">
        <v>958</v>
      </c>
      <c r="E590" s="53" t="str">
        <f t="shared" si="490"/>
        <v xml:space="preserve">Jancevski, Dan </v>
      </c>
      <c r="F590" s="53" t="s">
        <v>203</v>
      </c>
      <c r="G590" s="54" t="s">
        <v>2374</v>
      </c>
      <c r="H590" s="52">
        <v>2</v>
      </c>
      <c r="I590" s="53"/>
      <c r="J590" s="53"/>
      <c r="K590" s="53"/>
      <c r="L590" s="52">
        <v>0</v>
      </c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24">
        <f t="shared" si="499"/>
        <v>0</v>
      </c>
      <c r="AD590" s="24">
        <f t="shared" si="500"/>
        <v>0</v>
      </c>
      <c r="AE590" s="24">
        <f t="shared" si="501"/>
        <v>0</v>
      </c>
      <c r="AF590" s="24">
        <f t="shared" si="502"/>
        <v>0</v>
      </c>
      <c r="AG590" s="24">
        <f t="shared" si="503"/>
        <v>0</v>
      </c>
      <c r="AH590" s="24">
        <f t="shared" si="504"/>
        <v>0</v>
      </c>
      <c r="AI590" s="21">
        <f t="shared" si="505"/>
        <v>0</v>
      </c>
      <c r="AJ590" s="21">
        <f t="shared" si="506"/>
        <v>0</v>
      </c>
      <c r="AK590" s="21">
        <f t="shared" si="507"/>
        <v>0</v>
      </c>
      <c r="AL590" s="21">
        <f t="shared" si="508"/>
        <v>0</v>
      </c>
      <c r="AM590" s="21">
        <f t="shared" si="509"/>
        <v>0</v>
      </c>
      <c r="AN590" s="21">
        <f t="shared" si="510"/>
        <v>0</v>
      </c>
      <c r="AO590" s="60">
        <v>18.399999999999999</v>
      </c>
      <c r="AP590" s="60">
        <v>0</v>
      </c>
      <c r="AQ590" s="60">
        <v>0.21666666666666667</v>
      </c>
      <c r="AR590" s="61">
        <f>SUM(AO590:AQ590)</f>
        <v>18.616666666666664</v>
      </c>
      <c r="AS590" s="19"/>
      <c r="AT590" s="19"/>
      <c r="AU590" s="19"/>
      <c r="AV590" s="19"/>
      <c r="AW590" s="19"/>
      <c r="AX590" s="24">
        <f t="shared" si="511"/>
        <v>0</v>
      </c>
      <c r="AY590" s="24">
        <f t="shared" si="512"/>
        <v>0</v>
      </c>
      <c r="AZ590" s="24">
        <f t="shared" si="513"/>
        <v>0</v>
      </c>
      <c r="BA590" s="24">
        <f t="shared" si="514"/>
        <v>0</v>
      </c>
      <c r="BB590" s="24">
        <f t="shared" si="515"/>
        <v>0</v>
      </c>
      <c r="BC590" s="24">
        <f t="shared" si="516"/>
        <v>9.1999999999999993</v>
      </c>
      <c r="BD590" s="24">
        <f t="shared" si="517"/>
        <v>0.10833333333333334</v>
      </c>
      <c r="BE590" s="24">
        <f t="shared" si="518"/>
        <v>0</v>
      </c>
      <c r="BF590" s="53">
        <f>BI590-BG590-BH590</f>
        <v>0</v>
      </c>
      <c r="BG590" s="52">
        <v>0</v>
      </c>
      <c r="BH590" s="52">
        <v>0</v>
      </c>
      <c r="BI590" s="52">
        <v>0</v>
      </c>
      <c r="BJ590" s="53">
        <f>BM590-BK590-BL590</f>
        <v>0</v>
      </c>
      <c r="BK590" s="52">
        <v>0</v>
      </c>
      <c r="BL590" s="52">
        <v>0</v>
      </c>
      <c r="BM590" s="52">
        <v>0</v>
      </c>
      <c r="BN590" s="35">
        <f t="shared" si="522"/>
        <v>0.97834144675743451</v>
      </c>
      <c r="BO590" s="35">
        <f t="shared" si="523"/>
        <v>105.10382597215055</v>
      </c>
      <c r="BP590" s="24">
        <v>-0.13836587135789882</v>
      </c>
      <c r="BQ590" s="24">
        <v>0</v>
      </c>
      <c r="BR590" s="24">
        <v>-5.6452346771964555E-2</v>
      </c>
      <c r="BS590" s="24">
        <v>-4.9846513539896474E-4</v>
      </c>
      <c r="BT590" s="24">
        <v>0</v>
      </c>
      <c r="BU590" s="24">
        <f t="shared" si="524"/>
        <v>-0.19531668326526236</v>
      </c>
      <c r="BV590" s="35">
        <f t="shared" si="525"/>
        <v>-20.982991935390768</v>
      </c>
      <c r="BW590" s="24">
        <v>0.9510978376348368</v>
      </c>
      <c r="BX590" s="24">
        <v>0</v>
      </c>
      <c r="BY590" s="24">
        <v>2.5996123312686768E-2</v>
      </c>
      <c r="BZ590" s="24">
        <v>0.19656416907517338</v>
      </c>
      <c r="CA590" s="24">
        <f t="shared" si="526"/>
        <v>1.1736581300226969</v>
      </c>
      <c r="CB590" s="35">
        <f t="shared" si="527"/>
        <v>126.08681790754132</v>
      </c>
      <c r="CC590" s="22"/>
      <c r="CD590" s="19"/>
      <c r="CE590" s="76">
        <f t="shared" si="519"/>
        <v>165000</v>
      </c>
      <c r="CF590" s="24"/>
      <c r="CG590" s="24"/>
      <c r="CH590" s="24"/>
      <c r="CI590" s="24"/>
      <c r="CJ590" s="24"/>
      <c r="CK590" s="24"/>
      <c r="CL590" s="24"/>
      <c r="CM590" s="24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74">
        <v>500000</v>
      </c>
      <c r="DA590" s="19">
        <v>1</v>
      </c>
    </row>
    <row r="591" spans="1:105" x14ac:dyDescent="0.2">
      <c r="A591" s="78" t="s">
        <v>2372</v>
      </c>
      <c r="B591" s="52"/>
      <c r="C591" s="52" t="s">
        <v>975</v>
      </c>
      <c r="D591" s="53" t="s">
        <v>958</v>
      </c>
      <c r="E591" s="53" t="str">
        <f t="shared" si="490"/>
        <v xml:space="preserve">Jancevski, Dan </v>
      </c>
      <c r="F591" s="53" t="s">
        <v>203</v>
      </c>
      <c r="G591" s="54" t="s">
        <v>2374</v>
      </c>
      <c r="H591" s="52">
        <v>2</v>
      </c>
      <c r="I591" s="53"/>
      <c r="J591" s="53"/>
      <c r="K591" s="53"/>
      <c r="L591" s="52">
        <v>-1</v>
      </c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24">
        <f t="shared" si="499"/>
        <v>0</v>
      </c>
      <c r="AD591" s="24">
        <f t="shared" si="500"/>
        <v>0</v>
      </c>
      <c r="AE591" s="24">
        <f t="shared" si="501"/>
        <v>0</v>
      </c>
      <c r="AF591" s="24">
        <f t="shared" si="502"/>
        <v>0</v>
      </c>
      <c r="AG591" s="24">
        <f t="shared" si="503"/>
        <v>0</v>
      </c>
      <c r="AH591" s="24">
        <f t="shared" si="504"/>
        <v>0</v>
      </c>
      <c r="AI591" s="21">
        <f t="shared" si="505"/>
        <v>0</v>
      </c>
      <c r="AJ591" s="21">
        <f t="shared" si="506"/>
        <v>0</v>
      </c>
      <c r="AK591" s="21">
        <f t="shared" si="507"/>
        <v>0</v>
      </c>
      <c r="AL591" s="21">
        <f t="shared" si="508"/>
        <v>12.631578947368421</v>
      </c>
      <c r="AM591" s="21">
        <f t="shared" si="509"/>
        <v>0</v>
      </c>
      <c r="AN591" s="21">
        <f t="shared" si="510"/>
        <v>0</v>
      </c>
      <c r="AO591" s="60">
        <v>4.75</v>
      </c>
      <c r="AP591" s="60">
        <v>0</v>
      </c>
      <c r="AQ591" s="60">
        <v>0</v>
      </c>
      <c r="AR591" s="61">
        <f>SUM(AO591:AQ591)</f>
        <v>4.75</v>
      </c>
      <c r="AS591" s="19"/>
      <c r="AT591" s="19"/>
      <c r="AU591" s="19"/>
      <c r="AV591" s="19"/>
      <c r="AW591" s="19"/>
      <c r="AX591" s="24">
        <f t="shared" si="511"/>
        <v>0</v>
      </c>
      <c r="AY591" s="24">
        <f t="shared" si="512"/>
        <v>0</v>
      </c>
      <c r="AZ591" s="24">
        <f t="shared" si="513"/>
        <v>0</v>
      </c>
      <c r="BA591" s="24">
        <f t="shared" si="514"/>
        <v>0</v>
      </c>
      <c r="BB591" s="24">
        <f t="shared" si="515"/>
        <v>0</v>
      </c>
      <c r="BC591" s="24">
        <f t="shared" si="516"/>
        <v>2.375</v>
      </c>
      <c r="BD591" s="24">
        <f t="shared" si="517"/>
        <v>0</v>
      </c>
      <c r="BE591" s="24">
        <f t="shared" si="518"/>
        <v>0</v>
      </c>
      <c r="BF591" s="53">
        <f>BI591-BG591-BH591</f>
        <v>0</v>
      </c>
      <c r="BG591" s="52">
        <v>0</v>
      </c>
      <c r="BH591" s="52">
        <v>0</v>
      </c>
      <c r="BI591" s="52">
        <v>0</v>
      </c>
      <c r="BJ591" s="53">
        <f>BM591-BK591-BL591</f>
        <v>1</v>
      </c>
      <c r="BK591" s="52">
        <v>0</v>
      </c>
      <c r="BL591" s="52">
        <v>0</v>
      </c>
      <c r="BM591" s="52">
        <v>1</v>
      </c>
      <c r="BN591" s="35">
        <f t="shared" si="522"/>
        <v>-2.0918723874234786</v>
      </c>
      <c r="BO591" s="35">
        <f t="shared" si="523"/>
        <v>-880.78837365199104</v>
      </c>
      <c r="BP591" s="24">
        <v>-3.6755530560226547E-2</v>
      </c>
      <c r="BQ591" s="24">
        <v>0</v>
      </c>
      <c r="BR591" s="24">
        <v>-1.5493170101368404E-2</v>
      </c>
      <c r="BS591" s="24">
        <v>0</v>
      </c>
      <c r="BT591" s="24">
        <v>0</v>
      </c>
      <c r="BU591" s="24">
        <f t="shared" si="524"/>
        <v>-5.2248700661594955E-2</v>
      </c>
      <c r="BV591" s="35">
        <f t="shared" si="525"/>
        <v>-21.999452910145244</v>
      </c>
      <c r="BW591" s="24">
        <v>-0.99148081159876256</v>
      </c>
      <c r="BX591" s="24">
        <v>0</v>
      </c>
      <c r="BY591" s="24">
        <v>0</v>
      </c>
      <c r="BZ591" s="24">
        <v>-1.0481428751631212</v>
      </c>
      <c r="CA591" s="24">
        <f t="shared" si="526"/>
        <v>-2.0396236867618835</v>
      </c>
      <c r="CB591" s="35">
        <f t="shared" si="527"/>
        <v>-858.78892074184569</v>
      </c>
      <c r="CC591" s="22"/>
      <c r="CD591" s="19"/>
      <c r="CE591" s="76">
        <f t="shared" si="519"/>
        <v>165000</v>
      </c>
      <c r="CF591" s="24"/>
      <c r="CG591" s="24"/>
      <c r="CH591" s="24"/>
      <c r="CI591" s="24"/>
      <c r="CJ591" s="24"/>
      <c r="CK591" s="24"/>
      <c r="CL591" s="24"/>
      <c r="CM591" s="24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74">
        <v>500000</v>
      </c>
      <c r="DA591" s="19">
        <v>1</v>
      </c>
    </row>
    <row r="592" spans="1:105" x14ac:dyDescent="0.2">
      <c r="A592" s="80" t="s">
        <v>2372</v>
      </c>
      <c r="B592" s="48"/>
      <c r="C592" s="48" t="s">
        <v>958</v>
      </c>
      <c r="D592" s="49" t="s">
        <v>958</v>
      </c>
      <c r="E592" s="49" t="str">
        <f t="shared" si="490"/>
        <v xml:space="preserve">Jancevski, Dan </v>
      </c>
      <c r="F592" s="49" t="s">
        <v>203</v>
      </c>
      <c r="G592" s="50" t="s">
        <v>2374</v>
      </c>
      <c r="H592" s="48">
        <v>4</v>
      </c>
      <c r="I592" s="65">
        <v>0</v>
      </c>
      <c r="J592" s="65">
        <v>0</v>
      </c>
      <c r="K592" s="65">
        <v>0</v>
      </c>
      <c r="L592" s="48">
        <v>-1</v>
      </c>
      <c r="M592" s="10">
        <v>2</v>
      </c>
      <c r="N592" s="10">
        <v>3</v>
      </c>
      <c r="O592" s="11">
        <f t="shared" ref="O592:O607" si="528">IF(N592=0,0,I592/N592)</f>
        <v>0</v>
      </c>
      <c r="P592" s="10"/>
      <c r="Q592" s="10">
        <v>0</v>
      </c>
      <c r="R592" s="10">
        <v>0</v>
      </c>
      <c r="S592" s="10">
        <v>0</v>
      </c>
      <c r="T592" s="10">
        <v>0</v>
      </c>
      <c r="U592" s="11">
        <f t="shared" ref="U592:U607" si="529">IF(S592+T592=0,0,S592/(S592+T592))</f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3">
        <f t="shared" si="499"/>
        <v>0</v>
      </c>
      <c r="AD592" s="13">
        <f t="shared" si="500"/>
        <v>0</v>
      </c>
      <c r="AE592" s="13">
        <f t="shared" si="501"/>
        <v>0</v>
      </c>
      <c r="AF592" s="13">
        <f t="shared" si="502"/>
        <v>0</v>
      </c>
      <c r="AG592" s="13">
        <f t="shared" si="503"/>
        <v>0</v>
      </c>
      <c r="AH592" s="13">
        <f t="shared" si="504"/>
        <v>0</v>
      </c>
      <c r="AI592" s="29">
        <f t="shared" si="505"/>
        <v>0</v>
      </c>
      <c r="AJ592" s="29">
        <f t="shared" si="506"/>
        <v>0</v>
      </c>
      <c r="AK592" s="29">
        <f t="shared" si="507"/>
        <v>0</v>
      </c>
      <c r="AL592" s="29">
        <f t="shared" si="508"/>
        <v>2.5862068965517242</v>
      </c>
      <c r="AM592" s="29">
        <f t="shared" si="509"/>
        <v>0</v>
      </c>
      <c r="AN592" s="29">
        <f t="shared" si="510"/>
        <v>0</v>
      </c>
      <c r="AO592" s="13">
        <v>23.2</v>
      </c>
      <c r="AP592" s="13">
        <v>0</v>
      </c>
      <c r="AQ592" s="13">
        <v>0.2</v>
      </c>
      <c r="AR592" s="59">
        <v>23.4</v>
      </c>
      <c r="AS592" s="10">
        <v>3</v>
      </c>
      <c r="AT592" s="10">
        <v>0</v>
      </c>
      <c r="AU592" s="10">
        <v>0</v>
      </c>
      <c r="AV592" s="10">
        <v>0</v>
      </c>
      <c r="AW592" s="10">
        <v>0</v>
      </c>
      <c r="AX592" s="13">
        <f t="shared" si="511"/>
        <v>7.6923076923076934</v>
      </c>
      <c r="AY592" s="13">
        <f t="shared" si="512"/>
        <v>0</v>
      </c>
      <c r="AZ592" s="13">
        <f t="shared" si="513"/>
        <v>0</v>
      </c>
      <c r="BA592" s="13">
        <f t="shared" si="514"/>
        <v>0</v>
      </c>
      <c r="BB592" s="13">
        <f t="shared" si="515"/>
        <v>0</v>
      </c>
      <c r="BC592" s="13">
        <f t="shared" si="516"/>
        <v>5.8</v>
      </c>
      <c r="BD592" s="13">
        <f t="shared" si="517"/>
        <v>0.05</v>
      </c>
      <c r="BE592" s="13">
        <f t="shared" si="518"/>
        <v>0</v>
      </c>
      <c r="BF592" s="49">
        <v>0</v>
      </c>
      <c r="BG592" s="49">
        <v>0</v>
      </c>
      <c r="BH592" s="49">
        <v>0</v>
      </c>
      <c r="BI592" s="49">
        <v>0</v>
      </c>
      <c r="BJ592" s="49">
        <v>1</v>
      </c>
      <c r="BK592" s="49">
        <v>0</v>
      </c>
      <c r="BL592" s="49">
        <v>0</v>
      </c>
      <c r="BM592" s="49">
        <v>1</v>
      </c>
      <c r="BN592" s="39">
        <v>-1.1000000000000001</v>
      </c>
      <c r="BO592" s="39">
        <v>-95.3</v>
      </c>
      <c r="BP592" s="13">
        <v>-0.2</v>
      </c>
      <c r="BQ592" s="13">
        <v>0</v>
      </c>
      <c r="BR592" s="13">
        <v>-0.1</v>
      </c>
      <c r="BS592" s="13">
        <v>0</v>
      </c>
      <c r="BT592" s="13">
        <v>0</v>
      </c>
      <c r="BU592" s="13">
        <v>-0.2</v>
      </c>
      <c r="BV592" s="39">
        <v>-21.2</v>
      </c>
      <c r="BW592" s="13">
        <v>0</v>
      </c>
      <c r="BX592" s="13">
        <v>0</v>
      </c>
      <c r="BY592" s="13">
        <v>0</v>
      </c>
      <c r="BZ592" s="13">
        <v>-0.9</v>
      </c>
      <c r="CA592" s="13">
        <v>-0.9</v>
      </c>
      <c r="CB592" s="39">
        <v>-74.099999999999994</v>
      </c>
      <c r="CC592" s="26"/>
      <c r="CD592" s="10"/>
      <c r="CE592" s="73">
        <f t="shared" si="519"/>
        <v>165000</v>
      </c>
      <c r="CF592" s="66">
        <v>0.5</v>
      </c>
      <c r="CG592" s="66">
        <v>0.6</v>
      </c>
      <c r="CH592" s="66">
        <v>-0.9</v>
      </c>
      <c r="CI592" s="66">
        <v>-0.1</v>
      </c>
      <c r="CJ592" s="67">
        <f t="shared" ref="CJ592:CJ623" si="530">CI592/(AO592+2*(AP592+AQ592))*2000</f>
        <v>-8.474576271186443</v>
      </c>
      <c r="CK592" s="66">
        <v>-0.2</v>
      </c>
      <c r="CL592" s="67">
        <f t="shared" ref="CL592:CL623" si="531">CK592/(AO592+2*(AP592+AQ592))*2000</f>
        <v>-16.949152542372886</v>
      </c>
      <c r="CM592" s="66">
        <v>-0.3</v>
      </c>
      <c r="CN592" s="10" t="s">
        <v>1841</v>
      </c>
      <c r="CO592" s="10" t="s">
        <v>2946</v>
      </c>
      <c r="CP592" s="10" t="s">
        <v>2427</v>
      </c>
      <c r="CQ592" s="10" t="s">
        <v>2400</v>
      </c>
      <c r="CR592" s="10">
        <v>75</v>
      </c>
      <c r="CS592" s="10">
        <v>218</v>
      </c>
      <c r="CT592" s="10">
        <v>42</v>
      </c>
      <c r="CU592" s="10" t="s">
        <v>3402</v>
      </c>
      <c r="CV592" s="10"/>
      <c r="CW592" s="10"/>
      <c r="CX592" s="10"/>
      <c r="CY592" s="10"/>
      <c r="CZ592" s="73">
        <v>500000</v>
      </c>
      <c r="DA592" s="10">
        <v>2</v>
      </c>
    </row>
    <row r="593" spans="1:105" x14ac:dyDescent="0.2">
      <c r="A593" s="44" t="s">
        <v>2372</v>
      </c>
      <c r="B593" s="43"/>
      <c r="C593" s="43" t="s">
        <v>959</v>
      </c>
      <c r="D593" s="82" t="s">
        <v>958</v>
      </c>
      <c r="E593" s="42" t="str">
        <f t="shared" si="490"/>
        <v xml:space="preserve">Stafford, Garrett </v>
      </c>
      <c r="F593" s="42" t="s">
        <v>896</v>
      </c>
      <c r="G593" s="45" t="s">
        <v>2374</v>
      </c>
      <c r="H593" s="43">
        <v>2</v>
      </c>
      <c r="I593" s="64">
        <v>0</v>
      </c>
      <c r="J593" s="64">
        <v>0</v>
      </c>
      <c r="K593" s="64">
        <v>0</v>
      </c>
      <c r="L593" s="43">
        <v>0</v>
      </c>
      <c r="M593">
        <v>0</v>
      </c>
      <c r="N593">
        <v>1</v>
      </c>
      <c r="O593" s="4">
        <f t="shared" si="528"/>
        <v>0</v>
      </c>
      <c r="Q593">
        <v>0</v>
      </c>
      <c r="R593">
        <v>0</v>
      </c>
      <c r="S593">
        <v>0</v>
      </c>
      <c r="T593">
        <v>0</v>
      </c>
      <c r="U593" s="4">
        <f t="shared" si="529"/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s="9">
        <f t="shared" si="499"/>
        <v>0</v>
      </c>
      <c r="AD593" s="9">
        <f t="shared" si="500"/>
        <v>0</v>
      </c>
      <c r="AE593" s="9">
        <f t="shared" si="501"/>
        <v>0</v>
      </c>
      <c r="AF593" s="9">
        <f t="shared" si="502"/>
        <v>0</v>
      </c>
      <c r="AG593" s="9">
        <f t="shared" si="503"/>
        <v>0</v>
      </c>
      <c r="AH593" s="9">
        <f t="shared" si="504"/>
        <v>0</v>
      </c>
      <c r="AI593" s="58">
        <f t="shared" si="505"/>
        <v>0</v>
      </c>
      <c r="AJ593" s="58">
        <f t="shared" si="506"/>
        <v>0</v>
      </c>
      <c r="AK593" s="58">
        <f t="shared" si="507"/>
        <v>0</v>
      </c>
      <c r="AL593" s="58">
        <f t="shared" si="508"/>
        <v>0</v>
      </c>
      <c r="AM593" s="58">
        <f t="shared" si="509"/>
        <v>0</v>
      </c>
      <c r="AN593" s="58">
        <f t="shared" si="510"/>
        <v>0</v>
      </c>
      <c r="AO593" s="56">
        <v>9.15</v>
      </c>
      <c r="AP593" s="56">
        <v>4.3499999999999996</v>
      </c>
      <c r="AQ593" s="56">
        <v>0</v>
      </c>
      <c r="AR593" s="57">
        <f>SUM(AO593:AQ593)</f>
        <v>13.5</v>
      </c>
      <c r="AS593">
        <v>0</v>
      </c>
      <c r="AT593">
        <v>1</v>
      </c>
      <c r="AU593">
        <v>1</v>
      </c>
      <c r="AV593">
        <v>1</v>
      </c>
      <c r="AW593">
        <v>0</v>
      </c>
      <c r="AX593" s="9">
        <f t="shared" si="511"/>
        <v>0</v>
      </c>
      <c r="AY593" s="9">
        <f t="shared" si="512"/>
        <v>4.4444444444444446</v>
      </c>
      <c r="AZ593" s="9">
        <f t="shared" si="513"/>
        <v>4.4444444444444446</v>
      </c>
      <c r="BA593" s="9">
        <f t="shared" si="514"/>
        <v>4.4444444444444446</v>
      </c>
      <c r="BB593" s="9">
        <f t="shared" si="515"/>
        <v>0</v>
      </c>
      <c r="BC593" s="33">
        <f t="shared" si="516"/>
        <v>4.5750000000000002</v>
      </c>
      <c r="BD593" s="33">
        <f t="shared" si="517"/>
        <v>0</v>
      </c>
      <c r="BE593" s="33">
        <f t="shared" si="518"/>
        <v>2.1749999999999998</v>
      </c>
      <c r="BF593" s="42">
        <f>BI593-BG593-BH593</f>
        <v>0</v>
      </c>
      <c r="BG593" s="43">
        <v>0</v>
      </c>
      <c r="BH593" s="43">
        <v>0</v>
      </c>
      <c r="BI593" s="43">
        <v>0</v>
      </c>
      <c r="BJ593" s="42">
        <f>BM593-BK593-BL593</f>
        <v>0</v>
      </c>
      <c r="BK593" s="43">
        <v>0</v>
      </c>
      <c r="BL593" s="43">
        <v>0</v>
      </c>
      <c r="BM593" s="43">
        <v>0</v>
      </c>
      <c r="BN593" s="34">
        <f t="shared" ref="BN593:BN607" si="532">BU593+CA593</f>
        <v>0.58317095461257962</v>
      </c>
      <c r="BO593" s="34">
        <f t="shared" ref="BO593:BO607" si="533">BN593/AR593*2000</f>
        <v>86.395696979641428</v>
      </c>
      <c r="BP593" s="33">
        <v>-7.151439278169687E-2</v>
      </c>
      <c r="BQ593" s="33">
        <v>-0.17536355474014631</v>
      </c>
      <c r="BR593" s="33">
        <v>-4.261481780965283E-2</v>
      </c>
      <c r="BS593" s="33">
        <v>0</v>
      </c>
      <c r="BT593" s="33">
        <v>0</v>
      </c>
      <c r="BU593" s="9">
        <f t="shared" ref="BU593:BU607" si="534">SUM(BP593:BT593)</f>
        <v>-0.28949276533149598</v>
      </c>
      <c r="BV593" s="34">
        <f t="shared" ref="BV593:BV607" si="535">BU593/AR593*2000</f>
        <v>-42.887817086147557</v>
      </c>
      <c r="BW593" s="33">
        <v>0.5726392508987167</v>
      </c>
      <c r="BX593" s="33">
        <v>0.12741909315990232</v>
      </c>
      <c r="BY593" s="33">
        <v>0</v>
      </c>
      <c r="BZ593" s="33">
        <v>0.1726053758854566</v>
      </c>
      <c r="CA593" s="9">
        <f t="shared" ref="CA593:CA607" si="536">SUM(BW593:BZ593)</f>
        <v>0.87266371994407566</v>
      </c>
      <c r="CB593" s="34">
        <f t="shared" ref="CB593:CB607" si="537">CA593/AR593*2000</f>
        <v>129.28351406578898</v>
      </c>
      <c r="CE593" s="68">
        <f t="shared" si="519"/>
        <v>165000</v>
      </c>
      <c r="CF593" s="62">
        <v>0.2</v>
      </c>
      <c r="CG593" s="62">
        <v>0.2</v>
      </c>
      <c r="CH593" s="62">
        <v>0</v>
      </c>
      <c r="CI593" s="62">
        <v>0</v>
      </c>
      <c r="CJ593" s="63">
        <f t="shared" si="530"/>
        <v>0</v>
      </c>
      <c r="CK593" s="62">
        <v>0</v>
      </c>
      <c r="CL593" s="63">
        <f t="shared" si="531"/>
        <v>0</v>
      </c>
      <c r="CM593" s="62">
        <v>0</v>
      </c>
      <c r="CN593" t="s">
        <v>1944</v>
      </c>
      <c r="CO593" t="s">
        <v>1757</v>
      </c>
      <c r="CP593" t="s">
        <v>1298</v>
      </c>
      <c r="CQ593" t="s">
        <v>2414</v>
      </c>
      <c r="CR593">
        <v>72</v>
      </c>
      <c r="CS593">
        <v>195</v>
      </c>
      <c r="CT593">
        <v>36</v>
      </c>
      <c r="CU593" t="s">
        <v>3401</v>
      </c>
      <c r="CZ593" s="72">
        <v>500000</v>
      </c>
      <c r="DA593">
        <v>0</v>
      </c>
    </row>
    <row r="594" spans="1:105" x14ac:dyDescent="0.2">
      <c r="A594" s="38" t="s">
        <v>2452</v>
      </c>
      <c r="B594" t="s">
        <v>958</v>
      </c>
      <c r="C594" t="s">
        <v>958</v>
      </c>
      <c r="D594" s="82" t="s">
        <v>958</v>
      </c>
      <c r="E594" t="str">
        <f t="shared" si="490"/>
        <v xml:space="preserve">Lehtinen, Jere </v>
      </c>
      <c r="F594" t="s">
        <v>291</v>
      </c>
      <c r="G594" t="s">
        <v>1528</v>
      </c>
      <c r="H594">
        <v>73</v>
      </c>
      <c r="I594">
        <v>26</v>
      </c>
      <c r="J594">
        <v>17</v>
      </c>
      <c r="K594">
        <f>I594+J594</f>
        <v>43</v>
      </c>
      <c r="L594">
        <v>5</v>
      </c>
      <c r="M594">
        <v>16</v>
      </c>
      <c r="N594">
        <v>194</v>
      </c>
      <c r="O594" s="4">
        <f t="shared" si="528"/>
        <v>0.13402061855670103</v>
      </c>
      <c r="P594">
        <v>1875</v>
      </c>
      <c r="Q594">
        <v>5</v>
      </c>
      <c r="R594">
        <v>0</v>
      </c>
      <c r="S594">
        <v>5</v>
      </c>
      <c r="T594">
        <v>31</v>
      </c>
      <c r="U594" s="4">
        <f t="shared" si="529"/>
        <v>0.1388888888888889</v>
      </c>
      <c r="V594" s="40">
        <v>0.9</v>
      </c>
      <c r="W594">
        <v>11</v>
      </c>
      <c r="X594">
        <v>7</v>
      </c>
      <c r="Y594">
        <v>1</v>
      </c>
      <c r="Z594">
        <v>0</v>
      </c>
      <c r="AA594">
        <f>I594-W594-Y594</f>
        <v>14</v>
      </c>
      <c r="AB594">
        <f>J594-X594-Z594</f>
        <v>10</v>
      </c>
      <c r="AC594" s="9">
        <f t="shared" si="499"/>
        <v>12.817193164163646</v>
      </c>
      <c r="AD594" s="9">
        <f t="shared" si="500"/>
        <v>8.1563956499223202</v>
      </c>
      <c r="AE594" s="9">
        <f t="shared" si="501"/>
        <v>1.3488197826901462</v>
      </c>
      <c r="AF594" s="9">
        <f t="shared" si="502"/>
        <v>0</v>
      </c>
      <c r="AG594" s="9">
        <f t="shared" si="503"/>
        <v>17.906311619561933</v>
      </c>
      <c r="AH594" s="9">
        <f t="shared" si="504"/>
        <v>12.790222585401382</v>
      </c>
      <c r="AI594" s="6">
        <f t="shared" si="505"/>
        <v>2.1103867265912282</v>
      </c>
      <c r="AJ594" s="6">
        <f t="shared" si="506"/>
        <v>8.8555152770585206</v>
      </c>
      <c r="AK594" s="6">
        <f t="shared" si="507"/>
        <v>0</v>
      </c>
      <c r="AL594" s="6">
        <f t="shared" si="508"/>
        <v>1.6627289361021798</v>
      </c>
      <c r="AM594" s="6">
        <f t="shared" si="509"/>
        <v>0.69911962713619902</v>
      </c>
      <c r="AN594" s="6">
        <f t="shared" si="510"/>
        <v>5.9348070438366438</v>
      </c>
      <c r="AO594" s="32">
        <v>938.2166666666667</v>
      </c>
      <c r="AP594" s="32">
        <v>257.46666666666664</v>
      </c>
      <c r="AQ594" s="32">
        <v>222.41666666666666</v>
      </c>
      <c r="AR594" s="32">
        <v>1418.1</v>
      </c>
      <c r="AS594" s="40">
        <v>42</v>
      </c>
      <c r="AT594" s="40">
        <v>49</v>
      </c>
      <c r="AU594" s="40">
        <v>78</v>
      </c>
      <c r="AV594" s="40">
        <v>23</v>
      </c>
      <c r="AW594" s="40">
        <v>63</v>
      </c>
      <c r="AX594" s="9">
        <f t="shared" si="511"/>
        <v>1.7770255976306326</v>
      </c>
      <c r="AY594" s="9">
        <f t="shared" si="512"/>
        <v>2.0731965305690716</v>
      </c>
      <c r="AZ594" s="9">
        <f t="shared" si="513"/>
        <v>3.300190395599746</v>
      </c>
      <c r="BA594" s="9">
        <f t="shared" si="514"/>
        <v>0.97313306536915589</v>
      </c>
      <c r="BB594" s="9">
        <f t="shared" si="515"/>
        <v>2.6655383964459487</v>
      </c>
      <c r="BC594" s="9">
        <f t="shared" si="516"/>
        <v>12.852283105022831</v>
      </c>
      <c r="BD594" s="9">
        <f t="shared" si="517"/>
        <v>3.0468036529680362</v>
      </c>
      <c r="BE594" s="9">
        <f t="shared" si="518"/>
        <v>3.526940639269406</v>
      </c>
      <c r="BF594" s="3">
        <v>33</v>
      </c>
      <c r="BG594" s="3">
        <v>38</v>
      </c>
      <c r="BH594" s="3">
        <v>0</v>
      </c>
      <c r="BI594" s="3">
        <v>71</v>
      </c>
      <c r="BJ594" s="3">
        <v>26</v>
      </c>
      <c r="BK594" s="3">
        <v>3</v>
      </c>
      <c r="BL594" s="3">
        <v>22</v>
      </c>
      <c r="BM594" s="3">
        <v>51</v>
      </c>
      <c r="BN594" s="34">
        <f t="shared" si="532"/>
        <v>67.718631260856</v>
      </c>
      <c r="BO594" s="34">
        <f t="shared" si="533"/>
        <v>95.5061437992469</v>
      </c>
      <c r="BP594" s="34">
        <v>15.257576504277289</v>
      </c>
      <c r="BQ594" s="34">
        <v>13.50633465420723</v>
      </c>
      <c r="BR594" s="34">
        <v>0.66134224562233879</v>
      </c>
      <c r="BS594" s="34">
        <v>-0.36235259644463907</v>
      </c>
      <c r="BT594" s="34">
        <v>2.27864401176747</v>
      </c>
      <c r="BU594" s="34">
        <f t="shared" si="534"/>
        <v>31.341544819429686</v>
      </c>
      <c r="BV594" s="34">
        <f t="shared" si="535"/>
        <v>44.202164613820869</v>
      </c>
      <c r="BW594" s="34">
        <v>13.001524239541004</v>
      </c>
      <c r="BX594" s="34">
        <v>0.13583100152880356</v>
      </c>
      <c r="BY594" s="34">
        <v>10.554062981447327</v>
      </c>
      <c r="BZ594" s="34">
        <v>12.685668218909173</v>
      </c>
      <c r="CA594" s="34">
        <f t="shared" si="536"/>
        <v>36.377086441426307</v>
      </c>
      <c r="CB594" s="34">
        <f t="shared" si="537"/>
        <v>51.303979185426009</v>
      </c>
      <c r="CC594" s="15">
        <v>73</v>
      </c>
      <c r="CD594" s="7">
        <v>3613147</v>
      </c>
      <c r="CE594" s="68">
        <f t="shared" si="519"/>
        <v>4058603.4794520545</v>
      </c>
      <c r="CF594" s="9">
        <v>29.9</v>
      </c>
      <c r="CG594" s="9">
        <v>29.4</v>
      </c>
      <c r="CH594" s="9">
        <v>5.2</v>
      </c>
      <c r="CI594" s="9">
        <v>3.3</v>
      </c>
      <c r="CJ594" s="9">
        <f t="shared" si="530"/>
        <v>3.4773751086679718</v>
      </c>
      <c r="CK594" s="9">
        <v>4.8</v>
      </c>
      <c r="CL594" s="9">
        <f t="shared" si="531"/>
        <v>5.0580001580625051</v>
      </c>
      <c r="CM594" s="9">
        <v>8.1</v>
      </c>
      <c r="CN594" t="s">
        <v>3177</v>
      </c>
      <c r="CO594" t="s">
        <v>3178</v>
      </c>
      <c r="CQ594" t="s">
        <v>2393</v>
      </c>
      <c r="CR594">
        <v>72</v>
      </c>
      <c r="CS594">
        <v>192</v>
      </c>
      <c r="CT594">
        <v>26</v>
      </c>
      <c r="CU594" t="s">
        <v>3401</v>
      </c>
      <c r="CV594" t="s">
        <v>2382</v>
      </c>
      <c r="CW594">
        <v>0</v>
      </c>
      <c r="CX594">
        <v>0</v>
      </c>
      <c r="CY594">
        <v>0</v>
      </c>
      <c r="CZ594" s="70"/>
      <c r="DA594">
        <v>0</v>
      </c>
    </row>
    <row r="595" spans="1:105" x14ac:dyDescent="0.2">
      <c r="A595" s="44" t="s">
        <v>2372</v>
      </c>
      <c r="B595" s="43" t="s">
        <v>958</v>
      </c>
      <c r="C595" s="43" t="s">
        <v>958</v>
      </c>
      <c r="D595" s="82" t="s">
        <v>958</v>
      </c>
      <c r="E595" s="42" t="str">
        <f t="shared" si="490"/>
        <v xml:space="preserve">Lehtinen, Jere </v>
      </c>
      <c r="F595" s="42" t="s">
        <v>291</v>
      </c>
      <c r="G595" s="45" t="s">
        <v>1528</v>
      </c>
      <c r="H595" s="43">
        <v>48</v>
      </c>
      <c r="I595" s="64">
        <v>15</v>
      </c>
      <c r="J595" s="64">
        <v>22</v>
      </c>
      <c r="K595" s="64">
        <v>37</v>
      </c>
      <c r="L595" s="43">
        <v>9</v>
      </c>
      <c r="M595">
        <v>14</v>
      </c>
      <c r="N595">
        <v>118</v>
      </c>
      <c r="O595" s="4">
        <f t="shared" si="528"/>
        <v>0.1271186440677966</v>
      </c>
      <c r="Q595">
        <v>1</v>
      </c>
      <c r="R595">
        <v>0</v>
      </c>
      <c r="S595">
        <v>1</v>
      </c>
      <c r="T595">
        <v>10</v>
      </c>
      <c r="U595" s="4">
        <f t="shared" si="529"/>
        <v>9.0909090909090912E-2</v>
      </c>
      <c r="V595">
        <v>0.4</v>
      </c>
      <c r="W595">
        <v>9</v>
      </c>
      <c r="X595">
        <v>10</v>
      </c>
      <c r="Y595">
        <v>0</v>
      </c>
      <c r="Z595">
        <v>2</v>
      </c>
      <c r="AA595">
        <v>6</v>
      </c>
      <c r="AB595">
        <v>10</v>
      </c>
      <c r="AC595" s="9">
        <f t="shared" si="499"/>
        <v>15.693112467306015</v>
      </c>
      <c r="AD595" s="9">
        <f t="shared" si="500"/>
        <v>17.436791630340018</v>
      </c>
      <c r="AE595" s="9">
        <f t="shared" si="501"/>
        <v>0</v>
      </c>
      <c r="AF595" s="9">
        <f t="shared" si="502"/>
        <v>5.0761421319796955</v>
      </c>
      <c r="AG595" s="9">
        <f t="shared" si="503"/>
        <v>11.654257041113629</v>
      </c>
      <c r="AH595" s="9">
        <f t="shared" si="504"/>
        <v>19.423761735189384</v>
      </c>
      <c r="AI595" s="58">
        <f t="shared" si="505"/>
        <v>2.7193266429265135</v>
      </c>
      <c r="AJ595" s="58">
        <f t="shared" si="506"/>
        <v>10.810810810810811</v>
      </c>
      <c r="AK595" s="58">
        <f t="shared" si="507"/>
        <v>1.015228426395939</v>
      </c>
      <c r="AL595" s="58">
        <f t="shared" si="508"/>
        <v>1.8452573648429915</v>
      </c>
      <c r="AM595" s="58">
        <f t="shared" si="509"/>
        <v>0.6974716652136006</v>
      </c>
      <c r="AN595" s="58">
        <f t="shared" si="510"/>
        <v>5.5837563451776644</v>
      </c>
      <c r="AO595" s="56">
        <v>617.79999999999995</v>
      </c>
      <c r="AP595" s="56">
        <v>172.05</v>
      </c>
      <c r="AQ595" s="56">
        <v>118.2</v>
      </c>
      <c r="AR595" s="57">
        <f>SUM(AO595:AQ595)</f>
        <v>908.05</v>
      </c>
      <c r="AS595">
        <v>31</v>
      </c>
      <c r="AT595">
        <v>19</v>
      </c>
      <c r="AU595">
        <v>42</v>
      </c>
      <c r="AV595">
        <v>18</v>
      </c>
      <c r="AW595">
        <v>36</v>
      </c>
      <c r="AX595" s="9">
        <f t="shared" si="511"/>
        <v>2.0483453554319695</v>
      </c>
      <c r="AY595" s="9">
        <f t="shared" si="512"/>
        <v>1.2554374759099169</v>
      </c>
      <c r="AZ595" s="9">
        <f t="shared" si="513"/>
        <v>2.775177578327185</v>
      </c>
      <c r="BA595" s="9">
        <f t="shared" si="514"/>
        <v>1.189361819283079</v>
      </c>
      <c r="BB595" s="9">
        <f t="shared" si="515"/>
        <v>2.3787236385661581</v>
      </c>
      <c r="BC595" s="33">
        <f t="shared" si="516"/>
        <v>12.870833333333332</v>
      </c>
      <c r="BD595" s="33">
        <f t="shared" si="517"/>
        <v>2.4624999999999999</v>
      </c>
      <c r="BE595" s="33">
        <f t="shared" si="518"/>
        <v>3.5843750000000001</v>
      </c>
      <c r="BF595" s="42">
        <f>BI595-BG595-BH595</f>
        <v>28</v>
      </c>
      <c r="BG595" s="43">
        <v>31</v>
      </c>
      <c r="BH595" s="43">
        <v>2</v>
      </c>
      <c r="BI595" s="43">
        <v>61</v>
      </c>
      <c r="BJ595" s="42">
        <f>BM595-BK595-BL595</f>
        <v>19</v>
      </c>
      <c r="BK595" s="43">
        <v>2</v>
      </c>
      <c r="BL595" s="43">
        <v>11</v>
      </c>
      <c r="BM595" s="43">
        <v>32</v>
      </c>
      <c r="BN595" s="34">
        <f t="shared" si="532"/>
        <v>38.215244043409172</v>
      </c>
      <c r="BO595" s="34">
        <f t="shared" si="533"/>
        <v>84.16991144410369</v>
      </c>
      <c r="BP595" s="33">
        <v>7.2047743347668032</v>
      </c>
      <c r="BQ595" s="33">
        <v>18.060656652058903</v>
      </c>
      <c r="BR595" s="33">
        <v>-3.0375457969819899</v>
      </c>
      <c r="BS595" s="33">
        <v>0.72533317820115384</v>
      </c>
      <c r="BT595" s="33">
        <v>-1.9003800661774295</v>
      </c>
      <c r="BU595" s="9">
        <f t="shared" si="534"/>
        <v>21.052838301867439</v>
      </c>
      <c r="BV595" s="34">
        <f t="shared" si="535"/>
        <v>46.369337155151015</v>
      </c>
      <c r="BW595" s="33">
        <v>6.5690462039099238</v>
      </c>
      <c r="BX595" s="33">
        <v>0.2328061227681589</v>
      </c>
      <c r="BY595" s="33">
        <v>5.2384360756707924</v>
      </c>
      <c r="BZ595" s="33">
        <v>5.1221173391928554</v>
      </c>
      <c r="CA595" s="9">
        <f t="shared" si="536"/>
        <v>17.162405741541729</v>
      </c>
      <c r="CB595" s="34">
        <f t="shared" si="537"/>
        <v>37.80057428895266</v>
      </c>
      <c r="CC595" s="47">
        <v>69.640197999999998</v>
      </c>
      <c r="CD595">
        <v>2823823</v>
      </c>
      <c r="CE595" s="68">
        <f t="shared" si="519"/>
        <v>4824030.958333334</v>
      </c>
      <c r="CF595" s="62">
        <v>20.3</v>
      </c>
      <c r="CG595" s="62">
        <v>17.5</v>
      </c>
      <c r="CH595" s="62">
        <v>8.1999999999999993</v>
      </c>
      <c r="CI595" s="62">
        <v>4.8</v>
      </c>
      <c r="CJ595" s="63">
        <f t="shared" si="530"/>
        <v>8.0113494116665276</v>
      </c>
      <c r="CK595" s="62">
        <v>3.4</v>
      </c>
      <c r="CL595" s="63">
        <f t="shared" si="531"/>
        <v>5.6747058332637907</v>
      </c>
      <c r="CM595" s="62">
        <v>7.6</v>
      </c>
      <c r="CN595" t="s">
        <v>2027</v>
      </c>
      <c r="CO595" t="s">
        <v>3178</v>
      </c>
      <c r="CQ595" t="s">
        <v>2393</v>
      </c>
      <c r="CR595">
        <v>72</v>
      </c>
      <c r="CS595">
        <v>192</v>
      </c>
      <c r="CT595">
        <v>26</v>
      </c>
      <c r="CU595" t="s">
        <v>3401</v>
      </c>
      <c r="CZ595" s="72">
        <v>4000000</v>
      </c>
      <c r="DA595">
        <v>0</v>
      </c>
    </row>
    <row r="596" spans="1:105" x14ac:dyDescent="0.2">
      <c r="A596" s="38" t="s">
        <v>2452</v>
      </c>
      <c r="B596" t="s">
        <v>958</v>
      </c>
      <c r="C596" t="s">
        <v>958</v>
      </c>
      <c r="D596" t="s">
        <v>958</v>
      </c>
      <c r="E596" t="str">
        <f t="shared" si="490"/>
        <v xml:space="preserve">Lundqvist, Joel </v>
      </c>
      <c r="F596" t="s">
        <v>310</v>
      </c>
      <c r="G596" t="s">
        <v>1537</v>
      </c>
      <c r="H596">
        <v>36</v>
      </c>
      <c r="I596">
        <v>3</v>
      </c>
      <c r="J596">
        <v>3</v>
      </c>
      <c r="K596">
        <f>I596+J596</f>
        <v>6</v>
      </c>
      <c r="L596">
        <v>-5</v>
      </c>
      <c r="M596">
        <v>14</v>
      </c>
      <c r="N596">
        <v>36</v>
      </c>
      <c r="O596" s="4">
        <f t="shared" si="528"/>
        <v>8.3333333333333329E-2</v>
      </c>
      <c r="P596">
        <v>539</v>
      </c>
      <c r="Q596">
        <v>0</v>
      </c>
      <c r="R596">
        <v>0</v>
      </c>
      <c r="S596">
        <v>57</v>
      </c>
      <c r="T596">
        <v>34</v>
      </c>
      <c r="U596" s="4">
        <f t="shared" si="529"/>
        <v>0.62637362637362637</v>
      </c>
      <c r="V596" s="40">
        <v>4.7</v>
      </c>
      <c r="W596">
        <v>0</v>
      </c>
      <c r="X596">
        <v>0</v>
      </c>
      <c r="Y596">
        <v>0</v>
      </c>
      <c r="Z596">
        <v>0</v>
      </c>
      <c r="AA596">
        <f>I596-W596-Y596</f>
        <v>3</v>
      </c>
      <c r="AB596">
        <f>J596-X596-Z596</f>
        <v>3</v>
      </c>
      <c r="AC596" s="9">
        <f t="shared" si="499"/>
        <v>0</v>
      </c>
      <c r="AD596" s="9">
        <f t="shared" si="500"/>
        <v>0</v>
      </c>
      <c r="AE596" s="9">
        <f t="shared" si="501"/>
        <v>0</v>
      </c>
      <c r="AF596" s="9">
        <f t="shared" si="502"/>
        <v>0</v>
      </c>
      <c r="AG596" s="9">
        <f t="shared" si="503"/>
        <v>9.3264248704663206</v>
      </c>
      <c r="AH596" s="9">
        <f t="shared" si="504"/>
        <v>9.3264248704663206</v>
      </c>
      <c r="AI596" s="6">
        <f t="shared" si="505"/>
        <v>1.2435233160621761</v>
      </c>
      <c r="AJ596" s="6">
        <f t="shared" si="506"/>
        <v>0</v>
      </c>
      <c r="AK596" s="6">
        <f t="shared" si="507"/>
        <v>0</v>
      </c>
      <c r="AL596" s="6">
        <f t="shared" si="508"/>
        <v>2.0207253886010363</v>
      </c>
      <c r="AM596" s="6">
        <f t="shared" si="509"/>
        <v>0</v>
      </c>
      <c r="AN596" s="6">
        <f t="shared" si="510"/>
        <v>7.4074074074074074</v>
      </c>
      <c r="AO596" s="32">
        <v>386</v>
      </c>
      <c r="AP596" s="32">
        <v>5.9666666666666668</v>
      </c>
      <c r="AQ596" s="32">
        <v>16.2</v>
      </c>
      <c r="AR596" s="32">
        <v>408.16666666666663</v>
      </c>
      <c r="AS596" s="40">
        <v>14</v>
      </c>
      <c r="AT596" s="40">
        <v>110</v>
      </c>
      <c r="AU596" s="40">
        <v>18</v>
      </c>
      <c r="AV596" s="40">
        <v>18</v>
      </c>
      <c r="AW596" s="40">
        <v>13</v>
      </c>
      <c r="AX596" s="9">
        <f t="shared" si="511"/>
        <v>2.0579828501429156</v>
      </c>
      <c r="AY596" s="9">
        <f t="shared" si="512"/>
        <v>16.169865251122907</v>
      </c>
      <c r="AZ596" s="9">
        <f t="shared" si="513"/>
        <v>2.6459779501837488</v>
      </c>
      <c r="BA596" s="9">
        <f t="shared" si="514"/>
        <v>2.6459779501837488</v>
      </c>
      <c r="BB596" s="9">
        <f t="shared" si="515"/>
        <v>1.9109840751327074</v>
      </c>
      <c r="BC596" s="9">
        <f t="shared" si="516"/>
        <v>10.722222222222221</v>
      </c>
      <c r="BD596" s="9">
        <f t="shared" si="517"/>
        <v>0.44999999999999996</v>
      </c>
      <c r="BE596" s="9">
        <f t="shared" si="518"/>
        <v>0.16574074074074074</v>
      </c>
      <c r="BF596" s="3">
        <v>8</v>
      </c>
      <c r="BG596" s="3">
        <v>0</v>
      </c>
      <c r="BH596" s="3">
        <v>0</v>
      </c>
      <c r="BI596" s="3">
        <v>8</v>
      </c>
      <c r="BJ596" s="3">
        <v>13</v>
      </c>
      <c r="BK596" s="3">
        <v>0</v>
      </c>
      <c r="BL596" s="3">
        <v>2</v>
      </c>
      <c r="BM596" s="3">
        <v>15</v>
      </c>
      <c r="BN596" s="34">
        <f t="shared" si="532"/>
        <v>4.4052717961309522</v>
      </c>
      <c r="BO596" s="34">
        <f t="shared" si="533"/>
        <v>21.585651920608996</v>
      </c>
      <c r="BP596" s="34">
        <v>-0.43872788170064342</v>
      </c>
      <c r="BQ596" s="34">
        <v>-0.35146167026880482</v>
      </c>
      <c r="BR596" s="34">
        <v>0.19035178049609897</v>
      </c>
      <c r="BS596" s="34">
        <v>-0.22766771773991681</v>
      </c>
      <c r="BT596" s="34">
        <v>0</v>
      </c>
      <c r="BU596" s="34">
        <f t="shared" si="534"/>
        <v>-0.82750548921326594</v>
      </c>
      <c r="BV596" s="34">
        <f t="shared" si="535"/>
        <v>-4.0547431076191067</v>
      </c>
      <c r="BW596" s="34">
        <v>4.5053213481870635</v>
      </c>
      <c r="BX596" s="34">
        <v>1.9219751634526966E-2</v>
      </c>
      <c r="BY596" s="34">
        <v>0.49850297313508352</v>
      </c>
      <c r="BZ596" s="34">
        <v>0.209733212387544</v>
      </c>
      <c r="CA596" s="34">
        <f t="shared" si="536"/>
        <v>5.232777285344218</v>
      </c>
      <c r="CB596" s="34">
        <f t="shared" si="537"/>
        <v>25.640395028228102</v>
      </c>
      <c r="CC596" s="15">
        <v>61</v>
      </c>
      <c r="CD596" s="7">
        <v>301816</v>
      </c>
      <c r="CE596" s="68">
        <f t="shared" si="519"/>
        <v>687469.77777777775</v>
      </c>
      <c r="CF596" s="9">
        <v>7.1</v>
      </c>
      <c r="CG596" s="9">
        <v>7.7</v>
      </c>
      <c r="CH596" s="9">
        <v>-5.6</v>
      </c>
      <c r="CI596" s="9">
        <v>-1.1000000000000001</v>
      </c>
      <c r="CJ596" s="9">
        <f t="shared" si="530"/>
        <v>-5.1123160340821077</v>
      </c>
      <c r="CK596" s="9">
        <v>0.1</v>
      </c>
      <c r="CL596" s="9">
        <f t="shared" si="531"/>
        <v>0.46475600309837345</v>
      </c>
      <c r="CM596" s="9">
        <v>-1</v>
      </c>
      <c r="CN596" t="s">
        <v>1188</v>
      </c>
      <c r="CO596" t="s">
        <v>1189</v>
      </c>
      <c r="CQ596" t="s">
        <v>2436</v>
      </c>
      <c r="CR596">
        <v>73</v>
      </c>
      <c r="CS596">
        <v>194</v>
      </c>
      <c r="CT596">
        <v>39</v>
      </c>
      <c r="CU596" t="s">
        <v>3402</v>
      </c>
      <c r="CV596" t="s">
        <v>3090</v>
      </c>
      <c r="CW596">
        <v>0</v>
      </c>
      <c r="CX596">
        <v>0</v>
      </c>
      <c r="CY596">
        <v>0</v>
      </c>
      <c r="CZ596" s="70"/>
      <c r="DA596">
        <v>0</v>
      </c>
    </row>
    <row r="597" spans="1:105" x14ac:dyDescent="0.2">
      <c r="A597" s="44" t="s">
        <v>2372</v>
      </c>
      <c r="B597" s="43" t="s">
        <v>958</v>
      </c>
      <c r="C597" s="43" t="s">
        <v>958</v>
      </c>
      <c r="D597" s="42" t="s">
        <v>958</v>
      </c>
      <c r="E597" s="42" t="str">
        <f t="shared" si="490"/>
        <v xml:space="preserve">Lundqvist, Joel </v>
      </c>
      <c r="F597" s="42" t="s">
        <v>310</v>
      </c>
      <c r="G597" s="45" t="s">
        <v>2373</v>
      </c>
      <c r="H597" s="43">
        <v>55</v>
      </c>
      <c r="I597" s="64">
        <v>3</v>
      </c>
      <c r="J597" s="64">
        <v>11</v>
      </c>
      <c r="K597" s="64">
        <v>14</v>
      </c>
      <c r="L597" s="43">
        <v>-3</v>
      </c>
      <c r="M597">
        <v>22</v>
      </c>
      <c r="N597">
        <v>48</v>
      </c>
      <c r="O597" s="4">
        <f t="shared" si="528"/>
        <v>6.25E-2</v>
      </c>
      <c r="Q597">
        <v>0</v>
      </c>
      <c r="R597">
        <v>0</v>
      </c>
      <c r="S597">
        <v>107</v>
      </c>
      <c r="T597">
        <v>117</v>
      </c>
      <c r="U597" s="4">
        <f t="shared" si="529"/>
        <v>0.47767857142857145</v>
      </c>
      <c r="V597">
        <v>7.7</v>
      </c>
      <c r="W597">
        <v>0</v>
      </c>
      <c r="X597">
        <v>1</v>
      </c>
      <c r="Y597">
        <v>0</v>
      </c>
      <c r="Z597">
        <v>0</v>
      </c>
      <c r="AA597">
        <v>3</v>
      </c>
      <c r="AB597">
        <v>10</v>
      </c>
      <c r="AC597" s="9">
        <f t="shared" si="499"/>
        <v>0</v>
      </c>
      <c r="AD597" s="9">
        <f t="shared" si="500"/>
        <v>9.8199672667757785</v>
      </c>
      <c r="AE597" s="9">
        <f t="shared" si="501"/>
        <v>0</v>
      </c>
      <c r="AF597" s="9">
        <f t="shared" si="502"/>
        <v>0</v>
      </c>
      <c r="AG597" s="9">
        <f t="shared" si="503"/>
        <v>6.621907477237194</v>
      </c>
      <c r="AH597" s="9">
        <f t="shared" si="504"/>
        <v>22.073024924123978</v>
      </c>
      <c r="AI597" s="58">
        <f t="shared" si="505"/>
        <v>1.9865722431711581</v>
      </c>
      <c r="AJ597" s="58">
        <f t="shared" si="506"/>
        <v>5.8919803600654657</v>
      </c>
      <c r="AK597" s="58">
        <f t="shared" si="507"/>
        <v>0</v>
      </c>
      <c r="AL597" s="58">
        <f t="shared" si="508"/>
        <v>2.3176676170330177</v>
      </c>
      <c r="AM597" s="58">
        <f t="shared" si="509"/>
        <v>0</v>
      </c>
      <c r="AN597" s="58">
        <f t="shared" si="510"/>
        <v>5.0847457627118642</v>
      </c>
      <c r="AO597" s="56">
        <v>543.65</v>
      </c>
      <c r="AP597" s="56">
        <v>30.55</v>
      </c>
      <c r="AQ597" s="56">
        <v>23.6</v>
      </c>
      <c r="AR597" s="57">
        <f>SUM(AO597:AQ597)</f>
        <v>597.79999999999995</v>
      </c>
      <c r="AS597">
        <v>9</v>
      </c>
      <c r="AT597">
        <v>88</v>
      </c>
      <c r="AU597">
        <v>21</v>
      </c>
      <c r="AV597">
        <v>23</v>
      </c>
      <c r="AW597">
        <v>20</v>
      </c>
      <c r="AX597" s="9">
        <f t="shared" si="511"/>
        <v>0.90331214452994324</v>
      </c>
      <c r="AY597" s="9">
        <f t="shared" si="512"/>
        <v>8.832385413181667</v>
      </c>
      <c r="AZ597" s="9">
        <f t="shared" si="513"/>
        <v>2.1077283372365341</v>
      </c>
      <c r="BA597" s="9">
        <f t="shared" si="514"/>
        <v>2.308464369354299</v>
      </c>
      <c r="BB597" s="9">
        <f t="shared" si="515"/>
        <v>2.0073603211776514</v>
      </c>
      <c r="BC597" s="33">
        <f t="shared" si="516"/>
        <v>9.8845454545454547</v>
      </c>
      <c r="BD597" s="33">
        <f t="shared" si="517"/>
        <v>0.42909090909090913</v>
      </c>
      <c r="BE597" s="33">
        <f t="shared" si="518"/>
        <v>0.55545454545454542</v>
      </c>
      <c r="BF597" s="42">
        <f>BI597-BG597-BH597</f>
        <v>18</v>
      </c>
      <c r="BG597" s="43">
        <v>3</v>
      </c>
      <c r="BH597" s="43">
        <v>0</v>
      </c>
      <c r="BI597" s="43">
        <v>21</v>
      </c>
      <c r="BJ597" s="42">
        <f>BM597-BK597-BL597</f>
        <v>21</v>
      </c>
      <c r="BK597" s="43">
        <v>0</v>
      </c>
      <c r="BL597" s="43">
        <v>2</v>
      </c>
      <c r="BM597" s="43">
        <v>23</v>
      </c>
      <c r="BN597" s="34">
        <f t="shared" si="532"/>
        <v>5.087128388928722</v>
      </c>
      <c r="BO597" s="34">
        <f t="shared" si="533"/>
        <v>17.019499461119846</v>
      </c>
      <c r="BP597" s="33">
        <v>3.8800277951358684</v>
      </c>
      <c r="BQ597" s="33">
        <v>-0.39769585799325941</v>
      </c>
      <c r="BR597" s="33">
        <v>-3.0759066999373896</v>
      </c>
      <c r="BS597" s="33">
        <v>-0.28564307851552728</v>
      </c>
      <c r="BT597" s="33">
        <v>0</v>
      </c>
      <c r="BU597" s="9">
        <f t="shared" si="534"/>
        <v>0.12078215868969222</v>
      </c>
      <c r="BV597" s="34">
        <f t="shared" si="535"/>
        <v>0.40408885476645107</v>
      </c>
      <c r="BW597" s="33">
        <v>4.3918213964549206</v>
      </c>
      <c r="BX597" s="33">
        <v>0.11510513537125833</v>
      </c>
      <c r="BY597" s="33">
        <v>1.1648117945336534</v>
      </c>
      <c r="BZ597" s="33">
        <v>-0.705392096120802</v>
      </c>
      <c r="CA597" s="9">
        <f t="shared" si="536"/>
        <v>4.9663462302390302</v>
      </c>
      <c r="CB597" s="34">
        <f t="shared" si="537"/>
        <v>16.6154106063534</v>
      </c>
      <c r="CC597" s="47">
        <v>56.556862000000002</v>
      </c>
      <c r="CD597">
        <v>591866</v>
      </c>
      <c r="CE597" s="68">
        <f t="shared" si="519"/>
        <v>882418.4</v>
      </c>
      <c r="CF597" s="62">
        <v>12.4</v>
      </c>
      <c r="CG597" s="62">
        <v>12</v>
      </c>
      <c r="CH597" s="62">
        <v>-4.5999999999999996</v>
      </c>
      <c r="CI597" s="62">
        <v>-0.7</v>
      </c>
      <c r="CJ597" s="63">
        <f t="shared" si="530"/>
        <v>-2.1474039420200932</v>
      </c>
      <c r="CK597" s="62">
        <v>0.3</v>
      </c>
      <c r="CL597" s="63">
        <f t="shared" si="531"/>
        <v>0.92031597515146857</v>
      </c>
      <c r="CM597" s="62">
        <v>-0.4</v>
      </c>
      <c r="CN597" t="s">
        <v>2058</v>
      </c>
      <c r="CO597" t="s">
        <v>1189</v>
      </c>
      <c r="CQ597" t="s">
        <v>2436</v>
      </c>
      <c r="CR597">
        <v>73</v>
      </c>
      <c r="CS597">
        <v>194</v>
      </c>
      <c r="CT597">
        <v>39</v>
      </c>
      <c r="CU597" t="s">
        <v>3402</v>
      </c>
      <c r="CZ597" s="72">
        <v>725000</v>
      </c>
      <c r="DA597">
        <v>0</v>
      </c>
    </row>
    <row r="598" spans="1:105" x14ac:dyDescent="0.2">
      <c r="A598" s="38" t="s">
        <v>2452</v>
      </c>
      <c r="B598" t="s">
        <v>958</v>
      </c>
      <c r="C598" t="s">
        <v>958</v>
      </c>
      <c r="D598" s="82" t="s">
        <v>958</v>
      </c>
      <c r="E598" t="str">
        <f t="shared" si="490"/>
        <v xml:space="preserve">Barch, Krys </v>
      </c>
      <c r="F598" t="s">
        <v>2473</v>
      </c>
      <c r="G598" t="s">
        <v>1528</v>
      </c>
      <c r="H598">
        <v>26</v>
      </c>
      <c r="I598">
        <v>3</v>
      </c>
      <c r="J598">
        <v>2</v>
      </c>
      <c r="K598">
        <f>I598+J598</f>
        <v>5</v>
      </c>
      <c r="L598">
        <v>2</v>
      </c>
      <c r="M598">
        <v>107</v>
      </c>
      <c r="N598">
        <v>12</v>
      </c>
      <c r="O598" s="4">
        <f t="shared" si="528"/>
        <v>0.25</v>
      </c>
      <c r="P598">
        <v>220</v>
      </c>
      <c r="Q598">
        <v>2</v>
      </c>
      <c r="R598">
        <v>0</v>
      </c>
      <c r="S598">
        <v>0</v>
      </c>
      <c r="T598">
        <v>1</v>
      </c>
      <c r="U598" s="4">
        <f t="shared" si="529"/>
        <v>0</v>
      </c>
      <c r="V598" s="40">
        <v>0</v>
      </c>
      <c r="W598">
        <v>0</v>
      </c>
      <c r="X598">
        <v>0</v>
      </c>
      <c r="Y598">
        <v>0</v>
      </c>
      <c r="Z598">
        <v>0</v>
      </c>
      <c r="AA598">
        <f>I598-W598-Y598</f>
        <v>3</v>
      </c>
      <c r="AB598">
        <f>J598-X598-Z598</f>
        <v>2</v>
      </c>
      <c r="AC598" s="9">
        <f t="shared" si="499"/>
        <v>0</v>
      </c>
      <c r="AD598" s="9">
        <f t="shared" si="500"/>
        <v>0</v>
      </c>
      <c r="AE598" s="9">
        <f t="shared" si="501"/>
        <v>0</v>
      </c>
      <c r="AF598" s="9">
        <f t="shared" si="502"/>
        <v>0</v>
      </c>
      <c r="AG598" s="9">
        <f t="shared" si="503"/>
        <v>24.730936569727501</v>
      </c>
      <c r="AH598" s="9">
        <f t="shared" si="504"/>
        <v>16.487291046485002</v>
      </c>
      <c r="AI598" s="6">
        <f t="shared" si="505"/>
        <v>2.47309365697275</v>
      </c>
      <c r="AJ598" s="6">
        <f t="shared" si="506"/>
        <v>0</v>
      </c>
      <c r="AK598" s="6">
        <f t="shared" si="507"/>
        <v>0</v>
      </c>
      <c r="AL598" s="6">
        <f t="shared" si="508"/>
        <v>1.6487291046485002</v>
      </c>
      <c r="AM598" s="6">
        <f t="shared" si="509"/>
        <v>0</v>
      </c>
      <c r="AN598" s="6">
        <f t="shared" si="510"/>
        <v>0</v>
      </c>
      <c r="AO598" s="33">
        <v>145.56666666666666</v>
      </c>
      <c r="AP598" s="33">
        <v>1.05</v>
      </c>
      <c r="AQ598" s="33">
        <v>0</v>
      </c>
      <c r="AR598" s="32">
        <v>146.61666666666667</v>
      </c>
      <c r="AS598" s="40">
        <v>6</v>
      </c>
      <c r="AT598" s="40">
        <v>55</v>
      </c>
      <c r="AU598" s="40">
        <v>4</v>
      </c>
      <c r="AV598" s="40">
        <v>6</v>
      </c>
      <c r="AW598" s="40">
        <v>1</v>
      </c>
      <c r="AX598" s="9">
        <f t="shared" si="511"/>
        <v>2.4553825167670795</v>
      </c>
      <c r="AY598" s="9">
        <f t="shared" si="512"/>
        <v>22.507673070364895</v>
      </c>
      <c r="AZ598" s="9">
        <f t="shared" si="513"/>
        <v>1.6369216778447198</v>
      </c>
      <c r="BA598" s="9">
        <f t="shared" si="514"/>
        <v>2.4553825167670795</v>
      </c>
      <c r="BB598" s="9">
        <f t="shared" si="515"/>
        <v>0.40923041946117994</v>
      </c>
      <c r="BC598" s="9">
        <f t="shared" si="516"/>
        <v>5.5987179487179484</v>
      </c>
      <c r="BD598" s="9">
        <f t="shared" si="517"/>
        <v>0</v>
      </c>
      <c r="BE598" s="9">
        <f t="shared" si="518"/>
        <v>4.0384615384615387E-2</v>
      </c>
      <c r="BF598" s="3">
        <v>6</v>
      </c>
      <c r="BG598" s="3">
        <v>0</v>
      </c>
      <c r="BH598" s="3">
        <v>0</v>
      </c>
      <c r="BI598" s="3">
        <v>6</v>
      </c>
      <c r="BJ598" s="3">
        <v>4</v>
      </c>
      <c r="BK598" s="3">
        <v>0</v>
      </c>
      <c r="BL598" s="3">
        <v>0</v>
      </c>
      <c r="BM598" s="3">
        <v>4</v>
      </c>
      <c r="BN598" s="34">
        <f t="shared" si="532"/>
        <v>3.7303723121776731</v>
      </c>
      <c r="BO598" s="34">
        <f t="shared" si="533"/>
        <v>50.886060868628029</v>
      </c>
      <c r="BP598" s="34">
        <v>4.1691449863039196</v>
      </c>
      <c r="BQ598" s="34">
        <v>-6.1849400075236607E-2</v>
      </c>
      <c r="BR598" s="34">
        <v>6.8375851899721632E-2</v>
      </c>
      <c r="BS598" s="34">
        <v>0</v>
      </c>
      <c r="BT598" s="34">
        <v>0</v>
      </c>
      <c r="BU598" s="34">
        <f t="shared" si="534"/>
        <v>4.175671438128405</v>
      </c>
      <c r="BV598" s="34">
        <f t="shared" si="535"/>
        <v>56.960392471911852</v>
      </c>
      <c r="BW598" s="34">
        <v>2.0296622822941348</v>
      </c>
      <c r="BX598" s="34">
        <v>3.3822467960201094E-3</v>
      </c>
      <c r="BY598" s="34">
        <v>0</v>
      </c>
      <c r="BZ598" s="34">
        <v>-2.4783436550408871</v>
      </c>
      <c r="CA598" s="34">
        <f t="shared" si="536"/>
        <v>-0.44529912595073196</v>
      </c>
      <c r="CB598" s="34">
        <f t="shared" si="537"/>
        <v>-6.0743316032838282</v>
      </c>
      <c r="CC598" s="15">
        <v>31</v>
      </c>
      <c r="CD598" s="7">
        <v>165000</v>
      </c>
      <c r="CE598" s="68">
        <f t="shared" si="519"/>
        <v>165000</v>
      </c>
      <c r="CF598" s="9">
        <v>4</v>
      </c>
      <c r="CG598" s="9">
        <v>3.9</v>
      </c>
      <c r="CH598" s="9">
        <v>1.8</v>
      </c>
      <c r="CI598" s="9">
        <v>0.1</v>
      </c>
      <c r="CJ598" s="9">
        <f t="shared" si="530"/>
        <v>1.3544018058690748</v>
      </c>
      <c r="CK598" s="9">
        <v>0.8</v>
      </c>
      <c r="CL598" s="9">
        <f t="shared" si="531"/>
        <v>10.835214446952598</v>
      </c>
      <c r="CM598" s="9">
        <v>0.9</v>
      </c>
      <c r="CN598" t="s">
        <v>1196</v>
      </c>
      <c r="CO598" t="s">
        <v>25</v>
      </c>
      <c r="CP598" t="s">
        <v>2427</v>
      </c>
      <c r="CQ598" t="s">
        <v>2400</v>
      </c>
      <c r="CR598">
        <v>74</v>
      </c>
      <c r="CS598">
        <v>200</v>
      </c>
      <c r="CT598">
        <v>50</v>
      </c>
      <c r="CU598" t="s">
        <v>3402</v>
      </c>
      <c r="CV598" t="s">
        <v>2382</v>
      </c>
      <c r="CW598">
        <v>0</v>
      </c>
      <c r="CX598">
        <v>0</v>
      </c>
      <c r="CY598">
        <v>0</v>
      </c>
      <c r="CZ598" s="70"/>
      <c r="DA598">
        <v>0</v>
      </c>
    </row>
    <row r="599" spans="1:105" x14ac:dyDescent="0.2">
      <c r="A599" s="44" t="s">
        <v>2372</v>
      </c>
      <c r="B599" s="43" t="s">
        <v>958</v>
      </c>
      <c r="C599" s="43" t="s">
        <v>958</v>
      </c>
      <c r="D599" s="82" t="s">
        <v>958</v>
      </c>
      <c r="E599" s="42" t="str">
        <f t="shared" si="490"/>
        <v xml:space="preserve">Barch, Krys </v>
      </c>
      <c r="F599" s="42" t="s">
        <v>2473</v>
      </c>
      <c r="G599" s="45" t="s">
        <v>2379</v>
      </c>
      <c r="H599" s="43">
        <v>48</v>
      </c>
      <c r="I599" s="64">
        <v>1</v>
      </c>
      <c r="J599" s="64">
        <v>2</v>
      </c>
      <c r="K599" s="64">
        <v>3</v>
      </c>
      <c r="L599" s="43">
        <v>-3</v>
      </c>
      <c r="M599">
        <v>105</v>
      </c>
      <c r="N599">
        <v>23</v>
      </c>
      <c r="O599" s="4">
        <f t="shared" si="528"/>
        <v>4.3478260869565216E-2</v>
      </c>
      <c r="Q599">
        <v>0</v>
      </c>
      <c r="R599">
        <v>0</v>
      </c>
      <c r="S599">
        <v>0</v>
      </c>
      <c r="T599">
        <v>2</v>
      </c>
      <c r="U599" s="4">
        <f t="shared" si="529"/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2</v>
      </c>
      <c r="AC599" s="9">
        <f t="shared" si="499"/>
        <v>0</v>
      </c>
      <c r="AD599" s="9">
        <f t="shared" si="500"/>
        <v>0</v>
      </c>
      <c r="AE599" s="9">
        <f t="shared" si="501"/>
        <v>0</v>
      </c>
      <c r="AF599" s="9">
        <f t="shared" si="502"/>
        <v>0</v>
      </c>
      <c r="AG599" s="9">
        <f t="shared" si="503"/>
        <v>3.9213550460214583</v>
      </c>
      <c r="AH599" s="9">
        <f t="shared" si="504"/>
        <v>7.8427100920429167</v>
      </c>
      <c r="AI599" s="58">
        <f t="shared" si="505"/>
        <v>1.3724742661075104</v>
      </c>
      <c r="AJ599" s="58">
        <f t="shared" si="506"/>
        <v>0</v>
      </c>
      <c r="AK599" s="58">
        <f t="shared" si="507"/>
        <v>0</v>
      </c>
      <c r="AL599" s="58">
        <f t="shared" si="508"/>
        <v>1.9606775230107296</v>
      </c>
      <c r="AM599" s="58">
        <f t="shared" si="509"/>
        <v>0</v>
      </c>
      <c r="AN599" s="58">
        <f t="shared" si="510"/>
        <v>0</v>
      </c>
      <c r="AO599" s="56">
        <v>306.01666666666665</v>
      </c>
      <c r="AP599" s="56">
        <v>5.8833333333333329</v>
      </c>
      <c r="AQ599" s="56">
        <v>0.35</v>
      </c>
      <c r="AR599" s="57">
        <f>SUM(AO599:AQ599)</f>
        <v>312.25</v>
      </c>
      <c r="AS599">
        <v>6</v>
      </c>
      <c r="AT599">
        <v>72</v>
      </c>
      <c r="AU599">
        <v>9</v>
      </c>
      <c r="AV599">
        <v>10</v>
      </c>
      <c r="AW599">
        <v>10</v>
      </c>
      <c r="AX599" s="9">
        <f t="shared" si="511"/>
        <v>1.1529223378702962</v>
      </c>
      <c r="AY599" s="9">
        <f t="shared" si="512"/>
        <v>13.835068054443555</v>
      </c>
      <c r="AZ599" s="9">
        <f t="shared" si="513"/>
        <v>1.7293835068054444</v>
      </c>
      <c r="BA599" s="9">
        <f t="shared" si="514"/>
        <v>1.9215372297838269</v>
      </c>
      <c r="BB599" s="9">
        <f t="shared" si="515"/>
        <v>1.9215372297838269</v>
      </c>
      <c r="BC599" s="33">
        <f t="shared" si="516"/>
        <v>6.3753472222222216</v>
      </c>
      <c r="BD599" s="33">
        <f t="shared" si="517"/>
        <v>7.2916666666666659E-3</v>
      </c>
      <c r="BE599" s="33">
        <f t="shared" si="518"/>
        <v>0.12256944444444444</v>
      </c>
      <c r="BF599" s="42">
        <f>BI599-BG599-BH599</f>
        <v>7</v>
      </c>
      <c r="BG599" s="43">
        <v>0</v>
      </c>
      <c r="BH599" s="43">
        <v>0</v>
      </c>
      <c r="BI599" s="43">
        <v>7</v>
      </c>
      <c r="BJ599" s="42">
        <f>BM599-BK599-BL599</f>
        <v>10</v>
      </c>
      <c r="BK599" s="43">
        <v>0</v>
      </c>
      <c r="BL599" s="43">
        <v>0</v>
      </c>
      <c r="BM599" s="43">
        <v>10</v>
      </c>
      <c r="BN599" s="34">
        <f t="shared" si="532"/>
        <v>-0.69686011810409232</v>
      </c>
      <c r="BO599" s="34">
        <f t="shared" si="533"/>
        <v>-4.4634755362952268</v>
      </c>
      <c r="BP599" s="33">
        <v>-3.2923915063484972</v>
      </c>
      <c r="BQ599" s="33">
        <v>-0.28418724216029617</v>
      </c>
      <c r="BR599" s="33">
        <v>-0.34354954574070656</v>
      </c>
      <c r="BS599" s="33">
        <v>-4.2362320966285822E-3</v>
      </c>
      <c r="BT599" s="33">
        <v>0</v>
      </c>
      <c r="BU599" s="9">
        <f t="shared" si="534"/>
        <v>-3.9243645263461286</v>
      </c>
      <c r="BV599" s="34">
        <f t="shared" si="535"/>
        <v>-25.136041802056869</v>
      </c>
      <c r="BW599" s="33">
        <v>3.0628685094471897</v>
      </c>
      <c r="BX599" s="33">
        <v>2.2167000974388538E-2</v>
      </c>
      <c r="BY599" s="33">
        <v>3.5242248102802146E-2</v>
      </c>
      <c r="BZ599" s="33">
        <v>0.10722664971765598</v>
      </c>
      <c r="CA599" s="9">
        <f t="shared" si="536"/>
        <v>3.2275044082420363</v>
      </c>
      <c r="CB599" s="34">
        <f t="shared" si="537"/>
        <v>20.672566265761642</v>
      </c>
      <c r="CC599" s="47">
        <v>38.681862000000002</v>
      </c>
      <c r="CD599">
        <v>165000</v>
      </c>
      <c r="CE599" s="68">
        <f t="shared" si="519"/>
        <v>165000</v>
      </c>
      <c r="CF599" s="62">
        <v>7</v>
      </c>
      <c r="CG599" s="62">
        <v>6.6</v>
      </c>
      <c r="CH599" s="62">
        <v>-3.6</v>
      </c>
      <c r="CI599" s="62">
        <v>-2</v>
      </c>
      <c r="CJ599" s="63">
        <f t="shared" si="530"/>
        <v>-12.559526924485846</v>
      </c>
      <c r="CK599" s="62">
        <v>-0.1</v>
      </c>
      <c r="CL599" s="63">
        <f t="shared" si="531"/>
        <v>-0.62797634622429233</v>
      </c>
      <c r="CM599" s="62">
        <v>-2.1</v>
      </c>
      <c r="CN599" t="s">
        <v>1901</v>
      </c>
      <c r="CO599" t="s">
        <v>1220</v>
      </c>
      <c r="CP599" t="s">
        <v>2427</v>
      </c>
      <c r="CQ599" t="s">
        <v>2400</v>
      </c>
      <c r="CR599">
        <v>74</v>
      </c>
      <c r="CS599">
        <v>220</v>
      </c>
      <c r="CT599">
        <v>13</v>
      </c>
      <c r="CU599" t="s">
        <v>3402</v>
      </c>
      <c r="CZ599" s="72">
        <v>521666.66666666669</v>
      </c>
      <c r="DA599">
        <v>0</v>
      </c>
    </row>
    <row r="600" spans="1:105" x14ac:dyDescent="0.2">
      <c r="A600" s="38" t="s">
        <v>2452</v>
      </c>
      <c r="B600" t="s">
        <v>962</v>
      </c>
      <c r="C600" t="s">
        <v>962</v>
      </c>
      <c r="D600" t="s">
        <v>958</v>
      </c>
      <c r="E600" t="str">
        <f t="shared" si="490"/>
        <v xml:space="preserve">Tukonen, Lauri </v>
      </c>
      <c r="F600" t="s">
        <v>947</v>
      </c>
      <c r="G600" t="s">
        <v>1528</v>
      </c>
      <c r="H600">
        <v>4</v>
      </c>
      <c r="I600">
        <v>0</v>
      </c>
      <c r="J600">
        <v>0</v>
      </c>
      <c r="K600">
        <f>I600+J600</f>
        <v>0</v>
      </c>
      <c r="L600">
        <v>-2</v>
      </c>
      <c r="M600">
        <v>0</v>
      </c>
      <c r="N600">
        <v>1</v>
      </c>
      <c r="O600" s="4">
        <f t="shared" si="528"/>
        <v>0</v>
      </c>
      <c r="P600">
        <v>42</v>
      </c>
      <c r="Q600">
        <v>0</v>
      </c>
      <c r="R600">
        <v>0</v>
      </c>
      <c r="S600">
        <v>0</v>
      </c>
      <c r="T600">
        <v>0</v>
      </c>
      <c r="U600" s="4">
        <f t="shared" si="529"/>
        <v>0</v>
      </c>
      <c r="V600" s="40">
        <v>0</v>
      </c>
      <c r="W600">
        <v>0</v>
      </c>
      <c r="X600">
        <v>0</v>
      </c>
      <c r="Y600">
        <v>0</v>
      </c>
      <c r="Z600">
        <v>0</v>
      </c>
      <c r="AA600">
        <f>I600-W600-Y600</f>
        <v>0</v>
      </c>
      <c r="AB600">
        <f>J600-X600-Z600</f>
        <v>0</v>
      </c>
      <c r="AC600" s="9">
        <f t="shared" si="499"/>
        <v>0</v>
      </c>
      <c r="AD600" s="9">
        <f t="shared" si="500"/>
        <v>0</v>
      </c>
      <c r="AE600" s="9">
        <f t="shared" si="501"/>
        <v>0</v>
      </c>
      <c r="AF600" s="9">
        <f t="shared" si="502"/>
        <v>0</v>
      </c>
      <c r="AG600" s="9">
        <f t="shared" si="503"/>
        <v>0</v>
      </c>
      <c r="AH600" s="9">
        <f t="shared" si="504"/>
        <v>0</v>
      </c>
      <c r="AI600" s="6">
        <f t="shared" si="505"/>
        <v>0</v>
      </c>
      <c r="AJ600" s="6">
        <f t="shared" si="506"/>
        <v>0</v>
      </c>
      <c r="AK600" s="6">
        <f t="shared" si="507"/>
        <v>0</v>
      </c>
      <c r="AL600" s="6">
        <f t="shared" si="508"/>
        <v>4.8780487804878048</v>
      </c>
      <c r="AM600" s="6">
        <f t="shared" si="509"/>
        <v>0</v>
      </c>
      <c r="AN600" s="6">
        <f t="shared" si="510"/>
        <v>0</v>
      </c>
      <c r="AO600" s="32">
        <v>24.6</v>
      </c>
      <c r="AP600" s="32">
        <v>1.5666666666666669</v>
      </c>
      <c r="AQ600" s="32">
        <v>0</v>
      </c>
      <c r="AR600" s="32">
        <v>26.166666666666668</v>
      </c>
      <c r="AS600" s="40">
        <v>0</v>
      </c>
      <c r="AT600" s="40">
        <v>1</v>
      </c>
      <c r="AU600" s="40">
        <v>0</v>
      </c>
      <c r="AV600" s="40">
        <v>2</v>
      </c>
      <c r="AW600" s="40">
        <v>1</v>
      </c>
      <c r="AX600" s="9">
        <f t="shared" si="511"/>
        <v>0</v>
      </c>
      <c r="AY600" s="9">
        <f t="shared" si="512"/>
        <v>2.2929936305732483</v>
      </c>
      <c r="AZ600" s="9">
        <f t="shared" si="513"/>
        <v>0</v>
      </c>
      <c r="BA600" s="9">
        <f t="shared" si="514"/>
        <v>4.5859872611464967</v>
      </c>
      <c r="BB600" s="9">
        <f t="shared" si="515"/>
        <v>2.2929936305732483</v>
      </c>
      <c r="BC600" s="9">
        <f t="shared" si="516"/>
        <v>6.15</v>
      </c>
      <c r="BD600" s="9">
        <f t="shared" si="517"/>
        <v>0</v>
      </c>
      <c r="BE600" s="9">
        <f t="shared" si="518"/>
        <v>0.39166666666666672</v>
      </c>
      <c r="BF600" s="3">
        <v>0</v>
      </c>
      <c r="BG600" s="3">
        <v>0</v>
      </c>
      <c r="BH600" s="3">
        <v>0</v>
      </c>
      <c r="BI600" s="3">
        <v>0</v>
      </c>
      <c r="BJ600" s="3">
        <v>2</v>
      </c>
      <c r="BK600" s="3">
        <v>0</v>
      </c>
      <c r="BL600" s="3">
        <v>0</v>
      </c>
      <c r="BM600" s="3">
        <v>2</v>
      </c>
      <c r="BN600" s="34">
        <f t="shared" si="532"/>
        <v>-0.42938064837208528</v>
      </c>
      <c r="BO600" s="34">
        <f t="shared" si="533"/>
        <v>-32.818903060286772</v>
      </c>
      <c r="BP600" s="34">
        <v>-0.59953971008092521</v>
      </c>
      <c r="BQ600" s="34">
        <v>-8.2367592019628025E-2</v>
      </c>
      <c r="BR600" s="34">
        <v>1.7276738097856938E-2</v>
      </c>
      <c r="BS600" s="34">
        <v>0</v>
      </c>
      <c r="BT600" s="34">
        <v>0</v>
      </c>
      <c r="BU600" s="34">
        <f t="shared" si="534"/>
        <v>-0.66463056400269638</v>
      </c>
      <c r="BV600" s="34">
        <f t="shared" si="535"/>
        <v>-50.799788331416281</v>
      </c>
      <c r="BW600" s="34">
        <v>-0.12521942681957859</v>
      </c>
      <c r="BX600" s="34">
        <v>4.7059266934371523E-3</v>
      </c>
      <c r="BY600" s="34">
        <v>0</v>
      </c>
      <c r="BZ600" s="34">
        <v>0.35576341575675252</v>
      </c>
      <c r="CA600" s="34">
        <f t="shared" si="536"/>
        <v>0.2352499156306111</v>
      </c>
      <c r="CB600" s="34">
        <f t="shared" si="537"/>
        <v>17.980885271129509</v>
      </c>
      <c r="CE600" s="68">
        <f t="shared" si="519"/>
        <v>165000</v>
      </c>
      <c r="CF600" s="9">
        <v>0.6</v>
      </c>
      <c r="CG600" s="9">
        <v>0.6</v>
      </c>
      <c r="CH600" s="9">
        <v>-1.7</v>
      </c>
      <c r="CI600" s="9">
        <v>-0.3</v>
      </c>
      <c r="CJ600" s="9">
        <f t="shared" si="530"/>
        <v>-21.634615384615383</v>
      </c>
      <c r="CK600" s="9">
        <v>-0.3</v>
      </c>
      <c r="CL600" s="9">
        <f t="shared" si="531"/>
        <v>-21.634615384615383</v>
      </c>
      <c r="CM600" s="9">
        <v>-0.6</v>
      </c>
      <c r="CN600" t="s">
        <v>3391</v>
      </c>
      <c r="CO600" t="s">
        <v>3392</v>
      </c>
      <c r="CQ600" t="s">
        <v>2393</v>
      </c>
      <c r="CR600">
        <v>74</v>
      </c>
      <c r="CS600">
        <v>198</v>
      </c>
      <c r="CU600" t="s">
        <v>3401</v>
      </c>
      <c r="CV600" t="s">
        <v>3090</v>
      </c>
      <c r="CW600">
        <v>0</v>
      </c>
      <c r="CX600">
        <v>0</v>
      </c>
      <c r="CY600">
        <v>0</v>
      </c>
      <c r="CZ600" s="70"/>
      <c r="DA600">
        <v>0</v>
      </c>
    </row>
    <row r="601" spans="1:105" x14ac:dyDescent="0.2">
      <c r="A601" s="44" t="s">
        <v>2372</v>
      </c>
      <c r="B601" s="43" t="s">
        <v>962</v>
      </c>
      <c r="C601" s="43" t="s">
        <v>962</v>
      </c>
      <c r="D601" s="42" t="s">
        <v>958</v>
      </c>
      <c r="E601" s="42" t="str">
        <f t="shared" si="490"/>
        <v xml:space="preserve">Tukonen, Lauri </v>
      </c>
      <c r="F601" s="42" t="s">
        <v>947</v>
      </c>
      <c r="G601" s="45" t="s">
        <v>1528</v>
      </c>
      <c r="H601" s="43">
        <v>1</v>
      </c>
      <c r="I601" s="64">
        <v>0</v>
      </c>
      <c r="J601" s="64">
        <v>0</v>
      </c>
      <c r="K601" s="64">
        <v>0</v>
      </c>
      <c r="L601" s="43">
        <v>0</v>
      </c>
      <c r="M601">
        <v>0</v>
      </c>
      <c r="N601">
        <v>1</v>
      </c>
      <c r="O601" s="4">
        <f t="shared" si="528"/>
        <v>0</v>
      </c>
      <c r="Q601">
        <v>0</v>
      </c>
      <c r="R601">
        <v>0</v>
      </c>
      <c r="S601">
        <v>0</v>
      </c>
      <c r="T601">
        <v>0</v>
      </c>
      <c r="U601" s="4">
        <f t="shared" si="529"/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s="9">
        <f t="shared" si="499"/>
        <v>0</v>
      </c>
      <c r="AD601" s="9">
        <f t="shared" si="500"/>
        <v>0</v>
      </c>
      <c r="AE601" s="9">
        <f t="shared" si="501"/>
        <v>0</v>
      </c>
      <c r="AF601" s="9">
        <f t="shared" si="502"/>
        <v>0</v>
      </c>
      <c r="AG601" s="9">
        <f t="shared" si="503"/>
        <v>0</v>
      </c>
      <c r="AH601" s="9">
        <f t="shared" si="504"/>
        <v>0</v>
      </c>
      <c r="AI601" s="58">
        <f t="shared" si="505"/>
        <v>0</v>
      </c>
      <c r="AJ601" s="58">
        <f t="shared" si="506"/>
        <v>0</v>
      </c>
      <c r="AK601" s="58">
        <f t="shared" si="507"/>
        <v>0</v>
      </c>
      <c r="AL601" s="58">
        <f t="shared" si="508"/>
        <v>0</v>
      </c>
      <c r="AM601" s="58">
        <f t="shared" si="509"/>
        <v>0</v>
      </c>
      <c r="AN601" s="58">
        <f t="shared" si="510"/>
        <v>0</v>
      </c>
      <c r="AO601" s="56">
        <v>9.5333333333333332</v>
      </c>
      <c r="AP601" s="56">
        <v>0.26666666666666666</v>
      </c>
      <c r="AQ601" s="56">
        <v>0</v>
      </c>
      <c r="AR601" s="57">
        <f>SUM(AO601:AQ601)</f>
        <v>9.8000000000000007</v>
      </c>
      <c r="AS601">
        <v>0</v>
      </c>
      <c r="AT601">
        <v>1</v>
      </c>
      <c r="AU601">
        <v>0</v>
      </c>
      <c r="AV601">
        <v>3</v>
      </c>
      <c r="AW601">
        <v>0</v>
      </c>
      <c r="AX601" s="9">
        <f t="shared" si="511"/>
        <v>0</v>
      </c>
      <c r="AY601" s="9">
        <f t="shared" si="512"/>
        <v>6.1224489795918364</v>
      </c>
      <c r="AZ601" s="9">
        <f t="shared" si="513"/>
        <v>0</v>
      </c>
      <c r="BA601" s="9">
        <f t="shared" si="514"/>
        <v>18.367346938775508</v>
      </c>
      <c r="BB601" s="9">
        <f t="shared" si="515"/>
        <v>0</v>
      </c>
      <c r="BC601" s="33">
        <f t="shared" si="516"/>
        <v>9.5333333333333332</v>
      </c>
      <c r="BD601" s="33">
        <f t="shared" si="517"/>
        <v>0</v>
      </c>
      <c r="BE601" s="33">
        <f t="shared" si="518"/>
        <v>0.26666666666666666</v>
      </c>
      <c r="BF601" s="42">
        <f>BI601-BG601-BH601</f>
        <v>0</v>
      </c>
      <c r="BG601" s="43">
        <v>0</v>
      </c>
      <c r="BH601" s="43">
        <v>0</v>
      </c>
      <c r="BI601" s="43">
        <v>0</v>
      </c>
      <c r="BJ601" s="42">
        <f>BM601-BK601-BL601</f>
        <v>0</v>
      </c>
      <c r="BK601" s="43">
        <v>0</v>
      </c>
      <c r="BL601" s="43">
        <v>0</v>
      </c>
      <c r="BM601" s="43">
        <v>0</v>
      </c>
      <c r="BN601" s="34">
        <f t="shared" si="532"/>
        <v>-2.0914766471205659E-2</v>
      </c>
      <c r="BO601" s="34">
        <f t="shared" si="533"/>
        <v>-4.2683196880011547</v>
      </c>
      <c r="BP601" s="33">
        <v>-0.21637338875675893</v>
      </c>
      <c r="BQ601" s="33">
        <v>-1.2949352894373756E-2</v>
      </c>
      <c r="BR601" s="33">
        <v>-6.8067659712484865E-2</v>
      </c>
      <c r="BS601" s="33">
        <v>0</v>
      </c>
      <c r="BT601" s="33">
        <v>0</v>
      </c>
      <c r="BU601" s="9">
        <f t="shared" si="534"/>
        <v>-0.29739040136361755</v>
      </c>
      <c r="BV601" s="34">
        <f t="shared" si="535"/>
        <v>-60.691918645636228</v>
      </c>
      <c r="BW601" s="33">
        <v>0.17951523387793114</v>
      </c>
      <c r="BX601" s="33">
        <v>7.5473161819948739E-4</v>
      </c>
      <c r="BY601" s="33">
        <v>0</v>
      </c>
      <c r="BZ601" s="33">
        <v>9.6205669396281224E-2</v>
      </c>
      <c r="CA601" s="9">
        <f t="shared" si="536"/>
        <v>0.27647563489241189</v>
      </c>
      <c r="CB601" s="34">
        <f t="shared" si="537"/>
        <v>56.423598957635072</v>
      </c>
      <c r="CE601" s="68">
        <f t="shared" si="519"/>
        <v>165000</v>
      </c>
      <c r="CF601" s="62">
        <v>0.1</v>
      </c>
      <c r="CG601" s="62">
        <v>0.1</v>
      </c>
      <c r="CH601" s="62">
        <v>0</v>
      </c>
      <c r="CI601" s="62">
        <v>0</v>
      </c>
      <c r="CJ601" s="63">
        <f t="shared" si="530"/>
        <v>0</v>
      </c>
      <c r="CK601" s="62">
        <v>0</v>
      </c>
      <c r="CL601" s="63">
        <f t="shared" si="531"/>
        <v>0</v>
      </c>
      <c r="CM601" s="62">
        <v>0</v>
      </c>
      <c r="CN601" t="s">
        <v>2144</v>
      </c>
      <c r="CO601" t="s">
        <v>3392</v>
      </c>
      <c r="CQ601" t="s">
        <v>2393</v>
      </c>
      <c r="CR601">
        <v>74</v>
      </c>
      <c r="CS601">
        <v>198</v>
      </c>
      <c r="CT601">
        <v>34</v>
      </c>
      <c r="CU601" t="s">
        <v>3401</v>
      </c>
      <c r="CV601" t="s">
        <v>3090</v>
      </c>
      <c r="CZ601" s="72">
        <v>885780</v>
      </c>
      <c r="DA601">
        <v>0</v>
      </c>
    </row>
    <row r="602" spans="1:105" x14ac:dyDescent="0.2">
      <c r="A602" s="38" t="s">
        <v>2452</v>
      </c>
      <c r="B602" t="s">
        <v>958</v>
      </c>
      <c r="C602" t="s">
        <v>958</v>
      </c>
      <c r="D602" s="82" t="s">
        <v>958</v>
      </c>
      <c r="E602" t="str">
        <f t="shared" si="490"/>
        <v xml:space="preserve">Eriksson, Loui </v>
      </c>
      <c r="F602" t="s">
        <v>2625</v>
      </c>
      <c r="G602" t="s">
        <v>1540</v>
      </c>
      <c r="H602">
        <v>59</v>
      </c>
      <c r="I602">
        <v>6</v>
      </c>
      <c r="J602">
        <v>13</v>
      </c>
      <c r="K602">
        <f>I602+J602</f>
        <v>19</v>
      </c>
      <c r="L602">
        <v>-3</v>
      </c>
      <c r="M602">
        <v>18</v>
      </c>
      <c r="N602">
        <v>78</v>
      </c>
      <c r="O602" s="4">
        <f t="shared" si="528"/>
        <v>7.6923076923076927E-2</v>
      </c>
      <c r="P602">
        <v>1003</v>
      </c>
      <c r="Q602">
        <v>0</v>
      </c>
      <c r="R602">
        <v>0</v>
      </c>
      <c r="S602">
        <v>4</v>
      </c>
      <c r="T602">
        <v>5</v>
      </c>
      <c r="U602" s="4">
        <f t="shared" si="529"/>
        <v>0.44444444444444442</v>
      </c>
      <c r="V602" s="40">
        <v>0.2</v>
      </c>
      <c r="W602">
        <v>2</v>
      </c>
      <c r="X602">
        <v>3</v>
      </c>
      <c r="Y602">
        <v>0</v>
      </c>
      <c r="Z602">
        <v>0</v>
      </c>
      <c r="AA602">
        <f>I602-W602-Y602</f>
        <v>4</v>
      </c>
      <c r="AB602">
        <f>J602-X602-Z602</f>
        <v>10</v>
      </c>
      <c r="AC602" s="9">
        <f t="shared" si="499"/>
        <v>7.3409461663947804</v>
      </c>
      <c r="AD602" s="9">
        <f t="shared" si="500"/>
        <v>11.011419249592169</v>
      </c>
      <c r="AE602" s="9">
        <f t="shared" si="501"/>
        <v>0</v>
      </c>
      <c r="AF602" s="9">
        <f t="shared" si="502"/>
        <v>0</v>
      </c>
      <c r="AG602" s="9">
        <f t="shared" si="503"/>
        <v>6.917755572636433</v>
      </c>
      <c r="AH602" s="9">
        <f t="shared" si="504"/>
        <v>17.294388931591083</v>
      </c>
      <c r="AI602" s="6">
        <f t="shared" si="505"/>
        <v>1.8159108378170639</v>
      </c>
      <c r="AJ602" s="6">
        <f t="shared" si="506"/>
        <v>7.3409461663947795</v>
      </c>
      <c r="AK602" s="6">
        <f t="shared" si="507"/>
        <v>0</v>
      </c>
      <c r="AL602" s="6">
        <f t="shared" si="508"/>
        <v>1.8159108378170639</v>
      </c>
      <c r="AM602" s="6">
        <f t="shared" si="509"/>
        <v>0</v>
      </c>
      <c r="AN602" s="6">
        <f t="shared" si="510"/>
        <v>0</v>
      </c>
      <c r="AO602" s="32">
        <v>693.86666666666667</v>
      </c>
      <c r="AP602" s="32">
        <v>81.733333333333334</v>
      </c>
      <c r="AQ602" s="32">
        <v>1.95</v>
      </c>
      <c r="AR602" s="32">
        <v>777.55</v>
      </c>
      <c r="AS602" s="40">
        <v>8</v>
      </c>
      <c r="AT602" s="40">
        <v>26</v>
      </c>
      <c r="AU602" s="40">
        <v>30</v>
      </c>
      <c r="AV602" s="40">
        <v>28</v>
      </c>
      <c r="AW602" s="40">
        <v>23</v>
      </c>
      <c r="AX602" s="9">
        <f t="shared" si="511"/>
        <v>0.61732364478168611</v>
      </c>
      <c r="AY602" s="9">
        <f t="shared" si="512"/>
        <v>2.0063018455404795</v>
      </c>
      <c r="AZ602" s="9">
        <f t="shared" si="513"/>
        <v>2.3149636679313228</v>
      </c>
      <c r="BA602" s="9">
        <f t="shared" si="514"/>
        <v>2.1606327567359012</v>
      </c>
      <c r="BB602" s="9">
        <f t="shared" si="515"/>
        <v>1.7748054787473475</v>
      </c>
      <c r="BC602" s="9">
        <f t="shared" si="516"/>
        <v>11.76045197740113</v>
      </c>
      <c r="BD602" s="9">
        <f t="shared" si="517"/>
        <v>3.3050847457627118E-2</v>
      </c>
      <c r="BE602" s="9">
        <f t="shared" si="518"/>
        <v>1.3853107344632769</v>
      </c>
      <c r="BF602" s="3">
        <v>21</v>
      </c>
      <c r="BG602" s="3">
        <v>10</v>
      </c>
      <c r="BH602" s="3">
        <v>0</v>
      </c>
      <c r="BI602" s="3">
        <v>31</v>
      </c>
      <c r="BJ602" s="3">
        <v>21</v>
      </c>
      <c r="BK602" s="3">
        <v>0</v>
      </c>
      <c r="BL602" s="3">
        <v>0</v>
      </c>
      <c r="BM602" s="3">
        <v>21</v>
      </c>
      <c r="BN602" s="34">
        <f t="shared" si="532"/>
        <v>13.142048255210147</v>
      </c>
      <c r="BO602" s="34">
        <f t="shared" si="533"/>
        <v>33.803738036679697</v>
      </c>
      <c r="BP602" s="34">
        <v>0.25843789792706334</v>
      </c>
      <c r="BQ602" s="34">
        <v>1.7347125437656012</v>
      </c>
      <c r="BR602" s="34">
        <v>0.3626166441602493</v>
      </c>
      <c r="BS602" s="34">
        <v>-2.7404447505730727E-2</v>
      </c>
      <c r="BT602" s="34">
        <v>-1.1160432411707442</v>
      </c>
      <c r="BU602" s="34">
        <f t="shared" si="534"/>
        <v>1.2123193971764388</v>
      </c>
      <c r="BV602" s="34">
        <f t="shared" si="535"/>
        <v>3.1183059537687319</v>
      </c>
      <c r="BW602" s="34">
        <v>7.8673574315574966</v>
      </c>
      <c r="BX602" s="34">
        <v>0.26327838551877164</v>
      </c>
      <c r="BY602" s="34">
        <v>0.22361554557274207</v>
      </c>
      <c r="BZ602" s="34">
        <v>3.5754774953846993</v>
      </c>
      <c r="CA602" s="34">
        <f t="shared" si="536"/>
        <v>11.929728858033709</v>
      </c>
      <c r="CB602" s="34">
        <f t="shared" si="537"/>
        <v>30.68543208291096</v>
      </c>
      <c r="CC602" s="15">
        <v>64</v>
      </c>
      <c r="CD602" s="7">
        <v>867635</v>
      </c>
      <c r="CE602" s="68">
        <f t="shared" si="519"/>
        <v>1205865.5932203389</v>
      </c>
      <c r="CF602" s="9">
        <v>16</v>
      </c>
      <c r="CG602" s="9">
        <v>13.7</v>
      </c>
      <c r="CH602" s="9">
        <v>-3.3</v>
      </c>
      <c r="CI602" s="9">
        <v>-0.8</v>
      </c>
      <c r="CJ602" s="9">
        <f t="shared" si="530"/>
        <v>-1.857800828269536</v>
      </c>
      <c r="CK602" s="9">
        <v>1.2</v>
      </c>
      <c r="CL602" s="9">
        <f t="shared" si="531"/>
        <v>2.7867012424043036</v>
      </c>
      <c r="CM602" s="9">
        <v>0.4</v>
      </c>
      <c r="CN602" t="s">
        <v>0</v>
      </c>
      <c r="CO602" t="s">
        <v>1</v>
      </c>
      <c r="CQ602" t="s">
        <v>2436</v>
      </c>
      <c r="CR602">
        <v>73</v>
      </c>
      <c r="CS602">
        <v>183</v>
      </c>
      <c r="CU602" t="s">
        <v>3402</v>
      </c>
      <c r="CV602" t="s">
        <v>3090</v>
      </c>
      <c r="CW602">
        <v>0</v>
      </c>
      <c r="CX602">
        <v>0</v>
      </c>
      <c r="CY602">
        <v>0</v>
      </c>
      <c r="CZ602" s="70"/>
      <c r="DA602">
        <v>0</v>
      </c>
    </row>
    <row r="603" spans="1:105" x14ac:dyDescent="0.2">
      <c r="A603" s="44" t="s">
        <v>2372</v>
      </c>
      <c r="B603" s="43" t="s">
        <v>958</v>
      </c>
      <c r="C603" s="43" t="s">
        <v>958</v>
      </c>
      <c r="D603" s="82" t="s">
        <v>958</v>
      </c>
      <c r="E603" s="42" t="str">
        <f t="shared" si="490"/>
        <v xml:space="preserve">Eriksson, Loui </v>
      </c>
      <c r="F603" s="42" t="s">
        <v>2625</v>
      </c>
      <c r="G603" s="45" t="s">
        <v>2376</v>
      </c>
      <c r="H603" s="43">
        <v>69</v>
      </c>
      <c r="I603" s="64">
        <v>14</v>
      </c>
      <c r="J603" s="64">
        <v>17</v>
      </c>
      <c r="K603" s="64">
        <v>31</v>
      </c>
      <c r="L603" s="43">
        <v>5</v>
      </c>
      <c r="M603">
        <v>28</v>
      </c>
      <c r="N603">
        <v>120</v>
      </c>
      <c r="O603" s="4">
        <f t="shared" si="528"/>
        <v>0.11666666666666667</v>
      </c>
      <c r="Q603">
        <v>0</v>
      </c>
      <c r="R603">
        <v>0</v>
      </c>
      <c r="S603">
        <v>2</v>
      </c>
      <c r="T603">
        <v>11</v>
      </c>
      <c r="U603" s="4">
        <f t="shared" si="529"/>
        <v>0.15384615384615385</v>
      </c>
      <c r="V603">
        <v>0.3</v>
      </c>
      <c r="W603">
        <v>4</v>
      </c>
      <c r="X603">
        <v>2</v>
      </c>
      <c r="Y603">
        <v>0</v>
      </c>
      <c r="Z603">
        <v>0</v>
      </c>
      <c r="AA603">
        <v>10</v>
      </c>
      <c r="AB603">
        <v>15</v>
      </c>
      <c r="AC603" s="9">
        <f t="shared" si="499"/>
        <v>11.228945726762321</v>
      </c>
      <c r="AD603" s="9">
        <f t="shared" si="500"/>
        <v>5.6144728633811605</v>
      </c>
      <c r="AE603" s="9">
        <f t="shared" si="501"/>
        <v>0</v>
      </c>
      <c r="AF603" s="9">
        <f t="shared" si="502"/>
        <v>0</v>
      </c>
      <c r="AG603" s="9">
        <f t="shared" si="503"/>
        <v>14.015689786066067</v>
      </c>
      <c r="AH603" s="9">
        <f t="shared" si="504"/>
        <v>21.023534679099104</v>
      </c>
      <c r="AI603" s="58">
        <f t="shared" si="505"/>
        <v>2.7330595082828832</v>
      </c>
      <c r="AJ603" s="58">
        <f t="shared" si="506"/>
        <v>6.1759201497192766</v>
      </c>
      <c r="AK603" s="58">
        <f t="shared" si="507"/>
        <v>0</v>
      </c>
      <c r="AL603" s="58">
        <f t="shared" si="508"/>
        <v>2.3125888147009013</v>
      </c>
      <c r="AM603" s="58">
        <f t="shared" si="509"/>
        <v>0.56144728633811603</v>
      </c>
      <c r="AN603" s="58">
        <f t="shared" si="510"/>
        <v>0</v>
      </c>
      <c r="AO603" s="56">
        <v>856.18333333333339</v>
      </c>
      <c r="AP603" s="56">
        <v>106.86666666666666</v>
      </c>
      <c r="AQ603" s="56">
        <v>4.95</v>
      </c>
      <c r="AR603" s="57">
        <f>SUM(AO603:AQ603)</f>
        <v>968.00000000000011</v>
      </c>
      <c r="AS603">
        <v>14</v>
      </c>
      <c r="AT603">
        <v>24</v>
      </c>
      <c r="AU603">
        <v>45</v>
      </c>
      <c r="AV603">
        <v>22</v>
      </c>
      <c r="AW603">
        <v>58</v>
      </c>
      <c r="AX603" s="9">
        <f t="shared" si="511"/>
        <v>0.8677685950413222</v>
      </c>
      <c r="AY603" s="9">
        <f t="shared" si="512"/>
        <v>1.4876033057851239</v>
      </c>
      <c r="AZ603" s="9">
        <f t="shared" si="513"/>
        <v>2.7892561983471071</v>
      </c>
      <c r="BA603" s="9">
        <f t="shared" si="514"/>
        <v>1.3636363636363635</v>
      </c>
      <c r="BB603" s="9">
        <f t="shared" si="515"/>
        <v>3.5950413223140494</v>
      </c>
      <c r="BC603" s="33">
        <f t="shared" si="516"/>
        <v>12.408454106280194</v>
      </c>
      <c r="BD603" s="33">
        <f t="shared" si="517"/>
        <v>7.1739130434782611E-2</v>
      </c>
      <c r="BE603" s="33">
        <f t="shared" si="518"/>
        <v>1.5487922705314008</v>
      </c>
      <c r="BF603" s="42">
        <f>BI603-BG603-BH603</f>
        <v>39</v>
      </c>
      <c r="BG603" s="43">
        <v>11</v>
      </c>
      <c r="BH603" s="43">
        <v>0</v>
      </c>
      <c r="BI603" s="43">
        <v>50</v>
      </c>
      <c r="BJ603" s="42">
        <f>BM603-BK603-BL603</f>
        <v>33</v>
      </c>
      <c r="BK603" s="43">
        <v>1</v>
      </c>
      <c r="BL603" s="43">
        <v>0</v>
      </c>
      <c r="BM603" s="43">
        <v>34</v>
      </c>
      <c r="BN603" s="34">
        <f t="shared" si="532"/>
        <v>26.294162799972487</v>
      </c>
      <c r="BO603" s="34">
        <f t="shared" si="533"/>
        <v>54.326782644571246</v>
      </c>
      <c r="BP603" s="33">
        <v>15.21311695629851</v>
      </c>
      <c r="BQ603" s="33">
        <v>4.2029275241556299</v>
      </c>
      <c r="BR603" s="33">
        <v>-1.9849955974732292</v>
      </c>
      <c r="BS603" s="33">
        <v>-5.9912425366604252E-2</v>
      </c>
      <c r="BT603" s="33">
        <v>0</v>
      </c>
      <c r="BU603" s="9">
        <f t="shared" si="534"/>
        <v>17.371136457614305</v>
      </c>
      <c r="BV603" s="34">
        <f t="shared" si="535"/>
        <v>35.890777804988225</v>
      </c>
      <c r="BW603" s="33">
        <v>6.940104213999871</v>
      </c>
      <c r="BX603" s="33">
        <v>0.19492950534575898</v>
      </c>
      <c r="BY603" s="33">
        <v>0.49842608031105895</v>
      </c>
      <c r="BZ603" s="33">
        <v>1.2895665427014911</v>
      </c>
      <c r="CA603" s="9">
        <f t="shared" si="536"/>
        <v>8.923026342358181</v>
      </c>
      <c r="CB603" s="34">
        <f t="shared" si="537"/>
        <v>18.436004839583017</v>
      </c>
      <c r="CC603" s="47">
        <v>64.498894000000007</v>
      </c>
      <c r="CD603">
        <v>2773645</v>
      </c>
      <c r="CE603" s="68">
        <f t="shared" si="519"/>
        <v>3296215.7971014492</v>
      </c>
      <c r="CF603" s="62">
        <v>21.6</v>
      </c>
      <c r="CG603" s="62">
        <v>18.600000000000001</v>
      </c>
      <c r="CH603" s="62">
        <v>3.7</v>
      </c>
      <c r="CI603" s="62">
        <v>2.2000000000000002</v>
      </c>
      <c r="CJ603" s="63">
        <f t="shared" si="530"/>
        <v>4.0747657781413515</v>
      </c>
      <c r="CK603" s="62">
        <v>2</v>
      </c>
      <c r="CL603" s="63">
        <f t="shared" si="531"/>
        <v>3.7043325255830464</v>
      </c>
      <c r="CM603" s="62">
        <v>4.0999999999999996</v>
      </c>
      <c r="CN603" t="s">
        <v>2148</v>
      </c>
      <c r="CO603" t="s">
        <v>1</v>
      </c>
      <c r="CQ603" t="s">
        <v>2436</v>
      </c>
      <c r="CR603">
        <v>73</v>
      </c>
      <c r="CS603">
        <v>183</v>
      </c>
      <c r="CT603">
        <v>21</v>
      </c>
      <c r="CU603" t="s">
        <v>3402</v>
      </c>
      <c r="CZ603" s="72">
        <v>725000</v>
      </c>
      <c r="DA603">
        <v>0</v>
      </c>
    </row>
    <row r="604" spans="1:105" x14ac:dyDescent="0.2">
      <c r="A604" s="44" t="s">
        <v>2372</v>
      </c>
      <c r="B604" s="43"/>
      <c r="C604" s="43" t="s">
        <v>958</v>
      </c>
      <c r="D604" s="82" t="s">
        <v>958</v>
      </c>
      <c r="E604" s="42" t="str">
        <f t="shared" si="490"/>
        <v xml:space="preserve">Fistric, Mark </v>
      </c>
      <c r="F604" s="42" t="s">
        <v>2637</v>
      </c>
      <c r="G604" s="45" t="s">
        <v>2374</v>
      </c>
      <c r="H604" s="43">
        <v>37</v>
      </c>
      <c r="I604" s="64">
        <v>0</v>
      </c>
      <c r="J604" s="64">
        <v>2</v>
      </c>
      <c r="K604" s="64">
        <v>2</v>
      </c>
      <c r="L604" s="43">
        <v>3</v>
      </c>
      <c r="M604">
        <v>24</v>
      </c>
      <c r="N604">
        <v>17</v>
      </c>
      <c r="O604" s="4">
        <f t="shared" si="528"/>
        <v>0</v>
      </c>
      <c r="Q604">
        <v>0</v>
      </c>
      <c r="R604">
        <v>0</v>
      </c>
      <c r="S604">
        <v>0</v>
      </c>
      <c r="T604">
        <v>0</v>
      </c>
      <c r="U604" s="4">
        <f t="shared" si="529"/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</v>
      </c>
      <c r="AC604" s="9">
        <f t="shared" si="499"/>
        <v>0</v>
      </c>
      <c r="AD604" s="9">
        <f t="shared" si="500"/>
        <v>0</v>
      </c>
      <c r="AE604" s="9">
        <f t="shared" si="501"/>
        <v>0</v>
      </c>
      <c r="AF604" s="9">
        <f t="shared" si="502"/>
        <v>0</v>
      </c>
      <c r="AG604" s="9">
        <f t="shared" si="503"/>
        <v>0</v>
      </c>
      <c r="AH604" s="9">
        <f t="shared" si="504"/>
        <v>5.6634940611971993</v>
      </c>
      <c r="AI604" s="58">
        <f t="shared" si="505"/>
        <v>2.1238102729489499</v>
      </c>
      <c r="AJ604" s="58">
        <f t="shared" si="506"/>
        <v>0</v>
      </c>
      <c r="AK604" s="58">
        <f t="shared" si="507"/>
        <v>2.9256399837464446</v>
      </c>
      <c r="AL604" s="58">
        <f t="shared" si="508"/>
        <v>1.8406355698890902</v>
      </c>
      <c r="AM604" s="58">
        <f t="shared" si="509"/>
        <v>9.183673469387756</v>
      </c>
      <c r="AN604" s="58">
        <f t="shared" si="510"/>
        <v>5.8512799674928893</v>
      </c>
      <c r="AO604" s="56">
        <v>423.76666666666665</v>
      </c>
      <c r="AP604" s="56">
        <v>6.5333333333333332</v>
      </c>
      <c r="AQ604" s="56">
        <v>41.016666666666666</v>
      </c>
      <c r="AR604" s="57">
        <f>SUM(AO604:AQ604)</f>
        <v>471.31666666666666</v>
      </c>
      <c r="AS604">
        <v>30</v>
      </c>
      <c r="AT604">
        <v>79</v>
      </c>
      <c r="AU604">
        <v>10</v>
      </c>
      <c r="AV604">
        <v>13</v>
      </c>
      <c r="AW604">
        <v>16</v>
      </c>
      <c r="AX604" s="9">
        <f t="shared" si="511"/>
        <v>3.8190883694614373</v>
      </c>
      <c r="AY604" s="9">
        <f t="shared" si="512"/>
        <v>10.056932706248453</v>
      </c>
      <c r="AZ604" s="9">
        <f t="shared" si="513"/>
        <v>1.273029456487146</v>
      </c>
      <c r="BA604" s="9">
        <f t="shared" si="514"/>
        <v>1.6549382934332897</v>
      </c>
      <c r="BB604" s="9">
        <f t="shared" si="515"/>
        <v>2.0368471303794333</v>
      </c>
      <c r="BC604" s="33">
        <f t="shared" si="516"/>
        <v>11.453153153153153</v>
      </c>
      <c r="BD604" s="33">
        <f t="shared" si="517"/>
        <v>1.1085585585585584</v>
      </c>
      <c r="BE604" s="33">
        <f t="shared" si="518"/>
        <v>0.17657657657657658</v>
      </c>
      <c r="BF604" s="42">
        <f>BI604-BG604-BH604</f>
        <v>15</v>
      </c>
      <c r="BG604" s="43">
        <v>0</v>
      </c>
      <c r="BH604" s="43">
        <v>2</v>
      </c>
      <c r="BI604" s="43">
        <v>17</v>
      </c>
      <c r="BJ604" s="42">
        <f>BM604-BK604-BL604</f>
        <v>13</v>
      </c>
      <c r="BK604" s="43">
        <v>1</v>
      </c>
      <c r="BL604" s="43">
        <v>4</v>
      </c>
      <c r="BM604" s="43">
        <v>18</v>
      </c>
      <c r="BN604" s="34">
        <f t="shared" si="532"/>
        <v>7.8658521380868391</v>
      </c>
      <c r="BO604" s="34">
        <f t="shared" si="533"/>
        <v>33.378204907189811</v>
      </c>
      <c r="BP604" s="33">
        <v>-1.7493634591196614</v>
      </c>
      <c r="BQ604" s="33">
        <v>-0.23160608567687105</v>
      </c>
      <c r="BR604" s="33">
        <v>0.41043485701569549</v>
      </c>
      <c r="BS604" s="33">
        <v>-9.4363284478219386E-2</v>
      </c>
      <c r="BT604" s="33">
        <v>0</v>
      </c>
      <c r="BU604" s="9">
        <f t="shared" si="534"/>
        <v>-1.6648979722590564</v>
      </c>
      <c r="BV604" s="34">
        <f t="shared" si="535"/>
        <v>-7.0648805357716604</v>
      </c>
      <c r="BW604" s="33">
        <v>11.326723294862592</v>
      </c>
      <c r="BX604" s="33">
        <v>-1.1512018096969416</v>
      </c>
      <c r="BY604" s="33">
        <v>2.0340289460899825</v>
      </c>
      <c r="BZ604" s="33">
        <v>-2.6788003209097386</v>
      </c>
      <c r="CA604" s="9">
        <f t="shared" si="536"/>
        <v>9.5307501103458954</v>
      </c>
      <c r="CB604" s="34">
        <f t="shared" si="537"/>
        <v>40.443085442961468</v>
      </c>
      <c r="CC604" s="47">
        <v>60.070377000000001</v>
      </c>
      <c r="CD604">
        <v>790757</v>
      </c>
      <c r="CE604" s="68">
        <f t="shared" si="519"/>
        <v>1752488.4864864864</v>
      </c>
      <c r="CF604" s="62">
        <v>8.5</v>
      </c>
      <c r="CG604" s="62">
        <v>11.1</v>
      </c>
      <c r="CH604" s="62">
        <v>0.8</v>
      </c>
      <c r="CI604" s="62">
        <v>-1.1000000000000001</v>
      </c>
      <c r="CJ604" s="63">
        <f t="shared" si="530"/>
        <v>-4.2400102788127976</v>
      </c>
      <c r="CK604" s="62">
        <v>1.6</v>
      </c>
      <c r="CL604" s="63">
        <f t="shared" si="531"/>
        <v>6.1672876782731594</v>
      </c>
      <c r="CM604" s="62">
        <v>0.4</v>
      </c>
      <c r="CN604" t="s">
        <v>2176</v>
      </c>
      <c r="CO604" t="s">
        <v>2416</v>
      </c>
      <c r="CQ604" t="s">
        <v>2400</v>
      </c>
      <c r="CR604">
        <v>74</v>
      </c>
      <c r="CS604">
        <v>232</v>
      </c>
      <c r="CT604">
        <v>28</v>
      </c>
      <c r="CU604" t="s">
        <v>3402</v>
      </c>
      <c r="CV604" t="s">
        <v>3090</v>
      </c>
      <c r="CZ604" s="72">
        <v>788888.88888888888</v>
      </c>
      <c r="DA604">
        <v>0</v>
      </c>
    </row>
    <row r="605" spans="1:105" x14ac:dyDescent="0.2">
      <c r="A605" s="44" t="s">
        <v>2372</v>
      </c>
      <c r="B605" s="43"/>
      <c r="C605" s="43" t="s">
        <v>958</v>
      </c>
      <c r="D605" s="82" t="s">
        <v>958</v>
      </c>
      <c r="E605" s="42" t="str">
        <f t="shared" si="490"/>
        <v xml:space="preserve">Niskanen, Matt </v>
      </c>
      <c r="F605" s="42" t="s">
        <v>393</v>
      </c>
      <c r="G605" s="45" t="s">
        <v>2374</v>
      </c>
      <c r="H605" s="43">
        <v>78</v>
      </c>
      <c r="I605" s="64">
        <v>7</v>
      </c>
      <c r="J605" s="64">
        <v>19</v>
      </c>
      <c r="K605" s="64">
        <v>26</v>
      </c>
      <c r="L605" s="43">
        <v>22</v>
      </c>
      <c r="M605">
        <v>36</v>
      </c>
      <c r="N605">
        <v>99</v>
      </c>
      <c r="O605" s="4">
        <f t="shared" si="528"/>
        <v>7.0707070707070704E-2</v>
      </c>
      <c r="Q605">
        <v>0</v>
      </c>
      <c r="R605">
        <v>0</v>
      </c>
      <c r="S605">
        <v>0</v>
      </c>
      <c r="T605">
        <v>0</v>
      </c>
      <c r="U605" s="4">
        <f t="shared" si="529"/>
        <v>0</v>
      </c>
      <c r="V605">
        <v>0</v>
      </c>
      <c r="W605">
        <v>2</v>
      </c>
      <c r="X605">
        <v>6</v>
      </c>
      <c r="Y605">
        <v>0</v>
      </c>
      <c r="Z605">
        <v>0</v>
      </c>
      <c r="AA605">
        <v>5</v>
      </c>
      <c r="AB605">
        <v>13</v>
      </c>
      <c r="AC605" s="9">
        <f t="shared" si="499"/>
        <v>3.3541414329637571</v>
      </c>
      <c r="AD605" s="9">
        <f t="shared" si="500"/>
        <v>10.062424298891269</v>
      </c>
      <c r="AE605" s="9">
        <f t="shared" si="501"/>
        <v>0</v>
      </c>
      <c r="AF605" s="9">
        <f t="shared" si="502"/>
        <v>0</v>
      </c>
      <c r="AG605" s="9">
        <f t="shared" si="503"/>
        <v>4.8044200664611445</v>
      </c>
      <c r="AH605" s="9">
        <f t="shared" si="504"/>
        <v>12.491492172798974</v>
      </c>
      <c r="AI605" s="58">
        <f t="shared" si="505"/>
        <v>3.0748288425351324</v>
      </c>
      <c r="AJ605" s="58">
        <f t="shared" si="506"/>
        <v>4.360383862852883</v>
      </c>
      <c r="AK605" s="58">
        <f t="shared" si="507"/>
        <v>1.0545845132311298</v>
      </c>
      <c r="AL605" s="58">
        <f t="shared" si="508"/>
        <v>2.1139448292429037</v>
      </c>
      <c r="AM605" s="58">
        <f t="shared" si="509"/>
        <v>0.3354141432963757</v>
      </c>
      <c r="AN605" s="58">
        <f t="shared" si="510"/>
        <v>3.8668098818474759</v>
      </c>
      <c r="AO605" s="56">
        <v>1248.8499999999999</v>
      </c>
      <c r="AP605" s="56">
        <v>178.88333333333333</v>
      </c>
      <c r="AQ605" s="56">
        <v>170.68333333333334</v>
      </c>
      <c r="AR605" s="57">
        <f>SUM(AO605:AQ605)</f>
        <v>1598.4166666666665</v>
      </c>
      <c r="AS605">
        <v>62</v>
      </c>
      <c r="AT605">
        <v>47</v>
      </c>
      <c r="AU605">
        <v>39</v>
      </c>
      <c r="AV605">
        <v>57</v>
      </c>
      <c r="AW605">
        <v>27</v>
      </c>
      <c r="AX605" s="9">
        <f t="shared" si="511"/>
        <v>2.3273030603201086</v>
      </c>
      <c r="AY605" s="9">
        <f t="shared" si="512"/>
        <v>1.7642458683071791</v>
      </c>
      <c r="AZ605" s="9">
        <f t="shared" si="513"/>
        <v>1.4639486992336168</v>
      </c>
      <c r="BA605" s="9">
        <f t="shared" si="514"/>
        <v>2.1396173296491323</v>
      </c>
      <c r="BB605" s="9">
        <f t="shared" si="515"/>
        <v>1.0135029456232731</v>
      </c>
      <c r="BC605" s="33">
        <f t="shared" si="516"/>
        <v>16.010897435897434</v>
      </c>
      <c r="BD605" s="33">
        <f t="shared" si="517"/>
        <v>2.1882478632478635</v>
      </c>
      <c r="BE605" s="33">
        <f t="shared" si="518"/>
        <v>2.2933760683760682</v>
      </c>
      <c r="BF605" s="42">
        <f>BI605-BG605-BH605</f>
        <v>64</v>
      </c>
      <c r="BG605" s="43">
        <v>13</v>
      </c>
      <c r="BH605" s="43">
        <v>3</v>
      </c>
      <c r="BI605" s="43">
        <v>80</v>
      </c>
      <c r="BJ605" s="42">
        <f>BM605-BK605-BL605</f>
        <v>44</v>
      </c>
      <c r="BK605" s="43">
        <v>1</v>
      </c>
      <c r="BL605" s="43">
        <v>11</v>
      </c>
      <c r="BM605" s="43">
        <v>56</v>
      </c>
      <c r="BN605" s="34">
        <f t="shared" si="532"/>
        <v>61.638161918502426</v>
      </c>
      <c r="BO605" s="34">
        <f t="shared" si="533"/>
        <v>77.12402304593391</v>
      </c>
      <c r="BP605" s="33">
        <v>10.888378467205639</v>
      </c>
      <c r="BQ605" s="33">
        <v>2.8327001655775113</v>
      </c>
      <c r="BR605" s="33">
        <v>-1.1676983150075428</v>
      </c>
      <c r="BS605" s="33">
        <v>-0.39267549627852288</v>
      </c>
      <c r="BT605" s="33">
        <v>0</v>
      </c>
      <c r="BU605" s="9">
        <f t="shared" si="534"/>
        <v>12.160704821497085</v>
      </c>
      <c r="BV605" s="34">
        <f t="shared" si="535"/>
        <v>15.215938465978315</v>
      </c>
      <c r="BW605" s="33">
        <v>27.937657283704706</v>
      </c>
      <c r="BX605" s="33">
        <v>3.6066650971938694</v>
      </c>
      <c r="BY605" s="33">
        <v>12.539043855269709</v>
      </c>
      <c r="BZ605" s="33">
        <v>5.3940908608370588</v>
      </c>
      <c r="CA605" s="9">
        <f t="shared" si="536"/>
        <v>49.477457097005342</v>
      </c>
      <c r="CB605" s="34">
        <f t="shared" si="537"/>
        <v>61.908084579955599</v>
      </c>
      <c r="CC605" s="47">
        <v>78.941474999999997</v>
      </c>
      <c r="CD605">
        <v>4906207</v>
      </c>
      <c r="CE605" s="68">
        <f t="shared" si="519"/>
        <v>5157807.358974359</v>
      </c>
      <c r="CF605" s="62">
        <v>30.8</v>
      </c>
      <c r="CG605" s="62">
        <v>33.4</v>
      </c>
      <c r="CH605" s="62">
        <v>16.600000000000001</v>
      </c>
      <c r="CI605" s="62">
        <v>2.8</v>
      </c>
      <c r="CJ605" s="63">
        <f t="shared" si="530"/>
        <v>2.8747679223812663</v>
      </c>
      <c r="CK605" s="62">
        <v>8.1999999999999993</v>
      </c>
      <c r="CL605" s="63">
        <f t="shared" si="531"/>
        <v>8.4189632012594213</v>
      </c>
      <c r="CM605" s="62">
        <v>11</v>
      </c>
      <c r="CN605" t="s">
        <v>540</v>
      </c>
      <c r="CO605" t="s">
        <v>3508</v>
      </c>
      <c r="CP605" t="s">
        <v>2413</v>
      </c>
      <c r="CQ605" t="s">
        <v>2414</v>
      </c>
      <c r="CR605">
        <v>72</v>
      </c>
      <c r="CS605">
        <v>194</v>
      </c>
      <c r="CT605">
        <v>5</v>
      </c>
      <c r="CU605" t="s">
        <v>3401</v>
      </c>
      <c r="CV605" t="s">
        <v>3090</v>
      </c>
      <c r="CZ605" s="72">
        <v>850000</v>
      </c>
      <c r="DA605">
        <v>0</v>
      </c>
    </row>
    <row r="606" spans="1:105" x14ac:dyDescent="0.2">
      <c r="A606" s="75" t="s">
        <v>2452</v>
      </c>
      <c r="B606" s="19" t="s">
        <v>958</v>
      </c>
      <c r="C606" s="19" t="s">
        <v>958</v>
      </c>
      <c r="D606" s="19" t="s">
        <v>958</v>
      </c>
      <c r="E606" s="19" t="str">
        <f t="shared" si="490"/>
        <v xml:space="preserve">Norstrom, Mattias </v>
      </c>
      <c r="F606" s="19" t="s">
        <v>2877</v>
      </c>
      <c r="G606" s="19" t="s">
        <v>1524</v>
      </c>
      <c r="H606" s="19">
        <v>14</v>
      </c>
      <c r="I606" s="19">
        <v>0</v>
      </c>
      <c r="J606" s="19">
        <v>2</v>
      </c>
      <c r="K606" s="19">
        <f>I606+J606</f>
        <v>2</v>
      </c>
      <c r="L606" s="19">
        <v>2</v>
      </c>
      <c r="M606" s="19">
        <v>8</v>
      </c>
      <c r="N606" s="19">
        <v>16</v>
      </c>
      <c r="O606" s="20">
        <f t="shared" si="528"/>
        <v>0</v>
      </c>
      <c r="P606" s="19">
        <v>336</v>
      </c>
      <c r="Q606" s="19">
        <v>0</v>
      </c>
      <c r="R606" s="19">
        <v>0</v>
      </c>
      <c r="S606" s="19">
        <v>0</v>
      </c>
      <c r="T606" s="19">
        <v>0</v>
      </c>
      <c r="U606" s="20">
        <f t="shared" si="529"/>
        <v>0</v>
      </c>
      <c r="V606" s="19">
        <v>0</v>
      </c>
      <c r="W606" s="19">
        <v>0</v>
      </c>
      <c r="X606" s="19">
        <v>0</v>
      </c>
      <c r="Y606" s="19">
        <v>0</v>
      </c>
      <c r="Z606" s="19">
        <v>0</v>
      </c>
      <c r="AA606" s="19">
        <f>I606-W606-Y606</f>
        <v>0</v>
      </c>
      <c r="AB606" s="19">
        <f>J606-X606-Z606</f>
        <v>2</v>
      </c>
      <c r="AC606" s="24">
        <f t="shared" si="499"/>
        <v>0</v>
      </c>
      <c r="AD606" s="24">
        <f t="shared" si="500"/>
        <v>0</v>
      </c>
      <c r="AE606" s="24">
        <f t="shared" si="501"/>
        <v>0</v>
      </c>
      <c r="AF606" s="24">
        <f t="shared" si="502"/>
        <v>0</v>
      </c>
      <c r="AG606" s="24">
        <f t="shared" si="503"/>
        <v>0</v>
      </c>
      <c r="AH606" s="24">
        <f t="shared" si="504"/>
        <v>10.485691400276707</v>
      </c>
      <c r="AI606" s="21">
        <f t="shared" si="505"/>
        <v>2.6214228500691763</v>
      </c>
      <c r="AJ606" s="21">
        <f t="shared" si="506"/>
        <v>0</v>
      </c>
      <c r="AK606" s="21">
        <f t="shared" si="507"/>
        <v>0</v>
      </c>
      <c r="AL606" s="21">
        <f t="shared" si="508"/>
        <v>2.3592805650622592</v>
      </c>
      <c r="AM606" s="21">
        <f t="shared" si="509"/>
        <v>0</v>
      </c>
      <c r="AN606" s="21">
        <f t="shared" si="510"/>
        <v>1.7830609212481427</v>
      </c>
      <c r="AO606" s="36">
        <v>228.88333333333333</v>
      </c>
      <c r="AP606" s="36">
        <v>2.1</v>
      </c>
      <c r="AQ606" s="36">
        <v>33.65</v>
      </c>
      <c r="AR606" s="36">
        <v>264.63333333333333</v>
      </c>
      <c r="AS606" s="19">
        <v>142</v>
      </c>
      <c r="AT606" s="19">
        <v>83</v>
      </c>
      <c r="AU606" s="19">
        <v>23</v>
      </c>
      <c r="AV606" s="19">
        <v>46</v>
      </c>
      <c r="AW606" s="19">
        <v>18</v>
      </c>
      <c r="AX606" s="24">
        <f t="shared" si="511"/>
        <v>32.195490615946596</v>
      </c>
      <c r="AY606" s="24">
        <f t="shared" si="512"/>
        <v>18.818490993827936</v>
      </c>
      <c r="AZ606" s="24">
        <f t="shared" si="513"/>
        <v>5.2147625645547304</v>
      </c>
      <c r="BA606" s="24">
        <f t="shared" si="514"/>
        <v>10.429525129109461</v>
      </c>
      <c r="BB606" s="24">
        <f t="shared" si="515"/>
        <v>4.0811185287819631</v>
      </c>
      <c r="BC606" s="24">
        <f t="shared" si="516"/>
        <v>16.348809523809525</v>
      </c>
      <c r="BD606" s="24">
        <f t="shared" si="517"/>
        <v>2.4035714285714285</v>
      </c>
      <c r="BE606" s="24">
        <f t="shared" si="518"/>
        <v>0.15</v>
      </c>
      <c r="BF606" s="30">
        <v>10</v>
      </c>
      <c r="BG606" s="30">
        <v>0</v>
      </c>
      <c r="BH606" s="30">
        <v>0</v>
      </c>
      <c r="BI606" s="30">
        <v>10</v>
      </c>
      <c r="BJ606" s="30">
        <v>9</v>
      </c>
      <c r="BK606" s="30">
        <v>0</v>
      </c>
      <c r="BL606" s="30">
        <v>1</v>
      </c>
      <c r="BM606" s="30">
        <v>10</v>
      </c>
      <c r="BN606" s="35">
        <f t="shared" si="532"/>
        <v>9.651426972424515</v>
      </c>
      <c r="BO606" s="35">
        <f t="shared" si="533"/>
        <v>72.941884159903125</v>
      </c>
      <c r="BP606" s="35">
        <v>-6.6381837551401368E-2</v>
      </c>
      <c r="BQ606" s="35">
        <v>-8.4896694771245812E-2</v>
      </c>
      <c r="BR606" s="35">
        <v>0.1234138656887325</v>
      </c>
      <c r="BS606" s="35">
        <v>-8.8617630900483635E-2</v>
      </c>
      <c r="BT606" s="35">
        <v>0</v>
      </c>
      <c r="BU606" s="35">
        <f t="shared" si="534"/>
        <v>-0.11648229753439832</v>
      </c>
      <c r="BV606" s="35">
        <f t="shared" si="535"/>
        <v>-0.8803297458198639</v>
      </c>
      <c r="BW606" s="35">
        <v>5.3850758939988816</v>
      </c>
      <c r="BX606" s="35">
        <v>5.8835097812206548E-2</v>
      </c>
      <c r="BY606" s="35">
        <v>3.7935427910329507</v>
      </c>
      <c r="BZ606" s="35">
        <v>0.530455487114875</v>
      </c>
      <c r="CA606" s="35">
        <f t="shared" si="536"/>
        <v>9.7679092699589134</v>
      </c>
      <c r="CB606" s="35">
        <f t="shared" si="537"/>
        <v>73.82221390572299</v>
      </c>
      <c r="CC606" s="22"/>
      <c r="CD606" s="19"/>
      <c r="CE606" s="76">
        <f t="shared" si="519"/>
        <v>165000</v>
      </c>
      <c r="CF606" s="24">
        <v>4.7</v>
      </c>
      <c r="CG606" s="24">
        <v>6</v>
      </c>
      <c r="CH606" s="24">
        <v>1.5</v>
      </c>
      <c r="CI606" s="24">
        <v>-0.4</v>
      </c>
      <c r="CJ606" s="24">
        <f t="shared" si="530"/>
        <v>-2.6632636076124956</v>
      </c>
      <c r="CK606" s="24">
        <v>1.4</v>
      </c>
      <c r="CL606" s="24">
        <f t="shared" si="531"/>
        <v>9.3214226266437326</v>
      </c>
      <c r="CM606" s="24">
        <v>0.9</v>
      </c>
      <c r="CN606" s="19" t="s">
        <v>1245</v>
      </c>
      <c r="CO606" s="19" t="s">
        <v>3168</v>
      </c>
      <c r="CP606" s="19"/>
      <c r="CQ606" s="19" t="s">
        <v>2436</v>
      </c>
      <c r="CR606" s="19">
        <v>74</v>
      </c>
      <c r="CS606" s="19">
        <v>210</v>
      </c>
      <c r="CT606" s="19">
        <v>4</v>
      </c>
      <c r="CU606" s="19" t="s">
        <v>3402</v>
      </c>
      <c r="CV606" s="19" t="s">
        <v>2382</v>
      </c>
      <c r="CW606" s="19">
        <v>0</v>
      </c>
      <c r="CX606" s="19">
        <v>0</v>
      </c>
      <c r="CY606" s="19">
        <v>0</v>
      </c>
      <c r="CZ606" s="77"/>
      <c r="DA606" s="19">
        <v>1</v>
      </c>
    </row>
    <row r="607" spans="1:105" x14ac:dyDescent="0.2">
      <c r="A607" s="75" t="s">
        <v>2452</v>
      </c>
      <c r="B607" s="19" t="s">
        <v>962</v>
      </c>
      <c r="C607" s="19" t="s">
        <v>958</v>
      </c>
      <c r="D607" s="19" t="s">
        <v>958</v>
      </c>
      <c r="E607" s="19" t="str">
        <f t="shared" si="490"/>
        <v xml:space="preserve">Norstrom, Mattias </v>
      </c>
      <c r="F607" s="19" t="s">
        <v>2877</v>
      </c>
      <c r="G607" s="19" t="s">
        <v>1524</v>
      </c>
      <c r="H607" s="19">
        <v>62</v>
      </c>
      <c r="I607" s="19">
        <v>2</v>
      </c>
      <c r="J607" s="19">
        <v>7</v>
      </c>
      <c r="K607" s="19">
        <f>I607+J607</f>
        <v>9</v>
      </c>
      <c r="L607" s="19">
        <v>-20</v>
      </c>
      <c r="M607" s="19">
        <v>40</v>
      </c>
      <c r="N607" s="19">
        <v>44</v>
      </c>
      <c r="O607" s="20">
        <f t="shared" si="528"/>
        <v>4.5454545454545456E-2</v>
      </c>
      <c r="P607" s="19">
        <v>1763</v>
      </c>
      <c r="Q607" s="19">
        <v>0</v>
      </c>
      <c r="R607" s="19">
        <v>0</v>
      </c>
      <c r="S607" s="19">
        <v>1</v>
      </c>
      <c r="T607" s="19">
        <v>3</v>
      </c>
      <c r="U607" s="20">
        <f t="shared" si="529"/>
        <v>0.25</v>
      </c>
      <c r="V607" s="19"/>
      <c r="W607" s="19">
        <v>0</v>
      </c>
      <c r="X607" s="19">
        <v>0</v>
      </c>
      <c r="Y607" s="19">
        <v>0</v>
      </c>
      <c r="Z607" s="19">
        <v>1</v>
      </c>
      <c r="AA607" s="19">
        <f>I607-W607-Y607</f>
        <v>2</v>
      </c>
      <c r="AB607" s="19">
        <f>J607-X607-Z607</f>
        <v>6</v>
      </c>
      <c r="AC607" s="24">
        <f t="shared" si="499"/>
        <v>0</v>
      </c>
      <c r="AD607" s="24">
        <f t="shared" si="500"/>
        <v>0</v>
      </c>
      <c r="AE607" s="24">
        <f t="shared" si="501"/>
        <v>0</v>
      </c>
      <c r="AF607" s="24">
        <f t="shared" si="502"/>
        <v>1.1531808571977706</v>
      </c>
      <c r="AG607" s="24">
        <f t="shared" si="503"/>
        <v>2.3652699528588563</v>
      </c>
      <c r="AH607" s="24">
        <f t="shared" si="504"/>
        <v>7.0958098585765672</v>
      </c>
      <c r="AI607" s="21">
        <f t="shared" si="505"/>
        <v>1.5965572181797276</v>
      </c>
      <c r="AJ607" s="21">
        <f t="shared" si="506"/>
        <v>2.6865671641791047</v>
      </c>
      <c r="AK607" s="21">
        <f t="shared" si="507"/>
        <v>0.23063617143955412</v>
      </c>
      <c r="AL607" s="21">
        <f t="shared" si="508"/>
        <v>2.8974556922520982</v>
      </c>
      <c r="AM607" s="21">
        <f t="shared" si="509"/>
        <v>2.6865671641791047</v>
      </c>
      <c r="AN607" s="21">
        <f t="shared" si="510"/>
        <v>9.6867192004612725</v>
      </c>
      <c r="AO607" s="36">
        <v>1014.6833333333333</v>
      </c>
      <c r="AP607" s="36">
        <v>22.333333333333332</v>
      </c>
      <c r="AQ607" s="36">
        <v>260.14999999999998</v>
      </c>
      <c r="AR607" s="36">
        <v>1297.1666666666665</v>
      </c>
      <c r="AS607" s="19"/>
      <c r="AT607" s="19"/>
      <c r="AU607" s="19"/>
      <c r="AV607" s="19"/>
      <c r="AW607" s="19"/>
      <c r="AX607" s="24">
        <f t="shared" si="511"/>
        <v>0</v>
      </c>
      <c r="AY607" s="24">
        <f t="shared" si="512"/>
        <v>0</v>
      </c>
      <c r="AZ607" s="24">
        <f t="shared" si="513"/>
        <v>0</v>
      </c>
      <c r="BA607" s="24">
        <f t="shared" si="514"/>
        <v>0</v>
      </c>
      <c r="BB607" s="24">
        <f t="shared" si="515"/>
        <v>0</v>
      </c>
      <c r="BC607" s="24">
        <f t="shared" si="516"/>
        <v>16.365860215053761</v>
      </c>
      <c r="BD607" s="24">
        <f t="shared" si="517"/>
        <v>4.1959677419354833</v>
      </c>
      <c r="BE607" s="24">
        <f t="shared" si="518"/>
        <v>0.36021505376344082</v>
      </c>
      <c r="BF607" s="30">
        <v>27</v>
      </c>
      <c r="BG607" s="30">
        <v>1</v>
      </c>
      <c r="BH607" s="30">
        <v>1</v>
      </c>
      <c r="BI607" s="30">
        <v>29</v>
      </c>
      <c r="BJ607" s="30">
        <v>49</v>
      </c>
      <c r="BK607" s="30">
        <v>1</v>
      </c>
      <c r="BL607" s="30">
        <v>42</v>
      </c>
      <c r="BM607" s="30">
        <v>92</v>
      </c>
      <c r="BN607" s="35">
        <f t="shared" si="532"/>
        <v>23.319775725192926</v>
      </c>
      <c r="BO607" s="35">
        <f t="shared" si="533"/>
        <v>35.954941372518974</v>
      </c>
      <c r="BP607" s="35">
        <v>0.57457325913250457</v>
      </c>
      <c r="BQ607" s="35">
        <v>-0.80585816375449004</v>
      </c>
      <c r="BR607" s="35">
        <v>0.85646402939885691</v>
      </c>
      <c r="BS607" s="35">
        <v>0.10714007340391114</v>
      </c>
      <c r="BT607" s="35">
        <v>0</v>
      </c>
      <c r="BU607" s="35">
        <f t="shared" si="534"/>
        <v>0.73231919818078262</v>
      </c>
      <c r="BV607" s="35">
        <f t="shared" si="535"/>
        <v>1.1291057918758052</v>
      </c>
      <c r="BW607" s="35">
        <v>18.319943385739847</v>
      </c>
      <c r="BX607" s="35">
        <v>-0.85790957515025401</v>
      </c>
      <c r="BY607" s="35">
        <v>2.6495781342919162</v>
      </c>
      <c r="BZ607" s="35">
        <v>2.4758445821306352</v>
      </c>
      <c r="CA607" s="35">
        <f t="shared" si="536"/>
        <v>22.587456527012144</v>
      </c>
      <c r="CB607" s="35">
        <f t="shared" si="537"/>
        <v>34.825835580643165</v>
      </c>
      <c r="CC607" s="22">
        <v>50</v>
      </c>
      <c r="CD607" s="23">
        <v>1140274</v>
      </c>
      <c r="CE607" s="76">
        <f t="shared" si="519"/>
        <v>1508104.3225806451</v>
      </c>
      <c r="CF607" s="24">
        <v>18.2</v>
      </c>
      <c r="CG607" s="24">
        <v>31.1</v>
      </c>
      <c r="CH607" s="24">
        <v>-12.6</v>
      </c>
      <c r="CI607" s="24">
        <v>-1.1000000000000001</v>
      </c>
      <c r="CJ607" s="24">
        <f t="shared" si="530"/>
        <v>-1.3927135757921061</v>
      </c>
      <c r="CK607" s="24">
        <v>-1.5</v>
      </c>
      <c r="CL607" s="24">
        <f t="shared" si="531"/>
        <v>-1.8991548760801444</v>
      </c>
      <c r="CM607" s="24">
        <v>-2.6</v>
      </c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77"/>
      <c r="DA607" s="19">
        <v>1</v>
      </c>
    </row>
    <row r="608" spans="1:105" x14ac:dyDescent="0.2">
      <c r="A608" s="25" t="s">
        <v>2452</v>
      </c>
      <c r="B608" s="10" t="s">
        <v>958</v>
      </c>
      <c r="C608" s="10" t="s">
        <v>958</v>
      </c>
      <c r="D608" s="10" t="s">
        <v>958</v>
      </c>
      <c r="E608" s="10" t="s">
        <v>2876</v>
      </c>
      <c r="F608" s="10" t="s">
        <v>2877</v>
      </c>
      <c r="G608" s="10" t="s">
        <v>1524</v>
      </c>
      <c r="H608" s="10">
        <v>76</v>
      </c>
      <c r="I608" s="10">
        <v>2</v>
      </c>
      <c r="J608" s="10">
        <v>9</v>
      </c>
      <c r="K608" s="10">
        <v>11</v>
      </c>
      <c r="L608" s="10">
        <v>-18</v>
      </c>
      <c r="M608" s="10">
        <v>48</v>
      </c>
      <c r="N608" s="10">
        <v>60</v>
      </c>
      <c r="O608" s="11">
        <v>3.3000000000000002E-2</v>
      </c>
      <c r="P608" s="10">
        <v>2099</v>
      </c>
      <c r="Q608" s="10">
        <v>0</v>
      </c>
      <c r="R608" s="10">
        <v>0</v>
      </c>
      <c r="S608" s="10">
        <v>1</v>
      </c>
      <c r="T608" s="10">
        <v>3</v>
      </c>
      <c r="U608" s="11">
        <v>0.25</v>
      </c>
      <c r="V608" s="41">
        <v>0</v>
      </c>
      <c r="W608" s="10">
        <v>0</v>
      </c>
      <c r="X608" s="10">
        <v>0</v>
      </c>
      <c r="Y608" s="10">
        <v>0</v>
      </c>
      <c r="Z608" s="10">
        <v>1</v>
      </c>
      <c r="AA608" s="10">
        <v>2</v>
      </c>
      <c r="AB608" s="10">
        <v>8</v>
      </c>
      <c r="AC608" s="13">
        <f t="shared" si="499"/>
        <v>0</v>
      </c>
      <c r="AD608" s="13">
        <f t="shared" si="500"/>
        <v>0</v>
      </c>
      <c r="AE608" s="13">
        <f t="shared" si="501"/>
        <v>0</v>
      </c>
      <c r="AF608" s="13">
        <f t="shared" si="502"/>
        <v>1.0211027910142954</v>
      </c>
      <c r="AG608" s="13">
        <f t="shared" si="503"/>
        <v>1.9299275473033284</v>
      </c>
      <c r="AH608" s="13">
        <f t="shared" si="504"/>
        <v>7.7197101892133135</v>
      </c>
      <c r="AI608" s="29">
        <f t="shared" si="505"/>
        <v>1.7851829812555788</v>
      </c>
      <c r="AJ608" s="29">
        <f t="shared" si="506"/>
        <v>2.4559967253376995</v>
      </c>
      <c r="AK608" s="29">
        <f t="shared" si="507"/>
        <v>0.20422055820285909</v>
      </c>
      <c r="AL608" s="29">
        <f t="shared" si="508"/>
        <v>2.7983949435898263</v>
      </c>
      <c r="AM608" s="29">
        <f t="shared" si="509"/>
        <v>2.4559967253376995</v>
      </c>
      <c r="AN608" s="29">
        <f t="shared" si="510"/>
        <v>8.7814840027229408</v>
      </c>
      <c r="AO608" s="13">
        <v>1243.57</v>
      </c>
      <c r="AP608" s="13">
        <v>24.43</v>
      </c>
      <c r="AQ608" s="13">
        <v>293.8</v>
      </c>
      <c r="AR608" s="13">
        <v>1561.8</v>
      </c>
      <c r="AS608" s="41">
        <v>142</v>
      </c>
      <c r="AT608" s="41">
        <v>83</v>
      </c>
      <c r="AU608" s="41">
        <v>23</v>
      </c>
      <c r="AV608" s="41">
        <v>46</v>
      </c>
      <c r="AW608" s="41">
        <v>18</v>
      </c>
      <c r="AX608" s="13">
        <f t="shared" si="511"/>
        <v>5.4552439492892821</v>
      </c>
      <c r="AY608" s="13">
        <f t="shared" si="512"/>
        <v>3.1886285055704957</v>
      </c>
      <c r="AZ608" s="13">
        <f t="shared" si="513"/>
        <v>0.88359585094122173</v>
      </c>
      <c r="BA608" s="13">
        <f t="shared" si="514"/>
        <v>1.7671917018824435</v>
      </c>
      <c r="BB608" s="13">
        <f t="shared" si="515"/>
        <v>0.69150979638878218</v>
      </c>
      <c r="BC608" s="13">
        <f t="shared" si="516"/>
        <v>16.362763157894737</v>
      </c>
      <c r="BD608" s="13">
        <f t="shared" si="517"/>
        <v>3.8657894736842109</v>
      </c>
      <c r="BE608" s="13">
        <f t="shared" si="518"/>
        <v>0.32144736842105265</v>
      </c>
      <c r="BF608" s="10">
        <v>37</v>
      </c>
      <c r="BG608" s="10">
        <v>1</v>
      </c>
      <c r="BH608" s="10">
        <v>1</v>
      </c>
      <c r="BI608" s="10">
        <v>39</v>
      </c>
      <c r="BJ608" s="10">
        <v>58</v>
      </c>
      <c r="BK608" s="10">
        <v>1</v>
      </c>
      <c r="BL608" s="10">
        <v>43</v>
      </c>
      <c r="BM608" s="10">
        <v>102</v>
      </c>
      <c r="BN608" s="39">
        <v>32.970999999999997</v>
      </c>
      <c r="BO608" s="39">
        <v>42.222000000000001</v>
      </c>
      <c r="BP608" s="13">
        <v>0.50800000000000001</v>
      </c>
      <c r="BQ608" s="13">
        <v>-0.89100000000000001</v>
      </c>
      <c r="BR608" s="13">
        <v>0.98</v>
      </c>
      <c r="BS608" s="13">
        <v>1.9E-2</v>
      </c>
      <c r="BT608" s="13">
        <v>0</v>
      </c>
      <c r="BU608" s="39">
        <v>0.61599999999999999</v>
      </c>
      <c r="BV608" s="39">
        <v>0.78900000000000003</v>
      </c>
      <c r="BW608" s="13">
        <v>23.704999999999998</v>
      </c>
      <c r="BX608" s="13">
        <v>-0.79900000000000004</v>
      </c>
      <c r="BY608" s="13">
        <v>6.4429999999999996</v>
      </c>
      <c r="BZ608" s="13">
        <v>3.0059999999999998</v>
      </c>
      <c r="CA608" s="39">
        <v>32.354999999999997</v>
      </c>
      <c r="CB608" s="39">
        <v>41.433</v>
      </c>
      <c r="CC608" s="16">
        <v>41</v>
      </c>
      <c r="CD608" s="12">
        <v>1140274</v>
      </c>
      <c r="CE608" s="73">
        <f t="shared" si="519"/>
        <v>1230295.6315789474</v>
      </c>
      <c r="CF608" s="13">
        <v>22.9</v>
      </c>
      <c r="CG608" s="13">
        <v>37.1</v>
      </c>
      <c r="CH608" s="13">
        <v>-11.1</v>
      </c>
      <c r="CI608" s="17">
        <v>-1</v>
      </c>
      <c r="CJ608" s="13">
        <f t="shared" si="530"/>
        <v>-1.0638128114976888</v>
      </c>
      <c r="CK608" s="17">
        <v>-1</v>
      </c>
      <c r="CL608" s="13">
        <f t="shared" si="531"/>
        <v>-1.0638128114976888</v>
      </c>
      <c r="CM608" s="13">
        <v>-1.9</v>
      </c>
      <c r="CN608" s="10" t="s">
        <v>1245</v>
      </c>
      <c r="CO608" s="10" t="s">
        <v>3168</v>
      </c>
      <c r="CP608" s="10">
        <v>0</v>
      </c>
      <c r="CQ608" s="10" t="s">
        <v>2436</v>
      </c>
      <c r="CR608" s="10">
        <v>74</v>
      </c>
      <c r="CS608" s="10">
        <v>210</v>
      </c>
      <c r="CT608" s="10">
        <v>4</v>
      </c>
      <c r="CU608" s="10" t="s">
        <v>3402</v>
      </c>
      <c r="CV608" s="10" t="s">
        <v>2382</v>
      </c>
      <c r="CW608" s="10">
        <v>0</v>
      </c>
      <c r="CX608" s="10">
        <v>0</v>
      </c>
      <c r="CY608" s="10">
        <v>0</v>
      </c>
      <c r="CZ608" s="79"/>
      <c r="DA608" s="10">
        <v>2</v>
      </c>
    </row>
    <row r="609" spans="1:105" s="18" customFormat="1" x14ac:dyDescent="0.2">
      <c r="A609" s="44" t="s">
        <v>2372</v>
      </c>
      <c r="B609" s="43" t="s">
        <v>958</v>
      </c>
      <c r="C609" s="43" t="s">
        <v>958</v>
      </c>
      <c r="D609" s="42" t="s">
        <v>958</v>
      </c>
      <c r="E609" s="42" t="str">
        <f t="shared" ref="E609:E619" si="538">CONCATENATE(RIGHT(F609,LEN(F609)-SEARCH(" ",F609)), ", ", LEFT(F609, SEARCH(" ", F609)))</f>
        <v xml:space="preserve">Norstrom, Mattias </v>
      </c>
      <c r="F609" s="42" t="s">
        <v>2877</v>
      </c>
      <c r="G609" s="45" t="s">
        <v>2374</v>
      </c>
      <c r="H609" s="43">
        <v>66</v>
      </c>
      <c r="I609" s="64">
        <v>2</v>
      </c>
      <c r="J609" s="64">
        <v>11</v>
      </c>
      <c r="K609" s="64">
        <v>13</v>
      </c>
      <c r="L609" s="43">
        <v>3</v>
      </c>
      <c r="M609">
        <v>40</v>
      </c>
      <c r="N609">
        <v>54</v>
      </c>
      <c r="O609" s="4">
        <f t="shared" ref="O609:O619" si="539">IF(N609=0,0,I609/N609)</f>
        <v>3.7037037037037035E-2</v>
      </c>
      <c r="P609"/>
      <c r="Q609">
        <v>1</v>
      </c>
      <c r="R609">
        <v>0</v>
      </c>
      <c r="S609">
        <v>0</v>
      </c>
      <c r="T609">
        <v>0</v>
      </c>
      <c r="U609" s="4">
        <f t="shared" ref="U609:U619" si="540">IF(S609+T609=0,0,S609/(S609+T609))</f>
        <v>0</v>
      </c>
      <c r="V609">
        <v>0</v>
      </c>
      <c r="W609">
        <v>1</v>
      </c>
      <c r="X609">
        <v>0</v>
      </c>
      <c r="Y609">
        <v>0</v>
      </c>
      <c r="Z609">
        <v>2</v>
      </c>
      <c r="AA609">
        <v>1</v>
      </c>
      <c r="AB609">
        <v>9</v>
      </c>
      <c r="AC609" s="9">
        <f t="shared" si="499"/>
        <v>12.170385395537526</v>
      </c>
      <c r="AD609" s="9">
        <f t="shared" si="500"/>
        <v>0</v>
      </c>
      <c r="AE609" s="9">
        <f t="shared" si="501"/>
        <v>0</v>
      </c>
      <c r="AF609" s="9">
        <f t="shared" si="502"/>
        <v>2.7995956139668716</v>
      </c>
      <c r="AG609" s="9">
        <f t="shared" si="503"/>
        <v>1.1449471257056532</v>
      </c>
      <c r="AH609" s="9">
        <f t="shared" si="504"/>
        <v>10.304524131350878</v>
      </c>
      <c r="AI609" s="58">
        <f t="shared" si="505"/>
        <v>2.0609048262701757</v>
      </c>
      <c r="AJ609" s="58">
        <f t="shared" si="506"/>
        <v>4.8681541582150096</v>
      </c>
      <c r="AK609" s="58">
        <f t="shared" si="507"/>
        <v>1.1198382455867486</v>
      </c>
      <c r="AL609" s="58">
        <f t="shared" si="508"/>
        <v>2.0609048262701757</v>
      </c>
      <c r="AM609" s="58">
        <f t="shared" si="509"/>
        <v>2.4340770791075048</v>
      </c>
      <c r="AN609" s="58">
        <f t="shared" si="510"/>
        <v>6.1591103507271168</v>
      </c>
      <c r="AO609" s="56">
        <v>1048.0833333333333</v>
      </c>
      <c r="AP609" s="56">
        <v>24.65</v>
      </c>
      <c r="AQ609" s="56">
        <v>214.31666666666666</v>
      </c>
      <c r="AR609" s="57">
        <f>SUM(AO609:AQ609)</f>
        <v>1287.05</v>
      </c>
      <c r="AS609">
        <v>91</v>
      </c>
      <c r="AT609">
        <v>77</v>
      </c>
      <c r="AU609">
        <v>18</v>
      </c>
      <c r="AV609">
        <v>43</v>
      </c>
      <c r="AW609">
        <v>21</v>
      </c>
      <c r="AX609" s="9">
        <f t="shared" si="511"/>
        <v>4.2422594304805568</v>
      </c>
      <c r="AY609" s="9">
        <f t="shared" si="512"/>
        <v>3.5896041334835478</v>
      </c>
      <c r="AZ609" s="9">
        <f t="shared" si="513"/>
        <v>0.83912823899615396</v>
      </c>
      <c r="BA609" s="9">
        <f t="shared" si="514"/>
        <v>2.0045841264908124</v>
      </c>
      <c r="BB609" s="9">
        <f t="shared" si="515"/>
        <v>0.97898294549551301</v>
      </c>
      <c r="BC609" s="33">
        <f t="shared" si="516"/>
        <v>15.880050505050503</v>
      </c>
      <c r="BD609" s="33">
        <f t="shared" si="517"/>
        <v>3.2472222222222222</v>
      </c>
      <c r="BE609" s="33">
        <f t="shared" si="518"/>
        <v>0.37348484848484848</v>
      </c>
      <c r="BF609" s="42">
        <f>BI609-BG609-BH609</f>
        <v>36</v>
      </c>
      <c r="BG609" s="43">
        <v>2</v>
      </c>
      <c r="BH609" s="43">
        <v>4</v>
      </c>
      <c r="BI609" s="43">
        <v>42</v>
      </c>
      <c r="BJ609" s="42">
        <f>BM609-BK609-BL609</f>
        <v>36</v>
      </c>
      <c r="BK609" s="43">
        <v>1</v>
      </c>
      <c r="BL609" s="43">
        <v>22</v>
      </c>
      <c r="BM609" s="43">
        <v>59</v>
      </c>
      <c r="BN609" s="34">
        <f t="shared" ref="BN609:BN619" si="541">BU609+CA609</f>
        <v>36.786008696086206</v>
      </c>
      <c r="BO609" s="34">
        <f t="shared" ref="BO609:BO619" si="542">BN609/AR609*2000</f>
        <v>57.163293883044496</v>
      </c>
      <c r="BP609" s="33">
        <v>2.0674344658517927</v>
      </c>
      <c r="BQ609" s="33">
        <v>1.0182473108504211</v>
      </c>
      <c r="BR609" s="33">
        <v>-1.3273046242257249</v>
      </c>
      <c r="BS609" s="33">
        <v>0.94425414403585395</v>
      </c>
      <c r="BT609" s="33">
        <v>0</v>
      </c>
      <c r="BU609" s="9">
        <f t="shared" ref="BU609:BU619" si="543">SUM(BP609:BT609)</f>
        <v>2.7026312965123429</v>
      </c>
      <c r="BV609" s="34">
        <f t="shared" ref="BV609:BV619" si="544">BU609/AR609*2000</f>
        <v>4.1997300749968423</v>
      </c>
      <c r="BW609" s="33">
        <v>24.069434711203325</v>
      </c>
      <c r="BX609" s="33">
        <v>-0.65107596811582658</v>
      </c>
      <c r="BY609" s="33">
        <v>9.8343609403385521</v>
      </c>
      <c r="BZ609" s="33">
        <v>0.83065771614781114</v>
      </c>
      <c r="CA609" s="9">
        <f t="shared" ref="CA609:CA619" si="545">SUM(BW609:BZ609)</f>
        <v>34.083377399573862</v>
      </c>
      <c r="CB609" s="34">
        <f t="shared" ref="CB609:CB619" si="546">CA609/AR609*2000</f>
        <v>52.963563808047645</v>
      </c>
      <c r="CC609" s="47">
        <v>60.496257999999997</v>
      </c>
      <c r="CD609">
        <v>2083698</v>
      </c>
      <c r="CE609" s="68">
        <f t="shared" si="519"/>
        <v>2588836.9090909092</v>
      </c>
      <c r="CF609" s="62">
        <v>19.7</v>
      </c>
      <c r="CG609" s="62">
        <v>29.7</v>
      </c>
      <c r="CH609" s="62">
        <v>-5.3</v>
      </c>
      <c r="CI609" s="62">
        <v>0.3</v>
      </c>
      <c r="CJ609" s="63">
        <f t="shared" si="530"/>
        <v>0.3931805026157425</v>
      </c>
      <c r="CK609" s="62">
        <v>2.8</v>
      </c>
      <c r="CL609" s="63">
        <f t="shared" si="531"/>
        <v>3.6696846910802634</v>
      </c>
      <c r="CM609" s="62">
        <v>3.1</v>
      </c>
      <c r="CN609" t="s">
        <v>549</v>
      </c>
      <c r="CO609" t="s">
        <v>3168</v>
      </c>
      <c r="CP609"/>
      <c r="CQ609" t="s">
        <v>2436</v>
      </c>
      <c r="CR609">
        <v>74</v>
      </c>
      <c r="CS609">
        <v>210</v>
      </c>
      <c r="CT609">
        <v>4</v>
      </c>
      <c r="CU609" t="s">
        <v>3402</v>
      </c>
      <c r="CV609"/>
      <c r="CW609"/>
      <c r="CX609"/>
      <c r="CY609"/>
      <c r="CZ609" s="72">
        <v>4250000</v>
      </c>
      <c r="DA609">
        <v>0</v>
      </c>
    </row>
    <row r="610" spans="1:105" x14ac:dyDescent="0.2">
      <c r="A610" s="38" t="s">
        <v>2452</v>
      </c>
      <c r="B610" t="s">
        <v>958</v>
      </c>
      <c r="C610" t="s">
        <v>958</v>
      </c>
      <c r="D610" s="83" t="s">
        <v>958</v>
      </c>
      <c r="E610" t="str">
        <f t="shared" si="538"/>
        <v xml:space="preserve">Modano, Mike </v>
      </c>
      <c r="F610" t="s">
        <v>357</v>
      </c>
      <c r="G610" t="s">
        <v>1537</v>
      </c>
      <c r="H610">
        <v>59</v>
      </c>
      <c r="I610">
        <v>22</v>
      </c>
      <c r="J610">
        <v>21</v>
      </c>
      <c r="K610">
        <f>I610+J610</f>
        <v>43</v>
      </c>
      <c r="L610">
        <v>9</v>
      </c>
      <c r="M610">
        <v>34</v>
      </c>
      <c r="N610">
        <v>141</v>
      </c>
      <c r="O610" s="4">
        <f t="shared" si="539"/>
        <v>0.15602836879432624</v>
      </c>
      <c r="P610">
        <v>1395</v>
      </c>
      <c r="Q610">
        <v>7</v>
      </c>
      <c r="R610">
        <v>0</v>
      </c>
      <c r="S610">
        <v>479</v>
      </c>
      <c r="T610">
        <v>439</v>
      </c>
      <c r="U610" s="4">
        <f t="shared" si="540"/>
        <v>0.52178649237472763</v>
      </c>
      <c r="V610" s="40">
        <v>28.5</v>
      </c>
      <c r="W610">
        <v>9</v>
      </c>
      <c r="X610">
        <v>9</v>
      </c>
      <c r="Y610">
        <v>0</v>
      </c>
      <c r="Z610">
        <v>1</v>
      </c>
      <c r="AA610">
        <f>I610-W610-Y610</f>
        <v>13</v>
      </c>
      <c r="AB610">
        <f>J610-X610-Z610</f>
        <v>11</v>
      </c>
      <c r="AC610" s="9">
        <f t="shared" si="499"/>
        <v>12.335338460367016</v>
      </c>
      <c r="AD610" s="9">
        <f t="shared" si="500"/>
        <v>12.335338460367016</v>
      </c>
      <c r="AE610" s="9">
        <f t="shared" si="501"/>
        <v>0</v>
      </c>
      <c r="AF610" s="9">
        <f t="shared" si="502"/>
        <v>3.3879164313946926</v>
      </c>
      <c r="AG610" s="9">
        <f t="shared" si="503"/>
        <v>20.035961983046491</v>
      </c>
      <c r="AH610" s="9">
        <f t="shared" si="504"/>
        <v>16.953506293347033</v>
      </c>
      <c r="AI610" s="6">
        <f t="shared" si="505"/>
        <v>2.4659645517595683</v>
      </c>
      <c r="AJ610" s="6">
        <f t="shared" si="506"/>
        <v>6.3047285464098071</v>
      </c>
      <c r="AK610" s="6">
        <f t="shared" si="507"/>
        <v>0.67758328627893849</v>
      </c>
      <c r="AL610" s="6">
        <f t="shared" si="508"/>
        <v>1.4641664526072438</v>
      </c>
      <c r="AM610" s="6">
        <f t="shared" si="509"/>
        <v>0.54823726490520064</v>
      </c>
      <c r="AN610" s="6">
        <f t="shared" si="510"/>
        <v>3.3879164313946926</v>
      </c>
      <c r="AO610" s="33">
        <v>778.6</v>
      </c>
      <c r="AP610" s="33">
        <v>218.88333333333333</v>
      </c>
      <c r="AQ610" s="33">
        <v>88.55</v>
      </c>
      <c r="AR610" s="32">
        <v>1086.0333333333333</v>
      </c>
      <c r="AS610" s="40">
        <v>13</v>
      </c>
      <c r="AT610" s="40">
        <v>20</v>
      </c>
      <c r="AU610" s="40">
        <v>50</v>
      </c>
      <c r="AV610" s="40">
        <v>62</v>
      </c>
      <c r="AW610" s="40">
        <v>47</v>
      </c>
      <c r="AX610" s="9">
        <f t="shared" si="511"/>
        <v>0.71820999969307264</v>
      </c>
      <c r="AY610" s="9">
        <f t="shared" si="512"/>
        <v>1.1049384610662656</v>
      </c>
      <c r="AZ610" s="9">
        <f t="shared" si="513"/>
        <v>2.7623461526656641</v>
      </c>
      <c r="BA610" s="9">
        <f t="shared" si="514"/>
        <v>3.4253092293054235</v>
      </c>
      <c r="BB610" s="9">
        <f t="shared" si="515"/>
        <v>2.5966053835057243</v>
      </c>
      <c r="BC610" s="9">
        <f t="shared" si="516"/>
        <v>13.196610169491526</v>
      </c>
      <c r="BD610" s="9">
        <f t="shared" si="517"/>
        <v>1.5008474576271187</v>
      </c>
      <c r="BE610" s="9">
        <f t="shared" si="518"/>
        <v>3.7098870056497173</v>
      </c>
      <c r="BF610" s="3">
        <v>32</v>
      </c>
      <c r="BG610" s="3">
        <v>23</v>
      </c>
      <c r="BH610" s="3">
        <v>1</v>
      </c>
      <c r="BI610" s="3">
        <v>56</v>
      </c>
      <c r="BJ610" s="3">
        <v>19</v>
      </c>
      <c r="BK610" s="3">
        <v>2</v>
      </c>
      <c r="BL610" s="3">
        <v>5</v>
      </c>
      <c r="BM610" s="3">
        <v>26</v>
      </c>
      <c r="BN610" s="34">
        <f t="shared" si="541"/>
        <v>50.932728691523337</v>
      </c>
      <c r="BO610" s="34">
        <f t="shared" si="542"/>
        <v>93.795884763862389</v>
      </c>
      <c r="BP610" s="34">
        <v>19.456830356825691</v>
      </c>
      <c r="BQ610" s="34">
        <v>13.37499729060924</v>
      </c>
      <c r="BR610" s="34">
        <v>0.50648030709215186</v>
      </c>
      <c r="BS610" s="34">
        <v>-0.1139636237510714</v>
      </c>
      <c r="BT610" s="34">
        <v>-1.6740648617561162</v>
      </c>
      <c r="BU610" s="34">
        <f t="shared" si="543"/>
        <v>31.550279469019905</v>
      </c>
      <c r="BV610" s="34">
        <f t="shared" si="544"/>
        <v>58.101862071182417</v>
      </c>
      <c r="BW610" s="34">
        <v>10.634519819385671</v>
      </c>
      <c r="BX610" s="34">
        <v>0.24271931586872086</v>
      </c>
      <c r="BY610" s="34">
        <v>6.756373825027584</v>
      </c>
      <c r="BZ610" s="34">
        <v>1.7488362622214568</v>
      </c>
      <c r="CA610" s="34">
        <f t="shared" si="545"/>
        <v>19.382449222503432</v>
      </c>
      <c r="CB610" s="34">
        <f t="shared" si="546"/>
        <v>35.694022692679965</v>
      </c>
      <c r="CC610" s="15">
        <v>73</v>
      </c>
      <c r="CD610" s="7">
        <v>3540595</v>
      </c>
      <c r="CE610" s="68">
        <f t="shared" si="519"/>
        <v>4920826.9491525423</v>
      </c>
      <c r="CF610" s="9">
        <v>21.6</v>
      </c>
      <c r="CG610" s="9">
        <v>18.5</v>
      </c>
      <c r="CH610" s="9">
        <v>9.1999999999999993</v>
      </c>
      <c r="CI610" s="9">
        <v>6.7</v>
      </c>
      <c r="CJ610" s="9">
        <f t="shared" si="530"/>
        <v>9.6163046598411643</v>
      </c>
      <c r="CK610" s="9">
        <v>4</v>
      </c>
      <c r="CL610" s="9">
        <f t="shared" si="531"/>
        <v>5.741077408860396</v>
      </c>
      <c r="CM610" s="9">
        <v>10.7</v>
      </c>
      <c r="CN610" t="s">
        <v>3405</v>
      </c>
      <c r="CO610" t="s">
        <v>3406</v>
      </c>
      <c r="CP610" t="s">
        <v>3105</v>
      </c>
      <c r="CQ610" t="s">
        <v>2414</v>
      </c>
      <c r="CR610">
        <v>75</v>
      </c>
      <c r="CS610">
        <v>210</v>
      </c>
      <c r="CU610" t="s">
        <v>3402</v>
      </c>
      <c r="CV610" t="s">
        <v>2382</v>
      </c>
      <c r="CW610">
        <v>3</v>
      </c>
      <c r="CX610">
        <v>0</v>
      </c>
      <c r="CY610">
        <v>0</v>
      </c>
      <c r="CZ610" s="70"/>
      <c r="DA610">
        <v>0</v>
      </c>
    </row>
    <row r="611" spans="1:105" x14ac:dyDescent="0.2">
      <c r="A611" s="44" t="s">
        <v>2372</v>
      </c>
      <c r="B611" s="43" t="s">
        <v>958</v>
      </c>
      <c r="C611" s="43" t="s">
        <v>958</v>
      </c>
      <c r="D611" s="83" t="s">
        <v>958</v>
      </c>
      <c r="E611" s="42" t="str">
        <f t="shared" si="538"/>
        <v xml:space="preserve">Modano, Mike </v>
      </c>
      <c r="F611" s="42" t="s">
        <v>357</v>
      </c>
      <c r="G611" s="45" t="s">
        <v>2373</v>
      </c>
      <c r="H611" s="43">
        <v>82</v>
      </c>
      <c r="I611" s="64">
        <v>21</v>
      </c>
      <c r="J611" s="64">
        <v>36</v>
      </c>
      <c r="K611" s="64">
        <v>57</v>
      </c>
      <c r="L611" s="43">
        <v>-11</v>
      </c>
      <c r="M611">
        <v>48</v>
      </c>
      <c r="N611">
        <v>200</v>
      </c>
      <c r="O611" s="4">
        <f t="shared" si="539"/>
        <v>0.105</v>
      </c>
      <c r="Q611">
        <v>4</v>
      </c>
      <c r="R611">
        <v>0</v>
      </c>
      <c r="S611">
        <v>563</v>
      </c>
      <c r="T611">
        <v>582</v>
      </c>
      <c r="U611" s="4">
        <f t="shared" si="540"/>
        <v>0.49170305676855897</v>
      </c>
      <c r="V611">
        <v>26.4</v>
      </c>
      <c r="W611">
        <v>5</v>
      </c>
      <c r="X611">
        <v>18</v>
      </c>
      <c r="Y611">
        <v>1</v>
      </c>
      <c r="Z611">
        <v>1</v>
      </c>
      <c r="AA611">
        <v>15</v>
      </c>
      <c r="AB611">
        <v>17</v>
      </c>
      <c r="AC611" s="9">
        <f t="shared" si="499"/>
        <v>4.3549791928771899</v>
      </c>
      <c r="AD611" s="9">
        <f t="shared" si="500"/>
        <v>15.677925094357882</v>
      </c>
      <c r="AE611" s="9">
        <f t="shared" si="501"/>
        <v>2.0939972080037226</v>
      </c>
      <c r="AF611" s="9">
        <f t="shared" si="502"/>
        <v>2.0939972080037226</v>
      </c>
      <c r="AG611" s="9">
        <f t="shared" si="503"/>
        <v>16.514771545660285</v>
      </c>
      <c r="AH611" s="9">
        <f t="shared" si="504"/>
        <v>18.716741085081654</v>
      </c>
      <c r="AI611" s="58">
        <f t="shared" si="505"/>
        <v>2.3671172548779742</v>
      </c>
      <c r="AJ611" s="58">
        <f t="shared" si="506"/>
        <v>7.1421658763185913</v>
      </c>
      <c r="AK611" s="58">
        <f t="shared" si="507"/>
        <v>1.2563983248022335</v>
      </c>
      <c r="AL611" s="58">
        <f t="shared" si="508"/>
        <v>2.8075111627622484</v>
      </c>
      <c r="AM611" s="58">
        <f t="shared" si="509"/>
        <v>1.0451950062905253</v>
      </c>
      <c r="AN611" s="58">
        <f t="shared" si="510"/>
        <v>3.7691949744067004</v>
      </c>
      <c r="AO611" s="56">
        <v>1089.9333333333334</v>
      </c>
      <c r="AP611" s="56">
        <v>344.43333333333334</v>
      </c>
      <c r="AQ611" s="56">
        <v>143.26666666666668</v>
      </c>
      <c r="AR611" s="57">
        <f>SUM(AO611:AQ611)</f>
        <v>1577.6333333333334</v>
      </c>
      <c r="AS611">
        <v>28</v>
      </c>
      <c r="AT611">
        <v>10</v>
      </c>
      <c r="AU611">
        <v>93</v>
      </c>
      <c r="AV611">
        <v>82</v>
      </c>
      <c r="AW611">
        <v>86</v>
      </c>
      <c r="AX611" s="9">
        <f t="shared" si="511"/>
        <v>1.0648862219780684</v>
      </c>
      <c r="AY611" s="9">
        <f t="shared" si="512"/>
        <v>0.38031650784931015</v>
      </c>
      <c r="AZ611" s="9">
        <f t="shared" si="513"/>
        <v>3.5369435229985844</v>
      </c>
      <c r="BA611" s="9">
        <f t="shared" si="514"/>
        <v>3.1185953643643427</v>
      </c>
      <c r="BB611" s="9">
        <f t="shared" si="515"/>
        <v>3.2707219675040671</v>
      </c>
      <c r="BC611" s="33">
        <f t="shared" si="516"/>
        <v>13.291869918699188</v>
      </c>
      <c r="BD611" s="33">
        <f t="shared" si="517"/>
        <v>1.7471544715447156</v>
      </c>
      <c r="BE611" s="33">
        <f t="shared" si="518"/>
        <v>4.2004065040650405</v>
      </c>
      <c r="BF611" s="42">
        <f>BI611-BG611-BH611</f>
        <v>43</v>
      </c>
      <c r="BG611" s="43">
        <v>41</v>
      </c>
      <c r="BH611" s="43">
        <v>3</v>
      </c>
      <c r="BI611" s="43">
        <v>87</v>
      </c>
      <c r="BJ611" s="42">
        <f>BM611-BK611-BL611</f>
        <v>51</v>
      </c>
      <c r="BK611" s="43">
        <v>6</v>
      </c>
      <c r="BL611" s="43">
        <v>9</v>
      </c>
      <c r="BM611" s="43">
        <v>66</v>
      </c>
      <c r="BN611" s="34">
        <f t="shared" si="541"/>
        <v>50.123220696610048</v>
      </c>
      <c r="BO611" s="34">
        <f t="shared" si="542"/>
        <v>63.542294191650001</v>
      </c>
      <c r="BP611" s="33">
        <v>21.061195110191914</v>
      </c>
      <c r="BQ611" s="33">
        <v>7.5554626623477992</v>
      </c>
      <c r="BR611" s="33">
        <v>-0.36058888802465017</v>
      </c>
      <c r="BS611" s="33">
        <v>1.5552041708216586</v>
      </c>
      <c r="BT611" s="33">
        <v>3.6971815702808946</v>
      </c>
      <c r="BU611" s="9">
        <f t="shared" si="543"/>
        <v>33.508454625617617</v>
      </c>
      <c r="BV611" s="34">
        <f t="shared" si="544"/>
        <v>42.479394822139845</v>
      </c>
      <c r="BW611" s="33">
        <v>6.2423102326423665</v>
      </c>
      <c r="BX611" s="33">
        <v>5.1430801621403066E-2</v>
      </c>
      <c r="BY611" s="33">
        <v>8.9739749697172506</v>
      </c>
      <c r="BZ611" s="33">
        <v>1.3470500670114161</v>
      </c>
      <c r="CA611" s="9">
        <f t="shared" si="545"/>
        <v>16.614766070992435</v>
      </c>
      <c r="CB611" s="34">
        <f t="shared" si="546"/>
        <v>21.062899369510152</v>
      </c>
      <c r="CC611" s="47">
        <v>46.703204999999997</v>
      </c>
      <c r="CD611">
        <v>2646929</v>
      </c>
      <c r="CE611" s="68">
        <f t="shared" si="519"/>
        <v>2646929</v>
      </c>
      <c r="CF611" s="62">
        <v>35</v>
      </c>
      <c r="CG611" s="62">
        <v>28.9</v>
      </c>
      <c r="CH611" s="62">
        <v>-11.9</v>
      </c>
      <c r="CI611" s="62">
        <v>5.4</v>
      </c>
      <c r="CJ611" s="63">
        <f t="shared" si="530"/>
        <v>5.2291801162040032</v>
      </c>
      <c r="CK611" s="62">
        <v>0.5</v>
      </c>
      <c r="CL611" s="63">
        <f t="shared" si="531"/>
        <v>0.48418334409296315</v>
      </c>
      <c r="CM611" s="62">
        <v>6</v>
      </c>
      <c r="CN611" t="s">
        <v>583</v>
      </c>
      <c r="CO611" t="s">
        <v>3406</v>
      </c>
      <c r="CP611" t="s">
        <v>3105</v>
      </c>
      <c r="CQ611" t="s">
        <v>2414</v>
      </c>
      <c r="CR611">
        <v>75</v>
      </c>
      <c r="CS611">
        <v>210</v>
      </c>
      <c r="CT611">
        <v>9</v>
      </c>
      <c r="CU611" t="s">
        <v>3402</v>
      </c>
      <c r="CZ611" s="72">
        <v>3450000</v>
      </c>
      <c r="DA611">
        <v>0</v>
      </c>
    </row>
    <row r="612" spans="1:105" x14ac:dyDescent="0.2">
      <c r="A612" s="38" t="s">
        <v>2452</v>
      </c>
      <c r="B612" t="s">
        <v>958</v>
      </c>
      <c r="C612" t="s">
        <v>958</v>
      </c>
      <c r="D612" t="s">
        <v>958</v>
      </c>
      <c r="E612" t="str">
        <f t="shared" si="538"/>
        <v xml:space="preserve">Ribeiro, Mike </v>
      </c>
      <c r="F612" t="s">
        <v>479</v>
      </c>
      <c r="G612" t="s">
        <v>1537</v>
      </c>
      <c r="H612">
        <v>81</v>
      </c>
      <c r="I612">
        <v>18</v>
      </c>
      <c r="J612">
        <v>41</v>
      </c>
      <c r="K612">
        <f>I612+J612</f>
        <v>59</v>
      </c>
      <c r="L612">
        <v>3</v>
      </c>
      <c r="M612">
        <v>22</v>
      </c>
      <c r="N612">
        <v>111</v>
      </c>
      <c r="O612" s="4">
        <f t="shared" si="539"/>
        <v>0.16216216216216217</v>
      </c>
      <c r="P612">
        <v>1372</v>
      </c>
      <c r="Q612">
        <v>3</v>
      </c>
      <c r="R612">
        <v>0</v>
      </c>
      <c r="S612">
        <v>316</v>
      </c>
      <c r="T612">
        <v>362</v>
      </c>
      <c r="U612" s="4">
        <f t="shared" si="540"/>
        <v>0.46607669616519176</v>
      </c>
      <c r="V612" s="40">
        <v>15.3</v>
      </c>
      <c r="W612">
        <v>6</v>
      </c>
      <c r="X612">
        <v>21</v>
      </c>
      <c r="Y612">
        <v>0</v>
      </c>
      <c r="Z612">
        <v>0</v>
      </c>
      <c r="AA612">
        <f>I612-W612-Y612</f>
        <v>12</v>
      </c>
      <c r="AB612">
        <f>J612-X612-Z612</f>
        <v>20</v>
      </c>
      <c r="AC612" s="9">
        <f t="shared" si="499"/>
        <v>5.5057096247960846</v>
      </c>
      <c r="AD612" s="9">
        <f t="shared" si="500"/>
        <v>19.269983686786297</v>
      </c>
      <c r="AE612" s="9">
        <f t="shared" si="501"/>
        <v>0</v>
      </c>
      <c r="AF612" s="9">
        <f t="shared" si="502"/>
        <v>0</v>
      </c>
      <c r="AG612" s="9">
        <f t="shared" si="503"/>
        <v>16.324062877871828</v>
      </c>
      <c r="AH612" s="9">
        <f t="shared" si="504"/>
        <v>27.206771463119715</v>
      </c>
      <c r="AI612" s="6">
        <f t="shared" si="505"/>
        <v>2.7206771463119717</v>
      </c>
      <c r="AJ612" s="6">
        <f t="shared" si="506"/>
        <v>7.8915171288743871</v>
      </c>
      <c r="AK612" s="6">
        <f t="shared" si="507"/>
        <v>0</v>
      </c>
      <c r="AL612" s="6">
        <f t="shared" si="508"/>
        <v>2.1085247883917777</v>
      </c>
      <c r="AM612" s="6">
        <f t="shared" si="509"/>
        <v>0.18352365415986951</v>
      </c>
      <c r="AN612" s="6">
        <f t="shared" si="510"/>
        <v>0</v>
      </c>
      <c r="AO612" s="33">
        <v>882.13333333333321</v>
      </c>
      <c r="AP612" s="33">
        <v>326.93333333333334</v>
      </c>
      <c r="AQ612" s="33">
        <v>0.73333333333333328</v>
      </c>
      <c r="AR612" s="32">
        <v>1209.8</v>
      </c>
      <c r="AS612" s="40">
        <v>25</v>
      </c>
      <c r="AT612" s="40">
        <v>88</v>
      </c>
      <c r="AU612" s="40">
        <v>31</v>
      </c>
      <c r="AV612" s="40">
        <v>56</v>
      </c>
      <c r="AW612" s="40">
        <v>35</v>
      </c>
      <c r="AX612" s="9">
        <f t="shared" si="511"/>
        <v>1.2398743593982477</v>
      </c>
      <c r="AY612" s="9">
        <f t="shared" si="512"/>
        <v>4.3643577450818318</v>
      </c>
      <c r="AZ612" s="9">
        <f t="shared" si="513"/>
        <v>1.5374442056538271</v>
      </c>
      <c r="BA612" s="9">
        <f t="shared" si="514"/>
        <v>2.7773185650520746</v>
      </c>
      <c r="BB612" s="9">
        <f t="shared" si="515"/>
        <v>1.7358241031575468</v>
      </c>
      <c r="BC612" s="9">
        <f t="shared" si="516"/>
        <v>10.890534979423867</v>
      </c>
      <c r="BD612" s="9">
        <f t="shared" si="517"/>
        <v>9.0534979423868307E-3</v>
      </c>
      <c r="BE612" s="9">
        <f t="shared" si="518"/>
        <v>4.0362139917695474</v>
      </c>
      <c r="BF612" s="3">
        <v>40</v>
      </c>
      <c r="BG612" s="3">
        <v>43</v>
      </c>
      <c r="BH612" s="3">
        <v>0</v>
      </c>
      <c r="BI612" s="3">
        <v>83</v>
      </c>
      <c r="BJ612" s="3">
        <v>31</v>
      </c>
      <c r="BK612" s="3">
        <v>1</v>
      </c>
      <c r="BL612" s="3">
        <v>0</v>
      </c>
      <c r="BM612" s="3">
        <v>32</v>
      </c>
      <c r="BN612" s="34">
        <f t="shared" si="541"/>
        <v>62.690635899696417</v>
      </c>
      <c r="BO612" s="34">
        <f t="shared" si="542"/>
        <v>103.63801603520652</v>
      </c>
      <c r="BP612" s="34">
        <v>22.99235335475959</v>
      </c>
      <c r="BQ612" s="34">
        <v>11.694495433175385</v>
      </c>
      <c r="BR612" s="34">
        <v>0.56419987924258197</v>
      </c>
      <c r="BS612" s="34">
        <v>-1.0305946070531214E-2</v>
      </c>
      <c r="BT612" s="34">
        <v>10.788992256822</v>
      </c>
      <c r="BU612" s="34">
        <f t="shared" si="543"/>
        <v>46.029734977929024</v>
      </c>
      <c r="BV612" s="34">
        <f t="shared" si="544"/>
        <v>76.094784225374482</v>
      </c>
      <c r="BW612" s="34">
        <v>7.9914309843011804</v>
      </c>
      <c r="BX612" s="34">
        <v>0.82194107959570029</v>
      </c>
      <c r="BY612" s="34">
        <v>8.4094735087185055E-2</v>
      </c>
      <c r="BZ612" s="34">
        <v>7.763434122783333</v>
      </c>
      <c r="CA612" s="34">
        <f t="shared" si="545"/>
        <v>16.660900921767396</v>
      </c>
      <c r="CB612" s="34">
        <f t="shared" si="546"/>
        <v>27.543231809832033</v>
      </c>
      <c r="CC612" s="15">
        <v>70</v>
      </c>
      <c r="CD612" s="7">
        <v>3874476</v>
      </c>
      <c r="CE612" s="68">
        <f t="shared" si="519"/>
        <v>3922309.0370370368</v>
      </c>
      <c r="CF612" s="9">
        <v>31.7</v>
      </c>
      <c r="CG612" s="9">
        <v>22.7</v>
      </c>
      <c r="CH612" s="9">
        <v>4.5</v>
      </c>
      <c r="CI612" s="9">
        <v>6.2</v>
      </c>
      <c r="CJ612" s="9">
        <f t="shared" si="530"/>
        <v>8.065215506027231</v>
      </c>
      <c r="CK612" s="9">
        <v>3.6</v>
      </c>
      <c r="CL612" s="9">
        <f t="shared" si="531"/>
        <v>4.683028358338392</v>
      </c>
      <c r="CM612" s="9">
        <v>9.9</v>
      </c>
      <c r="CN612" t="s">
        <v>3459</v>
      </c>
      <c r="CO612" t="s">
        <v>3417</v>
      </c>
      <c r="CP612" t="s">
        <v>2399</v>
      </c>
      <c r="CQ612" t="s">
        <v>2400</v>
      </c>
      <c r="CR612">
        <v>72</v>
      </c>
      <c r="CS612">
        <v>178</v>
      </c>
      <c r="CT612">
        <v>63</v>
      </c>
      <c r="CU612" t="s">
        <v>3402</v>
      </c>
      <c r="CV612" t="s">
        <v>2382</v>
      </c>
      <c r="CW612">
        <v>9</v>
      </c>
      <c r="CX612">
        <v>4</v>
      </c>
      <c r="CY612">
        <v>2</v>
      </c>
      <c r="CZ612" s="70"/>
      <c r="DA612">
        <v>0</v>
      </c>
    </row>
    <row r="613" spans="1:105" x14ac:dyDescent="0.2">
      <c r="A613" s="44" t="s">
        <v>2372</v>
      </c>
      <c r="B613" s="43" t="s">
        <v>958</v>
      </c>
      <c r="C613" s="43" t="s">
        <v>958</v>
      </c>
      <c r="D613" s="42" t="s">
        <v>958</v>
      </c>
      <c r="E613" s="42" t="str">
        <f t="shared" si="538"/>
        <v xml:space="preserve">Ribeiro, Mike </v>
      </c>
      <c r="F613" s="42" t="s">
        <v>479</v>
      </c>
      <c r="G613" s="45" t="s">
        <v>2373</v>
      </c>
      <c r="H613" s="43">
        <v>76</v>
      </c>
      <c r="I613" s="64">
        <v>27</v>
      </c>
      <c r="J613" s="64">
        <v>56</v>
      </c>
      <c r="K613" s="64">
        <v>83</v>
      </c>
      <c r="L613" s="43">
        <v>21</v>
      </c>
      <c r="M613">
        <v>46</v>
      </c>
      <c r="N613">
        <v>107</v>
      </c>
      <c r="O613" s="4">
        <f t="shared" si="539"/>
        <v>0.25233644859813081</v>
      </c>
      <c r="Q613">
        <v>5</v>
      </c>
      <c r="R613">
        <v>0</v>
      </c>
      <c r="S613">
        <v>397</v>
      </c>
      <c r="T613">
        <v>486</v>
      </c>
      <c r="U613" s="4">
        <f t="shared" si="540"/>
        <v>0.44960362400906001</v>
      </c>
      <c r="V613">
        <v>22</v>
      </c>
      <c r="W613">
        <v>7</v>
      </c>
      <c r="X613">
        <v>24</v>
      </c>
      <c r="Y613">
        <v>0</v>
      </c>
      <c r="Z613">
        <v>0</v>
      </c>
      <c r="AA613">
        <v>20</v>
      </c>
      <c r="AB613">
        <v>32</v>
      </c>
      <c r="AC613" s="9">
        <f t="shared" si="499"/>
        <v>6.3758728873595789</v>
      </c>
      <c r="AD613" s="9">
        <f t="shared" si="500"/>
        <v>21.860135613804268</v>
      </c>
      <c r="AE613" s="9">
        <f t="shared" si="501"/>
        <v>0</v>
      </c>
      <c r="AF613" s="9">
        <f t="shared" si="502"/>
        <v>0</v>
      </c>
      <c r="AG613" s="9">
        <f t="shared" si="503"/>
        <v>22.442840889609275</v>
      </c>
      <c r="AH613" s="9">
        <f t="shared" si="504"/>
        <v>35.908545423374839</v>
      </c>
      <c r="AI613" s="58">
        <f t="shared" si="505"/>
        <v>3.3664261334413914</v>
      </c>
      <c r="AJ613" s="58">
        <f t="shared" si="506"/>
        <v>8.1975508551766012</v>
      </c>
      <c r="AK613" s="58">
        <f t="shared" si="507"/>
        <v>0</v>
      </c>
      <c r="AL613" s="58">
        <f t="shared" si="508"/>
        <v>2.0198556800648348</v>
      </c>
      <c r="AM613" s="58">
        <f t="shared" si="509"/>
        <v>0.54650339034510675</v>
      </c>
      <c r="AN613" s="58">
        <f t="shared" si="510"/>
        <v>37.113402061855673</v>
      </c>
      <c r="AO613" s="56">
        <v>1069.3833333333334</v>
      </c>
      <c r="AP613" s="56">
        <v>329.36666666666667</v>
      </c>
      <c r="AQ613" s="56">
        <v>1.6166666666666667</v>
      </c>
      <c r="AR613" s="57">
        <f>SUM(AO613:AQ613)</f>
        <v>1400.3666666666666</v>
      </c>
      <c r="AS613">
        <v>23</v>
      </c>
      <c r="AT613">
        <v>53</v>
      </c>
      <c r="AU613">
        <v>35</v>
      </c>
      <c r="AV613">
        <v>88</v>
      </c>
      <c r="AW613">
        <v>43</v>
      </c>
      <c r="AX613" s="9">
        <f t="shared" si="511"/>
        <v>0.98545619004546436</v>
      </c>
      <c r="AY613" s="9">
        <f t="shared" si="512"/>
        <v>2.2708338292352006</v>
      </c>
      <c r="AZ613" s="9">
        <f t="shared" si="513"/>
        <v>1.499607245721359</v>
      </c>
      <c r="BA613" s="9">
        <f t="shared" si="514"/>
        <v>3.7704410749565591</v>
      </c>
      <c r="BB613" s="9">
        <f t="shared" si="515"/>
        <v>1.8423746161719552</v>
      </c>
      <c r="BC613" s="33">
        <f t="shared" si="516"/>
        <v>14.070833333333335</v>
      </c>
      <c r="BD613" s="33">
        <f t="shared" si="517"/>
        <v>2.1271929824561404E-2</v>
      </c>
      <c r="BE613" s="33">
        <f t="shared" si="518"/>
        <v>4.3337719298245618</v>
      </c>
      <c r="BF613" s="42">
        <f>BI613-BG613-BH613</f>
        <v>60</v>
      </c>
      <c r="BG613" s="43">
        <v>45</v>
      </c>
      <c r="BH613" s="43">
        <v>0</v>
      </c>
      <c r="BI613" s="43">
        <v>105</v>
      </c>
      <c r="BJ613" s="42">
        <f>BM613-BK613-BL613</f>
        <v>36</v>
      </c>
      <c r="BK613" s="43">
        <v>3</v>
      </c>
      <c r="BL613" s="43">
        <v>1</v>
      </c>
      <c r="BM613" s="43">
        <v>40</v>
      </c>
      <c r="BN613" s="34">
        <f t="shared" si="541"/>
        <v>79.296165509459698</v>
      </c>
      <c r="BO613" s="34">
        <f t="shared" si="542"/>
        <v>113.2505755770532</v>
      </c>
      <c r="BP613" s="33">
        <v>46.131704108607401</v>
      </c>
      <c r="BQ613" s="33">
        <v>19.253979109486988</v>
      </c>
      <c r="BR613" s="33">
        <v>0.14296725412646233</v>
      </c>
      <c r="BS613" s="33">
        <v>-1.9567357779665357E-2</v>
      </c>
      <c r="BT613" s="33">
        <v>-5.1804944593325589E-2</v>
      </c>
      <c r="BU613" s="9">
        <f t="shared" si="543"/>
        <v>65.457278169847854</v>
      </c>
      <c r="BV613" s="34">
        <f t="shared" si="544"/>
        <v>93.485912979716531</v>
      </c>
      <c r="BW613" s="33">
        <v>10.361064875501727</v>
      </c>
      <c r="BX613" s="33">
        <v>0.61781923137021877</v>
      </c>
      <c r="BY613" s="33">
        <v>-0.44297570229565525</v>
      </c>
      <c r="BZ613" s="33">
        <v>3.302978935035553</v>
      </c>
      <c r="CA613" s="9">
        <f t="shared" si="545"/>
        <v>13.838887339611842</v>
      </c>
      <c r="CB613" s="34">
        <f t="shared" si="546"/>
        <v>19.764662597336667</v>
      </c>
      <c r="CC613" s="47">
        <v>77.504233999999997</v>
      </c>
      <c r="CD613">
        <v>7551770</v>
      </c>
      <c r="CE613" s="68">
        <f t="shared" si="519"/>
        <v>8147962.3684210526</v>
      </c>
      <c r="CF613" s="62">
        <v>35</v>
      </c>
      <c r="CG613" s="62">
        <v>25.1</v>
      </c>
      <c r="CH613" s="62">
        <v>22.7</v>
      </c>
      <c r="CI613" s="62">
        <v>14.4</v>
      </c>
      <c r="CJ613" s="63">
        <f t="shared" si="530"/>
        <v>16.634418228549976</v>
      </c>
      <c r="CK613" s="62">
        <v>5.6</v>
      </c>
      <c r="CL613" s="63">
        <f t="shared" si="531"/>
        <v>6.4689404222138789</v>
      </c>
      <c r="CM613" s="62">
        <v>19.5</v>
      </c>
      <c r="CN613" t="s">
        <v>586</v>
      </c>
      <c r="CO613" t="s">
        <v>3417</v>
      </c>
      <c r="CP613" t="s">
        <v>2399</v>
      </c>
      <c r="CQ613" t="s">
        <v>2400</v>
      </c>
      <c r="CR613">
        <v>72</v>
      </c>
      <c r="CS613">
        <v>178</v>
      </c>
      <c r="CT613">
        <v>63</v>
      </c>
      <c r="CU613" t="s">
        <v>3402</v>
      </c>
      <c r="CZ613" s="72">
        <v>2800000</v>
      </c>
      <c r="DA613">
        <v>0</v>
      </c>
    </row>
    <row r="614" spans="1:105" x14ac:dyDescent="0.2">
      <c r="A614" s="38" t="s">
        <v>2452</v>
      </c>
      <c r="B614" t="s">
        <v>958</v>
      </c>
      <c r="C614" t="s">
        <v>958</v>
      </c>
      <c r="D614" t="s">
        <v>958</v>
      </c>
      <c r="E614" t="str">
        <f t="shared" si="538"/>
        <v xml:space="preserve">Grossman, Nicklas </v>
      </c>
      <c r="F614" t="s">
        <v>141</v>
      </c>
      <c r="G614" t="s">
        <v>1524</v>
      </c>
      <c r="H614">
        <v>8</v>
      </c>
      <c r="I614">
        <v>0</v>
      </c>
      <c r="J614">
        <v>0</v>
      </c>
      <c r="K614">
        <f>I614+J614</f>
        <v>0</v>
      </c>
      <c r="L614">
        <v>-1</v>
      </c>
      <c r="M614">
        <v>4</v>
      </c>
      <c r="N614">
        <v>8</v>
      </c>
      <c r="O614" s="4">
        <f t="shared" si="539"/>
        <v>0</v>
      </c>
      <c r="P614">
        <v>141</v>
      </c>
      <c r="Q614">
        <v>0</v>
      </c>
      <c r="R614">
        <v>0</v>
      </c>
      <c r="S614">
        <v>0</v>
      </c>
      <c r="T614">
        <v>0</v>
      </c>
      <c r="U614" s="4">
        <f t="shared" si="540"/>
        <v>0</v>
      </c>
      <c r="V614" s="40">
        <v>0</v>
      </c>
      <c r="W614">
        <v>0</v>
      </c>
      <c r="X614">
        <v>0</v>
      </c>
      <c r="Y614">
        <v>0</v>
      </c>
      <c r="Z614">
        <v>0</v>
      </c>
      <c r="AA614">
        <f>I614-W614-Y614</f>
        <v>0</v>
      </c>
      <c r="AB614">
        <f>J614-X614-Z614</f>
        <v>0</v>
      </c>
      <c r="AC614" s="9">
        <f t="shared" si="499"/>
        <v>0</v>
      </c>
      <c r="AD614" s="9">
        <f t="shared" si="500"/>
        <v>0</v>
      </c>
      <c r="AE614" s="9">
        <f t="shared" si="501"/>
        <v>0</v>
      </c>
      <c r="AF614" s="9">
        <f t="shared" si="502"/>
        <v>0</v>
      </c>
      <c r="AG614" s="9">
        <f t="shared" si="503"/>
        <v>0</v>
      </c>
      <c r="AH614" s="9">
        <f t="shared" si="504"/>
        <v>0</v>
      </c>
      <c r="AI614" s="6">
        <f t="shared" si="505"/>
        <v>1.2111017661900756</v>
      </c>
      <c r="AJ614" s="6">
        <f t="shared" si="506"/>
        <v>0</v>
      </c>
      <c r="AK614" s="6">
        <f t="shared" si="507"/>
        <v>0</v>
      </c>
      <c r="AL614" s="6">
        <f t="shared" si="508"/>
        <v>1.8166526492851134</v>
      </c>
      <c r="AM614" s="6">
        <f t="shared" si="509"/>
        <v>0</v>
      </c>
      <c r="AN614" s="6">
        <f t="shared" si="510"/>
        <v>0</v>
      </c>
      <c r="AO614" s="32">
        <v>99.083333333333343</v>
      </c>
      <c r="AP614" s="32">
        <v>0.18333333333333332</v>
      </c>
      <c r="AQ614" s="32">
        <v>3.25</v>
      </c>
      <c r="AR614" s="32">
        <v>102.51666666666668</v>
      </c>
      <c r="AS614" s="40">
        <v>4</v>
      </c>
      <c r="AT614" s="40">
        <v>11</v>
      </c>
      <c r="AU614" s="40">
        <v>4</v>
      </c>
      <c r="AV614" s="40">
        <v>3</v>
      </c>
      <c r="AW614" s="40">
        <v>2</v>
      </c>
      <c r="AX614" s="9">
        <f t="shared" si="511"/>
        <v>2.341082750772232</v>
      </c>
      <c r="AY614" s="9">
        <f t="shared" si="512"/>
        <v>6.4379775646236377</v>
      </c>
      <c r="AZ614" s="9">
        <f t="shared" si="513"/>
        <v>2.341082750772232</v>
      </c>
      <c r="BA614" s="9">
        <f t="shared" si="514"/>
        <v>1.7558120630791738</v>
      </c>
      <c r="BB614" s="9">
        <f t="shared" si="515"/>
        <v>1.170541375386116</v>
      </c>
      <c r="BC614" s="9">
        <f t="shared" si="516"/>
        <v>12.385416666666668</v>
      </c>
      <c r="BD614" s="9">
        <f t="shared" si="517"/>
        <v>0.40625</v>
      </c>
      <c r="BE614" s="9">
        <f t="shared" si="518"/>
        <v>2.2916666666666665E-2</v>
      </c>
      <c r="BF614" s="3">
        <v>2</v>
      </c>
      <c r="BG614" s="3">
        <v>0</v>
      </c>
      <c r="BH614" s="3">
        <v>0</v>
      </c>
      <c r="BI614" s="3">
        <v>2</v>
      </c>
      <c r="BJ614" s="3">
        <v>3</v>
      </c>
      <c r="BK614" s="3">
        <v>0</v>
      </c>
      <c r="BL614" s="3">
        <v>0</v>
      </c>
      <c r="BM614" s="3">
        <v>3</v>
      </c>
      <c r="BN614" s="34">
        <f t="shared" si="541"/>
        <v>2.6481581364528859</v>
      </c>
      <c r="BO614" s="34">
        <f t="shared" si="542"/>
        <v>51.662977788058242</v>
      </c>
      <c r="BP614" s="34">
        <v>-0.84437532890418221</v>
      </c>
      <c r="BQ614" s="34">
        <v>-7.4116162101881232E-3</v>
      </c>
      <c r="BR614" s="34">
        <v>4.7809465162576753E-2</v>
      </c>
      <c r="BS614" s="34">
        <v>-8.5589093737465614E-3</v>
      </c>
      <c r="BT614" s="34">
        <v>0</v>
      </c>
      <c r="BU614" s="34">
        <f t="shared" si="543"/>
        <v>-0.81253638932554018</v>
      </c>
      <c r="BV614" s="34">
        <f t="shared" si="544"/>
        <v>-15.85179104520644</v>
      </c>
      <c r="BW614" s="34">
        <v>3.1353621153282742</v>
      </c>
      <c r="BX614" s="34">
        <v>5.1363974280497771E-3</v>
      </c>
      <c r="BY614" s="34">
        <v>0.4447126151141455</v>
      </c>
      <c r="BZ614" s="34">
        <v>-0.12451660209204303</v>
      </c>
      <c r="CA614" s="34">
        <f t="shared" si="545"/>
        <v>3.4606945257784263</v>
      </c>
      <c r="CB614" s="34">
        <f t="shared" si="546"/>
        <v>67.514768833264682</v>
      </c>
      <c r="CE614" s="68">
        <f t="shared" si="519"/>
        <v>165000</v>
      </c>
      <c r="CF614" s="9">
        <v>1.6</v>
      </c>
      <c r="CG614" s="9">
        <v>1.9</v>
      </c>
      <c r="CH614" s="9">
        <v>-1.1000000000000001</v>
      </c>
      <c r="CI614" s="9">
        <v>-0.4</v>
      </c>
      <c r="CJ614" s="9">
        <f t="shared" si="530"/>
        <v>-7.5507314771118459</v>
      </c>
      <c r="CK614" s="9">
        <v>0</v>
      </c>
      <c r="CL614" s="9">
        <f t="shared" si="531"/>
        <v>0</v>
      </c>
      <c r="CM614" s="9">
        <v>-0.3</v>
      </c>
      <c r="CN614" t="s">
        <v>1508</v>
      </c>
      <c r="CO614" t="s">
        <v>3168</v>
      </c>
      <c r="CQ614" t="s">
        <v>2436</v>
      </c>
      <c r="CR614">
        <v>75</v>
      </c>
      <c r="CS614">
        <v>206</v>
      </c>
      <c r="CU614" t="s">
        <v>3402</v>
      </c>
      <c r="CV614" t="s">
        <v>3090</v>
      </c>
      <c r="CW614">
        <v>0</v>
      </c>
      <c r="CX614">
        <v>0</v>
      </c>
      <c r="CY614">
        <v>0</v>
      </c>
      <c r="CZ614" s="70"/>
      <c r="DA614">
        <v>0</v>
      </c>
    </row>
    <row r="615" spans="1:105" x14ac:dyDescent="0.2">
      <c r="A615" s="44" t="s">
        <v>2372</v>
      </c>
      <c r="B615" s="46" t="s">
        <v>958</v>
      </c>
      <c r="C615" s="43" t="s">
        <v>958</v>
      </c>
      <c r="D615" s="82" t="s">
        <v>958</v>
      </c>
      <c r="E615" s="42" t="str">
        <f t="shared" si="538"/>
        <v xml:space="preserve">Grossman, Nicklas </v>
      </c>
      <c r="F615" s="42" t="s">
        <v>141</v>
      </c>
      <c r="G615" s="45" t="s">
        <v>2374</v>
      </c>
      <c r="H615" s="43">
        <v>62</v>
      </c>
      <c r="I615" s="64">
        <v>0</v>
      </c>
      <c r="J615" s="64">
        <v>7</v>
      </c>
      <c r="K615" s="64">
        <v>7</v>
      </c>
      <c r="L615" s="43">
        <v>10</v>
      </c>
      <c r="M615">
        <v>22</v>
      </c>
      <c r="N615">
        <v>34</v>
      </c>
      <c r="O615" s="4">
        <f t="shared" si="539"/>
        <v>0</v>
      </c>
      <c r="Q615">
        <v>0</v>
      </c>
      <c r="R615">
        <v>0</v>
      </c>
      <c r="S615">
        <v>0</v>
      </c>
      <c r="T615">
        <v>0</v>
      </c>
      <c r="U615" s="4">
        <f t="shared" si="540"/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7</v>
      </c>
      <c r="AC615" s="9">
        <f t="shared" si="499"/>
        <v>0</v>
      </c>
      <c r="AD615" s="9">
        <f t="shared" si="500"/>
        <v>0</v>
      </c>
      <c r="AE615" s="9">
        <f t="shared" si="501"/>
        <v>0</v>
      </c>
      <c r="AF615" s="9">
        <f t="shared" si="502"/>
        <v>0</v>
      </c>
      <c r="AG615" s="9">
        <f t="shared" si="503"/>
        <v>0</v>
      </c>
      <c r="AH615" s="9">
        <f t="shared" si="504"/>
        <v>10.076775431861805</v>
      </c>
      <c r="AI615" s="58">
        <f t="shared" si="505"/>
        <v>2.7351247600767752</v>
      </c>
      <c r="AJ615" s="58">
        <f t="shared" si="506"/>
        <v>0</v>
      </c>
      <c r="AK615" s="58">
        <f t="shared" si="507"/>
        <v>0.49382716049382719</v>
      </c>
      <c r="AL615" s="58">
        <f t="shared" si="508"/>
        <v>2.0873320537428022</v>
      </c>
      <c r="AM615" s="58">
        <f t="shared" si="509"/>
        <v>0</v>
      </c>
      <c r="AN615" s="58">
        <f t="shared" si="510"/>
        <v>5.4320987654320989</v>
      </c>
      <c r="AO615" s="56">
        <v>833.6</v>
      </c>
      <c r="AP615" s="56">
        <v>9.3666666666666671</v>
      </c>
      <c r="AQ615" s="56">
        <v>121.5</v>
      </c>
      <c r="AR615" s="57">
        <f>SUM(AO615:AQ615)</f>
        <v>964.4666666666667</v>
      </c>
      <c r="AS615">
        <v>43</v>
      </c>
      <c r="AT615">
        <v>87</v>
      </c>
      <c r="AU615">
        <v>14</v>
      </c>
      <c r="AV615">
        <v>26</v>
      </c>
      <c r="AW615">
        <v>8</v>
      </c>
      <c r="AX615" s="9">
        <f t="shared" si="511"/>
        <v>2.6750535701942351</v>
      </c>
      <c r="AY615" s="9">
        <f t="shared" si="512"/>
        <v>5.4123176885325224</v>
      </c>
      <c r="AZ615" s="9">
        <f t="shared" si="513"/>
        <v>0.87094767401672768</v>
      </c>
      <c r="BA615" s="9">
        <f t="shared" si="514"/>
        <v>1.6174742517453515</v>
      </c>
      <c r="BB615" s="9">
        <f t="shared" si="515"/>
        <v>0.49768438515241581</v>
      </c>
      <c r="BC615" s="33">
        <f t="shared" si="516"/>
        <v>13.445161290322581</v>
      </c>
      <c r="BD615" s="33">
        <f t="shared" si="517"/>
        <v>1.9596774193548387</v>
      </c>
      <c r="BE615" s="33">
        <f t="shared" si="518"/>
        <v>0.15107526881720432</v>
      </c>
      <c r="BF615" s="42">
        <f>BI615-BG615-BH615</f>
        <v>38</v>
      </c>
      <c r="BG615" s="43">
        <v>0</v>
      </c>
      <c r="BH615" s="43">
        <v>1</v>
      </c>
      <c r="BI615" s="43">
        <v>39</v>
      </c>
      <c r="BJ615" s="42">
        <f>BM615-BK615-BL615</f>
        <v>29</v>
      </c>
      <c r="BK615" s="43">
        <v>0</v>
      </c>
      <c r="BL615" s="43">
        <v>11</v>
      </c>
      <c r="BM615" s="43">
        <v>40</v>
      </c>
      <c r="BN615" s="34">
        <f t="shared" si="541"/>
        <v>26.2351072519822</v>
      </c>
      <c r="BO615" s="34">
        <f t="shared" si="542"/>
        <v>54.403346758793525</v>
      </c>
      <c r="BP615" s="33">
        <v>-0.51932416370050183</v>
      </c>
      <c r="BQ615" s="33">
        <v>-0.33204750038367736</v>
      </c>
      <c r="BR615" s="33">
        <v>-2.1887517843685576</v>
      </c>
      <c r="BS615" s="33">
        <v>-0.27952391054295789</v>
      </c>
      <c r="BT615" s="33">
        <v>0</v>
      </c>
      <c r="BU615" s="9">
        <f t="shared" si="543"/>
        <v>-3.3196473589956943</v>
      </c>
      <c r="BV615" s="34">
        <f t="shared" si="544"/>
        <v>-6.8839027282692218</v>
      </c>
      <c r="BW615" s="33">
        <v>19.492196268798438</v>
      </c>
      <c r="BX615" s="33">
        <v>0.25857472214221405</v>
      </c>
      <c r="BY615" s="33">
        <v>6.6379238632898119</v>
      </c>
      <c r="BZ615" s="33">
        <v>3.1660597567474311</v>
      </c>
      <c r="CA615" s="9">
        <f t="shared" si="545"/>
        <v>29.554754610977895</v>
      </c>
      <c r="CB615" s="34">
        <f t="shared" si="546"/>
        <v>61.287249487062752</v>
      </c>
      <c r="CC615" s="47">
        <v>70.008476000000002</v>
      </c>
      <c r="CD615">
        <v>2231483</v>
      </c>
      <c r="CE615" s="68">
        <f t="shared" si="519"/>
        <v>2951316.2258064519</v>
      </c>
      <c r="CF615" s="62">
        <v>16.8</v>
      </c>
      <c r="CG615" s="62">
        <v>23.1</v>
      </c>
      <c r="CH615" s="62">
        <v>4.7</v>
      </c>
      <c r="CI615" s="62">
        <v>-1.3</v>
      </c>
      <c r="CJ615" s="63">
        <f t="shared" si="530"/>
        <v>-2.3737066342057211</v>
      </c>
      <c r="CK615" s="62">
        <v>4.0999999999999996</v>
      </c>
      <c r="CL615" s="63">
        <f t="shared" si="531"/>
        <v>7.4863055386488115</v>
      </c>
      <c r="CM615" s="62">
        <v>2.8</v>
      </c>
      <c r="CN615" t="s">
        <v>612</v>
      </c>
      <c r="CO615" t="s">
        <v>3168</v>
      </c>
      <c r="CQ615" t="s">
        <v>2436</v>
      </c>
      <c r="CR615">
        <v>75</v>
      </c>
      <c r="CS615">
        <v>206</v>
      </c>
      <c r="CT615">
        <v>2</v>
      </c>
      <c r="CU615" t="s">
        <v>3402</v>
      </c>
      <c r="CV615" t="s">
        <v>3090</v>
      </c>
      <c r="CZ615" s="72">
        <v>600000</v>
      </c>
      <c r="DA615">
        <v>0</v>
      </c>
    </row>
    <row r="616" spans="1:105" x14ac:dyDescent="0.2">
      <c r="A616" s="38" t="s">
        <v>2452</v>
      </c>
      <c r="B616" t="s">
        <v>958</v>
      </c>
      <c r="C616" t="s">
        <v>958</v>
      </c>
      <c r="D616" s="82" t="s">
        <v>958</v>
      </c>
      <c r="E616" t="str">
        <f t="shared" si="538"/>
        <v xml:space="preserve">Boucher, Philippe </v>
      </c>
      <c r="F616" t="s">
        <v>2505</v>
      </c>
      <c r="G616" t="s">
        <v>1524</v>
      </c>
      <c r="H616">
        <v>76</v>
      </c>
      <c r="I616">
        <v>19</v>
      </c>
      <c r="J616">
        <v>32</v>
      </c>
      <c r="K616">
        <f>I616+J616</f>
        <v>51</v>
      </c>
      <c r="L616">
        <v>2</v>
      </c>
      <c r="M616">
        <v>104</v>
      </c>
      <c r="N616">
        <v>222</v>
      </c>
      <c r="O616" s="4">
        <f t="shared" si="539"/>
        <v>8.5585585585585586E-2</v>
      </c>
      <c r="P616">
        <v>1975</v>
      </c>
      <c r="Q616">
        <v>4</v>
      </c>
      <c r="R616">
        <v>0</v>
      </c>
      <c r="S616">
        <v>0</v>
      </c>
      <c r="T616">
        <v>1</v>
      </c>
      <c r="U616" s="4">
        <f t="shared" si="540"/>
        <v>0</v>
      </c>
      <c r="V616" s="40">
        <v>0</v>
      </c>
      <c r="W616">
        <v>12</v>
      </c>
      <c r="X616">
        <v>19</v>
      </c>
      <c r="Y616">
        <v>0</v>
      </c>
      <c r="Z616">
        <v>1</v>
      </c>
      <c r="AA616">
        <f>I616-W616-Y616</f>
        <v>7</v>
      </c>
      <c r="AB616">
        <f>J616-X616-Z616</f>
        <v>12</v>
      </c>
      <c r="AC616" s="9">
        <f t="shared" si="499"/>
        <v>11.557600727700786</v>
      </c>
      <c r="AD616" s="9">
        <f t="shared" si="500"/>
        <v>18.299534485526245</v>
      </c>
      <c r="AE616" s="9">
        <f t="shared" si="501"/>
        <v>0</v>
      </c>
      <c r="AF616" s="9">
        <f t="shared" si="502"/>
        <v>1.308424801919023</v>
      </c>
      <c r="AG616" s="9">
        <f t="shared" si="503"/>
        <v>7.002528690916165</v>
      </c>
      <c r="AH616" s="9">
        <f t="shared" si="504"/>
        <v>12.004334898713426</v>
      </c>
      <c r="AI616" s="6">
        <f t="shared" si="505"/>
        <v>2.4508850418206576</v>
      </c>
      <c r="AJ616" s="6">
        <f t="shared" si="506"/>
        <v>9.0534539033656163</v>
      </c>
      <c r="AK616" s="6">
        <f t="shared" si="507"/>
        <v>0.26168496038380462</v>
      </c>
      <c r="AL616" s="6">
        <f t="shared" si="508"/>
        <v>2.1507766693528221</v>
      </c>
      <c r="AM616" s="6">
        <f t="shared" si="509"/>
        <v>0.19262667879501311</v>
      </c>
      <c r="AN616" s="6">
        <f t="shared" si="510"/>
        <v>4.9720142472922877</v>
      </c>
      <c r="AO616" s="32">
        <v>1199.5666666666666</v>
      </c>
      <c r="AP616" s="32">
        <v>311.48333333333335</v>
      </c>
      <c r="AQ616" s="32">
        <v>229.28333333333333</v>
      </c>
      <c r="AR616" s="32">
        <v>1740.3333333333333</v>
      </c>
      <c r="AS616" s="40">
        <v>183</v>
      </c>
      <c r="AT616" s="40">
        <v>159</v>
      </c>
      <c r="AU616" s="40">
        <v>86</v>
      </c>
      <c r="AV616" s="40">
        <v>60</v>
      </c>
      <c r="AW616" s="40">
        <v>21</v>
      </c>
      <c r="AX616" s="9">
        <f t="shared" si="511"/>
        <v>6.3091361808082747</v>
      </c>
      <c r="AY616" s="9">
        <f t="shared" si="512"/>
        <v>5.4817084849645665</v>
      </c>
      <c r="AZ616" s="9">
        <f t="shared" si="513"/>
        <v>2.9649492434399543</v>
      </c>
      <c r="BA616" s="9">
        <f t="shared" si="514"/>
        <v>2.0685692396092703</v>
      </c>
      <c r="BB616" s="9">
        <f t="shared" si="515"/>
        <v>0.72399923386324461</v>
      </c>
      <c r="BC616" s="9">
        <f t="shared" si="516"/>
        <v>15.78377192982456</v>
      </c>
      <c r="BD616" s="9">
        <f t="shared" si="517"/>
        <v>3.0168859649122806</v>
      </c>
      <c r="BE616" s="9">
        <f t="shared" si="518"/>
        <v>4.0984649122807015</v>
      </c>
      <c r="BF616" s="3">
        <v>49</v>
      </c>
      <c r="BG616" s="3">
        <v>47</v>
      </c>
      <c r="BH616" s="3">
        <v>1</v>
      </c>
      <c r="BI616" s="3">
        <v>97</v>
      </c>
      <c r="BJ616" s="3">
        <v>43</v>
      </c>
      <c r="BK616" s="3">
        <v>1</v>
      </c>
      <c r="BL616" s="3">
        <v>19</v>
      </c>
      <c r="BM616" s="3">
        <v>63</v>
      </c>
      <c r="BN616" s="34">
        <f t="shared" si="541"/>
        <v>92.72933124237413</v>
      </c>
      <c r="BO616" s="34">
        <f t="shared" si="542"/>
        <v>106.56502345417445</v>
      </c>
      <c r="BP616" s="34">
        <v>15.931995555972399</v>
      </c>
      <c r="BQ616" s="34">
        <v>28.96351309467801</v>
      </c>
      <c r="BR616" s="34">
        <v>0.81161833072285217</v>
      </c>
      <c r="BS616" s="34">
        <v>0.52665928090848846</v>
      </c>
      <c r="BT616" s="34">
        <v>0</v>
      </c>
      <c r="BU616" s="34">
        <f t="shared" si="543"/>
        <v>46.233786262281754</v>
      </c>
      <c r="BV616" s="34">
        <f t="shared" si="544"/>
        <v>53.132104496014279</v>
      </c>
      <c r="BW616" s="34">
        <v>28.374206649980177</v>
      </c>
      <c r="BX616" s="34">
        <v>7.2347757855486892</v>
      </c>
      <c r="BY616" s="34">
        <v>15.965983889787937</v>
      </c>
      <c r="BZ616" s="34">
        <v>-5.0794213452244259</v>
      </c>
      <c r="CA616" s="34">
        <f t="shared" si="545"/>
        <v>46.495544980092376</v>
      </c>
      <c r="CB616" s="34">
        <f t="shared" si="546"/>
        <v>53.432918958160172</v>
      </c>
      <c r="CC616" s="15">
        <v>58</v>
      </c>
      <c r="CD616" s="7">
        <v>4372863</v>
      </c>
      <c r="CE616" s="68">
        <f t="shared" si="519"/>
        <v>4718089.0263157897</v>
      </c>
      <c r="CF616" s="9">
        <v>42.1</v>
      </c>
      <c r="CG616" s="9">
        <v>36.700000000000003</v>
      </c>
      <c r="CH616" s="9">
        <v>2.2999999999999998</v>
      </c>
      <c r="CI616" s="9">
        <v>9.6</v>
      </c>
      <c r="CJ616" s="9">
        <f t="shared" si="530"/>
        <v>8.4169918022006929</v>
      </c>
      <c r="CK616" s="9">
        <v>7</v>
      </c>
      <c r="CL616" s="9">
        <f t="shared" si="531"/>
        <v>6.137389855771338</v>
      </c>
      <c r="CM616" s="9">
        <v>16.600000000000001</v>
      </c>
      <c r="CN616" t="s">
        <v>3451</v>
      </c>
      <c r="CO616" t="s">
        <v>3452</v>
      </c>
      <c r="CP616" t="s">
        <v>2399</v>
      </c>
      <c r="CQ616" t="s">
        <v>2400</v>
      </c>
      <c r="CR616">
        <v>75</v>
      </c>
      <c r="CS616">
        <v>218</v>
      </c>
      <c r="CT616">
        <v>43</v>
      </c>
      <c r="CU616" t="s">
        <v>3401</v>
      </c>
      <c r="CV616" t="s">
        <v>2382</v>
      </c>
      <c r="CW616">
        <v>0</v>
      </c>
      <c r="CX616">
        <v>0</v>
      </c>
      <c r="CY616">
        <v>0</v>
      </c>
      <c r="CZ616" s="70"/>
      <c r="DA616">
        <v>0</v>
      </c>
    </row>
    <row r="617" spans="1:105" x14ac:dyDescent="0.2">
      <c r="A617" s="44" t="s">
        <v>2372</v>
      </c>
      <c r="B617" s="43" t="s">
        <v>958</v>
      </c>
      <c r="C617" s="43" t="s">
        <v>958</v>
      </c>
      <c r="D617" s="82" t="s">
        <v>958</v>
      </c>
      <c r="E617" s="42" t="str">
        <f t="shared" si="538"/>
        <v xml:space="preserve">Boucher, Philippe </v>
      </c>
      <c r="F617" s="42" t="s">
        <v>2505</v>
      </c>
      <c r="G617" s="45" t="s">
        <v>2374</v>
      </c>
      <c r="H617" s="43">
        <v>38</v>
      </c>
      <c r="I617" s="64">
        <v>2</v>
      </c>
      <c r="J617" s="64">
        <v>12</v>
      </c>
      <c r="K617" s="64">
        <v>14</v>
      </c>
      <c r="L617" s="43">
        <v>3</v>
      </c>
      <c r="M617">
        <v>26</v>
      </c>
      <c r="N617">
        <v>72</v>
      </c>
      <c r="O617" s="4">
        <f t="shared" si="539"/>
        <v>2.7777777777777776E-2</v>
      </c>
      <c r="Q617">
        <v>0</v>
      </c>
      <c r="R617">
        <v>0</v>
      </c>
      <c r="S617">
        <v>0</v>
      </c>
      <c r="T617">
        <v>0</v>
      </c>
      <c r="U617" s="4">
        <f t="shared" si="540"/>
        <v>0</v>
      </c>
      <c r="V617">
        <v>0</v>
      </c>
      <c r="W617">
        <v>0</v>
      </c>
      <c r="X617">
        <v>3</v>
      </c>
      <c r="Y617">
        <v>1</v>
      </c>
      <c r="Z617">
        <v>1</v>
      </c>
      <c r="AA617">
        <v>1</v>
      </c>
      <c r="AB617">
        <v>8</v>
      </c>
      <c r="AC617" s="9">
        <f t="shared" si="499"/>
        <v>0</v>
      </c>
      <c r="AD617" s="9">
        <f t="shared" si="500"/>
        <v>8.4085954531298661</v>
      </c>
      <c r="AE617" s="9">
        <f t="shared" si="501"/>
        <v>2.7906976744186047</v>
      </c>
      <c r="AF617" s="9">
        <f t="shared" si="502"/>
        <v>2.7906976744186047</v>
      </c>
      <c r="AG617" s="9">
        <f t="shared" si="503"/>
        <v>1.9907100199071004</v>
      </c>
      <c r="AH617" s="9">
        <f t="shared" si="504"/>
        <v>15.925680159256803</v>
      </c>
      <c r="AI617" s="58">
        <f t="shared" si="505"/>
        <v>2.4883875248838754</v>
      </c>
      <c r="AJ617" s="58">
        <f t="shared" si="506"/>
        <v>6.7268763625038934</v>
      </c>
      <c r="AK617" s="58">
        <f t="shared" si="507"/>
        <v>1.6744186046511627</v>
      </c>
      <c r="AL617" s="58">
        <f t="shared" si="508"/>
        <v>2.3888520238885205</v>
      </c>
      <c r="AM617" s="58">
        <f t="shared" si="509"/>
        <v>0.56057303020865779</v>
      </c>
      <c r="AN617" s="58">
        <f t="shared" si="510"/>
        <v>7.2558139534883717</v>
      </c>
      <c r="AO617" s="56">
        <v>602.79999999999995</v>
      </c>
      <c r="AP617" s="56">
        <v>107.03333333333333</v>
      </c>
      <c r="AQ617" s="56">
        <v>107.5</v>
      </c>
      <c r="AR617" s="57">
        <f>SUM(AO617:AQ617)</f>
        <v>817.33333333333326</v>
      </c>
      <c r="AS617">
        <v>67</v>
      </c>
      <c r="AT617">
        <v>65</v>
      </c>
      <c r="AU617">
        <v>29</v>
      </c>
      <c r="AV617">
        <v>25</v>
      </c>
      <c r="AW617">
        <v>14</v>
      </c>
      <c r="AX617" s="9">
        <f t="shared" si="511"/>
        <v>4.9184339314845023</v>
      </c>
      <c r="AY617" s="9">
        <f t="shared" si="512"/>
        <v>4.7716150081566076</v>
      </c>
      <c r="AZ617" s="9">
        <f t="shared" si="513"/>
        <v>2.1288743882544865</v>
      </c>
      <c r="BA617" s="9">
        <f t="shared" si="514"/>
        <v>1.8352365415986951</v>
      </c>
      <c r="BB617" s="9">
        <f t="shared" si="515"/>
        <v>1.0277324632952691</v>
      </c>
      <c r="BC617" s="33">
        <f t="shared" si="516"/>
        <v>15.86315789473684</v>
      </c>
      <c r="BD617" s="33">
        <f t="shared" si="517"/>
        <v>2.8289473684210527</v>
      </c>
      <c r="BE617" s="33">
        <f t="shared" si="518"/>
        <v>2.8166666666666664</v>
      </c>
      <c r="BF617" s="42">
        <f>BI617-BG617-BH617</f>
        <v>25</v>
      </c>
      <c r="BG617" s="43">
        <v>12</v>
      </c>
      <c r="BH617" s="43">
        <v>3</v>
      </c>
      <c r="BI617" s="43">
        <v>40</v>
      </c>
      <c r="BJ617" s="42">
        <f>BM617-BK617-BL617</f>
        <v>24</v>
      </c>
      <c r="BK617" s="43">
        <v>1</v>
      </c>
      <c r="BL617" s="43">
        <v>13</v>
      </c>
      <c r="BM617" s="43">
        <v>38</v>
      </c>
      <c r="BN617" s="34">
        <f t="shared" si="541"/>
        <v>22.90908334054232</v>
      </c>
      <c r="BO617" s="34">
        <f t="shared" si="542"/>
        <v>56.058115841457564</v>
      </c>
      <c r="BP617" s="33">
        <v>4.6972571940493184</v>
      </c>
      <c r="BQ617" s="33">
        <v>-0.56036823626140286</v>
      </c>
      <c r="BR617" s="33">
        <v>-1.3746643651804757</v>
      </c>
      <c r="BS617" s="33">
        <v>3.0419197816064982</v>
      </c>
      <c r="BT617" s="33">
        <v>0</v>
      </c>
      <c r="BU617" s="9">
        <f t="shared" si="543"/>
        <v>5.804144374213938</v>
      </c>
      <c r="BV617" s="34">
        <f t="shared" si="544"/>
        <v>14.202637131029213</v>
      </c>
      <c r="BW617" s="33">
        <v>11.630512767439841</v>
      </c>
      <c r="BX617" s="33">
        <v>1.6231853335727215</v>
      </c>
      <c r="BY617" s="33">
        <v>3.514555773341113</v>
      </c>
      <c r="BZ617" s="33">
        <v>0.33668509197470647</v>
      </c>
      <c r="CA617" s="9">
        <f t="shared" si="545"/>
        <v>17.104938966328383</v>
      </c>
      <c r="CB617" s="34">
        <f t="shared" si="546"/>
        <v>41.855478710428351</v>
      </c>
      <c r="CC617" s="47">
        <v>59.714756000000001</v>
      </c>
      <c r="CD617">
        <v>1551003</v>
      </c>
      <c r="CE617" s="68">
        <f t="shared" si="519"/>
        <v>3346901.210526316</v>
      </c>
      <c r="CF617" s="62">
        <v>16.899999999999999</v>
      </c>
      <c r="CG617" s="62">
        <v>18.8</v>
      </c>
      <c r="CH617" s="62">
        <v>-0.8</v>
      </c>
      <c r="CI617" s="62">
        <v>1.2</v>
      </c>
      <c r="CJ617" s="63">
        <f t="shared" si="530"/>
        <v>2.3258818968859027</v>
      </c>
      <c r="CK617" s="62">
        <v>2.4</v>
      </c>
      <c r="CL617" s="63">
        <f t="shared" si="531"/>
        <v>4.6517637937718055</v>
      </c>
      <c r="CM617" s="62">
        <v>3.6</v>
      </c>
      <c r="CN617" t="s">
        <v>670</v>
      </c>
      <c r="CO617" t="s">
        <v>3452</v>
      </c>
      <c r="CP617" t="s">
        <v>2399</v>
      </c>
      <c r="CQ617" t="s">
        <v>2400</v>
      </c>
      <c r="CR617">
        <v>75</v>
      </c>
      <c r="CS617">
        <v>218</v>
      </c>
      <c r="CT617">
        <v>43</v>
      </c>
      <c r="CU617" t="s">
        <v>3401</v>
      </c>
      <c r="CZ617" s="72">
        <v>2500000</v>
      </c>
      <c r="DA617">
        <v>0</v>
      </c>
    </row>
    <row r="618" spans="1:105" x14ac:dyDescent="0.2">
      <c r="A618" s="75" t="s">
        <v>2452</v>
      </c>
      <c r="B618" s="19" t="s">
        <v>968</v>
      </c>
      <c r="C618" s="19" t="s">
        <v>968</v>
      </c>
      <c r="D618" s="19" t="s">
        <v>958</v>
      </c>
      <c r="E618" s="19" t="str">
        <f t="shared" si="538"/>
        <v xml:space="preserve">Avery, Sean </v>
      </c>
      <c r="F618" s="19" t="s">
        <v>2915</v>
      </c>
      <c r="G618" s="19" t="s">
        <v>1540</v>
      </c>
      <c r="H618" s="19">
        <v>29</v>
      </c>
      <c r="I618" s="19">
        <v>8</v>
      </c>
      <c r="J618" s="19">
        <v>12</v>
      </c>
      <c r="K618" s="19">
        <f>I618+J618</f>
        <v>20</v>
      </c>
      <c r="L618" s="19">
        <v>11</v>
      </c>
      <c r="M618" s="19">
        <v>58</v>
      </c>
      <c r="N618" s="19">
        <v>89</v>
      </c>
      <c r="O618" s="20">
        <f t="shared" si="539"/>
        <v>8.98876404494382E-2</v>
      </c>
      <c r="P618" s="19">
        <v>690</v>
      </c>
      <c r="Q618" s="19">
        <v>0</v>
      </c>
      <c r="R618" s="19">
        <v>0</v>
      </c>
      <c r="S618" s="19">
        <v>58</v>
      </c>
      <c r="T618" s="19">
        <v>52</v>
      </c>
      <c r="U618" s="20">
        <f t="shared" si="540"/>
        <v>0.52727272727272723</v>
      </c>
      <c r="V618" s="19">
        <v>84</v>
      </c>
      <c r="W618" s="19">
        <v>1</v>
      </c>
      <c r="X618" s="19">
        <v>5</v>
      </c>
      <c r="Y618" s="19">
        <v>0</v>
      </c>
      <c r="Z618" s="19">
        <v>1</v>
      </c>
      <c r="AA618" s="19">
        <f>I618-W618-Y618</f>
        <v>7</v>
      </c>
      <c r="AB618" s="19">
        <f>J618-X618-Z618</f>
        <v>6</v>
      </c>
      <c r="AC618" s="24">
        <f t="shared" si="499"/>
        <v>4.1360294117647056</v>
      </c>
      <c r="AD618" s="24">
        <f t="shared" si="500"/>
        <v>20.680147058823533</v>
      </c>
      <c r="AE618" s="24">
        <f t="shared" si="501"/>
        <v>0</v>
      </c>
      <c r="AF618" s="24">
        <f t="shared" si="502"/>
        <v>6.5837600585223113</v>
      </c>
      <c r="AG618" s="24">
        <f t="shared" si="503"/>
        <v>21.081691554774753</v>
      </c>
      <c r="AH618" s="24">
        <f t="shared" si="504"/>
        <v>18.070021332664076</v>
      </c>
      <c r="AI618" s="21">
        <f t="shared" si="505"/>
        <v>2.8610867110051448</v>
      </c>
      <c r="AJ618" s="21">
        <f t="shared" si="506"/>
        <v>9.0992647058823533</v>
      </c>
      <c r="AK618" s="21">
        <f t="shared" si="507"/>
        <v>1.3167520117044622</v>
      </c>
      <c r="AL618" s="21">
        <f t="shared" si="508"/>
        <v>1.2046680888442716</v>
      </c>
      <c r="AM618" s="21">
        <f t="shared" si="509"/>
        <v>0.82720588235294112</v>
      </c>
      <c r="AN618" s="21">
        <f t="shared" si="510"/>
        <v>5.2670080468178488</v>
      </c>
      <c r="AO618" s="36">
        <v>398.45</v>
      </c>
      <c r="AP618" s="36">
        <v>72.533333333333331</v>
      </c>
      <c r="AQ618" s="36">
        <v>45.56666666666667</v>
      </c>
      <c r="AR618" s="36">
        <v>516.54999999999995</v>
      </c>
      <c r="AS618" s="19">
        <v>110</v>
      </c>
      <c r="AT618" s="19">
        <v>32</v>
      </c>
      <c r="AU618" s="19">
        <v>105</v>
      </c>
      <c r="AV618" s="19">
        <v>60</v>
      </c>
      <c r="AW618" s="19">
        <v>33</v>
      </c>
      <c r="AX618" s="24">
        <f t="shared" si="511"/>
        <v>12.777078695189237</v>
      </c>
      <c r="AY618" s="24">
        <f t="shared" si="512"/>
        <v>3.7169683476914144</v>
      </c>
      <c r="AZ618" s="24">
        <f t="shared" si="513"/>
        <v>12.196302390862455</v>
      </c>
      <c r="BA618" s="24">
        <f t="shared" si="514"/>
        <v>6.9693156519214021</v>
      </c>
      <c r="BB618" s="24">
        <f t="shared" si="515"/>
        <v>3.8331236085567708</v>
      </c>
      <c r="BC618" s="24">
        <f t="shared" si="516"/>
        <v>13.739655172413793</v>
      </c>
      <c r="BD618" s="24">
        <f t="shared" si="517"/>
        <v>1.571264367816092</v>
      </c>
      <c r="BE618" s="24">
        <f t="shared" si="518"/>
        <v>2.5011494252873563</v>
      </c>
      <c r="BF618" s="30">
        <v>19</v>
      </c>
      <c r="BG618" s="30">
        <v>11</v>
      </c>
      <c r="BH618" s="30">
        <v>1</v>
      </c>
      <c r="BI618" s="30">
        <v>31</v>
      </c>
      <c r="BJ618" s="30">
        <v>8</v>
      </c>
      <c r="BK618" s="30">
        <v>1</v>
      </c>
      <c r="BL618" s="30">
        <v>4</v>
      </c>
      <c r="BM618" s="30">
        <v>13</v>
      </c>
      <c r="BN618" s="35">
        <f t="shared" si="541"/>
        <v>14.469373184265219</v>
      </c>
      <c r="BO618" s="35">
        <f t="shared" si="542"/>
        <v>56.023127225884117</v>
      </c>
      <c r="BP618" s="35">
        <v>9.5675767056197909</v>
      </c>
      <c r="BQ618" s="35">
        <v>2.5666165194715678</v>
      </c>
      <c r="BR618" s="35">
        <v>5.8959324577913849E-2</v>
      </c>
      <c r="BS618" s="35">
        <v>0.47266792628859278</v>
      </c>
      <c r="BT618" s="35">
        <v>0</v>
      </c>
      <c r="BU618" s="35">
        <f t="shared" si="543"/>
        <v>12.665820475957865</v>
      </c>
      <c r="BV618" s="35">
        <f t="shared" si="544"/>
        <v>49.040056048622077</v>
      </c>
      <c r="BW618" s="35">
        <v>5.6312010134658328</v>
      </c>
      <c r="BX618" s="35">
        <v>5.2350212874786022E-2</v>
      </c>
      <c r="BY618" s="35">
        <v>1.9699345078422439</v>
      </c>
      <c r="BZ618" s="35">
        <v>-5.8499330258755089</v>
      </c>
      <c r="CA618" s="35">
        <f t="shared" si="545"/>
        <v>1.8035527083073539</v>
      </c>
      <c r="CB618" s="35">
        <f t="shared" si="546"/>
        <v>6.9830711772620431</v>
      </c>
      <c r="CC618" s="22">
        <v>56</v>
      </c>
      <c r="CD618" s="23">
        <v>856606</v>
      </c>
      <c r="CE618" s="76">
        <f t="shared" si="519"/>
        <v>2422127.3103448274</v>
      </c>
      <c r="CF618" s="24">
        <v>10.5</v>
      </c>
      <c r="CG618" s="24">
        <v>9.1999999999999993</v>
      </c>
      <c r="CH618" s="24">
        <v>10.4</v>
      </c>
      <c r="CI618" s="24">
        <v>2.6</v>
      </c>
      <c r="CJ618" s="24">
        <f t="shared" si="530"/>
        <v>8.1934924761679664</v>
      </c>
      <c r="CK618" s="24">
        <v>2.7</v>
      </c>
      <c r="CL618" s="24">
        <f t="shared" si="531"/>
        <v>8.5086268021744278</v>
      </c>
      <c r="CM618" s="24">
        <v>5.3</v>
      </c>
      <c r="CN618" s="19" t="s">
        <v>3462</v>
      </c>
      <c r="CO618" s="19" t="s">
        <v>3463</v>
      </c>
      <c r="CP618" s="19" t="s">
        <v>2427</v>
      </c>
      <c r="CQ618" s="19" t="s">
        <v>2400</v>
      </c>
      <c r="CR618" s="19">
        <v>70</v>
      </c>
      <c r="CS618" s="19">
        <v>195</v>
      </c>
      <c r="CT618" s="19">
        <v>16</v>
      </c>
      <c r="CU618" s="19" t="s">
        <v>3402</v>
      </c>
      <c r="CV618" s="19" t="s">
        <v>2382</v>
      </c>
      <c r="CW618" s="19">
        <v>1</v>
      </c>
      <c r="CX618" s="19">
        <v>0</v>
      </c>
      <c r="CY618" s="19">
        <v>0</v>
      </c>
      <c r="CZ618" s="77"/>
      <c r="DA618" s="19">
        <v>1</v>
      </c>
    </row>
    <row r="619" spans="1:105" x14ac:dyDescent="0.2">
      <c r="A619" s="75" t="s">
        <v>2452</v>
      </c>
      <c r="B619" s="19" t="s">
        <v>962</v>
      </c>
      <c r="C619" s="19" t="s">
        <v>968</v>
      </c>
      <c r="D619" s="19" t="s">
        <v>958</v>
      </c>
      <c r="E619" s="19" t="str">
        <f t="shared" si="538"/>
        <v xml:space="preserve">Avery, Sean </v>
      </c>
      <c r="F619" s="19" t="s">
        <v>2915</v>
      </c>
      <c r="G619" s="19" t="s">
        <v>1540</v>
      </c>
      <c r="H619" s="19">
        <v>55</v>
      </c>
      <c r="I619" s="19">
        <v>10</v>
      </c>
      <c r="J619" s="19">
        <v>18</v>
      </c>
      <c r="K619" s="19">
        <f>I619+J619</f>
        <v>28</v>
      </c>
      <c r="L619" s="19">
        <v>-10</v>
      </c>
      <c r="M619" s="19">
        <v>116</v>
      </c>
      <c r="N619" s="19">
        <v>160</v>
      </c>
      <c r="O619" s="20">
        <f t="shared" si="539"/>
        <v>6.25E-2</v>
      </c>
      <c r="P619" s="19">
        <v>1306</v>
      </c>
      <c r="Q619" s="19">
        <v>2</v>
      </c>
      <c r="R619" s="19">
        <v>0</v>
      </c>
      <c r="S619" s="19">
        <v>85</v>
      </c>
      <c r="T619" s="19">
        <v>95</v>
      </c>
      <c r="U619" s="20">
        <f t="shared" si="540"/>
        <v>0.47222222222222221</v>
      </c>
      <c r="V619" s="19"/>
      <c r="W619" s="19">
        <v>1</v>
      </c>
      <c r="X619" s="19">
        <v>8</v>
      </c>
      <c r="Y619" s="19">
        <v>1</v>
      </c>
      <c r="Z619" s="19">
        <v>0</v>
      </c>
      <c r="AA619" s="19">
        <f>I619-W619-Y619</f>
        <v>8</v>
      </c>
      <c r="AB619" s="19">
        <f>J619-X619-Z619</f>
        <v>10</v>
      </c>
      <c r="AC619" s="24">
        <f t="shared" si="499"/>
        <v>2.1634615384615388</v>
      </c>
      <c r="AD619" s="24">
        <f t="shared" si="500"/>
        <v>17.30769230769231</v>
      </c>
      <c r="AE619" s="24">
        <f t="shared" si="501"/>
        <v>3.1104199066874028</v>
      </c>
      <c r="AF619" s="24">
        <f t="shared" si="502"/>
        <v>0</v>
      </c>
      <c r="AG619" s="24">
        <f t="shared" si="503"/>
        <v>13.865819311042102</v>
      </c>
      <c r="AH619" s="24">
        <f t="shared" si="504"/>
        <v>17.332274138802628</v>
      </c>
      <c r="AI619" s="21">
        <f t="shared" si="505"/>
        <v>2.0798728966563154</v>
      </c>
      <c r="AJ619" s="21">
        <f t="shared" si="506"/>
        <v>7.3557692307692317</v>
      </c>
      <c r="AK619" s="21">
        <f t="shared" si="507"/>
        <v>0.62208398133748055</v>
      </c>
      <c r="AL619" s="21">
        <f t="shared" si="508"/>
        <v>2.7731638622084205</v>
      </c>
      <c r="AM619" s="21">
        <f t="shared" si="509"/>
        <v>0.43269230769230771</v>
      </c>
      <c r="AN619" s="21">
        <f t="shared" si="510"/>
        <v>7.4650077760497666</v>
      </c>
      <c r="AO619" s="36">
        <v>692.35</v>
      </c>
      <c r="AP619" s="36">
        <v>138.66666666666666</v>
      </c>
      <c r="AQ619" s="36">
        <v>96.45</v>
      </c>
      <c r="AR619" s="36">
        <v>927.4666666666667</v>
      </c>
      <c r="AS619" s="19"/>
      <c r="AT619" s="19"/>
      <c r="AU619" s="19"/>
      <c r="AV619" s="19"/>
      <c r="AW619" s="19"/>
      <c r="AX619" s="24">
        <f t="shared" si="511"/>
        <v>0</v>
      </c>
      <c r="AY619" s="24">
        <f t="shared" si="512"/>
        <v>0</v>
      </c>
      <c r="AZ619" s="24">
        <f t="shared" si="513"/>
        <v>0</v>
      </c>
      <c r="BA619" s="24">
        <f t="shared" si="514"/>
        <v>0</v>
      </c>
      <c r="BB619" s="24">
        <f t="shared" si="515"/>
        <v>0</v>
      </c>
      <c r="BC619" s="24">
        <f t="shared" si="516"/>
        <v>12.588181818181818</v>
      </c>
      <c r="BD619" s="24">
        <f t="shared" si="517"/>
        <v>1.7536363636363637</v>
      </c>
      <c r="BE619" s="24">
        <f t="shared" si="518"/>
        <v>2.521212121212121</v>
      </c>
      <c r="BF619" s="30">
        <v>24</v>
      </c>
      <c r="BG619" s="30">
        <v>17</v>
      </c>
      <c r="BH619" s="30">
        <v>1</v>
      </c>
      <c r="BI619" s="30">
        <v>42</v>
      </c>
      <c r="BJ619" s="30">
        <v>32</v>
      </c>
      <c r="BK619" s="30">
        <v>1</v>
      </c>
      <c r="BL619" s="30">
        <v>12</v>
      </c>
      <c r="BM619" s="30">
        <v>45</v>
      </c>
      <c r="BN619" s="35">
        <f t="shared" si="541"/>
        <v>-0.63281835584169066</v>
      </c>
      <c r="BO619" s="35">
        <f t="shared" si="542"/>
        <v>-1.3646169260530994</v>
      </c>
      <c r="BP619" s="35">
        <v>8.0222271894880173</v>
      </c>
      <c r="BQ619" s="35">
        <v>1.8664601846166158</v>
      </c>
      <c r="BR619" s="35">
        <v>0.61236682908888074</v>
      </c>
      <c r="BS619" s="35">
        <v>0.87156160819501061</v>
      </c>
      <c r="BT619" s="35">
        <v>-0.41522869841093768</v>
      </c>
      <c r="BU619" s="35">
        <f t="shared" si="543"/>
        <v>10.957387112977587</v>
      </c>
      <c r="BV619" s="35">
        <f t="shared" si="544"/>
        <v>23.628638110216187</v>
      </c>
      <c r="BW619" s="35">
        <v>4.889395444363406</v>
      </c>
      <c r="BX619" s="35">
        <v>0.19318884574404824</v>
      </c>
      <c r="BY619" s="35">
        <v>3.3124060034519802</v>
      </c>
      <c r="BZ619" s="35">
        <v>-19.985195762378712</v>
      </c>
      <c r="CA619" s="35">
        <f t="shared" si="545"/>
        <v>-11.590205468819278</v>
      </c>
      <c r="CB619" s="35">
        <f t="shared" si="546"/>
        <v>-24.993255036269289</v>
      </c>
      <c r="CC619" s="22">
        <v>20</v>
      </c>
      <c r="CD619" s="23">
        <v>165000</v>
      </c>
      <c r="CE619" s="76">
        <f t="shared" si="519"/>
        <v>165000</v>
      </c>
      <c r="CF619" s="24">
        <v>18.899999999999999</v>
      </c>
      <c r="CG619" s="24">
        <v>18</v>
      </c>
      <c r="CH619" s="24">
        <v>-1.9</v>
      </c>
      <c r="CI619" s="24">
        <v>0.9</v>
      </c>
      <c r="CJ619" s="24">
        <f t="shared" si="530"/>
        <v>1.5482761092394808</v>
      </c>
      <c r="CK619" s="24">
        <v>0.8</v>
      </c>
      <c r="CL619" s="24">
        <f t="shared" si="531"/>
        <v>1.3762454304350942</v>
      </c>
      <c r="CM619" s="24">
        <v>1.8</v>
      </c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  <c r="CZ619" s="77"/>
      <c r="DA619" s="19">
        <v>1</v>
      </c>
    </row>
    <row r="620" spans="1:105" x14ac:dyDescent="0.2">
      <c r="A620" s="25" t="s">
        <v>2452</v>
      </c>
      <c r="B620" s="10" t="s">
        <v>968</v>
      </c>
      <c r="C620" s="10" t="s">
        <v>968</v>
      </c>
      <c r="D620" s="10" t="s">
        <v>958</v>
      </c>
      <c r="E620" s="10" t="s">
        <v>2914</v>
      </c>
      <c r="F620" s="10" t="s">
        <v>2915</v>
      </c>
      <c r="G620" s="10" t="s">
        <v>1540</v>
      </c>
      <c r="H620" s="10">
        <v>84</v>
      </c>
      <c r="I620" s="10">
        <v>18</v>
      </c>
      <c r="J620" s="10">
        <v>30</v>
      </c>
      <c r="K620" s="10">
        <v>48</v>
      </c>
      <c r="L620" s="10">
        <v>1</v>
      </c>
      <c r="M620" s="10">
        <v>174</v>
      </c>
      <c r="N620" s="10">
        <v>249</v>
      </c>
      <c r="O620" s="11">
        <v>7.1999999999999995E-2</v>
      </c>
      <c r="P620" s="10">
        <v>1996</v>
      </c>
      <c r="Q620" s="10">
        <v>2</v>
      </c>
      <c r="R620" s="10">
        <v>0</v>
      </c>
      <c r="S620" s="10">
        <v>143</v>
      </c>
      <c r="T620" s="10">
        <v>147</v>
      </c>
      <c r="U620" s="11">
        <v>0.49299999999999999</v>
      </c>
      <c r="V620" s="41">
        <v>5.9</v>
      </c>
      <c r="W620" s="10">
        <v>2</v>
      </c>
      <c r="X620" s="10">
        <v>13</v>
      </c>
      <c r="Y620" s="10">
        <v>1</v>
      </c>
      <c r="Z620" s="10">
        <v>1</v>
      </c>
      <c r="AA620" s="10">
        <v>15</v>
      </c>
      <c r="AB620" s="10">
        <v>16</v>
      </c>
      <c r="AC620" s="13">
        <f t="shared" si="499"/>
        <v>2.8409090909090908</v>
      </c>
      <c r="AD620" s="13">
        <f t="shared" si="500"/>
        <v>18.46590909090909</v>
      </c>
      <c r="AE620" s="13">
        <f t="shared" si="501"/>
        <v>2.1123785382340516</v>
      </c>
      <c r="AF620" s="13">
        <f t="shared" si="502"/>
        <v>2.1123785382340516</v>
      </c>
      <c r="AG620" s="13">
        <f t="shared" si="503"/>
        <v>16.501650165016503</v>
      </c>
      <c r="AH620" s="13">
        <f t="shared" si="504"/>
        <v>17.601760176017603</v>
      </c>
      <c r="AI620" s="29">
        <f t="shared" si="505"/>
        <v>2.3652365236523654</v>
      </c>
      <c r="AJ620" s="29">
        <f t="shared" si="506"/>
        <v>7.9545454545454541</v>
      </c>
      <c r="AK620" s="29">
        <f t="shared" si="507"/>
        <v>0.84495141529362061</v>
      </c>
      <c r="AL620" s="29">
        <f t="shared" si="508"/>
        <v>2.2002200220022003</v>
      </c>
      <c r="AM620" s="29">
        <f t="shared" si="509"/>
        <v>0.56818181818181823</v>
      </c>
      <c r="AN620" s="29">
        <f t="shared" si="510"/>
        <v>6.7596113223489649</v>
      </c>
      <c r="AO620" s="13">
        <v>1090.8</v>
      </c>
      <c r="AP620" s="13">
        <v>211.2</v>
      </c>
      <c r="AQ620" s="13">
        <v>142.02000000000001</v>
      </c>
      <c r="AR620" s="13">
        <v>1444.02</v>
      </c>
      <c r="AS620" s="41">
        <v>32</v>
      </c>
      <c r="AT620" s="41">
        <v>110</v>
      </c>
      <c r="AU620" s="41">
        <v>105</v>
      </c>
      <c r="AV620" s="41">
        <v>60</v>
      </c>
      <c r="AW620" s="41">
        <v>33</v>
      </c>
      <c r="AX620" s="13">
        <f t="shared" si="511"/>
        <v>1.3296214733867953</v>
      </c>
      <c r="AY620" s="13">
        <f t="shared" si="512"/>
        <v>4.5705738147671084</v>
      </c>
      <c r="AZ620" s="13">
        <f t="shared" si="513"/>
        <v>4.3628204595504219</v>
      </c>
      <c r="BA620" s="13">
        <f t="shared" si="514"/>
        <v>2.4930402626002413</v>
      </c>
      <c r="BB620" s="13">
        <f t="shared" si="515"/>
        <v>1.3711721444301326</v>
      </c>
      <c r="BC620" s="13">
        <f t="shared" si="516"/>
        <v>12.985714285714286</v>
      </c>
      <c r="BD620" s="13">
        <f t="shared" si="517"/>
        <v>1.6907142857142858</v>
      </c>
      <c r="BE620" s="13">
        <f t="shared" si="518"/>
        <v>2.5142857142857142</v>
      </c>
      <c r="BF620" s="10">
        <v>43</v>
      </c>
      <c r="BG620" s="10">
        <v>28</v>
      </c>
      <c r="BH620" s="10">
        <v>2</v>
      </c>
      <c r="BI620" s="10">
        <v>73</v>
      </c>
      <c r="BJ620" s="10">
        <v>40</v>
      </c>
      <c r="BK620" s="10">
        <v>2</v>
      </c>
      <c r="BL620" s="10">
        <v>16</v>
      </c>
      <c r="BM620" s="10">
        <v>58</v>
      </c>
      <c r="BN620" s="39">
        <v>13.837</v>
      </c>
      <c r="BO620" s="39">
        <v>19.164000000000001</v>
      </c>
      <c r="BP620" s="13">
        <v>17.59</v>
      </c>
      <c r="BQ620" s="13">
        <v>4.4329999999999998</v>
      </c>
      <c r="BR620" s="13">
        <v>0.67100000000000004</v>
      </c>
      <c r="BS620" s="13">
        <v>1.3440000000000001</v>
      </c>
      <c r="BT620" s="13">
        <v>-0.41499999999999998</v>
      </c>
      <c r="BU620" s="39">
        <v>23.623000000000001</v>
      </c>
      <c r="BV620" s="39">
        <v>32.719000000000001</v>
      </c>
      <c r="BW620" s="13">
        <v>10.521000000000001</v>
      </c>
      <c r="BX620" s="13">
        <v>0.246</v>
      </c>
      <c r="BY620" s="13">
        <v>5.282</v>
      </c>
      <c r="BZ620" s="13">
        <v>-25.835000000000001</v>
      </c>
      <c r="CA620" s="39">
        <v>-9.7870000000000008</v>
      </c>
      <c r="CB620" s="39">
        <v>-13.555</v>
      </c>
      <c r="CC620" s="16">
        <v>32</v>
      </c>
      <c r="CD620" s="12">
        <v>1021606</v>
      </c>
      <c r="CE620" s="73">
        <f t="shared" si="519"/>
        <v>997282.04761904769</v>
      </c>
      <c r="CF620" s="13">
        <v>29.4</v>
      </c>
      <c r="CG620" s="13">
        <v>27.2</v>
      </c>
      <c r="CH620" s="13">
        <v>8.5</v>
      </c>
      <c r="CI620" s="17">
        <v>1.5</v>
      </c>
      <c r="CJ620" s="13">
        <f t="shared" si="530"/>
        <v>1.6692261467583629</v>
      </c>
      <c r="CK620" s="17">
        <v>1.5</v>
      </c>
      <c r="CL620" s="13">
        <f t="shared" si="531"/>
        <v>1.6692261467583629</v>
      </c>
      <c r="CM620" s="13">
        <v>2.9</v>
      </c>
      <c r="CN620" s="10" t="s">
        <v>3462</v>
      </c>
      <c r="CO620" s="10" t="s">
        <v>3463</v>
      </c>
      <c r="CP620" s="10" t="s">
        <v>2427</v>
      </c>
      <c r="CQ620" s="10" t="s">
        <v>2400</v>
      </c>
      <c r="CR620" s="10">
        <v>70</v>
      </c>
      <c r="CS620" s="10">
        <v>195</v>
      </c>
      <c r="CT620" s="10">
        <v>16</v>
      </c>
      <c r="CU620" s="10" t="s">
        <v>3402</v>
      </c>
      <c r="CV620" s="10" t="s">
        <v>2382</v>
      </c>
      <c r="CW620" s="10">
        <v>1</v>
      </c>
      <c r="CX620" s="10">
        <v>0</v>
      </c>
      <c r="CY620" s="10">
        <v>0</v>
      </c>
      <c r="CZ620" s="79"/>
      <c r="DA620" s="10">
        <v>2</v>
      </c>
    </row>
    <row r="621" spans="1:105" x14ac:dyDescent="0.2">
      <c r="A621" s="44" t="s">
        <v>2372</v>
      </c>
      <c r="B621" s="43" t="s">
        <v>968</v>
      </c>
      <c r="C621" s="43" t="s">
        <v>968</v>
      </c>
      <c r="D621" s="42" t="s">
        <v>958</v>
      </c>
      <c r="E621" s="42" t="str">
        <f t="shared" ref="E621:E640" si="547">CONCATENATE(RIGHT(F621,LEN(F621)-SEARCH(" ",F621)), ", ", LEFT(F621, SEARCH(" ", F621)))</f>
        <v xml:space="preserve">Avery, Sean </v>
      </c>
      <c r="F621" s="42" t="s">
        <v>2915</v>
      </c>
      <c r="G621" s="45" t="s">
        <v>1540</v>
      </c>
      <c r="H621" s="43">
        <v>57</v>
      </c>
      <c r="I621" s="64">
        <v>15</v>
      </c>
      <c r="J621" s="64">
        <v>18</v>
      </c>
      <c r="K621" s="64">
        <v>33</v>
      </c>
      <c r="L621" s="43">
        <v>6</v>
      </c>
      <c r="M621">
        <v>154</v>
      </c>
      <c r="N621">
        <v>125</v>
      </c>
      <c r="O621" s="4">
        <f t="shared" ref="O621:O640" si="548">IF(N621=0,0,I621/N621)</f>
        <v>0.12</v>
      </c>
      <c r="Q621">
        <v>4</v>
      </c>
      <c r="R621">
        <v>0</v>
      </c>
      <c r="S621">
        <v>11</v>
      </c>
      <c r="T621">
        <v>17</v>
      </c>
      <c r="U621" s="4">
        <f t="shared" ref="U621:U640" si="549">IF(S621+T621=0,0,S621/(S621+T621))</f>
        <v>0.39285714285714285</v>
      </c>
      <c r="V621">
        <v>0.9</v>
      </c>
      <c r="W621">
        <v>2</v>
      </c>
      <c r="X621">
        <v>2</v>
      </c>
      <c r="Y621">
        <v>0</v>
      </c>
      <c r="Z621">
        <v>1</v>
      </c>
      <c r="AA621">
        <v>13</v>
      </c>
      <c r="AB621">
        <v>15</v>
      </c>
      <c r="AC621" s="9">
        <f t="shared" si="499"/>
        <v>6.8820493213534695</v>
      </c>
      <c r="AD621" s="9">
        <f t="shared" si="500"/>
        <v>6.8820493213534695</v>
      </c>
      <c r="AE621" s="9">
        <f t="shared" si="501"/>
        <v>0</v>
      </c>
      <c r="AF621" s="9">
        <f t="shared" si="502"/>
        <v>6.2283737024221457</v>
      </c>
      <c r="AG621" s="9">
        <f t="shared" si="503"/>
        <v>20.322643680656579</v>
      </c>
      <c r="AH621" s="9">
        <f t="shared" si="504"/>
        <v>23.449204246911435</v>
      </c>
      <c r="AI621" s="58">
        <f t="shared" si="505"/>
        <v>2.9702325379421151</v>
      </c>
      <c r="AJ621" s="58">
        <f t="shared" si="506"/>
        <v>6.1938443892181221</v>
      </c>
      <c r="AK621" s="58">
        <f t="shared" si="507"/>
        <v>1.2456747404844293</v>
      </c>
      <c r="AL621" s="58">
        <f t="shared" si="508"/>
        <v>2.3449204246911433</v>
      </c>
      <c r="AM621" s="58">
        <f t="shared" si="509"/>
        <v>2.0646147964060408</v>
      </c>
      <c r="AN621" s="58">
        <f t="shared" si="510"/>
        <v>7.4740484429065752</v>
      </c>
      <c r="AO621" s="56">
        <v>767.61666666666667</v>
      </c>
      <c r="AP621" s="56">
        <v>87.183333333333337</v>
      </c>
      <c r="AQ621" s="56">
        <v>48.166666666666657</v>
      </c>
      <c r="AR621" s="57">
        <f>SUM(AO621:AQ621)</f>
        <v>902.96666666666658</v>
      </c>
      <c r="AS621">
        <v>11</v>
      </c>
      <c r="AT621">
        <v>119</v>
      </c>
      <c r="AU621">
        <v>65</v>
      </c>
      <c r="AV621">
        <v>29</v>
      </c>
      <c r="AW621">
        <v>18</v>
      </c>
      <c r="AX621" s="9">
        <f t="shared" si="511"/>
        <v>0.73092399128797669</v>
      </c>
      <c r="AY621" s="9">
        <f t="shared" si="512"/>
        <v>7.9072686330244748</v>
      </c>
      <c r="AZ621" s="9">
        <f t="shared" si="513"/>
        <v>4.3190963121562262</v>
      </c>
      <c r="BA621" s="9">
        <f t="shared" si="514"/>
        <v>1.926981431577393</v>
      </c>
      <c r="BB621" s="9">
        <f t="shared" si="515"/>
        <v>1.1960574402894164</v>
      </c>
      <c r="BC621" s="33">
        <f t="shared" si="516"/>
        <v>13.466959064327485</v>
      </c>
      <c r="BD621" s="33">
        <f t="shared" si="517"/>
        <v>0.84502923976608169</v>
      </c>
      <c r="BE621" s="33">
        <f t="shared" si="518"/>
        <v>1.5295321637426902</v>
      </c>
      <c r="BF621" s="42">
        <f>BI621-BG621-BH621</f>
        <v>38</v>
      </c>
      <c r="BG621" s="43">
        <v>9</v>
      </c>
      <c r="BH621" s="43">
        <v>1</v>
      </c>
      <c r="BI621" s="43">
        <v>48</v>
      </c>
      <c r="BJ621" s="42">
        <f>BM621-BK621-BL621</f>
        <v>30</v>
      </c>
      <c r="BK621" s="43">
        <v>3</v>
      </c>
      <c r="BL621" s="43">
        <v>6</v>
      </c>
      <c r="BM621" s="43">
        <v>39</v>
      </c>
      <c r="BN621" s="34">
        <f t="shared" ref="BN621:BN640" si="550">BU621+CA621</f>
        <v>29.721507766856227</v>
      </c>
      <c r="BO621" s="34">
        <f t="shared" ref="BO621:BO640" si="551">BN621/AR621*2000</f>
        <v>65.830797224385307</v>
      </c>
      <c r="BP621" s="33">
        <v>24.060437896401609</v>
      </c>
      <c r="BQ621" s="33">
        <v>1.4815344022049639</v>
      </c>
      <c r="BR621" s="33">
        <v>9.6276265362471793</v>
      </c>
      <c r="BS621" s="33">
        <v>0.46521186015896704</v>
      </c>
      <c r="BT621" s="33">
        <v>-0.99553509719005351</v>
      </c>
      <c r="BU621" s="9">
        <f t="shared" ref="BU621:BU640" si="552">SUM(BP621:BT621)</f>
        <v>34.639275597822667</v>
      </c>
      <c r="BV621" s="34">
        <f t="shared" ref="BV621:BV640" si="553">BU621/AR621*2000</f>
        <v>76.723265379650798</v>
      </c>
      <c r="BW621" s="33">
        <v>6.0485585915541558</v>
      </c>
      <c r="BX621" s="33">
        <v>-0.2835925573000484</v>
      </c>
      <c r="BY621" s="33">
        <v>1.367762176985148</v>
      </c>
      <c r="BZ621" s="33">
        <v>-12.050496042205696</v>
      </c>
      <c r="CA621" s="9">
        <f t="shared" ref="CA621:CA640" si="554">SUM(BW621:BZ621)</f>
        <v>-4.9177678309664401</v>
      </c>
      <c r="CB621" s="34">
        <f t="shared" ref="CB621:CB640" si="555">CA621/AR621*2000</f>
        <v>-10.892468155265474</v>
      </c>
      <c r="CC621" s="47">
        <v>46.566665999999998</v>
      </c>
      <c r="CD621">
        <v>1794767</v>
      </c>
      <c r="CE621" s="68">
        <f t="shared" si="519"/>
        <v>2581945.5087719299</v>
      </c>
      <c r="CF621" s="62">
        <v>22.2</v>
      </c>
      <c r="CG621" s="62">
        <v>21.7</v>
      </c>
      <c r="CH621" s="62">
        <v>4</v>
      </c>
      <c r="CI621" s="62">
        <v>2.4</v>
      </c>
      <c r="CJ621" s="63">
        <f t="shared" si="530"/>
        <v>4.6228671407245701</v>
      </c>
      <c r="CK621" s="62">
        <v>3</v>
      </c>
      <c r="CL621" s="63">
        <f t="shared" si="531"/>
        <v>5.7785839259057132</v>
      </c>
      <c r="CM621" s="62">
        <v>5.0999999999999996</v>
      </c>
      <c r="CN621" t="s">
        <v>743</v>
      </c>
      <c r="CO621" t="s">
        <v>3463</v>
      </c>
      <c r="CP621" t="s">
        <v>2427</v>
      </c>
      <c r="CQ621" t="s">
        <v>2400</v>
      </c>
      <c r="CR621">
        <v>70</v>
      </c>
      <c r="CS621">
        <v>195</v>
      </c>
      <c r="CT621">
        <v>16</v>
      </c>
      <c r="CU621" t="s">
        <v>3402</v>
      </c>
      <c r="CZ621" s="72">
        <v>1900000</v>
      </c>
      <c r="DA621">
        <v>0</v>
      </c>
    </row>
    <row r="622" spans="1:105" x14ac:dyDescent="0.2">
      <c r="A622" s="38" t="s">
        <v>2452</v>
      </c>
      <c r="B622" t="s">
        <v>958</v>
      </c>
      <c r="C622" t="s">
        <v>958</v>
      </c>
      <c r="D622" t="s">
        <v>958</v>
      </c>
      <c r="E622" t="str">
        <f t="shared" si="547"/>
        <v xml:space="preserve">Zubov, Sergei </v>
      </c>
      <c r="F622" t="s">
        <v>2370</v>
      </c>
      <c r="G622" t="s">
        <v>1524</v>
      </c>
      <c r="H622">
        <v>78</v>
      </c>
      <c r="I622">
        <v>12</v>
      </c>
      <c r="J622">
        <v>42</v>
      </c>
      <c r="K622">
        <f>I622+J622</f>
        <v>54</v>
      </c>
      <c r="L622">
        <v>0</v>
      </c>
      <c r="M622">
        <v>26</v>
      </c>
      <c r="N622">
        <v>156</v>
      </c>
      <c r="O622" s="4">
        <f t="shared" si="548"/>
        <v>7.6923076923076927E-2</v>
      </c>
      <c r="P622">
        <v>2161</v>
      </c>
      <c r="Q622">
        <v>3</v>
      </c>
      <c r="R622">
        <v>0</v>
      </c>
      <c r="S622">
        <v>1</v>
      </c>
      <c r="T622">
        <v>0</v>
      </c>
      <c r="U622" s="4">
        <f t="shared" si="549"/>
        <v>1</v>
      </c>
      <c r="V622" s="40">
        <v>0</v>
      </c>
      <c r="W622">
        <v>9</v>
      </c>
      <c r="X622">
        <v>31</v>
      </c>
      <c r="Y622">
        <v>0</v>
      </c>
      <c r="Z622">
        <v>0</v>
      </c>
      <c r="AA622">
        <f>I622-W622-Y622</f>
        <v>3</v>
      </c>
      <c r="AB622">
        <f>J622-X622-Z622</f>
        <v>11</v>
      </c>
      <c r="AC622" s="9">
        <f t="shared" si="499"/>
        <v>6.0209618672415068</v>
      </c>
      <c r="AD622" s="9">
        <f t="shared" si="500"/>
        <v>20.738868653831858</v>
      </c>
      <c r="AE622" s="9">
        <f t="shared" si="501"/>
        <v>0</v>
      </c>
      <c r="AF622" s="9">
        <f t="shared" si="502"/>
        <v>0</v>
      </c>
      <c r="AG622" s="9">
        <f t="shared" si="503"/>
        <v>2.7262400605831125</v>
      </c>
      <c r="AH622" s="9">
        <f t="shared" si="504"/>
        <v>9.996213555471412</v>
      </c>
      <c r="AI622" s="6">
        <f t="shared" si="505"/>
        <v>2.3173040514956456</v>
      </c>
      <c r="AJ622" s="6">
        <f t="shared" si="506"/>
        <v>7.7603508511112747</v>
      </c>
      <c r="AK622" s="6">
        <f t="shared" si="507"/>
        <v>0.23566378633150037</v>
      </c>
      <c r="AL622" s="6">
        <f t="shared" si="508"/>
        <v>2.0446800454373339</v>
      </c>
      <c r="AM622" s="6">
        <f t="shared" si="509"/>
        <v>0.53519661042146727</v>
      </c>
      <c r="AN622" s="6">
        <f t="shared" si="510"/>
        <v>7.5412411626080118</v>
      </c>
      <c r="AO622" s="32">
        <v>1320.5</v>
      </c>
      <c r="AP622" s="32">
        <v>448.43333333333339</v>
      </c>
      <c r="AQ622" s="32">
        <v>254.6</v>
      </c>
      <c r="AR622" s="32">
        <v>2023.5333333333333</v>
      </c>
      <c r="AS622" s="40">
        <v>67</v>
      </c>
      <c r="AT622" s="40">
        <v>39</v>
      </c>
      <c r="AU622" s="40">
        <v>109</v>
      </c>
      <c r="AV622" s="40">
        <v>92</v>
      </c>
      <c r="AW622" s="40">
        <v>40</v>
      </c>
      <c r="AX622" s="9">
        <f t="shared" si="511"/>
        <v>1.9866240569301221</v>
      </c>
      <c r="AY622" s="9">
        <f t="shared" si="512"/>
        <v>1.1563931077652949</v>
      </c>
      <c r="AZ622" s="9">
        <f t="shared" si="513"/>
        <v>3.2319704806773628</v>
      </c>
      <c r="BA622" s="9">
        <f t="shared" si="514"/>
        <v>2.7279016901130038</v>
      </c>
      <c r="BB622" s="9">
        <f t="shared" si="515"/>
        <v>1.1860442130926103</v>
      </c>
      <c r="BC622" s="9">
        <f t="shared" si="516"/>
        <v>16.929487179487179</v>
      </c>
      <c r="BD622" s="9">
        <f t="shared" si="517"/>
        <v>3.2641025641025641</v>
      </c>
      <c r="BE622" s="9">
        <f t="shared" si="518"/>
        <v>5.7491452991453</v>
      </c>
      <c r="BF622" s="3">
        <v>51</v>
      </c>
      <c r="BG622" s="3">
        <v>58</v>
      </c>
      <c r="BH622" s="3">
        <v>1</v>
      </c>
      <c r="BI622" s="3">
        <v>110</v>
      </c>
      <c r="BJ622" s="3">
        <v>45</v>
      </c>
      <c r="BK622" s="3">
        <v>4</v>
      </c>
      <c r="BL622" s="3">
        <v>32</v>
      </c>
      <c r="BM622" s="3">
        <v>81</v>
      </c>
      <c r="BN622" s="34">
        <f t="shared" si="550"/>
        <v>113.37455143506992</v>
      </c>
      <c r="BO622" s="34">
        <f t="shared" si="551"/>
        <v>112.05602553461264</v>
      </c>
      <c r="BP622" s="34">
        <v>5.2853644941321543</v>
      </c>
      <c r="BQ622" s="34">
        <v>27.734305262173017</v>
      </c>
      <c r="BR622" s="34">
        <v>0.94369090949744261</v>
      </c>
      <c r="BS622" s="34">
        <v>-0.67049179278642301</v>
      </c>
      <c r="BT622" s="34">
        <v>13.067779005085285</v>
      </c>
      <c r="BU622" s="34">
        <f t="shared" si="552"/>
        <v>46.360647878101474</v>
      </c>
      <c r="BV622" s="34">
        <f t="shared" si="553"/>
        <v>45.821481775872044</v>
      </c>
      <c r="BW622" s="34">
        <v>34.589524688242001</v>
      </c>
      <c r="BX622" s="34">
        <v>6.5957743301782292</v>
      </c>
      <c r="BY622" s="34">
        <v>8.8879194217158322</v>
      </c>
      <c r="BZ622" s="34">
        <v>16.940685116832388</v>
      </c>
      <c r="CA622" s="34">
        <f t="shared" si="554"/>
        <v>67.013903556968444</v>
      </c>
      <c r="CB622" s="34">
        <f t="shared" si="555"/>
        <v>66.234543758740585</v>
      </c>
      <c r="CC622" s="15">
        <v>78</v>
      </c>
      <c r="CD622" s="7">
        <v>6442005</v>
      </c>
      <c r="CE622" s="68">
        <f t="shared" si="519"/>
        <v>6772364.2307692301</v>
      </c>
      <c r="CF622" s="9">
        <v>48.8</v>
      </c>
      <c r="CG622" s="9">
        <v>44.7</v>
      </c>
      <c r="CH622" s="9">
        <v>0.3</v>
      </c>
      <c r="CI622" s="9">
        <v>7.9</v>
      </c>
      <c r="CJ622" s="9">
        <f t="shared" si="530"/>
        <v>5.79483355135274</v>
      </c>
      <c r="CK622" s="9">
        <v>7.7</v>
      </c>
      <c r="CL622" s="9">
        <f t="shared" si="531"/>
        <v>5.6481289044830501</v>
      </c>
      <c r="CM622" s="9">
        <v>15.6</v>
      </c>
      <c r="CN622" t="s">
        <v>1619</v>
      </c>
      <c r="CO622" t="s">
        <v>2395</v>
      </c>
      <c r="CQ622" t="s">
        <v>2396</v>
      </c>
      <c r="CR622">
        <v>73</v>
      </c>
      <c r="CS622">
        <v>198</v>
      </c>
      <c r="CT622">
        <v>56</v>
      </c>
      <c r="CU622" t="s">
        <v>3401</v>
      </c>
      <c r="CV622" t="s">
        <v>2382</v>
      </c>
      <c r="CW622">
        <v>12</v>
      </c>
      <c r="CX622">
        <v>5</v>
      </c>
      <c r="CY622">
        <v>2</v>
      </c>
      <c r="CZ622" s="70"/>
      <c r="DA622">
        <v>0</v>
      </c>
    </row>
    <row r="623" spans="1:105" s="18" customFormat="1" x14ac:dyDescent="0.2">
      <c r="A623" s="44" t="s">
        <v>2372</v>
      </c>
      <c r="B623" s="43" t="s">
        <v>958</v>
      </c>
      <c r="C623" s="43" t="s">
        <v>958</v>
      </c>
      <c r="D623" s="42" t="s">
        <v>958</v>
      </c>
      <c r="E623" s="42" t="str">
        <f t="shared" si="547"/>
        <v xml:space="preserve">Zubov, Sergei </v>
      </c>
      <c r="F623" s="42" t="s">
        <v>2370</v>
      </c>
      <c r="G623" s="45" t="s">
        <v>2374</v>
      </c>
      <c r="H623" s="43">
        <v>46</v>
      </c>
      <c r="I623" s="64">
        <v>4</v>
      </c>
      <c r="J623" s="64">
        <v>31</v>
      </c>
      <c r="K623" s="64">
        <v>35</v>
      </c>
      <c r="L623" s="43">
        <v>6</v>
      </c>
      <c r="M623">
        <v>12</v>
      </c>
      <c r="N623">
        <v>84</v>
      </c>
      <c r="O623" s="4">
        <f t="shared" si="548"/>
        <v>4.7619047619047616E-2</v>
      </c>
      <c r="P623"/>
      <c r="Q623">
        <v>0</v>
      </c>
      <c r="R623">
        <v>0</v>
      </c>
      <c r="S623">
        <v>0</v>
      </c>
      <c r="T623">
        <v>0</v>
      </c>
      <c r="U623" s="4">
        <f t="shared" si="549"/>
        <v>0</v>
      </c>
      <c r="V623">
        <v>0</v>
      </c>
      <c r="W623">
        <v>2</v>
      </c>
      <c r="X623">
        <v>14</v>
      </c>
      <c r="Y623">
        <v>0</v>
      </c>
      <c r="Z623">
        <v>2</v>
      </c>
      <c r="AA623">
        <v>2</v>
      </c>
      <c r="AB623">
        <v>15</v>
      </c>
      <c r="AC623" s="9">
        <f t="shared" si="499"/>
        <v>2.587508085962769</v>
      </c>
      <c r="AD623" s="9">
        <f t="shared" si="500"/>
        <v>18.112556601739382</v>
      </c>
      <c r="AE623" s="9">
        <f t="shared" si="501"/>
        <v>0</v>
      </c>
      <c r="AF623" s="9">
        <f t="shared" si="502"/>
        <v>4.29902077860043</v>
      </c>
      <c r="AG623" s="9">
        <f t="shared" si="503"/>
        <v>2.9610742119224365</v>
      </c>
      <c r="AH623" s="9">
        <f t="shared" si="504"/>
        <v>22.208056589418273</v>
      </c>
      <c r="AI623" s="58">
        <f t="shared" si="505"/>
        <v>2.8870473566243753</v>
      </c>
      <c r="AJ623" s="58">
        <f t="shared" si="506"/>
        <v>7.7625242578883054</v>
      </c>
      <c r="AK623" s="58">
        <f t="shared" si="507"/>
        <v>2.149510389300215</v>
      </c>
      <c r="AL623" s="58">
        <f t="shared" si="508"/>
        <v>2.6649667907301926</v>
      </c>
      <c r="AM623" s="58">
        <f t="shared" si="509"/>
        <v>0.51750161719255372</v>
      </c>
      <c r="AN623" s="58">
        <f t="shared" si="510"/>
        <v>1.289706233580129</v>
      </c>
      <c r="AO623" s="56">
        <v>810.51666666666665</v>
      </c>
      <c r="AP623" s="56">
        <v>231.88333333333333</v>
      </c>
      <c r="AQ623" s="56">
        <v>139.56666666666666</v>
      </c>
      <c r="AR623" s="57">
        <f>SUM(AO623:AQ623)</f>
        <v>1181.9666666666667</v>
      </c>
      <c r="AS623">
        <v>41</v>
      </c>
      <c r="AT623">
        <v>14</v>
      </c>
      <c r="AU623">
        <v>41</v>
      </c>
      <c r="AV623">
        <v>45</v>
      </c>
      <c r="AW623">
        <v>30</v>
      </c>
      <c r="AX623" s="9">
        <f t="shared" si="511"/>
        <v>2.0812769677655885</v>
      </c>
      <c r="AY623" s="9">
        <f t="shared" si="512"/>
        <v>0.71067994021263992</v>
      </c>
      <c r="AZ623" s="9">
        <f t="shared" si="513"/>
        <v>2.0812769677655885</v>
      </c>
      <c r="BA623" s="9">
        <f t="shared" si="514"/>
        <v>2.2843283792549141</v>
      </c>
      <c r="BB623" s="9">
        <f t="shared" si="515"/>
        <v>1.5228855861699429</v>
      </c>
      <c r="BC623" s="33">
        <f t="shared" si="516"/>
        <v>17.619927536231884</v>
      </c>
      <c r="BD623" s="33">
        <f t="shared" si="517"/>
        <v>3.0340579710144926</v>
      </c>
      <c r="BE623" s="33">
        <f t="shared" si="518"/>
        <v>5.0409420289855067</v>
      </c>
      <c r="BF623" s="42">
        <f>BI623-BG623-BH623</f>
        <v>39</v>
      </c>
      <c r="BG623" s="43">
        <v>30</v>
      </c>
      <c r="BH623" s="43">
        <v>5</v>
      </c>
      <c r="BI623" s="43">
        <v>74</v>
      </c>
      <c r="BJ623" s="42">
        <f>BM623-BK623-BL623</f>
        <v>36</v>
      </c>
      <c r="BK623" s="43">
        <v>2</v>
      </c>
      <c r="BL623" s="43">
        <v>3</v>
      </c>
      <c r="BM623" s="43">
        <v>41</v>
      </c>
      <c r="BN623" s="34">
        <f t="shared" si="550"/>
        <v>59.408183575172721</v>
      </c>
      <c r="BO623" s="34">
        <f t="shared" si="551"/>
        <v>100.52429607463164</v>
      </c>
      <c r="BP623" s="33">
        <v>11.646838923787111</v>
      </c>
      <c r="BQ623" s="33">
        <v>8.1404191281557061</v>
      </c>
      <c r="BR623" s="33">
        <v>-1.3765815119006997</v>
      </c>
      <c r="BS623" s="33">
        <v>1.4755528282208312</v>
      </c>
      <c r="BT623" s="33">
        <v>-5.1804944593325589E-2</v>
      </c>
      <c r="BU623" s="9">
        <f t="shared" si="552"/>
        <v>19.834424423669624</v>
      </c>
      <c r="BV623" s="34">
        <f t="shared" si="553"/>
        <v>33.561732294203935</v>
      </c>
      <c r="BW623" s="33">
        <v>12.603268294868627</v>
      </c>
      <c r="BX623" s="33">
        <v>3.7382147560600805</v>
      </c>
      <c r="BY623" s="33">
        <v>14.58007494157113</v>
      </c>
      <c r="BZ623" s="33">
        <v>8.6522011590032619</v>
      </c>
      <c r="CA623" s="9">
        <f t="shared" si="554"/>
        <v>39.573759151503097</v>
      </c>
      <c r="CB623" s="34">
        <f t="shared" si="555"/>
        <v>66.962563780427701</v>
      </c>
      <c r="CC623" s="47">
        <v>66.948166000000001</v>
      </c>
      <c r="CD623">
        <v>3178475</v>
      </c>
      <c r="CE623" s="68">
        <f t="shared" si="519"/>
        <v>5665977.173913043</v>
      </c>
      <c r="CF623" s="62">
        <v>29.5</v>
      </c>
      <c r="CG623" s="62">
        <v>21.4</v>
      </c>
      <c r="CH623" s="62">
        <v>6</v>
      </c>
      <c r="CI623" s="62">
        <v>5.4</v>
      </c>
      <c r="CJ623" s="63">
        <f t="shared" si="530"/>
        <v>6.9524167158414256</v>
      </c>
      <c r="CK623" s="62">
        <v>3.9</v>
      </c>
      <c r="CL623" s="63">
        <f t="shared" si="531"/>
        <v>5.0211898503299182</v>
      </c>
      <c r="CM623" s="62">
        <v>8.8000000000000007</v>
      </c>
      <c r="CN623" t="s">
        <v>752</v>
      </c>
      <c r="CO623" t="s">
        <v>2395</v>
      </c>
      <c r="CP623"/>
      <c r="CQ623" t="s">
        <v>2396</v>
      </c>
      <c r="CR623">
        <v>73</v>
      </c>
      <c r="CS623">
        <v>198</v>
      </c>
      <c r="CT623">
        <v>56</v>
      </c>
      <c r="CU623" t="s">
        <v>3401</v>
      </c>
      <c r="CV623"/>
      <c r="CW623"/>
      <c r="CX623"/>
      <c r="CY623"/>
      <c r="CZ623" s="72">
        <v>4000000</v>
      </c>
      <c r="DA623">
        <v>0</v>
      </c>
    </row>
    <row r="624" spans="1:105" x14ac:dyDescent="0.2">
      <c r="A624" s="38" t="s">
        <v>2452</v>
      </c>
      <c r="B624" t="s">
        <v>958</v>
      </c>
      <c r="C624" t="s">
        <v>958</v>
      </c>
      <c r="D624" s="82" t="s">
        <v>958</v>
      </c>
      <c r="E624" t="str">
        <f t="shared" si="547"/>
        <v xml:space="preserve">Robidas, Stephane </v>
      </c>
      <c r="F624" t="s">
        <v>487</v>
      </c>
      <c r="G624" t="s">
        <v>1524</v>
      </c>
      <c r="H624">
        <v>75</v>
      </c>
      <c r="I624">
        <v>0</v>
      </c>
      <c r="J624">
        <v>17</v>
      </c>
      <c r="K624">
        <f>I624+J624</f>
        <v>17</v>
      </c>
      <c r="L624">
        <v>-1</v>
      </c>
      <c r="M624">
        <v>86</v>
      </c>
      <c r="N624">
        <v>106</v>
      </c>
      <c r="O624" s="4">
        <f t="shared" si="548"/>
        <v>0</v>
      </c>
      <c r="P624">
        <v>1670</v>
      </c>
      <c r="Q624">
        <v>0</v>
      </c>
      <c r="R624">
        <v>0</v>
      </c>
      <c r="S624">
        <v>0</v>
      </c>
      <c r="T624">
        <v>0</v>
      </c>
      <c r="U624" s="4">
        <f t="shared" si="549"/>
        <v>0</v>
      </c>
      <c r="V624" s="40">
        <v>0</v>
      </c>
      <c r="W624">
        <v>0</v>
      </c>
      <c r="X624">
        <v>11</v>
      </c>
      <c r="Y624">
        <v>0</v>
      </c>
      <c r="Z624">
        <v>0</v>
      </c>
      <c r="AA624">
        <f>I624-W624-Y624</f>
        <v>0</v>
      </c>
      <c r="AB624">
        <f>J624-X624-Z624</f>
        <v>6</v>
      </c>
      <c r="AC624" s="9">
        <f t="shared" si="499"/>
        <v>0</v>
      </c>
      <c r="AD624" s="9">
        <f t="shared" si="500"/>
        <v>24.51101757860857</v>
      </c>
      <c r="AE624" s="9">
        <f t="shared" si="501"/>
        <v>0</v>
      </c>
      <c r="AF624" s="9">
        <f t="shared" si="502"/>
        <v>0</v>
      </c>
      <c r="AG624" s="9">
        <f t="shared" si="503"/>
        <v>0</v>
      </c>
      <c r="AH624" s="9">
        <f t="shared" si="504"/>
        <v>6.5481333272702473</v>
      </c>
      <c r="AI624" s="6">
        <f t="shared" si="505"/>
        <v>1.746168887272066</v>
      </c>
      <c r="AJ624" s="6">
        <f t="shared" si="506"/>
        <v>6.6848229759841544</v>
      </c>
      <c r="AK624" s="6">
        <f t="shared" si="507"/>
        <v>0</v>
      </c>
      <c r="AL624" s="6">
        <f t="shared" si="508"/>
        <v>1.746168887272066</v>
      </c>
      <c r="AM624" s="6">
        <f t="shared" si="509"/>
        <v>0.44565486506561031</v>
      </c>
      <c r="AN624" s="6">
        <f t="shared" si="510"/>
        <v>6.9383259911894282</v>
      </c>
      <c r="AO624" s="32">
        <v>1099.55</v>
      </c>
      <c r="AP624" s="32">
        <v>134.63333333333333</v>
      </c>
      <c r="AQ624" s="32">
        <v>121.06666666666666</v>
      </c>
      <c r="AR624" s="32">
        <v>1355.25</v>
      </c>
      <c r="AS624" s="40">
        <v>76</v>
      </c>
      <c r="AT624" s="40">
        <v>197</v>
      </c>
      <c r="AU624" s="40">
        <v>53</v>
      </c>
      <c r="AV624" s="40">
        <v>31</v>
      </c>
      <c r="AW624" s="40">
        <v>25</v>
      </c>
      <c r="AX624" s="9">
        <f t="shared" si="511"/>
        <v>3.364692861095739</v>
      </c>
      <c r="AY624" s="9">
        <f t="shared" si="512"/>
        <v>8.7216380741560595</v>
      </c>
      <c r="AZ624" s="9">
        <f t="shared" si="513"/>
        <v>2.3464305478693968</v>
      </c>
      <c r="BA624" s="9">
        <f t="shared" si="514"/>
        <v>1.3724405091311564</v>
      </c>
      <c r="BB624" s="9">
        <f t="shared" si="515"/>
        <v>1.1068068622025455</v>
      </c>
      <c r="BC624" s="9">
        <f t="shared" si="516"/>
        <v>14.660666666666666</v>
      </c>
      <c r="BD624" s="9">
        <f t="shared" si="517"/>
        <v>1.6142222222222222</v>
      </c>
      <c r="BE624" s="9">
        <f t="shared" si="518"/>
        <v>1.7951111111111111</v>
      </c>
      <c r="BF624" s="3">
        <v>32</v>
      </c>
      <c r="BG624" s="3">
        <v>15</v>
      </c>
      <c r="BH624" s="3">
        <v>0</v>
      </c>
      <c r="BI624" s="3">
        <v>47</v>
      </c>
      <c r="BJ624" s="3">
        <v>32</v>
      </c>
      <c r="BK624" s="3">
        <v>1</v>
      </c>
      <c r="BL624" s="3">
        <v>14</v>
      </c>
      <c r="BM624" s="3">
        <v>47</v>
      </c>
      <c r="BN624" s="34">
        <f t="shared" si="550"/>
        <v>34.656990980022677</v>
      </c>
      <c r="BO624" s="34">
        <f t="shared" si="551"/>
        <v>51.14479391997444</v>
      </c>
      <c r="BP624" s="34">
        <v>-4.0946522698942065</v>
      </c>
      <c r="BQ624" s="34">
        <v>5.1083193016999227</v>
      </c>
      <c r="BR624" s="34">
        <v>0.63203164683708812</v>
      </c>
      <c r="BS624" s="34">
        <v>-0.31883034713279501</v>
      </c>
      <c r="BT624" s="34">
        <v>0</v>
      </c>
      <c r="BU624" s="34">
        <f t="shared" si="552"/>
        <v>1.3268683315100094</v>
      </c>
      <c r="BV624" s="34">
        <f t="shared" si="553"/>
        <v>1.9581159660726943</v>
      </c>
      <c r="BW624" s="34">
        <v>35.952991383654357</v>
      </c>
      <c r="BX624" s="34">
        <v>2.2800200483635811</v>
      </c>
      <c r="BY624" s="34">
        <v>5.2129101379111393</v>
      </c>
      <c r="BZ624" s="34">
        <v>-10.115798921416403</v>
      </c>
      <c r="CA624" s="34">
        <f t="shared" si="554"/>
        <v>33.33012264851267</v>
      </c>
      <c r="CB624" s="34">
        <f t="shared" si="555"/>
        <v>49.18667795390175</v>
      </c>
      <c r="CC624" s="15">
        <v>58</v>
      </c>
      <c r="CD624" s="7">
        <v>1689949</v>
      </c>
      <c r="CE624" s="68">
        <f t="shared" si="519"/>
        <v>1847677.5733333332</v>
      </c>
      <c r="CF624" s="9">
        <v>24.9</v>
      </c>
      <c r="CG624" s="9">
        <v>27.5</v>
      </c>
      <c r="CH624" s="9">
        <v>-2.1</v>
      </c>
      <c r="CI624" s="9">
        <v>-0.3</v>
      </c>
      <c r="CJ624" s="9">
        <f t="shared" ref="CJ624:CJ655" si="556">CI624/(AO624+2*(AP624+AQ624))*2000</f>
        <v>-0.37245103820726905</v>
      </c>
      <c r="CK624" s="9">
        <v>4.0999999999999996</v>
      </c>
      <c r="CL624" s="9">
        <f t="shared" ref="CL624:CL655" si="557">CK624/(AO624+2*(AP624+AQ624))*2000</f>
        <v>5.0901641888326763</v>
      </c>
      <c r="CM624" s="9">
        <v>3.8</v>
      </c>
      <c r="CN624" t="s">
        <v>93</v>
      </c>
      <c r="CO624" t="s">
        <v>3425</v>
      </c>
      <c r="CP624" t="s">
        <v>2399</v>
      </c>
      <c r="CQ624" t="s">
        <v>2400</v>
      </c>
      <c r="CR624">
        <v>71</v>
      </c>
      <c r="CS624">
        <v>190</v>
      </c>
      <c r="CT624">
        <v>3</v>
      </c>
      <c r="CU624" t="s">
        <v>3401</v>
      </c>
      <c r="CV624" t="s">
        <v>2382</v>
      </c>
      <c r="CW624">
        <v>0</v>
      </c>
      <c r="CX624">
        <v>0</v>
      </c>
      <c r="CY624">
        <v>0</v>
      </c>
      <c r="CZ624" s="70"/>
      <c r="DA624">
        <v>0</v>
      </c>
    </row>
    <row r="625" spans="1:105" x14ac:dyDescent="0.2">
      <c r="A625" s="44" t="s">
        <v>2372</v>
      </c>
      <c r="B625" s="43" t="s">
        <v>958</v>
      </c>
      <c r="C625" s="43" t="s">
        <v>958</v>
      </c>
      <c r="D625" s="82" t="s">
        <v>958</v>
      </c>
      <c r="E625" s="42" t="str">
        <f t="shared" si="547"/>
        <v xml:space="preserve">Robidas, Stephane </v>
      </c>
      <c r="F625" s="42" t="s">
        <v>487</v>
      </c>
      <c r="G625" s="45" t="s">
        <v>2374</v>
      </c>
      <c r="H625" s="43">
        <v>82</v>
      </c>
      <c r="I625" s="64">
        <v>9</v>
      </c>
      <c r="J625" s="64">
        <v>17</v>
      </c>
      <c r="K625" s="64">
        <v>26</v>
      </c>
      <c r="L625" s="43">
        <v>0</v>
      </c>
      <c r="M625">
        <v>85</v>
      </c>
      <c r="N625">
        <v>153</v>
      </c>
      <c r="O625" s="4">
        <f t="shared" si="548"/>
        <v>5.8823529411764705E-2</v>
      </c>
      <c r="Q625">
        <v>2</v>
      </c>
      <c r="R625">
        <v>0</v>
      </c>
      <c r="S625">
        <v>0</v>
      </c>
      <c r="T625">
        <v>0</v>
      </c>
      <c r="U625" s="4">
        <f t="shared" si="549"/>
        <v>0</v>
      </c>
      <c r="V625">
        <v>0</v>
      </c>
      <c r="W625">
        <v>7</v>
      </c>
      <c r="X625">
        <v>7</v>
      </c>
      <c r="Y625">
        <v>0</v>
      </c>
      <c r="Z625">
        <v>1</v>
      </c>
      <c r="AA625">
        <v>2</v>
      </c>
      <c r="AB625">
        <v>9</v>
      </c>
      <c r="AC625" s="9">
        <f t="shared" si="499"/>
        <v>9.687091566079804</v>
      </c>
      <c r="AD625" s="9">
        <f t="shared" si="500"/>
        <v>9.687091566079804</v>
      </c>
      <c r="AE625" s="9">
        <f t="shared" si="501"/>
        <v>0</v>
      </c>
      <c r="AF625" s="9">
        <f t="shared" si="502"/>
        <v>1.6719301504737134</v>
      </c>
      <c r="AG625" s="9">
        <f t="shared" si="503"/>
        <v>1.8507094386181371</v>
      </c>
      <c r="AH625" s="9">
        <f t="shared" si="504"/>
        <v>8.3281924737816162</v>
      </c>
      <c r="AI625" s="58">
        <f t="shared" si="505"/>
        <v>2.637260950030845</v>
      </c>
      <c r="AJ625" s="58">
        <f t="shared" si="506"/>
        <v>6.9193511186284322</v>
      </c>
      <c r="AK625" s="58">
        <f t="shared" si="507"/>
        <v>0.66877206018948543</v>
      </c>
      <c r="AL625" s="58">
        <f t="shared" si="508"/>
        <v>2.5447254780999384</v>
      </c>
      <c r="AM625" s="58">
        <f t="shared" si="509"/>
        <v>1.1070961789805491</v>
      </c>
      <c r="AN625" s="58">
        <f t="shared" si="510"/>
        <v>6.6877206018948545</v>
      </c>
      <c r="AO625" s="56">
        <v>1296.8</v>
      </c>
      <c r="AP625" s="56">
        <v>216.7833333333333</v>
      </c>
      <c r="AQ625" s="56">
        <v>179.43333333333334</v>
      </c>
      <c r="AR625" s="57">
        <f>SUM(AO625:AQ625)</f>
        <v>1693.0166666666667</v>
      </c>
      <c r="AS625">
        <v>109</v>
      </c>
      <c r="AT625">
        <v>220</v>
      </c>
      <c r="AU625">
        <v>58</v>
      </c>
      <c r="AV625">
        <v>35</v>
      </c>
      <c r="AW625">
        <v>33</v>
      </c>
      <c r="AX625" s="9">
        <f t="shared" si="511"/>
        <v>3.8629271221980486</v>
      </c>
      <c r="AY625" s="9">
        <f t="shared" si="512"/>
        <v>7.7967336411336774</v>
      </c>
      <c r="AZ625" s="9">
        <f t="shared" si="513"/>
        <v>2.0555025053897875</v>
      </c>
      <c r="BA625" s="9">
        <f t="shared" si="514"/>
        <v>1.2403894429076305</v>
      </c>
      <c r="BB625" s="9">
        <f t="shared" si="515"/>
        <v>1.1695100461700516</v>
      </c>
      <c r="BC625" s="33">
        <f t="shared" si="516"/>
        <v>15.814634146341463</v>
      </c>
      <c r="BD625" s="33">
        <f t="shared" si="517"/>
        <v>2.1882113821138214</v>
      </c>
      <c r="BE625" s="33">
        <f t="shared" si="518"/>
        <v>2.6436991869918693</v>
      </c>
      <c r="BF625" s="42">
        <f>BI625-BG625-BH625</f>
        <v>57</v>
      </c>
      <c r="BG625" s="43">
        <v>25</v>
      </c>
      <c r="BH625" s="43">
        <v>2</v>
      </c>
      <c r="BI625" s="43">
        <v>84</v>
      </c>
      <c r="BJ625" s="42">
        <f>BM625-BK625-BL625</f>
        <v>55</v>
      </c>
      <c r="BK625" s="43">
        <v>4</v>
      </c>
      <c r="BL625" s="43">
        <v>20</v>
      </c>
      <c r="BM625" s="43">
        <v>79</v>
      </c>
      <c r="BN625" s="34">
        <f t="shared" si="550"/>
        <v>42.159270693807386</v>
      </c>
      <c r="BO625" s="34">
        <f t="shared" si="551"/>
        <v>49.803727894555934</v>
      </c>
      <c r="BP625" s="33">
        <v>2.240793114257468</v>
      </c>
      <c r="BQ625" s="33">
        <v>13.105555904743362</v>
      </c>
      <c r="BR625" s="33">
        <v>0.75300218571173183</v>
      </c>
      <c r="BS625" s="33">
        <v>0.30585060589041851</v>
      </c>
      <c r="BT625" s="33">
        <v>0</v>
      </c>
      <c r="BU625" s="9">
        <f t="shared" si="552"/>
        <v>16.405201810602982</v>
      </c>
      <c r="BV625" s="34">
        <f t="shared" si="553"/>
        <v>19.37984679489627</v>
      </c>
      <c r="BW625" s="33">
        <v>23.093092784387871</v>
      </c>
      <c r="BX625" s="33">
        <v>0.65824658075811526</v>
      </c>
      <c r="BY625" s="33">
        <v>7.0926036705864588</v>
      </c>
      <c r="BZ625" s="33">
        <v>-5.0898741525280427</v>
      </c>
      <c r="CA625" s="9">
        <f t="shared" si="554"/>
        <v>25.7540688832044</v>
      </c>
      <c r="CB625" s="34">
        <f t="shared" si="555"/>
        <v>30.423881099659663</v>
      </c>
      <c r="CC625" s="47">
        <v>53.191009999999999</v>
      </c>
      <c r="CD625">
        <v>2713669</v>
      </c>
      <c r="CE625" s="68">
        <f t="shared" si="519"/>
        <v>2713669</v>
      </c>
      <c r="CF625" s="62">
        <v>36.4</v>
      </c>
      <c r="CG625" s="62">
        <v>37.799999999999997</v>
      </c>
      <c r="CH625" s="62">
        <v>-6.2</v>
      </c>
      <c r="CI625" s="62">
        <v>2</v>
      </c>
      <c r="CJ625" s="63">
        <f t="shared" si="556"/>
        <v>1.9145779153437468</v>
      </c>
      <c r="CK625" s="62">
        <v>3.3</v>
      </c>
      <c r="CL625" s="63">
        <f t="shared" si="557"/>
        <v>3.1590535603171817</v>
      </c>
      <c r="CM625" s="62">
        <v>5.3</v>
      </c>
      <c r="CN625" t="s">
        <v>772</v>
      </c>
      <c r="CO625" t="s">
        <v>3425</v>
      </c>
      <c r="CP625" t="s">
        <v>2399</v>
      </c>
      <c r="CQ625" t="s">
        <v>2400</v>
      </c>
      <c r="CR625">
        <v>71</v>
      </c>
      <c r="CS625">
        <v>190</v>
      </c>
      <c r="CT625">
        <v>3</v>
      </c>
      <c r="CU625" t="s">
        <v>3401</v>
      </c>
      <c r="CZ625" s="72">
        <v>1500000</v>
      </c>
      <c r="DA625">
        <v>0</v>
      </c>
    </row>
    <row r="626" spans="1:105" x14ac:dyDescent="0.2">
      <c r="A626" s="38" t="s">
        <v>2452</v>
      </c>
      <c r="B626" t="s">
        <v>958</v>
      </c>
      <c r="C626" t="s">
        <v>958</v>
      </c>
      <c r="D626" s="82" t="s">
        <v>958</v>
      </c>
      <c r="E626" t="str">
        <f t="shared" si="547"/>
        <v xml:space="preserve">Ott, Steve </v>
      </c>
      <c r="F626" t="s">
        <v>412</v>
      </c>
      <c r="G626" t="s">
        <v>1537</v>
      </c>
      <c r="H626">
        <v>19</v>
      </c>
      <c r="I626">
        <v>0</v>
      </c>
      <c r="J626">
        <v>4</v>
      </c>
      <c r="K626">
        <f>I626+J626</f>
        <v>4</v>
      </c>
      <c r="L626">
        <v>-4</v>
      </c>
      <c r="M626">
        <v>35</v>
      </c>
      <c r="N626">
        <v>17</v>
      </c>
      <c r="O626" s="4">
        <f t="shared" si="548"/>
        <v>0</v>
      </c>
      <c r="P626">
        <v>251</v>
      </c>
      <c r="Q626">
        <v>0</v>
      </c>
      <c r="R626">
        <v>0</v>
      </c>
      <c r="S626">
        <v>23</v>
      </c>
      <c r="T626">
        <v>16</v>
      </c>
      <c r="U626" s="4">
        <f t="shared" si="549"/>
        <v>0.58974358974358976</v>
      </c>
      <c r="V626" s="40">
        <v>3.5</v>
      </c>
      <c r="W626">
        <v>0</v>
      </c>
      <c r="X626">
        <v>1</v>
      </c>
      <c r="Y626">
        <v>0</v>
      </c>
      <c r="Z626">
        <v>0</v>
      </c>
      <c r="AA626">
        <f>I626-W626-Y626</f>
        <v>0</v>
      </c>
      <c r="AB626">
        <f>J626-X626-Z626</f>
        <v>3</v>
      </c>
      <c r="AC626" s="9">
        <f t="shared" si="499"/>
        <v>0</v>
      </c>
      <c r="AD626" s="9">
        <f t="shared" si="500"/>
        <v>50.561797752808985</v>
      </c>
      <c r="AE626" s="9">
        <f t="shared" si="501"/>
        <v>0</v>
      </c>
      <c r="AF626" s="9">
        <f t="shared" si="502"/>
        <v>0</v>
      </c>
      <c r="AG626" s="9">
        <f t="shared" si="503"/>
        <v>0</v>
      </c>
      <c r="AH626" s="9">
        <f t="shared" si="504"/>
        <v>22.775200337410375</v>
      </c>
      <c r="AI626" s="6">
        <f t="shared" si="505"/>
        <v>1.1387600168705188</v>
      </c>
      <c r="AJ626" s="6">
        <f t="shared" si="506"/>
        <v>10.112359550561797</v>
      </c>
      <c r="AK626" s="6">
        <f t="shared" si="507"/>
        <v>0</v>
      </c>
      <c r="AL626" s="6">
        <f t="shared" si="508"/>
        <v>2.6571067060312106</v>
      </c>
      <c r="AM626" s="6">
        <f t="shared" si="509"/>
        <v>0</v>
      </c>
      <c r="AN626" s="6">
        <f t="shared" si="510"/>
        <v>0</v>
      </c>
      <c r="AO626" s="32">
        <v>158.06666666666666</v>
      </c>
      <c r="AP626" s="32">
        <v>5.9333333333333336</v>
      </c>
      <c r="AQ626" s="32">
        <v>10.616666666666667</v>
      </c>
      <c r="AR626" s="32">
        <v>174.61666666666667</v>
      </c>
      <c r="AS626" s="40">
        <v>2</v>
      </c>
      <c r="AT626" s="40">
        <v>41</v>
      </c>
      <c r="AU626" s="40">
        <v>6</v>
      </c>
      <c r="AV626" s="40">
        <v>5</v>
      </c>
      <c r="AW626" s="40">
        <v>0</v>
      </c>
      <c r="AX626" s="9">
        <f t="shared" si="511"/>
        <v>0.68721962393815017</v>
      </c>
      <c r="AY626" s="9">
        <f t="shared" si="512"/>
        <v>14.08800229073208</v>
      </c>
      <c r="AZ626" s="9">
        <f t="shared" si="513"/>
        <v>2.0616588718144504</v>
      </c>
      <c r="BA626" s="9">
        <f t="shared" si="514"/>
        <v>1.7180490598453755</v>
      </c>
      <c r="BB626" s="9">
        <f t="shared" si="515"/>
        <v>0</v>
      </c>
      <c r="BC626" s="9">
        <f t="shared" si="516"/>
        <v>8.3192982456140356</v>
      </c>
      <c r="BD626" s="9">
        <f t="shared" si="517"/>
        <v>0.55877192982456148</v>
      </c>
      <c r="BE626" s="9">
        <f t="shared" si="518"/>
        <v>0.31228070175438599</v>
      </c>
      <c r="BF626" s="3">
        <v>3</v>
      </c>
      <c r="BG626" s="3">
        <v>1</v>
      </c>
      <c r="BH626" s="3">
        <v>0</v>
      </c>
      <c r="BI626" s="3">
        <v>4</v>
      </c>
      <c r="BJ626" s="3">
        <v>7</v>
      </c>
      <c r="BK626" s="3">
        <v>0</v>
      </c>
      <c r="BL626" s="3">
        <v>0</v>
      </c>
      <c r="BM626" s="3">
        <v>7</v>
      </c>
      <c r="BN626" s="34">
        <f t="shared" si="550"/>
        <v>-3.2446990991167377</v>
      </c>
      <c r="BO626" s="34">
        <f t="shared" si="551"/>
        <v>-37.163681578124326</v>
      </c>
      <c r="BP626" s="34">
        <v>-1.382480633138744</v>
      </c>
      <c r="BQ626" s="34">
        <v>0.7809811670150294</v>
      </c>
      <c r="BR626" s="34">
        <v>8.1433875224892968E-2</v>
      </c>
      <c r="BS626" s="34">
        <v>-0.1492019919756451</v>
      </c>
      <c r="BT626" s="34">
        <v>0</v>
      </c>
      <c r="BU626" s="34">
        <f t="shared" si="552"/>
        <v>-0.66926758287446675</v>
      </c>
      <c r="BV626" s="34">
        <f t="shared" si="553"/>
        <v>-7.6655636102830966</v>
      </c>
      <c r="BW626" s="34">
        <v>1.23073097424742</v>
      </c>
      <c r="BX626" s="34">
        <v>1.9112378720367602E-2</v>
      </c>
      <c r="BY626" s="34">
        <v>1.2174624147849291</v>
      </c>
      <c r="BZ626" s="34">
        <v>-5.0427372839949873</v>
      </c>
      <c r="CA626" s="34">
        <f t="shared" si="554"/>
        <v>-2.5754315162422707</v>
      </c>
      <c r="CB626" s="34">
        <f t="shared" si="555"/>
        <v>-29.498117967841221</v>
      </c>
      <c r="CE626" s="68">
        <f t="shared" si="519"/>
        <v>165000</v>
      </c>
      <c r="CF626" s="9">
        <v>3.7</v>
      </c>
      <c r="CG626" s="9">
        <v>3.5</v>
      </c>
      <c r="CH626" s="9">
        <v>-4.2</v>
      </c>
      <c r="CI626" s="9">
        <v>-0.5</v>
      </c>
      <c r="CJ626" s="9">
        <f t="shared" si="556"/>
        <v>-5.2310374891020057</v>
      </c>
      <c r="CK626" s="9">
        <v>-0.3</v>
      </c>
      <c r="CL626" s="9">
        <f t="shared" si="557"/>
        <v>-3.1386224934612033</v>
      </c>
      <c r="CM626" s="9">
        <v>-0.8</v>
      </c>
      <c r="CN626" t="s">
        <v>2682</v>
      </c>
      <c r="CO626" t="s">
        <v>2683</v>
      </c>
      <c r="CP626" t="s">
        <v>3181</v>
      </c>
      <c r="CQ626" t="s">
        <v>2400</v>
      </c>
      <c r="CR626">
        <v>72</v>
      </c>
      <c r="CS626">
        <v>193</v>
      </c>
      <c r="CT626">
        <v>29</v>
      </c>
      <c r="CU626" t="s">
        <v>3402</v>
      </c>
      <c r="CV626" t="s">
        <v>2382</v>
      </c>
      <c r="CW626">
        <v>0</v>
      </c>
      <c r="CX626">
        <v>0</v>
      </c>
      <c r="CY626">
        <v>0</v>
      </c>
      <c r="CZ626" s="70"/>
      <c r="DA626">
        <v>0</v>
      </c>
    </row>
    <row r="627" spans="1:105" s="18" customFormat="1" x14ac:dyDescent="0.2">
      <c r="A627" s="44" t="s">
        <v>2372</v>
      </c>
      <c r="B627" s="43" t="s">
        <v>958</v>
      </c>
      <c r="C627" s="43" t="s">
        <v>958</v>
      </c>
      <c r="D627" s="82" t="s">
        <v>958</v>
      </c>
      <c r="E627" s="42" t="str">
        <f t="shared" si="547"/>
        <v xml:space="preserve">Ott, Steve </v>
      </c>
      <c r="F627" s="42" t="s">
        <v>412</v>
      </c>
      <c r="G627" s="45" t="s">
        <v>2378</v>
      </c>
      <c r="H627" s="43">
        <v>73</v>
      </c>
      <c r="I627" s="64">
        <v>11</v>
      </c>
      <c r="J627" s="64">
        <v>11</v>
      </c>
      <c r="K627" s="64">
        <v>22</v>
      </c>
      <c r="L627" s="43">
        <v>2</v>
      </c>
      <c r="M627">
        <v>147</v>
      </c>
      <c r="N627">
        <v>89</v>
      </c>
      <c r="O627" s="4">
        <f t="shared" si="548"/>
        <v>0.12359550561797752</v>
      </c>
      <c r="P627"/>
      <c r="Q627">
        <v>2</v>
      </c>
      <c r="R627">
        <v>0</v>
      </c>
      <c r="S627">
        <v>183</v>
      </c>
      <c r="T627">
        <v>128</v>
      </c>
      <c r="U627" s="4">
        <f t="shared" si="549"/>
        <v>0.58842443729903537</v>
      </c>
      <c r="V627">
        <v>8.1</v>
      </c>
      <c r="W627">
        <v>0</v>
      </c>
      <c r="X627">
        <v>1</v>
      </c>
      <c r="Y627">
        <v>1</v>
      </c>
      <c r="Z627">
        <v>2</v>
      </c>
      <c r="AA627">
        <v>10</v>
      </c>
      <c r="AB627">
        <v>8</v>
      </c>
      <c r="AC627" s="9">
        <f t="shared" si="499"/>
        <v>0</v>
      </c>
      <c r="AD627" s="9">
        <f t="shared" si="500"/>
        <v>14.446227929373997</v>
      </c>
      <c r="AE627" s="9">
        <f t="shared" si="501"/>
        <v>1.7426662794074934</v>
      </c>
      <c r="AF627" s="9">
        <f t="shared" si="502"/>
        <v>3.4853325588149868</v>
      </c>
      <c r="AG627" s="9">
        <f t="shared" si="503"/>
        <v>13.904714084316643</v>
      </c>
      <c r="AH627" s="9">
        <f t="shared" si="504"/>
        <v>11.123771267453314</v>
      </c>
      <c r="AI627" s="58">
        <f t="shared" si="505"/>
        <v>2.085707112647496</v>
      </c>
      <c r="AJ627" s="58">
        <f t="shared" si="506"/>
        <v>5.7784911717495993</v>
      </c>
      <c r="AK627" s="58">
        <f t="shared" si="507"/>
        <v>1.0455997676444959</v>
      </c>
      <c r="AL627" s="58">
        <f t="shared" si="508"/>
        <v>2.085707112647496</v>
      </c>
      <c r="AM627" s="58">
        <f t="shared" si="509"/>
        <v>2.8892455858747996</v>
      </c>
      <c r="AN627" s="58">
        <f t="shared" si="510"/>
        <v>7.3191983735114725</v>
      </c>
      <c r="AO627" s="56">
        <v>863.01666666666665</v>
      </c>
      <c r="AP627" s="56">
        <v>20.766666666666666</v>
      </c>
      <c r="AQ627" s="56">
        <v>172.15</v>
      </c>
      <c r="AR627" s="57">
        <f>SUM(AO627:AQ627)</f>
        <v>1055.9333333333334</v>
      </c>
      <c r="AS627">
        <v>26</v>
      </c>
      <c r="AT627">
        <v>182</v>
      </c>
      <c r="AU627">
        <v>45</v>
      </c>
      <c r="AV627">
        <v>41</v>
      </c>
      <c r="AW627">
        <v>35</v>
      </c>
      <c r="AX627" s="9">
        <f t="shared" si="511"/>
        <v>1.4773659953279878</v>
      </c>
      <c r="AY627" s="9">
        <f t="shared" si="512"/>
        <v>10.341561967295915</v>
      </c>
      <c r="AZ627" s="9">
        <f t="shared" si="513"/>
        <v>2.5569796072984405</v>
      </c>
      <c r="BA627" s="9">
        <f t="shared" si="514"/>
        <v>2.3296925310941345</v>
      </c>
      <c r="BB627" s="9">
        <f t="shared" si="515"/>
        <v>1.9887619167876758</v>
      </c>
      <c r="BC627" s="33">
        <f t="shared" si="516"/>
        <v>11.822146118721461</v>
      </c>
      <c r="BD627" s="33">
        <f t="shared" si="517"/>
        <v>2.3582191780821917</v>
      </c>
      <c r="BE627" s="33">
        <f t="shared" si="518"/>
        <v>0.28447488584474884</v>
      </c>
      <c r="BF627" s="42">
        <f>BI627-BG627-BH627</f>
        <v>30</v>
      </c>
      <c r="BG627" s="43">
        <v>2</v>
      </c>
      <c r="BH627" s="43">
        <v>3</v>
      </c>
      <c r="BI627" s="43">
        <v>35</v>
      </c>
      <c r="BJ627" s="42">
        <f>BM627-BK627-BL627</f>
        <v>30</v>
      </c>
      <c r="BK627" s="43">
        <v>1</v>
      </c>
      <c r="BL627" s="43">
        <v>21</v>
      </c>
      <c r="BM627" s="43">
        <v>52</v>
      </c>
      <c r="BN627" s="34">
        <f t="shared" si="550"/>
        <v>22.574889385553085</v>
      </c>
      <c r="BO627" s="34">
        <f t="shared" si="551"/>
        <v>42.758171700649818</v>
      </c>
      <c r="BP627" s="33">
        <v>8.2266079043124414</v>
      </c>
      <c r="BQ627" s="33">
        <v>-0.28445208421037071</v>
      </c>
      <c r="BR627" s="33">
        <v>8.4380002279753885</v>
      </c>
      <c r="BS627" s="33">
        <v>2.2835987975978367</v>
      </c>
      <c r="BT627" s="33">
        <v>0</v>
      </c>
      <c r="BU627" s="9">
        <f t="shared" si="552"/>
        <v>18.663754845675296</v>
      </c>
      <c r="BV627" s="34">
        <f t="shared" si="553"/>
        <v>35.350252248895686</v>
      </c>
      <c r="BW627" s="33">
        <v>8.0543009085987567</v>
      </c>
      <c r="BX627" s="33">
        <v>-0.12947482052872028</v>
      </c>
      <c r="BY627" s="33">
        <v>4.6131636455262637</v>
      </c>
      <c r="BZ627" s="33">
        <v>-8.6268551937185087</v>
      </c>
      <c r="CA627" s="9">
        <f t="shared" si="554"/>
        <v>3.911134539877791</v>
      </c>
      <c r="CB627" s="34">
        <f t="shared" si="555"/>
        <v>7.4079194517541342</v>
      </c>
      <c r="CC627" s="47">
        <v>45.419876000000002</v>
      </c>
      <c r="CD627">
        <v>1434490</v>
      </c>
      <c r="CE627" s="68">
        <f t="shared" si="519"/>
        <v>1611344.9315068494</v>
      </c>
      <c r="CF627" s="62">
        <v>18.399999999999999</v>
      </c>
      <c r="CG627" s="62">
        <v>25</v>
      </c>
      <c r="CH627" s="62">
        <v>-5.5</v>
      </c>
      <c r="CI627" s="62">
        <v>0.4</v>
      </c>
      <c r="CJ627" s="63">
        <f t="shared" si="556"/>
        <v>0.64058934219481933</v>
      </c>
      <c r="CK627" s="62">
        <v>2.5</v>
      </c>
      <c r="CL627" s="63">
        <f t="shared" si="557"/>
        <v>4.0036833887176204</v>
      </c>
      <c r="CM627" s="62">
        <v>2.9</v>
      </c>
      <c r="CN627" t="s">
        <v>785</v>
      </c>
      <c r="CO627" t="s">
        <v>2683</v>
      </c>
      <c r="CP627" t="s">
        <v>3181</v>
      </c>
      <c r="CQ627" t="s">
        <v>2400</v>
      </c>
      <c r="CR627">
        <v>72</v>
      </c>
      <c r="CS627">
        <v>193</v>
      </c>
      <c r="CT627">
        <v>29</v>
      </c>
      <c r="CU627" t="s">
        <v>3402</v>
      </c>
      <c r="CV627"/>
      <c r="CW627"/>
      <c r="CX627"/>
      <c r="CY627"/>
      <c r="CZ627" s="72">
        <v>787500</v>
      </c>
      <c r="DA627">
        <v>0</v>
      </c>
    </row>
    <row r="628" spans="1:105" x14ac:dyDescent="0.2">
      <c r="A628" s="38" t="s">
        <v>2452</v>
      </c>
      <c r="B628" t="s">
        <v>958</v>
      </c>
      <c r="C628" t="s">
        <v>958</v>
      </c>
      <c r="D628" t="s">
        <v>958</v>
      </c>
      <c r="E628" t="str">
        <f t="shared" si="547"/>
        <v xml:space="preserve">Barnes, Stu </v>
      </c>
      <c r="F628" t="s">
        <v>2475</v>
      </c>
      <c r="G628" t="s">
        <v>1537</v>
      </c>
      <c r="H628">
        <v>82</v>
      </c>
      <c r="I628">
        <v>13</v>
      </c>
      <c r="J628">
        <v>12</v>
      </c>
      <c r="K628">
        <f>I628+J628</f>
        <v>25</v>
      </c>
      <c r="L628">
        <v>-2</v>
      </c>
      <c r="M628">
        <v>40</v>
      </c>
      <c r="N628">
        <v>118</v>
      </c>
      <c r="O628" s="4">
        <f t="shared" si="548"/>
        <v>0.11016949152542373</v>
      </c>
      <c r="P628">
        <v>1761</v>
      </c>
      <c r="Q628">
        <v>2</v>
      </c>
      <c r="R628">
        <v>0</v>
      </c>
      <c r="S628">
        <v>357</v>
      </c>
      <c r="T628">
        <v>377</v>
      </c>
      <c r="U628" s="4">
        <f t="shared" si="549"/>
        <v>0.48637602179836514</v>
      </c>
      <c r="V628" s="40">
        <v>16.399999999999999</v>
      </c>
      <c r="W628">
        <v>1</v>
      </c>
      <c r="X628">
        <v>0</v>
      </c>
      <c r="Y628">
        <v>0</v>
      </c>
      <c r="Z628">
        <v>1</v>
      </c>
      <c r="AA628">
        <f>I628-W628-Y628</f>
        <v>12</v>
      </c>
      <c r="AB628">
        <f>J628-X628-Z628</f>
        <v>11</v>
      </c>
      <c r="AC628" s="9">
        <f t="shared" si="499"/>
        <v>7.3349633251833746</v>
      </c>
      <c r="AD628" s="9">
        <f t="shared" si="500"/>
        <v>0</v>
      </c>
      <c r="AE628" s="9">
        <f t="shared" si="501"/>
        <v>0</v>
      </c>
      <c r="AF628" s="9">
        <f t="shared" si="502"/>
        <v>1.1840547296408368</v>
      </c>
      <c r="AG628" s="9">
        <f t="shared" si="503"/>
        <v>14.041246160596753</v>
      </c>
      <c r="AH628" s="9">
        <f t="shared" si="504"/>
        <v>12.871142313880357</v>
      </c>
      <c r="AI628" s="6">
        <f t="shared" si="505"/>
        <v>1.9891765394178735</v>
      </c>
      <c r="AJ628" s="6">
        <f t="shared" si="506"/>
        <v>1.4669926650366749</v>
      </c>
      <c r="AK628" s="6">
        <f t="shared" si="507"/>
        <v>0.23681094592816737</v>
      </c>
      <c r="AL628" s="6">
        <f t="shared" si="508"/>
        <v>2.223197308761153</v>
      </c>
      <c r="AM628" s="6">
        <f t="shared" si="509"/>
        <v>0</v>
      </c>
      <c r="AN628" s="6">
        <f t="shared" si="510"/>
        <v>5.9202736482041836</v>
      </c>
      <c r="AO628" s="32">
        <v>1025.55</v>
      </c>
      <c r="AP628" s="32">
        <v>40.9</v>
      </c>
      <c r="AQ628" s="32">
        <v>253.36666666666667</v>
      </c>
      <c r="AR628" s="32">
        <v>1319.8166666666666</v>
      </c>
      <c r="AS628" s="40">
        <v>39</v>
      </c>
      <c r="AT628" s="40">
        <v>33</v>
      </c>
      <c r="AU628" s="40">
        <v>55</v>
      </c>
      <c r="AV628" s="40">
        <v>34</v>
      </c>
      <c r="AW628" s="40">
        <v>79</v>
      </c>
      <c r="AX628" s="9">
        <f t="shared" si="511"/>
        <v>1.772973519049363</v>
      </c>
      <c r="AY628" s="9">
        <f t="shared" si="512"/>
        <v>1.500208362272538</v>
      </c>
      <c r="AZ628" s="9">
        <f t="shared" si="513"/>
        <v>2.5003472704542298</v>
      </c>
      <c r="BA628" s="9">
        <f t="shared" si="514"/>
        <v>1.5456692217353423</v>
      </c>
      <c r="BB628" s="9">
        <f t="shared" si="515"/>
        <v>3.5914078975615302</v>
      </c>
      <c r="BC628" s="9">
        <f t="shared" si="516"/>
        <v>12.50670731707317</v>
      </c>
      <c r="BD628" s="9">
        <f t="shared" si="517"/>
        <v>3.0898373983739837</v>
      </c>
      <c r="BE628" s="9">
        <f t="shared" si="518"/>
        <v>0.49878048780487805</v>
      </c>
      <c r="BF628" s="3">
        <v>34</v>
      </c>
      <c r="BG628" s="3">
        <v>1</v>
      </c>
      <c r="BH628" s="3">
        <v>1</v>
      </c>
      <c r="BI628" s="3">
        <v>36</v>
      </c>
      <c r="BJ628" s="3">
        <v>38</v>
      </c>
      <c r="BK628" s="3">
        <v>0</v>
      </c>
      <c r="BL628" s="3">
        <v>25</v>
      </c>
      <c r="BM628" s="3">
        <v>63</v>
      </c>
      <c r="BN628" s="34">
        <f t="shared" si="550"/>
        <v>36.376033490094265</v>
      </c>
      <c r="BO628" s="34">
        <f t="shared" si="551"/>
        <v>55.122858210247792</v>
      </c>
      <c r="BP628" s="34">
        <v>10.677687013659092</v>
      </c>
      <c r="BQ628" s="34">
        <v>-0.45349979277862901</v>
      </c>
      <c r="BR628" s="34">
        <v>0.61550702922440093</v>
      </c>
      <c r="BS628" s="34">
        <v>-2.8070514578581536</v>
      </c>
      <c r="BT628" s="34">
        <v>2.8365997571653758</v>
      </c>
      <c r="BU628" s="34">
        <f t="shared" si="552"/>
        <v>10.869242549412087</v>
      </c>
      <c r="BV628" s="34">
        <f t="shared" si="553"/>
        <v>16.47083693353181</v>
      </c>
      <c r="BW628" s="34">
        <v>10.702176692774154</v>
      </c>
      <c r="BX628" s="34">
        <v>0.13174656567354517</v>
      </c>
      <c r="BY628" s="34">
        <v>12.064403788872385</v>
      </c>
      <c r="BZ628" s="34">
        <v>2.6084638933620972</v>
      </c>
      <c r="CA628" s="34">
        <f t="shared" si="554"/>
        <v>25.50679094068218</v>
      </c>
      <c r="CB628" s="34">
        <f t="shared" si="555"/>
        <v>38.652021276715978</v>
      </c>
      <c r="CC628" s="15">
        <v>63</v>
      </c>
      <c r="CD628" s="7">
        <v>1624596</v>
      </c>
      <c r="CE628" s="68">
        <f t="shared" si="519"/>
        <v>1624596.0000000002</v>
      </c>
      <c r="CF628" s="9">
        <v>23.3</v>
      </c>
      <c r="CG628" s="9">
        <v>31.3</v>
      </c>
      <c r="CH628" s="9">
        <v>-4.9000000000000004</v>
      </c>
      <c r="CI628" s="9">
        <v>-1.3</v>
      </c>
      <c r="CJ628" s="9">
        <f t="shared" si="556"/>
        <v>-1.6108214156642058</v>
      </c>
      <c r="CK628" s="9">
        <v>3.4</v>
      </c>
      <c r="CL628" s="9">
        <f t="shared" si="557"/>
        <v>4.2129175486602302</v>
      </c>
      <c r="CM628" s="9">
        <v>2.1</v>
      </c>
      <c r="CN628" t="s">
        <v>1607</v>
      </c>
      <c r="CO628" t="s">
        <v>1608</v>
      </c>
      <c r="CP628" t="s">
        <v>2417</v>
      </c>
      <c r="CQ628" t="s">
        <v>2400</v>
      </c>
      <c r="CR628">
        <v>71</v>
      </c>
      <c r="CS628">
        <v>182</v>
      </c>
      <c r="CU628" t="s">
        <v>3401</v>
      </c>
      <c r="CV628" t="s">
        <v>2382</v>
      </c>
      <c r="CW628">
        <v>2</v>
      </c>
      <c r="CX628">
        <v>1</v>
      </c>
      <c r="CY628">
        <v>1</v>
      </c>
      <c r="CZ628" s="71"/>
      <c r="DA628">
        <v>0</v>
      </c>
    </row>
    <row r="629" spans="1:105" x14ac:dyDescent="0.2">
      <c r="A629" s="44" t="s">
        <v>2372</v>
      </c>
      <c r="B629" s="43" t="s">
        <v>958</v>
      </c>
      <c r="C629" s="43" t="s">
        <v>958</v>
      </c>
      <c r="D629" s="42" t="s">
        <v>958</v>
      </c>
      <c r="E629" s="42" t="str">
        <f t="shared" si="547"/>
        <v xml:space="preserve">Barnes, Stu </v>
      </c>
      <c r="F629" s="42" t="s">
        <v>2475</v>
      </c>
      <c r="G629" s="45" t="s">
        <v>2381</v>
      </c>
      <c r="H629" s="43">
        <v>79</v>
      </c>
      <c r="I629" s="64">
        <v>12</v>
      </c>
      <c r="J629" s="64">
        <v>11</v>
      </c>
      <c r="K629" s="64">
        <v>23</v>
      </c>
      <c r="L629" s="43">
        <v>-3</v>
      </c>
      <c r="M629">
        <v>26</v>
      </c>
      <c r="N629">
        <v>71</v>
      </c>
      <c r="O629" s="4">
        <f t="shared" si="548"/>
        <v>0.16901408450704225</v>
      </c>
      <c r="Q629">
        <v>4</v>
      </c>
      <c r="R629">
        <v>0</v>
      </c>
      <c r="S629">
        <v>343</v>
      </c>
      <c r="T629">
        <v>284</v>
      </c>
      <c r="U629" s="4">
        <f t="shared" si="549"/>
        <v>0.5470494417862839</v>
      </c>
      <c r="V629">
        <v>15</v>
      </c>
      <c r="W629">
        <v>0</v>
      </c>
      <c r="X629">
        <v>0</v>
      </c>
      <c r="Y629">
        <v>2</v>
      </c>
      <c r="Z629">
        <v>4</v>
      </c>
      <c r="AA629">
        <v>10</v>
      </c>
      <c r="AB629">
        <v>7</v>
      </c>
      <c r="AC629" s="9">
        <f t="shared" si="499"/>
        <v>0</v>
      </c>
      <c r="AD629" s="9">
        <f t="shared" si="500"/>
        <v>0</v>
      </c>
      <c r="AE629" s="9">
        <f t="shared" si="501"/>
        <v>2.8931929598971311</v>
      </c>
      <c r="AF629" s="9">
        <f t="shared" si="502"/>
        <v>5.7863859197942622</v>
      </c>
      <c r="AG629" s="9">
        <f t="shared" si="503"/>
        <v>14.236282748393474</v>
      </c>
      <c r="AH629" s="9">
        <f t="shared" si="504"/>
        <v>9.9653979238754307</v>
      </c>
      <c r="AI629" s="58">
        <f t="shared" si="505"/>
        <v>1.7795353435491843</v>
      </c>
      <c r="AJ629" s="58">
        <f t="shared" si="506"/>
        <v>0</v>
      </c>
      <c r="AK629" s="58">
        <f t="shared" si="507"/>
        <v>1.7359157759382786</v>
      </c>
      <c r="AL629" s="58">
        <f t="shared" si="508"/>
        <v>2.4201680672268906</v>
      </c>
      <c r="AM629" s="58">
        <f t="shared" si="509"/>
        <v>0</v>
      </c>
      <c r="AN629" s="58">
        <f t="shared" si="510"/>
        <v>4.9184280318251226</v>
      </c>
      <c r="AO629" s="56">
        <v>842.91666666666674</v>
      </c>
      <c r="AP629" s="56">
        <v>26.133333333333333</v>
      </c>
      <c r="AQ629" s="56">
        <v>207.38333333333333</v>
      </c>
      <c r="AR629" s="57">
        <f>SUM(AO629:AQ629)</f>
        <v>1076.4333333333334</v>
      </c>
      <c r="AS629">
        <v>25</v>
      </c>
      <c r="AT629">
        <v>14</v>
      </c>
      <c r="AU629">
        <v>38</v>
      </c>
      <c r="AV629">
        <v>29</v>
      </c>
      <c r="AW629">
        <v>62</v>
      </c>
      <c r="AX629" s="9">
        <f t="shared" si="511"/>
        <v>1.3934908494100888</v>
      </c>
      <c r="AY629" s="9">
        <f t="shared" si="512"/>
        <v>0.78035487566964978</v>
      </c>
      <c r="AZ629" s="9">
        <f t="shared" si="513"/>
        <v>2.1181060911033351</v>
      </c>
      <c r="BA629" s="9">
        <f t="shared" si="514"/>
        <v>1.6164493853157031</v>
      </c>
      <c r="BB629" s="9">
        <f t="shared" si="515"/>
        <v>3.4558573065370202</v>
      </c>
      <c r="BC629" s="33">
        <f t="shared" si="516"/>
        <v>10.669831223628693</v>
      </c>
      <c r="BD629" s="33">
        <f t="shared" si="517"/>
        <v>2.6251054852320674</v>
      </c>
      <c r="BE629" s="33">
        <f t="shared" si="518"/>
        <v>0.33080168776371305</v>
      </c>
      <c r="BF629" s="42">
        <f>BI629-BG629-BH629</f>
        <v>25</v>
      </c>
      <c r="BG629" s="43">
        <v>0</v>
      </c>
      <c r="BH629" s="43">
        <v>6</v>
      </c>
      <c r="BI629" s="43">
        <v>31</v>
      </c>
      <c r="BJ629" s="42">
        <f>BM629-BK629-BL629</f>
        <v>34</v>
      </c>
      <c r="BK629" s="43">
        <v>0</v>
      </c>
      <c r="BL629" s="43">
        <v>17</v>
      </c>
      <c r="BM629" s="43">
        <v>51</v>
      </c>
      <c r="BN629" s="34">
        <f t="shared" si="550"/>
        <v>29.608077434599508</v>
      </c>
      <c r="BO629" s="34">
        <f t="shared" si="551"/>
        <v>55.011446631653001</v>
      </c>
      <c r="BP629" s="33">
        <v>6.1798061636015378</v>
      </c>
      <c r="BQ629" s="33">
        <v>-1.2623387980378025</v>
      </c>
      <c r="BR629" s="33">
        <v>-1.2714303012406318</v>
      </c>
      <c r="BS629" s="33">
        <v>5.8650430338568533</v>
      </c>
      <c r="BT629" s="33">
        <v>0</v>
      </c>
      <c r="BU629" s="9">
        <f t="shared" si="552"/>
        <v>9.5110800981799564</v>
      </c>
      <c r="BV629" s="34">
        <f t="shared" si="553"/>
        <v>17.671470779760238</v>
      </c>
      <c r="BW629" s="33">
        <v>6.3422108136953286</v>
      </c>
      <c r="BX629" s="33">
        <v>9.8464185631278275E-2</v>
      </c>
      <c r="BY629" s="33">
        <v>10.583928585814165</v>
      </c>
      <c r="BZ629" s="33">
        <v>3.0723937512787778</v>
      </c>
      <c r="CA629" s="9">
        <f t="shared" si="554"/>
        <v>20.096997336419552</v>
      </c>
      <c r="CB629" s="34">
        <f t="shared" si="555"/>
        <v>37.33997585189276</v>
      </c>
      <c r="CC629" s="47">
        <v>57.265723999999999</v>
      </c>
      <c r="CD629">
        <v>3135051</v>
      </c>
      <c r="CE629" s="68">
        <f t="shared" si="519"/>
        <v>3254103.5696202535</v>
      </c>
      <c r="CF629" s="62">
        <v>18.600000000000001</v>
      </c>
      <c r="CG629" s="62">
        <v>24.1</v>
      </c>
      <c r="CH629" s="62">
        <v>-9.6999999999999993</v>
      </c>
      <c r="CI629" s="62">
        <v>0.8</v>
      </c>
      <c r="CJ629" s="63">
        <f t="shared" si="556"/>
        <v>1.2214206649108745</v>
      </c>
      <c r="CK629" s="62">
        <v>1.4</v>
      </c>
      <c r="CL629" s="63">
        <f t="shared" si="557"/>
        <v>2.1374861635940299</v>
      </c>
      <c r="CM629" s="62">
        <v>2.2000000000000002</v>
      </c>
      <c r="CN629" t="s">
        <v>789</v>
      </c>
      <c r="CO629" t="s">
        <v>1608</v>
      </c>
      <c r="CP629" t="s">
        <v>2417</v>
      </c>
      <c r="CQ629" t="s">
        <v>2400</v>
      </c>
      <c r="CR629">
        <v>71</v>
      </c>
      <c r="CS629">
        <v>182</v>
      </c>
      <c r="CT629">
        <v>14</v>
      </c>
      <c r="CU629" t="s">
        <v>3401</v>
      </c>
      <c r="CZ629" s="72">
        <v>1000000</v>
      </c>
      <c r="DA629">
        <v>0</v>
      </c>
    </row>
    <row r="630" spans="1:105" x14ac:dyDescent="0.2">
      <c r="A630" s="38" t="s">
        <v>2452</v>
      </c>
      <c r="B630" t="s">
        <v>960</v>
      </c>
      <c r="C630" t="s">
        <v>958</v>
      </c>
      <c r="D630" s="82" t="s">
        <v>958</v>
      </c>
      <c r="E630" t="str">
        <f t="shared" si="547"/>
        <v xml:space="preserve">Petersen, Toby </v>
      </c>
      <c r="F630" t="s">
        <v>433</v>
      </c>
      <c r="G630" t="s">
        <v>1537</v>
      </c>
      <c r="H630">
        <v>64</v>
      </c>
      <c r="I630">
        <v>6</v>
      </c>
      <c r="J630">
        <v>9</v>
      </c>
      <c r="K630">
        <f>I630+J630</f>
        <v>15</v>
      </c>
      <c r="L630">
        <v>-18</v>
      </c>
      <c r="M630">
        <v>4</v>
      </c>
      <c r="N630">
        <v>92</v>
      </c>
      <c r="O630" s="4">
        <f t="shared" si="548"/>
        <v>6.5217391304347824E-2</v>
      </c>
      <c r="P630">
        <v>1152</v>
      </c>
      <c r="Q630">
        <v>1</v>
      </c>
      <c r="R630">
        <v>0</v>
      </c>
      <c r="S630">
        <v>103</v>
      </c>
      <c r="T630">
        <v>111</v>
      </c>
      <c r="U630" s="4">
        <f t="shared" si="549"/>
        <v>0.48130841121495327</v>
      </c>
      <c r="V630" s="40">
        <v>5.8</v>
      </c>
      <c r="W630">
        <v>0</v>
      </c>
      <c r="X630">
        <v>1</v>
      </c>
      <c r="Y630">
        <v>2</v>
      </c>
      <c r="Z630">
        <v>0</v>
      </c>
      <c r="AA630">
        <f>I630-W630-Y630</f>
        <v>4</v>
      </c>
      <c r="AB630">
        <f>J630-X630-Z630</f>
        <v>8</v>
      </c>
      <c r="AC630" s="9">
        <f t="shared" si="499"/>
        <v>0</v>
      </c>
      <c r="AD630" s="9">
        <f t="shared" si="500"/>
        <v>3.4482758620689653</v>
      </c>
      <c r="AE630" s="9">
        <f t="shared" si="501"/>
        <v>4.8006400853447131</v>
      </c>
      <c r="AF630" s="9">
        <f t="shared" si="502"/>
        <v>0</v>
      </c>
      <c r="AG630" s="9">
        <f t="shared" si="503"/>
        <v>7.2421857318882488</v>
      </c>
      <c r="AH630" s="9">
        <f t="shared" si="504"/>
        <v>14.484371463776498</v>
      </c>
      <c r="AI630" s="6">
        <f t="shared" si="505"/>
        <v>1.4484371463776498</v>
      </c>
      <c r="AJ630" s="6">
        <f t="shared" si="506"/>
        <v>4.8275862068965516</v>
      </c>
      <c r="AK630" s="6">
        <f t="shared" si="507"/>
        <v>0.96012801706894257</v>
      </c>
      <c r="AL630" s="6">
        <f t="shared" si="508"/>
        <v>2.8968742927552995</v>
      </c>
      <c r="AM630" s="6">
        <f t="shared" si="509"/>
        <v>0.68965517241379315</v>
      </c>
      <c r="AN630" s="6">
        <f t="shared" si="510"/>
        <v>6.7208961194825978</v>
      </c>
      <c r="AO630" s="32">
        <v>662.7833333333333</v>
      </c>
      <c r="AP630" s="32">
        <v>87</v>
      </c>
      <c r="AQ630" s="32">
        <v>124.98333333333333</v>
      </c>
      <c r="AR630" s="32">
        <v>874.76666666666665</v>
      </c>
      <c r="AS630" s="40">
        <v>37</v>
      </c>
      <c r="AT630" s="40">
        <v>36</v>
      </c>
      <c r="AU630" s="40">
        <v>21</v>
      </c>
      <c r="AV630" s="40">
        <v>55</v>
      </c>
      <c r="AW630" s="40">
        <v>32</v>
      </c>
      <c r="AX630" s="9">
        <f t="shared" si="511"/>
        <v>2.5378196090386012</v>
      </c>
      <c r="AY630" s="9">
        <f t="shared" si="512"/>
        <v>2.469229889875395</v>
      </c>
      <c r="AZ630" s="9">
        <f t="shared" si="513"/>
        <v>1.4403841024273141</v>
      </c>
      <c r="BA630" s="9">
        <f t="shared" si="514"/>
        <v>3.7724345539762987</v>
      </c>
      <c r="BB630" s="9">
        <f t="shared" si="515"/>
        <v>2.1948710132225737</v>
      </c>
      <c r="BC630" s="9">
        <f t="shared" si="516"/>
        <v>10.355989583333333</v>
      </c>
      <c r="BD630" s="9">
        <f t="shared" si="517"/>
        <v>1.9528645833333333</v>
      </c>
      <c r="BE630" s="9">
        <f t="shared" si="518"/>
        <v>1.359375</v>
      </c>
      <c r="BF630" s="3">
        <v>16</v>
      </c>
      <c r="BG630" s="3">
        <v>7</v>
      </c>
      <c r="BH630" s="3">
        <v>2</v>
      </c>
      <c r="BI630" s="3">
        <v>25</v>
      </c>
      <c r="BJ630" s="3">
        <v>32</v>
      </c>
      <c r="BK630" s="3">
        <v>1</v>
      </c>
      <c r="BL630" s="3">
        <v>14</v>
      </c>
      <c r="BM630" s="3">
        <v>47</v>
      </c>
      <c r="BN630" s="34">
        <f t="shared" si="550"/>
        <v>16.75932345473165</v>
      </c>
      <c r="BO630" s="34">
        <f t="shared" si="551"/>
        <v>38.317242970845527</v>
      </c>
      <c r="BP630" s="34">
        <v>-1.1335043439774619</v>
      </c>
      <c r="BQ630" s="34">
        <v>-3.6873289627961183</v>
      </c>
      <c r="BR630" s="34">
        <v>-0.34490335471629663</v>
      </c>
      <c r="BS630" s="34">
        <v>3.6312466651599391</v>
      </c>
      <c r="BT630" s="34">
        <v>0</v>
      </c>
      <c r="BU630" s="34">
        <f t="shared" si="552"/>
        <v>-1.5344899963299379</v>
      </c>
      <c r="BV630" s="34">
        <f t="shared" si="553"/>
        <v>-3.5083412635672855</v>
      </c>
      <c r="BW630" s="34">
        <v>3.273409907451537</v>
      </c>
      <c r="BX630" s="34">
        <v>0.18449232651705252</v>
      </c>
      <c r="BY630" s="34">
        <v>4.6080420159601214</v>
      </c>
      <c r="BZ630" s="34">
        <v>10.227869201132879</v>
      </c>
      <c r="CA630" s="34">
        <f t="shared" si="554"/>
        <v>18.293813451061588</v>
      </c>
      <c r="CB630" s="34">
        <f t="shared" si="555"/>
        <v>41.825584234412808</v>
      </c>
      <c r="CC630" s="15">
        <v>38</v>
      </c>
      <c r="CD630" s="7">
        <v>361982</v>
      </c>
      <c r="CE630" s="68">
        <f t="shared" si="519"/>
        <v>463789.4375</v>
      </c>
      <c r="CF630" s="9">
        <v>18</v>
      </c>
      <c r="CG630" s="9">
        <v>20.399999999999999</v>
      </c>
      <c r="CH630" s="9">
        <v>-12</v>
      </c>
      <c r="CI630" s="9">
        <v>-2.8</v>
      </c>
      <c r="CJ630" s="9">
        <f t="shared" si="556"/>
        <v>-5.1529790660225432</v>
      </c>
      <c r="CK630" s="9">
        <v>0.2</v>
      </c>
      <c r="CL630" s="9">
        <f t="shared" si="557"/>
        <v>0.36806993328732457</v>
      </c>
      <c r="CM630" s="9">
        <v>-2.6</v>
      </c>
      <c r="CN630" t="s">
        <v>3051</v>
      </c>
      <c r="CO630" t="s">
        <v>3109</v>
      </c>
      <c r="CP630" t="s">
        <v>2413</v>
      </c>
      <c r="CQ630" t="s">
        <v>2414</v>
      </c>
      <c r="CR630">
        <v>70</v>
      </c>
      <c r="CS630">
        <v>197</v>
      </c>
      <c r="CU630" t="s">
        <v>3402</v>
      </c>
      <c r="CV630" t="s">
        <v>2382</v>
      </c>
      <c r="CW630">
        <v>0</v>
      </c>
      <c r="CX630">
        <v>0</v>
      </c>
      <c r="CY630">
        <v>0</v>
      </c>
      <c r="CZ630" s="70"/>
      <c r="DA630">
        <v>0</v>
      </c>
    </row>
    <row r="631" spans="1:105" x14ac:dyDescent="0.2">
      <c r="A631" s="44" t="s">
        <v>2372</v>
      </c>
      <c r="B631" s="43" t="s">
        <v>960</v>
      </c>
      <c r="C631" s="43" t="s">
        <v>958</v>
      </c>
      <c r="D631" s="82" t="s">
        <v>958</v>
      </c>
      <c r="E631" s="42" t="str">
        <f t="shared" si="547"/>
        <v xml:space="preserve">Petersen, Toby </v>
      </c>
      <c r="F631" s="42" t="s">
        <v>433</v>
      </c>
      <c r="G631" s="45" t="s">
        <v>2380</v>
      </c>
      <c r="H631" s="43">
        <v>8</v>
      </c>
      <c r="I631" s="64">
        <v>0</v>
      </c>
      <c r="J631" s="64">
        <v>3</v>
      </c>
      <c r="K631" s="64">
        <v>3</v>
      </c>
      <c r="L631" s="43">
        <v>0</v>
      </c>
      <c r="M631">
        <v>4</v>
      </c>
      <c r="N631">
        <v>6</v>
      </c>
      <c r="O631" s="4">
        <f t="shared" si="548"/>
        <v>0</v>
      </c>
      <c r="Q631">
        <v>0</v>
      </c>
      <c r="R631">
        <v>0</v>
      </c>
      <c r="S631">
        <v>22</v>
      </c>
      <c r="T631">
        <v>22</v>
      </c>
      <c r="U631" s="4">
        <f t="shared" si="549"/>
        <v>0.5</v>
      </c>
      <c r="V631">
        <v>10.3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3</v>
      </c>
      <c r="AC631" s="9">
        <f t="shared" si="499"/>
        <v>0</v>
      </c>
      <c r="AD631" s="9">
        <f t="shared" si="500"/>
        <v>0</v>
      </c>
      <c r="AE631" s="9">
        <f t="shared" si="501"/>
        <v>0</v>
      </c>
      <c r="AF631" s="9">
        <f t="shared" si="502"/>
        <v>0</v>
      </c>
      <c r="AG631" s="9">
        <f t="shared" si="503"/>
        <v>0</v>
      </c>
      <c r="AH631" s="9">
        <f t="shared" si="504"/>
        <v>63.28743041312628</v>
      </c>
      <c r="AI631" s="58">
        <f t="shared" si="505"/>
        <v>4.2191620275417518</v>
      </c>
      <c r="AJ631" s="58">
        <f t="shared" si="506"/>
        <v>0</v>
      </c>
      <c r="AK631" s="58">
        <f t="shared" si="507"/>
        <v>0</v>
      </c>
      <c r="AL631" s="58">
        <f t="shared" si="508"/>
        <v>4.2191620275417518</v>
      </c>
      <c r="AM631" s="58">
        <f t="shared" si="509"/>
        <v>0</v>
      </c>
      <c r="AN631" s="58">
        <f t="shared" si="510"/>
        <v>0</v>
      </c>
      <c r="AO631" s="56">
        <v>56.88333333333334</v>
      </c>
      <c r="AP631" s="56">
        <v>4.4833333333333334</v>
      </c>
      <c r="AQ631" s="56">
        <v>1.3</v>
      </c>
      <c r="AR631" s="57">
        <f>SUM(AO631:AQ631)</f>
        <v>62.666666666666671</v>
      </c>
      <c r="AS631">
        <v>3</v>
      </c>
      <c r="AT631">
        <v>9</v>
      </c>
      <c r="AU631">
        <v>3</v>
      </c>
      <c r="AV631">
        <v>1</v>
      </c>
      <c r="AW631">
        <v>5</v>
      </c>
      <c r="AX631" s="9">
        <f t="shared" si="511"/>
        <v>2.8723404255319149</v>
      </c>
      <c r="AY631" s="9">
        <f t="shared" si="512"/>
        <v>8.617021276595743</v>
      </c>
      <c r="AZ631" s="9">
        <f t="shared" si="513"/>
        <v>2.8723404255319149</v>
      </c>
      <c r="BA631" s="9">
        <f t="shared" si="514"/>
        <v>0.95744680851063824</v>
      </c>
      <c r="BB631" s="9">
        <f t="shared" si="515"/>
        <v>4.787234042553191</v>
      </c>
      <c r="BC631" s="33">
        <f t="shared" si="516"/>
        <v>7.1104166666666675</v>
      </c>
      <c r="BD631" s="33">
        <f t="shared" si="517"/>
        <v>0.16250000000000001</v>
      </c>
      <c r="BE631" s="33">
        <f t="shared" si="518"/>
        <v>0.56041666666666667</v>
      </c>
      <c r="BF631" s="42">
        <f>BI631-BG631-BH631</f>
        <v>4</v>
      </c>
      <c r="BG631" s="43">
        <v>0</v>
      </c>
      <c r="BH631" s="43">
        <v>0</v>
      </c>
      <c r="BI631" s="43">
        <v>4</v>
      </c>
      <c r="BJ631" s="42">
        <f>BM631-BK631-BL631</f>
        <v>4</v>
      </c>
      <c r="BK631" s="43">
        <v>0</v>
      </c>
      <c r="BL631" s="43">
        <v>0</v>
      </c>
      <c r="BM631" s="43">
        <v>4</v>
      </c>
      <c r="BN631" s="34">
        <f t="shared" si="550"/>
        <v>0.64587757735681528</v>
      </c>
      <c r="BO631" s="34">
        <f t="shared" si="551"/>
        <v>20.613114170962188</v>
      </c>
      <c r="BP631" s="33">
        <v>1.9081031799705646</v>
      </c>
      <c r="BQ631" s="33">
        <v>-0.21656194940827098</v>
      </c>
      <c r="BR631" s="33">
        <v>-0.43815167972443059</v>
      </c>
      <c r="BS631" s="33">
        <v>-1.5734576358906165E-2</v>
      </c>
      <c r="BT631" s="33">
        <v>0</v>
      </c>
      <c r="BU631" s="9">
        <f t="shared" si="552"/>
        <v>1.2376549744789571</v>
      </c>
      <c r="BV631" s="34">
        <f t="shared" si="553"/>
        <v>39.499626845073095</v>
      </c>
      <c r="BW631" s="33">
        <v>-0.12536900508148224</v>
      </c>
      <c r="BX631" s="33">
        <v>1.6892133886998627E-2</v>
      </c>
      <c r="BY631" s="33">
        <v>0.13089977866755087</v>
      </c>
      <c r="BZ631" s="33">
        <v>-0.61420030459520913</v>
      </c>
      <c r="CA631" s="9">
        <f t="shared" si="554"/>
        <v>-0.59177739712214183</v>
      </c>
      <c r="CB631" s="34">
        <f t="shared" si="555"/>
        <v>-18.886512674110907</v>
      </c>
      <c r="CE631" s="68">
        <f t="shared" si="519"/>
        <v>165000</v>
      </c>
      <c r="CF631" s="62">
        <v>2.1</v>
      </c>
      <c r="CG631" s="62">
        <v>2</v>
      </c>
      <c r="CH631" s="62">
        <v>-0.3</v>
      </c>
      <c r="CI631" s="62">
        <v>0</v>
      </c>
      <c r="CJ631" s="63">
        <f t="shared" si="556"/>
        <v>0</v>
      </c>
      <c r="CK631" s="62">
        <v>0.1</v>
      </c>
      <c r="CL631" s="63">
        <f t="shared" si="557"/>
        <v>2.9218407596785974</v>
      </c>
      <c r="CM631" s="62">
        <v>0.1</v>
      </c>
      <c r="CN631" t="s">
        <v>751</v>
      </c>
      <c r="CO631" t="s">
        <v>3109</v>
      </c>
      <c r="CP631" t="s">
        <v>2413</v>
      </c>
      <c r="CQ631" t="s">
        <v>2414</v>
      </c>
      <c r="CR631">
        <v>70</v>
      </c>
      <c r="CS631">
        <v>197</v>
      </c>
      <c r="CT631">
        <v>17</v>
      </c>
      <c r="CU631" t="s">
        <v>3402</v>
      </c>
      <c r="CZ631" s="72">
        <v>500000</v>
      </c>
      <c r="DA631">
        <v>0</v>
      </c>
    </row>
    <row r="632" spans="1:105" x14ac:dyDescent="0.2">
      <c r="A632" s="38" t="s">
        <v>2452</v>
      </c>
      <c r="B632" t="s">
        <v>958</v>
      </c>
      <c r="C632" t="s">
        <v>958</v>
      </c>
      <c r="D632" s="82" t="s">
        <v>958</v>
      </c>
      <c r="E632" t="str">
        <f t="shared" si="547"/>
        <v xml:space="preserve">Daley, Trevor </v>
      </c>
      <c r="F632" t="s">
        <v>2586</v>
      </c>
      <c r="G632" t="s">
        <v>1524</v>
      </c>
      <c r="H632">
        <v>74</v>
      </c>
      <c r="I632">
        <v>4</v>
      </c>
      <c r="J632">
        <v>8</v>
      </c>
      <c r="K632">
        <f>I632+J632</f>
        <v>12</v>
      </c>
      <c r="L632">
        <v>2</v>
      </c>
      <c r="M632">
        <v>63</v>
      </c>
      <c r="N632">
        <v>68</v>
      </c>
      <c r="O632" s="4">
        <f t="shared" si="548"/>
        <v>5.8823529411764705E-2</v>
      </c>
      <c r="P632">
        <v>1781</v>
      </c>
      <c r="Q632">
        <v>1</v>
      </c>
      <c r="R632">
        <v>0</v>
      </c>
      <c r="S632">
        <v>0</v>
      </c>
      <c r="T632">
        <v>0</v>
      </c>
      <c r="U632" s="4">
        <f t="shared" si="549"/>
        <v>0</v>
      </c>
      <c r="V632" s="40">
        <v>0</v>
      </c>
      <c r="W632">
        <v>0</v>
      </c>
      <c r="X632">
        <v>2</v>
      </c>
      <c r="Y632">
        <v>0</v>
      </c>
      <c r="Z632">
        <v>0</v>
      </c>
      <c r="AA632">
        <f>I632-W632-Y632</f>
        <v>4</v>
      </c>
      <c r="AB632">
        <f>J632-X632-Z632</f>
        <v>6</v>
      </c>
      <c r="AC632" s="9">
        <f t="shared" si="499"/>
        <v>0</v>
      </c>
      <c r="AD632" s="9">
        <f t="shared" si="500"/>
        <v>11.114541525162087</v>
      </c>
      <c r="AE632" s="9">
        <f t="shared" si="501"/>
        <v>0</v>
      </c>
      <c r="AF632" s="9">
        <f t="shared" si="502"/>
        <v>0</v>
      </c>
      <c r="AG632" s="9">
        <f t="shared" si="503"/>
        <v>4.0512596885594121</v>
      </c>
      <c r="AH632" s="9">
        <f t="shared" si="504"/>
        <v>6.0768895328391173</v>
      </c>
      <c r="AI632" s="6">
        <f t="shared" si="505"/>
        <v>2.2281928287076767</v>
      </c>
      <c r="AJ632" s="6">
        <f t="shared" si="506"/>
        <v>6.6687249150972523</v>
      </c>
      <c r="AK632" s="6">
        <f t="shared" si="507"/>
        <v>0</v>
      </c>
      <c r="AL632" s="6">
        <f t="shared" si="508"/>
        <v>2.0762705903866987</v>
      </c>
      <c r="AM632" s="6">
        <f t="shared" si="509"/>
        <v>0</v>
      </c>
      <c r="AN632" s="6">
        <f t="shared" si="510"/>
        <v>4.6114432109308279</v>
      </c>
      <c r="AO632" s="32">
        <v>1184.8166666666666</v>
      </c>
      <c r="AP632" s="32">
        <v>53.983333333333334</v>
      </c>
      <c r="AQ632" s="32">
        <v>195.16666666666669</v>
      </c>
      <c r="AR632" s="32">
        <v>1433.9666666666667</v>
      </c>
      <c r="AS632" s="40">
        <v>99</v>
      </c>
      <c r="AT632" s="40">
        <v>47</v>
      </c>
      <c r="AU632" s="40">
        <v>42</v>
      </c>
      <c r="AV632" s="40">
        <v>26</v>
      </c>
      <c r="AW632" s="40">
        <v>25</v>
      </c>
      <c r="AX632" s="9">
        <f t="shared" si="511"/>
        <v>4.1423557032938927</v>
      </c>
      <c r="AY632" s="9">
        <f t="shared" si="512"/>
        <v>1.9665729096445759</v>
      </c>
      <c r="AZ632" s="9">
        <f t="shared" si="513"/>
        <v>1.7573630256398336</v>
      </c>
      <c r="BA632" s="9">
        <f t="shared" si="514"/>
        <v>1.0878913968246589</v>
      </c>
      <c r="BB632" s="9">
        <f t="shared" si="515"/>
        <v>1.0460494200237103</v>
      </c>
      <c r="BC632" s="9">
        <f t="shared" si="516"/>
        <v>16.011036036036035</v>
      </c>
      <c r="BD632" s="9">
        <f t="shared" si="517"/>
        <v>2.6373873873873874</v>
      </c>
      <c r="BE632" s="9">
        <f t="shared" si="518"/>
        <v>0.72950450450450455</v>
      </c>
      <c r="BF632" s="3">
        <v>44</v>
      </c>
      <c r="BG632" s="3">
        <v>6</v>
      </c>
      <c r="BH632" s="3">
        <v>0</v>
      </c>
      <c r="BI632" s="3">
        <v>50</v>
      </c>
      <c r="BJ632" s="3">
        <v>41</v>
      </c>
      <c r="BK632" s="3">
        <v>0</v>
      </c>
      <c r="BL632" s="3">
        <v>15</v>
      </c>
      <c r="BM632" s="3">
        <v>56</v>
      </c>
      <c r="BN632" s="34">
        <f t="shared" si="550"/>
        <v>56.402479971498281</v>
      </c>
      <c r="BO632" s="34">
        <f t="shared" si="551"/>
        <v>78.666375282779626</v>
      </c>
      <c r="BP632" s="34">
        <v>4.0411161988019257</v>
      </c>
      <c r="BQ632" s="34">
        <v>-0.67507826323372144</v>
      </c>
      <c r="BR632" s="34">
        <v>0.66874179217326923</v>
      </c>
      <c r="BS632" s="34">
        <v>-0.51397348085421679</v>
      </c>
      <c r="BT632" s="34">
        <v>0</v>
      </c>
      <c r="BU632" s="34">
        <f t="shared" si="552"/>
        <v>3.5208062468872567</v>
      </c>
      <c r="BV632" s="34">
        <f t="shared" si="553"/>
        <v>4.9105831100963622</v>
      </c>
      <c r="BW632" s="34">
        <v>31.993780512313705</v>
      </c>
      <c r="BX632" s="34">
        <v>1.5124355699502934</v>
      </c>
      <c r="BY632" s="34">
        <v>14.541414553980148</v>
      </c>
      <c r="BZ632" s="34">
        <v>4.8340430883668857</v>
      </c>
      <c r="CA632" s="34">
        <f t="shared" si="554"/>
        <v>52.881673724611026</v>
      </c>
      <c r="CB632" s="34">
        <f t="shared" si="555"/>
        <v>73.755792172683272</v>
      </c>
      <c r="CC632" s="15">
        <v>64</v>
      </c>
      <c r="CD632" s="7">
        <v>2139533</v>
      </c>
      <c r="CE632" s="68">
        <f t="shared" si="519"/>
        <v>2370833.8648648649</v>
      </c>
      <c r="CF632" s="9">
        <v>24.2</v>
      </c>
      <c r="CG632" s="9">
        <v>31.4</v>
      </c>
      <c r="CH632" s="9">
        <v>-0.4</v>
      </c>
      <c r="CI632" s="9">
        <v>-1.1000000000000001</v>
      </c>
      <c r="CJ632" s="9">
        <f t="shared" si="556"/>
        <v>-1.3070989335260974</v>
      </c>
      <c r="CK632" s="9">
        <v>5.0999999999999996</v>
      </c>
      <c r="CL632" s="9">
        <f t="shared" si="557"/>
        <v>6.0601859645300866</v>
      </c>
      <c r="CM632" s="9">
        <v>4</v>
      </c>
      <c r="CN632" t="s">
        <v>1093</v>
      </c>
      <c r="CO632" t="s">
        <v>3081</v>
      </c>
      <c r="CP632" t="s">
        <v>2427</v>
      </c>
      <c r="CQ632" t="s">
        <v>2400</v>
      </c>
      <c r="CR632">
        <v>71</v>
      </c>
      <c r="CS632">
        <v>207</v>
      </c>
      <c r="CT632">
        <v>6</v>
      </c>
      <c r="CU632" t="s">
        <v>3402</v>
      </c>
      <c r="CV632" t="s">
        <v>2382</v>
      </c>
      <c r="CW632">
        <v>0</v>
      </c>
      <c r="CX632">
        <v>0</v>
      </c>
      <c r="CY632">
        <v>0</v>
      </c>
      <c r="CZ632" s="71"/>
      <c r="DA632">
        <v>0</v>
      </c>
    </row>
    <row r="633" spans="1:105" x14ac:dyDescent="0.2">
      <c r="A633" s="44" t="s">
        <v>2372</v>
      </c>
      <c r="B633" s="43" t="s">
        <v>958</v>
      </c>
      <c r="C633" s="43" t="s">
        <v>958</v>
      </c>
      <c r="D633" s="82" t="s">
        <v>958</v>
      </c>
      <c r="E633" s="42" t="str">
        <f t="shared" si="547"/>
        <v xml:space="preserve">Daley, Trevor </v>
      </c>
      <c r="F633" s="42" t="s">
        <v>2586</v>
      </c>
      <c r="G633" s="45" t="s">
        <v>2374</v>
      </c>
      <c r="H633" s="43">
        <v>82</v>
      </c>
      <c r="I633" s="64">
        <v>5</v>
      </c>
      <c r="J633" s="64">
        <v>19</v>
      </c>
      <c r="K633" s="64">
        <v>24</v>
      </c>
      <c r="L633" s="43">
        <v>-1</v>
      </c>
      <c r="M633">
        <v>85</v>
      </c>
      <c r="N633">
        <v>87</v>
      </c>
      <c r="O633" s="4">
        <f t="shared" si="548"/>
        <v>5.7471264367816091E-2</v>
      </c>
      <c r="Q633">
        <v>1</v>
      </c>
      <c r="R633">
        <v>0</v>
      </c>
      <c r="S633">
        <v>1</v>
      </c>
      <c r="T633">
        <v>0</v>
      </c>
      <c r="U633" s="4">
        <f t="shared" si="549"/>
        <v>1</v>
      </c>
      <c r="V633">
        <v>0</v>
      </c>
      <c r="W633">
        <v>0</v>
      </c>
      <c r="X633">
        <v>5</v>
      </c>
      <c r="Y633">
        <v>0</v>
      </c>
      <c r="Z633">
        <v>1</v>
      </c>
      <c r="AA633">
        <v>5</v>
      </c>
      <c r="AB633">
        <v>13</v>
      </c>
      <c r="AC633" s="9">
        <f t="shared" si="499"/>
        <v>0</v>
      </c>
      <c r="AD633" s="9">
        <f t="shared" si="500"/>
        <v>12.162162162162165</v>
      </c>
      <c r="AE633" s="9">
        <f t="shared" si="501"/>
        <v>0</v>
      </c>
      <c r="AF633" s="9">
        <f t="shared" si="502"/>
        <v>1.518602885345482</v>
      </c>
      <c r="AG633" s="9">
        <f t="shared" si="503"/>
        <v>4.6037571773853223</v>
      </c>
      <c r="AH633" s="9">
        <f t="shared" si="504"/>
        <v>11.969768661201837</v>
      </c>
      <c r="AI633" s="58">
        <f t="shared" si="505"/>
        <v>1.9796155862756883</v>
      </c>
      <c r="AJ633" s="58">
        <f t="shared" si="506"/>
        <v>4.3783783783783798</v>
      </c>
      <c r="AK633" s="58">
        <f t="shared" si="507"/>
        <v>1.8223234624145785</v>
      </c>
      <c r="AL633" s="58">
        <f t="shared" si="508"/>
        <v>2.2558410169188079</v>
      </c>
      <c r="AM633" s="58">
        <f t="shared" si="509"/>
        <v>0.48648648648648651</v>
      </c>
      <c r="AN633" s="58">
        <f t="shared" si="510"/>
        <v>5.4669703872437356</v>
      </c>
      <c r="AO633" s="56">
        <v>1303.2833333333333</v>
      </c>
      <c r="AP633" s="56">
        <v>123.33333333333331</v>
      </c>
      <c r="AQ633" s="56">
        <v>197.55</v>
      </c>
      <c r="AR633" s="57">
        <f>SUM(AO633:AQ633)</f>
        <v>1624.1666666666665</v>
      </c>
      <c r="AS633">
        <v>63</v>
      </c>
      <c r="AT633">
        <v>32</v>
      </c>
      <c r="AU633">
        <v>51</v>
      </c>
      <c r="AV633">
        <v>34</v>
      </c>
      <c r="AW633">
        <v>24</v>
      </c>
      <c r="AX633" s="9">
        <f t="shared" si="511"/>
        <v>2.327347357619292</v>
      </c>
      <c r="AY633" s="9">
        <f t="shared" si="512"/>
        <v>1.1821446895844023</v>
      </c>
      <c r="AZ633" s="9">
        <f t="shared" si="513"/>
        <v>1.8840430990251411</v>
      </c>
      <c r="BA633" s="9">
        <f t="shared" si="514"/>
        <v>1.2560287326834276</v>
      </c>
      <c r="BB633" s="9">
        <f t="shared" si="515"/>
        <v>0.8866085171883018</v>
      </c>
      <c r="BC633" s="33">
        <f t="shared" si="516"/>
        <v>15.893699186991869</v>
      </c>
      <c r="BD633" s="33">
        <f t="shared" si="517"/>
        <v>2.4091463414634147</v>
      </c>
      <c r="BE633" s="33">
        <f t="shared" si="518"/>
        <v>1.5040650406504064</v>
      </c>
      <c r="BF633" s="42">
        <f>BI633-BG633-BH633</f>
        <v>43</v>
      </c>
      <c r="BG633" s="43">
        <v>9</v>
      </c>
      <c r="BH633" s="43">
        <v>6</v>
      </c>
      <c r="BI633" s="43">
        <v>58</v>
      </c>
      <c r="BJ633" s="42">
        <f>BM633-BK633-BL633</f>
        <v>49</v>
      </c>
      <c r="BK633" s="43">
        <v>1</v>
      </c>
      <c r="BL633" s="43">
        <v>18</v>
      </c>
      <c r="BM633" s="43">
        <v>68</v>
      </c>
      <c r="BN633" s="34">
        <f t="shared" si="550"/>
        <v>53.47561592264109</v>
      </c>
      <c r="BO633" s="34">
        <f t="shared" si="551"/>
        <v>65.849911859588829</v>
      </c>
      <c r="BP633" s="33">
        <v>11.19770252271652</v>
      </c>
      <c r="BQ633" s="33">
        <v>-6.021714933414514E-2</v>
      </c>
      <c r="BR633" s="33">
        <v>0.59385295973572672</v>
      </c>
      <c r="BS633" s="33">
        <v>0.26417125187667434</v>
      </c>
      <c r="BT633" s="33">
        <v>0</v>
      </c>
      <c r="BU633" s="9">
        <f t="shared" si="552"/>
        <v>11.995509584994778</v>
      </c>
      <c r="BV633" s="34">
        <f t="shared" si="553"/>
        <v>14.771279119542056</v>
      </c>
      <c r="BW633" s="33">
        <v>27.49660848086187</v>
      </c>
      <c r="BX633" s="33">
        <v>2.0731605617846163</v>
      </c>
      <c r="BY633" s="33">
        <v>10.709898103476204</v>
      </c>
      <c r="BZ633" s="33">
        <v>1.2004391915236197</v>
      </c>
      <c r="CA633" s="9">
        <f t="shared" si="554"/>
        <v>41.480106337646312</v>
      </c>
      <c r="CB633" s="34">
        <f t="shared" si="555"/>
        <v>51.078632740046771</v>
      </c>
      <c r="CC633" s="47">
        <v>52.191009999999999</v>
      </c>
      <c r="CD633">
        <v>2402132</v>
      </c>
      <c r="CE633" s="68">
        <f t="shared" si="519"/>
        <v>2402132</v>
      </c>
      <c r="CF633" s="62">
        <v>27.5</v>
      </c>
      <c r="CG633" s="62">
        <v>34</v>
      </c>
      <c r="CH633" s="62">
        <v>-8.1999999999999993</v>
      </c>
      <c r="CI633" s="62">
        <v>2.6</v>
      </c>
      <c r="CJ633" s="63">
        <f t="shared" si="556"/>
        <v>2.6734531245983395</v>
      </c>
      <c r="CK633" s="62">
        <v>2.2999999999999998</v>
      </c>
      <c r="CL633" s="63">
        <f t="shared" si="557"/>
        <v>2.3649777640677616</v>
      </c>
      <c r="CM633" s="62">
        <v>4.8</v>
      </c>
      <c r="CN633" t="s">
        <v>827</v>
      </c>
      <c r="CO633" t="s">
        <v>3081</v>
      </c>
      <c r="CP633" t="s">
        <v>2427</v>
      </c>
      <c r="CQ633" t="s">
        <v>2400</v>
      </c>
      <c r="CR633">
        <v>71</v>
      </c>
      <c r="CS633">
        <v>207</v>
      </c>
      <c r="CT633">
        <v>6</v>
      </c>
      <c r="CU633" t="s">
        <v>3402</v>
      </c>
      <c r="CZ633" s="72">
        <v>787500</v>
      </c>
      <c r="DA633">
        <v>0</v>
      </c>
    </row>
    <row r="634" spans="1:105" x14ac:dyDescent="0.2">
      <c r="A634" s="38" t="s">
        <v>2452</v>
      </c>
      <c r="B634" t="s">
        <v>964</v>
      </c>
      <c r="C634" t="s">
        <v>959</v>
      </c>
      <c r="D634" t="s">
        <v>959</v>
      </c>
      <c r="E634" t="str">
        <f t="shared" si="547"/>
        <v xml:space="preserve">Downey, Aaron </v>
      </c>
      <c r="F634" t="s">
        <v>2602</v>
      </c>
      <c r="G634" t="s">
        <v>1528</v>
      </c>
      <c r="H634">
        <v>21</v>
      </c>
      <c r="I634">
        <v>1</v>
      </c>
      <c r="J634">
        <v>0</v>
      </c>
      <c r="K634">
        <f>I634+J634</f>
        <v>1</v>
      </c>
      <c r="L634">
        <v>-6</v>
      </c>
      <c r="M634">
        <v>48</v>
      </c>
      <c r="N634">
        <v>10</v>
      </c>
      <c r="O634" s="4">
        <f t="shared" si="548"/>
        <v>0.1</v>
      </c>
      <c r="P634">
        <v>154</v>
      </c>
      <c r="Q634">
        <v>1</v>
      </c>
      <c r="R634">
        <v>0</v>
      </c>
      <c r="S634">
        <v>0</v>
      </c>
      <c r="T634">
        <v>0</v>
      </c>
      <c r="U634" s="4">
        <f t="shared" si="549"/>
        <v>0</v>
      </c>
      <c r="V634" s="40">
        <v>0</v>
      </c>
      <c r="W634">
        <v>0</v>
      </c>
      <c r="X634">
        <v>0</v>
      </c>
      <c r="Y634">
        <v>0</v>
      </c>
      <c r="Z634">
        <v>0</v>
      </c>
      <c r="AA634">
        <f>I634-W634-Y634</f>
        <v>1</v>
      </c>
      <c r="AB634">
        <f>J634-X634-Z634</f>
        <v>0</v>
      </c>
      <c r="AC634" s="9">
        <f t="shared" si="499"/>
        <v>0</v>
      </c>
      <c r="AD634" s="9">
        <f t="shared" si="500"/>
        <v>0</v>
      </c>
      <c r="AE634" s="9">
        <f t="shared" si="501"/>
        <v>0</v>
      </c>
      <c r="AF634" s="9">
        <f t="shared" si="502"/>
        <v>0</v>
      </c>
      <c r="AG634" s="9">
        <f t="shared" si="503"/>
        <v>11.512631915574032</v>
      </c>
      <c r="AH634" s="9">
        <f t="shared" si="504"/>
        <v>0</v>
      </c>
      <c r="AI634" s="6">
        <f t="shared" si="505"/>
        <v>0.57563159577870149</v>
      </c>
      <c r="AJ634" s="6">
        <f t="shared" si="506"/>
        <v>0</v>
      </c>
      <c r="AK634" s="6">
        <f t="shared" si="507"/>
        <v>0</v>
      </c>
      <c r="AL634" s="6">
        <f t="shared" si="508"/>
        <v>4.0294211704509113</v>
      </c>
      <c r="AM634" s="6">
        <f t="shared" si="509"/>
        <v>0</v>
      </c>
      <c r="AN634" s="6">
        <f t="shared" si="510"/>
        <v>0</v>
      </c>
      <c r="AO634" s="32">
        <v>104.23333333333335</v>
      </c>
      <c r="AP634" s="32">
        <v>0.38333333333333341</v>
      </c>
      <c r="AQ634" s="32">
        <v>0</v>
      </c>
      <c r="AR634" s="32">
        <v>104.61666666666669</v>
      </c>
      <c r="AS634" s="40">
        <v>3</v>
      </c>
      <c r="AT634" s="40">
        <v>24</v>
      </c>
      <c r="AU634" s="40">
        <v>4</v>
      </c>
      <c r="AV634" s="40">
        <v>2</v>
      </c>
      <c r="AW634" s="40">
        <v>2</v>
      </c>
      <c r="AX634" s="9">
        <f t="shared" si="511"/>
        <v>1.7205671499123782</v>
      </c>
      <c r="AY634" s="9">
        <f t="shared" si="512"/>
        <v>13.764537199299026</v>
      </c>
      <c r="AZ634" s="9">
        <f t="shared" si="513"/>
        <v>2.2940895332165043</v>
      </c>
      <c r="BA634" s="9">
        <f t="shared" si="514"/>
        <v>1.1470447666082522</v>
      </c>
      <c r="BB634" s="9">
        <f t="shared" si="515"/>
        <v>1.1470447666082522</v>
      </c>
      <c r="BC634" s="9">
        <f t="shared" si="516"/>
        <v>4.9634920634920645</v>
      </c>
      <c r="BD634" s="9">
        <f t="shared" si="517"/>
        <v>0</v>
      </c>
      <c r="BE634" s="9">
        <f t="shared" si="518"/>
        <v>1.8253968253968259E-2</v>
      </c>
      <c r="BF634" s="3">
        <v>1</v>
      </c>
      <c r="BG634" s="3">
        <v>0</v>
      </c>
      <c r="BH634" s="3">
        <v>0</v>
      </c>
      <c r="BI634" s="3">
        <v>1</v>
      </c>
      <c r="BJ634" s="3">
        <v>7</v>
      </c>
      <c r="BK634" s="3">
        <v>0</v>
      </c>
      <c r="BL634" s="3">
        <v>0</v>
      </c>
      <c r="BM634" s="3">
        <v>7</v>
      </c>
      <c r="BN634" s="34">
        <f t="shared" si="550"/>
        <v>-1.6825894075604091</v>
      </c>
      <c r="BO634" s="34">
        <f t="shared" si="551"/>
        <v>-32.166756238210773</v>
      </c>
      <c r="BP634" s="34">
        <v>-0.4767308704703434</v>
      </c>
      <c r="BQ634" s="34">
        <v>-2.207196485195655E-2</v>
      </c>
      <c r="BR634" s="34">
        <v>-3.3227904062873917E-2</v>
      </c>
      <c r="BS634" s="34">
        <v>0</v>
      </c>
      <c r="BT634" s="34">
        <v>0</v>
      </c>
      <c r="BU634" s="34">
        <f t="shared" si="552"/>
        <v>-0.53203073938517387</v>
      </c>
      <c r="BV634" s="34">
        <f t="shared" si="553"/>
        <v>-10.171051254774708</v>
      </c>
      <c r="BW634" s="34">
        <v>-6.095263165057186E-2</v>
      </c>
      <c r="BX634" s="34">
        <v>1.0158721179275925E-3</v>
      </c>
      <c r="BY634" s="34">
        <v>0</v>
      </c>
      <c r="BZ634" s="34">
        <v>-1.090621908642591</v>
      </c>
      <c r="CA634" s="34">
        <f t="shared" si="554"/>
        <v>-1.1505586681752353</v>
      </c>
      <c r="CB634" s="34">
        <f t="shared" si="555"/>
        <v>-21.99570498343607</v>
      </c>
      <c r="CC634" s="15">
        <v>27</v>
      </c>
      <c r="CD634" s="7">
        <v>165000</v>
      </c>
      <c r="CE634" s="68">
        <f t="shared" si="519"/>
        <v>165000</v>
      </c>
      <c r="CF634" s="9">
        <v>3.1</v>
      </c>
      <c r="CG634" s="9">
        <v>2.9</v>
      </c>
      <c r="CH634" s="9">
        <v>-5.2</v>
      </c>
      <c r="CI634" s="9">
        <v>-1</v>
      </c>
      <c r="CJ634" s="9">
        <f t="shared" si="556"/>
        <v>-19.047619047619047</v>
      </c>
      <c r="CK634" s="9">
        <v>-0.8</v>
      </c>
      <c r="CL634" s="9">
        <f t="shared" si="557"/>
        <v>-15.238095238095235</v>
      </c>
      <c r="CM634" s="9">
        <v>-1.8</v>
      </c>
      <c r="CN634" t="s">
        <v>71</v>
      </c>
      <c r="CO634" t="s">
        <v>72</v>
      </c>
      <c r="CP634" t="s">
        <v>3162</v>
      </c>
      <c r="CQ634" t="s">
        <v>2386</v>
      </c>
      <c r="CR634">
        <v>73</v>
      </c>
      <c r="CS634">
        <v>215</v>
      </c>
      <c r="CT634">
        <v>47</v>
      </c>
      <c r="CU634" t="s">
        <v>3403</v>
      </c>
      <c r="CV634" t="s">
        <v>2382</v>
      </c>
      <c r="CW634">
        <v>0</v>
      </c>
      <c r="CX634">
        <v>0</v>
      </c>
      <c r="CY634">
        <v>0</v>
      </c>
      <c r="CZ634" s="70"/>
      <c r="DA634">
        <v>0</v>
      </c>
    </row>
    <row r="635" spans="1:105" x14ac:dyDescent="0.2">
      <c r="A635" s="44" t="s">
        <v>2372</v>
      </c>
      <c r="B635" s="43" t="s">
        <v>964</v>
      </c>
      <c r="C635" s="43" t="s">
        <v>959</v>
      </c>
      <c r="D635" s="42" t="s">
        <v>959</v>
      </c>
      <c r="E635" s="42" t="str">
        <f t="shared" si="547"/>
        <v xml:space="preserve">Downey, Aaron </v>
      </c>
      <c r="F635" s="42" t="s">
        <v>2602</v>
      </c>
      <c r="G635" s="45" t="s">
        <v>1528</v>
      </c>
      <c r="H635" s="43">
        <v>56</v>
      </c>
      <c r="I635" s="64">
        <v>0</v>
      </c>
      <c r="J635" s="64">
        <v>3</v>
      </c>
      <c r="K635" s="64">
        <v>3</v>
      </c>
      <c r="L635" s="43">
        <v>0</v>
      </c>
      <c r="M635">
        <v>116</v>
      </c>
      <c r="N635">
        <v>15</v>
      </c>
      <c r="O635" s="4">
        <f t="shared" si="548"/>
        <v>0</v>
      </c>
      <c r="Q635">
        <v>0</v>
      </c>
      <c r="R635">
        <v>0</v>
      </c>
      <c r="S635">
        <v>0</v>
      </c>
      <c r="T635">
        <v>0</v>
      </c>
      <c r="U635" s="4">
        <f t="shared" si="549"/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</v>
      </c>
      <c r="AC635" s="9">
        <f t="shared" si="499"/>
        <v>0</v>
      </c>
      <c r="AD635" s="9">
        <f t="shared" si="500"/>
        <v>0</v>
      </c>
      <c r="AE635" s="9">
        <f t="shared" si="501"/>
        <v>0</v>
      </c>
      <c r="AF635" s="9">
        <f t="shared" si="502"/>
        <v>0</v>
      </c>
      <c r="AG635" s="9">
        <f t="shared" si="503"/>
        <v>0</v>
      </c>
      <c r="AH635" s="9">
        <f t="shared" si="504"/>
        <v>14.105661855939397</v>
      </c>
      <c r="AI635" s="58">
        <f t="shared" si="505"/>
        <v>1.4105661855939398</v>
      </c>
      <c r="AJ635" s="58">
        <f t="shared" si="506"/>
        <v>0</v>
      </c>
      <c r="AK635" s="58">
        <f t="shared" si="507"/>
        <v>0</v>
      </c>
      <c r="AL635" s="58">
        <f t="shared" si="508"/>
        <v>1.4105661855939398</v>
      </c>
      <c r="AM635" s="58">
        <f t="shared" si="509"/>
        <v>0</v>
      </c>
      <c r="AN635" s="58">
        <f t="shared" si="510"/>
        <v>156.52173913043475</v>
      </c>
      <c r="AO635" s="56">
        <v>255.21666666666667</v>
      </c>
      <c r="AP635" s="56">
        <v>1.3333333333333333</v>
      </c>
      <c r="AQ635" s="56">
        <v>0.38333333333333341</v>
      </c>
      <c r="AR635" s="57">
        <f>SUM(AO635:AQ635)</f>
        <v>256.93333333333334</v>
      </c>
      <c r="AS635">
        <v>6</v>
      </c>
      <c r="AT635">
        <v>79</v>
      </c>
      <c r="AU635">
        <v>4</v>
      </c>
      <c r="AV635">
        <v>4</v>
      </c>
      <c r="AW635">
        <v>3</v>
      </c>
      <c r="AX635" s="9">
        <f t="shared" si="511"/>
        <v>1.4011416709911779</v>
      </c>
      <c r="AY635" s="9">
        <f t="shared" si="512"/>
        <v>18.448365334717177</v>
      </c>
      <c r="AZ635" s="9">
        <f t="shared" si="513"/>
        <v>0.93409444732745195</v>
      </c>
      <c r="BA635" s="9">
        <f t="shared" si="514"/>
        <v>0.93409444732745195</v>
      </c>
      <c r="BB635" s="9">
        <f t="shared" si="515"/>
        <v>0.70057083549558896</v>
      </c>
      <c r="BC635" s="33">
        <f t="shared" si="516"/>
        <v>4.5574404761904761</v>
      </c>
      <c r="BD635" s="33">
        <f t="shared" si="517"/>
        <v>6.8452380952380969E-3</v>
      </c>
      <c r="BE635" s="33">
        <f t="shared" si="518"/>
        <v>2.3809523809523808E-2</v>
      </c>
      <c r="BF635" s="42">
        <f>BI635-BG635-BH635</f>
        <v>6</v>
      </c>
      <c r="BG635" s="43">
        <v>0</v>
      </c>
      <c r="BH635" s="43">
        <v>0</v>
      </c>
      <c r="BI635" s="43">
        <v>6</v>
      </c>
      <c r="BJ635" s="42">
        <f>BM635-BK635-BL635</f>
        <v>6</v>
      </c>
      <c r="BK635" s="43">
        <v>0</v>
      </c>
      <c r="BL635" s="43">
        <v>1</v>
      </c>
      <c r="BM635" s="43">
        <v>7</v>
      </c>
      <c r="BN635" s="34">
        <f t="shared" si="550"/>
        <v>-11.883767095306228</v>
      </c>
      <c r="BO635" s="34">
        <f t="shared" si="551"/>
        <v>-92.50467380881858</v>
      </c>
      <c r="BP635" s="33">
        <v>-2.8385055689973013</v>
      </c>
      <c r="BQ635" s="33">
        <v>-7.3241088891345174E-2</v>
      </c>
      <c r="BR635" s="33">
        <v>2.2671891800127968</v>
      </c>
      <c r="BS635" s="33">
        <v>-4.8395870099202506E-3</v>
      </c>
      <c r="BT635" s="33">
        <v>0</v>
      </c>
      <c r="BU635" s="9">
        <f t="shared" si="552"/>
        <v>-0.64939706488577009</v>
      </c>
      <c r="BV635" s="34">
        <f t="shared" si="553"/>
        <v>-5.0549849368378572</v>
      </c>
      <c r="BW635" s="33">
        <v>4.0266629449904734</v>
      </c>
      <c r="BX635" s="33">
        <v>5.33048190495896E-3</v>
      </c>
      <c r="BY635" s="33">
        <v>-0.68596947847327283</v>
      </c>
      <c r="BZ635" s="33">
        <v>-14.580393978842617</v>
      </c>
      <c r="CA635" s="9">
        <f t="shared" si="554"/>
        <v>-11.234370030420457</v>
      </c>
      <c r="CB635" s="34">
        <f t="shared" si="555"/>
        <v>-87.449688871980726</v>
      </c>
      <c r="CC635" s="47">
        <v>50.476215000000003</v>
      </c>
      <c r="CD635">
        <v>165000</v>
      </c>
      <c r="CE635" s="68">
        <f t="shared" si="519"/>
        <v>165000</v>
      </c>
      <c r="CF635" s="62">
        <v>6.8</v>
      </c>
      <c r="CG635" s="62">
        <v>6.8</v>
      </c>
      <c r="CH635" s="62">
        <v>-1.8</v>
      </c>
      <c r="CI635" s="62">
        <v>-2.1</v>
      </c>
      <c r="CJ635" s="63">
        <f t="shared" si="556"/>
        <v>-16.238159675236808</v>
      </c>
      <c r="CK635" s="62">
        <v>0.5</v>
      </c>
      <c r="CL635" s="63">
        <f t="shared" si="557"/>
        <v>3.8662284941040017</v>
      </c>
      <c r="CM635" s="62">
        <v>-1.6</v>
      </c>
      <c r="CN635" t="s">
        <v>1627</v>
      </c>
      <c r="CO635" t="s">
        <v>1628</v>
      </c>
      <c r="CP635" t="s">
        <v>2427</v>
      </c>
      <c r="CQ635" t="s">
        <v>2400</v>
      </c>
      <c r="CR635">
        <v>73</v>
      </c>
      <c r="CS635">
        <v>215</v>
      </c>
      <c r="CT635">
        <v>20</v>
      </c>
      <c r="CU635" t="s">
        <v>3401</v>
      </c>
      <c r="CZ635" s="72">
        <v>525000</v>
      </c>
      <c r="DA635">
        <v>0</v>
      </c>
    </row>
    <row r="636" spans="1:105" x14ac:dyDescent="0.2">
      <c r="A636" s="38" t="s">
        <v>2452</v>
      </c>
      <c r="B636" t="s">
        <v>959</v>
      </c>
      <c r="C636" t="s">
        <v>959</v>
      </c>
      <c r="D636" s="82" t="s">
        <v>959</v>
      </c>
      <c r="E636" t="str">
        <f t="shared" si="547"/>
        <v xml:space="preserve">Lilja, Andreas </v>
      </c>
      <c r="F636" t="s">
        <v>299</v>
      </c>
      <c r="G636" t="s">
        <v>1524</v>
      </c>
      <c r="H636">
        <v>57</v>
      </c>
      <c r="I636">
        <v>0</v>
      </c>
      <c r="J636">
        <v>5</v>
      </c>
      <c r="K636">
        <f>I636+J636</f>
        <v>5</v>
      </c>
      <c r="L636">
        <v>6</v>
      </c>
      <c r="M636">
        <v>54</v>
      </c>
      <c r="N636">
        <v>37</v>
      </c>
      <c r="O636" s="4">
        <f t="shared" si="548"/>
        <v>0</v>
      </c>
      <c r="P636">
        <v>1175</v>
      </c>
      <c r="Q636">
        <v>0</v>
      </c>
      <c r="R636">
        <v>0</v>
      </c>
      <c r="S636">
        <v>0</v>
      </c>
      <c r="T636">
        <v>1</v>
      </c>
      <c r="U636" s="4">
        <f t="shared" si="549"/>
        <v>0</v>
      </c>
      <c r="V636" s="40">
        <v>0</v>
      </c>
      <c r="W636">
        <v>0</v>
      </c>
      <c r="X636">
        <v>0</v>
      </c>
      <c r="Y636">
        <v>0</v>
      </c>
      <c r="Z636">
        <v>0</v>
      </c>
      <c r="AA636">
        <f>I636-W636-Y636</f>
        <v>0</v>
      </c>
      <c r="AB636">
        <f>J636-X636-Z636</f>
        <v>5</v>
      </c>
      <c r="AC636" s="9">
        <f t="shared" si="499"/>
        <v>0</v>
      </c>
      <c r="AD636" s="9">
        <f t="shared" si="500"/>
        <v>0</v>
      </c>
      <c r="AE636" s="9">
        <f t="shared" si="501"/>
        <v>0</v>
      </c>
      <c r="AF636" s="9">
        <f t="shared" si="502"/>
        <v>0</v>
      </c>
      <c r="AG636" s="9">
        <f t="shared" si="503"/>
        <v>0</v>
      </c>
      <c r="AH636" s="9">
        <f t="shared" si="504"/>
        <v>8.5269665316563632</v>
      </c>
      <c r="AI636" s="6">
        <f t="shared" si="505"/>
        <v>2.7286292901300362</v>
      </c>
      <c r="AJ636" s="6">
        <f t="shared" si="506"/>
        <v>0</v>
      </c>
      <c r="AK636" s="6">
        <f t="shared" si="507"/>
        <v>0.71160308361336244</v>
      </c>
      <c r="AL636" s="6">
        <f t="shared" si="508"/>
        <v>2.4728202941803454</v>
      </c>
      <c r="AM636" s="6">
        <f t="shared" si="509"/>
        <v>0</v>
      </c>
      <c r="AN636" s="6">
        <f t="shared" si="510"/>
        <v>5.6928246689068995</v>
      </c>
      <c r="AO636" s="33">
        <v>703.65</v>
      </c>
      <c r="AP636" s="33">
        <v>6.2</v>
      </c>
      <c r="AQ636" s="33">
        <v>168.63333333333333</v>
      </c>
      <c r="AR636" s="32">
        <v>878.48333333333335</v>
      </c>
      <c r="AS636" s="40">
        <v>95</v>
      </c>
      <c r="AT636" s="40">
        <v>83</v>
      </c>
      <c r="AU636" s="40">
        <v>14</v>
      </c>
      <c r="AV636" s="40">
        <v>45</v>
      </c>
      <c r="AW636" s="40">
        <v>14</v>
      </c>
      <c r="AX636" s="9">
        <f t="shared" si="511"/>
        <v>6.4884554819859988</v>
      </c>
      <c r="AY636" s="9">
        <f t="shared" si="512"/>
        <v>5.6688611053140825</v>
      </c>
      <c r="AZ636" s="9">
        <f t="shared" si="513"/>
        <v>0.95619343945056823</v>
      </c>
      <c r="BA636" s="9">
        <f t="shared" si="514"/>
        <v>3.0734789125196835</v>
      </c>
      <c r="BB636" s="9">
        <f t="shared" si="515"/>
        <v>0.95619343945056823</v>
      </c>
      <c r="BC636" s="9">
        <f t="shared" si="516"/>
        <v>12.344736842105263</v>
      </c>
      <c r="BD636" s="9">
        <f t="shared" si="517"/>
        <v>2.9584795321637425</v>
      </c>
      <c r="BE636" s="9">
        <f t="shared" si="518"/>
        <v>0.10877192982456141</v>
      </c>
      <c r="BF636" s="3">
        <v>32</v>
      </c>
      <c r="BG636" s="3">
        <v>0</v>
      </c>
      <c r="BH636" s="3">
        <v>2</v>
      </c>
      <c r="BI636" s="3">
        <v>34</v>
      </c>
      <c r="BJ636" s="3">
        <v>29</v>
      </c>
      <c r="BK636" s="3">
        <v>0</v>
      </c>
      <c r="BL636" s="3">
        <v>16</v>
      </c>
      <c r="BM636" s="3">
        <v>45</v>
      </c>
      <c r="BN636" s="34">
        <f t="shared" si="550"/>
        <v>20.564923490706722</v>
      </c>
      <c r="BO636" s="34">
        <f t="shared" si="551"/>
        <v>46.819154582420587</v>
      </c>
      <c r="BP636" s="34">
        <v>-1.1727620498401499</v>
      </c>
      <c r="BQ636" s="34">
        <v>-0.23130505066249779</v>
      </c>
      <c r="BR636" s="34">
        <v>2.3325805304941359E-3</v>
      </c>
      <c r="BS636" s="34">
        <v>-0.40562210657678094</v>
      </c>
      <c r="BT636" s="34">
        <v>0</v>
      </c>
      <c r="BU636" s="34">
        <f t="shared" si="552"/>
        <v>-1.8073566265489345</v>
      </c>
      <c r="BV636" s="34">
        <f t="shared" si="553"/>
        <v>-4.1147203548895277</v>
      </c>
      <c r="BW636" s="34">
        <v>16.310820918465343</v>
      </c>
      <c r="BX636" s="34">
        <v>0.19032152394899884</v>
      </c>
      <c r="BY636" s="34">
        <v>10.501689160805288</v>
      </c>
      <c r="BZ636" s="34">
        <v>-4.6305514859639727</v>
      </c>
      <c r="CA636" s="34">
        <f t="shared" si="554"/>
        <v>22.372280117255656</v>
      </c>
      <c r="CB636" s="34">
        <f t="shared" si="555"/>
        <v>50.933874937310108</v>
      </c>
      <c r="CC636" s="15">
        <v>67</v>
      </c>
      <c r="CD636" s="7">
        <v>1239955</v>
      </c>
      <c r="CE636" s="68">
        <f t="shared" si="519"/>
        <v>1783794.9122807016</v>
      </c>
      <c r="CF636" s="9">
        <v>15.7</v>
      </c>
      <c r="CG636" s="9">
        <v>23.6</v>
      </c>
      <c r="CH636" s="9">
        <v>-6.4</v>
      </c>
      <c r="CI636" s="9">
        <v>-2</v>
      </c>
      <c r="CJ636" s="9">
        <f t="shared" si="556"/>
        <v>-3.7975284419057265</v>
      </c>
      <c r="CK636" s="9">
        <v>2</v>
      </c>
      <c r="CL636" s="9">
        <f t="shared" si="557"/>
        <v>3.7975284419057265</v>
      </c>
      <c r="CM636" s="9">
        <v>0</v>
      </c>
      <c r="CN636" t="s">
        <v>2675</v>
      </c>
      <c r="CO636" t="s">
        <v>2676</v>
      </c>
      <c r="CQ636" t="s">
        <v>2436</v>
      </c>
      <c r="CR636">
        <v>75</v>
      </c>
      <c r="CS636">
        <v>230</v>
      </c>
      <c r="CT636">
        <v>3</v>
      </c>
      <c r="CU636" t="s">
        <v>3402</v>
      </c>
      <c r="CV636" t="s">
        <v>2382</v>
      </c>
      <c r="CW636">
        <v>0</v>
      </c>
      <c r="CX636">
        <v>0</v>
      </c>
      <c r="CY636">
        <v>0</v>
      </c>
      <c r="CZ636" s="70"/>
      <c r="DA636">
        <v>0</v>
      </c>
    </row>
    <row r="637" spans="1:105" x14ac:dyDescent="0.2">
      <c r="A637" s="44" t="s">
        <v>2372</v>
      </c>
      <c r="B637" s="43" t="s">
        <v>959</v>
      </c>
      <c r="C637" s="43" t="s">
        <v>959</v>
      </c>
      <c r="D637" s="82" t="s">
        <v>959</v>
      </c>
      <c r="E637" s="42" t="str">
        <f t="shared" si="547"/>
        <v xml:space="preserve">Lilja, Andreas </v>
      </c>
      <c r="F637" s="42" t="s">
        <v>299</v>
      </c>
      <c r="G637" s="45" t="s">
        <v>2374</v>
      </c>
      <c r="H637" s="43">
        <v>79</v>
      </c>
      <c r="I637" s="64">
        <v>2</v>
      </c>
      <c r="J637" s="64">
        <v>10</v>
      </c>
      <c r="K637" s="64">
        <v>12</v>
      </c>
      <c r="L637" s="43">
        <v>-2</v>
      </c>
      <c r="M637">
        <v>93</v>
      </c>
      <c r="N637">
        <v>72</v>
      </c>
      <c r="O637" s="4">
        <f t="shared" si="548"/>
        <v>2.7777777777777776E-2</v>
      </c>
      <c r="Q637">
        <v>2</v>
      </c>
      <c r="R637">
        <v>0</v>
      </c>
      <c r="S637">
        <v>0</v>
      </c>
      <c r="T637">
        <v>1</v>
      </c>
      <c r="U637" s="4">
        <f t="shared" si="549"/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</v>
      </c>
      <c r="AB637">
        <v>10</v>
      </c>
      <c r="AC637" s="9">
        <f t="shared" si="499"/>
        <v>0</v>
      </c>
      <c r="AD637" s="9">
        <f t="shared" si="500"/>
        <v>0</v>
      </c>
      <c r="AE637" s="9">
        <f t="shared" si="501"/>
        <v>0</v>
      </c>
      <c r="AF637" s="9">
        <f t="shared" si="502"/>
        <v>0</v>
      </c>
      <c r="AG637" s="9">
        <f t="shared" si="503"/>
        <v>1.9997500312460941</v>
      </c>
      <c r="AH637" s="9">
        <f t="shared" si="504"/>
        <v>9.9987501562304697</v>
      </c>
      <c r="AI637" s="58">
        <f t="shared" si="505"/>
        <v>2.149731283589551</v>
      </c>
      <c r="AJ637" s="58">
        <f t="shared" si="506"/>
        <v>0</v>
      </c>
      <c r="AK637" s="58">
        <f t="shared" si="507"/>
        <v>0.52573932092004383</v>
      </c>
      <c r="AL637" s="58">
        <f t="shared" si="508"/>
        <v>2.3497062867141603</v>
      </c>
      <c r="AM637" s="58">
        <f t="shared" si="509"/>
        <v>0</v>
      </c>
      <c r="AN637" s="58">
        <f t="shared" si="510"/>
        <v>6.3088718510405259</v>
      </c>
      <c r="AO637" s="56">
        <v>1200.1500000000001</v>
      </c>
      <c r="AP637" s="56">
        <v>11.966666666666667</v>
      </c>
      <c r="AQ637" s="56">
        <v>228.25</v>
      </c>
      <c r="AR637" s="57">
        <f>SUM(AO637:AQ637)</f>
        <v>1440.3666666666668</v>
      </c>
      <c r="AS637">
        <v>114</v>
      </c>
      <c r="AT637">
        <v>133</v>
      </c>
      <c r="AU637">
        <v>27</v>
      </c>
      <c r="AV637">
        <v>38</v>
      </c>
      <c r="AW637">
        <v>17</v>
      </c>
      <c r="AX637" s="9">
        <f t="shared" si="511"/>
        <v>4.7487908171530391</v>
      </c>
      <c r="AY637" s="9">
        <f t="shared" si="512"/>
        <v>5.5402559533452127</v>
      </c>
      <c r="AZ637" s="9">
        <f t="shared" si="513"/>
        <v>1.1247136145888779</v>
      </c>
      <c r="BA637" s="9">
        <f t="shared" si="514"/>
        <v>1.5829302723843464</v>
      </c>
      <c r="BB637" s="9">
        <f t="shared" si="515"/>
        <v>0.70815301659299712</v>
      </c>
      <c r="BC637" s="33">
        <f t="shared" si="516"/>
        <v>15.191772151898736</v>
      </c>
      <c r="BD637" s="33">
        <f t="shared" si="517"/>
        <v>2.8892405063291138</v>
      </c>
      <c r="BE637" s="33">
        <f t="shared" si="518"/>
        <v>0.15147679324894514</v>
      </c>
      <c r="BF637" s="42">
        <f>BI637-BG637-BH637</f>
        <v>43</v>
      </c>
      <c r="BG637" s="43">
        <v>0</v>
      </c>
      <c r="BH637" s="43">
        <v>2</v>
      </c>
      <c r="BI637" s="43">
        <v>45</v>
      </c>
      <c r="BJ637" s="42">
        <f>BM637-BK637-BL637</f>
        <v>47</v>
      </c>
      <c r="BK637" s="43">
        <v>0</v>
      </c>
      <c r="BL637" s="43">
        <v>24</v>
      </c>
      <c r="BM637" s="43">
        <v>71</v>
      </c>
      <c r="BN637" s="34">
        <f t="shared" si="550"/>
        <v>33.966788204271843</v>
      </c>
      <c r="BO637" s="34">
        <f t="shared" si="551"/>
        <v>47.164085354569679</v>
      </c>
      <c r="BP637" s="33">
        <v>4.4802642451728598</v>
      </c>
      <c r="BQ637" s="33">
        <v>-0.48241774828898493</v>
      </c>
      <c r="BR637" s="33">
        <v>-0.785604006491045</v>
      </c>
      <c r="BS637" s="33">
        <v>-0.54773877527637549</v>
      </c>
      <c r="BT637" s="33">
        <v>0</v>
      </c>
      <c r="BU637" s="9">
        <f t="shared" si="552"/>
        <v>2.6645037151164548</v>
      </c>
      <c r="BV637" s="34">
        <f t="shared" si="553"/>
        <v>3.6997575364371866</v>
      </c>
      <c r="BW637" s="33">
        <v>30.075257078758785</v>
      </c>
      <c r="BX637" s="33">
        <v>0.35052455512953973</v>
      </c>
      <c r="BY637" s="33">
        <v>12.754141020764571</v>
      </c>
      <c r="BZ637" s="33">
        <v>-11.877638165497508</v>
      </c>
      <c r="CA637" s="9">
        <f t="shared" si="554"/>
        <v>31.30228448915539</v>
      </c>
      <c r="CB637" s="34">
        <f t="shared" si="555"/>
        <v>43.464327818132496</v>
      </c>
      <c r="CC637" s="47">
        <v>57.418349999999997</v>
      </c>
      <c r="CD637">
        <v>1943491</v>
      </c>
      <c r="CE637" s="68">
        <f t="shared" si="519"/>
        <v>2017294.4556962026</v>
      </c>
      <c r="CF637" s="62">
        <v>23.4</v>
      </c>
      <c r="CG637" s="62">
        <v>35.1</v>
      </c>
      <c r="CH637" s="62">
        <v>-17.100000000000001</v>
      </c>
      <c r="CI637" s="62">
        <v>-0.9</v>
      </c>
      <c r="CJ637" s="63">
        <f t="shared" si="556"/>
        <v>-1.0710566767491445</v>
      </c>
      <c r="CK637" s="62">
        <v>0.9</v>
      </c>
      <c r="CL637" s="63">
        <f t="shared" si="557"/>
        <v>1.0710566767491445</v>
      </c>
      <c r="CM637" s="62">
        <v>0</v>
      </c>
      <c r="CN637" t="s">
        <v>1669</v>
      </c>
      <c r="CO637" t="s">
        <v>1670</v>
      </c>
      <c r="CQ637" t="s">
        <v>2436</v>
      </c>
      <c r="CR637">
        <v>75</v>
      </c>
      <c r="CS637">
        <v>220</v>
      </c>
      <c r="CT637">
        <v>3</v>
      </c>
      <c r="CU637" t="s">
        <v>3402</v>
      </c>
      <c r="CZ637" s="72">
        <v>1000000</v>
      </c>
      <c r="DA637">
        <v>0</v>
      </c>
    </row>
    <row r="638" spans="1:105" x14ac:dyDescent="0.2">
      <c r="A638" s="38" t="s">
        <v>2452</v>
      </c>
      <c r="B638" t="s">
        <v>954</v>
      </c>
      <c r="D638" t="s">
        <v>959</v>
      </c>
      <c r="E638" t="str">
        <f t="shared" si="547"/>
        <v xml:space="preserve">Ference, Brad </v>
      </c>
      <c r="F638" t="s">
        <v>1327</v>
      </c>
      <c r="G638" t="s">
        <v>1524</v>
      </c>
      <c r="H638">
        <v>5</v>
      </c>
      <c r="I638">
        <v>0</v>
      </c>
      <c r="J638">
        <v>0</v>
      </c>
      <c r="K638">
        <f>I638+J638</f>
        <v>0</v>
      </c>
      <c r="L638">
        <v>-1</v>
      </c>
      <c r="M638">
        <v>2</v>
      </c>
      <c r="N638">
        <v>1</v>
      </c>
      <c r="O638" s="4">
        <f t="shared" si="548"/>
        <v>0</v>
      </c>
      <c r="P638">
        <v>90</v>
      </c>
      <c r="Q638">
        <v>0</v>
      </c>
      <c r="R638">
        <v>0</v>
      </c>
      <c r="S638">
        <v>0</v>
      </c>
      <c r="T638">
        <v>0</v>
      </c>
      <c r="U638" s="4">
        <f t="shared" si="549"/>
        <v>0</v>
      </c>
      <c r="V638" s="40">
        <v>0</v>
      </c>
      <c r="W638">
        <v>0</v>
      </c>
      <c r="X638">
        <v>0</v>
      </c>
      <c r="Y638">
        <v>0</v>
      </c>
      <c r="Z638">
        <v>0</v>
      </c>
      <c r="AA638">
        <f t="shared" ref="AA638:AB640" si="558">I638-W638-Y638</f>
        <v>0</v>
      </c>
      <c r="AB638">
        <f t="shared" si="558"/>
        <v>0</v>
      </c>
      <c r="AC638" s="9">
        <f t="shared" si="499"/>
        <v>0</v>
      </c>
      <c r="AD638" s="9">
        <f t="shared" si="500"/>
        <v>0</v>
      </c>
      <c r="AE638" s="9">
        <f t="shared" si="501"/>
        <v>0</v>
      </c>
      <c r="AF638" s="9">
        <f t="shared" si="502"/>
        <v>0</v>
      </c>
      <c r="AG638" s="9">
        <f t="shared" si="503"/>
        <v>0</v>
      </c>
      <c r="AH638" s="9">
        <f t="shared" si="504"/>
        <v>0</v>
      </c>
      <c r="AI638" s="6">
        <f t="shared" si="505"/>
        <v>3.2383808095952022</v>
      </c>
      <c r="AJ638" s="6">
        <f t="shared" si="506"/>
        <v>0</v>
      </c>
      <c r="AK638" s="6">
        <f t="shared" si="507"/>
        <v>0</v>
      </c>
      <c r="AL638" s="6">
        <f t="shared" si="508"/>
        <v>4.3178410794602691</v>
      </c>
      <c r="AM638" s="6">
        <f t="shared" si="509"/>
        <v>0</v>
      </c>
      <c r="AN638" s="6">
        <f t="shared" si="510"/>
        <v>0</v>
      </c>
      <c r="AO638" s="32">
        <v>55.583333333333336</v>
      </c>
      <c r="AP638" s="32">
        <v>2.4333333333333336</v>
      </c>
      <c r="AQ638" s="32">
        <v>0.85</v>
      </c>
      <c r="AR638" s="32">
        <v>58.866666666666674</v>
      </c>
      <c r="AS638" s="40">
        <v>7</v>
      </c>
      <c r="AT638" s="40">
        <v>5</v>
      </c>
      <c r="AU638" s="40">
        <v>2</v>
      </c>
      <c r="AV638" s="40">
        <v>0</v>
      </c>
      <c r="AW638" s="40">
        <v>1</v>
      </c>
      <c r="AX638" s="9">
        <f t="shared" si="511"/>
        <v>7.1347678369195915</v>
      </c>
      <c r="AY638" s="9">
        <f t="shared" si="512"/>
        <v>5.0962627406568508</v>
      </c>
      <c r="AZ638" s="9">
        <f t="shared" si="513"/>
        <v>2.0385050962627407</v>
      </c>
      <c r="BA638" s="9">
        <f t="shared" si="514"/>
        <v>0</v>
      </c>
      <c r="BB638" s="9">
        <f t="shared" si="515"/>
        <v>1.0192525481313703</v>
      </c>
      <c r="BC638" s="9">
        <f t="shared" si="516"/>
        <v>11.116666666666667</v>
      </c>
      <c r="BD638" s="9">
        <f t="shared" si="517"/>
        <v>0.16999999999999998</v>
      </c>
      <c r="BE638" s="9">
        <f t="shared" si="518"/>
        <v>0.48666666666666669</v>
      </c>
      <c r="BF638" s="3">
        <v>3</v>
      </c>
      <c r="BG638" s="3">
        <v>0</v>
      </c>
      <c r="BH638" s="3">
        <v>0</v>
      </c>
      <c r="BI638" s="3">
        <v>3</v>
      </c>
      <c r="BJ638" s="3">
        <v>4</v>
      </c>
      <c r="BK638" s="3">
        <v>0</v>
      </c>
      <c r="BL638" s="3">
        <v>0</v>
      </c>
      <c r="BM638" s="3">
        <v>4</v>
      </c>
      <c r="BN638" s="34">
        <f t="shared" si="550"/>
        <v>-0.53496304103261982</v>
      </c>
      <c r="BO638" s="34">
        <f t="shared" si="551"/>
        <v>-18.175414757620153</v>
      </c>
      <c r="BP638" s="34">
        <v>-0.44274645638287757</v>
      </c>
      <c r="BQ638" s="34">
        <v>-8.1525792107683459E-2</v>
      </c>
      <c r="BR638" s="34">
        <v>2.7391477572139425E-3</v>
      </c>
      <c r="BS638" s="34">
        <v>-1.867604637422378E-3</v>
      </c>
      <c r="BT638" s="34">
        <v>0</v>
      </c>
      <c r="BU638" s="34">
        <f t="shared" si="552"/>
        <v>-0.52340070537076955</v>
      </c>
      <c r="BV638" s="34">
        <f t="shared" si="553"/>
        <v>-17.782583421430449</v>
      </c>
      <c r="BW638" s="34">
        <v>-0.24450442787507357</v>
      </c>
      <c r="BX638" s="34">
        <v>5.8033814495670417E-2</v>
      </c>
      <c r="BY638" s="34">
        <v>0.10237062743364436</v>
      </c>
      <c r="BZ638" s="34">
        <v>7.2537650283908503E-2</v>
      </c>
      <c r="CA638" s="34">
        <f t="shared" si="554"/>
        <v>-1.156233566185029E-2</v>
      </c>
      <c r="CB638" s="34">
        <f t="shared" si="555"/>
        <v>-0.39283133618970401</v>
      </c>
      <c r="CE638" s="68">
        <f t="shared" si="519"/>
        <v>165000</v>
      </c>
      <c r="CF638" s="9">
        <v>1.5</v>
      </c>
      <c r="CG638" s="9">
        <v>1.8</v>
      </c>
      <c r="CH638" s="9">
        <v>-1.7</v>
      </c>
      <c r="CI638" s="9">
        <v>-0.4</v>
      </c>
      <c r="CJ638" s="9">
        <f t="shared" si="556"/>
        <v>-12.872083668543844</v>
      </c>
      <c r="CK638" s="9">
        <v>-0.2</v>
      </c>
      <c r="CL638" s="9">
        <f t="shared" si="557"/>
        <v>-6.4360418342719221</v>
      </c>
      <c r="CM638" s="9">
        <v>-0.6</v>
      </c>
      <c r="CN638" t="s">
        <v>1516</v>
      </c>
      <c r="CO638" t="s">
        <v>1563</v>
      </c>
      <c r="CP638" t="s">
        <v>2417</v>
      </c>
      <c r="CQ638" t="s">
        <v>2400</v>
      </c>
      <c r="CR638">
        <v>75</v>
      </c>
      <c r="CS638">
        <v>201</v>
      </c>
      <c r="CT638">
        <v>8</v>
      </c>
      <c r="CU638" t="s">
        <v>3401</v>
      </c>
      <c r="CV638" t="s">
        <v>2382</v>
      </c>
      <c r="CW638">
        <v>0</v>
      </c>
      <c r="CX638">
        <v>0</v>
      </c>
      <c r="CY638">
        <v>0</v>
      </c>
      <c r="CZ638" s="70"/>
      <c r="DA638">
        <v>0</v>
      </c>
    </row>
    <row r="639" spans="1:105" x14ac:dyDescent="0.2">
      <c r="A639" s="75" t="s">
        <v>2452</v>
      </c>
      <c r="B639" s="19" t="s">
        <v>954</v>
      </c>
      <c r="C639" s="19" t="s">
        <v>962</v>
      </c>
      <c r="D639" s="19" t="s">
        <v>959</v>
      </c>
      <c r="E639" s="19" t="str">
        <f t="shared" si="547"/>
        <v xml:space="preserve">Stuart, Brad </v>
      </c>
      <c r="F639" s="19" t="s">
        <v>1542</v>
      </c>
      <c r="G639" s="19" t="s">
        <v>1524</v>
      </c>
      <c r="H639" s="19">
        <v>27</v>
      </c>
      <c r="I639" s="19">
        <v>0</v>
      </c>
      <c r="J639" s="19">
        <v>5</v>
      </c>
      <c r="K639" s="19">
        <f>I639+J639</f>
        <v>5</v>
      </c>
      <c r="L639" s="19">
        <v>12</v>
      </c>
      <c r="M639" s="19">
        <v>18</v>
      </c>
      <c r="N639" s="19">
        <v>35</v>
      </c>
      <c r="O639" s="20">
        <f t="shared" si="548"/>
        <v>0</v>
      </c>
      <c r="P639" s="19">
        <v>815</v>
      </c>
      <c r="Q639" s="19">
        <v>0</v>
      </c>
      <c r="R639" s="19">
        <v>0</v>
      </c>
      <c r="S639" s="19">
        <v>0</v>
      </c>
      <c r="T639" s="19">
        <v>0</v>
      </c>
      <c r="U639" s="20">
        <f t="shared" si="549"/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f t="shared" si="558"/>
        <v>0</v>
      </c>
      <c r="AB639" s="19">
        <f t="shared" si="558"/>
        <v>5</v>
      </c>
      <c r="AC639" s="24">
        <f t="shared" si="499"/>
        <v>0</v>
      </c>
      <c r="AD639" s="24">
        <f t="shared" si="500"/>
        <v>0</v>
      </c>
      <c r="AE639" s="24">
        <f t="shared" si="501"/>
        <v>0</v>
      </c>
      <c r="AF639" s="24">
        <f t="shared" si="502"/>
        <v>0</v>
      </c>
      <c r="AG639" s="24">
        <f t="shared" si="503"/>
        <v>0</v>
      </c>
      <c r="AH639" s="24">
        <f t="shared" si="504"/>
        <v>12.993575398830579</v>
      </c>
      <c r="AI639" s="21">
        <f t="shared" si="505"/>
        <v>2.8585865877427272</v>
      </c>
      <c r="AJ639" s="21">
        <f t="shared" si="506"/>
        <v>3.6120401337792649</v>
      </c>
      <c r="AK639" s="21">
        <f t="shared" si="507"/>
        <v>1.7307692307692308</v>
      </c>
      <c r="AL639" s="21">
        <f t="shared" si="508"/>
        <v>1.8191005558362809</v>
      </c>
      <c r="AM639" s="21">
        <f t="shared" si="509"/>
        <v>0</v>
      </c>
      <c r="AN639" s="21">
        <f t="shared" si="510"/>
        <v>10.384615384615385</v>
      </c>
      <c r="AO639" s="36">
        <v>461.76666666666665</v>
      </c>
      <c r="AP639" s="36">
        <v>49.833333333333329</v>
      </c>
      <c r="AQ639" s="36">
        <v>104</v>
      </c>
      <c r="AR639" s="36">
        <v>615.6</v>
      </c>
      <c r="AS639" s="19">
        <v>141</v>
      </c>
      <c r="AT639" s="19">
        <v>165</v>
      </c>
      <c r="AU639" s="19">
        <v>57</v>
      </c>
      <c r="AV639" s="19">
        <v>60</v>
      </c>
      <c r="AW639" s="19">
        <v>26</v>
      </c>
      <c r="AX639" s="24">
        <f t="shared" si="511"/>
        <v>13.742690058479532</v>
      </c>
      <c r="AY639" s="24">
        <f t="shared" si="512"/>
        <v>16.081871345029242</v>
      </c>
      <c r="AZ639" s="24">
        <f t="shared" si="513"/>
        <v>5.5555555555555554</v>
      </c>
      <c r="BA639" s="24">
        <f t="shared" si="514"/>
        <v>5.8479532163742682</v>
      </c>
      <c r="BB639" s="24">
        <f t="shared" si="515"/>
        <v>2.53411306042885</v>
      </c>
      <c r="BC639" s="24">
        <f t="shared" si="516"/>
        <v>17.102469135802469</v>
      </c>
      <c r="BD639" s="24">
        <f t="shared" si="517"/>
        <v>3.8518518518518516</v>
      </c>
      <c r="BE639" s="24">
        <f t="shared" si="518"/>
        <v>1.8456790123456788</v>
      </c>
      <c r="BF639" s="30">
        <v>22</v>
      </c>
      <c r="BG639" s="30">
        <v>3</v>
      </c>
      <c r="BH639" s="30">
        <v>3</v>
      </c>
      <c r="BI639" s="30">
        <v>28</v>
      </c>
      <c r="BJ639" s="30">
        <v>14</v>
      </c>
      <c r="BK639" s="30">
        <v>0</v>
      </c>
      <c r="BL639" s="30">
        <v>18</v>
      </c>
      <c r="BM639" s="30">
        <v>32</v>
      </c>
      <c r="BN639" s="35">
        <f t="shared" si="550"/>
        <v>14.428516883178474</v>
      </c>
      <c r="BO639" s="35">
        <f t="shared" si="551"/>
        <v>46.876273174718889</v>
      </c>
      <c r="BP639" s="35">
        <v>0.79849152085099628</v>
      </c>
      <c r="BQ639" s="35">
        <v>-1.6696035506984481</v>
      </c>
      <c r="BR639" s="35">
        <v>2.8644722978611037E-2</v>
      </c>
      <c r="BS639" s="35">
        <v>-0.22850692034344391</v>
      </c>
      <c r="BT639" s="35">
        <v>0</v>
      </c>
      <c r="BU639" s="35">
        <f t="shared" si="552"/>
        <v>-1.0709742272122849</v>
      </c>
      <c r="BV639" s="35">
        <f t="shared" si="553"/>
        <v>-3.4794484314889047</v>
      </c>
      <c r="BW639" s="35">
        <v>13.279620005682126</v>
      </c>
      <c r="BX639" s="35">
        <v>1.1885007215209216</v>
      </c>
      <c r="BY639" s="35">
        <v>-0.60854467262733336</v>
      </c>
      <c r="BZ639" s="35">
        <v>1.6399150558150446</v>
      </c>
      <c r="CA639" s="35">
        <f t="shared" si="554"/>
        <v>15.499491110390759</v>
      </c>
      <c r="CB639" s="35">
        <f t="shared" si="555"/>
        <v>50.355721606207794</v>
      </c>
      <c r="CC639" s="22">
        <v>68</v>
      </c>
      <c r="CD639" s="23">
        <v>817942</v>
      </c>
      <c r="CE639" s="76">
        <f t="shared" si="519"/>
        <v>2484120.1481481483</v>
      </c>
      <c r="CF639" s="24">
        <v>10.199999999999999</v>
      </c>
      <c r="CG639" s="24">
        <v>15.3</v>
      </c>
      <c r="CH639" s="24">
        <v>5.2</v>
      </c>
      <c r="CI639" s="24">
        <v>-0.8</v>
      </c>
      <c r="CJ639" s="24">
        <f t="shared" si="556"/>
        <v>-2.0794524108651391</v>
      </c>
      <c r="CK639" s="24">
        <v>2.2000000000000002</v>
      </c>
      <c r="CL639" s="24">
        <f t="shared" si="557"/>
        <v>5.718494129879133</v>
      </c>
      <c r="CM639" s="24">
        <v>1.4</v>
      </c>
      <c r="CN639" s="19" t="s">
        <v>3603</v>
      </c>
      <c r="CO639" s="19" t="s">
        <v>3604</v>
      </c>
      <c r="CP639" s="19" t="s">
        <v>2417</v>
      </c>
      <c r="CQ639" s="19" t="s">
        <v>2400</v>
      </c>
      <c r="CR639" s="19">
        <v>74</v>
      </c>
      <c r="CS639" s="19">
        <v>213</v>
      </c>
      <c r="CT639" s="19">
        <v>6</v>
      </c>
      <c r="CU639" s="19" t="s">
        <v>3402</v>
      </c>
      <c r="CV639" s="19" t="s">
        <v>2382</v>
      </c>
      <c r="CW639" s="19">
        <v>0</v>
      </c>
      <c r="CX639" s="19">
        <v>0</v>
      </c>
      <c r="CY639" s="19">
        <v>0</v>
      </c>
      <c r="CZ639" s="76"/>
      <c r="DA639" s="19">
        <v>1</v>
      </c>
    </row>
    <row r="640" spans="1:105" x14ac:dyDescent="0.2">
      <c r="A640" s="75" t="s">
        <v>2452</v>
      </c>
      <c r="B640" s="19" t="s">
        <v>952</v>
      </c>
      <c r="C640" s="19" t="s">
        <v>962</v>
      </c>
      <c r="D640" s="19" t="s">
        <v>959</v>
      </c>
      <c r="E640" s="19" t="str">
        <f t="shared" si="547"/>
        <v xml:space="preserve">Stuart, Brad </v>
      </c>
      <c r="F640" s="19" t="s">
        <v>1542</v>
      </c>
      <c r="G640" s="19" t="s">
        <v>1524</v>
      </c>
      <c r="H640" s="19">
        <v>48</v>
      </c>
      <c r="I640" s="19">
        <v>7</v>
      </c>
      <c r="J640" s="19">
        <v>10</v>
      </c>
      <c r="K640" s="19">
        <f>I640+J640</f>
        <v>17</v>
      </c>
      <c r="L640" s="19">
        <v>-22</v>
      </c>
      <c r="M640" s="19">
        <v>26</v>
      </c>
      <c r="N640" s="19">
        <v>74</v>
      </c>
      <c r="O640" s="20">
        <f t="shared" si="548"/>
        <v>9.45945945945946E-2</v>
      </c>
      <c r="P640" s="19">
        <v>1337</v>
      </c>
      <c r="Q640" s="19">
        <v>2</v>
      </c>
      <c r="R640" s="19">
        <v>0</v>
      </c>
      <c r="S640" s="19">
        <v>0</v>
      </c>
      <c r="T640" s="19">
        <v>0</v>
      </c>
      <c r="U640" s="20">
        <f t="shared" si="549"/>
        <v>0</v>
      </c>
      <c r="V640" s="19"/>
      <c r="W640" s="19">
        <v>1</v>
      </c>
      <c r="X640" s="19">
        <v>1</v>
      </c>
      <c r="Y640" s="19">
        <v>0</v>
      </c>
      <c r="Z640" s="19">
        <v>1</v>
      </c>
      <c r="AA640" s="19">
        <f t="shared" si="558"/>
        <v>6</v>
      </c>
      <c r="AB640" s="19">
        <f t="shared" si="558"/>
        <v>8</v>
      </c>
      <c r="AC640" s="24">
        <f t="shared" si="499"/>
        <v>2.8098657508585703</v>
      </c>
      <c r="AD640" s="24">
        <f t="shared" si="500"/>
        <v>2.8098657508585703</v>
      </c>
      <c r="AE640" s="24">
        <f t="shared" si="501"/>
        <v>0</v>
      </c>
      <c r="AF640" s="24">
        <f t="shared" si="502"/>
        <v>1.5771488653290109</v>
      </c>
      <c r="AG640" s="24">
        <f t="shared" si="503"/>
        <v>8.9630275115150013</v>
      </c>
      <c r="AH640" s="24">
        <f t="shared" si="504"/>
        <v>11.95070334868667</v>
      </c>
      <c r="AI640" s="21">
        <f t="shared" si="505"/>
        <v>2.9129839412423753</v>
      </c>
      <c r="AJ640" s="21">
        <f t="shared" si="506"/>
        <v>1.685919450515142</v>
      </c>
      <c r="AK640" s="21">
        <f t="shared" si="507"/>
        <v>0.63085954613160433</v>
      </c>
      <c r="AL640" s="21">
        <f t="shared" si="508"/>
        <v>4.4068218598282085</v>
      </c>
      <c r="AM640" s="21">
        <f t="shared" si="509"/>
        <v>2.247892600686856</v>
      </c>
      <c r="AN640" s="21">
        <f t="shared" si="510"/>
        <v>8.2011740997108564</v>
      </c>
      <c r="AO640" s="24">
        <v>803.3</v>
      </c>
      <c r="AP640" s="24">
        <v>106.76666666666667</v>
      </c>
      <c r="AQ640" s="24">
        <v>190.21666666666667</v>
      </c>
      <c r="AR640" s="36">
        <v>1100.2833333333333</v>
      </c>
      <c r="AS640" s="19"/>
      <c r="AT640" s="19"/>
      <c r="AU640" s="19"/>
      <c r="AV640" s="19"/>
      <c r="AW640" s="19"/>
      <c r="AX640" s="24">
        <f t="shared" si="511"/>
        <v>0</v>
      </c>
      <c r="AY640" s="24">
        <f t="shared" si="512"/>
        <v>0</v>
      </c>
      <c r="AZ640" s="24">
        <f t="shared" si="513"/>
        <v>0</v>
      </c>
      <c r="BA640" s="24">
        <f t="shared" si="514"/>
        <v>0</v>
      </c>
      <c r="BB640" s="24">
        <f t="shared" si="515"/>
        <v>0</v>
      </c>
      <c r="BC640" s="24">
        <f t="shared" si="516"/>
        <v>16.735416666666666</v>
      </c>
      <c r="BD640" s="24">
        <f t="shared" si="517"/>
        <v>3.9628472222222224</v>
      </c>
      <c r="BE640" s="24">
        <f t="shared" si="518"/>
        <v>2.2243055555555555</v>
      </c>
      <c r="BF640" s="30">
        <v>39</v>
      </c>
      <c r="BG640" s="30">
        <v>3</v>
      </c>
      <c r="BH640" s="30">
        <v>2</v>
      </c>
      <c r="BI640" s="30">
        <v>44</v>
      </c>
      <c r="BJ640" s="30">
        <v>59</v>
      </c>
      <c r="BK640" s="30">
        <v>4</v>
      </c>
      <c r="BL640" s="30">
        <v>26</v>
      </c>
      <c r="BM640" s="30">
        <v>89</v>
      </c>
      <c r="BN640" s="35">
        <f t="shared" si="550"/>
        <v>18.467594245181605</v>
      </c>
      <c r="BO640" s="35">
        <f t="shared" si="551"/>
        <v>33.568797573682424</v>
      </c>
      <c r="BP640" s="35">
        <v>15.565718469547139</v>
      </c>
      <c r="BQ640" s="35">
        <v>-1.2761931447096786</v>
      </c>
      <c r="BR640" s="35">
        <v>0.27707093000284677</v>
      </c>
      <c r="BS640" s="35">
        <v>0.76243695327104455</v>
      </c>
      <c r="BT640" s="35">
        <v>0</v>
      </c>
      <c r="BU640" s="35">
        <f t="shared" si="552"/>
        <v>15.329033208111353</v>
      </c>
      <c r="BV640" s="35">
        <f t="shared" si="553"/>
        <v>27.8637924318488</v>
      </c>
      <c r="BW640" s="35">
        <v>-3.6565967345718358</v>
      </c>
      <c r="BX640" s="35">
        <v>-3.8485720401914736</v>
      </c>
      <c r="BY640" s="35">
        <v>5.7437019624164627</v>
      </c>
      <c r="BZ640" s="35">
        <v>4.900027849417099</v>
      </c>
      <c r="CA640" s="35">
        <f t="shared" si="554"/>
        <v>3.1385610370702528</v>
      </c>
      <c r="CB640" s="35">
        <f t="shared" si="555"/>
        <v>5.7050051418336238</v>
      </c>
      <c r="CC640" s="22">
        <v>55</v>
      </c>
      <c r="CD640" s="23">
        <v>1981220</v>
      </c>
      <c r="CE640" s="76">
        <f t="shared" si="519"/>
        <v>3384584.1666666665</v>
      </c>
      <c r="CF640" s="24">
        <v>21.5</v>
      </c>
      <c r="CG640" s="24">
        <v>30.6</v>
      </c>
      <c r="CH640" s="24">
        <v>-9.1999999999999993</v>
      </c>
      <c r="CI640" s="24">
        <v>1.8</v>
      </c>
      <c r="CJ640" s="24">
        <f t="shared" si="556"/>
        <v>2.576458800515292</v>
      </c>
      <c r="CK640" s="24">
        <v>-0.7</v>
      </c>
      <c r="CL640" s="24">
        <f t="shared" si="557"/>
        <v>-1.0019562002003912</v>
      </c>
      <c r="CM640" s="24">
        <v>1.1000000000000001</v>
      </c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/>
      <c r="CY640" s="19"/>
      <c r="CZ640" s="77"/>
      <c r="DA640" s="19">
        <v>1</v>
      </c>
    </row>
    <row r="641" spans="1:105" x14ac:dyDescent="0.2">
      <c r="A641" s="25" t="s">
        <v>2452</v>
      </c>
      <c r="B641" s="10" t="s">
        <v>954</v>
      </c>
      <c r="C641" s="10" t="s">
        <v>962</v>
      </c>
      <c r="D641" s="10" t="s">
        <v>959</v>
      </c>
      <c r="E641" s="10" t="s">
        <v>1541</v>
      </c>
      <c r="F641" s="10" t="s">
        <v>1542</v>
      </c>
      <c r="G641" s="10" t="s">
        <v>1524</v>
      </c>
      <c r="H641" s="10">
        <v>75</v>
      </c>
      <c r="I641" s="10">
        <v>7</v>
      </c>
      <c r="J641" s="10">
        <v>15</v>
      </c>
      <c r="K641" s="10">
        <v>22</v>
      </c>
      <c r="L641" s="10">
        <v>-10</v>
      </c>
      <c r="M641" s="10">
        <v>44</v>
      </c>
      <c r="N641" s="10">
        <v>109</v>
      </c>
      <c r="O641" s="11">
        <v>6.4000000000000001E-2</v>
      </c>
      <c r="P641" s="10">
        <v>2152</v>
      </c>
      <c r="Q641" s="10">
        <v>2</v>
      </c>
      <c r="R641" s="10">
        <v>0</v>
      </c>
      <c r="S641" s="10">
        <v>0</v>
      </c>
      <c r="T641" s="10">
        <v>0</v>
      </c>
      <c r="U641" s="11">
        <v>0</v>
      </c>
      <c r="V641" s="41">
        <v>0</v>
      </c>
      <c r="W641" s="10">
        <v>1</v>
      </c>
      <c r="X641" s="10">
        <v>1</v>
      </c>
      <c r="Y641" s="10">
        <v>0</v>
      </c>
      <c r="Z641" s="10">
        <v>1</v>
      </c>
      <c r="AA641" s="10">
        <v>6</v>
      </c>
      <c r="AB641" s="10">
        <v>13</v>
      </c>
      <c r="AC641" s="13">
        <f t="shared" si="499"/>
        <v>1.9157088122605366</v>
      </c>
      <c r="AD641" s="13">
        <f t="shared" si="500"/>
        <v>1.9157088122605366</v>
      </c>
      <c r="AE641" s="13">
        <f t="shared" si="501"/>
        <v>0</v>
      </c>
      <c r="AF641" s="13">
        <f t="shared" si="502"/>
        <v>1.0196451634831079</v>
      </c>
      <c r="AG641" s="13">
        <f t="shared" si="503"/>
        <v>5.6913846664611443</v>
      </c>
      <c r="AH641" s="13">
        <f t="shared" si="504"/>
        <v>12.331333443999148</v>
      </c>
      <c r="AI641" s="29">
        <f t="shared" si="505"/>
        <v>2.8931205387844154</v>
      </c>
      <c r="AJ641" s="29">
        <f t="shared" si="506"/>
        <v>2.298850574712644</v>
      </c>
      <c r="AK641" s="29">
        <f t="shared" si="507"/>
        <v>1.0196451634831079</v>
      </c>
      <c r="AL641" s="29">
        <f t="shared" si="508"/>
        <v>3.4622590054305298</v>
      </c>
      <c r="AM641" s="29">
        <f t="shared" si="509"/>
        <v>1.5325670498084292</v>
      </c>
      <c r="AN641" s="29">
        <f t="shared" si="510"/>
        <v>8.9728774386513486</v>
      </c>
      <c r="AO641" s="13">
        <v>1265.07</v>
      </c>
      <c r="AP641" s="13">
        <v>156.6</v>
      </c>
      <c r="AQ641" s="13">
        <v>294.22000000000003</v>
      </c>
      <c r="AR641" s="13">
        <v>1715.88</v>
      </c>
      <c r="AS641" s="41">
        <v>141</v>
      </c>
      <c r="AT641" s="41">
        <v>165</v>
      </c>
      <c r="AU641" s="41">
        <v>57</v>
      </c>
      <c r="AV641" s="41">
        <v>60</v>
      </c>
      <c r="AW641" s="41">
        <v>26</v>
      </c>
      <c r="AX641" s="13">
        <f t="shared" si="511"/>
        <v>4.9304147143156856</v>
      </c>
      <c r="AY641" s="13">
        <f t="shared" si="512"/>
        <v>5.7696342401566536</v>
      </c>
      <c r="AZ641" s="13">
        <f t="shared" si="513"/>
        <v>1.9931463738722985</v>
      </c>
      <c r="BA641" s="13">
        <f t="shared" si="514"/>
        <v>2.0980488146024197</v>
      </c>
      <c r="BB641" s="13">
        <f t="shared" si="515"/>
        <v>0.90915448632771512</v>
      </c>
      <c r="BC641" s="13">
        <f t="shared" si="516"/>
        <v>16.867599999999999</v>
      </c>
      <c r="BD641" s="13">
        <f t="shared" si="517"/>
        <v>3.9229333333333338</v>
      </c>
      <c r="BE641" s="13">
        <f t="shared" si="518"/>
        <v>2.0880000000000001</v>
      </c>
      <c r="BF641" s="10">
        <v>61</v>
      </c>
      <c r="BG641" s="10">
        <v>6</v>
      </c>
      <c r="BH641" s="10">
        <v>5</v>
      </c>
      <c r="BI641" s="10">
        <v>72</v>
      </c>
      <c r="BJ641" s="10">
        <v>73</v>
      </c>
      <c r="BK641" s="10">
        <v>4</v>
      </c>
      <c r="BL641" s="10">
        <v>44</v>
      </c>
      <c r="BM641" s="10">
        <v>121</v>
      </c>
      <c r="BN641" s="39">
        <v>32.896000000000001</v>
      </c>
      <c r="BO641" s="39">
        <v>38.343000000000004</v>
      </c>
      <c r="BP641" s="13">
        <v>16.364000000000001</v>
      </c>
      <c r="BQ641" s="13">
        <v>-2.9460000000000002</v>
      </c>
      <c r="BR641" s="13">
        <v>0.30599999999999999</v>
      </c>
      <c r="BS641" s="13">
        <v>0.53400000000000003</v>
      </c>
      <c r="BT641" s="13">
        <v>0</v>
      </c>
      <c r="BU641" s="39">
        <v>14.257999999999999</v>
      </c>
      <c r="BV641" s="39">
        <v>16.619</v>
      </c>
      <c r="BW641" s="13">
        <v>9.6229999999999993</v>
      </c>
      <c r="BX641" s="13">
        <v>-2.66</v>
      </c>
      <c r="BY641" s="13">
        <v>5.1349999999999998</v>
      </c>
      <c r="BZ641" s="13">
        <v>6.54</v>
      </c>
      <c r="CA641" s="39">
        <v>18.638000000000002</v>
      </c>
      <c r="CB641" s="39">
        <v>21.724</v>
      </c>
      <c r="CC641" s="16">
        <v>60</v>
      </c>
      <c r="CD641" s="12">
        <v>2799162</v>
      </c>
      <c r="CE641" s="73">
        <f t="shared" si="519"/>
        <v>3060417.12</v>
      </c>
      <c r="CF641" s="13">
        <v>31.7</v>
      </c>
      <c r="CG641" s="13">
        <v>45.9</v>
      </c>
      <c r="CH641" s="13">
        <v>-4</v>
      </c>
      <c r="CI641" s="17">
        <v>0.9</v>
      </c>
      <c r="CJ641" s="13">
        <f t="shared" si="556"/>
        <v>0.83075261571691639</v>
      </c>
      <c r="CK641" s="17">
        <v>0.3</v>
      </c>
      <c r="CL641" s="13">
        <f t="shared" si="557"/>
        <v>0.27691753857230544</v>
      </c>
      <c r="CM641" s="13">
        <v>1.2</v>
      </c>
      <c r="CN641" s="10" t="s">
        <v>3603</v>
      </c>
      <c r="CO641" s="10" t="s">
        <v>3604</v>
      </c>
      <c r="CP641" s="10" t="s">
        <v>2417</v>
      </c>
      <c r="CQ641" s="10" t="s">
        <v>2400</v>
      </c>
      <c r="CR641" s="10">
        <v>74</v>
      </c>
      <c r="CS641" s="10">
        <v>213</v>
      </c>
      <c r="CT641" s="10">
        <v>6</v>
      </c>
      <c r="CU641" s="10" t="s">
        <v>3402</v>
      </c>
      <c r="CV641" s="10" t="s">
        <v>2382</v>
      </c>
      <c r="CW641" s="10">
        <v>0</v>
      </c>
      <c r="CX641" s="10">
        <v>0</v>
      </c>
      <c r="CY641" s="10">
        <v>0</v>
      </c>
      <c r="CZ641" s="79"/>
      <c r="DA641" s="10">
        <v>2</v>
      </c>
    </row>
    <row r="642" spans="1:105" x14ac:dyDescent="0.2">
      <c r="A642" s="78" t="s">
        <v>2372</v>
      </c>
      <c r="B642" s="52" t="s">
        <v>962</v>
      </c>
      <c r="C642" s="52" t="s">
        <v>959</v>
      </c>
      <c r="D642" s="53" t="s">
        <v>959</v>
      </c>
      <c r="E642" s="53" t="str">
        <f t="shared" ref="E642:E679" si="559">CONCATENATE(RIGHT(F642,LEN(F642)-SEARCH(" ",F642)), ", ", LEFT(F642, SEARCH(" ", F642)))</f>
        <v xml:space="preserve">Stuart, Brad </v>
      </c>
      <c r="F642" s="53" t="s">
        <v>1542</v>
      </c>
      <c r="G642" s="54" t="s">
        <v>2374</v>
      </c>
      <c r="H642" s="52">
        <v>9</v>
      </c>
      <c r="I642" s="53"/>
      <c r="J642" s="53"/>
      <c r="K642" s="53"/>
      <c r="L642" s="52">
        <v>6</v>
      </c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24">
        <f t="shared" ref="AC642:AC705" si="560">IF(AP642=0,0,W642/AP642*300)</f>
        <v>0</v>
      </c>
      <c r="AD642" s="24">
        <f t="shared" ref="AD642:AD705" si="561">IF(AP642=0,0,X642/AP642*300)</f>
        <v>0</v>
      </c>
      <c r="AE642" s="24">
        <f t="shared" ref="AE642:AE705" si="562">IF(AQ642=0,0,Y642/AQ642*300)</f>
        <v>0</v>
      </c>
      <c r="AF642" s="24">
        <f t="shared" ref="AF642:AF705" si="563">IF(AQ642=0,0,Z642/AQ642*300)</f>
        <v>0</v>
      </c>
      <c r="AG642" s="24">
        <f t="shared" ref="AG642:AG705" si="564">AA642/AO642*1200</f>
        <v>0</v>
      </c>
      <c r="AH642" s="24">
        <f t="shared" ref="AH642:AH705" si="565">AB642/AO642*1200</f>
        <v>0</v>
      </c>
      <c r="AI642" s="21">
        <f t="shared" ref="AI642:AI705" si="566">IF(AO642=0,0,BF642/AO642*60)</f>
        <v>4.1479433114414102</v>
      </c>
      <c r="AJ642" s="21">
        <f t="shared" ref="AJ642:AJ705" si="567">IF(AP642=0,0,BG642/AP642*60)</f>
        <v>3.9779005524861883</v>
      </c>
      <c r="AK642" s="21">
        <f t="shared" ref="AK642:AK705" si="568">IF(AQ642=0,0,BH642/AQ642*60)</f>
        <v>0</v>
      </c>
      <c r="AL642" s="21">
        <f t="shared" ref="AL642:AL705" si="569">IF(AO642=0,0,BJ642/AO642*60)</f>
        <v>1.6591773245765642</v>
      </c>
      <c r="AM642" s="21">
        <f t="shared" ref="AM642:AM705" si="570">IF(AP642=0,0,BK642/AP642*60)</f>
        <v>0</v>
      </c>
      <c r="AN642" s="21">
        <f t="shared" ref="AN642:AN705" si="571">IF(AQ642=0,0,BL642/AQ642*60)</f>
        <v>13.284132841328413</v>
      </c>
      <c r="AO642" s="60">
        <v>144.65</v>
      </c>
      <c r="AP642" s="60">
        <v>15.083333333333332</v>
      </c>
      <c r="AQ642" s="60">
        <v>27.1</v>
      </c>
      <c r="AR642" s="61">
        <f>SUM(AO642:AQ642)</f>
        <v>186.83333333333334</v>
      </c>
      <c r="AS642" s="19"/>
      <c r="AT642" s="19"/>
      <c r="AU642" s="19"/>
      <c r="AV642" s="19"/>
      <c r="AW642" s="19"/>
      <c r="AX642" s="24">
        <f t="shared" ref="AX642:AX705" si="572">AS642/AR642*60</f>
        <v>0</v>
      </c>
      <c r="AY642" s="24">
        <f t="shared" ref="AY642:AY705" si="573">AT642/AR642*60</f>
        <v>0</v>
      </c>
      <c r="AZ642" s="24">
        <f t="shared" ref="AZ642:AZ705" si="574">AU642/AR642*60</f>
        <v>0</v>
      </c>
      <c r="BA642" s="24">
        <f t="shared" ref="BA642:BA705" si="575">AV642/AR642*60</f>
        <v>0</v>
      </c>
      <c r="BB642" s="24">
        <f t="shared" ref="BB642:BB705" si="576">AW642/AR642*60</f>
        <v>0</v>
      </c>
      <c r="BC642" s="24">
        <f t="shared" ref="BC642:BC705" si="577">AO642/H642</f>
        <v>16.072222222222223</v>
      </c>
      <c r="BD642" s="24">
        <f t="shared" ref="BD642:BD705" si="578">AQ642/H642</f>
        <v>3.0111111111111111</v>
      </c>
      <c r="BE642" s="24">
        <f t="shared" ref="BE642:BE705" si="579">AP642/H642</f>
        <v>1.6759259259259258</v>
      </c>
      <c r="BF642" s="53">
        <f>BI642-BG642-BH642</f>
        <v>10</v>
      </c>
      <c r="BG642" s="52">
        <v>1</v>
      </c>
      <c r="BH642" s="52">
        <v>0</v>
      </c>
      <c r="BI642" s="52">
        <v>11</v>
      </c>
      <c r="BJ642" s="53">
        <f>BM642-BK642-BL642</f>
        <v>4</v>
      </c>
      <c r="BK642" s="52">
        <v>0</v>
      </c>
      <c r="BL642" s="52">
        <v>6</v>
      </c>
      <c r="BM642" s="52">
        <v>10</v>
      </c>
      <c r="BN642" s="35">
        <f>BU642+CA642</f>
        <v>6.4005613991359782</v>
      </c>
      <c r="BO642" s="35">
        <f>BN642/AR642*2000</f>
        <v>68.51626832259744</v>
      </c>
      <c r="BP642" s="24">
        <v>1.7122564692866507</v>
      </c>
      <c r="BQ642" s="24">
        <v>-0.60806136796870658</v>
      </c>
      <c r="BR642" s="24">
        <v>-0.58976803413112122</v>
      </c>
      <c r="BS642" s="24">
        <v>-6.5032730821422899E-2</v>
      </c>
      <c r="BT642" s="24">
        <v>0</v>
      </c>
      <c r="BU642" s="24">
        <f>SUM(BP642:BT642)</f>
        <v>0.44939433636539994</v>
      </c>
      <c r="BV642" s="35">
        <f>BU642/AR642*2000</f>
        <v>4.8106441002540574</v>
      </c>
      <c r="BW642" s="24">
        <v>5.136675535217778</v>
      </c>
      <c r="BX642" s="24">
        <v>0.44181716210617472</v>
      </c>
      <c r="BY642" s="24">
        <v>-1.2393406891446017</v>
      </c>
      <c r="BZ642" s="24">
        <v>1.6120150545912271</v>
      </c>
      <c r="CA642" s="24">
        <f>SUM(BW642:BZ642)</f>
        <v>5.9511670627705779</v>
      </c>
      <c r="CB642" s="35">
        <f>CA642/AR642*2000</f>
        <v>63.705624222343381</v>
      </c>
      <c r="CC642" s="22"/>
      <c r="CD642" s="19"/>
      <c r="CE642" s="76">
        <f t="shared" ref="CE642:CE705" si="580">IF(CD642&gt;165000, CD642/H642*82, 165000)</f>
        <v>165000</v>
      </c>
      <c r="CF642" s="24"/>
      <c r="CG642" s="24"/>
      <c r="CH642" s="24"/>
      <c r="CI642" s="24"/>
      <c r="CJ642" s="24"/>
      <c r="CK642" s="24"/>
      <c r="CL642" s="24"/>
      <c r="CM642" s="24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74">
        <v>3500000</v>
      </c>
      <c r="DA642" s="19">
        <v>1</v>
      </c>
    </row>
    <row r="643" spans="1:105" x14ac:dyDescent="0.2">
      <c r="A643" s="78" t="s">
        <v>2372</v>
      </c>
      <c r="B643" s="52" t="s">
        <v>962</v>
      </c>
      <c r="C643" s="52" t="s">
        <v>962</v>
      </c>
      <c r="D643" s="53" t="s">
        <v>959</v>
      </c>
      <c r="E643" s="53" t="str">
        <f t="shared" si="559"/>
        <v xml:space="preserve">Stuart, Brad </v>
      </c>
      <c r="F643" s="53" t="s">
        <v>1542</v>
      </c>
      <c r="G643" s="54" t="s">
        <v>2374</v>
      </c>
      <c r="H643" s="52">
        <v>63</v>
      </c>
      <c r="I643" s="19">
        <v>5</v>
      </c>
      <c r="J643" s="19">
        <v>16</v>
      </c>
      <c r="K643" s="19">
        <v>21</v>
      </c>
      <c r="L643" s="52">
        <v>-16</v>
      </c>
      <c r="M643" s="19">
        <v>67</v>
      </c>
      <c r="N643" s="19">
        <v>111</v>
      </c>
      <c r="O643" s="20">
        <f t="shared" ref="O643:O675" si="581">IF(N643=0,0,I643/N643)</f>
        <v>4.5045045045045043E-2</v>
      </c>
      <c r="P643" s="19"/>
      <c r="Q643" s="19"/>
      <c r="R643" s="19"/>
      <c r="S643" s="19">
        <v>0</v>
      </c>
      <c r="T643" s="19">
        <v>4</v>
      </c>
      <c r="U643" s="20">
        <f t="shared" ref="U643:U675" si="582">IF(S643+T643=0,0,S643/(S643+T643))</f>
        <v>0</v>
      </c>
      <c r="V643" s="19"/>
      <c r="W643" s="19"/>
      <c r="X643" s="19"/>
      <c r="Y643" s="19"/>
      <c r="Z643" s="19"/>
      <c r="AA643" s="19"/>
      <c r="AB643" s="19"/>
      <c r="AC643" s="24">
        <f t="shared" si="560"/>
        <v>0</v>
      </c>
      <c r="AD643" s="24">
        <f t="shared" si="561"/>
        <v>0</v>
      </c>
      <c r="AE643" s="24">
        <f t="shared" si="562"/>
        <v>0</v>
      </c>
      <c r="AF643" s="24">
        <f t="shared" si="563"/>
        <v>0</v>
      </c>
      <c r="AG643" s="24">
        <f t="shared" si="564"/>
        <v>0</v>
      </c>
      <c r="AH643" s="24">
        <f t="shared" si="565"/>
        <v>0</v>
      </c>
      <c r="AI643" s="21">
        <f t="shared" si="566"/>
        <v>2.1962315455543742</v>
      </c>
      <c r="AJ643" s="21">
        <f t="shared" si="567"/>
        <v>6.5611796868527872</v>
      </c>
      <c r="AK643" s="21">
        <f t="shared" si="568"/>
        <v>1.0039973970437854</v>
      </c>
      <c r="AL643" s="21">
        <f t="shared" si="569"/>
        <v>3.200223109236374</v>
      </c>
      <c r="AM643" s="21">
        <f t="shared" si="570"/>
        <v>0.894706320934471</v>
      </c>
      <c r="AN643" s="21">
        <f t="shared" si="571"/>
        <v>8.0319791763502835</v>
      </c>
      <c r="AO643" s="60">
        <v>956.18333333333328</v>
      </c>
      <c r="AP643" s="60">
        <v>201.18333333333334</v>
      </c>
      <c r="AQ643" s="60">
        <v>179.28333333333333</v>
      </c>
      <c r="AR643" s="61">
        <f>SUM(AO643:AQ643)</f>
        <v>1336.6499999999999</v>
      </c>
      <c r="AS643" s="19"/>
      <c r="AT643" s="19"/>
      <c r="AU643" s="19"/>
      <c r="AV643" s="19"/>
      <c r="AW643" s="19"/>
      <c r="AX643" s="24">
        <f t="shared" si="572"/>
        <v>0</v>
      </c>
      <c r="AY643" s="24">
        <f t="shared" si="573"/>
        <v>0</v>
      </c>
      <c r="AZ643" s="24">
        <f t="shared" si="574"/>
        <v>0</v>
      </c>
      <c r="BA643" s="24">
        <f t="shared" si="575"/>
        <v>0</v>
      </c>
      <c r="BB643" s="24">
        <f t="shared" si="576"/>
        <v>0</v>
      </c>
      <c r="BC643" s="24">
        <f t="shared" si="577"/>
        <v>15.177513227513227</v>
      </c>
      <c r="BD643" s="24">
        <f t="shared" si="578"/>
        <v>2.8457671957671957</v>
      </c>
      <c r="BE643" s="24">
        <f t="shared" si="579"/>
        <v>3.1933862433862434</v>
      </c>
      <c r="BF643" s="53">
        <f>BI643-BG643-BH643</f>
        <v>35</v>
      </c>
      <c r="BG643" s="52">
        <v>22</v>
      </c>
      <c r="BH643" s="52">
        <v>3</v>
      </c>
      <c r="BI643" s="52">
        <v>60</v>
      </c>
      <c r="BJ643" s="53">
        <f>BM643-BK643-BL643</f>
        <v>51</v>
      </c>
      <c r="BK643" s="52">
        <v>3</v>
      </c>
      <c r="BL643" s="52">
        <v>24</v>
      </c>
      <c r="BM643" s="52">
        <v>78</v>
      </c>
      <c r="BN643" s="35">
        <f>BU643+CA643</f>
        <v>23.93735682886966</v>
      </c>
      <c r="BO643" s="35">
        <f>BN643/AR643*2000</f>
        <v>35.816940603553157</v>
      </c>
      <c r="BP643" s="24">
        <v>6.6442475759858661</v>
      </c>
      <c r="BQ643" s="24">
        <v>3.5400019704732157</v>
      </c>
      <c r="BR643" s="24">
        <v>0.67230328144027196</v>
      </c>
      <c r="BS643" s="24">
        <v>-0.49413904912192602</v>
      </c>
      <c r="BT643" s="24">
        <v>0</v>
      </c>
      <c r="BU643" s="24">
        <f>SUM(BP643:BT643)</f>
        <v>10.362413778777427</v>
      </c>
      <c r="BV643" s="35">
        <f>BU643/AR643*2000</f>
        <v>15.505051851685076</v>
      </c>
      <c r="BW643" s="24">
        <v>7.0448875893919123</v>
      </c>
      <c r="BX643" s="24">
        <v>1.2847588768475453</v>
      </c>
      <c r="BY643" s="24">
        <v>5.0655690953645118</v>
      </c>
      <c r="BZ643" s="24">
        <v>0.17972748848826581</v>
      </c>
      <c r="CA643" s="24">
        <f>SUM(BW643:BZ643)</f>
        <v>13.574943050092235</v>
      </c>
      <c r="CB643" s="35">
        <f>CA643/AR643*2000</f>
        <v>20.311888751868082</v>
      </c>
      <c r="CC643" s="55">
        <v>24.660516999999999</v>
      </c>
      <c r="CD643" s="19">
        <v>276139</v>
      </c>
      <c r="CE643" s="76">
        <f t="shared" si="580"/>
        <v>359419.01587301592</v>
      </c>
      <c r="CF643" s="24"/>
      <c r="CG643" s="24"/>
      <c r="CH643" s="24"/>
      <c r="CI643" s="24"/>
      <c r="CJ643" s="24"/>
      <c r="CK643" s="24"/>
      <c r="CL643" s="24"/>
      <c r="CM643" s="24"/>
      <c r="CN643" s="19"/>
      <c r="CO643" s="19"/>
      <c r="CP643" s="19"/>
      <c r="CQ643" s="19"/>
      <c r="CR643" s="19"/>
      <c r="CS643" s="19"/>
      <c r="CT643" s="19"/>
      <c r="CU643" s="19"/>
      <c r="CV643" s="19"/>
      <c r="CW643" s="19"/>
      <c r="CX643" s="19"/>
      <c r="CY643" s="19"/>
      <c r="CZ643" s="74">
        <v>3500000</v>
      </c>
      <c r="DA643" s="19">
        <v>1</v>
      </c>
    </row>
    <row r="644" spans="1:105" x14ac:dyDescent="0.2">
      <c r="A644" s="80" t="s">
        <v>2372</v>
      </c>
      <c r="B644" s="48" t="s">
        <v>962</v>
      </c>
      <c r="C644" s="48" t="s">
        <v>959</v>
      </c>
      <c r="D644" s="49" t="s">
        <v>959</v>
      </c>
      <c r="E644" s="49" t="str">
        <f t="shared" si="559"/>
        <v xml:space="preserve">Stuart, Brad </v>
      </c>
      <c r="F644" s="49" t="s">
        <v>1542</v>
      </c>
      <c r="G644" s="50" t="s">
        <v>2374</v>
      </c>
      <c r="H644" s="48">
        <v>72</v>
      </c>
      <c r="I644" s="65">
        <v>6</v>
      </c>
      <c r="J644" s="65">
        <v>17</v>
      </c>
      <c r="K644" s="65">
        <v>23</v>
      </c>
      <c r="L644" s="48">
        <v>-10</v>
      </c>
      <c r="M644" s="10">
        <v>69</v>
      </c>
      <c r="N644" s="10">
        <v>132</v>
      </c>
      <c r="O644" s="11">
        <f t="shared" si="581"/>
        <v>4.5454545454545456E-2</v>
      </c>
      <c r="P644" s="10"/>
      <c r="Q644" s="10">
        <v>1</v>
      </c>
      <c r="R644" s="10">
        <v>0</v>
      </c>
      <c r="S644" s="10">
        <v>0</v>
      </c>
      <c r="T644" s="10">
        <v>4</v>
      </c>
      <c r="U644" s="11">
        <f t="shared" si="582"/>
        <v>0</v>
      </c>
      <c r="V644" s="10">
        <v>0.1</v>
      </c>
      <c r="W644" s="10">
        <v>2</v>
      </c>
      <c r="X644" s="10">
        <v>8</v>
      </c>
      <c r="Y644" s="10">
        <v>0</v>
      </c>
      <c r="Z644" s="10">
        <v>0</v>
      </c>
      <c r="AA644" s="10">
        <v>4</v>
      </c>
      <c r="AB644" s="10">
        <v>9</v>
      </c>
      <c r="AC644" s="13">
        <f t="shared" si="560"/>
        <v>2.7739251040221915</v>
      </c>
      <c r="AD644" s="13">
        <f t="shared" si="561"/>
        <v>11.095700416088766</v>
      </c>
      <c r="AE644" s="13">
        <f t="shared" si="562"/>
        <v>0</v>
      </c>
      <c r="AF644" s="13">
        <f t="shared" si="563"/>
        <v>0</v>
      </c>
      <c r="AG644" s="13">
        <f t="shared" si="564"/>
        <v>4.3604651162790695</v>
      </c>
      <c r="AH644" s="13">
        <f t="shared" si="565"/>
        <v>9.8110465116279073</v>
      </c>
      <c r="AI644" s="29">
        <f t="shared" si="566"/>
        <v>2.4527616279069768</v>
      </c>
      <c r="AJ644" s="29">
        <f t="shared" si="567"/>
        <v>6.3800277392510392</v>
      </c>
      <c r="AK644" s="29">
        <f t="shared" si="568"/>
        <v>0.87209302325581395</v>
      </c>
      <c r="AL644" s="29">
        <f t="shared" si="569"/>
        <v>2.997819767441861</v>
      </c>
      <c r="AM644" s="29">
        <f t="shared" si="570"/>
        <v>0.83217753120665738</v>
      </c>
      <c r="AN644" s="29">
        <f t="shared" si="571"/>
        <v>8.7209302325581408</v>
      </c>
      <c r="AO644" s="13">
        <v>1100.8</v>
      </c>
      <c r="AP644" s="13">
        <v>216.3</v>
      </c>
      <c r="AQ644" s="13">
        <v>206.4</v>
      </c>
      <c r="AR644" s="59">
        <v>1523.5</v>
      </c>
      <c r="AS644" s="10">
        <v>95</v>
      </c>
      <c r="AT644" s="10">
        <v>118</v>
      </c>
      <c r="AU644" s="10">
        <v>46</v>
      </c>
      <c r="AV644" s="10">
        <v>48</v>
      </c>
      <c r="AW644" s="10">
        <v>16</v>
      </c>
      <c r="AX644" s="13">
        <f t="shared" si="572"/>
        <v>3.7413849688217917</v>
      </c>
      <c r="AY644" s="13">
        <f t="shared" si="573"/>
        <v>4.6471939612733841</v>
      </c>
      <c r="AZ644" s="13">
        <f t="shared" si="574"/>
        <v>1.8116179849031835</v>
      </c>
      <c r="BA644" s="13">
        <f t="shared" si="575"/>
        <v>1.8903839842468002</v>
      </c>
      <c r="BB644" s="13">
        <f t="shared" si="576"/>
        <v>0.63012799474893333</v>
      </c>
      <c r="BC644" s="13">
        <f t="shared" si="577"/>
        <v>15.288888888888888</v>
      </c>
      <c r="BD644" s="13">
        <f t="shared" si="578"/>
        <v>2.8666666666666667</v>
      </c>
      <c r="BE644" s="13">
        <f t="shared" si="579"/>
        <v>3.0041666666666669</v>
      </c>
      <c r="BF644" s="49">
        <v>45</v>
      </c>
      <c r="BG644" s="49">
        <v>23</v>
      </c>
      <c r="BH644" s="49">
        <v>3</v>
      </c>
      <c r="BI644" s="49">
        <v>71</v>
      </c>
      <c r="BJ644" s="49">
        <v>55</v>
      </c>
      <c r="BK644" s="49">
        <v>3</v>
      </c>
      <c r="BL644" s="49">
        <v>30</v>
      </c>
      <c r="BM644" s="49">
        <v>88</v>
      </c>
      <c r="BN644" s="39">
        <v>30.3</v>
      </c>
      <c r="BO644" s="39">
        <v>39.799999999999997</v>
      </c>
      <c r="BP644" s="13">
        <v>8.4</v>
      </c>
      <c r="BQ644" s="13">
        <v>2.9</v>
      </c>
      <c r="BR644" s="13">
        <v>0.1</v>
      </c>
      <c r="BS644" s="13">
        <v>-0.6</v>
      </c>
      <c r="BT644" s="13">
        <v>0</v>
      </c>
      <c r="BU644" s="13">
        <v>10.8</v>
      </c>
      <c r="BV644" s="39">
        <v>14.2</v>
      </c>
      <c r="BW644" s="13">
        <v>12.2</v>
      </c>
      <c r="BX644" s="13">
        <v>1.7</v>
      </c>
      <c r="BY644" s="13">
        <v>3.8</v>
      </c>
      <c r="BZ644" s="13">
        <v>1.8</v>
      </c>
      <c r="CA644" s="13">
        <v>19.5</v>
      </c>
      <c r="CB644" s="39">
        <v>25.6</v>
      </c>
      <c r="CC644" s="51">
        <v>30.948986000000001</v>
      </c>
      <c r="CD644" s="10">
        <v>698202</v>
      </c>
      <c r="CE644" s="73">
        <f t="shared" si="580"/>
        <v>795174.5</v>
      </c>
      <c r="CF644" s="66">
        <v>31.9</v>
      </c>
      <c r="CG644" s="66">
        <v>34.4</v>
      </c>
      <c r="CH644" s="66">
        <v>-6</v>
      </c>
      <c r="CI644" s="66">
        <v>1.5</v>
      </c>
      <c r="CJ644" s="67">
        <f t="shared" ref="CJ644:CJ674" si="583">CI644/(AO644+2*(AP644+AQ644))*2000</f>
        <v>1.541465419792416</v>
      </c>
      <c r="CK644" s="66">
        <v>0.8</v>
      </c>
      <c r="CL644" s="67">
        <f t="shared" ref="CL644:CL674" si="584">CK644/(AO644+2*(AP644+AQ644))*2000</f>
        <v>0.82211489055595521</v>
      </c>
      <c r="CM644" s="66">
        <v>2.2999999999999998</v>
      </c>
      <c r="CN644" s="10" t="s">
        <v>1731</v>
      </c>
      <c r="CO644" s="10" t="s">
        <v>3604</v>
      </c>
      <c r="CP644" s="10"/>
      <c r="CQ644" s="10" t="s">
        <v>2400</v>
      </c>
      <c r="CR644" s="10">
        <v>74</v>
      </c>
      <c r="CS644" s="10">
        <v>213</v>
      </c>
      <c r="CT644" s="10">
        <v>23</v>
      </c>
      <c r="CU644" s="10" t="s">
        <v>3402</v>
      </c>
      <c r="CV644" s="10"/>
      <c r="CW644" s="10"/>
      <c r="CX644" s="10"/>
      <c r="CY644" s="10"/>
      <c r="CZ644" s="73">
        <v>3500000</v>
      </c>
      <c r="DA644" s="10">
        <v>2</v>
      </c>
    </row>
    <row r="645" spans="1:105" x14ac:dyDescent="0.2">
      <c r="A645" s="38" t="s">
        <v>2452</v>
      </c>
      <c r="B645" t="s">
        <v>959</v>
      </c>
      <c r="C645" t="s">
        <v>959</v>
      </c>
      <c r="D645" s="82" t="s">
        <v>959</v>
      </c>
      <c r="E645" t="str">
        <f t="shared" si="559"/>
        <v xml:space="preserve">Lebda, Brett </v>
      </c>
      <c r="F645" t="s">
        <v>287</v>
      </c>
      <c r="G645" t="s">
        <v>1524</v>
      </c>
      <c r="H645">
        <v>74</v>
      </c>
      <c r="I645">
        <v>5</v>
      </c>
      <c r="J645">
        <v>13</v>
      </c>
      <c r="K645">
        <f>I645+J645</f>
        <v>18</v>
      </c>
      <c r="L645">
        <v>16</v>
      </c>
      <c r="M645">
        <v>61</v>
      </c>
      <c r="N645">
        <v>107</v>
      </c>
      <c r="O645" s="4">
        <f t="shared" si="581"/>
        <v>4.6728971962616821E-2</v>
      </c>
      <c r="P645">
        <v>1503</v>
      </c>
      <c r="Q645">
        <v>2</v>
      </c>
      <c r="R645">
        <v>0</v>
      </c>
      <c r="S645">
        <v>0</v>
      </c>
      <c r="T645">
        <v>0</v>
      </c>
      <c r="U645" s="4">
        <f t="shared" si="582"/>
        <v>0</v>
      </c>
      <c r="V645" s="40">
        <v>0</v>
      </c>
      <c r="W645">
        <v>1</v>
      </c>
      <c r="X645">
        <v>0</v>
      </c>
      <c r="Y645">
        <v>0</v>
      </c>
      <c r="Z645">
        <v>0</v>
      </c>
      <c r="AA645">
        <f>I645-W645-Y645</f>
        <v>4</v>
      </c>
      <c r="AB645">
        <f>J645-X645-Z645</f>
        <v>13</v>
      </c>
      <c r="AC645" s="9">
        <f t="shared" si="560"/>
        <v>3.8585209003215435</v>
      </c>
      <c r="AD645" s="9">
        <f t="shared" si="561"/>
        <v>0</v>
      </c>
      <c r="AE645" s="9">
        <f t="shared" si="562"/>
        <v>0</v>
      </c>
      <c r="AF645" s="9">
        <f t="shared" si="563"/>
        <v>0</v>
      </c>
      <c r="AG645" s="9">
        <f t="shared" si="564"/>
        <v>4.7182175622542593</v>
      </c>
      <c r="AH645" s="9">
        <f t="shared" si="565"/>
        <v>15.334207077326342</v>
      </c>
      <c r="AI645" s="6">
        <f t="shared" si="566"/>
        <v>2.7129750982961989</v>
      </c>
      <c r="AJ645" s="6">
        <f t="shared" si="567"/>
        <v>3.0868167202572345</v>
      </c>
      <c r="AK645" s="6">
        <f t="shared" si="568"/>
        <v>0</v>
      </c>
      <c r="AL645" s="6">
        <f t="shared" si="569"/>
        <v>1.5923984272608125</v>
      </c>
      <c r="AM645" s="6">
        <f t="shared" si="570"/>
        <v>1.5434083601286173</v>
      </c>
      <c r="AN645" s="6">
        <f t="shared" si="571"/>
        <v>0</v>
      </c>
      <c r="AO645" s="32">
        <v>1017.3333333333335</v>
      </c>
      <c r="AP645" s="32">
        <v>77.75</v>
      </c>
      <c r="AQ645" s="32">
        <v>8</v>
      </c>
      <c r="AR645" s="32">
        <v>1103.0833333333335</v>
      </c>
      <c r="AS645" s="40">
        <v>38</v>
      </c>
      <c r="AT645" s="40">
        <v>43</v>
      </c>
      <c r="AU645" s="40">
        <v>54</v>
      </c>
      <c r="AV645" s="40">
        <v>29</v>
      </c>
      <c r="AW645" s="40">
        <v>16</v>
      </c>
      <c r="AX645" s="9">
        <f t="shared" si="572"/>
        <v>2.0669335952255037</v>
      </c>
      <c r="AY645" s="9">
        <f t="shared" si="573"/>
        <v>2.338898541965702</v>
      </c>
      <c r="AZ645" s="9">
        <f t="shared" si="574"/>
        <v>2.9372214247941373</v>
      </c>
      <c r="BA645" s="9">
        <f t="shared" si="575"/>
        <v>1.5773966910931478</v>
      </c>
      <c r="BB645" s="9">
        <f t="shared" si="576"/>
        <v>0.87028782956863326</v>
      </c>
      <c r="BC645" s="9">
        <f t="shared" si="577"/>
        <v>13.74774774774775</v>
      </c>
      <c r="BD645" s="9">
        <f t="shared" si="578"/>
        <v>0.10810810810810811</v>
      </c>
      <c r="BE645" s="9">
        <f t="shared" si="579"/>
        <v>1.0506756756756757</v>
      </c>
      <c r="BF645" s="3">
        <v>46</v>
      </c>
      <c r="BG645" s="3">
        <v>4</v>
      </c>
      <c r="BH645" s="3">
        <v>0</v>
      </c>
      <c r="BI645" s="3">
        <v>50</v>
      </c>
      <c r="BJ645" s="3">
        <v>27</v>
      </c>
      <c r="BK645" s="3">
        <v>2</v>
      </c>
      <c r="BL645" s="3">
        <v>0</v>
      </c>
      <c r="BM645" s="3">
        <v>29</v>
      </c>
      <c r="BN645" s="34">
        <f t="shared" ref="BN645:BN676" si="585">BU645+CA645</f>
        <v>44.873257087760237</v>
      </c>
      <c r="BO645" s="34">
        <f t="shared" ref="BO645:BO676" si="586">BN645/AR645*2000</f>
        <v>81.359686492879476</v>
      </c>
      <c r="BP645" s="34">
        <v>10.720158160655961</v>
      </c>
      <c r="BQ645" s="34">
        <v>-0.97742340110220682</v>
      </c>
      <c r="BR645" s="34">
        <v>2.9289465254653739E-3</v>
      </c>
      <c r="BS645" s="34">
        <v>-1.9242796121452348E-2</v>
      </c>
      <c r="BT645" s="34">
        <v>0</v>
      </c>
      <c r="BU645" s="34">
        <f t="shared" ref="BU645:BU676" si="587">SUM(BP645:BT645)</f>
        <v>9.726420909957767</v>
      </c>
      <c r="BV645" s="34">
        <f t="shared" ref="BV645:BV676" si="588">BU645/AR645*2000</f>
        <v>17.63497029832941</v>
      </c>
      <c r="BW645" s="34">
        <v>36.444985389778267</v>
      </c>
      <c r="BX645" s="34">
        <v>-6.040384284291353E-2</v>
      </c>
      <c r="BY645" s="34">
        <v>1.1190451239118373</v>
      </c>
      <c r="BZ645" s="34">
        <v>-2.3567904930447203</v>
      </c>
      <c r="CA645" s="34">
        <f t="shared" ref="CA645:CA676" si="589">SUM(BW645:BZ645)</f>
        <v>35.14683617780247</v>
      </c>
      <c r="CB645" s="34">
        <f t="shared" ref="CB645:CB676" si="590">CA645/AR645*2000</f>
        <v>63.724716194550055</v>
      </c>
      <c r="CC645" s="15">
        <v>71</v>
      </c>
      <c r="CD645" s="7">
        <v>3031405</v>
      </c>
      <c r="CE645" s="68">
        <f t="shared" si="580"/>
        <v>3359124.4594594594</v>
      </c>
      <c r="CF645" s="9">
        <v>20.7</v>
      </c>
      <c r="CG645" s="9">
        <v>22</v>
      </c>
      <c r="CH645" s="9">
        <v>5.0999999999999996</v>
      </c>
      <c r="CI645" s="9">
        <v>1.7</v>
      </c>
      <c r="CJ645" s="9">
        <f t="shared" si="583"/>
        <v>2.8599467264825456</v>
      </c>
      <c r="CK645" s="9">
        <v>4.8</v>
      </c>
      <c r="CL645" s="9">
        <f t="shared" si="584"/>
        <v>8.0751436983036573</v>
      </c>
      <c r="CM645" s="9">
        <v>6.5</v>
      </c>
      <c r="CN645" t="s">
        <v>1022</v>
      </c>
      <c r="CO645" t="s">
        <v>1023</v>
      </c>
      <c r="CP645" t="s">
        <v>2959</v>
      </c>
      <c r="CQ645" t="s">
        <v>2414</v>
      </c>
      <c r="CR645">
        <v>69</v>
      </c>
      <c r="CS645">
        <v>194</v>
      </c>
      <c r="CT645">
        <v>22</v>
      </c>
      <c r="CU645" t="s">
        <v>3402</v>
      </c>
      <c r="CV645" t="s">
        <v>2382</v>
      </c>
      <c r="CW645">
        <v>0</v>
      </c>
      <c r="CX645">
        <v>0</v>
      </c>
      <c r="CY645">
        <v>0</v>
      </c>
      <c r="CZ645" s="70"/>
      <c r="DA645">
        <v>0</v>
      </c>
    </row>
    <row r="646" spans="1:105" x14ac:dyDescent="0.2">
      <c r="A646" s="44" t="s">
        <v>2372</v>
      </c>
      <c r="B646" s="43" t="s">
        <v>959</v>
      </c>
      <c r="C646" s="43" t="s">
        <v>959</v>
      </c>
      <c r="D646" s="82" t="s">
        <v>959</v>
      </c>
      <c r="E646" s="42" t="str">
        <f t="shared" si="559"/>
        <v xml:space="preserve">Lebda, Brett </v>
      </c>
      <c r="F646" s="42" t="s">
        <v>287</v>
      </c>
      <c r="G646" s="45" t="s">
        <v>2374</v>
      </c>
      <c r="H646" s="43">
        <v>78</v>
      </c>
      <c r="I646" s="64">
        <v>3</v>
      </c>
      <c r="J646" s="64">
        <v>11</v>
      </c>
      <c r="K646" s="64">
        <v>14</v>
      </c>
      <c r="L646" s="43">
        <v>-1</v>
      </c>
      <c r="M646">
        <v>48</v>
      </c>
      <c r="N646">
        <v>110</v>
      </c>
      <c r="O646" s="4">
        <f t="shared" si="581"/>
        <v>2.7272727272727271E-2</v>
      </c>
      <c r="Q646">
        <v>1</v>
      </c>
      <c r="R646">
        <v>0</v>
      </c>
      <c r="S646">
        <v>0</v>
      </c>
      <c r="T646">
        <v>1</v>
      </c>
      <c r="U646" s="4">
        <f t="shared" si="582"/>
        <v>0</v>
      </c>
      <c r="V646">
        <v>0</v>
      </c>
      <c r="W646">
        <v>0</v>
      </c>
      <c r="X646">
        <v>3</v>
      </c>
      <c r="Y646">
        <v>0</v>
      </c>
      <c r="Z646">
        <v>0</v>
      </c>
      <c r="AA646">
        <v>3</v>
      </c>
      <c r="AB646">
        <v>8</v>
      </c>
      <c r="AC646" s="9">
        <f t="shared" si="560"/>
        <v>0</v>
      </c>
      <c r="AD646" s="9">
        <f t="shared" si="561"/>
        <v>8.2783995094281764</v>
      </c>
      <c r="AE646" s="9">
        <f t="shared" si="562"/>
        <v>0</v>
      </c>
      <c r="AF646" s="9">
        <f t="shared" si="563"/>
        <v>0</v>
      </c>
      <c r="AG646" s="9">
        <f t="shared" si="564"/>
        <v>3.1301172344834582</v>
      </c>
      <c r="AH646" s="9">
        <f t="shared" si="565"/>
        <v>8.3469792919558881</v>
      </c>
      <c r="AI646" s="58">
        <f t="shared" si="566"/>
        <v>1.7737330995406264</v>
      </c>
      <c r="AJ646" s="58">
        <f t="shared" si="567"/>
        <v>3.8632531043998157</v>
      </c>
      <c r="AK646" s="58">
        <f t="shared" si="568"/>
        <v>0</v>
      </c>
      <c r="AL646" s="58">
        <f t="shared" si="569"/>
        <v>1.7737330995406264</v>
      </c>
      <c r="AM646" s="58">
        <f t="shared" si="570"/>
        <v>0.55189330062854514</v>
      </c>
      <c r="AN646" s="58">
        <f t="shared" si="571"/>
        <v>2.2828154724159799</v>
      </c>
      <c r="AO646" s="56">
        <v>1150.1166666666666</v>
      </c>
      <c r="AP646" s="56">
        <v>108.71666666666667</v>
      </c>
      <c r="AQ646" s="56">
        <v>26.283333333333331</v>
      </c>
      <c r="AR646" s="57">
        <f>SUM(AO646:AQ646)</f>
        <v>1285.1166666666666</v>
      </c>
      <c r="AS646">
        <v>38</v>
      </c>
      <c r="AT646">
        <v>46</v>
      </c>
      <c r="AU646">
        <v>50</v>
      </c>
      <c r="AV646">
        <v>26</v>
      </c>
      <c r="AW646">
        <v>8</v>
      </c>
      <c r="AX646" s="9">
        <f t="shared" si="572"/>
        <v>1.7741579882500942</v>
      </c>
      <c r="AY646" s="9">
        <f t="shared" si="573"/>
        <v>2.147664933144851</v>
      </c>
      <c r="AZ646" s="9">
        <f t="shared" si="574"/>
        <v>2.334418405592229</v>
      </c>
      <c r="BA646" s="9">
        <f t="shared" si="575"/>
        <v>1.2138975709079594</v>
      </c>
      <c r="BB646" s="9">
        <f t="shared" si="576"/>
        <v>0.37350694489475667</v>
      </c>
      <c r="BC646" s="33">
        <f t="shared" si="577"/>
        <v>14.745085470085469</v>
      </c>
      <c r="BD646" s="33">
        <f t="shared" si="578"/>
        <v>0.33696581196581193</v>
      </c>
      <c r="BE646" s="33">
        <f t="shared" si="579"/>
        <v>1.3938034188034187</v>
      </c>
      <c r="BF646" s="42">
        <f>BI646-BG646-BH646</f>
        <v>34</v>
      </c>
      <c r="BG646" s="43">
        <v>7</v>
      </c>
      <c r="BH646" s="43">
        <v>0</v>
      </c>
      <c r="BI646" s="43">
        <v>41</v>
      </c>
      <c r="BJ646" s="42">
        <f>BM646-BK646-BL646</f>
        <v>34</v>
      </c>
      <c r="BK646" s="43">
        <v>1</v>
      </c>
      <c r="BL646" s="43">
        <v>1</v>
      </c>
      <c r="BM646" s="43">
        <v>36</v>
      </c>
      <c r="BN646" s="34">
        <f t="shared" si="585"/>
        <v>46.209059722834347</v>
      </c>
      <c r="BO646" s="34">
        <f t="shared" si="586"/>
        <v>71.914186348063367</v>
      </c>
      <c r="BP646" s="33">
        <v>4.3699049470066997</v>
      </c>
      <c r="BQ646" s="33">
        <v>-1.0385270930057935</v>
      </c>
      <c r="BR646" s="33">
        <v>1.5850333980039575</v>
      </c>
      <c r="BS646" s="33">
        <v>-6.3072949880309898E-2</v>
      </c>
      <c r="BT646" s="33">
        <v>0</v>
      </c>
      <c r="BU646" s="9">
        <f t="shared" si="587"/>
        <v>4.8533383021245537</v>
      </c>
      <c r="BV646" s="34">
        <f t="shared" si="588"/>
        <v>7.5531481740301984</v>
      </c>
      <c r="BW646" s="33">
        <v>38.692088659720987</v>
      </c>
      <c r="BX646" s="33">
        <v>1.8647270197892083</v>
      </c>
      <c r="BY646" s="33">
        <v>3.0101340727673653</v>
      </c>
      <c r="BZ646" s="33">
        <v>-2.2112283315677677</v>
      </c>
      <c r="CA646" s="9">
        <f t="shared" si="589"/>
        <v>41.355721420709791</v>
      </c>
      <c r="CB646" s="34">
        <f t="shared" si="590"/>
        <v>64.361038174033169</v>
      </c>
      <c r="CC646" s="47">
        <v>64.036659</v>
      </c>
      <c r="CD646">
        <v>2689465</v>
      </c>
      <c r="CE646" s="68">
        <f t="shared" si="580"/>
        <v>2827386.2820512825</v>
      </c>
      <c r="CF646" s="62">
        <v>21.6</v>
      </c>
      <c r="CG646" s="62">
        <v>22.6</v>
      </c>
      <c r="CH646" s="62">
        <v>-10.4</v>
      </c>
      <c r="CI646" s="62">
        <v>0.3</v>
      </c>
      <c r="CJ646" s="63">
        <f t="shared" si="583"/>
        <v>0.4225004987853111</v>
      </c>
      <c r="CK646" s="62">
        <v>0.7</v>
      </c>
      <c r="CL646" s="63">
        <f t="shared" si="584"/>
        <v>0.9858344971657258</v>
      </c>
      <c r="CM646" s="62">
        <v>1</v>
      </c>
      <c r="CN646" t="s">
        <v>1754</v>
      </c>
      <c r="CO646" t="s">
        <v>1023</v>
      </c>
      <c r="CP646" t="s">
        <v>2959</v>
      </c>
      <c r="CQ646" t="s">
        <v>2414</v>
      </c>
      <c r="CR646">
        <v>69</v>
      </c>
      <c r="CS646">
        <v>195</v>
      </c>
      <c r="CT646">
        <v>22</v>
      </c>
      <c r="CU646" t="s">
        <v>3402</v>
      </c>
      <c r="CZ646" s="72">
        <v>650000</v>
      </c>
      <c r="DA646">
        <v>0</v>
      </c>
    </row>
    <row r="647" spans="1:105" x14ac:dyDescent="0.2">
      <c r="A647" s="38" t="s">
        <v>2452</v>
      </c>
      <c r="B647" t="s">
        <v>966</v>
      </c>
      <c r="C647" t="s">
        <v>959</v>
      </c>
      <c r="D647" s="82" t="s">
        <v>959</v>
      </c>
      <c r="E647" t="str">
        <f t="shared" si="559"/>
        <v xml:space="preserve">Rafalski, Brian </v>
      </c>
      <c r="F647" t="s">
        <v>467</v>
      </c>
      <c r="G647" t="s">
        <v>1524</v>
      </c>
      <c r="H647">
        <v>82</v>
      </c>
      <c r="I647">
        <v>8</v>
      </c>
      <c r="J647">
        <v>47</v>
      </c>
      <c r="K647">
        <f>I647+J647</f>
        <v>55</v>
      </c>
      <c r="L647">
        <v>4</v>
      </c>
      <c r="M647">
        <v>34</v>
      </c>
      <c r="N647">
        <v>148</v>
      </c>
      <c r="O647" s="4">
        <f t="shared" si="581"/>
        <v>5.4054054054054057E-2</v>
      </c>
      <c r="P647">
        <v>2358</v>
      </c>
      <c r="Q647">
        <v>4</v>
      </c>
      <c r="R647">
        <v>0</v>
      </c>
      <c r="S647">
        <v>0</v>
      </c>
      <c r="T647">
        <v>0</v>
      </c>
      <c r="U647" s="4">
        <f t="shared" si="582"/>
        <v>0</v>
      </c>
      <c r="V647" s="40">
        <v>0</v>
      </c>
      <c r="W647">
        <v>3</v>
      </c>
      <c r="X647">
        <v>27</v>
      </c>
      <c r="Y647">
        <v>1</v>
      </c>
      <c r="Z647">
        <v>0</v>
      </c>
      <c r="AA647">
        <f>I647-W647-Y647</f>
        <v>4</v>
      </c>
      <c r="AB647">
        <f>J647-X647-Z647</f>
        <v>20</v>
      </c>
      <c r="AC647" s="9">
        <f t="shared" si="560"/>
        <v>2.3183925811437405</v>
      </c>
      <c r="AD647" s="9">
        <f t="shared" si="561"/>
        <v>20.865533230293661</v>
      </c>
      <c r="AE647" s="9">
        <f t="shared" si="562"/>
        <v>2.9870560902754728</v>
      </c>
      <c r="AF647" s="9">
        <f t="shared" si="563"/>
        <v>0</v>
      </c>
      <c r="AG647" s="9">
        <f t="shared" si="564"/>
        <v>2.9969094371429459</v>
      </c>
      <c r="AH647" s="9">
        <f t="shared" si="565"/>
        <v>14.98454718571473</v>
      </c>
      <c r="AI647" s="6">
        <f t="shared" si="566"/>
        <v>2.3975275497143569</v>
      </c>
      <c r="AJ647" s="6">
        <f t="shared" si="567"/>
        <v>8.0370942812982999</v>
      </c>
      <c r="AK647" s="6">
        <f t="shared" si="568"/>
        <v>0.59741121805509456</v>
      </c>
      <c r="AL647" s="6">
        <f t="shared" si="569"/>
        <v>1.8730683982143412</v>
      </c>
      <c r="AM647" s="6">
        <f t="shared" si="570"/>
        <v>1.2364760432766615</v>
      </c>
      <c r="AN647" s="6">
        <f t="shared" si="571"/>
        <v>5.3767009624958506</v>
      </c>
      <c r="AO647" s="32">
        <v>1601.65</v>
      </c>
      <c r="AP647" s="32">
        <v>388.2</v>
      </c>
      <c r="AQ647" s="32">
        <v>100.43333333333334</v>
      </c>
      <c r="AR647" s="32">
        <v>2090.2833333333333</v>
      </c>
      <c r="AS647" s="40">
        <v>114</v>
      </c>
      <c r="AT647" s="40">
        <v>60</v>
      </c>
      <c r="AU647" s="40">
        <v>69</v>
      </c>
      <c r="AV647" s="40">
        <v>80</v>
      </c>
      <c r="AW647" s="40">
        <v>44</v>
      </c>
      <c r="AX647" s="9">
        <f t="shared" si="572"/>
        <v>3.2722836617045536</v>
      </c>
      <c r="AY647" s="9">
        <f t="shared" si="573"/>
        <v>1.7222545587918705</v>
      </c>
      <c r="AZ647" s="9">
        <f t="shared" si="574"/>
        <v>1.9805927426106509</v>
      </c>
      <c r="BA647" s="9">
        <f t="shared" si="575"/>
        <v>2.2963394117224936</v>
      </c>
      <c r="BB647" s="9">
        <f t="shared" si="576"/>
        <v>1.2629866764473714</v>
      </c>
      <c r="BC647" s="9">
        <f t="shared" si="577"/>
        <v>19.532317073170734</v>
      </c>
      <c r="BD647" s="9">
        <f t="shared" si="578"/>
        <v>1.2247967479674797</v>
      </c>
      <c r="BE647" s="9">
        <f t="shared" si="579"/>
        <v>4.7341463414634148</v>
      </c>
      <c r="BF647" s="3">
        <v>64</v>
      </c>
      <c r="BG647" s="3">
        <v>52</v>
      </c>
      <c r="BH647" s="3">
        <v>1</v>
      </c>
      <c r="BI647" s="3">
        <v>117</v>
      </c>
      <c r="BJ647" s="3">
        <v>50</v>
      </c>
      <c r="BK647" s="3">
        <v>8</v>
      </c>
      <c r="BL647" s="3">
        <v>9</v>
      </c>
      <c r="BM647" s="3">
        <v>67</v>
      </c>
      <c r="BN647" s="34">
        <f t="shared" si="585"/>
        <v>91.971256878514225</v>
      </c>
      <c r="BO647" s="34">
        <f t="shared" si="586"/>
        <v>87.998842464910709</v>
      </c>
      <c r="BP647" s="34">
        <v>13.692520593759951</v>
      </c>
      <c r="BQ647" s="34">
        <v>18.017427118162395</v>
      </c>
      <c r="BR647" s="34">
        <v>-1.0524016494612036</v>
      </c>
      <c r="BS647" s="34">
        <v>2.1690948678888899</v>
      </c>
      <c r="BT647" s="34">
        <v>0</v>
      </c>
      <c r="BU647" s="34">
        <f t="shared" si="587"/>
        <v>32.826640930350031</v>
      </c>
      <c r="BV647" s="34">
        <f t="shared" si="588"/>
        <v>31.408795551177302</v>
      </c>
      <c r="BW647" s="34">
        <v>38.707510503692347</v>
      </c>
      <c r="BX647" s="34">
        <v>0.98877366985413062</v>
      </c>
      <c r="BY647" s="34">
        <v>5.5477364936838542</v>
      </c>
      <c r="BZ647" s="34">
        <v>13.900595280933848</v>
      </c>
      <c r="CA647" s="34">
        <f t="shared" si="589"/>
        <v>59.144615948164187</v>
      </c>
      <c r="CB647" s="34">
        <f t="shared" si="590"/>
        <v>56.59004691373341</v>
      </c>
      <c r="CC647" s="15">
        <v>70</v>
      </c>
      <c r="CD647" s="7">
        <v>5645767</v>
      </c>
      <c r="CE647" s="68">
        <f t="shared" si="580"/>
        <v>5645767</v>
      </c>
      <c r="CF647" s="9">
        <v>50.8</v>
      </c>
      <c r="CG647" s="9">
        <v>39.4</v>
      </c>
      <c r="CH647" s="9">
        <v>12.2</v>
      </c>
      <c r="CI647" s="9">
        <v>6.9</v>
      </c>
      <c r="CJ647" s="9">
        <f t="shared" si="583"/>
        <v>5.3510841115455454</v>
      </c>
      <c r="CK647" s="9">
        <v>9.1999999999999993</v>
      </c>
      <c r="CL647" s="9">
        <f t="shared" si="584"/>
        <v>7.1347788153940588</v>
      </c>
      <c r="CM647" s="9">
        <v>16.2</v>
      </c>
      <c r="CN647" t="s">
        <v>3547</v>
      </c>
      <c r="CO647" t="s">
        <v>3043</v>
      </c>
      <c r="CP647" t="s">
        <v>3105</v>
      </c>
      <c r="CQ647" t="s">
        <v>2414</v>
      </c>
      <c r="CR647">
        <v>70</v>
      </c>
      <c r="CS647">
        <v>195</v>
      </c>
      <c r="CT647">
        <v>28</v>
      </c>
      <c r="CU647" t="s">
        <v>3401</v>
      </c>
      <c r="CV647" t="s">
        <v>2382</v>
      </c>
      <c r="CW647">
        <v>0</v>
      </c>
      <c r="CX647">
        <v>0</v>
      </c>
      <c r="CY647">
        <v>0</v>
      </c>
      <c r="CZ647" s="70"/>
      <c r="DA647">
        <v>0</v>
      </c>
    </row>
    <row r="648" spans="1:105" x14ac:dyDescent="0.2">
      <c r="A648" s="44" t="s">
        <v>2372</v>
      </c>
      <c r="B648" s="43" t="s">
        <v>966</v>
      </c>
      <c r="C648" s="43" t="s">
        <v>959</v>
      </c>
      <c r="D648" s="82" t="s">
        <v>959</v>
      </c>
      <c r="E648" s="42" t="str">
        <f t="shared" si="559"/>
        <v xml:space="preserve">Rafalski, Brian </v>
      </c>
      <c r="F648" s="42" t="s">
        <v>467</v>
      </c>
      <c r="G648" s="45" t="s">
        <v>2374</v>
      </c>
      <c r="H648" s="43">
        <v>73</v>
      </c>
      <c r="I648" s="64">
        <v>13</v>
      </c>
      <c r="J648" s="64">
        <v>42</v>
      </c>
      <c r="K648" s="64">
        <v>55</v>
      </c>
      <c r="L648" s="43">
        <v>27</v>
      </c>
      <c r="M648">
        <v>34</v>
      </c>
      <c r="N648">
        <v>175</v>
      </c>
      <c r="O648" s="4">
        <f t="shared" si="581"/>
        <v>7.4285714285714288E-2</v>
      </c>
      <c r="Q648">
        <v>1</v>
      </c>
      <c r="R648">
        <v>0</v>
      </c>
      <c r="S648">
        <v>0</v>
      </c>
      <c r="T648">
        <v>0</v>
      </c>
      <c r="U648" s="4">
        <f t="shared" si="582"/>
        <v>0</v>
      </c>
      <c r="V648">
        <v>0</v>
      </c>
      <c r="W648">
        <v>10</v>
      </c>
      <c r="X648">
        <v>21</v>
      </c>
      <c r="Y648">
        <v>0</v>
      </c>
      <c r="Z648">
        <v>0</v>
      </c>
      <c r="AA648">
        <v>3</v>
      </c>
      <c r="AB648">
        <v>21</v>
      </c>
      <c r="AC648" s="9">
        <f t="shared" si="560"/>
        <v>9.1841420480636771</v>
      </c>
      <c r="AD648" s="9">
        <f t="shared" si="561"/>
        <v>19.286698300933725</v>
      </c>
      <c r="AE648" s="9">
        <f t="shared" si="562"/>
        <v>0</v>
      </c>
      <c r="AF648" s="9">
        <f t="shared" si="563"/>
        <v>0</v>
      </c>
      <c r="AG648" s="9">
        <f t="shared" si="564"/>
        <v>2.7409776153494745</v>
      </c>
      <c r="AH648" s="9">
        <f t="shared" si="565"/>
        <v>19.18684330744632</v>
      </c>
      <c r="AI648" s="58">
        <f t="shared" si="566"/>
        <v>3.0150753768844218</v>
      </c>
      <c r="AJ648" s="58">
        <f t="shared" si="567"/>
        <v>9.3678248890249503</v>
      </c>
      <c r="AK648" s="58">
        <f t="shared" si="568"/>
        <v>0.51318602993585172</v>
      </c>
      <c r="AL648" s="58">
        <f t="shared" si="569"/>
        <v>1.6902695294655092</v>
      </c>
      <c r="AM648" s="58">
        <f t="shared" si="570"/>
        <v>0.55104852288382067</v>
      </c>
      <c r="AN648" s="58">
        <f t="shared" si="571"/>
        <v>4.1054882394868137</v>
      </c>
      <c r="AO648" s="56">
        <v>1313.4</v>
      </c>
      <c r="AP648" s="56">
        <v>326.64999999999998</v>
      </c>
      <c r="AQ648" s="56">
        <v>116.91666666666666</v>
      </c>
      <c r="AR648" s="57">
        <f>SUM(AO648:AQ648)</f>
        <v>1756.9666666666669</v>
      </c>
      <c r="AS648">
        <v>70</v>
      </c>
      <c r="AT648">
        <v>38</v>
      </c>
      <c r="AU648">
        <v>52</v>
      </c>
      <c r="AV648">
        <v>52</v>
      </c>
      <c r="AW648">
        <v>27</v>
      </c>
      <c r="AX648" s="9">
        <f t="shared" si="572"/>
        <v>2.3904835986264201</v>
      </c>
      <c r="AY648" s="9">
        <f t="shared" si="573"/>
        <v>1.2976910963971995</v>
      </c>
      <c r="AZ648" s="9">
        <f t="shared" si="574"/>
        <v>1.7757878161224836</v>
      </c>
      <c r="BA648" s="9">
        <f t="shared" si="575"/>
        <v>1.7757878161224836</v>
      </c>
      <c r="BB648" s="9">
        <f t="shared" si="576"/>
        <v>0.9220436737559049</v>
      </c>
      <c r="BC648" s="33">
        <f t="shared" si="577"/>
        <v>17.991780821917811</v>
      </c>
      <c r="BD648" s="33">
        <f t="shared" si="578"/>
        <v>1.6015981735159817</v>
      </c>
      <c r="BE648" s="33">
        <f t="shared" si="579"/>
        <v>4.4746575342465746</v>
      </c>
      <c r="BF648" s="42">
        <f>BI648-BG648-BH648</f>
        <v>66</v>
      </c>
      <c r="BG648" s="43">
        <v>51</v>
      </c>
      <c r="BH648" s="43">
        <v>1</v>
      </c>
      <c r="BI648" s="43">
        <v>118</v>
      </c>
      <c r="BJ648" s="42">
        <f>BM648-BK648-BL648</f>
        <v>37</v>
      </c>
      <c r="BK648" s="43">
        <v>3</v>
      </c>
      <c r="BL648" s="43">
        <v>8</v>
      </c>
      <c r="BM648" s="43">
        <v>48</v>
      </c>
      <c r="BN648" s="34">
        <f t="shared" si="585"/>
        <v>104.96703431861371</v>
      </c>
      <c r="BO648" s="34">
        <f t="shared" si="586"/>
        <v>119.4866542548108</v>
      </c>
      <c r="BP648" s="33">
        <v>14.241111544395334</v>
      </c>
      <c r="BQ648" s="33">
        <v>23.517083035897127</v>
      </c>
      <c r="BR648" s="33">
        <v>-1.7850004004566806</v>
      </c>
      <c r="BS648" s="33">
        <v>-0.28056863881444138</v>
      </c>
      <c r="BT648" s="33">
        <v>0</v>
      </c>
      <c r="BU648" s="9">
        <f t="shared" si="587"/>
        <v>35.692625541021336</v>
      </c>
      <c r="BV648" s="34">
        <f t="shared" si="588"/>
        <v>40.629826641774265</v>
      </c>
      <c r="BW648" s="33">
        <v>44.994903871632339</v>
      </c>
      <c r="BX648" s="33">
        <v>5.6088269321446225</v>
      </c>
      <c r="BY648" s="33">
        <v>9.4117220055156707</v>
      </c>
      <c r="BZ648" s="33">
        <v>9.2589559682997447</v>
      </c>
      <c r="CA648" s="9">
        <f t="shared" si="589"/>
        <v>69.274408777592384</v>
      </c>
      <c r="CB648" s="34">
        <f t="shared" si="590"/>
        <v>78.856827613036529</v>
      </c>
      <c r="CC648" s="47">
        <v>86.532966999999999</v>
      </c>
      <c r="CD648">
        <v>7053179</v>
      </c>
      <c r="CE648" s="68">
        <f t="shared" si="580"/>
        <v>7922749.01369863</v>
      </c>
      <c r="CF648" s="62">
        <v>43.1</v>
      </c>
      <c r="CG648" s="62">
        <v>33.700000000000003</v>
      </c>
      <c r="CH648" s="62">
        <v>16.100000000000001</v>
      </c>
      <c r="CI648" s="62">
        <v>10</v>
      </c>
      <c r="CJ648" s="63">
        <f t="shared" si="583"/>
        <v>9.0887057682985937</v>
      </c>
      <c r="CK648" s="62">
        <v>9.1999999999999993</v>
      </c>
      <c r="CL648" s="63">
        <f t="shared" si="584"/>
        <v>8.3616093068347066</v>
      </c>
      <c r="CM648" s="62">
        <v>19.2</v>
      </c>
      <c r="CN648" t="s">
        <v>1764</v>
      </c>
      <c r="CO648" t="s">
        <v>3043</v>
      </c>
      <c r="CP648" t="s">
        <v>3105</v>
      </c>
      <c r="CQ648" t="s">
        <v>2414</v>
      </c>
      <c r="CR648">
        <v>70</v>
      </c>
      <c r="CS648">
        <v>191</v>
      </c>
      <c r="CT648">
        <v>28</v>
      </c>
      <c r="CU648" t="s">
        <v>3401</v>
      </c>
      <c r="CZ648" s="72">
        <v>6000000</v>
      </c>
      <c r="DA648">
        <v>0</v>
      </c>
    </row>
    <row r="649" spans="1:105" x14ac:dyDescent="0.2">
      <c r="A649" s="38" t="s">
        <v>2452</v>
      </c>
      <c r="B649" t="s">
        <v>959</v>
      </c>
      <c r="C649" t="s">
        <v>959</v>
      </c>
      <c r="D649" s="82" t="s">
        <v>959</v>
      </c>
      <c r="E649" t="str">
        <f t="shared" si="559"/>
        <v xml:space="preserve">Chelios, Chris </v>
      </c>
      <c r="F649" t="s">
        <v>2556</v>
      </c>
      <c r="G649" t="s">
        <v>1524</v>
      </c>
      <c r="H649">
        <v>71</v>
      </c>
      <c r="I649">
        <v>0</v>
      </c>
      <c r="J649">
        <v>11</v>
      </c>
      <c r="K649">
        <f>I649+J649</f>
        <v>11</v>
      </c>
      <c r="L649">
        <v>11</v>
      </c>
      <c r="M649">
        <v>34</v>
      </c>
      <c r="N649">
        <v>72</v>
      </c>
      <c r="O649" s="4">
        <f t="shared" si="581"/>
        <v>0</v>
      </c>
      <c r="P649">
        <v>1576</v>
      </c>
      <c r="Q649">
        <v>0</v>
      </c>
      <c r="R649">
        <v>0</v>
      </c>
      <c r="S649">
        <v>0</v>
      </c>
      <c r="T649">
        <v>1</v>
      </c>
      <c r="U649" s="4">
        <f t="shared" si="582"/>
        <v>0</v>
      </c>
      <c r="V649" s="40">
        <v>0</v>
      </c>
      <c r="W649">
        <v>0</v>
      </c>
      <c r="X649">
        <v>0</v>
      </c>
      <c r="Y649">
        <v>0</v>
      </c>
      <c r="Z649">
        <v>1</v>
      </c>
      <c r="AA649">
        <f>I649-W649-Y649</f>
        <v>0</v>
      </c>
      <c r="AB649">
        <f>J649-X649-Z649</f>
        <v>10</v>
      </c>
      <c r="AC649" s="9">
        <f t="shared" si="560"/>
        <v>0</v>
      </c>
      <c r="AD649" s="9">
        <f t="shared" si="561"/>
        <v>0</v>
      </c>
      <c r="AE649" s="9">
        <f t="shared" si="562"/>
        <v>0</v>
      </c>
      <c r="AF649" s="9">
        <f t="shared" si="563"/>
        <v>0.87251575375666512</v>
      </c>
      <c r="AG649" s="9">
        <f t="shared" si="564"/>
        <v>0</v>
      </c>
      <c r="AH649" s="9">
        <f t="shared" si="565"/>
        <v>13.044659842377028</v>
      </c>
      <c r="AI649" s="6">
        <f t="shared" si="566"/>
        <v>1.6958057795090138</v>
      </c>
      <c r="AJ649" s="6">
        <f t="shared" si="567"/>
        <v>2.5751072961373391</v>
      </c>
      <c r="AK649" s="6">
        <f t="shared" si="568"/>
        <v>1.0470189045079983</v>
      </c>
      <c r="AL649" s="6">
        <f t="shared" si="569"/>
        <v>1.7610290787208989</v>
      </c>
      <c r="AM649" s="6">
        <f t="shared" si="570"/>
        <v>2.5751072961373391</v>
      </c>
      <c r="AN649" s="6">
        <f t="shared" si="571"/>
        <v>5.5841008240426566</v>
      </c>
      <c r="AO649" s="32">
        <v>919.91666666666652</v>
      </c>
      <c r="AP649" s="32">
        <v>23.3</v>
      </c>
      <c r="AQ649" s="32">
        <v>343.83333333333331</v>
      </c>
      <c r="AR649" s="32">
        <v>1287.05</v>
      </c>
      <c r="AS649" s="40">
        <v>75</v>
      </c>
      <c r="AT649" s="40">
        <v>54</v>
      </c>
      <c r="AU649" s="40">
        <v>33</v>
      </c>
      <c r="AV649" s="40">
        <v>66</v>
      </c>
      <c r="AW649" s="40">
        <v>29</v>
      </c>
      <c r="AX649" s="9">
        <f t="shared" si="572"/>
        <v>3.4963676624839755</v>
      </c>
      <c r="AY649" s="9">
        <f t="shared" si="573"/>
        <v>2.5173847169884622</v>
      </c>
      <c r="AZ649" s="9">
        <f t="shared" si="574"/>
        <v>1.538401771492949</v>
      </c>
      <c r="BA649" s="9">
        <f t="shared" si="575"/>
        <v>3.076803542985898</v>
      </c>
      <c r="BB649" s="9">
        <f t="shared" si="576"/>
        <v>1.3519288294938039</v>
      </c>
      <c r="BC649" s="9">
        <f t="shared" si="577"/>
        <v>12.95657276995305</v>
      </c>
      <c r="BD649" s="9">
        <f t="shared" si="578"/>
        <v>4.8427230046948351</v>
      </c>
      <c r="BE649" s="9">
        <f t="shared" si="579"/>
        <v>0.32816901408450705</v>
      </c>
      <c r="BF649" s="3">
        <v>26</v>
      </c>
      <c r="BG649" s="3">
        <v>1</v>
      </c>
      <c r="BH649" s="3">
        <v>6</v>
      </c>
      <c r="BI649" s="3">
        <v>33</v>
      </c>
      <c r="BJ649" s="3">
        <v>27</v>
      </c>
      <c r="BK649" s="3">
        <v>1</v>
      </c>
      <c r="BL649" s="3">
        <v>32</v>
      </c>
      <c r="BM649" s="3">
        <v>60</v>
      </c>
      <c r="BN649" s="34">
        <f t="shared" si="585"/>
        <v>57.932124133170191</v>
      </c>
      <c r="BO649" s="34">
        <f t="shared" si="586"/>
        <v>90.023113528099444</v>
      </c>
      <c r="BP649" s="34">
        <v>1.457681677738226</v>
      </c>
      <c r="BQ649" s="34">
        <v>-0.86925930329616075</v>
      </c>
      <c r="BR649" s="34">
        <v>3.4174214328928382E-3</v>
      </c>
      <c r="BS649" s="34">
        <v>-7.9732339841255301E-2</v>
      </c>
      <c r="BT649" s="34">
        <v>0</v>
      </c>
      <c r="BU649" s="34">
        <f t="shared" si="587"/>
        <v>0.51210745603370278</v>
      </c>
      <c r="BV649" s="34">
        <f t="shared" si="588"/>
        <v>0.79578486621918776</v>
      </c>
      <c r="BW649" s="34">
        <v>31.40250447446401</v>
      </c>
      <c r="BX649" s="34">
        <v>-0.50830800779333707</v>
      </c>
      <c r="BY649" s="34">
        <v>21.921927860821551</v>
      </c>
      <c r="BZ649" s="34">
        <v>4.6038923496442665</v>
      </c>
      <c r="CA649" s="34">
        <f t="shared" si="589"/>
        <v>57.420016677136488</v>
      </c>
      <c r="CB649" s="34">
        <f t="shared" si="590"/>
        <v>89.22732866188025</v>
      </c>
      <c r="CC649" s="15">
        <v>77</v>
      </c>
      <c r="CD649" s="7">
        <v>2598141</v>
      </c>
      <c r="CE649" s="68">
        <f t="shared" si="580"/>
        <v>3000669.8873239434</v>
      </c>
      <c r="CF649" s="9">
        <v>18.2</v>
      </c>
      <c r="CG649" s="9">
        <v>31.5</v>
      </c>
      <c r="CH649" s="9">
        <v>-4.3</v>
      </c>
      <c r="CI649" s="9">
        <v>-0.7</v>
      </c>
      <c r="CJ649" s="9">
        <f t="shared" si="583"/>
        <v>-0.8463390797070055</v>
      </c>
      <c r="CK649" s="9">
        <v>3.8</v>
      </c>
      <c r="CL649" s="9">
        <f t="shared" si="584"/>
        <v>4.5944121469808872</v>
      </c>
      <c r="CM649" s="9">
        <v>3</v>
      </c>
      <c r="CN649" t="s">
        <v>96</v>
      </c>
      <c r="CO649" t="s">
        <v>2958</v>
      </c>
      <c r="CP649" t="s">
        <v>2959</v>
      </c>
      <c r="CQ649" t="s">
        <v>2414</v>
      </c>
      <c r="CR649">
        <v>71</v>
      </c>
      <c r="CS649">
        <v>191</v>
      </c>
      <c r="CT649">
        <v>24</v>
      </c>
      <c r="CU649" t="s">
        <v>3401</v>
      </c>
      <c r="CV649" t="s">
        <v>2382</v>
      </c>
      <c r="CW649">
        <v>0</v>
      </c>
      <c r="CX649">
        <v>0</v>
      </c>
      <c r="CY649">
        <v>0</v>
      </c>
      <c r="CZ649" s="70"/>
      <c r="DA649">
        <v>0</v>
      </c>
    </row>
    <row r="650" spans="1:105" s="18" customFormat="1" x14ac:dyDescent="0.2">
      <c r="A650" s="44" t="s">
        <v>2372</v>
      </c>
      <c r="B650" s="43" t="s">
        <v>959</v>
      </c>
      <c r="C650" s="43" t="s">
        <v>959</v>
      </c>
      <c r="D650" s="82" t="s">
        <v>959</v>
      </c>
      <c r="E650" s="42" t="str">
        <f t="shared" si="559"/>
        <v xml:space="preserve">Chelios, Chris </v>
      </c>
      <c r="F650" s="42" t="s">
        <v>2556</v>
      </c>
      <c r="G650" s="45" t="s">
        <v>2374</v>
      </c>
      <c r="H650" s="43">
        <v>69</v>
      </c>
      <c r="I650" s="64">
        <v>3</v>
      </c>
      <c r="J650" s="64">
        <v>9</v>
      </c>
      <c r="K650" s="64">
        <v>12</v>
      </c>
      <c r="L650" s="43">
        <v>11</v>
      </c>
      <c r="M650">
        <v>36</v>
      </c>
      <c r="N650">
        <v>60</v>
      </c>
      <c r="O650" s="4">
        <f t="shared" si="581"/>
        <v>0.05</v>
      </c>
      <c r="P650"/>
      <c r="Q650">
        <v>1</v>
      </c>
      <c r="R650">
        <v>0</v>
      </c>
      <c r="S650">
        <v>0</v>
      </c>
      <c r="T650">
        <v>0</v>
      </c>
      <c r="U650" s="4">
        <f t="shared" si="582"/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9</v>
      </c>
      <c r="AC650" s="9">
        <f t="shared" si="560"/>
        <v>0</v>
      </c>
      <c r="AD650" s="9">
        <f t="shared" si="561"/>
        <v>0</v>
      </c>
      <c r="AE650" s="9">
        <f t="shared" si="562"/>
        <v>0</v>
      </c>
      <c r="AF650" s="9">
        <f t="shared" si="563"/>
        <v>0</v>
      </c>
      <c r="AG650" s="9">
        <f t="shared" si="564"/>
        <v>4.1116229489473488</v>
      </c>
      <c r="AH650" s="9">
        <f t="shared" si="565"/>
        <v>12.334868846842046</v>
      </c>
      <c r="AI650" s="58">
        <f t="shared" si="566"/>
        <v>2.055811474473674</v>
      </c>
      <c r="AJ650" s="58">
        <f t="shared" si="567"/>
        <v>5.4961832061068705</v>
      </c>
      <c r="AK650" s="58">
        <f t="shared" si="568"/>
        <v>0.65974343310934647</v>
      </c>
      <c r="AL650" s="58">
        <f t="shared" si="569"/>
        <v>1.5075950812806944</v>
      </c>
      <c r="AM650" s="58">
        <f t="shared" si="570"/>
        <v>0</v>
      </c>
      <c r="AN650" s="58">
        <f t="shared" si="571"/>
        <v>6.377519853390349</v>
      </c>
      <c r="AO650" s="56">
        <v>875.56666666666661</v>
      </c>
      <c r="AP650" s="56">
        <v>21.833333333333332</v>
      </c>
      <c r="AQ650" s="56">
        <v>272.83333333333331</v>
      </c>
      <c r="AR650" s="57">
        <f>SUM(AO650:AQ650)</f>
        <v>1170.2333333333333</v>
      </c>
      <c r="AS650">
        <v>46</v>
      </c>
      <c r="AT650">
        <v>56</v>
      </c>
      <c r="AU650">
        <v>46</v>
      </c>
      <c r="AV650">
        <v>44</v>
      </c>
      <c r="AW650">
        <v>15</v>
      </c>
      <c r="AX650" s="9">
        <f t="shared" si="572"/>
        <v>2.3585040020508727</v>
      </c>
      <c r="AY650" s="9">
        <f t="shared" si="573"/>
        <v>2.8712222633662803</v>
      </c>
      <c r="AZ650" s="9">
        <f t="shared" si="574"/>
        <v>2.3585040020508727</v>
      </c>
      <c r="BA650" s="9">
        <f t="shared" si="575"/>
        <v>2.2559603497877916</v>
      </c>
      <c r="BB650" s="9">
        <f t="shared" si="576"/>
        <v>0.76907739197311076</v>
      </c>
      <c r="BC650" s="33">
        <f t="shared" si="577"/>
        <v>12.689371980676327</v>
      </c>
      <c r="BD650" s="33">
        <f t="shared" si="578"/>
        <v>3.9541062801932365</v>
      </c>
      <c r="BE650" s="33">
        <f t="shared" si="579"/>
        <v>0.31642512077294682</v>
      </c>
      <c r="BF650" s="42">
        <f>BI650-BG650-BH650</f>
        <v>30</v>
      </c>
      <c r="BG650" s="43">
        <v>2</v>
      </c>
      <c r="BH650" s="43">
        <v>3</v>
      </c>
      <c r="BI650" s="43">
        <v>35</v>
      </c>
      <c r="BJ650" s="42">
        <f>BM650-BK650-BL650</f>
        <v>22</v>
      </c>
      <c r="BK650" s="43">
        <v>0</v>
      </c>
      <c r="BL650" s="43">
        <v>29</v>
      </c>
      <c r="BM650" s="43">
        <v>51</v>
      </c>
      <c r="BN650" s="34">
        <f t="shared" si="585"/>
        <v>56.660339794008308</v>
      </c>
      <c r="BO650" s="34">
        <f t="shared" si="586"/>
        <v>96.835969682413719</v>
      </c>
      <c r="BP650" s="33">
        <v>7.6304668506456022</v>
      </c>
      <c r="BQ650" s="33">
        <v>-0.88017722877238203</v>
      </c>
      <c r="BR650" s="33">
        <v>0.81934003666508848</v>
      </c>
      <c r="BS650" s="33">
        <v>-0.65472681644938058</v>
      </c>
      <c r="BT650" s="33">
        <v>0</v>
      </c>
      <c r="BU650" s="9">
        <f t="shared" si="587"/>
        <v>6.914902842088928</v>
      </c>
      <c r="BV650" s="34">
        <f t="shared" si="588"/>
        <v>11.817989874536009</v>
      </c>
      <c r="BW650" s="33">
        <v>32.278868061656873</v>
      </c>
      <c r="BX650" s="33">
        <v>0.63953644459567827</v>
      </c>
      <c r="BY650" s="33">
        <v>15.846562554069171</v>
      </c>
      <c r="BZ650" s="33">
        <v>0.98046989159765641</v>
      </c>
      <c r="CA650" s="9">
        <f t="shared" si="589"/>
        <v>49.74543695191938</v>
      </c>
      <c r="CB650" s="34">
        <f t="shared" si="590"/>
        <v>85.017979807877722</v>
      </c>
      <c r="CC650" s="47">
        <v>76.973113999999995</v>
      </c>
      <c r="CD650">
        <v>3294093</v>
      </c>
      <c r="CE650" s="68">
        <f t="shared" si="580"/>
        <v>3914719.2173913047</v>
      </c>
      <c r="CF650" s="62">
        <v>17.600000000000001</v>
      </c>
      <c r="CG650" s="62">
        <v>28.9</v>
      </c>
      <c r="CH650" s="62">
        <v>0.6</v>
      </c>
      <c r="CI650" s="62">
        <v>0.5</v>
      </c>
      <c r="CJ650" s="63">
        <f t="shared" si="583"/>
        <v>0.68264045327326106</v>
      </c>
      <c r="CK650" s="62">
        <v>4.5999999999999996</v>
      </c>
      <c r="CL650" s="63">
        <f t="shared" si="584"/>
        <v>6.2802921701140004</v>
      </c>
      <c r="CM650" s="62">
        <v>5.0999999999999996</v>
      </c>
      <c r="CN650" t="s">
        <v>1788</v>
      </c>
      <c r="CO650" t="s">
        <v>2958</v>
      </c>
      <c r="CP650" t="s">
        <v>2959</v>
      </c>
      <c r="CQ650" t="s">
        <v>2414</v>
      </c>
      <c r="CR650">
        <v>72</v>
      </c>
      <c r="CS650">
        <v>191</v>
      </c>
      <c r="CT650">
        <v>24</v>
      </c>
      <c r="CU650" t="s">
        <v>3401</v>
      </c>
      <c r="CV650"/>
      <c r="CW650"/>
      <c r="CX650"/>
      <c r="CY650"/>
      <c r="CZ650" s="72">
        <v>1150000</v>
      </c>
      <c r="DA650">
        <v>0</v>
      </c>
    </row>
    <row r="651" spans="1:105" x14ac:dyDescent="0.2">
      <c r="A651" s="38" t="s">
        <v>2452</v>
      </c>
      <c r="B651" t="s">
        <v>959</v>
      </c>
      <c r="C651" t="s">
        <v>959</v>
      </c>
      <c r="D651" s="82" t="s">
        <v>959</v>
      </c>
      <c r="E651" t="str">
        <f t="shared" si="559"/>
        <v xml:space="preserve">Cleary, Daniel </v>
      </c>
      <c r="F651" t="s">
        <v>2564</v>
      </c>
      <c r="G651" t="s">
        <v>1528</v>
      </c>
      <c r="H651">
        <v>71</v>
      </c>
      <c r="I651">
        <v>20</v>
      </c>
      <c r="J651">
        <v>20</v>
      </c>
      <c r="K651">
        <f>I651+J651</f>
        <v>40</v>
      </c>
      <c r="L651">
        <v>6</v>
      </c>
      <c r="M651">
        <v>24</v>
      </c>
      <c r="N651">
        <v>135</v>
      </c>
      <c r="O651" s="4">
        <f t="shared" si="581"/>
        <v>0.14814814814814814</v>
      </c>
      <c r="P651">
        <v>1499</v>
      </c>
      <c r="Q651">
        <v>5</v>
      </c>
      <c r="R651">
        <v>0</v>
      </c>
      <c r="S651">
        <v>210</v>
      </c>
      <c r="T651">
        <v>201</v>
      </c>
      <c r="U651" s="4">
        <f t="shared" si="582"/>
        <v>0.51094890510948909</v>
      </c>
      <c r="V651" s="40">
        <v>10.3</v>
      </c>
      <c r="W651">
        <v>6</v>
      </c>
      <c r="X651">
        <v>2</v>
      </c>
      <c r="Y651">
        <v>2</v>
      </c>
      <c r="Z651">
        <v>1</v>
      </c>
      <c r="AA651">
        <f>I651-W651-Y651</f>
        <v>12</v>
      </c>
      <c r="AB651">
        <f>J651-X651-Z651</f>
        <v>17</v>
      </c>
      <c r="AC651" s="9">
        <f t="shared" si="560"/>
        <v>11.860311882275422</v>
      </c>
      <c r="AD651" s="9">
        <f t="shared" si="561"/>
        <v>3.953437294091807</v>
      </c>
      <c r="AE651" s="9">
        <f t="shared" si="562"/>
        <v>3.384731101918014</v>
      </c>
      <c r="AF651" s="9">
        <f t="shared" si="563"/>
        <v>1.692365550959007</v>
      </c>
      <c r="AG651" s="9">
        <f t="shared" si="564"/>
        <v>18.719937600207999</v>
      </c>
      <c r="AH651" s="9">
        <f t="shared" si="565"/>
        <v>26.519911600294666</v>
      </c>
      <c r="AI651" s="6">
        <f t="shared" si="566"/>
        <v>2.2619924600251333</v>
      </c>
      <c r="AJ651" s="6">
        <f t="shared" si="567"/>
        <v>7.5115308587744343</v>
      </c>
      <c r="AK651" s="6">
        <f t="shared" si="568"/>
        <v>0.67694622038360275</v>
      </c>
      <c r="AL651" s="6">
        <f t="shared" si="569"/>
        <v>2.1059929800233999</v>
      </c>
      <c r="AM651" s="6">
        <f t="shared" si="570"/>
        <v>1.1860311882275421</v>
      </c>
      <c r="AN651" s="6">
        <f t="shared" si="571"/>
        <v>5.7540428732606239</v>
      </c>
      <c r="AO651" s="32">
        <v>769.23333333333335</v>
      </c>
      <c r="AP651" s="32">
        <v>151.76666666666668</v>
      </c>
      <c r="AQ651" s="32">
        <v>177.26666666666668</v>
      </c>
      <c r="AR651" s="32">
        <v>1098.2666666666667</v>
      </c>
      <c r="AS651" s="40">
        <v>26</v>
      </c>
      <c r="AT651" s="40">
        <v>67</v>
      </c>
      <c r="AU651" s="40">
        <v>46</v>
      </c>
      <c r="AV651" s="40">
        <v>39</v>
      </c>
      <c r="AW651" s="40">
        <v>30</v>
      </c>
      <c r="AX651" s="9">
        <f t="shared" si="572"/>
        <v>1.4204200558455748</v>
      </c>
      <c r="AY651" s="9">
        <f t="shared" si="573"/>
        <v>3.6603132208328275</v>
      </c>
      <c r="AZ651" s="9">
        <f t="shared" si="574"/>
        <v>2.5130508680344783</v>
      </c>
      <c r="BA651" s="9">
        <f t="shared" si="575"/>
        <v>2.130630083768362</v>
      </c>
      <c r="BB651" s="9">
        <f t="shared" si="576"/>
        <v>1.6389462182833556</v>
      </c>
      <c r="BC651" s="9">
        <f t="shared" si="577"/>
        <v>10.834272300469484</v>
      </c>
      <c r="BD651" s="9">
        <f t="shared" si="578"/>
        <v>2.4967136150234746</v>
      </c>
      <c r="BE651" s="9">
        <f t="shared" si="579"/>
        <v>2.1375586854460096</v>
      </c>
      <c r="BF651" s="3">
        <v>29</v>
      </c>
      <c r="BG651" s="3">
        <v>19</v>
      </c>
      <c r="BH651" s="3">
        <v>2</v>
      </c>
      <c r="BI651" s="3">
        <v>50</v>
      </c>
      <c r="BJ651" s="3">
        <v>27</v>
      </c>
      <c r="BK651" s="3">
        <v>3</v>
      </c>
      <c r="BL651" s="3">
        <v>17</v>
      </c>
      <c r="BM651" s="3">
        <v>47</v>
      </c>
      <c r="BN651" s="34">
        <f t="shared" si="585"/>
        <v>61.943331020542175</v>
      </c>
      <c r="BO651" s="34">
        <f t="shared" si="586"/>
        <v>112.80198680443519</v>
      </c>
      <c r="BP651" s="34">
        <v>22.573820602486567</v>
      </c>
      <c r="BQ651" s="34">
        <v>5.1577457767652488</v>
      </c>
      <c r="BR651" s="34">
        <v>2.9161571389599802E-3</v>
      </c>
      <c r="BS651" s="34">
        <v>4.3258176722072816</v>
      </c>
      <c r="BT651" s="34">
        <v>5.9338345180017686</v>
      </c>
      <c r="BU651" s="34">
        <f t="shared" si="587"/>
        <v>37.994134726599825</v>
      </c>
      <c r="BV651" s="34">
        <f t="shared" si="588"/>
        <v>69.18927047456566</v>
      </c>
      <c r="BW651" s="34">
        <v>9.0521982896781754</v>
      </c>
      <c r="BX651" s="34">
        <v>-3.3110607396733015E-2</v>
      </c>
      <c r="BY651" s="34">
        <v>9.1275641021231255</v>
      </c>
      <c r="BZ651" s="34">
        <v>5.8025445095377863</v>
      </c>
      <c r="CA651" s="34">
        <f t="shared" si="589"/>
        <v>23.949196293942354</v>
      </c>
      <c r="CB651" s="34">
        <f t="shared" si="590"/>
        <v>43.612716329869528</v>
      </c>
      <c r="CC651" s="15">
        <v>73</v>
      </c>
      <c r="CD651" s="7">
        <v>3338787</v>
      </c>
      <c r="CE651" s="68">
        <f t="shared" si="580"/>
        <v>3856063.8591549299</v>
      </c>
      <c r="CF651" s="9">
        <v>22.7</v>
      </c>
      <c r="CG651" s="9">
        <v>23.6</v>
      </c>
      <c r="CH651" s="9">
        <v>-3.3</v>
      </c>
      <c r="CI651" s="9">
        <v>4.7</v>
      </c>
      <c r="CJ651" s="9">
        <f t="shared" si="583"/>
        <v>6.5858614166608271</v>
      </c>
      <c r="CK651" s="9">
        <v>2.2000000000000002</v>
      </c>
      <c r="CL651" s="9">
        <f t="shared" si="584"/>
        <v>3.0827436418412382</v>
      </c>
      <c r="CM651" s="9">
        <v>6.9</v>
      </c>
      <c r="CN651" t="s">
        <v>3441</v>
      </c>
      <c r="CO651" t="s">
        <v>3442</v>
      </c>
      <c r="CP651" t="s">
        <v>3116</v>
      </c>
      <c r="CQ651" t="s">
        <v>2400</v>
      </c>
      <c r="CR651">
        <v>72</v>
      </c>
      <c r="CS651">
        <v>210</v>
      </c>
      <c r="CT651">
        <v>11</v>
      </c>
      <c r="CU651" t="s">
        <v>3402</v>
      </c>
      <c r="CV651" t="s">
        <v>2382</v>
      </c>
      <c r="CW651">
        <v>4</v>
      </c>
      <c r="CX651">
        <v>2</v>
      </c>
      <c r="CY651">
        <v>0</v>
      </c>
      <c r="CZ651" s="70"/>
      <c r="DA651">
        <v>0</v>
      </c>
    </row>
    <row r="652" spans="1:105" x14ac:dyDescent="0.2">
      <c r="A652" s="44" t="s">
        <v>2372</v>
      </c>
      <c r="B652" s="43" t="s">
        <v>959</v>
      </c>
      <c r="C652" s="43" t="s">
        <v>959</v>
      </c>
      <c r="D652" s="82" t="s">
        <v>959</v>
      </c>
      <c r="E652" s="42" t="str">
        <f t="shared" si="559"/>
        <v xml:space="preserve">Cleary, Daniel </v>
      </c>
      <c r="F652" s="42" t="s">
        <v>2564</v>
      </c>
      <c r="G652" s="45" t="s">
        <v>1528</v>
      </c>
      <c r="H652" s="43">
        <v>63</v>
      </c>
      <c r="I652" s="64">
        <v>20</v>
      </c>
      <c r="J652" s="64">
        <v>22</v>
      </c>
      <c r="K652" s="64">
        <v>42</v>
      </c>
      <c r="L652" s="43">
        <v>21</v>
      </c>
      <c r="M652">
        <v>33</v>
      </c>
      <c r="N652">
        <v>177</v>
      </c>
      <c r="O652" s="4">
        <f t="shared" si="581"/>
        <v>0.11299435028248588</v>
      </c>
      <c r="Q652">
        <v>3</v>
      </c>
      <c r="R652">
        <v>0</v>
      </c>
      <c r="S652">
        <v>56</v>
      </c>
      <c r="T652">
        <v>54</v>
      </c>
      <c r="U652" s="4">
        <f t="shared" si="582"/>
        <v>0.50909090909090904</v>
      </c>
      <c r="V652">
        <v>3.1</v>
      </c>
      <c r="W652">
        <v>5</v>
      </c>
      <c r="X652">
        <v>7</v>
      </c>
      <c r="Y652">
        <v>0</v>
      </c>
      <c r="Z652">
        <v>1</v>
      </c>
      <c r="AA652">
        <v>15</v>
      </c>
      <c r="AB652">
        <v>14</v>
      </c>
      <c r="AC652" s="9">
        <f t="shared" si="560"/>
        <v>8.9516610304356483</v>
      </c>
      <c r="AD652" s="9">
        <f t="shared" si="561"/>
        <v>12.532325442609908</v>
      </c>
      <c r="AE652" s="9">
        <f t="shared" si="562"/>
        <v>0</v>
      </c>
      <c r="AF652" s="9">
        <f t="shared" si="563"/>
        <v>2.0254304039608417</v>
      </c>
      <c r="AG652" s="9">
        <f t="shared" si="564"/>
        <v>23.086789226165035</v>
      </c>
      <c r="AH652" s="9">
        <f t="shared" si="565"/>
        <v>21.547669944420697</v>
      </c>
      <c r="AI652" s="58">
        <f t="shared" si="566"/>
        <v>3.463018383924755</v>
      </c>
      <c r="AJ652" s="58">
        <f t="shared" si="567"/>
        <v>7.1613288243485185</v>
      </c>
      <c r="AK652" s="58">
        <f t="shared" si="568"/>
        <v>0.81017216158433669</v>
      </c>
      <c r="AL652" s="58">
        <f t="shared" si="569"/>
        <v>1.9238991021804195</v>
      </c>
      <c r="AM652" s="58">
        <f t="shared" si="570"/>
        <v>0.35806644121742592</v>
      </c>
      <c r="AN652" s="58">
        <f t="shared" si="571"/>
        <v>5.671205131090356</v>
      </c>
      <c r="AO652" s="56">
        <v>779.66666666666652</v>
      </c>
      <c r="AP652" s="56">
        <v>167.56666666666666</v>
      </c>
      <c r="AQ652" s="56">
        <v>148.11666666666667</v>
      </c>
      <c r="AR652" s="57">
        <f>SUM(AO652:AQ652)</f>
        <v>1095.3499999999999</v>
      </c>
      <c r="AS652">
        <v>14</v>
      </c>
      <c r="AT652">
        <v>82</v>
      </c>
      <c r="AU652">
        <v>60</v>
      </c>
      <c r="AV652">
        <v>25</v>
      </c>
      <c r="AW652">
        <v>25</v>
      </c>
      <c r="AX652" s="9">
        <f t="shared" si="572"/>
        <v>0.76687816679600129</v>
      </c>
      <c r="AY652" s="9">
        <f t="shared" si="573"/>
        <v>4.4917149769480078</v>
      </c>
      <c r="AZ652" s="9">
        <f t="shared" si="574"/>
        <v>3.286620714840006</v>
      </c>
      <c r="BA652" s="9">
        <f t="shared" si="575"/>
        <v>1.3694252978500023</v>
      </c>
      <c r="BB652" s="9">
        <f t="shared" si="576"/>
        <v>1.3694252978500023</v>
      </c>
      <c r="BC652" s="33">
        <f t="shared" si="577"/>
        <v>12.375661375661373</v>
      </c>
      <c r="BD652" s="33">
        <f t="shared" si="578"/>
        <v>2.3510582010582013</v>
      </c>
      <c r="BE652" s="33">
        <f t="shared" si="579"/>
        <v>2.6597883597883598</v>
      </c>
      <c r="BF652" s="42">
        <f>BI652-BG652-BH652</f>
        <v>45</v>
      </c>
      <c r="BG652" s="43">
        <v>20</v>
      </c>
      <c r="BH652" s="43">
        <v>2</v>
      </c>
      <c r="BI652" s="43">
        <v>67</v>
      </c>
      <c r="BJ652" s="42">
        <f>BM652-BK652-BL652</f>
        <v>25</v>
      </c>
      <c r="BK652" s="43">
        <v>1</v>
      </c>
      <c r="BL652" s="43">
        <v>14</v>
      </c>
      <c r="BM652" s="43">
        <v>40</v>
      </c>
      <c r="BN652" s="34">
        <f t="shared" si="585"/>
        <v>52.603977106370152</v>
      </c>
      <c r="BO652" s="34">
        <f t="shared" si="586"/>
        <v>96.049622689314205</v>
      </c>
      <c r="BP652" s="33">
        <v>25.61230603141523</v>
      </c>
      <c r="BQ652" s="33">
        <v>7.0944748926694716</v>
      </c>
      <c r="BR652" s="33">
        <v>0.30212218378803513</v>
      </c>
      <c r="BS652" s="33">
        <v>-0.7552350061114792</v>
      </c>
      <c r="BT652" s="33">
        <v>-1.0414147814521395</v>
      </c>
      <c r="BU652" s="9">
        <f t="shared" si="587"/>
        <v>31.212253320309124</v>
      </c>
      <c r="BV652" s="34">
        <f t="shared" si="588"/>
        <v>56.990465732978727</v>
      </c>
      <c r="BW652" s="33">
        <v>9.6971446441392164</v>
      </c>
      <c r="BX652" s="33">
        <v>0.46402821525163285</v>
      </c>
      <c r="BY652" s="33">
        <v>8.1004756968318539</v>
      </c>
      <c r="BZ652" s="33">
        <v>3.1300752298383268</v>
      </c>
      <c r="CA652" s="9">
        <f t="shared" si="589"/>
        <v>21.391723786061029</v>
      </c>
      <c r="CB652" s="34">
        <f t="shared" si="590"/>
        <v>39.059156956335471</v>
      </c>
      <c r="CC652" s="47">
        <v>85.952408000000005</v>
      </c>
      <c r="CD652">
        <v>4296913</v>
      </c>
      <c r="CE652" s="68">
        <f t="shared" si="580"/>
        <v>5592807.3968253965</v>
      </c>
      <c r="CF652" s="62">
        <v>23.9</v>
      </c>
      <c r="CG652" s="62">
        <v>24.6</v>
      </c>
      <c r="CH652" s="62">
        <v>11.4</v>
      </c>
      <c r="CI652" s="62">
        <v>5.3</v>
      </c>
      <c r="CJ652" s="63">
        <f t="shared" si="583"/>
        <v>7.5122250832723063</v>
      </c>
      <c r="CK652" s="62">
        <v>4.9000000000000004</v>
      </c>
      <c r="CL652" s="63">
        <f t="shared" si="584"/>
        <v>6.9452646996291136</v>
      </c>
      <c r="CM652" s="62">
        <v>9.9</v>
      </c>
      <c r="CN652" t="s">
        <v>1846</v>
      </c>
      <c r="CO652" t="s">
        <v>3442</v>
      </c>
      <c r="CP652" t="s">
        <v>1847</v>
      </c>
      <c r="CQ652" t="s">
        <v>2400</v>
      </c>
      <c r="CR652">
        <v>72</v>
      </c>
      <c r="CS652">
        <v>210</v>
      </c>
      <c r="CT652">
        <v>11</v>
      </c>
      <c r="CU652" t="s">
        <v>3402</v>
      </c>
      <c r="CZ652" s="72">
        <v>662500</v>
      </c>
      <c r="DA652">
        <v>0</v>
      </c>
    </row>
    <row r="653" spans="1:105" s="18" customFormat="1" x14ac:dyDescent="0.2">
      <c r="A653" s="38" t="s">
        <v>2452</v>
      </c>
      <c r="B653" t="s">
        <v>951</v>
      </c>
      <c r="C653" t="s">
        <v>951</v>
      </c>
      <c r="D653" t="s">
        <v>959</v>
      </c>
      <c r="E653" t="str">
        <f t="shared" si="559"/>
        <v xml:space="preserve">Haydar, Darren </v>
      </c>
      <c r="F653" t="s">
        <v>159</v>
      </c>
      <c r="G653" t="s">
        <v>1528</v>
      </c>
      <c r="H653">
        <v>4</v>
      </c>
      <c r="I653">
        <v>0</v>
      </c>
      <c r="J653">
        <v>0</v>
      </c>
      <c r="K653">
        <f>I653+J653</f>
        <v>0</v>
      </c>
      <c r="L653">
        <v>0</v>
      </c>
      <c r="M653">
        <v>0</v>
      </c>
      <c r="N653">
        <v>4</v>
      </c>
      <c r="O653" s="4">
        <f t="shared" si="581"/>
        <v>0</v>
      </c>
      <c r="P653">
        <v>42</v>
      </c>
      <c r="Q653">
        <v>0</v>
      </c>
      <c r="R653">
        <v>0</v>
      </c>
      <c r="S653">
        <v>2</v>
      </c>
      <c r="T653">
        <v>1</v>
      </c>
      <c r="U653" s="4">
        <f t="shared" si="582"/>
        <v>0.66666666666666663</v>
      </c>
      <c r="V653" s="40">
        <v>1.3</v>
      </c>
      <c r="W653">
        <v>0</v>
      </c>
      <c r="X653">
        <v>0</v>
      </c>
      <c r="Y653">
        <v>0</v>
      </c>
      <c r="Z653">
        <v>0</v>
      </c>
      <c r="AA653">
        <f>I653-W653-Y653</f>
        <v>0</v>
      </c>
      <c r="AB653">
        <f>J653-X653-Z653</f>
        <v>0</v>
      </c>
      <c r="AC653" s="9">
        <f t="shared" si="560"/>
        <v>0</v>
      </c>
      <c r="AD653" s="9">
        <f t="shared" si="561"/>
        <v>0</v>
      </c>
      <c r="AE653" s="9">
        <f t="shared" si="562"/>
        <v>0</v>
      </c>
      <c r="AF653" s="9">
        <f t="shared" si="563"/>
        <v>0</v>
      </c>
      <c r="AG653" s="9">
        <f t="shared" si="564"/>
        <v>0</v>
      </c>
      <c r="AH653" s="9">
        <f t="shared" si="565"/>
        <v>0</v>
      </c>
      <c r="AI653" s="6">
        <f t="shared" si="566"/>
        <v>2.3591087811271296</v>
      </c>
      <c r="AJ653" s="6">
        <f t="shared" si="567"/>
        <v>0</v>
      </c>
      <c r="AK653" s="6">
        <f t="shared" si="568"/>
        <v>0</v>
      </c>
      <c r="AL653" s="6">
        <f t="shared" si="569"/>
        <v>2.3591087811271296</v>
      </c>
      <c r="AM653" s="6">
        <f t="shared" si="570"/>
        <v>0</v>
      </c>
      <c r="AN653" s="6">
        <f t="shared" si="571"/>
        <v>0</v>
      </c>
      <c r="AO653" s="32">
        <v>25.433333333333334</v>
      </c>
      <c r="AP653" s="32">
        <v>6.65</v>
      </c>
      <c r="AQ653" s="32">
        <v>0</v>
      </c>
      <c r="AR653" s="32">
        <v>32.083333333333336</v>
      </c>
      <c r="AS653" s="40">
        <v>1</v>
      </c>
      <c r="AT653" s="40">
        <v>1</v>
      </c>
      <c r="AU653" s="40">
        <v>2</v>
      </c>
      <c r="AV653" s="40">
        <v>1</v>
      </c>
      <c r="AW653" s="40">
        <v>0</v>
      </c>
      <c r="AX653" s="9">
        <f t="shared" si="572"/>
        <v>1.8701298701298699</v>
      </c>
      <c r="AY653" s="9">
        <f t="shared" si="573"/>
        <v>1.8701298701298699</v>
      </c>
      <c r="AZ653" s="9">
        <f t="shared" si="574"/>
        <v>3.7402597402597397</v>
      </c>
      <c r="BA653" s="9">
        <f t="shared" si="575"/>
        <v>1.8701298701298699</v>
      </c>
      <c r="BB653" s="9">
        <f t="shared" si="576"/>
        <v>0</v>
      </c>
      <c r="BC653" s="9">
        <f t="shared" si="577"/>
        <v>6.3583333333333334</v>
      </c>
      <c r="BD653" s="9">
        <f t="shared" si="578"/>
        <v>0</v>
      </c>
      <c r="BE653" s="9">
        <f t="shared" si="579"/>
        <v>1.6625000000000001</v>
      </c>
      <c r="BF653" s="3">
        <v>1</v>
      </c>
      <c r="BG653" s="3">
        <v>0</v>
      </c>
      <c r="BH653" s="3">
        <v>0</v>
      </c>
      <c r="BI653" s="3">
        <v>1</v>
      </c>
      <c r="BJ653" s="3">
        <v>1</v>
      </c>
      <c r="BK653" s="3">
        <v>0</v>
      </c>
      <c r="BL653" s="3">
        <v>0</v>
      </c>
      <c r="BM653" s="3">
        <v>1</v>
      </c>
      <c r="BN653" s="34">
        <f t="shared" si="585"/>
        <v>-0.55939631310147797</v>
      </c>
      <c r="BO653" s="34">
        <f t="shared" si="586"/>
        <v>-34.871458479053167</v>
      </c>
      <c r="BP653" s="34">
        <v>-0.66599517803828356</v>
      </c>
      <c r="BQ653" s="34">
        <v>-0.35719783396008858</v>
      </c>
      <c r="BR653" s="34">
        <v>4.8017665786364763E-3</v>
      </c>
      <c r="BS653" s="34">
        <v>0</v>
      </c>
      <c r="BT653" s="34">
        <v>0</v>
      </c>
      <c r="BU653" s="34">
        <f t="shared" si="587"/>
        <v>-1.0183912454197357</v>
      </c>
      <c r="BV653" s="34">
        <f t="shared" si="588"/>
        <v>-63.48412958460689</v>
      </c>
      <c r="BW653" s="34">
        <v>0.16356878083295887</v>
      </c>
      <c r="BX653" s="34">
        <v>1.8178264070751633E-2</v>
      </c>
      <c r="BY653" s="34">
        <v>0</v>
      </c>
      <c r="BZ653" s="34">
        <v>0.27724788741454726</v>
      </c>
      <c r="CA653" s="34">
        <f t="shared" si="589"/>
        <v>0.45899493231825772</v>
      </c>
      <c r="CB653" s="34">
        <f t="shared" si="590"/>
        <v>28.612671105553726</v>
      </c>
      <c r="CC653" s="15"/>
      <c r="CD653"/>
      <c r="CE653" s="68">
        <f t="shared" si="580"/>
        <v>165000</v>
      </c>
      <c r="CF653" s="9">
        <v>0.7</v>
      </c>
      <c r="CG653" s="9">
        <v>0.6</v>
      </c>
      <c r="CH653" s="9">
        <v>-0.1</v>
      </c>
      <c r="CI653" s="9">
        <v>-0.3</v>
      </c>
      <c r="CJ653" s="9">
        <f t="shared" si="583"/>
        <v>-15.490533562822717</v>
      </c>
      <c r="CK653" s="9">
        <v>0</v>
      </c>
      <c r="CL653" s="9">
        <f t="shared" si="584"/>
        <v>0</v>
      </c>
      <c r="CM653" s="9">
        <v>-0.3</v>
      </c>
      <c r="CN653" t="s">
        <v>3203</v>
      </c>
      <c r="CO653" t="s">
        <v>3081</v>
      </c>
      <c r="CP653" t="s">
        <v>2427</v>
      </c>
      <c r="CQ653" t="s">
        <v>2400</v>
      </c>
      <c r="CR653">
        <v>69</v>
      </c>
      <c r="CS653">
        <v>170</v>
      </c>
      <c r="CT653"/>
      <c r="CU653" t="s">
        <v>3401</v>
      </c>
      <c r="CV653" t="s">
        <v>2382</v>
      </c>
      <c r="CW653">
        <v>0</v>
      </c>
      <c r="CX653">
        <v>0</v>
      </c>
      <c r="CY653">
        <v>0</v>
      </c>
      <c r="CZ653" s="70"/>
      <c r="DA653">
        <v>0</v>
      </c>
    </row>
    <row r="654" spans="1:105" x14ac:dyDescent="0.2">
      <c r="A654" s="44" t="s">
        <v>2372</v>
      </c>
      <c r="B654" s="43" t="s">
        <v>951</v>
      </c>
      <c r="C654" s="43" t="s">
        <v>951</v>
      </c>
      <c r="D654" s="42" t="s">
        <v>959</v>
      </c>
      <c r="E654" s="42" t="str">
        <f t="shared" si="559"/>
        <v xml:space="preserve">Haydar, Darren </v>
      </c>
      <c r="F654" s="42" t="s">
        <v>159</v>
      </c>
      <c r="G654" s="45" t="s">
        <v>1528</v>
      </c>
      <c r="H654" s="43">
        <v>16</v>
      </c>
      <c r="I654" s="64">
        <v>1</v>
      </c>
      <c r="J654" s="64">
        <v>7</v>
      </c>
      <c r="K654" s="64">
        <v>8</v>
      </c>
      <c r="L654" s="43">
        <v>4</v>
      </c>
      <c r="M654">
        <v>2</v>
      </c>
      <c r="N654">
        <v>14</v>
      </c>
      <c r="O654" s="4">
        <f t="shared" si="581"/>
        <v>7.1428571428571425E-2</v>
      </c>
      <c r="Q654">
        <v>0</v>
      </c>
      <c r="R654">
        <v>0</v>
      </c>
      <c r="S654">
        <v>0</v>
      </c>
      <c r="T654">
        <v>2</v>
      </c>
      <c r="U654" s="4">
        <f t="shared" si="582"/>
        <v>0</v>
      </c>
      <c r="V654">
        <v>0.2</v>
      </c>
      <c r="W654">
        <v>0</v>
      </c>
      <c r="X654">
        <v>2</v>
      </c>
      <c r="Y654">
        <v>0</v>
      </c>
      <c r="Z654">
        <v>0</v>
      </c>
      <c r="AA654">
        <v>1</v>
      </c>
      <c r="AB654">
        <v>5</v>
      </c>
      <c r="AC654" s="9">
        <f t="shared" si="560"/>
        <v>0</v>
      </c>
      <c r="AD654" s="9">
        <f t="shared" si="561"/>
        <v>15.957446808510639</v>
      </c>
      <c r="AE654" s="9">
        <f t="shared" si="562"/>
        <v>0</v>
      </c>
      <c r="AF654" s="9">
        <f t="shared" si="563"/>
        <v>0</v>
      </c>
      <c r="AG654" s="9">
        <f t="shared" si="564"/>
        <v>7.9751883030571555</v>
      </c>
      <c r="AH654" s="9">
        <f t="shared" si="565"/>
        <v>39.875941515285774</v>
      </c>
      <c r="AI654" s="58">
        <f t="shared" si="566"/>
        <v>3.1900753212228623</v>
      </c>
      <c r="AJ654" s="58">
        <f t="shared" si="567"/>
        <v>4.787234042553191</v>
      </c>
      <c r="AK654" s="58">
        <f t="shared" si="568"/>
        <v>0</v>
      </c>
      <c r="AL654" s="58">
        <f t="shared" si="569"/>
        <v>1.5950376606114312</v>
      </c>
      <c r="AM654" s="58">
        <f t="shared" si="570"/>
        <v>0</v>
      </c>
      <c r="AN654" s="58">
        <f t="shared" si="571"/>
        <v>0</v>
      </c>
      <c r="AO654" s="56">
        <v>150.46666666666667</v>
      </c>
      <c r="AP654" s="56">
        <v>37.6</v>
      </c>
      <c r="AQ654" s="56">
        <v>6.6666666666666666E-2</v>
      </c>
      <c r="AR654" s="57">
        <f>SUM(AO654:AQ654)</f>
        <v>188.13333333333333</v>
      </c>
      <c r="AS654">
        <v>5</v>
      </c>
      <c r="AT654">
        <v>1</v>
      </c>
      <c r="AU654">
        <v>1</v>
      </c>
      <c r="AV654">
        <v>6</v>
      </c>
      <c r="AW654">
        <v>6</v>
      </c>
      <c r="AX654" s="9">
        <f t="shared" si="572"/>
        <v>1.5946137491141037</v>
      </c>
      <c r="AY654" s="9">
        <f t="shared" si="573"/>
        <v>0.31892274982282071</v>
      </c>
      <c r="AZ654" s="9">
        <f t="shared" si="574"/>
        <v>0.31892274982282071</v>
      </c>
      <c r="BA654" s="9">
        <f t="shared" si="575"/>
        <v>1.9135364989369243</v>
      </c>
      <c r="BB654" s="9">
        <f t="shared" si="576"/>
        <v>1.9135364989369243</v>
      </c>
      <c r="BC654" s="33">
        <f t="shared" si="577"/>
        <v>9.4041666666666668</v>
      </c>
      <c r="BD654" s="33">
        <f t="shared" si="578"/>
        <v>4.1666666666666666E-3</v>
      </c>
      <c r="BE654" s="33">
        <f t="shared" si="579"/>
        <v>2.35</v>
      </c>
      <c r="BF654" s="42">
        <f>BI654-BG654-BH654</f>
        <v>8</v>
      </c>
      <c r="BG654" s="43">
        <v>3</v>
      </c>
      <c r="BH654" s="43">
        <v>0</v>
      </c>
      <c r="BI654" s="43">
        <v>11</v>
      </c>
      <c r="BJ654" s="42">
        <f>BM654-BK654-BL654</f>
        <v>4</v>
      </c>
      <c r="BK654" s="43">
        <v>0</v>
      </c>
      <c r="BL654" s="43">
        <v>0</v>
      </c>
      <c r="BM654" s="43">
        <v>4</v>
      </c>
      <c r="BN654" s="34">
        <f t="shared" si="585"/>
        <v>7.8592544258256352</v>
      </c>
      <c r="BO654" s="34">
        <f t="shared" si="586"/>
        <v>83.549834434716189</v>
      </c>
      <c r="BP654" s="33">
        <v>4.2741870440771921</v>
      </c>
      <c r="BQ654" s="33">
        <v>2.8954255189860945E-2</v>
      </c>
      <c r="BR654" s="33">
        <v>0.10637388061248516</v>
      </c>
      <c r="BS654" s="33">
        <v>-9.5361466829459185E-4</v>
      </c>
      <c r="BT654" s="33">
        <v>0</v>
      </c>
      <c r="BU654" s="9">
        <f t="shared" si="587"/>
        <v>4.4085615652112429</v>
      </c>
      <c r="BV654" s="34">
        <f t="shared" si="588"/>
        <v>46.866352571345601</v>
      </c>
      <c r="BW654" s="33">
        <v>1.8531621669274547</v>
      </c>
      <c r="BX654" s="33">
        <v>0.1936200970341441</v>
      </c>
      <c r="BY654" s="33">
        <v>7.4896641452878547E-3</v>
      </c>
      <c r="BZ654" s="33">
        <v>1.3964209325075059</v>
      </c>
      <c r="CA654" s="9">
        <f t="shared" si="589"/>
        <v>3.4506928606143923</v>
      </c>
      <c r="CB654" s="34">
        <f t="shared" si="590"/>
        <v>36.683481863370581</v>
      </c>
      <c r="CE654" s="68">
        <f t="shared" si="580"/>
        <v>165000</v>
      </c>
      <c r="CF654" s="62">
        <v>4.2</v>
      </c>
      <c r="CG654" s="62">
        <v>3.3</v>
      </c>
      <c r="CH654" s="62">
        <v>5.8</v>
      </c>
      <c r="CI654" s="62">
        <v>0.9</v>
      </c>
      <c r="CJ654" s="63">
        <f t="shared" si="583"/>
        <v>7.9716563330380872</v>
      </c>
      <c r="CK654" s="62">
        <v>1</v>
      </c>
      <c r="CL654" s="63">
        <f t="shared" si="584"/>
        <v>8.8573959255978725</v>
      </c>
      <c r="CM654" s="62">
        <v>1.9</v>
      </c>
      <c r="CN654" t="s">
        <v>1854</v>
      </c>
      <c r="CO654" t="s">
        <v>3081</v>
      </c>
      <c r="CP654" t="s">
        <v>2427</v>
      </c>
      <c r="CQ654" t="s">
        <v>2400</v>
      </c>
      <c r="CR654">
        <v>69</v>
      </c>
      <c r="CS654">
        <v>170</v>
      </c>
      <c r="CT654">
        <v>38</v>
      </c>
      <c r="CU654" t="s">
        <v>3401</v>
      </c>
      <c r="CZ654" s="72">
        <v>462500</v>
      </c>
      <c r="DA654">
        <v>0</v>
      </c>
    </row>
    <row r="655" spans="1:105" x14ac:dyDescent="0.2">
      <c r="A655" s="44" t="s">
        <v>2372</v>
      </c>
      <c r="B655" s="43"/>
      <c r="C655" s="43" t="s">
        <v>959</v>
      </c>
      <c r="D655" s="82" t="s">
        <v>959</v>
      </c>
      <c r="E655" s="42" t="str">
        <f t="shared" si="559"/>
        <v xml:space="preserve">Helm, Darren </v>
      </c>
      <c r="F655" s="42" t="s">
        <v>165</v>
      </c>
      <c r="G655" s="45" t="s">
        <v>2373</v>
      </c>
      <c r="H655" s="43">
        <v>7</v>
      </c>
      <c r="I655" s="64">
        <v>0</v>
      </c>
      <c r="J655" s="64">
        <v>0</v>
      </c>
      <c r="K655" s="64">
        <v>0</v>
      </c>
      <c r="L655" s="43">
        <v>-2</v>
      </c>
      <c r="M655">
        <v>2</v>
      </c>
      <c r="N655">
        <v>7</v>
      </c>
      <c r="O655" s="4">
        <f t="shared" si="581"/>
        <v>0</v>
      </c>
      <c r="Q655">
        <v>0</v>
      </c>
      <c r="R655">
        <v>0</v>
      </c>
      <c r="S655">
        <v>5</v>
      </c>
      <c r="T655">
        <v>18</v>
      </c>
      <c r="U655" s="4">
        <f t="shared" si="582"/>
        <v>0.21739130434782608</v>
      </c>
      <c r="V655">
        <v>5.7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9">
        <f t="shared" si="560"/>
        <v>0</v>
      </c>
      <c r="AD655" s="9">
        <f t="shared" si="561"/>
        <v>0</v>
      </c>
      <c r="AE655" s="9">
        <f t="shared" si="562"/>
        <v>0</v>
      </c>
      <c r="AF655" s="9">
        <f t="shared" si="563"/>
        <v>0</v>
      </c>
      <c r="AG655" s="9">
        <f t="shared" si="564"/>
        <v>0</v>
      </c>
      <c r="AH655" s="9">
        <f t="shared" si="565"/>
        <v>0</v>
      </c>
      <c r="AI655" s="58">
        <f t="shared" si="566"/>
        <v>1.2698412698412698</v>
      </c>
      <c r="AJ655" s="58">
        <f t="shared" si="567"/>
        <v>0</v>
      </c>
      <c r="AK655" s="58">
        <f t="shared" si="568"/>
        <v>0</v>
      </c>
      <c r="AL655" s="58">
        <f t="shared" si="569"/>
        <v>3.8095238095238093</v>
      </c>
      <c r="AM655" s="58">
        <f t="shared" si="570"/>
        <v>0</v>
      </c>
      <c r="AN655" s="58">
        <f t="shared" si="571"/>
        <v>46.153846153846146</v>
      </c>
      <c r="AO655" s="56">
        <v>47.25</v>
      </c>
      <c r="AP655" s="56">
        <v>0.45</v>
      </c>
      <c r="AQ655" s="56">
        <v>1.3</v>
      </c>
      <c r="AR655" s="57">
        <f>SUM(AO655:AQ655)</f>
        <v>49</v>
      </c>
      <c r="AS655">
        <v>0</v>
      </c>
      <c r="AT655">
        <v>3</v>
      </c>
      <c r="AU655">
        <v>3</v>
      </c>
      <c r="AV655">
        <v>0</v>
      </c>
      <c r="AW655">
        <v>2</v>
      </c>
      <c r="AX655" s="9">
        <f t="shared" si="572"/>
        <v>0</v>
      </c>
      <c r="AY655" s="9">
        <f t="shared" si="573"/>
        <v>3.6734693877551021</v>
      </c>
      <c r="AZ655" s="9">
        <f t="shared" si="574"/>
        <v>3.6734693877551021</v>
      </c>
      <c r="BA655" s="9">
        <f t="shared" si="575"/>
        <v>0</v>
      </c>
      <c r="BB655" s="9">
        <f t="shared" si="576"/>
        <v>2.4489795918367343</v>
      </c>
      <c r="BC655" s="33">
        <f t="shared" si="577"/>
        <v>6.75</v>
      </c>
      <c r="BD655" s="33">
        <f t="shared" si="578"/>
        <v>0.18571428571428572</v>
      </c>
      <c r="BE655" s="33">
        <f t="shared" si="579"/>
        <v>6.4285714285714293E-2</v>
      </c>
      <c r="BF655" s="42">
        <f>BI655-BG655-BH655</f>
        <v>1</v>
      </c>
      <c r="BG655" s="43">
        <v>0</v>
      </c>
      <c r="BH655" s="43">
        <v>0</v>
      </c>
      <c r="BI655" s="43">
        <v>1</v>
      </c>
      <c r="BJ655" s="42">
        <f>BM655-BK655-BL655</f>
        <v>3</v>
      </c>
      <c r="BK655" s="43">
        <v>0</v>
      </c>
      <c r="BL655" s="43">
        <v>1</v>
      </c>
      <c r="BM655" s="43">
        <v>4</v>
      </c>
      <c r="BN655" s="34">
        <f t="shared" si="585"/>
        <v>-2.2551763244790783</v>
      </c>
      <c r="BO655" s="34">
        <f t="shared" si="586"/>
        <v>-92.048013244044014</v>
      </c>
      <c r="BP655" s="33">
        <v>-1.1446497289618327</v>
      </c>
      <c r="BQ655" s="33">
        <v>-2.4718867500828998E-2</v>
      </c>
      <c r="BR655" s="33">
        <v>-0.35664057892569079</v>
      </c>
      <c r="BS655" s="33">
        <v>-1.6412512468425195E-2</v>
      </c>
      <c r="BT655" s="33">
        <v>0</v>
      </c>
      <c r="BU655" s="9">
        <f t="shared" si="587"/>
        <v>-1.5424216878567776</v>
      </c>
      <c r="BV655" s="34">
        <f t="shared" si="588"/>
        <v>-62.955987259460308</v>
      </c>
      <c r="BW655" s="33">
        <v>7.9940862160676161E-3</v>
      </c>
      <c r="BX655" s="33">
        <v>1.7990376429236491E-3</v>
      </c>
      <c r="BY655" s="33">
        <v>-0.57228323658767188</v>
      </c>
      <c r="BZ655" s="33">
        <v>-0.15026452389362022</v>
      </c>
      <c r="CA655" s="9">
        <f t="shared" si="589"/>
        <v>-0.71275463662230087</v>
      </c>
      <c r="CB655" s="34">
        <f t="shared" si="590"/>
        <v>-29.09202598458371</v>
      </c>
      <c r="CE655" s="68">
        <f t="shared" si="580"/>
        <v>165000</v>
      </c>
      <c r="CF655" s="62">
        <v>1.4</v>
      </c>
      <c r="CG655" s="62">
        <v>1.7</v>
      </c>
      <c r="CH655" s="62">
        <v>-2.7</v>
      </c>
      <c r="CI655" s="62">
        <v>-0.6</v>
      </c>
      <c r="CJ655" s="63">
        <f t="shared" si="583"/>
        <v>-23.645320197044335</v>
      </c>
      <c r="CK655" s="62">
        <v>-0.2</v>
      </c>
      <c r="CL655" s="63">
        <f t="shared" si="584"/>
        <v>-7.8817733990147794</v>
      </c>
      <c r="CM655" s="62">
        <v>-0.9</v>
      </c>
      <c r="CN655" t="s">
        <v>1855</v>
      </c>
      <c r="CO655" t="s">
        <v>3485</v>
      </c>
      <c r="CP655" t="s">
        <v>3134</v>
      </c>
      <c r="CQ655" t="s">
        <v>2400</v>
      </c>
      <c r="CR655">
        <v>71</v>
      </c>
      <c r="CS655">
        <v>172</v>
      </c>
      <c r="CT655">
        <v>43</v>
      </c>
      <c r="CU655" t="s">
        <v>3402</v>
      </c>
      <c r="CV655" t="s">
        <v>3090</v>
      </c>
      <c r="CZ655" s="72">
        <v>599444.44444444438</v>
      </c>
      <c r="DA655">
        <v>0</v>
      </c>
    </row>
    <row r="656" spans="1:105" x14ac:dyDescent="0.2">
      <c r="A656" s="38" t="s">
        <v>2452</v>
      </c>
      <c r="B656" t="s">
        <v>954</v>
      </c>
      <c r="C656" s="46" t="s">
        <v>959</v>
      </c>
      <c r="D656" s="82" t="s">
        <v>959</v>
      </c>
      <c r="E656" t="str">
        <f t="shared" si="559"/>
        <v xml:space="preserve">McCarty, Darren </v>
      </c>
      <c r="F656" t="s">
        <v>334</v>
      </c>
      <c r="G656" t="s">
        <v>1528</v>
      </c>
      <c r="H656">
        <v>32</v>
      </c>
      <c r="I656">
        <v>0</v>
      </c>
      <c r="J656">
        <v>0</v>
      </c>
      <c r="K656">
        <f>I656+J656</f>
        <v>0</v>
      </c>
      <c r="L656">
        <v>-3</v>
      </c>
      <c r="M656">
        <v>58</v>
      </c>
      <c r="N656">
        <v>15</v>
      </c>
      <c r="O656" s="4">
        <f t="shared" si="581"/>
        <v>0</v>
      </c>
      <c r="P656">
        <v>296</v>
      </c>
      <c r="Q656">
        <v>0</v>
      </c>
      <c r="R656">
        <v>0</v>
      </c>
      <c r="S656">
        <v>5</v>
      </c>
      <c r="T656">
        <v>1</v>
      </c>
      <c r="U656" s="4">
        <f t="shared" si="582"/>
        <v>0.83333333333333337</v>
      </c>
      <c r="V656" s="40">
        <v>0.3</v>
      </c>
      <c r="W656">
        <v>0</v>
      </c>
      <c r="X656">
        <v>0</v>
      </c>
      <c r="Y656">
        <v>0</v>
      </c>
      <c r="Z656">
        <v>0</v>
      </c>
      <c r="AA656">
        <f>I656-W656-Y656</f>
        <v>0</v>
      </c>
      <c r="AB656">
        <f>J656-X656-Z656</f>
        <v>0</v>
      </c>
      <c r="AC656" s="9">
        <f t="shared" si="560"/>
        <v>0</v>
      </c>
      <c r="AD656" s="9">
        <f t="shared" si="561"/>
        <v>0</v>
      </c>
      <c r="AE656" s="9">
        <f t="shared" si="562"/>
        <v>0</v>
      </c>
      <c r="AF656" s="9">
        <f t="shared" si="563"/>
        <v>0</v>
      </c>
      <c r="AG656" s="9">
        <f t="shared" si="564"/>
        <v>0</v>
      </c>
      <c r="AH656" s="9">
        <f t="shared" si="565"/>
        <v>0</v>
      </c>
      <c r="AI656" s="6">
        <f t="shared" si="566"/>
        <v>0.35273368606701944</v>
      </c>
      <c r="AJ656" s="6">
        <f t="shared" si="567"/>
        <v>0</v>
      </c>
      <c r="AK656" s="6">
        <f t="shared" si="568"/>
        <v>0</v>
      </c>
      <c r="AL656" s="6">
        <f t="shared" si="569"/>
        <v>1.4109347442680777</v>
      </c>
      <c r="AM656" s="6">
        <f t="shared" si="570"/>
        <v>0</v>
      </c>
      <c r="AN656" s="6">
        <f t="shared" si="571"/>
        <v>0</v>
      </c>
      <c r="AO656" s="32">
        <v>170.1</v>
      </c>
      <c r="AP656" s="32">
        <v>1.6166666666666667</v>
      </c>
      <c r="AQ656" s="32">
        <v>1.3</v>
      </c>
      <c r="AR656" s="32">
        <v>173.01666666666668</v>
      </c>
      <c r="AS656" s="40">
        <v>6</v>
      </c>
      <c r="AT656" s="40">
        <v>24</v>
      </c>
      <c r="AU656" s="40">
        <v>7</v>
      </c>
      <c r="AV656" s="40">
        <v>2</v>
      </c>
      <c r="AW656" s="40">
        <v>7</v>
      </c>
      <c r="AX656" s="9">
        <f t="shared" si="572"/>
        <v>2.0807244003467873</v>
      </c>
      <c r="AY656" s="9">
        <f t="shared" si="573"/>
        <v>8.3228976013871492</v>
      </c>
      <c r="AZ656" s="9">
        <f t="shared" si="574"/>
        <v>2.4275118004045853</v>
      </c>
      <c r="BA656" s="9">
        <f t="shared" si="575"/>
        <v>0.6935748001155958</v>
      </c>
      <c r="BB656" s="9">
        <f t="shared" si="576"/>
        <v>2.4275118004045853</v>
      </c>
      <c r="BC656" s="9">
        <f t="shared" si="577"/>
        <v>5.3156249999999998</v>
      </c>
      <c r="BD656" s="9">
        <f t="shared" si="578"/>
        <v>4.0625000000000001E-2</v>
      </c>
      <c r="BE656" s="9">
        <f t="shared" si="579"/>
        <v>5.0520833333333334E-2</v>
      </c>
      <c r="BF656" s="3">
        <v>1</v>
      </c>
      <c r="BG656" s="3">
        <v>0</v>
      </c>
      <c r="BH656" s="3">
        <v>0</v>
      </c>
      <c r="BI656" s="3">
        <v>1</v>
      </c>
      <c r="BJ656" s="3">
        <v>4</v>
      </c>
      <c r="BK656" s="3">
        <v>0</v>
      </c>
      <c r="BL656" s="3">
        <v>0</v>
      </c>
      <c r="BM656" s="3">
        <v>4</v>
      </c>
      <c r="BN656" s="34">
        <f t="shared" si="585"/>
        <v>-5.0729809938638057</v>
      </c>
      <c r="BO656" s="34">
        <f t="shared" si="586"/>
        <v>-58.641529646821752</v>
      </c>
      <c r="BP656" s="34">
        <v>-4.0438437538965637</v>
      </c>
      <c r="BQ656" s="34">
        <v>-7.8920278695846155E-2</v>
      </c>
      <c r="BR656" s="34">
        <v>8.050705794914478E-3</v>
      </c>
      <c r="BS656" s="34">
        <v>-1.5242659310212387E-2</v>
      </c>
      <c r="BT656" s="34">
        <v>0</v>
      </c>
      <c r="BU656" s="34">
        <f t="shared" si="587"/>
        <v>-4.1299559861077073</v>
      </c>
      <c r="BV656" s="34">
        <f t="shared" si="588"/>
        <v>-47.740556625847688</v>
      </c>
      <c r="BW656" s="34">
        <v>2.3730645798903756</v>
      </c>
      <c r="BX656" s="34">
        <v>4.4330109655341199E-3</v>
      </c>
      <c r="BY656" s="34">
        <v>0.13121125341401738</v>
      </c>
      <c r="BZ656" s="34">
        <v>-3.4517338520260252</v>
      </c>
      <c r="CA656" s="34">
        <f t="shared" si="589"/>
        <v>-0.94302500775609843</v>
      </c>
      <c r="CB656" s="34">
        <f t="shared" si="590"/>
        <v>-10.900973020974067</v>
      </c>
      <c r="CC656" s="15">
        <v>41</v>
      </c>
      <c r="CD656" s="7">
        <v>165000</v>
      </c>
      <c r="CE656" s="68">
        <f t="shared" si="580"/>
        <v>165000</v>
      </c>
      <c r="CF656" s="9">
        <v>3.3</v>
      </c>
      <c r="CG656" s="9">
        <v>3.2</v>
      </c>
      <c r="CH656" s="9">
        <v>-3.5</v>
      </c>
      <c r="CI656" s="9">
        <v>-1.6</v>
      </c>
      <c r="CJ656" s="9">
        <f t="shared" si="583"/>
        <v>-18.188707843880259</v>
      </c>
      <c r="CK656" s="9">
        <v>-0.4</v>
      </c>
      <c r="CL656" s="9">
        <f t="shared" si="584"/>
        <v>-4.5471769609700647</v>
      </c>
      <c r="CM656" s="9">
        <v>-2</v>
      </c>
      <c r="CN656" t="s">
        <v>3351</v>
      </c>
      <c r="CO656" t="s">
        <v>2432</v>
      </c>
      <c r="CP656" t="s">
        <v>2433</v>
      </c>
      <c r="CQ656" t="s">
        <v>2400</v>
      </c>
      <c r="CR656">
        <v>73</v>
      </c>
      <c r="CS656">
        <v>210</v>
      </c>
      <c r="CT656">
        <v>25</v>
      </c>
      <c r="CU656" t="s">
        <v>3401</v>
      </c>
      <c r="CV656" t="s">
        <v>2382</v>
      </c>
      <c r="CW656">
        <v>0</v>
      </c>
      <c r="CX656">
        <v>0</v>
      </c>
      <c r="CY656">
        <v>0</v>
      </c>
      <c r="CZ656" s="70"/>
      <c r="DA656">
        <v>0</v>
      </c>
    </row>
    <row r="657" spans="1:105" x14ac:dyDescent="0.2">
      <c r="A657" s="44" t="s">
        <v>2372</v>
      </c>
      <c r="B657" s="43" t="s">
        <v>954</v>
      </c>
      <c r="C657" s="43" t="s">
        <v>959</v>
      </c>
      <c r="D657" s="82" t="s">
        <v>959</v>
      </c>
      <c r="E657" s="42" t="str">
        <f t="shared" si="559"/>
        <v xml:space="preserve">McCarty, Darren </v>
      </c>
      <c r="F657" s="42" t="s">
        <v>334</v>
      </c>
      <c r="G657" s="45" t="s">
        <v>1528</v>
      </c>
      <c r="H657" s="43">
        <v>3</v>
      </c>
      <c r="I657" s="64">
        <v>0</v>
      </c>
      <c r="J657" s="64">
        <v>1</v>
      </c>
      <c r="K657" s="64">
        <v>1</v>
      </c>
      <c r="L657" s="43">
        <v>2</v>
      </c>
      <c r="M657">
        <v>2</v>
      </c>
      <c r="N657">
        <v>3</v>
      </c>
      <c r="O657" s="4">
        <f t="shared" si="581"/>
        <v>0</v>
      </c>
      <c r="Q657">
        <v>0</v>
      </c>
      <c r="R657">
        <v>0</v>
      </c>
      <c r="S657">
        <v>0</v>
      </c>
      <c r="T657">
        <v>0</v>
      </c>
      <c r="U657" s="4">
        <f t="shared" si="582"/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 s="9">
        <f t="shared" si="560"/>
        <v>0</v>
      </c>
      <c r="AD657" s="9">
        <f t="shared" si="561"/>
        <v>0</v>
      </c>
      <c r="AE657" s="9">
        <f t="shared" si="562"/>
        <v>0</v>
      </c>
      <c r="AF657" s="9">
        <f t="shared" si="563"/>
        <v>0</v>
      </c>
      <c r="AG657" s="9">
        <f t="shared" si="564"/>
        <v>0</v>
      </c>
      <c r="AH657" s="9">
        <f t="shared" si="565"/>
        <v>52.211747643219717</v>
      </c>
      <c r="AI657" s="58">
        <f t="shared" si="566"/>
        <v>5.2211747643219724</v>
      </c>
      <c r="AJ657" s="58">
        <f t="shared" si="567"/>
        <v>0</v>
      </c>
      <c r="AK657" s="58">
        <f t="shared" si="568"/>
        <v>0</v>
      </c>
      <c r="AL657" s="58">
        <f t="shared" si="569"/>
        <v>0</v>
      </c>
      <c r="AM657" s="58">
        <f t="shared" si="570"/>
        <v>0</v>
      </c>
      <c r="AN657" s="58">
        <f t="shared" si="571"/>
        <v>0</v>
      </c>
      <c r="AO657" s="56">
        <v>22.983333333333334</v>
      </c>
      <c r="AP657" s="56">
        <v>0.35</v>
      </c>
      <c r="AQ657" s="56">
        <v>0</v>
      </c>
      <c r="AR657" s="57">
        <f>SUM(AO657:AQ657)</f>
        <v>23.333333333333336</v>
      </c>
      <c r="AS657">
        <v>1</v>
      </c>
      <c r="AT657">
        <v>4</v>
      </c>
      <c r="AU657">
        <v>0</v>
      </c>
      <c r="AV657">
        <v>0</v>
      </c>
      <c r="AW657">
        <v>0</v>
      </c>
      <c r="AX657" s="9">
        <f t="shared" si="572"/>
        <v>2.5714285714285712</v>
      </c>
      <c r="AY657" s="9">
        <f t="shared" si="573"/>
        <v>10.285714285714285</v>
      </c>
      <c r="AZ657" s="9">
        <f t="shared" si="574"/>
        <v>0</v>
      </c>
      <c r="BA657" s="9">
        <f t="shared" si="575"/>
        <v>0</v>
      </c>
      <c r="BB657" s="9">
        <f t="shared" si="576"/>
        <v>0</v>
      </c>
      <c r="BC657" s="33">
        <f t="shared" si="577"/>
        <v>7.6611111111111114</v>
      </c>
      <c r="BD657" s="33">
        <f t="shared" si="578"/>
        <v>0</v>
      </c>
      <c r="BE657" s="33">
        <f t="shared" si="579"/>
        <v>0.11666666666666665</v>
      </c>
      <c r="BF657" s="42">
        <f>BI657-BG657-BH657</f>
        <v>2</v>
      </c>
      <c r="BG657" s="43">
        <v>0</v>
      </c>
      <c r="BH657" s="43">
        <v>0</v>
      </c>
      <c r="BI657" s="43">
        <v>2</v>
      </c>
      <c r="BJ657" s="42">
        <f>BM657-BK657-BL657</f>
        <v>0</v>
      </c>
      <c r="BK657" s="43">
        <v>0</v>
      </c>
      <c r="BL657" s="43">
        <v>0</v>
      </c>
      <c r="BM657" s="43">
        <v>0</v>
      </c>
      <c r="BN657" s="34">
        <f t="shared" si="585"/>
        <v>0.46542358422515162</v>
      </c>
      <c r="BO657" s="34">
        <f t="shared" si="586"/>
        <v>39.893450076441567</v>
      </c>
      <c r="BP657" s="33">
        <v>0.55795909262434973</v>
      </c>
      <c r="BQ657" s="33">
        <v>-1.9225785833978111E-2</v>
      </c>
      <c r="BR657" s="33">
        <v>-0.16982884710747181</v>
      </c>
      <c r="BS657" s="33">
        <v>0</v>
      </c>
      <c r="BT657" s="33">
        <v>0</v>
      </c>
      <c r="BU657" s="9">
        <f t="shared" si="587"/>
        <v>0.36890445968289975</v>
      </c>
      <c r="BV657" s="34">
        <f t="shared" si="588"/>
        <v>31.62038225853426</v>
      </c>
      <c r="BW657" s="33">
        <v>0.57354770417483658</v>
      </c>
      <c r="BX657" s="33">
        <v>1.3992515000517268E-3</v>
      </c>
      <c r="BY657" s="33">
        <v>0</v>
      </c>
      <c r="BZ657" s="33">
        <v>-0.47842783113263643</v>
      </c>
      <c r="CA657" s="9">
        <f t="shared" si="589"/>
        <v>9.6519124542251866E-2</v>
      </c>
      <c r="CB657" s="34">
        <f t="shared" si="590"/>
        <v>8.2730678179073021</v>
      </c>
      <c r="CE657" s="68">
        <f t="shared" si="580"/>
        <v>165000</v>
      </c>
      <c r="CF657" s="62">
        <v>0.6</v>
      </c>
      <c r="CG657" s="62">
        <v>0.6</v>
      </c>
      <c r="CH657" s="62">
        <v>1.7</v>
      </c>
      <c r="CI657" s="62">
        <v>0</v>
      </c>
      <c r="CJ657" s="63">
        <f t="shared" si="583"/>
        <v>0</v>
      </c>
      <c r="CK657" s="62">
        <v>0.4</v>
      </c>
      <c r="CL657" s="63">
        <f t="shared" si="584"/>
        <v>33.779028852920483</v>
      </c>
      <c r="CM657" s="62">
        <v>0.4</v>
      </c>
      <c r="CN657" t="s">
        <v>1856</v>
      </c>
      <c r="CO657" t="s">
        <v>2432</v>
      </c>
      <c r="CP657" t="s">
        <v>2433</v>
      </c>
      <c r="CQ657" t="s">
        <v>2400</v>
      </c>
      <c r="CR657">
        <v>73</v>
      </c>
      <c r="CS657">
        <v>210</v>
      </c>
      <c r="CT657">
        <v>25</v>
      </c>
      <c r="CU657" t="s">
        <v>3401</v>
      </c>
      <c r="CZ657" s="72">
        <v>892192.26190476189</v>
      </c>
      <c r="DA657">
        <v>0</v>
      </c>
    </row>
    <row r="658" spans="1:105" x14ac:dyDescent="0.2">
      <c r="A658" s="38" t="s">
        <v>2452</v>
      </c>
      <c r="B658" t="s">
        <v>959</v>
      </c>
      <c r="C658" t="s">
        <v>959</v>
      </c>
      <c r="D658" s="82" t="s">
        <v>959</v>
      </c>
      <c r="E658" t="str">
        <f t="shared" si="559"/>
        <v xml:space="preserve">Meech, Derek </v>
      </c>
      <c r="F658" t="s">
        <v>344</v>
      </c>
      <c r="G658" t="s">
        <v>1524</v>
      </c>
      <c r="H658">
        <v>4</v>
      </c>
      <c r="I658">
        <v>0</v>
      </c>
      <c r="J658">
        <v>0</v>
      </c>
      <c r="K658">
        <f>I658+J658</f>
        <v>0</v>
      </c>
      <c r="L658">
        <v>1</v>
      </c>
      <c r="M658">
        <v>2</v>
      </c>
      <c r="N658">
        <v>3</v>
      </c>
      <c r="O658" s="4">
        <f t="shared" si="581"/>
        <v>0</v>
      </c>
      <c r="P658">
        <v>37</v>
      </c>
      <c r="Q658">
        <v>0</v>
      </c>
      <c r="R658">
        <v>0</v>
      </c>
      <c r="S658">
        <v>0</v>
      </c>
      <c r="T658">
        <v>0</v>
      </c>
      <c r="U658" s="4">
        <f t="shared" si="582"/>
        <v>0</v>
      </c>
      <c r="V658" s="40">
        <v>0</v>
      </c>
      <c r="W658">
        <v>0</v>
      </c>
      <c r="X658">
        <v>0</v>
      </c>
      <c r="Y658">
        <v>0</v>
      </c>
      <c r="Z658">
        <v>0</v>
      </c>
      <c r="AA658">
        <f>I658-W658-Y658</f>
        <v>0</v>
      </c>
      <c r="AB658">
        <f>J658-X658-Z658</f>
        <v>0</v>
      </c>
      <c r="AC658" s="9">
        <f t="shared" si="560"/>
        <v>0</v>
      </c>
      <c r="AD658" s="9">
        <f t="shared" si="561"/>
        <v>0</v>
      </c>
      <c r="AE658" s="9">
        <f t="shared" si="562"/>
        <v>0</v>
      </c>
      <c r="AF658" s="9">
        <f t="shared" si="563"/>
        <v>0</v>
      </c>
      <c r="AG658" s="9">
        <f t="shared" si="564"/>
        <v>0</v>
      </c>
      <c r="AH658" s="9">
        <f t="shared" si="565"/>
        <v>0</v>
      </c>
      <c r="AI658" s="6">
        <f t="shared" si="566"/>
        <v>3.0354131534569984</v>
      </c>
      <c r="AJ658" s="6">
        <f t="shared" si="567"/>
        <v>0</v>
      </c>
      <c r="AK658" s="6">
        <f t="shared" si="568"/>
        <v>0</v>
      </c>
      <c r="AL658" s="6">
        <f t="shared" si="569"/>
        <v>0</v>
      </c>
      <c r="AM658" s="6">
        <f t="shared" si="570"/>
        <v>0</v>
      </c>
      <c r="AN658" s="6">
        <f t="shared" si="571"/>
        <v>0</v>
      </c>
      <c r="AO658" s="32">
        <v>19.766666666666666</v>
      </c>
      <c r="AP658" s="32">
        <v>3.3666666666666667</v>
      </c>
      <c r="AQ658" s="32">
        <v>0</v>
      </c>
      <c r="AR658" s="32">
        <v>23.133333333333333</v>
      </c>
      <c r="AS658" s="40">
        <v>1</v>
      </c>
      <c r="AT658" s="40">
        <v>7</v>
      </c>
      <c r="AU658" s="40">
        <v>2</v>
      </c>
      <c r="AV658" s="40">
        <v>1</v>
      </c>
      <c r="AW658" s="40">
        <v>0</v>
      </c>
      <c r="AX658" s="9">
        <f t="shared" si="572"/>
        <v>2.5936599423631126</v>
      </c>
      <c r="AY658" s="9">
        <f t="shared" si="573"/>
        <v>18.155619596541786</v>
      </c>
      <c r="AZ658" s="9">
        <f t="shared" si="574"/>
        <v>5.1873198847262252</v>
      </c>
      <c r="BA658" s="9">
        <f t="shared" si="575"/>
        <v>2.5936599423631126</v>
      </c>
      <c r="BB658" s="9">
        <f t="shared" si="576"/>
        <v>0</v>
      </c>
      <c r="BC658" s="9">
        <f t="shared" si="577"/>
        <v>4.9416666666666664</v>
      </c>
      <c r="BD658" s="9">
        <f t="shared" si="578"/>
        <v>0</v>
      </c>
      <c r="BE658" s="9">
        <f t="shared" si="579"/>
        <v>0.84166666666666667</v>
      </c>
      <c r="BF658" s="3">
        <v>1</v>
      </c>
      <c r="BG658" s="3">
        <v>0</v>
      </c>
      <c r="BH658" s="3">
        <v>0</v>
      </c>
      <c r="BI658" s="3">
        <v>1</v>
      </c>
      <c r="BJ658" s="3">
        <v>0</v>
      </c>
      <c r="BK658" s="3">
        <v>0</v>
      </c>
      <c r="BL658" s="3">
        <v>0</v>
      </c>
      <c r="BM658" s="3">
        <v>0</v>
      </c>
      <c r="BN658" s="34">
        <f t="shared" si="585"/>
        <v>0.58251091122323617</v>
      </c>
      <c r="BO658" s="34">
        <f t="shared" si="586"/>
        <v>50.361173880971428</v>
      </c>
      <c r="BP658" s="34">
        <v>-0.16939968895404042</v>
      </c>
      <c r="BQ658" s="34">
        <v>-0.12560112966081868</v>
      </c>
      <c r="BR658" s="34">
        <v>6.1424458371926244E-5</v>
      </c>
      <c r="BS658" s="34">
        <v>0</v>
      </c>
      <c r="BT658" s="34">
        <v>0</v>
      </c>
      <c r="BU658" s="34">
        <f t="shared" si="587"/>
        <v>-0.29493939415648718</v>
      </c>
      <c r="BV658" s="34">
        <f t="shared" si="588"/>
        <v>-25.499083068284193</v>
      </c>
      <c r="BW658" s="34">
        <v>1.2105530458339344</v>
      </c>
      <c r="BX658" s="34">
        <v>0.10334663397230583</v>
      </c>
      <c r="BY658" s="34">
        <v>0</v>
      </c>
      <c r="BZ658" s="34">
        <v>-0.43644937442651699</v>
      </c>
      <c r="CA658" s="34">
        <f t="shared" si="589"/>
        <v>0.87745030537972335</v>
      </c>
      <c r="CB658" s="34">
        <f t="shared" si="590"/>
        <v>75.860256949255614</v>
      </c>
      <c r="CE658" s="68">
        <f t="shared" si="580"/>
        <v>165000</v>
      </c>
      <c r="CF658" s="9">
        <v>0.5</v>
      </c>
      <c r="CG658" s="9">
        <v>0.6</v>
      </c>
      <c r="CH658" s="9">
        <v>0.8</v>
      </c>
      <c r="CI658" s="9">
        <v>-0.1</v>
      </c>
      <c r="CJ658" s="9">
        <f t="shared" si="583"/>
        <v>-7.5471698113207548</v>
      </c>
      <c r="CK658" s="9">
        <v>0.3</v>
      </c>
      <c r="CL658" s="9">
        <f t="shared" si="584"/>
        <v>22.641509433962263</v>
      </c>
      <c r="CM658" s="9">
        <v>0.2</v>
      </c>
      <c r="CN658" t="s">
        <v>3383</v>
      </c>
      <c r="CO658" t="s">
        <v>3485</v>
      </c>
      <c r="CP658" t="s">
        <v>3134</v>
      </c>
      <c r="CQ658" t="s">
        <v>2400</v>
      </c>
      <c r="CR658">
        <v>71</v>
      </c>
      <c r="CS658">
        <v>197</v>
      </c>
      <c r="CU658" t="s">
        <v>3402</v>
      </c>
      <c r="CV658" t="s">
        <v>3090</v>
      </c>
      <c r="CW658">
        <v>0</v>
      </c>
      <c r="CX658">
        <v>0</v>
      </c>
      <c r="CY658">
        <v>0</v>
      </c>
      <c r="CZ658" s="70"/>
      <c r="DA658">
        <v>0</v>
      </c>
    </row>
    <row r="659" spans="1:105" x14ac:dyDescent="0.2">
      <c r="A659" s="44" t="s">
        <v>2372</v>
      </c>
      <c r="B659" s="43" t="s">
        <v>959</v>
      </c>
      <c r="C659" s="43" t="s">
        <v>959</v>
      </c>
      <c r="D659" s="82" t="s">
        <v>959</v>
      </c>
      <c r="E659" s="42" t="str">
        <f t="shared" si="559"/>
        <v xml:space="preserve">Meech, Derek </v>
      </c>
      <c r="F659" s="42" t="s">
        <v>344</v>
      </c>
      <c r="G659" s="45" t="s">
        <v>2374</v>
      </c>
      <c r="H659" s="43">
        <v>32</v>
      </c>
      <c r="I659" s="64">
        <v>0</v>
      </c>
      <c r="J659" s="64">
        <v>3</v>
      </c>
      <c r="K659" s="64">
        <v>3</v>
      </c>
      <c r="L659" s="43">
        <v>-5</v>
      </c>
      <c r="M659">
        <v>6</v>
      </c>
      <c r="N659">
        <v>44</v>
      </c>
      <c r="O659" s="4">
        <f t="shared" si="581"/>
        <v>0</v>
      </c>
      <c r="Q659">
        <v>0</v>
      </c>
      <c r="R659">
        <v>0</v>
      </c>
      <c r="S659">
        <v>0</v>
      </c>
      <c r="T659">
        <v>0</v>
      </c>
      <c r="U659" s="4">
        <f t="shared" si="582"/>
        <v>0</v>
      </c>
      <c r="V659">
        <v>0</v>
      </c>
      <c r="W659">
        <v>0</v>
      </c>
      <c r="X659">
        <v>3</v>
      </c>
      <c r="Y659">
        <v>0</v>
      </c>
      <c r="Z659">
        <v>0</v>
      </c>
      <c r="AA659">
        <v>0</v>
      </c>
      <c r="AB659">
        <v>0</v>
      </c>
      <c r="AC659" s="9">
        <f t="shared" si="560"/>
        <v>0</v>
      </c>
      <c r="AD659" s="9">
        <f t="shared" si="561"/>
        <v>23.978685612788631</v>
      </c>
      <c r="AE659" s="9">
        <f t="shared" si="562"/>
        <v>0</v>
      </c>
      <c r="AF659" s="9">
        <f t="shared" si="563"/>
        <v>0</v>
      </c>
      <c r="AG659" s="9">
        <f t="shared" si="564"/>
        <v>0</v>
      </c>
      <c r="AH659" s="9">
        <f t="shared" si="565"/>
        <v>0</v>
      </c>
      <c r="AI659" s="58">
        <f t="shared" si="566"/>
        <v>1.0354745925215725</v>
      </c>
      <c r="AJ659" s="58">
        <f t="shared" si="567"/>
        <v>7.9928952042628776</v>
      </c>
      <c r="AK659" s="58">
        <f t="shared" si="568"/>
        <v>0</v>
      </c>
      <c r="AL659" s="58">
        <f t="shared" si="569"/>
        <v>1.8983700862895494</v>
      </c>
      <c r="AM659" s="58">
        <f t="shared" si="570"/>
        <v>0</v>
      </c>
      <c r="AN659" s="58">
        <f t="shared" si="571"/>
        <v>0</v>
      </c>
      <c r="AO659" s="56">
        <v>347.66666666666669</v>
      </c>
      <c r="AP659" s="56">
        <v>37.533333333333331</v>
      </c>
      <c r="AQ659" s="56">
        <v>3.2833333333333332</v>
      </c>
      <c r="AR659" s="57">
        <f>SUM(AO659:AQ659)</f>
        <v>388.48333333333341</v>
      </c>
      <c r="AS659">
        <v>18</v>
      </c>
      <c r="AT659">
        <v>22</v>
      </c>
      <c r="AU659">
        <v>14</v>
      </c>
      <c r="AV659">
        <v>14</v>
      </c>
      <c r="AW659">
        <v>8</v>
      </c>
      <c r="AX659" s="9">
        <f t="shared" si="572"/>
        <v>2.7800420438457243</v>
      </c>
      <c r="AY659" s="9">
        <f t="shared" si="573"/>
        <v>3.3978291647003296</v>
      </c>
      <c r="AZ659" s="9">
        <f t="shared" si="574"/>
        <v>2.162254922991119</v>
      </c>
      <c r="BA659" s="9">
        <f t="shared" si="575"/>
        <v>2.162254922991119</v>
      </c>
      <c r="BB659" s="9">
        <f t="shared" si="576"/>
        <v>1.2355742417092108</v>
      </c>
      <c r="BC659" s="33">
        <f t="shared" si="577"/>
        <v>10.864583333333334</v>
      </c>
      <c r="BD659" s="33">
        <f t="shared" si="578"/>
        <v>0.10260416666666666</v>
      </c>
      <c r="BE659" s="33">
        <f t="shared" si="579"/>
        <v>1.1729166666666666</v>
      </c>
      <c r="BF659" s="42">
        <f>BI659-BG659-BH659</f>
        <v>6</v>
      </c>
      <c r="BG659" s="43">
        <v>5</v>
      </c>
      <c r="BH659" s="43">
        <v>0</v>
      </c>
      <c r="BI659" s="43">
        <v>11</v>
      </c>
      <c r="BJ659" s="42">
        <f>BM659-BK659-BL659</f>
        <v>11</v>
      </c>
      <c r="BK659" s="43">
        <v>0</v>
      </c>
      <c r="BL659" s="43">
        <v>0</v>
      </c>
      <c r="BM659" s="43">
        <v>11</v>
      </c>
      <c r="BN659" s="34">
        <f t="shared" si="585"/>
        <v>13.85140163617916</v>
      </c>
      <c r="BO659" s="34">
        <f t="shared" si="586"/>
        <v>71.310146138465782</v>
      </c>
      <c r="BP659" s="33">
        <v>-2.7172863996834185</v>
      </c>
      <c r="BQ659" s="33">
        <v>1.0879598750936359</v>
      </c>
      <c r="BR659" s="33">
        <v>0.27814645366670432</v>
      </c>
      <c r="BS659" s="33">
        <v>-7.8791192938624296E-3</v>
      </c>
      <c r="BT659" s="33">
        <v>0</v>
      </c>
      <c r="BU659" s="9">
        <f t="shared" si="587"/>
        <v>-1.3590591902169409</v>
      </c>
      <c r="BV659" s="34">
        <f t="shared" si="588"/>
        <v>-6.9967438682926284</v>
      </c>
      <c r="BW659" s="33">
        <v>10.98911931152983</v>
      </c>
      <c r="BX659" s="33">
        <v>1.0994168497934866</v>
      </c>
      <c r="BY659" s="33">
        <v>0.48521293897045847</v>
      </c>
      <c r="BZ659" s="33">
        <v>2.6367117261023267</v>
      </c>
      <c r="CA659" s="9">
        <f t="shared" si="589"/>
        <v>15.210460826396101</v>
      </c>
      <c r="CB659" s="34">
        <f t="shared" si="590"/>
        <v>78.306890006758422</v>
      </c>
      <c r="CC659" s="47">
        <v>64.315505999999999</v>
      </c>
      <c r="CD659">
        <v>953435</v>
      </c>
      <c r="CE659" s="68">
        <f t="shared" si="580"/>
        <v>2443177.1875</v>
      </c>
      <c r="CF659" s="62">
        <v>7.7</v>
      </c>
      <c r="CG659" s="62">
        <v>6.9</v>
      </c>
      <c r="CH659" s="62">
        <v>-6.9</v>
      </c>
      <c r="CI659" s="62">
        <v>-0.7</v>
      </c>
      <c r="CJ659" s="63">
        <f t="shared" si="583"/>
        <v>-3.2611227579781032</v>
      </c>
      <c r="CK659" s="62">
        <v>-0.7</v>
      </c>
      <c r="CL659" s="63">
        <f t="shared" si="584"/>
        <v>-3.2611227579781032</v>
      </c>
      <c r="CM659" s="62">
        <v>-1.4</v>
      </c>
      <c r="CN659" t="s">
        <v>1888</v>
      </c>
      <c r="CO659" t="s">
        <v>3485</v>
      </c>
      <c r="CP659" t="s">
        <v>3134</v>
      </c>
      <c r="CQ659" t="s">
        <v>2400</v>
      </c>
      <c r="CR659">
        <v>71</v>
      </c>
      <c r="CS659">
        <v>197</v>
      </c>
      <c r="CT659">
        <v>14</v>
      </c>
      <c r="CU659" t="s">
        <v>3402</v>
      </c>
      <c r="CV659" t="s">
        <v>3090</v>
      </c>
      <c r="CZ659" s="72">
        <v>483333.33333333331</v>
      </c>
      <c r="DA659">
        <v>0</v>
      </c>
    </row>
    <row r="660" spans="1:105" x14ac:dyDescent="0.2">
      <c r="A660" s="38" t="s">
        <v>2452</v>
      </c>
      <c r="B660" t="s">
        <v>959</v>
      </c>
      <c r="C660" t="s">
        <v>959</v>
      </c>
      <c r="D660" s="82" t="s">
        <v>959</v>
      </c>
      <c r="E660" t="str">
        <f t="shared" si="559"/>
        <v xml:space="preserve">Zetterberg, Henrik </v>
      </c>
      <c r="F660" t="s">
        <v>2365</v>
      </c>
      <c r="G660" t="s">
        <v>1540</v>
      </c>
      <c r="H660">
        <v>63</v>
      </c>
      <c r="I660">
        <v>33</v>
      </c>
      <c r="J660">
        <v>35</v>
      </c>
      <c r="K660">
        <f>I660+J660</f>
        <v>68</v>
      </c>
      <c r="L660">
        <v>26</v>
      </c>
      <c r="M660">
        <v>36</v>
      </c>
      <c r="N660">
        <v>224</v>
      </c>
      <c r="O660" s="4">
        <f t="shared" si="581"/>
        <v>0.14732142857142858</v>
      </c>
      <c r="P660">
        <v>1674</v>
      </c>
      <c r="Q660">
        <v>10</v>
      </c>
      <c r="R660">
        <v>0</v>
      </c>
      <c r="S660">
        <v>466</v>
      </c>
      <c r="T660">
        <v>422</v>
      </c>
      <c r="U660" s="4">
        <f t="shared" si="582"/>
        <v>0.52477477477477474</v>
      </c>
      <c r="V660" s="40">
        <v>25.1</v>
      </c>
      <c r="W660">
        <v>11</v>
      </c>
      <c r="X660">
        <v>13</v>
      </c>
      <c r="Y660">
        <v>1</v>
      </c>
      <c r="Z660">
        <v>2</v>
      </c>
      <c r="AA660">
        <f>I660-W660-Y660</f>
        <v>21</v>
      </c>
      <c r="AB660">
        <f>J660-X660-Z660</f>
        <v>20</v>
      </c>
      <c r="AC660" s="9">
        <f t="shared" si="560"/>
        <v>12.816363518674349</v>
      </c>
      <c r="AD660" s="9">
        <f t="shared" si="561"/>
        <v>15.146611431160592</v>
      </c>
      <c r="AE660" s="9">
        <f t="shared" si="562"/>
        <v>1.6655871194596095</v>
      </c>
      <c r="AF660" s="9">
        <f t="shared" si="563"/>
        <v>3.3311742389192189</v>
      </c>
      <c r="AG660" s="9">
        <f t="shared" si="564"/>
        <v>28.801645808331902</v>
      </c>
      <c r="AH660" s="9">
        <f t="shared" si="565"/>
        <v>27.430138865078003</v>
      </c>
      <c r="AI660" s="6">
        <f t="shared" si="566"/>
        <v>3.2916166638093602</v>
      </c>
      <c r="AJ660" s="6">
        <f t="shared" si="567"/>
        <v>8.3888924849504818</v>
      </c>
      <c r="AK660" s="6">
        <f t="shared" si="568"/>
        <v>1.9987045433515314</v>
      </c>
      <c r="AL660" s="6">
        <f t="shared" si="569"/>
        <v>1.7143836790673752</v>
      </c>
      <c r="AM660" s="6">
        <f t="shared" si="570"/>
        <v>1.3981487474917469</v>
      </c>
      <c r="AN660" s="6">
        <f t="shared" si="571"/>
        <v>7.3285833256222821</v>
      </c>
      <c r="AO660" s="33">
        <v>874.95</v>
      </c>
      <c r="AP660" s="33">
        <v>257.48333333333335</v>
      </c>
      <c r="AQ660" s="33">
        <v>180.11666666666667</v>
      </c>
      <c r="AR660" s="32">
        <v>1312.55</v>
      </c>
      <c r="AS660" s="40">
        <v>25</v>
      </c>
      <c r="AT660" s="40">
        <v>19</v>
      </c>
      <c r="AU660" s="40">
        <v>86</v>
      </c>
      <c r="AV660" s="40">
        <v>57</v>
      </c>
      <c r="AW660" s="40">
        <v>49</v>
      </c>
      <c r="AX660" s="9">
        <f t="shared" si="572"/>
        <v>1.1428136071006818</v>
      </c>
      <c r="AY660" s="9">
        <f t="shared" si="573"/>
        <v>0.8685383413965182</v>
      </c>
      <c r="AZ660" s="9">
        <f t="shared" si="574"/>
        <v>3.9312788084263461</v>
      </c>
      <c r="BA660" s="9">
        <f t="shared" si="575"/>
        <v>2.6056150241895546</v>
      </c>
      <c r="BB660" s="9">
        <f t="shared" si="576"/>
        <v>2.2399146699173365</v>
      </c>
      <c r="BC660" s="9">
        <f t="shared" si="577"/>
        <v>13.888095238095239</v>
      </c>
      <c r="BD660" s="9">
        <f t="shared" si="578"/>
        <v>2.8589947089947092</v>
      </c>
      <c r="BE660" s="9">
        <f t="shared" si="579"/>
        <v>4.087037037037037</v>
      </c>
      <c r="BF660" s="3">
        <v>48</v>
      </c>
      <c r="BG660" s="3">
        <v>36</v>
      </c>
      <c r="BH660" s="3">
        <v>6</v>
      </c>
      <c r="BI660" s="3">
        <v>90</v>
      </c>
      <c r="BJ660" s="3">
        <v>25</v>
      </c>
      <c r="BK660" s="3">
        <v>6</v>
      </c>
      <c r="BL660" s="3">
        <v>22</v>
      </c>
      <c r="BM660" s="3">
        <v>53</v>
      </c>
      <c r="BN660" s="34">
        <f t="shared" si="585"/>
        <v>87.137376498794779</v>
      </c>
      <c r="BO660" s="34">
        <f t="shared" si="586"/>
        <v>132.7757060665038</v>
      </c>
      <c r="BP660" s="34">
        <v>41.467889989908372</v>
      </c>
      <c r="BQ660" s="34">
        <v>18.742211293100691</v>
      </c>
      <c r="BR660" s="34">
        <v>3.4851299496861006E-3</v>
      </c>
      <c r="BS660" s="34">
        <v>2.6700699138109014</v>
      </c>
      <c r="BT660" s="34">
        <v>1.7996420369733388</v>
      </c>
      <c r="BU660" s="34">
        <f t="shared" si="587"/>
        <v>64.683298363742992</v>
      </c>
      <c r="BV660" s="34">
        <f t="shared" si="588"/>
        <v>98.561271362985025</v>
      </c>
      <c r="BW660" s="34">
        <v>12.449217635711566</v>
      </c>
      <c r="BX660" s="34">
        <v>-0.22874789387898162</v>
      </c>
      <c r="BY660" s="34">
        <v>6.0343280692123118</v>
      </c>
      <c r="BZ660" s="34">
        <v>4.1992803240068914</v>
      </c>
      <c r="CA660" s="34">
        <f t="shared" si="589"/>
        <v>22.454078135051788</v>
      </c>
      <c r="CB660" s="34">
        <f t="shared" si="590"/>
        <v>34.214434703518776</v>
      </c>
      <c r="CC660" s="15">
        <v>85</v>
      </c>
      <c r="CD660" s="7">
        <v>5032554</v>
      </c>
      <c r="CE660" s="68">
        <f t="shared" si="580"/>
        <v>6550308.3809523815</v>
      </c>
      <c r="CF660" s="9">
        <v>31.5</v>
      </c>
      <c r="CG660" s="9">
        <v>30.2</v>
      </c>
      <c r="CH660" s="9">
        <v>14.7</v>
      </c>
      <c r="CI660" s="9">
        <v>11.3</v>
      </c>
      <c r="CJ660" s="9">
        <f t="shared" si="583"/>
        <v>12.91317887038254</v>
      </c>
      <c r="CK660" s="9">
        <v>5.9</v>
      </c>
      <c r="CL660" s="9">
        <f t="shared" si="584"/>
        <v>6.7422792332085821</v>
      </c>
      <c r="CM660" s="9">
        <v>17.2</v>
      </c>
      <c r="CN660" t="s">
        <v>3092</v>
      </c>
      <c r="CO660" t="s">
        <v>3093</v>
      </c>
      <c r="CQ660" t="s">
        <v>2436</v>
      </c>
      <c r="CR660">
        <v>71</v>
      </c>
      <c r="CS660">
        <v>195</v>
      </c>
      <c r="CU660" t="s">
        <v>3402</v>
      </c>
      <c r="CV660" t="s">
        <v>2382</v>
      </c>
      <c r="CW660">
        <v>4</v>
      </c>
      <c r="CX660">
        <v>1</v>
      </c>
      <c r="CY660">
        <v>1</v>
      </c>
      <c r="CZ660" s="70"/>
      <c r="DA660">
        <v>0</v>
      </c>
    </row>
    <row r="661" spans="1:105" x14ac:dyDescent="0.2">
      <c r="A661" s="44" t="s">
        <v>2372</v>
      </c>
      <c r="B661" s="43" t="s">
        <v>959</v>
      </c>
      <c r="C661" s="43" t="s">
        <v>959</v>
      </c>
      <c r="D661" s="82" t="s">
        <v>959</v>
      </c>
      <c r="E661" s="42" t="str">
        <f t="shared" si="559"/>
        <v xml:space="preserve">Zetterberg, Henrik </v>
      </c>
      <c r="F661" s="42" t="s">
        <v>2365</v>
      </c>
      <c r="G661" s="45" t="s">
        <v>2380</v>
      </c>
      <c r="H661" s="43">
        <v>75</v>
      </c>
      <c r="I661" s="64">
        <v>43</v>
      </c>
      <c r="J661" s="64">
        <v>49</v>
      </c>
      <c r="K661" s="64">
        <v>92</v>
      </c>
      <c r="L661" s="43">
        <v>30</v>
      </c>
      <c r="M661">
        <v>34</v>
      </c>
      <c r="N661">
        <v>358</v>
      </c>
      <c r="O661" s="4">
        <f t="shared" si="581"/>
        <v>0.12011173184357542</v>
      </c>
      <c r="Q661">
        <v>7</v>
      </c>
      <c r="R661">
        <v>0</v>
      </c>
      <c r="S661">
        <v>666</v>
      </c>
      <c r="T661">
        <v>544</v>
      </c>
      <c r="U661" s="4">
        <f t="shared" si="582"/>
        <v>0.5504132231404959</v>
      </c>
      <c r="V661">
        <v>28.8</v>
      </c>
      <c r="W661">
        <v>16</v>
      </c>
      <c r="X661">
        <v>20</v>
      </c>
      <c r="Y661">
        <v>1</v>
      </c>
      <c r="Z661">
        <v>0</v>
      </c>
      <c r="AA661">
        <v>26</v>
      </c>
      <c r="AB661">
        <v>29</v>
      </c>
      <c r="AC661" s="9">
        <f t="shared" si="560"/>
        <v>13.953488372093023</v>
      </c>
      <c r="AD661" s="9">
        <f t="shared" si="561"/>
        <v>17.441860465116278</v>
      </c>
      <c r="AE661" s="9">
        <f t="shared" si="562"/>
        <v>1.8489984591679507</v>
      </c>
      <c r="AF661" s="9">
        <f t="shared" si="563"/>
        <v>0</v>
      </c>
      <c r="AG661" s="9">
        <f t="shared" si="564"/>
        <v>27.152865410556551</v>
      </c>
      <c r="AH661" s="9">
        <f t="shared" si="565"/>
        <v>30.285888342543842</v>
      </c>
      <c r="AI661" s="58">
        <f t="shared" si="566"/>
        <v>3.759627518384753</v>
      </c>
      <c r="AJ661" s="58">
        <f t="shared" si="567"/>
        <v>9.4186046511627914</v>
      </c>
      <c r="AK661" s="58">
        <f t="shared" si="568"/>
        <v>0.36979969183359013</v>
      </c>
      <c r="AL661" s="58">
        <f t="shared" si="569"/>
        <v>1.9842478569252862</v>
      </c>
      <c r="AM661" s="58">
        <f t="shared" si="570"/>
        <v>0.87209302325581395</v>
      </c>
      <c r="AN661" s="58">
        <f t="shared" si="571"/>
        <v>7.7657935285053927</v>
      </c>
      <c r="AO661" s="56">
        <v>1149.05</v>
      </c>
      <c r="AP661" s="56">
        <v>344</v>
      </c>
      <c r="AQ661" s="56">
        <v>162.25</v>
      </c>
      <c r="AR661" s="57">
        <f>SUM(AO661:AQ661)</f>
        <v>1655.3</v>
      </c>
      <c r="AS661">
        <v>16</v>
      </c>
      <c r="AT661">
        <v>31</v>
      </c>
      <c r="AU661">
        <v>111</v>
      </c>
      <c r="AV661">
        <v>59</v>
      </c>
      <c r="AW661">
        <v>53</v>
      </c>
      <c r="AX661" s="9">
        <f t="shared" si="572"/>
        <v>0.57995529511266841</v>
      </c>
      <c r="AY661" s="9">
        <f t="shared" si="573"/>
        <v>1.123663384280795</v>
      </c>
      <c r="AZ661" s="9">
        <f t="shared" si="574"/>
        <v>4.023439859844137</v>
      </c>
      <c r="BA661" s="9">
        <f t="shared" si="575"/>
        <v>2.1385851507279647</v>
      </c>
      <c r="BB661" s="9">
        <f t="shared" si="576"/>
        <v>1.921101915060714</v>
      </c>
      <c r="BC661" s="33">
        <f t="shared" si="577"/>
        <v>15.320666666666666</v>
      </c>
      <c r="BD661" s="33">
        <f t="shared" si="578"/>
        <v>2.1633333333333336</v>
      </c>
      <c r="BE661" s="33">
        <f t="shared" si="579"/>
        <v>4.5866666666666669</v>
      </c>
      <c r="BF661" s="42">
        <f>BI661-BG661-BH661</f>
        <v>72</v>
      </c>
      <c r="BG661" s="43">
        <v>54</v>
      </c>
      <c r="BH661" s="43">
        <v>1</v>
      </c>
      <c r="BI661" s="43">
        <v>127</v>
      </c>
      <c r="BJ661" s="42">
        <f>BM661-BK661-BL661</f>
        <v>38</v>
      </c>
      <c r="BK661" s="43">
        <v>5</v>
      </c>
      <c r="BL661" s="43">
        <v>21</v>
      </c>
      <c r="BM661" s="43">
        <v>64</v>
      </c>
      <c r="BN661" s="34">
        <f t="shared" si="585"/>
        <v>121.0443943725376</v>
      </c>
      <c r="BO661" s="34">
        <f t="shared" si="586"/>
        <v>146.25070304179013</v>
      </c>
      <c r="BP661" s="33">
        <v>54.251607044059725</v>
      </c>
      <c r="BQ661" s="33">
        <v>31.179908279626677</v>
      </c>
      <c r="BR661" s="33">
        <v>3.3727483709659771</v>
      </c>
      <c r="BS661" s="33">
        <v>1.072862321082549</v>
      </c>
      <c r="BT661" s="33">
        <v>5.0368926927524029</v>
      </c>
      <c r="BU661" s="9">
        <f t="shared" si="587"/>
        <v>94.914018708487333</v>
      </c>
      <c r="BV661" s="34">
        <f t="shared" si="588"/>
        <v>114.67893277168771</v>
      </c>
      <c r="BW661" s="33">
        <v>13.840200638606843</v>
      </c>
      <c r="BX661" s="33">
        <v>0.34586384070898923</v>
      </c>
      <c r="BY661" s="33">
        <v>3.9852228619918364</v>
      </c>
      <c r="BZ661" s="33">
        <v>7.9590883227426028</v>
      </c>
      <c r="CA661" s="9">
        <f t="shared" si="589"/>
        <v>26.13037566405027</v>
      </c>
      <c r="CB661" s="34">
        <f t="shared" si="590"/>
        <v>31.571770270102427</v>
      </c>
      <c r="CC661" s="47">
        <v>86.657173</v>
      </c>
      <c r="CD661">
        <v>7407005</v>
      </c>
      <c r="CE661" s="68">
        <f t="shared" si="580"/>
        <v>8098325.4666666668</v>
      </c>
      <c r="CF661" s="62">
        <v>40.1</v>
      </c>
      <c r="CG661" s="62">
        <v>37.1</v>
      </c>
      <c r="CH661" s="62">
        <v>17.600000000000001</v>
      </c>
      <c r="CI661" s="62">
        <v>16.899999999999999</v>
      </c>
      <c r="CJ661" s="63">
        <f t="shared" si="583"/>
        <v>15.636927205014917</v>
      </c>
      <c r="CK661" s="62">
        <v>7.2</v>
      </c>
      <c r="CL661" s="63">
        <f t="shared" si="584"/>
        <v>6.6618861465152319</v>
      </c>
      <c r="CM661" s="62">
        <v>24</v>
      </c>
      <c r="CN661" t="s">
        <v>1962</v>
      </c>
      <c r="CO661" t="s">
        <v>3093</v>
      </c>
      <c r="CQ661" t="s">
        <v>2436</v>
      </c>
      <c r="CR661">
        <v>71</v>
      </c>
      <c r="CS661">
        <v>195</v>
      </c>
      <c r="CT661">
        <v>40</v>
      </c>
      <c r="CU661" t="s">
        <v>3402</v>
      </c>
      <c r="CZ661" s="72">
        <v>2650000</v>
      </c>
      <c r="DA661">
        <v>0</v>
      </c>
    </row>
    <row r="662" spans="1:105" x14ac:dyDescent="0.2">
      <c r="A662" s="38" t="s">
        <v>2452</v>
      </c>
      <c r="B662" t="s">
        <v>959</v>
      </c>
      <c r="C662" t="s">
        <v>959</v>
      </c>
      <c r="D662" s="82" t="s">
        <v>959</v>
      </c>
      <c r="E662" t="str">
        <f t="shared" si="559"/>
        <v xml:space="preserve">Hudler, Jiri </v>
      </c>
      <c r="F662" t="s">
        <v>188</v>
      </c>
      <c r="G662" t="s">
        <v>1537</v>
      </c>
      <c r="H662">
        <v>76</v>
      </c>
      <c r="I662">
        <v>15</v>
      </c>
      <c r="J662">
        <v>10</v>
      </c>
      <c r="K662">
        <f>I662+J662</f>
        <v>25</v>
      </c>
      <c r="L662">
        <v>16</v>
      </c>
      <c r="M662">
        <v>36</v>
      </c>
      <c r="N662">
        <v>107</v>
      </c>
      <c r="O662" s="4">
        <f t="shared" si="581"/>
        <v>0.14018691588785046</v>
      </c>
      <c r="P662">
        <v>1006</v>
      </c>
      <c r="Q662">
        <v>4</v>
      </c>
      <c r="R662">
        <v>0</v>
      </c>
      <c r="S662">
        <v>6</v>
      </c>
      <c r="T662">
        <v>14</v>
      </c>
      <c r="U662" s="4">
        <f t="shared" si="582"/>
        <v>0.3</v>
      </c>
      <c r="V662" s="40">
        <v>0.4</v>
      </c>
      <c r="W662">
        <v>3</v>
      </c>
      <c r="X662">
        <v>2</v>
      </c>
      <c r="Y662">
        <v>0</v>
      </c>
      <c r="Z662">
        <v>0</v>
      </c>
      <c r="AA662">
        <f>I662-W662-Y662</f>
        <v>12</v>
      </c>
      <c r="AB662">
        <f>J662-X662-Z662</f>
        <v>8</v>
      </c>
      <c r="AC662" s="9">
        <f t="shared" si="560"/>
        <v>7.832898172323759</v>
      </c>
      <c r="AD662" s="9">
        <f t="shared" si="561"/>
        <v>5.221932114882506</v>
      </c>
      <c r="AE662" s="9">
        <f t="shared" si="562"/>
        <v>0</v>
      </c>
      <c r="AF662" s="9">
        <f t="shared" si="563"/>
        <v>0</v>
      </c>
      <c r="AG662" s="9">
        <f t="shared" si="564"/>
        <v>22.256568778979904</v>
      </c>
      <c r="AH662" s="9">
        <f t="shared" si="565"/>
        <v>14.837712519319938</v>
      </c>
      <c r="AI662" s="6">
        <f t="shared" si="566"/>
        <v>2.8748068006182379</v>
      </c>
      <c r="AJ662" s="6">
        <f t="shared" si="567"/>
        <v>5.7441253263707575</v>
      </c>
      <c r="AK662" s="6">
        <f t="shared" si="568"/>
        <v>0</v>
      </c>
      <c r="AL662" s="6">
        <f t="shared" si="569"/>
        <v>1.2982998454404946</v>
      </c>
      <c r="AM662" s="6">
        <f t="shared" si="570"/>
        <v>0.5221932114882506</v>
      </c>
      <c r="AN662" s="6">
        <f t="shared" si="571"/>
        <v>0</v>
      </c>
      <c r="AO662" s="33">
        <v>647</v>
      </c>
      <c r="AP662" s="33">
        <v>114.9</v>
      </c>
      <c r="AQ662" s="33">
        <v>0.96666666666666679</v>
      </c>
      <c r="AR662" s="32">
        <v>762.86666666666667</v>
      </c>
      <c r="AS662" s="40">
        <v>10</v>
      </c>
      <c r="AT662" s="40">
        <v>23</v>
      </c>
      <c r="AU662" s="40">
        <v>38</v>
      </c>
      <c r="AV662" s="40">
        <v>22</v>
      </c>
      <c r="AW662" s="40">
        <v>22</v>
      </c>
      <c r="AX662" s="9">
        <f t="shared" si="572"/>
        <v>0.78650703486847862</v>
      </c>
      <c r="AY662" s="9">
        <f t="shared" si="573"/>
        <v>1.8089661801975006</v>
      </c>
      <c r="AZ662" s="9">
        <f t="shared" si="574"/>
        <v>2.9887267325002185</v>
      </c>
      <c r="BA662" s="9">
        <f t="shared" si="575"/>
        <v>1.7303154767106528</v>
      </c>
      <c r="BB662" s="9">
        <f t="shared" si="576"/>
        <v>1.7303154767106528</v>
      </c>
      <c r="BC662" s="9">
        <f t="shared" si="577"/>
        <v>8.5131578947368425</v>
      </c>
      <c r="BD662" s="9">
        <f t="shared" si="578"/>
        <v>1.2719298245614036E-2</v>
      </c>
      <c r="BE662" s="9">
        <f t="shared" si="579"/>
        <v>1.5118421052631579</v>
      </c>
      <c r="BF662" s="3">
        <v>31</v>
      </c>
      <c r="BG662" s="3">
        <v>11</v>
      </c>
      <c r="BH662" s="3">
        <v>0</v>
      </c>
      <c r="BI662" s="3">
        <v>42</v>
      </c>
      <c r="BJ662" s="3">
        <v>14</v>
      </c>
      <c r="BK662" s="3">
        <v>1</v>
      </c>
      <c r="BL662" s="3">
        <v>0</v>
      </c>
      <c r="BM662" s="3">
        <v>15</v>
      </c>
      <c r="BN662" s="34">
        <f t="shared" si="585"/>
        <v>24.394750987079867</v>
      </c>
      <c r="BO662" s="34">
        <f t="shared" si="586"/>
        <v>63.955477550676918</v>
      </c>
      <c r="BP662" s="34">
        <v>17.106217656484443</v>
      </c>
      <c r="BQ662" s="34">
        <v>1.018462407445629</v>
      </c>
      <c r="BR662" s="34">
        <v>2.0255910004321385E-3</v>
      </c>
      <c r="BS662" s="34">
        <v>-1.2408129208830339E-2</v>
      </c>
      <c r="BT662" s="34">
        <v>-1.7509128330413186</v>
      </c>
      <c r="BU662" s="34">
        <f t="shared" si="587"/>
        <v>16.363384692680356</v>
      </c>
      <c r="BV662" s="34">
        <f t="shared" si="588"/>
        <v>42.899723916840927</v>
      </c>
      <c r="BW662" s="34">
        <v>10.897387069520699</v>
      </c>
      <c r="BX662" s="34">
        <v>0.2159397067024674</v>
      </c>
      <c r="BY662" s="34">
        <v>0.11331976046915364</v>
      </c>
      <c r="BZ662" s="34">
        <v>-3.1952802422928066</v>
      </c>
      <c r="CA662" s="34">
        <f t="shared" si="589"/>
        <v>8.031366294399513</v>
      </c>
      <c r="CB662" s="34">
        <f t="shared" si="590"/>
        <v>21.055753633836005</v>
      </c>
      <c r="CC662" s="15">
        <v>82</v>
      </c>
      <c r="CD662" s="7">
        <v>2506252</v>
      </c>
      <c r="CE662" s="68">
        <f t="shared" si="580"/>
        <v>2704114</v>
      </c>
      <c r="CF662" s="9">
        <v>17.100000000000001</v>
      </c>
      <c r="CG662" s="9">
        <v>14</v>
      </c>
      <c r="CH662" s="9">
        <v>11</v>
      </c>
      <c r="CI662" s="9">
        <v>1.9</v>
      </c>
      <c r="CJ662" s="9">
        <f t="shared" si="583"/>
        <v>4.3244063424626358</v>
      </c>
      <c r="CK662" s="9">
        <v>3.4</v>
      </c>
      <c r="CL662" s="9">
        <f t="shared" si="584"/>
        <v>7.7384113496699793</v>
      </c>
      <c r="CM662" s="9">
        <v>5.3</v>
      </c>
      <c r="CN662" t="s">
        <v>3054</v>
      </c>
      <c r="CO662" t="s">
        <v>3055</v>
      </c>
      <c r="CQ662" t="s">
        <v>3079</v>
      </c>
      <c r="CR662">
        <v>69</v>
      </c>
      <c r="CS662">
        <v>178</v>
      </c>
      <c r="CT662">
        <v>26</v>
      </c>
      <c r="CU662" t="s">
        <v>3402</v>
      </c>
      <c r="CV662" t="s">
        <v>3090</v>
      </c>
      <c r="CW662">
        <v>3</v>
      </c>
      <c r="CX662">
        <v>0</v>
      </c>
      <c r="CY662">
        <v>0</v>
      </c>
      <c r="CZ662" s="70"/>
      <c r="DA662">
        <v>0</v>
      </c>
    </row>
    <row r="663" spans="1:105" x14ac:dyDescent="0.2">
      <c r="A663" s="44" t="s">
        <v>2372</v>
      </c>
      <c r="B663" s="46" t="s">
        <v>959</v>
      </c>
      <c r="C663" s="43" t="s">
        <v>959</v>
      </c>
      <c r="D663" s="82" t="s">
        <v>959</v>
      </c>
      <c r="E663" s="42" t="str">
        <f t="shared" si="559"/>
        <v xml:space="preserve">Hudler, Jiri </v>
      </c>
      <c r="F663" s="42" t="s">
        <v>188</v>
      </c>
      <c r="G663" s="45" t="s">
        <v>2379</v>
      </c>
      <c r="H663" s="43">
        <v>81</v>
      </c>
      <c r="I663" s="64">
        <v>13</v>
      </c>
      <c r="J663" s="64">
        <v>29</v>
      </c>
      <c r="K663" s="64">
        <v>42</v>
      </c>
      <c r="L663" s="43">
        <v>11</v>
      </c>
      <c r="M663">
        <v>26</v>
      </c>
      <c r="N663">
        <v>131</v>
      </c>
      <c r="O663" s="4">
        <f t="shared" si="581"/>
        <v>9.9236641221374045E-2</v>
      </c>
      <c r="Q663">
        <v>2</v>
      </c>
      <c r="R663">
        <v>0</v>
      </c>
      <c r="S663">
        <v>10</v>
      </c>
      <c r="T663">
        <v>16</v>
      </c>
      <c r="U663" s="4">
        <f t="shared" si="582"/>
        <v>0.38461538461538464</v>
      </c>
      <c r="V663">
        <v>0.5</v>
      </c>
      <c r="W663">
        <v>3</v>
      </c>
      <c r="X663">
        <v>12</v>
      </c>
      <c r="Y663">
        <v>0</v>
      </c>
      <c r="Z663">
        <v>0</v>
      </c>
      <c r="AA663">
        <v>10</v>
      </c>
      <c r="AB663">
        <v>17</v>
      </c>
      <c r="AC663" s="9">
        <f t="shared" si="560"/>
        <v>4.1268628200229278</v>
      </c>
      <c r="AD663" s="9">
        <f t="shared" si="561"/>
        <v>16.507451280091711</v>
      </c>
      <c r="AE663" s="9">
        <f t="shared" si="562"/>
        <v>0</v>
      </c>
      <c r="AF663" s="9">
        <f t="shared" si="563"/>
        <v>0</v>
      </c>
      <c r="AG663" s="9">
        <f t="shared" si="564"/>
        <v>14.157899911513127</v>
      </c>
      <c r="AH663" s="9">
        <f t="shared" si="565"/>
        <v>24.068429849572315</v>
      </c>
      <c r="AI663" s="58">
        <f t="shared" si="566"/>
        <v>2.6192114836299285</v>
      </c>
      <c r="AJ663" s="58">
        <f t="shared" si="567"/>
        <v>5.5024837600305698</v>
      </c>
      <c r="AK663" s="58">
        <f t="shared" si="568"/>
        <v>0</v>
      </c>
      <c r="AL663" s="58">
        <f t="shared" si="569"/>
        <v>1.6989479893815753</v>
      </c>
      <c r="AM663" s="58">
        <f t="shared" si="570"/>
        <v>0.55024837600305698</v>
      </c>
      <c r="AN663" s="58">
        <f t="shared" si="571"/>
        <v>61.016949152542367</v>
      </c>
      <c r="AO663" s="56">
        <v>847.58333333333326</v>
      </c>
      <c r="AP663" s="56">
        <v>218.08333333333331</v>
      </c>
      <c r="AQ663" s="56">
        <v>0.98333333333333339</v>
      </c>
      <c r="AR663" s="57">
        <f>SUM(AO663:AQ663)</f>
        <v>1066.6499999999999</v>
      </c>
      <c r="AS663">
        <v>8</v>
      </c>
      <c r="AT663">
        <v>25</v>
      </c>
      <c r="AU663">
        <v>47</v>
      </c>
      <c r="AV663">
        <v>17</v>
      </c>
      <c r="AW663">
        <v>21</v>
      </c>
      <c r="AX663" s="9">
        <f t="shared" si="572"/>
        <v>0.45000703135986508</v>
      </c>
      <c r="AY663" s="9">
        <f t="shared" si="573"/>
        <v>1.4062719729995783</v>
      </c>
      <c r="AZ663" s="9">
        <f t="shared" si="574"/>
        <v>2.6437913092392069</v>
      </c>
      <c r="BA663" s="9">
        <f t="shared" si="575"/>
        <v>0.95626494163971321</v>
      </c>
      <c r="BB663" s="9">
        <f t="shared" si="576"/>
        <v>1.1812684573196459</v>
      </c>
      <c r="BC663" s="33">
        <f t="shared" si="577"/>
        <v>10.463991769547324</v>
      </c>
      <c r="BD663" s="33">
        <f t="shared" si="578"/>
        <v>1.2139917695473252E-2</v>
      </c>
      <c r="BE663" s="33">
        <f t="shared" si="579"/>
        <v>2.6923868312757198</v>
      </c>
      <c r="BF663" s="42">
        <f>BI663-BG663-BH663</f>
        <v>37</v>
      </c>
      <c r="BG663" s="43">
        <v>20</v>
      </c>
      <c r="BH663" s="43">
        <v>0</v>
      </c>
      <c r="BI663" s="43">
        <v>57</v>
      </c>
      <c r="BJ663" s="42">
        <f>BM663-BK663-BL663</f>
        <v>24</v>
      </c>
      <c r="BK663" s="43">
        <v>2</v>
      </c>
      <c r="BL663" s="43">
        <v>1</v>
      </c>
      <c r="BM663" s="43">
        <v>27</v>
      </c>
      <c r="BN663" s="34">
        <f t="shared" si="585"/>
        <v>47.044801049010275</v>
      </c>
      <c r="BO663" s="34">
        <f t="shared" si="586"/>
        <v>88.210380254085749</v>
      </c>
      <c r="BP663" s="33">
        <v>17.184548072547134</v>
      </c>
      <c r="BQ663" s="33">
        <v>5.3058451381160223</v>
      </c>
      <c r="BR663" s="33">
        <v>-2.874008933700964</v>
      </c>
      <c r="BS663" s="33">
        <v>-1.2414592764578031E-2</v>
      </c>
      <c r="BT663" s="33">
        <v>12.270017588590042</v>
      </c>
      <c r="BU663" s="9">
        <f t="shared" si="587"/>
        <v>31.873987272787659</v>
      </c>
      <c r="BV663" s="34">
        <f t="shared" si="588"/>
        <v>59.764659959288728</v>
      </c>
      <c r="BW663" s="33">
        <v>11.78237659482355</v>
      </c>
      <c r="BX663" s="33">
        <v>0.46010675027168096</v>
      </c>
      <c r="BY663" s="33">
        <v>-0.61155666560269772</v>
      </c>
      <c r="BZ663" s="33">
        <v>3.5398870967300806</v>
      </c>
      <c r="CA663" s="9">
        <f t="shared" si="589"/>
        <v>15.170813776222612</v>
      </c>
      <c r="CB663" s="34">
        <f t="shared" si="590"/>
        <v>28.445720294797006</v>
      </c>
      <c r="CC663" s="47">
        <v>78.980628999999993</v>
      </c>
      <c r="CD663">
        <v>3782481</v>
      </c>
      <c r="CE663" s="68">
        <f t="shared" si="580"/>
        <v>3829178.2962962966</v>
      </c>
      <c r="CF663" s="62">
        <v>22.9</v>
      </c>
      <c r="CG663" s="62">
        <v>19.2</v>
      </c>
      <c r="CH663" s="62">
        <v>3.9</v>
      </c>
      <c r="CI663" s="62">
        <v>4.5999999999999996</v>
      </c>
      <c r="CJ663" s="63">
        <f t="shared" si="583"/>
        <v>7.1555423045512887</v>
      </c>
      <c r="CK663" s="62">
        <v>2.7</v>
      </c>
      <c r="CL663" s="63">
        <f t="shared" si="584"/>
        <v>4.1999922222366264</v>
      </c>
      <c r="CM663" s="62">
        <v>8.5</v>
      </c>
      <c r="CN663" t="s">
        <v>2040</v>
      </c>
      <c r="CO663" t="s">
        <v>3055</v>
      </c>
      <c r="CQ663" t="s">
        <v>3079</v>
      </c>
      <c r="CR663">
        <v>70</v>
      </c>
      <c r="CS663">
        <v>182</v>
      </c>
      <c r="CT663">
        <v>26</v>
      </c>
      <c r="CU663" t="s">
        <v>3402</v>
      </c>
      <c r="CZ663" s="72">
        <v>1015000</v>
      </c>
      <c r="DA663">
        <v>0</v>
      </c>
    </row>
    <row r="664" spans="1:105" x14ac:dyDescent="0.2">
      <c r="A664" s="38" t="s">
        <v>2452</v>
      </c>
      <c r="B664" t="s">
        <v>959</v>
      </c>
      <c r="C664" t="s">
        <v>959</v>
      </c>
      <c r="D664" s="82" t="s">
        <v>959</v>
      </c>
      <c r="E664" t="str">
        <f t="shared" si="559"/>
        <v xml:space="preserve">Franzen, Johan </v>
      </c>
      <c r="F664" t="s">
        <v>2646</v>
      </c>
      <c r="G664" t="s">
        <v>1537</v>
      </c>
      <c r="H664">
        <v>69</v>
      </c>
      <c r="I664">
        <v>10</v>
      </c>
      <c r="J664">
        <v>20</v>
      </c>
      <c r="K664">
        <f>I664+J664</f>
        <v>30</v>
      </c>
      <c r="L664">
        <v>20</v>
      </c>
      <c r="M664">
        <v>37</v>
      </c>
      <c r="N664">
        <v>151</v>
      </c>
      <c r="O664" s="4">
        <f t="shared" si="581"/>
        <v>6.6225165562913912E-2</v>
      </c>
      <c r="P664">
        <v>1494</v>
      </c>
      <c r="Q664">
        <v>2</v>
      </c>
      <c r="R664">
        <v>0</v>
      </c>
      <c r="S664">
        <v>18</v>
      </c>
      <c r="T664">
        <v>27</v>
      </c>
      <c r="U664" s="4">
        <f t="shared" si="582"/>
        <v>0.4</v>
      </c>
      <c r="V664" s="40">
        <v>1.1000000000000001</v>
      </c>
      <c r="W664">
        <v>0</v>
      </c>
      <c r="X664">
        <v>1</v>
      </c>
      <c r="Y664">
        <v>1</v>
      </c>
      <c r="Z664">
        <v>3</v>
      </c>
      <c r="AA664">
        <f>I664-W664-Y664</f>
        <v>9</v>
      </c>
      <c r="AB664">
        <f>J664-X664-Z664</f>
        <v>16</v>
      </c>
      <c r="AC664" s="9">
        <f t="shared" si="560"/>
        <v>0</v>
      </c>
      <c r="AD664" s="9">
        <f t="shared" si="561"/>
        <v>3.5225048923679059</v>
      </c>
      <c r="AE664" s="9">
        <f t="shared" si="562"/>
        <v>1.7740981667652278</v>
      </c>
      <c r="AF664" s="9">
        <f t="shared" si="563"/>
        <v>5.3222945002956834</v>
      </c>
      <c r="AG664" s="9">
        <f t="shared" si="564"/>
        <v>13.149083825409386</v>
      </c>
      <c r="AH664" s="9">
        <f t="shared" si="565"/>
        <v>23.376149022950024</v>
      </c>
      <c r="AI664" s="6">
        <f t="shared" si="566"/>
        <v>2.5567662993851585</v>
      </c>
      <c r="AJ664" s="6">
        <f t="shared" si="567"/>
        <v>2.8180039138943247</v>
      </c>
      <c r="AK664" s="6">
        <f t="shared" si="568"/>
        <v>1.4192785334121822</v>
      </c>
      <c r="AL664" s="6">
        <f t="shared" si="569"/>
        <v>1.3879588482376575</v>
      </c>
      <c r="AM664" s="6">
        <f t="shared" si="570"/>
        <v>0.70450097847358117</v>
      </c>
      <c r="AN664" s="6">
        <f t="shared" si="571"/>
        <v>6.0319337670017745</v>
      </c>
      <c r="AO664" s="33">
        <v>821.35</v>
      </c>
      <c r="AP664" s="33">
        <v>85.166666666666671</v>
      </c>
      <c r="AQ664" s="33">
        <v>169.1</v>
      </c>
      <c r="AR664" s="32">
        <v>1075.6166666666668</v>
      </c>
      <c r="AS664" s="40">
        <v>34</v>
      </c>
      <c r="AT664" s="40">
        <v>110</v>
      </c>
      <c r="AU664" s="40">
        <v>49</v>
      </c>
      <c r="AV664" s="40">
        <v>25</v>
      </c>
      <c r="AW664" s="40">
        <v>41</v>
      </c>
      <c r="AX664" s="9">
        <f t="shared" si="572"/>
        <v>1.8965864542820396</v>
      </c>
      <c r="AY664" s="9">
        <f t="shared" si="573"/>
        <v>6.1360149991477746</v>
      </c>
      <c r="AZ664" s="9">
        <f t="shared" si="574"/>
        <v>2.7333157723476456</v>
      </c>
      <c r="BA664" s="9">
        <f t="shared" si="575"/>
        <v>1.3945488634426761</v>
      </c>
      <c r="BB664" s="9">
        <f t="shared" si="576"/>
        <v>2.2870601360459886</v>
      </c>
      <c r="BC664" s="9">
        <f t="shared" si="577"/>
        <v>11.903623188405797</v>
      </c>
      <c r="BD664" s="9">
        <f t="shared" si="578"/>
        <v>2.4507246376811596</v>
      </c>
      <c r="BE664" s="9">
        <f t="shared" si="579"/>
        <v>1.2342995169082127</v>
      </c>
      <c r="BF664" s="3">
        <v>35</v>
      </c>
      <c r="BG664" s="3">
        <v>4</v>
      </c>
      <c r="BH664" s="3">
        <v>4</v>
      </c>
      <c r="BI664" s="3">
        <v>43</v>
      </c>
      <c r="BJ664" s="3">
        <v>19</v>
      </c>
      <c r="BK664" s="3">
        <v>1</v>
      </c>
      <c r="BL664" s="3">
        <v>17</v>
      </c>
      <c r="BM664" s="3">
        <v>37</v>
      </c>
      <c r="BN664" s="34">
        <f t="shared" si="585"/>
        <v>41.968334934409214</v>
      </c>
      <c r="BO664" s="34">
        <f t="shared" si="586"/>
        <v>78.035858377815899</v>
      </c>
      <c r="BP664" s="34">
        <v>15.162418044046168</v>
      </c>
      <c r="BQ664" s="34">
        <v>-3.8822323582937988</v>
      </c>
      <c r="BR664" s="34">
        <v>2.8560160446318475E-3</v>
      </c>
      <c r="BS664" s="34">
        <v>3.5587868019344553</v>
      </c>
      <c r="BT664" s="34">
        <v>2.9668139093563402</v>
      </c>
      <c r="BU664" s="34">
        <f t="shared" si="587"/>
        <v>17.808642413087796</v>
      </c>
      <c r="BV664" s="34">
        <f t="shared" si="588"/>
        <v>33.113362715504827</v>
      </c>
      <c r="BW664" s="34">
        <v>13.371230086410989</v>
      </c>
      <c r="BX664" s="34">
        <v>0.11100029465449078</v>
      </c>
      <c r="BY664" s="34">
        <v>8.1702075050561298</v>
      </c>
      <c r="BZ664" s="34">
        <v>2.5072546351998035</v>
      </c>
      <c r="CA664" s="34">
        <f t="shared" si="589"/>
        <v>24.159692521321414</v>
      </c>
      <c r="CB664" s="34">
        <f t="shared" si="590"/>
        <v>44.922495662311064</v>
      </c>
      <c r="CC664" s="15">
        <v>85</v>
      </c>
      <c r="CD664" s="7">
        <v>1756917</v>
      </c>
      <c r="CE664" s="68">
        <f t="shared" si="580"/>
        <v>2087930.3478260869</v>
      </c>
      <c r="CF664" s="9">
        <v>17.8</v>
      </c>
      <c r="CG664" s="9">
        <v>22.1</v>
      </c>
      <c r="CH664" s="9">
        <v>8.8000000000000007</v>
      </c>
      <c r="CI664" s="9">
        <v>2.2999999999999998</v>
      </c>
      <c r="CJ664" s="9">
        <f t="shared" si="583"/>
        <v>3.4589500332109333</v>
      </c>
      <c r="CK664" s="9">
        <v>4.3</v>
      </c>
      <c r="CL664" s="9">
        <f t="shared" si="584"/>
        <v>6.4667326707856585</v>
      </c>
      <c r="CM664" s="9">
        <v>6.7</v>
      </c>
      <c r="CN664" t="s">
        <v>1583</v>
      </c>
      <c r="CO664" t="s">
        <v>3030</v>
      </c>
      <c r="CQ664" t="s">
        <v>2436</v>
      </c>
      <c r="CR664">
        <v>75</v>
      </c>
      <c r="CS664">
        <v>218</v>
      </c>
      <c r="CT664">
        <v>93</v>
      </c>
      <c r="CU664" t="s">
        <v>3402</v>
      </c>
      <c r="CV664" t="s">
        <v>2382</v>
      </c>
      <c r="CW664">
        <v>2</v>
      </c>
      <c r="CX664">
        <v>1</v>
      </c>
      <c r="CY664">
        <v>1</v>
      </c>
      <c r="CZ664" s="70"/>
      <c r="DA664">
        <v>0</v>
      </c>
    </row>
    <row r="665" spans="1:105" x14ac:dyDescent="0.2">
      <c r="A665" s="44" t="s">
        <v>2372</v>
      </c>
      <c r="B665" s="43" t="s">
        <v>959</v>
      </c>
      <c r="C665" s="43" t="s">
        <v>959</v>
      </c>
      <c r="D665" s="82" t="s">
        <v>959</v>
      </c>
      <c r="E665" s="42" t="str">
        <f t="shared" si="559"/>
        <v xml:space="preserve">Franzen, Johan </v>
      </c>
      <c r="F665" s="42" t="s">
        <v>2646</v>
      </c>
      <c r="G665" s="45" t="s">
        <v>2378</v>
      </c>
      <c r="H665" s="43">
        <v>72</v>
      </c>
      <c r="I665" s="64">
        <v>27</v>
      </c>
      <c r="J665" s="64">
        <v>11</v>
      </c>
      <c r="K665" s="64">
        <v>38</v>
      </c>
      <c r="L665" s="43">
        <v>12</v>
      </c>
      <c r="M665">
        <v>51</v>
      </c>
      <c r="N665">
        <v>199</v>
      </c>
      <c r="O665" s="4">
        <f t="shared" si="581"/>
        <v>0.135678391959799</v>
      </c>
      <c r="Q665">
        <v>8</v>
      </c>
      <c r="R665">
        <v>0</v>
      </c>
      <c r="S665">
        <v>189</v>
      </c>
      <c r="T665">
        <v>201</v>
      </c>
      <c r="U665" s="4">
        <f t="shared" si="582"/>
        <v>0.48461538461538461</v>
      </c>
      <c r="V665">
        <v>9.6999999999999993</v>
      </c>
      <c r="W665">
        <v>14</v>
      </c>
      <c r="X665">
        <v>2</v>
      </c>
      <c r="Y665">
        <v>0</v>
      </c>
      <c r="Z665">
        <v>1</v>
      </c>
      <c r="AA665">
        <v>13</v>
      </c>
      <c r="AB665">
        <v>8</v>
      </c>
      <c r="AC665" s="9">
        <f t="shared" si="560"/>
        <v>22.291021671826623</v>
      </c>
      <c r="AD665" s="9">
        <f t="shared" si="561"/>
        <v>3.1844316674038038</v>
      </c>
      <c r="AE665" s="9">
        <f t="shared" si="562"/>
        <v>0</v>
      </c>
      <c r="AF665" s="9">
        <f t="shared" si="563"/>
        <v>2.1286660359508041</v>
      </c>
      <c r="AG665" s="9">
        <f t="shared" si="564"/>
        <v>16.472203157172274</v>
      </c>
      <c r="AH665" s="9">
        <f t="shared" si="565"/>
        <v>10.136740404413706</v>
      </c>
      <c r="AI665" s="58">
        <f t="shared" si="566"/>
        <v>2.1540573359379125</v>
      </c>
      <c r="AJ665" s="58">
        <f t="shared" si="567"/>
        <v>9.2348518354710318</v>
      </c>
      <c r="AK665" s="58">
        <f t="shared" si="568"/>
        <v>0.42573320719016083</v>
      </c>
      <c r="AL665" s="58">
        <f t="shared" si="569"/>
        <v>1.4571564331344704</v>
      </c>
      <c r="AM665" s="58">
        <f t="shared" si="570"/>
        <v>0</v>
      </c>
      <c r="AN665" s="58">
        <f t="shared" si="571"/>
        <v>6.8117313150425733</v>
      </c>
      <c r="AO665" s="56">
        <v>947.05</v>
      </c>
      <c r="AP665" s="56">
        <v>188.41666666666666</v>
      </c>
      <c r="AQ665" s="56">
        <v>140.93333333333334</v>
      </c>
      <c r="AR665" s="57">
        <f>SUM(AO665:AQ665)</f>
        <v>1276.4000000000001</v>
      </c>
      <c r="AS665">
        <v>24</v>
      </c>
      <c r="AT665">
        <v>89</v>
      </c>
      <c r="AU665">
        <v>70</v>
      </c>
      <c r="AV665">
        <v>28</v>
      </c>
      <c r="AW665">
        <v>39</v>
      </c>
      <c r="AX665" s="9">
        <f t="shared" si="572"/>
        <v>1.1281729865246004</v>
      </c>
      <c r="AY665" s="9">
        <f t="shared" si="573"/>
        <v>4.1836414916953935</v>
      </c>
      <c r="AZ665" s="9">
        <f t="shared" si="574"/>
        <v>3.2905045440300844</v>
      </c>
      <c r="BA665" s="9">
        <f t="shared" si="575"/>
        <v>1.3162018176120338</v>
      </c>
      <c r="BB665" s="9">
        <f t="shared" si="576"/>
        <v>1.8332811031024756</v>
      </c>
      <c r="BC665" s="33">
        <f t="shared" si="577"/>
        <v>13.153472222222222</v>
      </c>
      <c r="BD665" s="33">
        <f t="shared" si="578"/>
        <v>1.9574074074074075</v>
      </c>
      <c r="BE665" s="33">
        <f t="shared" si="579"/>
        <v>2.6168981481481479</v>
      </c>
      <c r="BF665" s="42">
        <f>BI665-BG665-BH665</f>
        <v>34</v>
      </c>
      <c r="BG665" s="43">
        <v>29</v>
      </c>
      <c r="BH665" s="43">
        <v>1</v>
      </c>
      <c r="BI665" s="43">
        <v>64</v>
      </c>
      <c r="BJ665" s="42">
        <f>BM665-BK665-BL665</f>
        <v>23</v>
      </c>
      <c r="BK665" s="43">
        <v>0</v>
      </c>
      <c r="BL665" s="43">
        <v>16</v>
      </c>
      <c r="BM665" s="43">
        <v>39</v>
      </c>
      <c r="BN665" s="34">
        <f t="shared" si="585"/>
        <v>53.735181249040551</v>
      </c>
      <c r="BO665" s="34">
        <f t="shared" si="586"/>
        <v>84.198027654403859</v>
      </c>
      <c r="BP665" s="33">
        <v>12.155963273714097</v>
      </c>
      <c r="BQ665" s="33">
        <v>18.417733217324884</v>
      </c>
      <c r="BR665" s="33">
        <v>0.1127118363638118</v>
      </c>
      <c r="BS665" s="33">
        <v>-0.66454535388210412</v>
      </c>
      <c r="BT665" s="33">
        <v>4.1084685694390615</v>
      </c>
      <c r="BU665" s="9">
        <f t="shared" si="587"/>
        <v>34.130331542959752</v>
      </c>
      <c r="BV665" s="34">
        <f t="shared" si="588"/>
        <v>53.479052872077325</v>
      </c>
      <c r="BW665" s="33">
        <v>14.654936902290311</v>
      </c>
      <c r="BX665" s="33">
        <v>0.75326372419451293</v>
      </c>
      <c r="BY665" s="33">
        <v>5.7425669693501842</v>
      </c>
      <c r="BZ665" s="33">
        <v>-1.5459178897542099</v>
      </c>
      <c r="CA665" s="9">
        <f t="shared" si="589"/>
        <v>19.604849706080795</v>
      </c>
      <c r="CB665" s="34">
        <f t="shared" si="590"/>
        <v>30.718974782326534</v>
      </c>
      <c r="CC665" s="47">
        <v>76.107169999999996</v>
      </c>
      <c r="CD665">
        <v>4533007</v>
      </c>
      <c r="CE665" s="68">
        <f t="shared" si="580"/>
        <v>5162591.305555555</v>
      </c>
      <c r="CF665" s="62">
        <v>23.3</v>
      </c>
      <c r="CG665" s="62">
        <v>23.1</v>
      </c>
      <c r="CH665" s="62">
        <v>5.4</v>
      </c>
      <c r="CI665" s="62">
        <v>5.4</v>
      </c>
      <c r="CJ665" s="63">
        <f t="shared" si="583"/>
        <v>6.7258290518449328</v>
      </c>
      <c r="CK665" s="62">
        <v>3.7</v>
      </c>
      <c r="CL665" s="63">
        <f t="shared" si="584"/>
        <v>4.6084384244122685</v>
      </c>
      <c r="CM665" s="62">
        <v>9.6</v>
      </c>
      <c r="CN665" t="s">
        <v>2062</v>
      </c>
      <c r="CO665" t="s">
        <v>3030</v>
      </c>
      <c r="CQ665" t="s">
        <v>2436</v>
      </c>
      <c r="CR665">
        <v>75</v>
      </c>
      <c r="CS665">
        <v>220</v>
      </c>
      <c r="CT665">
        <v>93</v>
      </c>
      <c r="CU665" t="s">
        <v>3402</v>
      </c>
      <c r="CZ665" s="72">
        <v>941666.66666666663</v>
      </c>
      <c r="DA665">
        <v>0</v>
      </c>
    </row>
    <row r="666" spans="1:105" x14ac:dyDescent="0.2">
      <c r="A666" s="44" t="s">
        <v>2372</v>
      </c>
      <c r="B666" s="43"/>
      <c r="C666" s="43" t="s">
        <v>959</v>
      </c>
      <c r="D666" s="82" t="s">
        <v>959</v>
      </c>
      <c r="E666" s="42" t="str">
        <f t="shared" si="559"/>
        <v xml:space="preserve">Ericsson, Jonathan </v>
      </c>
      <c r="F666" s="42" t="s">
        <v>2623</v>
      </c>
      <c r="G666" s="45" t="s">
        <v>2374</v>
      </c>
      <c r="H666" s="43">
        <v>8</v>
      </c>
      <c r="I666" s="64">
        <v>1</v>
      </c>
      <c r="J666" s="64">
        <v>0</v>
      </c>
      <c r="K666" s="64">
        <v>1</v>
      </c>
      <c r="L666" s="43">
        <v>-3</v>
      </c>
      <c r="M666">
        <v>4</v>
      </c>
      <c r="N666">
        <v>19</v>
      </c>
      <c r="O666" s="4">
        <f t="shared" si="581"/>
        <v>5.2631578947368418E-2</v>
      </c>
      <c r="Q666">
        <v>0</v>
      </c>
      <c r="R666">
        <v>0</v>
      </c>
      <c r="S666">
        <v>0</v>
      </c>
      <c r="T666">
        <v>0</v>
      </c>
      <c r="U666" s="4">
        <f t="shared" si="582"/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 s="9">
        <f t="shared" si="560"/>
        <v>22.727272727272727</v>
      </c>
      <c r="AD666" s="9">
        <f t="shared" si="561"/>
        <v>0</v>
      </c>
      <c r="AE666" s="9">
        <f t="shared" si="562"/>
        <v>0</v>
      </c>
      <c r="AF666" s="9">
        <f t="shared" si="563"/>
        <v>0</v>
      </c>
      <c r="AG666" s="9">
        <f t="shared" si="564"/>
        <v>0</v>
      </c>
      <c r="AH666" s="9">
        <f t="shared" si="565"/>
        <v>0</v>
      </c>
      <c r="AI666" s="58">
        <f t="shared" si="566"/>
        <v>1.1394207944294983</v>
      </c>
      <c r="AJ666" s="58">
        <f t="shared" si="567"/>
        <v>4.5454545454545459</v>
      </c>
      <c r="AK666" s="58">
        <f t="shared" si="568"/>
        <v>0</v>
      </c>
      <c r="AL666" s="58">
        <f t="shared" si="569"/>
        <v>2.8485519860737458</v>
      </c>
      <c r="AM666" s="58">
        <f t="shared" si="570"/>
        <v>0</v>
      </c>
      <c r="AN666" s="58">
        <f t="shared" si="571"/>
        <v>6.5099457504520792</v>
      </c>
      <c r="AO666" s="56">
        <v>105.31666666666666</v>
      </c>
      <c r="AP666" s="56">
        <v>13.2</v>
      </c>
      <c r="AQ666" s="56">
        <v>9.2166666666666668</v>
      </c>
      <c r="AR666" s="57">
        <f>SUM(AO666:AQ666)</f>
        <v>127.73333333333333</v>
      </c>
      <c r="AS666">
        <v>3</v>
      </c>
      <c r="AT666">
        <v>9</v>
      </c>
      <c r="AU666">
        <v>5</v>
      </c>
      <c r="AV666">
        <v>9</v>
      </c>
      <c r="AW666">
        <v>0</v>
      </c>
      <c r="AX666" s="9">
        <f t="shared" si="572"/>
        <v>1.4091858037578289</v>
      </c>
      <c r="AY666" s="9">
        <f t="shared" si="573"/>
        <v>4.2275574112734864</v>
      </c>
      <c r="AZ666" s="9">
        <f t="shared" si="574"/>
        <v>2.3486430062630479</v>
      </c>
      <c r="BA666" s="9">
        <f t="shared" si="575"/>
        <v>4.2275574112734864</v>
      </c>
      <c r="BB666" s="9">
        <f t="shared" si="576"/>
        <v>0</v>
      </c>
      <c r="BC666" s="33">
        <f t="shared" si="577"/>
        <v>13.164583333333333</v>
      </c>
      <c r="BD666" s="33">
        <f t="shared" si="578"/>
        <v>1.1520833333333333</v>
      </c>
      <c r="BE666" s="33">
        <f t="shared" si="579"/>
        <v>1.65</v>
      </c>
      <c r="BF666" s="42">
        <f>BI666-BG666-BH666</f>
        <v>2</v>
      </c>
      <c r="BG666" s="43">
        <v>1</v>
      </c>
      <c r="BH666" s="43">
        <v>0</v>
      </c>
      <c r="BI666" s="43">
        <v>3</v>
      </c>
      <c r="BJ666" s="42">
        <f>BM666-BK666-BL666</f>
        <v>5</v>
      </c>
      <c r="BK666" s="43">
        <v>0</v>
      </c>
      <c r="BL666" s="43">
        <v>1</v>
      </c>
      <c r="BM666" s="43">
        <v>6</v>
      </c>
      <c r="BN666" s="34">
        <f t="shared" si="585"/>
        <v>3.1679800143664156</v>
      </c>
      <c r="BO666" s="34">
        <f t="shared" si="586"/>
        <v>49.603027364818615</v>
      </c>
      <c r="BP666" s="33">
        <v>-0.82313196354743612</v>
      </c>
      <c r="BQ666" s="33">
        <v>1.389984867080764</v>
      </c>
      <c r="BR666" s="33">
        <v>-2.7096431783175536E-2</v>
      </c>
      <c r="BS666" s="33">
        <v>-2.211752776398946E-2</v>
      </c>
      <c r="BT666" s="33">
        <v>0</v>
      </c>
      <c r="BU666" s="9">
        <f t="shared" si="587"/>
        <v>0.51763894398616284</v>
      </c>
      <c r="BV666" s="34">
        <f t="shared" si="588"/>
        <v>8.104993903749941</v>
      </c>
      <c r="BW666" s="33">
        <v>1.6960490697354071</v>
      </c>
      <c r="BX666" s="33">
        <v>0.38665104131280709</v>
      </c>
      <c r="BY666" s="33">
        <v>0.48801199405797718</v>
      </c>
      <c r="BZ666" s="33">
        <v>7.9628965274061547E-2</v>
      </c>
      <c r="CA666" s="9">
        <f t="shared" si="589"/>
        <v>2.6503410703802528</v>
      </c>
      <c r="CB666" s="34">
        <f t="shared" si="590"/>
        <v>41.498033461068673</v>
      </c>
      <c r="CE666" s="68">
        <f t="shared" si="580"/>
        <v>165000</v>
      </c>
      <c r="CF666" s="62">
        <v>2.2999999999999998</v>
      </c>
      <c r="CG666" s="62">
        <v>2.6</v>
      </c>
      <c r="CH666" s="62">
        <v>-4</v>
      </c>
      <c r="CI666" s="62">
        <v>0</v>
      </c>
      <c r="CJ666" s="63">
        <f t="shared" si="583"/>
        <v>0</v>
      </c>
      <c r="CK666" s="62">
        <v>-0.6</v>
      </c>
      <c r="CL666" s="63">
        <f t="shared" si="584"/>
        <v>-7.9920079920079941</v>
      </c>
      <c r="CM666" s="62">
        <v>-0.6</v>
      </c>
      <c r="CN666" t="s">
        <v>2072</v>
      </c>
      <c r="CO666" t="s">
        <v>2073</v>
      </c>
      <c r="CQ666" t="s">
        <v>2436</v>
      </c>
      <c r="CR666">
        <v>76</v>
      </c>
      <c r="CS666">
        <v>206</v>
      </c>
      <c r="CT666">
        <v>52</v>
      </c>
      <c r="CU666" t="s">
        <v>3402</v>
      </c>
      <c r="CV666" t="s">
        <v>3090</v>
      </c>
      <c r="CZ666" s="72">
        <v>495000</v>
      </c>
      <c r="DA666">
        <v>0</v>
      </c>
    </row>
    <row r="667" spans="1:105" x14ac:dyDescent="0.2">
      <c r="A667" s="44" t="s">
        <v>2372</v>
      </c>
      <c r="B667" s="43"/>
      <c r="C667" s="43" t="s">
        <v>959</v>
      </c>
      <c r="D667" s="42" t="s">
        <v>959</v>
      </c>
      <c r="E667" s="42" t="str">
        <f t="shared" si="559"/>
        <v xml:space="preserve">Abdelkader, Justin </v>
      </c>
      <c r="F667" s="42" t="s">
        <v>2453</v>
      </c>
      <c r="G667" s="45" t="s">
        <v>1540</v>
      </c>
      <c r="H667" s="43">
        <v>2</v>
      </c>
      <c r="I667" s="64">
        <v>0</v>
      </c>
      <c r="J667" s="64">
        <v>0</v>
      </c>
      <c r="K667" s="64">
        <v>0</v>
      </c>
      <c r="L667" s="43">
        <v>0</v>
      </c>
      <c r="M667">
        <v>2</v>
      </c>
      <c r="N667">
        <v>6</v>
      </c>
      <c r="O667" s="4">
        <f t="shared" si="581"/>
        <v>0</v>
      </c>
      <c r="Q667">
        <v>0</v>
      </c>
      <c r="R667">
        <v>0</v>
      </c>
      <c r="S667">
        <v>5</v>
      </c>
      <c r="T667">
        <v>7</v>
      </c>
      <c r="U667" s="4">
        <f t="shared" si="582"/>
        <v>0.41666666666666669</v>
      </c>
      <c r="V667">
        <v>10.4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9">
        <f t="shared" si="560"/>
        <v>0</v>
      </c>
      <c r="AD667" s="9">
        <f t="shared" si="561"/>
        <v>0</v>
      </c>
      <c r="AE667" s="9">
        <f t="shared" si="562"/>
        <v>0</v>
      </c>
      <c r="AF667" s="9">
        <f t="shared" si="563"/>
        <v>0</v>
      </c>
      <c r="AG667" s="9">
        <f t="shared" si="564"/>
        <v>0</v>
      </c>
      <c r="AH667" s="9">
        <f t="shared" si="565"/>
        <v>0</v>
      </c>
      <c r="AI667" s="58">
        <f t="shared" si="566"/>
        <v>2.6068066618392471</v>
      </c>
      <c r="AJ667" s="58">
        <f t="shared" si="567"/>
        <v>0</v>
      </c>
      <c r="AK667" s="58">
        <f t="shared" si="568"/>
        <v>0</v>
      </c>
      <c r="AL667" s="58">
        <f t="shared" si="569"/>
        <v>2.6068066618392471</v>
      </c>
      <c r="AM667" s="58">
        <f t="shared" si="570"/>
        <v>0</v>
      </c>
      <c r="AN667" s="58">
        <f t="shared" si="571"/>
        <v>0</v>
      </c>
      <c r="AO667" s="56">
        <v>23.016666666666666</v>
      </c>
      <c r="AP667" s="56">
        <v>0</v>
      </c>
      <c r="AQ667" s="56">
        <v>1.4166666666666667</v>
      </c>
      <c r="AR667" s="57">
        <f>SUM(AO667:AQ667)</f>
        <v>24.433333333333334</v>
      </c>
      <c r="AS667">
        <v>0</v>
      </c>
      <c r="AT667">
        <v>5</v>
      </c>
      <c r="AU667">
        <v>2</v>
      </c>
      <c r="AV667">
        <v>0</v>
      </c>
      <c r="AW667">
        <v>1</v>
      </c>
      <c r="AX667" s="9">
        <f t="shared" si="572"/>
        <v>0</v>
      </c>
      <c r="AY667" s="9">
        <f t="shared" si="573"/>
        <v>12.278308321964529</v>
      </c>
      <c r="AZ667" s="9">
        <f t="shared" si="574"/>
        <v>4.9113233287858113</v>
      </c>
      <c r="BA667" s="9">
        <f t="shared" si="575"/>
        <v>0</v>
      </c>
      <c r="BB667" s="9">
        <f t="shared" si="576"/>
        <v>2.4556616643929057</v>
      </c>
      <c r="BC667" s="33">
        <f t="shared" si="577"/>
        <v>11.508333333333333</v>
      </c>
      <c r="BD667" s="33">
        <f t="shared" si="578"/>
        <v>0.70833333333333337</v>
      </c>
      <c r="BE667" s="33">
        <f t="shared" si="579"/>
        <v>0</v>
      </c>
      <c r="BF667" s="42">
        <f>BI667-BG667-BH667</f>
        <v>1</v>
      </c>
      <c r="BG667" s="43">
        <v>0</v>
      </c>
      <c r="BH667" s="43">
        <v>0</v>
      </c>
      <c r="BI667" s="43">
        <v>1</v>
      </c>
      <c r="BJ667" s="42">
        <f>BM667-BK667-BL667</f>
        <v>1</v>
      </c>
      <c r="BK667" s="43">
        <v>0</v>
      </c>
      <c r="BL667" s="43">
        <v>0</v>
      </c>
      <c r="BM667" s="43">
        <v>1</v>
      </c>
      <c r="BN667" s="34">
        <f t="shared" si="585"/>
        <v>-0.85797109010196937</v>
      </c>
      <c r="BO667" s="34">
        <f t="shared" si="586"/>
        <v>-70.229557170693269</v>
      </c>
      <c r="BP667" s="33">
        <v>-0.5575877515683566</v>
      </c>
      <c r="BQ667" s="33">
        <v>0</v>
      </c>
      <c r="BR667" s="33">
        <v>-0.17783506418539549</v>
      </c>
      <c r="BS667" s="33">
        <v>-1.7885430254053095E-2</v>
      </c>
      <c r="BT667" s="33">
        <v>0</v>
      </c>
      <c r="BU667" s="9">
        <f t="shared" si="587"/>
        <v>-0.75330824600780522</v>
      </c>
      <c r="BV667" s="34">
        <f t="shared" si="588"/>
        <v>-61.662339373080918</v>
      </c>
      <c r="BW667" s="33">
        <v>0.18400392602191037</v>
      </c>
      <c r="BX667" s="33">
        <v>0</v>
      </c>
      <c r="BY667" s="33">
        <v>0.17569691927774689</v>
      </c>
      <c r="BZ667" s="33">
        <v>-0.46436368939382144</v>
      </c>
      <c r="CA667" s="9">
        <f t="shared" si="589"/>
        <v>-0.10466284409416415</v>
      </c>
      <c r="CB667" s="34">
        <f t="shared" si="590"/>
        <v>-8.5672177976123454</v>
      </c>
      <c r="CE667" s="68">
        <f t="shared" si="580"/>
        <v>165000</v>
      </c>
      <c r="CF667" s="62">
        <v>0.6</v>
      </c>
      <c r="CG667" s="62">
        <v>0.5</v>
      </c>
      <c r="CH667" s="62">
        <v>-0.3</v>
      </c>
      <c r="CI667" s="62">
        <v>-0.3</v>
      </c>
      <c r="CJ667" s="63">
        <f t="shared" si="583"/>
        <v>-23.210831721470019</v>
      </c>
      <c r="CK667" s="62">
        <v>0</v>
      </c>
      <c r="CL667" s="63">
        <f t="shared" si="584"/>
        <v>0</v>
      </c>
      <c r="CM667" s="62">
        <v>-0.2</v>
      </c>
      <c r="CN667" t="s">
        <v>2093</v>
      </c>
      <c r="CO667" t="s">
        <v>2094</v>
      </c>
      <c r="CP667" t="s">
        <v>3105</v>
      </c>
      <c r="CQ667" t="s">
        <v>2414</v>
      </c>
      <c r="CR667">
        <v>73</v>
      </c>
      <c r="CS667">
        <v>215</v>
      </c>
      <c r="CT667">
        <v>8</v>
      </c>
      <c r="CU667" t="s">
        <v>3402</v>
      </c>
      <c r="CV667" t="s">
        <v>3090</v>
      </c>
      <c r="CZ667" s="72">
        <v>0</v>
      </c>
      <c r="DA667">
        <v>0</v>
      </c>
    </row>
    <row r="668" spans="1:105" x14ac:dyDescent="0.2">
      <c r="A668" s="38" t="s">
        <v>2452</v>
      </c>
      <c r="B668" t="s">
        <v>959</v>
      </c>
      <c r="C668" t="s">
        <v>959</v>
      </c>
      <c r="D668" s="82" t="s">
        <v>959</v>
      </c>
      <c r="E668" t="str">
        <f t="shared" si="559"/>
        <v xml:space="preserve">Maltby, Kirk </v>
      </c>
      <c r="F668" t="s">
        <v>323</v>
      </c>
      <c r="G668" t="s">
        <v>1540</v>
      </c>
      <c r="H668">
        <v>82</v>
      </c>
      <c r="I668">
        <v>6</v>
      </c>
      <c r="J668">
        <v>5</v>
      </c>
      <c r="K668">
        <f>I668+J668</f>
        <v>11</v>
      </c>
      <c r="L668">
        <v>-9</v>
      </c>
      <c r="M668">
        <v>50</v>
      </c>
      <c r="N668">
        <v>113</v>
      </c>
      <c r="O668" s="4">
        <f t="shared" si="581"/>
        <v>5.3097345132743362E-2</v>
      </c>
      <c r="P668">
        <v>1634</v>
      </c>
      <c r="Q668">
        <v>0</v>
      </c>
      <c r="R668">
        <v>0</v>
      </c>
      <c r="S668">
        <v>4</v>
      </c>
      <c r="T668">
        <v>10</v>
      </c>
      <c r="U668" s="4">
        <f t="shared" si="582"/>
        <v>0.2857142857142857</v>
      </c>
      <c r="V668" s="40">
        <v>0.3</v>
      </c>
      <c r="W668">
        <v>0</v>
      </c>
      <c r="X668">
        <v>0</v>
      </c>
      <c r="Y668">
        <v>0</v>
      </c>
      <c r="Z668">
        <v>0</v>
      </c>
      <c r="AA668">
        <f>I668-W668-Y668</f>
        <v>6</v>
      </c>
      <c r="AB668">
        <f>J668-X668-Z668</f>
        <v>5</v>
      </c>
      <c r="AC668" s="9">
        <f t="shared" si="560"/>
        <v>0</v>
      </c>
      <c r="AD668" s="9">
        <f t="shared" si="561"/>
        <v>0</v>
      </c>
      <c r="AE668" s="9">
        <f t="shared" si="562"/>
        <v>0</v>
      </c>
      <c r="AF668" s="9">
        <f t="shared" si="563"/>
        <v>0</v>
      </c>
      <c r="AG668" s="9">
        <f t="shared" si="564"/>
        <v>8.3468583352654768</v>
      </c>
      <c r="AH668" s="9">
        <f t="shared" si="565"/>
        <v>6.9557152793878965</v>
      </c>
      <c r="AI668" s="6">
        <f t="shared" si="566"/>
        <v>1.4607002086714584</v>
      </c>
      <c r="AJ668" s="6">
        <f t="shared" si="567"/>
        <v>0</v>
      </c>
      <c r="AK668" s="6">
        <f t="shared" si="568"/>
        <v>0</v>
      </c>
      <c r="AL668" s="6">
        <f t="shared" si="569"/>
        <v>2.1562717366102482</v>
      </c>
      <c r="AM668" s="6">
        <f t="shared" si="570"/>
        <v>0</v>
      </c>
      <c r="AN668" s="6">
        <f t="shared" si="571"/>
        <v>4.1018963131765291</v>
      </c>
      <c r="AO668" s="32">
        <v>862.6</v>
      </c>
      <c r="AP668" s="32">
        <v>14.05</v>
      </c>
      <c r="AQ668" s="32">
        <v>204.7833333333333</v>
      </c>
      <c r="AR668" s="32">
        <v>1081.4333333333332</v>
      </c>
      <c r="AS668" s="40">
        <v>38</v>
      </c>
      <c r="AT668" s="40">
        <v>125</v>
      </c>
      <c r="AU668" s="40">
        <v>62</v>
      </c>
      <c r="AV668" s="40">
        <v>29</v>
      </c>
      <c r="AW668" s="40">
        <v>39</v>
      </c>
      <c r="AX668" s="9">
        <f t="shared" si="572"/>
        <v>2.1083130413340321</v>
      </c>
      <c r="AY668" s="9">
        <f t="shared" si="573"/>
        <v>6.9352402675461589</v>
      </c>
      <c r="AZ668" s="9">
        <f t="shared" si="574"/>
        <v>3.439879172702895</v>
      </c>
      <c r="BA668" s="9">
        <f t="shared" si="575"/>
        <v>1.6089757420707089</v>
      </c>
      <c r="BB668" s="9">
        <f t="shared" si="576"/>
        <v>2.1637949634744014</v>
      </c>
      <c r="BC668" s="9">
        <f t="shared" si="577"/>
        <v>10.519512195121951</v>
      </c>
      <c r="BD668" s="9">
        <f t="shared" si="578"/>
        <v>2.4973577235772355</v>
      </c>
      <c r="BE668" s="9">
        <f t="shared" si="579"/>
        <v>0.17134146341463416</v>
      </c>
      <c r="BF668" s="3">
        <v>21</v>
      </c>
      <c r="BG668" s="3">
        <v>0</v>
      </c>
      <c r="BH668" s="3">
        <v>0</v>
      </c>
      <c r="BI668" s="3">
        <v>21</v>
      </c>
      <c r="BJ668" s="3">
        <v>31</v>
      </c>
      <c r="BK668" s="3">
        <v>0</v>
      </c>
      <c r="BL668" s="3">
        <v>14</v>
      </c>
      <c r="BM668" s="3">
        <v>45</v>
      </c>
      <c r="BN668" s="34">
        <f t="shared" si="585"/>
        <v>12.503256494923541</v>
      </c>
      <c r="BO668" s="34">
        <f t="shared" si="586"/>
        <v>23.123490111747142</v>
      </c>
      <c r="BP668" s="34">
        <v>-4.3016074780684752</v>
      </c>
      <c r="BQ668" s="34">
        <v>-0.76373809795599545</v>
      </c>
      <c r="BR668" s="34">
        <v>2.8714606670899178E-3</v>
      </c>
      <c r="BS668" s="34">
        <v>-2.6285979929120398</v>
      </c>
      <c r="BT668" s="34">
        <v>0</v>
      </c>
      <c r="BU668" s="34">
        <f t="shared" si="587"/>
        <v>-7.6910721082694202</v>
      </c>
      <c r="BV668" s="34">
        <f t="shared" si="588"/>
        <v>-14.223848796232323</v>
      </c>
      <c r="BW668" s="34">
        <v>9.8784026051359941</v>
      </c>
      <c r="BX668" s="34">
        <v>4.9587401545092093E-2</v>
      </c>
      <c r="BY668" s="34">
        <v>14.409670065985248</v>
      </c>
      <c r="BZ668" s="34">
        <v>-4.1433314694733712</v>
      </c>
      <c r="CA668" s="34">
        <f t="shared" si="589"/>
        <v>20.194328603192961</v>
      </c>
      <c r="CB668" s="34">
        <f t="shared" si="590"/>
        <v>37.34733890797947</v>
      </c>
      <c r="CC668" s="15">
        <v>56</v>
      </c>
      <c r="CD668" s="7">
        <v>165000</v>
      </c>
      <c r="CE668" s="68">
        <f t="shared" si="580"/>
        <v>165000</v>
      </c>
      <c r="CF668" s="9">
        <v>16.899999999999999</v>
      </c>
      <c r="CG668" s="9">
        <v>21</v>
      </c>
      <c r="CH668" s="9">
        <v>-19.7</v>
      </c>
      <c r="CI668" s="9">
        <v>-3.8</v>
      </c>
      <c r="CJ668" s="9">
        <f t="shared" si="583"/>
        <v>-5.8449548810500405</v>
      </c>
      <c r="CK668" s="9">
        <v>-0.6</v>
      </c>
      <c r="CL668" s="9">
        <f t="shared" si="584"/>
        <v>-0.92288761279737486</v>
      </c>
      <c r="CM668" s="9">
        <v>-4.5</v>
      </c>
      <c r="CN668" t="s">
        <v>24</v>
      </c>
      <c r="CO668" t="s">
        <v>25</v>
      </c>
      <c r="CP668" t="s">
        <v>2427</v>
      </c>
      <c r="CQ668" t="s">
        <v>2400</v>
      </c>
      <c r="CR668">
        <v>71</v>
      </c>
      <c r="CS668">
        <v>196</v>
      </c>
      <c r="CT668">
        <v>18</v>
      </c>
      <c r="CU668" t="s">
        <v>3401</v>
      </c>
      <c r="CV668" t="s">
        <v>2382</v>
      </c>
      <c r="CW668">
        <v>0</v>
      </c>
      <c r="CX668">
        <v>0</v>
      </c>
      <c r="CY668">
        <v>0</v>
      </c>
      <c r="CZ668" s="70"/>
      <c r="DA668">
        <v>0</v>
      </c>
    </row>
    <row r="669" spans="1:105" s="18" customFormat="1" x14ac:dyDescent="0.2">
      <c r="A669" s="44" t="s">
        <v>2372</v>
      </c>
      <c r="B669" s="43" t="s">
        <v>959</v>
      </c>
      <c r="C669" s="43" t="s">
        <v>959</v>
      </c>
      <c r="D669" s="82" t="s">
        <v>959</v>
      </c>
      <c r="E669" s="42" t="str">
        <f t="shared" si="559"/>
        <v xml:space="preserve">Maltby, Kirk </v>
      </c>
      <c r="F669" s="42" t="s">
        <v>323</v>
      </c>
      <c r="G669" s="45" t="s">
        <v>2376</v>
      </c>
      <c r="H669" s="43">
        <v>61</v>
      </c>
      <c r="I669" s="64">
        <v>6</v>
      </c>
      <c r="J669" s="64">
        <v>4</v>
      </c>
      <c r="K669" s="64">
        <v>10</v>
      </c>
      <c r="L669" s="43">
        <v>-8</v>
      </c>
      <c r="M669">
        <v>32</v>
      </c>
      <c r="N669">
        <v>70</v>
      </c>
      <c r="O669" s="4">
        <f t="shared" si="581"/>
        <v>8.5714285714285715E-2</v>
      </c>
      <c r="P669"/>
      <c r="Q669">
        <v>1</v>
      </c>
      <c r="R669">
        <v>0</v>
      </c>
      <c r="S669">
        <v>3</v>
      </c>
      <c r="T669">
        <v>4</v>
      </c>
      <c r="U669" s="4">
        <f t="shared" si="582"/>
        <v>0.42857142857142855</v>
      </c>
      <c r="V669">
        <v>0.2</v>
      </c>
      <c r="W669">
        <v>0</v>
      </c>
      <c r="X669">
        <v>0</v>
      </c>
      <c r="Y669">
        <v>0</v>
      </c>
      <c r="Z669">
        <v>0</v>
      </c>
      <c r="AA669">
        <v>6</v>
      </c>
      <c r="AB669">
        <v>4</v>
      </c>
      <c r="AC669" s="9">
        <f t="shared" si="560"/>
        <v>0</v>
      </c>
      <c r="AD669" s="9">
        <f t="shared" si="561"/>
        <v>0</v>
      </c>
      <c r="AE669" s="9">
        <f t="shared" si="562"/>
        <v>0</v>
      </c>
      <c r="AF669" s="9">
        <f t="shared" si="563"/>
        <v>0</v>
      </c>
      <c r="AG669" s="9">
        <f t="shared" si="564"/>
        <v>11.983356449375867</v>
      </c>
      <c r="AH669" s="9">
        <f t="shared" si="565"/>
        <v>7.9889042995839104</v>
      </c>
      <c r="AI669" s="58">
        <f t="shared" si="566"/>
        <v>1.5977808599167822</v>
      </c>
      <c r="AJ669" s="58">
        <f t="shared" si="567"/>
        <v>0</v>
      </c>
      <c r="AK669" s="58">
        <f t="shared" si="568"/>
        <v>0</v>
      </c>
      <c r="AL669" s="58">
        <f t="shared" si="569"/>
        <v>2.3966712898751732</v>
      </c>
      <c r="AM669" s="58">
        <f t="shared" si="570"/>
        <v>0</v>
      </c>
      <c r="AN669" s="58">
        <f t="shared" si="571"/>
        <v>4.6777546777546775</v>
      </c>
      <c r="AO669" s="56">
        <v>600.83333333333337</v>
      </c>
      <c r="AP669" s="56">
        <v>6.6</v>
      </c>
      <c r="AQ669" s="56">
        <v>128.26666666666668</v>
      </c>
      <c r="AR669" s="57">
        <f>SUM(AO669:AQ669)</f>
        <v>735.7</v>
      </c>
      <c r="AS669">
        <v>17</v>
      </c>
      <c r="AT669">
        <v>92</v>
      </c>
      <c r="AU669">
        <v>16</v>
      </c>
      <c r="AV669">
        <v>15</v>
      </c>
      <c r="AW669">
        <v>17</v>
      </c>
      <c r="AX669" s="9">
        <f t="shared" si="572"/>
        <v>1.3864346880521952</v>
      </c>
      <c r="AY669" s="9">
        <f t="shared" si="573"/>
        <v>7.5030583118118788</v>
      </c>
      <c r="AZ669" s="9">
        <f t="shared" si="574"/>
        <v>1.3048797064020659</v>
      </c>
      <c r="BA669" s="9">
        <f t="shared" si="575"/>
        <v>1.223324724751937</v>
      </c>
      <c r="BB669" s="9">
        <f t="shared" si="576"/>
        <v>1.3864346880521952</v>
      </c>
      <c r="BC669" s="33">
        <f t="shared" si="577"/>
        <v>9.8497267759562845</v>
      </c>
      <c r="BD669" s="33">
        <f t="shared" si="578"/>
        <v>2.1027322404371587</v>
      </c>
      <c r="BE669" s="33">
        <f t="shared" si="579"/>
        <v>0.10819672131147541</v>
      </c>
      <c r="BF669" s="42">
        <f>BI669-BG669-BH669</f>
        <v>16</v>
      </c>
      <c r="BG669" s="43">
        <v>0</v>
      </c>
      <c r="BH669" s="43">
        <v>0</v>
      </c>
      <c r="BI669" s="43">
        <v>16</v>
      </c>
      <c r="BJ669" s="42">
        <f>BM669-BK669-BL669</f>
        <v>24</v>
      </c>
      <c r="BK669" s="43">
        <v>0</v>
      </c>
      <c r="BL669" s="43">
        <v>10</v>
      </c>
      <c r="BM669" s="43">
        <v>34</v>
      </c>
      <c r="BN669" s="34">
        <f t="shared" si="585"/>
        <v>12.765329704433249</v>
      </c>
      <c r="BO669" s="34">
        <f t="shared" si="586"/>
        <v>34.702540993430063</v>
      </c>
      <c r="BP669" s="33">
        <v>2.1298525696847297</v>
      </c>
      <c r="BQ669" s="33">
        <v>-0.36254339001215874</v>
      </c>
      <c r="BR669" s="33">
        <v>1.4153376495637917</v>
      </c>
      <c r="BS669" s="33">
        <v>-1.619367896884619</v>
      </c>
      <c r="BT669" s="33">
        <v>0</v>
      </c>
      <c r="BU669" s="9">
        <f t="shared" si="587"/>
        <v>1.5632789323517438</v>
      </c>
      <c r="BV669" s="34">
        <f t="shared" si="588"/>
        <v>4.24977282139933</v>
      </c>
      <c r="BW669" s="33">
        <v>5.6247451515251825</v>
      </c>
      <c r="BX669" s="33">
        <v>2.6385885429546851E-2</v>
      </c>
      <c r="BY669" s="33">
        <v>8.572695795592665</v>
      </c>
      <c r="BZ669" s="33">
        <v>-3.0217760604658896</v>
      </c>
      <c r="CA669" s="9">
        <f t="shared" si="589"/>
        <v>11.202050772081506</v>
      </c>
      <c r="CB669" s="34">
        <f t="shared" si="590"/>
        <v>30.452768172030733</v>
      </c>
      <c r="CC669" s="47">
        <v>57.944603000000001</v>
      </c>
      <c r="CD669">
        <v>996526</v>
      </c>
      <c r="CE669" s="68">
        <f t="shared" si="580"/>
        <v>1339592.3278688525</v>
      </c>
      <c r="CF669" s="62">
        <v>13.1</v>
      </c>
      <c r="CG669" s="62">
        <v>16.100000000000001</v>
      </c>
      <c r="CH669" s="62">
        <v>-14.6</v>
      </c>
      <c r="CI669" s="62">
        <v>-1.9</v>
      </c>
      <c r="CJ669" s="63">
        <f t="shared" si="583"/>
        <v>-4.3649730060879879</v>
      </c>
      <c r="CK669" s="62">
        <v>-0.5</v>
      </c>
      <c r="CL669" s="63">
        <f t="shared" si="584"/>
        <v>-1.1486771068652601</v>
      </c>
      <c r="CM669" s="62">
        <v>-2.4</v>
      </c>
      <c r="CN669" t="s">
        <v>2115</v>
      </c>
      <c r="CO669" t="s">
        <v>25</v>
      </c>
      <c r="CP669" t="s">
        <v>2427</v>
      </c>
      <c r="CQ669" t="s">
        <v>2400</v>
      </c>
      <c r="CR669">
        <v>72</v>
      </c>
      <c r="CS669">
        <v>193</v>
      </c>
      <c r="CT669">
        <v>18</v>
      </c>
      <c r="CU669" t="s">
        <v>3401</v>
      </c>
      <c r="CV669"/>
      <c r="CW669"/>
      <c r="CX669"/>
      <c r="CY669"/>
      <c r="CZ669" s="72">
        <v>883333.33333333337</v>
      </c>
      <c r="DA669">
        <v>0</v>
      </c>
    </row>
    <row r="670" spans="1:105" x14ac:dyDescent="0.2">
      <c r="A670" s="38" t="s">
        <v>2452</v>
      </c>
      <c r="B670" t="s">
        <v>959</v>
      </c>
      <c r="C670" t="s">
        <v>959</v>
      </c>
      <c r="D670" s="82" t="s">
        <v>959</v>
      </c>
      <c r="E670" t="str">
        <f t="shared" si="559"/>
        <v xml:space="preserve">Draper, Kris </v>
      </c>
      <c r="F670" t="s">
        <v>2605</v>
      </c>
      <c r="G670" t="s">
        <v>1537</v>
      </c>
      <c r="H670">
        <v>81</v>
      </c>
      <c r="I670">
        <v>14</v>
      </c>
      <c r="J670">
        <v>15</v>
      </c>
      <c r="K670">
        <f>I670+J670</f>
        <v>29</v>
      </c>
      <c r="L670">
        <v>7</v>
      </c>
      <c r="M670">
        <v>58</v>
      </c>
      <c r="N670">
        <v>157</v>
      </c>
      <c r="O670" s="4">
        <f t="shared" si="581"/>
        <v>8.9171974522292988E-2</v>
      </c>
      <c r="P670">
        <v>1964</v>
      </c>
      <c r="Q670">
        <v>1</v>
      </c>
      <c r="R670">
        <v>0</v>
      </c>
      <c r="S670">
        <v>712</v>
      </c>
      <c r="T670">
        <v>530</v>
      </c>
      <c r="U670" s="4">
        <f t="shared" si="582"/>
        <v>0.57326892109500804</v>
      </c>
      <c r="V670" s="40">
        <v>27.1</v>
      </c>
      <c r="W670">
        <v>0</v>
      </c>
      <c r="X670">
        <v>0</v>
      </c>
      <c r="Y670">
        <v>5</v>
      </c>
      <c r="Z670">
        <v>0</v>
      </c>
      <c r="AA670">
        <f>I670-W670-Y670</f>
        <v>9</v>
      </c>
      <c r="AB670">
        <f>J670-X670-Z670</f>
        <v>15</v>
      </c>
      <c r="AC670" s="9">
        <f t="shared" si="560"/>
        <v>0</v>
      </c>
      <c r="AD670" s="9">
        <f t="shared" si="561"/>
        <v>0</v>
      </c>
      <c r="AE670" s="9">
        <f t="shared" si="562"/>
        <v>5.1694428489373925</v>
      </c>
      <c r="AF670" s="9">
        <f t="shared" si="563"/>
        <v>0</v>
      </c>
      <c r="AG670" s="9">
        <f t="shared" si="564"/>
        <v>10.391443095623728</v>
      </c>
      <c r="AH670" s="9">
        <f t="shared" si="565"/>
        <v>17.319071826039547</v>
      </c>
      <c r="AI670" s="6">
        <f t="shared" si="566"/>
        <v>1.7896374220240865</v>
      </c>
      <c r="AJ670" s="6">
        <f t="shared" si="567"/>
        <v>0</v>
      </c>
      <c r="AK670" s="6">
        <f t="shared" si="568"/>
        <v>1.2406662837449742</v>
      </c>
      <c r="AL670" s="6">
        <f t="shared" si="569"/>
        <v>2.0782886191247458</v>
      </c>
      <c r="AM670" s="6">
        <f t="shared" si="570"/>
        <v>0</v>
      </c>
      <c r="AN670" s="6">
        <f t="shared" si="571"/>
        <v>7.0304422745548525</v>
      </c>
      <c r="AO670" s="32">
        <v>1039.3166666666666</v>
      </c>
      <c r="AP670" s="32">
        <v>27.466666666666665</v>
      </c>
      <c r="AQ670" s="32">
        <v>290.16666666666669</v>
      </c>
      <c r="AR670" s="32">
        <v>1356.95</v>
      </c>
      <c r="AS670" s="40">
        <v>31</v>
      </c>
      <c r="AT670" s="40">
        <v>78</v>
      </c>
      <c r="AU670" s="40">
        <v>37</v>
      </c>
      <c r="AV670" s="40">
        <v>37</v>
      </c>
      <c r="AW670" s="40">
        <v>49</v>
      </c>
      <c r="AX670" s="9">
        <f t="shared" si="572"/>
        <v>1.3707211024724566</v>
      </c>
      <c r="AY670" s="9">
        <f t="shared" si="573"/>
        <v>3.4489111610597294</v>
      </c>
      <c r="AZ670" s="9">
        <f t="shared" si="574"/>
        <v>1.6360219610155127</v>
      </c>
      <c r="BA670" s="9">
        <f t="shared" si="575"/>
        <v>1.6360219610155127</v>
      </c>
      <c r="BB670" s="9">
        <f t="shared" si="576"/>
        <v>2.166623678101625</v>
      </c>
      <c r="BC670" s="9">
        <f t="shared" si="577"/>
        <v>12.831069958847737</v>
      </c>
      <c r="BD670" s="9">
        <f t="shared" si="578"/>
        <v>3.5823045267489713</v>
      </c>
      <c r="BE670" s="9">
        <f t="shared" si="579"/>
        <v>0.33909465020576129</v>
      </c>
      <c r="BF670" s="3">
        <v>31</v>
      </c>
      <c r="BG670" s="3">
        <v>0</v>
      </c>
      <c r="BH670" s="3">
        <v>6</v>
      </c>
      <c r="BI670" s="3">
        <v>37</v>
      </c>
      <c r="BJ670" s="3">
        <v>36</v>
      </c>
      <c r="BK670" s="3">
        <v>0</v>
      </c>
      <c r="BL670" s="3">
        <v>34</v>
      </c>
      <c r="BM670" s="3">
        <v>70</v>
      </c>
      <c r="BN670" s="34">
        <f t="shared" si="585"/>
        <v>35.248782413101551</v>
      </c>
      <c r="BO670" s="34">
        <f t="shared" si="586"/>
        <v>51.95295687107344</v>
      </c>
      <c r="BP670" s="34">
        <v>6.9717931121834331</v>
      </c>
      <c r="BQ670" s="34">
        <v>-1.4930490930385296</v>
      </c>
      <c r="BR670" s="34">
        <v>3.6030224259849565E-3</v>
      </c>
      <c r="BS670" s="34">
        <v>9.976050270976442</v>
      </c>
      <c r="BT670" s="34">
        <v>0</v>
      </c>
      <c r="BU670" s="34">
        <f t="shared" si="587"/>
        <v>15.45839731254733</v>
      </c>
      <c r="BV670" s="34">
        <f t="shared" si="588"/>
        <v>22.784033770658208</v>
      </c>
      <c r="BW670" s="34">
        <v>12.411414175562403</v>
      </c>
      <c r="BX670" s="34">
        <v>9.6939546555529957E-2</v>
      </c>
      <c r="BY670" s="34">
        <v>10.709595188179494</v>
      </c>
      <c r="BZ670" s="34">
        <v>-3.4275638097432033</v>
      </c>
      <c r="CA670" s="34">
        <f t="shared" si="589"/>
        <v>19.790385100554225</v>
      </c>
      <c r="CB670" s="34">
        <f t="shared" si="590"/>
        <v>29.168923100415231</v>
      </c>
      <c r="CC670" s="15">
        <v>71</v>
      </c>
      <c r="CD670" s="7">
        <v>2391754</v>
      </c>
      <c r="CE670" s="68">
        <f t="shared" si="580"/>
        <v>2421281.8271604939</v>
      </c>
      <c r="CF670" s="9">
        <v>21.7</v>
      </c>
      <c r="CG670" s="9">
        <v>32.5</v>
      </c>
      <c r="CH670" s="9">
        <v>-10.6</v>
      </c>
      <c r="CI670" s="9">
        <v>0.8</v>
      </c>
      <c r="CJ670" s="9">
        <f t="shared" si="583"/>
        <v>0.9554615576013934</v>
      </c>
      <c r="CK670" s="9">
        <v>2.6</v>
      </c>
      <c r="CL670" s="9">
        <f t="shared" si="584"/>
        <v>3.1052500622045289</v>
      </c>
      <c r="CM670" s="9">
        <v>3.4</v>
      </c>
      <c r="CN670" t="s">
        <v>1566</v>
      </c>
      <c r="CO670" t="s">
        <v>3081</v>
      </c>
      <c r="CP670" t="s">
        <v>2427</v>
      </c>
      <c r="CQ670" t="s">
        <v>2400</v>
      </c>
      <c r="CR670">
        <v>70</v>
      </c>
      <c r="CS670">
        <v>188</v>
      </c>
      <c r="CU670" t="s">
        <v>3402</v>
      </c>
      <c r="CV670" t="s">
        <v>2382</v>
      </c>
      <c r="CW670">
        <v>0</v>
      </c>
      <c r="CX670">
        <v>0</v>
      </c>
      <c r="CY670">
        <v>0</v>
      </c>
      <c r="CZ670" s="70"/>
      <c r="DA670">
        <v>0</v>
      </c>
    </row>
    <row r="671" spans="1:105" x14ac:dyDescent="0.2">
      <c r="A671" s="44" t="s">
        <v>2372</v>
      </c>
      <c r="B671" s="46" t="s">
        <v>959</v>
      </c>
      <c r="C671" s="43" t="s">
        <v>959</v>
      </c>
      <c r="D671" s="82" t="s">
        <v>959</v>
      </c>
      <c r="E671" s="42" t="str">
        <f t="shared" si="559"/>
        <v xml:space="preserve">Draper, Kris </v>
      </c>
      <c r="F671" s="42" t="s">
        <v>2605</v>
      </c>
      <c r="G671" s="45" t="s">
        <v>2373</v>
      </c>
      <c r="H671" s="43">
        <v>65</v>
      </c>
      <c r="I671" s="64">
        <v>9</v>
      </c>
      <c r="J671" s="64">
        <v>8</v>
      </c>
      <c r="K671" s="64">
        <v>17</v>
      </c>
      <c r="L671" s="43">
        <v>-2</v>
      </c>
      <c r="M671">
        <v>68</v>
      </c>
      <c r="N671">
        <v>97</v>
      </c>
      <c r="O671" s="4">
        <f t="shared" si="581"/>
        <v>9.2783505154639179E-2</v>
      </c>
      <c r="Q671">
        <v>2</v>
      </c>
      <c r="R671">
        <v>0</v>
      </c>
      <c r="S671">
        <v>553</v>
      </c>
      <c r="T671">
        <v>391</v>
      </c>
      <c r="U671" s="4">
        <f t="shared" si="582"/>
        <v>0.58580508474576276</v>
      </c>
      <c r="V671">
        <v>26.1</v>
      </c>
      <c r="W671">
        <v>0</v>
      </c>
      <c r="X671">
        <v>0</v>
      </c>
      <c r="Y671">
        <v>2</v>
      </c>
      <c r="Z671">
        <v>0</v>
      </c>
      <c r="AA671">
        <v>7</v>
      </c>
      <c r="AB671">
        <v>8</v>
      </c>
      <c r="AC671" s="9">
        <f t="shared" si="560"/>
        <v>0</v>
      </c>
      <c r="AD671" s="9">
        <f t="shared" si="561"/>
        <v>0</v>
      </c>
      <c r="AE671" s="9">
        <f t="shared" si="562"/>
        <v>3.3888731996611123</v>
      </c>
      <c r="AF671" s="9">
        <f t="shared" si="563"/>
        <v>0</v>
      </c>
      <c r="AG671" s="9">
        <f t="shared" si="564"/>
        <v>10.201396619775325</v>
      </c>
      <c r="AH671" s="9">
        <f t="shared" si="565"/>
        <v>11.658738994028942</v>
      </c>
      <c r="AI671" s="58">
        <f t="shared" si="566"/>
        <v>1.5302094929662988</v>
      </c>
      <c r="AJ671" s="58">
        <f t="shared" si="567"/>
        <v>0</v>
      </c>
      <c r="AK671" s="58">
        <f t="shared" si="568"/>
        <v>1.0166619598983337</v>
      </c>
      <c r="AL671" s="58">
        <f t="shared" si="569"/>
        <v>1.8216779678170223</v>
      </c>
      <c r="AM671" s="58">
        <f t="shared" si="570"/>
        <v>3.8338658146964857</v>
      </c>
      <c r="AN671" s="58">
        <f t="shared" si="571"/>
        <v>5.0833097994916692</v>
      </c>
      <c r="AO671" s="56">
        <v>823.41666666666674</v>
      </c>
      <c r="AP671" s="56">
        <v>15.65</v>
      </c>
      <c r="AQ671" s="56">
        <v>177.05</v>
      </c>
      <c r="AR671" s="57">
        <f>SUM(AO671:AQ671)</f>
        <v>1016.1166666666668</v>
      </c>
      <c r="AS671">
        <v>25</v>
      </c>
      <c r="AT671">
        <v>90</v>
      </c>
      <c r="AU671">
        <v>40</v>
      </c>
      <c r="AV671">
        <v>17</v>
      </c>
      <c r="AW671">
        <v>19</v>
      </c>
      <c r="AX671" s="9">
        <f t="shared" si="572"/>
        <v>1.476208440631817</v>
      </c>
      <c r="AY671" s="9">
        <f t="shared" si="573"/>
        <v>5.3143503862745414</v>
      </c>
      <c r="AZ671" s="9">
        <f t="shared" si="574"/>
        <v>2.3619335050109074</v>
      </c>
      <c r="BA671" s="9">
        <f t="shared" si="575"/>
        <v>1.0038217396296356</v>
      </c>
      <c r="BB671" s="9">
        <f t="shared" si="576"/>
        <v>1.1219184148801811</v>
      </c>
      <c r="BC671" s="33">
        <f t="shared" si="577"/>
        <v>12.667948717948718</v>
      </c>
      <c r="BD671" s="33">
        <f t="shared" si="578"/>
        <v>2.723846153846154</v>
      </c>
      <c r="BE671" s="33">
        <f t="shared" si="579"/>
        <v>0.24076923076923076</v>
      </c>
      <c r="BF671" s="42">
        <f>BI671-BG671-BH671</f>
        <v>21</v>
      </c>
      <c r="BG671" s="43">
        <v>0</v>
      </c>
      <c r="BH671" s="43">
        <v>3</v>
      </c>
      <c r="BI671" s="43">
        <v>24</v>
      </c>
      <c r="BJ671" s="42">
        <f>BM671-BK671-BL671</f>
        <v>25</v>
      </c>
      <c r="BK671" s="43">
        <v>1</v>
      </c>
      <c r="BL671" s="43">
        <v>15</v>
      </c>
      <c r="BM671" s="43">
        <v>41</v>
      </c>
      <c r="BN671" s="34">
        <f t="shared" si="585"/>
        <v>13.991410702679648</v>
      </c>
      <c r="BO671" s="34">
        <f t="shared" si="586"/>
        <v>27.538984767522717</v>
      </c>
      <c r="BP671" s="33">
        <v>2.553131623865553</v>
      </c>
      <c r="BQ671" s="33">
        <v>-0.85966728086216415</v>
      </c>
      <c r="BR671" s="33">
        <v>-0.62564117370993122</v>
      </c>
      <c r="BS671" s="33">
        <v>4.0072823063722476</v>
      </c>
      <c r="BT671" s="33">
        <v>0</v>
      </c>
      <c r="BU671" s="9">
        <f t="shared" si="587"/>
        <v>5.0751054756657048</v>
      </c>
      <c r="BV671" s="34">
        <f t="shared" si="588"/>
        <v>9.9892180536992878</v>
      </c>
      <c r="BW671" s="33">
        <v>10.788923268837513</v>
      </c>
      <c r="BX671" s="33">
        <v>-0.1433135667946287</v>
      </c>
      <c r="BY671" s="33">
        <v>11.688826895257368</v>
      </c>
      <c r="BZ671" s="33">
        <v>-13.418131370286311</v>
      </c>
      <c r="CA671" s="9">
        <f t="shared" si="589"/>
        <v>8.9163052270139431</v>
      </c>
      <c r="CB671" s="34">
        <f t="shared" si="590"/>
        <v>17.549766713823431</v>
      </c>
      <c r="CC671" s="47">
        <v>58.728966</v>
      </c>
      <c r="CD671">
        <v>1566235</v>
      </c>
      <c r="CE671" s="68">
        <f t="shared" si="580"/>
        <v>1975865.6923076925</v>
      </c>
      <c r="CF671" s="62">
        <v>15.6</v>
      </c>
      <c r="CG671" s="62">
        <v>19.8</v>
      </c>
      <c r="CH671" s="62">
        <v>-10.4</v>
      </c>
      <c r="CI671" s="62">
        <v>-0.4</v>
      </c>
      <c r="CJ671" s="63">
        <f t="shared" si="583"/>
        <v>-0.66180424381971348</v>
      </c>
      <c r="CK671" s="62">
        <v>0.7</v>
      </c>
      <c r="CL671" s="63">
        <f t="shared" si="584"/>
        <v>1.1581574266844985</v>
      </c>
      <c r="CM671" s="62">
        <v>0.4</v>
      </c>
      <c r="CN671" t="s">
        <v>2117</v>
      </c>
      <c r="CO671" t="s">
        <v>3081</v>
      </c>
      <c r="CP671" t="s">
        <v>2427</v>
      </c>
      <c r="CQ671" t="s">
        <v>2400</v>
      </c>
      <c r="CR671">
        <v>70</v>
      </c>
      <c r="CS671">
        <v>188</v>
      </c>
      <c r="CT671">
        <v>33</v>
      </c>
      <c r="CU671" t="s">
        <v>3402</v>
      </c>
      <c r="CZ671" s="72">
        <v>2128000</v>
      </c>
      <c r="DA671">
        <v>0</v>
      </c>
    </row>
    <row r="672" spans="1:105" x14ac:dyDescent="0.2">
      <c r="A672" s="38" t="s">
        <v>2452</v>
      </c>
      <c r="B672" t="s">
        <v>959</v>
      </c>
      <c r="C672" t="s">
        <v>959</v>
      </c>
      <c r="D672" s="82" t="s">
        <v>959</v>
      </c>
      <c r="E672" t="str">
        <f t="shared" si="559"/>
        <v xml:space="preserve">Quincey, Kyle </v>
      </c>
      <c r="F672" t="s">
        <v>463</v>
      </c>
      <c r="G672" t="s">
        <v>1524</v>
      </c>
      <c r="H672">
        <v>6</v>
      </c>
      <c r="I672">
        <v>1</v>
      </c>
      <c r="J672">
        <v>0</v>
      </c>
      <c r="K672">
        <f>I672+J672</f>
        <v>1</v>
      </c>
      <c r="L672">
        <v>0</v>
      </c>
      <c r="M672">
        <v>0</v>
      </c>
      <c r="N672">
        <v>7</v>
      </c>
      <c r="O672" s="4">
        <f t="shared" si="581"/>
        <v>0.14285714285714285</v>
      </c>
      <c r="P672">
        <v>91</v>
      </c>
      <c r="Q672">
        <v>0</v>
      </c>
      <c r="R672">
        <v>0</v>
      </c>
      <c r="S672">
        <v>0</v>
      </c>
      <c r="T672">
        <v>0</v>
      </c>
      <c r="U672" s="4">
        <f t="shared" si="582"/>
        <v>0</v>
      </c>
      <c r="V672" s="40">
        <v>0</v>
      </c>
      <c r="W672">
        <v>0</v>
      </c>
      <c r="X672">
        <v>0</v>
      </c>
      <c r="Y672">
        <v>0</v>
      </c>
      <c r="Z672">
        <v>0</v>
      </c>
      <c r="AA672">
        <f>I672-W672-Y672</f>
        <v>1</v>
      </c>
      <c r="AB672">
        <f>J672-X672-Z672</f>
        <v>0</v>
      </c>
      <c r="AC672" s="9">
        <f t="shared" si="560"/>
        <v>0</v>
      </c>
      <c r="AD672" s="9">
        <f t="shared" si="561"/>
        <v>0</v>
      </c>
      <c r="AE672" s="9">
        <f t="shared" si="562"/>
        <v>0</v>
      </c>
      <c r="AF672" s="9">
        <f t="shared" si="563"/>
        <v>0</v>
      </c>
      <c r="AG672" s="9">
        <f t="shared" si="564"/>
        <v>18.667358050298159</v>
      </c>
      <c r="AH672" s="9">
        <f t="shared" si="565"/>
        <v>0</v>
      </c>
      <c r="AI672" s="6">
        <f t="shared" si="566"/>
        <v>2.8001037075447242</v>
      </c>
      <c r="AJ672" s="6">
        <f t="shared" si="567"/>
        <v>0</v>
      </c>
      <c r="AK672" s="6">
        <f t="shared" si="568"/>
        <v>0</v>
      </c>
      <c r="AL672" s="6">
        <f t="shared" si="569"/>
        <v>2.8001037075447242</v>
      </c>
      <c r="AM672" s="6">
        <f t="shared" si="570"/>
        <v>0</v>
      </c>
      <c r="AN672" s="6">
        <f t="shared" si="571"/>
        <v>0</v>
      </c>
      <c r="AO672" s="32">
        <v>64.283333333333331</v>
      </c>
      <c r="AP672" s="32">
        <v>0.95</v>
      </c>
      <c r="AQ672" s="32">
        <v>3.3166666666666664</v>
      </c>
      <c r="AR672" s="32">
        <v>68.55</v>
      </c>
      <c r="AS672" s="40">
        <v>0</v>
      </c>
      <c r="AT672" s="40">
        <v>1</v>
      </c>
      <c r="AU672" s="40">
        <v>0</v>
      </c>
      <c r="AV672" s="40">
        <v>1</v>
      </c>
      <c r="AW672" s="40">
        <v>1</v>
      </c>
      <c r="AX672" s="9">
        <f t="shared" si="572"/>
        <v>0</v>
      </c>
      <c r="AY672" s="9">
        <f t="shared" si="573"/>
        <v>0.87527352297592997</v>
      </c>
      <c r="AZ672" s="9">
        <f t="shared" si="574"/>
        <v>0</v>
      </c>
      <c r="BA672" s="9">
        <f t="shared" si="575"/>
        <v>0.87527352297592997</v>
      </c>
      <c r="BB672" s="9">
        <f t="shared" si="576"/>
        <v>0.87527352297592997</v>
      </c>
      <c r="BC672" s="9">
        <f t="shared" si="577"/>
        <v>10.713888888888889</v>
      </c>
      <c r="BD672" s="9">
        <f t="shared" si="578"/>
        <v>0.5527777777777777</v>
      </c>
      <c r="BE672" s="9">
        <f t="shared" si="579"/>
        <v>0.15833333333333333</v>
      </c>
      <c r="BF672" s="3">
        <v>3</v>
      </c>
      <c r="BG672" s="3">
        <v>0</v>
      </c>
      <c r="BH672" s="3">
        <v>0</v>
      </c>
      <c r="BI672" s="3">
        <v>3</v>
      </c>
      <c r="BJ672" s="3">
        <v>3</v>
      </c>
      <c r="BK672" s="3">
        <v>0</v>
      </c>
      <c r="BL672" s="3">
        <v>0</v>
      </c>
      <c r="BM672" s="3">
        <v>3</v>
      </c>
      <c r="BN672" s="34">
        <f t="shared" si="585"/>
        <v>4.1380733674646786</v>
      </c>
      <c r="BO672" s="34">
        <f t="shared" si="586"/>
        <v>120.73153515578932</v>
      </c>
      <c r="BP672" s="34">
        <v>1.5997739631609049</v>
      </c>
      <c r="BQ672" s="34">
        <v>-3.544190292409239E-2</v>
      </c>
      <c r="BR672" s="34">
        <v>1.8201642455600332E-4</v>
      </c>
      <c r="BS672" s="34">
        <v>-7.9777425586854515E-3</v>
      </c>
      <c r="BT672" s="34">
        <v>0</v>
      </c>
      <c r="BU672" s="34">
        <f t="shared" si="587"/>
        <v>1.556536334102683</v>
      </c>
      <c r="BV672" s="34">
        <f t="shared" si="588"/>
        <v>45.413168026336486</v>
      </c>
      <c r="BW672" s="34">
        <v>1.1662753252710969</v>
      </c>
      <c r="BX672" s="34">
        <v>2.9162168992185305E-2</v>
      </c>
      <c r="BY672" s="34">
        <v>0.46393745762178257</v>
      </c>
      <c r="BZ672" s="34">
        <v>0.92216208147693102</v>
      </c>
      <c r="CA672" s="34">
        <f t="shared" si="589"/>
        <v>2.5815370333619958</v>
      </c>
      <c r="CB672" s="34">
        <f t="shared" si="590"/>
        <v>75.318367129452838</v>
      </c>
      <c r="CE672" s="68">
        <f t="shared" si="580"/>
        <v>165000</v>
      </c>
      <c r="CF672" s="9">
        <v>1.5</v>
      </c>
      <c r="CG672" s="9">
        <v>1.7</v>
      </c>
      <c r="CH672" s="9">
        <v>-0.9</v>
      </c>
      <c r="CI672" s="9">
        <v>0.1</v>
      </c>
      <c r="CJ672" s="9">
        <f t="shared" si="583"/>
        <v>2.7466239414053559</v>
      </c>
      <c r="CK672" s="9">
        <v>0</v>
      </c>
      <c r="CL672" s="9">
        <f t="shared" si="584"/>
        <v>0</v>
      </c>
      <c r="CM672" s="9">
        <v>0.2</v>
      </c>
      <c r="CN672" t="s">
        <v>79</v>
      </c>
      <c r="CO672" t="s">
        <v>3641</v>
      </c>
      <c r="CP672" t="s">
        <v>2427</v>
      </c>
      <c r="CQ672" t="s">
        <v>2400</v>
      </c>
      <c r="CR672">
        <v>73</v>
      </c>
      <c r="CS672">
        <v>207</v>
      </c>
      <c r="CT672">
        <v>45</v>
      </c>
      <c r="CU672" t="s">
        <v>3402</v>
      </c>
      <c r="CV672" t="s">
        <v>3090</v>
      </c>
      <c r="CW672">
        <v>0</v>
      </c>
      <c r="CX672">
        <v>0</v>
      </c>
      <c r="CY672">
        <v>0</v>
      </c>
      <c r="CZ672" s="70"/>
      <c r="DA672">
        <v>0</v>
      </c>
    </row>
    <row r="673" spans="1:105" x14ac:dyDescent="0.2">
      <c r="A673" s="44" t="s">
        <v>2372</v>
      </c>
      <c r="B673" s="43" t="s">
        <v>959</v>
      </c>
      <c r="C673" s="43" t="s">
        <v>959</v>
      </c>
      <c r="D673" s="82" t="s">
        <v>959</v>
      </c>
      <c r="E673" s="42" t="str">
        <f t="shared" si="559"/>
        <v xml:space="preserve">Quincey, Kyle </v>
      </c>
      <c r="F673" s="42" t="s">
        <v>463</v>
      </c>
      <c r="G673" s="45" t="s">
        <v>2374</v>
      </c>
      <c r="H673" s="43">
        <v>6</v>
      </c>
      <c r="I673" s="64">
        <v>0</v>
      </c>
      <c r="J673" s="64">
        <v>0</v>
      </c>
      <c r="K673" s="64">
        <v>0</v>
      </c>
      <c r="L673" s="43">
        <v>-3</v>
      </c>
      <c r="M673">
        <v>4</v>
      </c>
      <c r="N673">
        <v>5</v>
      </c>
      <c r="O673" s="4">
        <f t="shared" si="581"/>
        <v>0</v>
      </c>
      <c r="Q673">
        <v>0</v>
      </c>
      <c r="R673">
        <v>0</v>
      </c>
      <c r="S673">
        <v>0</v>
      </c>
      <c r="T673">
        <v>0</v>
      </c>
      <c r="U673" s="4">
        <f t="shared" si="582"/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9">
        <f t="shared" si="560"/>
        <v>0</v>
      </c>
      <c r="AD673" s="9">
        <f t="shared" si="561"/>
        <v>0</v>
      </c>
      <c r="AE673" s="9">
        <f t="shared" si="562"/>
        <v>0</v>
      </c>
      <c r="AF673" s="9">
        <f t="shared" si="563"/>
        <v>0</v>
      </c>
      <c r="AG673" s="9">
        <f t="shared" si="564"/>
        <v>0</v>
      </c>
      <c r="AH673" s="9">
        <f t="shared" si="565"/>
        <v>0</v>
      </c>
      <c r="AI673" s="58">
        <f t="shared" si="566"/>
        <v>0</v>
      </c>
      <c r="AJ673" s="58">
        <f t="shared" si="567"/>
        <v>0</v>
      </c>
      <c r="AK673" s="58">
        <f t="shared" si="568"/>
        <v>0</v>
      </c>
      <c r="AL673" s="58">
        <f t="shared" si="569"/>
        <v>2.8132326126595468</v>
      </c>
      <c r="AM673" s="58">
        <f t="shared" si="570"/>
        <v>0</v>
      </c>
      <c r="AN673" s="58">
        <f t="shared" si="571"/>
        <v>3.0795551753635584</v>
      </c>
      <c r="AO673" s="56">
        <v>63.983333333333334</v>
      </c>
      <c r="AP673" s="56">
        <v>0.36666666666666664</v>
      </c>
      <c r="AQ673" s="56">
        <v>19.483333333333334</v>
      </c>
      <c r="AR673" s="57">
        <f>SUM(AO673:AQ673)</f>
        <v>83.833333333333329</v>
      </c>
      <c r="AS673">
        <v>7</v>
      </c>
      <c r="AT673">
        <v>12</v>
      </c>
      <c r="AU673">
        <v>3</v>
      </c>
      <c r="AV673">
        <v>4</v>
      </c>
      <c r="AW673">
        <v>1</v>
      </c>
      <c r="AX673" s="9">
        <f t="shared" si="572"/>
        <v>5.0099403578528836</v>
      </c>
      <c r="AY673" s="9">
        <f t="shared" si="573"/>
        <v>8.5884691848906556</v>
      </c>
      <c r="AZ673" s="9">
        <f t="shared" si="574"/>
        <v>2.1471172962226639</v>
      </c>
      <c r="BA673" s="9">
        <f t="shared" si="575"/>
        <v>2.8628230616302188</v>
      </c>
      <c r="BB673" s="9">
        <f t="shared" si="576"/>
        <v>0.71570576540755471</v>
      </c>
      <c r="BC673" s="33">
        <f t="shared" si="577"/>
        <v>10.66388888888889</v>
      </c>
      <c r="BD673" s="33">
        <f t="shared" si="578"/>
        <v>3.2472222222222222</v>
      </c>
      <c r="BE673" s="33">
        <f t="shared" si="579"/>
        <v>6.1111111111111109E-2</v>
      </c>
      <c r="BF673" s="42">
        <f>BI673-BG673-BH673</f>
        <v>0</v>
      </c>
      <c r="BG673" s="43">
        <v>0</v>
      </c>
      <c r="BH673" s="43">
        <v>0</v>
      </c>
      <c r="BI673" s="43">
        <v>0</v>
      </c>
      <c r="BJ673" s="42">
        <f>BM673-BK673-BL673</f>
        <v>3</v>
      </c>
      <c r="BK673" s="43">
        <v>0</v>
      </c>
      <c r="BL673" s="43">
        <v>1</v>
      </c>
      <c r="BM673" s="43">
        <v>4</v>
      </c>
      <c r="BN673" s="34">
        <f t="shared" si="585"/>
        <v>2.151451824691732</v>
      </c>
      <c r="BO673" s="34">
        <f t="shared" si="586"/>
        <v>51.326882497615877</v>
      </c>
      <c r="BP673" s="33">
        <v>-0.50007969742975267</v>
      </c>
      <c r="BQ673" s="33">
        <v>-1.4781602315261376E-2</v>
      </c>
      <c r="BR673" s="33">
        <v>0.11148064242747333</v>
      </c>
      <c r="BS673" s="33">
        <v>-4.6754773880838485E-2</v>
      </c>
      <c r="BT673" s="33">
        <v>0</v>
      </c>
      <c r="BU673" s="9">
        <f t="shared" si="587"/>
        <v>-0.45013543119837918</v>
      </c>
      <c r="BV673" s="34">
        <f t="shared" si="588"/>
        <v>-10.738817444096521</v>
      </c>
      <c r="BW673" s="33">
        <v>1.0672790380940294</v>
      </c>
      <c r="BX673" s="33">
        <v>1.0740306703133529E-2</v>
      </c>
      <c r="BY673" s="33">
        <v>2.0052260570315936</v>
      </c>
      <c r="BZ673" s="33">
        <v>-0.48165814593864564</v>
      </c>
      <c r="CA673" s="9">
        <f t="shared" si="589"/>
        <v>2.6015872558901112</v>
      </c>
      <c r="CB673" s="34">
        <f t="shared" si="590"/>
        <v>62.065699941712396</v>
      </c>
      <c r="CE673" s="68">
        <f t="shared" si="580"/>
        <v>165000</v>
      </c>
      <c r="CF673" s="62">
        <v>1.1000000000000001</v>
      </c>
      <c r="CG673" s="62">
        <v>1.6</v>
      </c>
      <c r="CH673" s="62">
        <v>-3.5</v>
      </c>
      <c r="CI673" s="62">
        <v>-0.2</v>
      </c>
      <c r="CJ673" s="63">
        <f t="shared" si="583"/>
        <v>-3.8579006590580289</v>
      </c>
      <c r="CK673" s="62">
        <v>-0.7</v>
      </c>
      <c r="CL673" s="63">
        <f t="shared" si="584"/>
        <v>-13.502652306703101</v>
      </c>
      <c r="CM673" s="62">
        <v>-0.9</v>
      </c>
      <c r="CN673" t="s">
        <v>2136</v>
      </c>
      <c r="CO673" t="s">
        <v>3641</v>
      </c>
      <c r="CP673" t="s">
        <v>2427</v>
      </c>
      <c r="CQ673" t="s">
        <v>2400</v>
      </c>
      <c r="CR673">
        <v>74</v>
      </c>
      <c r="CS673">
        <v>207</v>
      </c>
      <c r="CT673">
        <v>4</v>
      </c>
      <c r="CU673" t="s">
        <v>3402</v>
      </c>
      <c r="CV673" t="s">
        <v>3090</v>
      </c>
      <c r="CZ673" s="72">
        <v>520000</v>
      </c>
      <c r="DA673">
        <v>0</v>
      </c>
    </row>
    <row r="674" spans="1:105" x14ac:dyDescent="0.2">
      <c r="A674" s="38" t="s">
        <v>2452</v>
      </c>
      <c r="B674" t="s">
        <v>951</v>
      </c>
      <c r="C674" t="s">
        <v>951</v>
      </c>
      <c r="D674" s="82" t="s">
        <v>959</v>
      </c>
      <c r="E674" t="str">
        <f t="shared" si="559"/>
        <v xml:space="preserve">Hossa, Marian </v>
      </c>
      <c r="F674" t="s">
        <v>187</v>
      </c>
      <c r="G674" t="s">
        <v>1528</v>
      </c>
      <c r="H674">
        <v>82</v>
      </c>
      <c r="I674">
        <v>43</v>
      </c>
      <c r="J674">
        <v>57</v>
      </c>
      <c r="K674">
        <f>I674+J674</f>
        <v>100</v>
      </c>
      <c r="L674">
        <v>18</v>
      </c>
      <c r="M674">
        <v>49</v>
      </c>
      <c r="N674">
        <v>340</v>
      </c>
      <c r="O674" s="4">
        <f t="shared" si="581"/>
        <v>0.12647058823529411</v>
      </c>
      <c r="P674">
        <v>2198</v>
      </c>
      <c r="Q674">
        <v>5</v>
      </c>
      <c r="R674">
        <v>0</v>
      </c>
      <c r="S674">
        <v>4</v>
      </c>
      <c r="T674">
        <v>14</v>
      </c>
      <c r="U674" s="4">
        <f t="shared" si="582"/>
        <v>0.22222222222222221</v>
      </c>
      <c r="V674" s="40">
        <v>0.3</v>
      </c>
      <c r="W674">
        <v>17</v>
      </c>
      <c r="X674">
        <v>27</v>
      </c>
      <c r="Y674">
        <v>3</v>
      </c>
      <c r="Z674">
        <v>1</v>
      </c>
      <c r="AA674">
        <f>I674-W674-Y674</f>
        <v>23</v>
      </c>
      <c r="AB674">
        <f>J674-X674-Z674</f>
        <v>29</v>
      </c>
      <c r="AC674" s="9">
        <f t="shared" si="560"/>
        <v>11.750249596805162</v>
      </c>
      <c r="AD674" s="9">
        <f t="shared" si="561"/>
        <v>18.662161124337608</v>
      </c>
      <c r="AE674" s="9">
        <f t="shared" si="562"/>
        <v>5.1793592940725102</v>
      </c>
      <c r="AF674" s="9">
        <f t="shared" si="563"/>
        <v>1.7264530980241701</v>
      </c>
      <c r="AG674" s="9">
        <f t="shared" si="564"/>
        <v>23.586047770292403</v>
      </c>
      <c r="AH674" s="9">
        <f t="shared" si="565"/>
        <v>29.738929797325206</v>
      </c>
      <c r="AI674" s="6">
        <f t="shared" si="566"/>
        <v>3.3328110979761001</v>
      </c>
      <c r="AJ674" s="6">
        <f t="shared" si="567"/>
        <v>7.6031026802856925</v>
      </c>
      <c r="AK674" s="6">
        <f t="shared" si="568"/>
        <v>1.3811624784193361</v>
      </c>
      <c r="AL674" s="6">
        <f t="shared" si="569"/>
        <v>2.4611528108131204</v>
      </c>
      <c r="AM674" s="6">
        <f t="shared" si="570"/>
        <v>0.41471469165194685</v>
      </c>
      <c r="AN674" s="6">
        <f t="shared" si="571"/>
        <v>6.2152311528870126</v>
      </c>
      <c r="AO674" s="32">
        <v>1170.1833333333334</v>
      </c>
      <c r="AP674" s="32">
        <v>434.0333333333333</v>
      </c>
      <c r="AQ674" s="32">
        <v>173.76666666666668</v>
      </c>
      <c r="AR674" s="32">
        <v>1777.9833333333333</v>
      </c>
      <c r="AS674" s="40">
        <v>28</v>
      </c>
      <c r="AT674" s="40">
        <v>90</v>
      </c>
      <c r="AU674" s="40">
        <v>80</v>
      </c>
      <c r="AV674" s="40">
        <v>71</v>
      </c>
      <c r="AW674" s="40">
        <v>94</v>
      </c>
      <c r="AX674" s="9">
        <f t="shared" si="572"/>
        <v>0.9448907470073773</v>
      </c>
      <c r="AY674" s="9">
        <f t="shared" si="573"/>
        <v>3.0371488296665698</v>
      </c>
      <c r="AZ674" s="9">
        <f t="shared" si="574"/>
        <v>2.6996878485925064</v>
      </c>
      <c r="BA674" s="9">
        <f t="shared" si="575"/>
        <v>2.3959729656258495</v>
      </c>
      <c r="BB674" s="9">
        <f t="shared" si="576"/>
        <v>3.1721332220961953</v>
      </c>
      <c r="BC674" s="9">
        <f t="shared" si="577"/>
        <v>14.270528455284554</v>
      </c>
      <c r="BD674" s="9">
        <f t="shared" si="578"/>
        <v>2.1191056910569106</v>
      </c>
      <c r="BE674" s="9">
        <f t="shared" si="579"/>
        <v>5.2930894308943088</v>
      </c>
      <c r="BF674" s="3">
        <v>65</v>
      </c>
      <c r="BG674" s="3">
        <v>55</v>
      </c>
      <c r="BH674" s="3">
        <v>4</v>
      </c>
      <c r="BI674" s="3">
        <v>124</v>
      </c>
      <c r="BJ674" s="3">
        <v>48</v>
      </c>
      <c r="BK674" s="3">
        <v>3</v>
      </c>
      <c r="BL674" s="3">
        <v>18</v>
      </c>
      <c r="BM674" s="3">
        <v>69</v>
      </c>
      <c r="BN674" s="34">
        <f t="shared" si="585"/>
        <v>131.70597581121345</v>
      </c>
      <c r="BO674" s="34">
        <f t="shared" si="586"/>
        <v>148.15209270189646</v>
      </c>
      <c r="BP674" s="34">
        <v>50.502560905116781</v>
      </c>
      <c r="BQ674" s="34">
        <v>36.795517397439532</v>
      </c>
      <c r="BR674" s="34">
        <v>0.26610267887914829</v>
      </c>
      <c r="BS674" s="34">
        <v>6.9851191551832397</v>
      </c>
      <c r="BT674" s="34">
        <v>16.780846066873508</v>
      </c>
      <c r="BU674" s="34">
        <f t="shared" si="587"/>
        <v>111.33014620349222</v>
      </c>
      <c r="BV674" s="34">
        <f t="shared" si="588"/>
        <v>125.23193453649797</v>
      </c>
      <c r="BW674" s="34">
        <v>7.038261804913402</v>
      </c>
      <c r="BX674" s="34">
        <v>0.71881585627230959</v>
      </c>
      <c r="BY674" s="34">
        <v>5.0931817672768851</v>
      </c>
      <c r="BZ674" s="34">
        <v>7.525570179258624</v>
      </c>
      <c r="CA674" s="34">
        <f t="shared" si="589"/>
        <v>20.375829607721222</v>
      </c>
      <c r="CB674" s="34">
        <f t="shared" si="590"/>
        <v>22.920158165398501</v>
      </c>
      <c r="CC674" s="15">
        <v>70</v>
      </c>
      <c r="CD674" s="7">
        <v>5846072</v>
      </c>
      <c r="CE674" s="68">
        <f t="shared" si="580"/>
        <v>5846072</v>
      </c>
      <c r="CF674" s="9">
        <v>43.6</v>
      </c>
      <c r="CG674" s="9">
        <v>34.1</v>
      </c>
      <c r="CH674" s="9">
        <v>21.1</v>
      </c>
      <c r="CI674" s="9">
        <v>18.8</v>
      </c>
      <c r="CJ674" s="9">
        <f t="shared" si="583"/>
        <v>15.760022913508493</v>
      </c>
      <c r="CK674" s="9">
        <v>5.3</v>
      </c>
      <c r="CL674" s="9">
        <f t="shared" si="584"/>
        <v>4.4429851830635645</v>
      </c>
      <c r="CM674" s="9">
        <v>24.1</v>
      </c>
      <c r="CN674" t="s">
        <v>2401</v>
      </c>
      <c r="CO674" t="s">
        <v>2402</v>
      </c>
      <c r="CQ674" t="s">
        <v>2403</v>
      </c>
      <c r="CR674">
        <v>73</v>
      </c>
      <c r="CS674">
        <v>210</v>
      </c>
      <c r="CT674">
        <v>18</v>
      </c>
      <c r="CU674" t="s">
        <v>3402</v>
      </c>
      <c r="CV674" t="s">
        <v>2382</v>
      </c>
      <c r="CW674">
        <v>10</v>
      </c>
      <c r="CX674">
        <v>5</v>
      </c>
      <c r="CY674">
        <v>1</v>
      </c>
      <c r="CZ674" s="70"/>
      <c r="DA674">
        <v>0</v>
      </c>
    </row>
    <row r="675" spans="1:105" x14ac:dyDescent="0.2">
      <c r="A675" s="78" t="s">
        <v>2372</v>
      </c>
      <c r="B675" s="52" t="s">
        <v>951</v>
      </c>
      <c r="C675" s="52" t="s">
        <v>951</v>
      </c>
      <c r="D675" s="53" t="s">
        <v>959</v>
      </c>
      <c r="E675" s="53" t="str">
        <f t="shared" si="559"/>
        <v xml:space="preserve">Hossa, Marian </v>
      </c>
      <c r="F675" s="53" t="s">
        <v>187</v>
      </c>
      <c r="G675" s="54" t="s">
        <v>1528</v>
      </c>
      <c r="H675" s="52">
        <v>60</v>
      </c>
      <c r="I675" s="19">
        <v>26</v>
      </c>
      <c r="J675" s="19">
        <v>30</v>
      </c>
      <c r="K675" s="19">
        <v>56</v>
      </c>
      <c r="L675" s="52">
        <v>-14</v>
      </c>
      <c r="M675" s="19">
        <v>30</v>
      </c>
      <c r="N675" s="19">
        <v>229</v>
      </c>
      <c r="O675" s="20">
        <f t="shared" si="581"/>
        <v>0.11353711790393013</v>
      </c>
      <c r="P675" s="19"/>
      <c r="Q675" s="19"/>
      <c r="R675" s="19"/>
      <c r="S675" s="19">
        <v>4</v>
      </c>
      <c r="T675" s="19">
        <v>10</v>
      </c>
      <c r="U675" s="20">
        <f t="shared" si="582"/>
        <v>0.2857142857142857</v>
      </c>
      <c r="V675" s="19"/>
      <c r="W675" s="19"/>
      <c r="X675" s="19"/>
      <c r="Y675" s="19"/>
      <c r="Z675" s="19"/>
      <c r="AA675" s="19"/>
      <c r="AB675" s="19"/>
      <c r="AC675" s="24">
        <f t="shared" si="560"/>
        <v>0</v>
      </c>
      <c r="AD675" s="24">
        <f t="shared" si="561"/>
        <v>0</v>
      </c>
      <c r="AE675" s="24">
        <f t="shared" si="562"/>
        <v>0</v>
      </c>
      <c r="AF675" s="24">
        <f t="shared" si="563"/>
        <v>0</v>
      </c>
      <c r="AG675" s="24">
        <f t="shared" si="564"/>
        <v>0</v>
      </c>
      <c r="AH675" s="24">
        <f t="shared" si="565"/>
        <v>0</v>
      </c>
      <c r="AI675" s="21">
        <f t="shared" si="566"/>
        <v>2.3357441367860616</v>
      </c>
      <c r="AJ675" s="21">
        <f t="shared" si="567"/>
        <v>7.7744451109778057</v>
      </c>
      <c r="AK675" s="21">
        <f t="shared" si="568"/>
        <v>0.73237717424473603</v>
      </c>
      <c r="AL675" s="21">
        <f t="shared" si="569"/>
        <v>3.0914260633933166</v>
      </c>
      <c r="AM675" s="21">
        <f t="shared" si="570"/>
        <v>1.0797840431913619</v>
      </c>
      <c r="AN675" s="21">
        <f t="shared" si="571"/>
        <v>5.1266402197131526</v>
      </c>
      <c r="AO675" s="60">
        <v>873.38333333333344</v>
      </c>
      <c r="AP675" s="60">
        <v>277.83333333333331</v>
      </c>
      <c r="AQ675" s="60">
        <v>163.85</v>
      </c>
      <c r="AR675" s="61">
        <f>SUM(AO675:AQ675)</f>
        <v>1315.0666666666666</v>
      </c>
      <c r="AS675" s="19"/>
      <c r="AT675" s="19"/>
      <c r="AU675" s="19"/>
      <c r="AV675" s="19"/>
      <c r="AW675" s="19"/>
      <c r="AX675" s="24">
        <f t="shared" si="572"/>
        <v>0</v>
      </c>
      <c r="AY675" s="24">
        <f t="shared" si="573"/>
        <v>0</v>
      </c>
      <c r="AZ675" s="24">
        <f t="shared" si="574"/>
        <v>0</v>
      </c>
      <c r="BA675" s="24">
        <f t="shared" si="575"/>
        <v>0</v>
      </c>
      <c r="BB675" s="24">
        <f t="shared" si="576"/>
        <v>0</v>
      </c>
      <c r="BC675" s="24">
        <f t="shared" si="577"/>
        <v>14.556388888888891</v>
      </c>
      <c r="BD675" s="24">
        <f t="shared" si="578"/>
        <v>2.7308333333333334</v>
      </c>
      <c r="BE675" s="24">
        <f t="shared" si="579"/>
        <v>4.6305555555555555</v>
      </c>
      <c r="BF675" s="53">
        <f>BI675-BG675-BH675</f>
        <v>34</v>
      </c>
      <c r="BG675" s="52">
        <v>36</v>
      </c>
      <c r="BH675" s="52">
        <v>2</v>
      </c>
      <c r="BI675" s="52">
        <v>72</v>
      </c>
      <c r="BJ675" s="53">
        <f>BM675-BK675-BL675</f>
        <v>45</v>
      </c>
      <c r="BK675" s="52">
        <v>5</v>
      </c>
      <c r="BL675" s="52">
        <v>14</v>
      </c>
      <c r="BM675" s="52">
        <v>64</v>
      </c>
      <c r="BN675" s="35">
        <f t="shared" si="585"/>
        <v>73.061650758210334</v>
      </c>
      <c r="BO675" s="35">
        <f t="shared" si="586"/>
        <v>111.11474818748404</v>
      </c>
      <c r="BP675" s="24">
        <v>29.498251769318721</v>
      </c>
      <c r="BQ675" s="24">
        <v>21.758397684480258</v>
      </c>
      <c r="BR675" s="24">
        <v>1.552496707524015</v>
      </c>
      <c r="BS675" s="24">
        <v>3.5631205084975055</v>
      </c>
      <c r="BT675" s="24">
        <v>-9.6509725472115782E-2</v>
      </c>
      <c r="BU675" s="24">
        <f t="shared" si="587"/>
        <v>56.27575694434838</v>
      </c>
      <c r="BV675" s="35">
        <f t="shared" si="588"/>
        <v>85.586165889204679</v>
      </c>
      <c r="BW675" s="24">
        <v>3.233446844086223</v>
      </c>
      <c r="BX675" s="24">
        <v>0.28708939873558381</v>
      </c>
      <c r="BY675" s="24">
        <v>9.2941079394582893</v>
      </c>
      <c r="BZ675" s="24">
        <v>3.9712496315818582</v>
      </c>
      <c r="CA675" s="24">
        <f t="shared" si="589"/>
        <v>16.785893813861954</v>
      </c>
      <c r="CB675" s="35">
        <f t="shared" si="590"/>
        <v>25.528582298279357</v>
      </c>
      <c r="CC675" s="55">
        <v>31.817292999999999</v>
      </c>
      <c r="CD675" s="19">
        <v>2075207</v>
      </c>
      <c r="CE675" s="76">
        <f t="shared" si="580"/>
        <v>2836116.2333333334</v>
      </c>
      <c r="CF675" s="24"/>
      <c r="CG675" s="24"/>
      <c r="CH675" s="24"/>
      <c r="CI675" s="24"/>
      <c r="CJ675" s="24"/>
      <c r="CK675" s="24"/>
      <c r="CL675" s="24"/>
      <c r="CM675" s="24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74">
        <v>6000000</v>
      </c>
      <c r="DA675" s="19">
        <v>1</v>
      </c>
    </row>
    <row r="676" spans="1:105" s="18" customFormat="1" x14ac:dyDescent="0.2">
      <c r="A676" s="78" t="s">
        <v>2372</v>
      </c>
      <c r="B676" s="52" t="s">
        <v>951</v>
      </c>
      <c r="C676" s="52" t="s">
        <v>972</v>
      </c>
      <c r="D676" s="53" t="s">
        <v>959</v>
      </c>
      <c r="E676" s="53" t="str">
        <f t="shared" si="559"/>
        <v xml:space="preserve">Hossa, Marian </v>
      </c>
      <c r="F676" s="53" t="s">
        <v>187</v>
      </c>
      <c r="G676" s="54" t="s">
        <v>1528</v>
      </c>
      <c r="H676" s="52">
        <v>12</v>
      </c>
      <c r="I676" s="53"/>
      <c r="J676" s="53"/>
      <c r="K676" s="53"/>
      <c r="L676" s="52">
        <v>0</v>
      </c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24">
        <f t="shared" si="560"/>
        <v>0</v>
      </c>
      <c r="AD676" s="24">
        <f t="shared" si="561"/>
        <v>0</v>
      </c>
      <c r="AE676" s="24">
        <f t="shared" si="562"/>
        <v>0</v>
      </c>
      <c r="AF676" s="24">
        <f t="shared" si="563"/>
        <v>0</v>
      </c>
      <c r="AG676" s="24">
        <f t="shared" si="564"/>
        <v>0</v>
      </c>
      <c r="AH676" s="24">
        <f t="shared" si="565"/>
        <v>0</v>
      </c>
      <c r="AI676" s="21">
        <f t="shared" si="566"/>
        <v>3.4231378763866878</v>
      </c>
      <c r="AJ676" s="21">
        <f t="shared" si="567"/>
        <v>7.1499503475670307</v>
      </c>
      <c r="AK676" s="21">
        <f t="shared" si="568"/>
        <v>0</v>
      </c>
      <c r="AL676" s="21">
        <f t="shared" si="569"/>
        <v>3.0427892234548337</v>
      </c>
      <c r="AM676" s="21">
        <f t="shared" si="570"/>
        <v>1.1916583912611718</v>
      </c>
      <c r="AN676" s="21">
        <f t="shared" si="571"/>
        <v>8.1632653061224492</v>
      </c>
      <c r="AO676" s="60">
        <v>157.75</v>
      </c>
      <c r="AP676" s="60">
        <v>50.35</v>
      </c>
      <c r="AQ676" s="60">
        <v>14.7</v>
      </c>
      <c r="AR676" s="61">
        <f>SUM(AO676:AQ676)</f>
        <v>222.79999999999998</v>
      </c>
      <c r="AS676" s="19"/>
      <c r="AT676" s="19"/>
      <c r="AU676" s="19"/>
      <c r="AV676" s="19"/>
      <c r="AW676" s="19"/>
      <c r="AX676" s="24">
        <f t="shared" si="572"/>
        <v>0</v>
      </c>
      <c r="AY676" s="24">
        <f t="shared" si="573"/>
        <v>0</v>
      </c>
      <c r="AZ676" s="24">
        <f t="shared" si="574"/>
        <v>0</v>
      </c>
      <c r="BA676" s="24">
        <f t="shared" si="575"/>
        <v>0</v>
      </c>
      <c r="BB676" s="24">
        <f t="shared" si="576"/>
        <v>0</v>
      </c>
      <c r="BC676" s="24">
        <f t="shared" si="577"/>
        <v>13.145833333333334</v>
      </c>
      <c r="BD676" s="24">
        <f t="shared" si="578"/>
        <v>1.2249999999999999</v>
      </c>
      <c r="BE676" s="24">
        <f t="shared" si="579"/>
        <v>4.1958333333333337</v>
      </c>
      <c r="BF676" s="53">
        <f>BI676-BG676-BH676</f>
        <v>9</v>
      </c>
      <c r="BG676" s="52">
        <v>6</v>
      </c>
      <c r="BH676" s="52">
        <v>0</v>
      </c>
      <c r="BI676" s="52">
        <v>15</v>
      </c>
      <c r="BJ676" s="53">
        <f>BM676-BK676-BL676</f>
        <v>8</v>
      </c>
      <c r="BK676" s="52">
        <v>1</v>
      </c>
      <c r="BL676" s="52">
        <v>2</v>
      </c>
      <c r="BM676" s="52">
        <v>11</v>
      </c>
      <c r="BN676" s="35">
        <f t="shared" si="585"/>
        <v>5.8664163844051362</v>
      </c>
      <c r="BO676" s="35">
        <f t="shared" si="586"/>
        <v>52.660829303457241</v>
      </c>
      <c r="BP676" s="24">
        <v>6.1670785737790554</v>
      </c>
      <c r="BQ676" s="24">
        <v>-0.37793314802906963</v>
      </c>
      <c r="BR676" s="24">
        <v>-0.91699330182159011</v>
      </c>
      <c r="BS676" s="24">
        <v>-0.18208013610908072</v>
      </c>
      <c r="BT676" s="24">
        <v>0</v>
      </c>
      <c r="BU676" s="24">
        <f t="shared" si="587"/>
        <v>4.6900719878193158</v>
      </c>
      <c r="BV676" s="35">
        <f t="shared" si="588"/>
        <v>42.101184809868187</v>
      </c>
      <c r="BW676" s="24">
        <v>0.62158107386154593</v>
      </c>
      <c r="BX676" s="24">
        <v>-1.1654582166629021E-2</v>
      </c>
      <c r="BY676" s="24">
        <v>0.24141875351088701</v>
      </c>
      <c r="BZ676" s="24">
        <v>0.32499915138001617</v>
      </c>
      <c r="CA676" s="24">
        <f t="shared" si="589"/>
        <v>1.17634439658582</v>
      </c>
      <c r="CB676" s="35">
        <f t="shared" si="590"/>
        <v>10.559644493589049</v>
      </c>
      <c r="CC676" s="22"/>
      <c r="CD676" s="19"/>
      <c r="CE676" s="76">
        <f t="shared" si="580"/>
        <v>165000</v>
      </c>
      <c r="CF676" s="24"/>
      <c r="CG676" s="24"/>
      <c r="CH676" s="24"/>
      <c r="CI676" s="24"/>
      <c r="CJ676" s="24"/>
      <c r="CK676" s="24"/>
      <c r="CL676" s="24"/>
      <c r="CM676" s="24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74">
        <v>6000000</v>
      </c>
      <c r="DA676" s="19">
        <v>1</v>
      </c>
    </row>
    <row r="677" spans="1:105" x14ac:dyDescent="0.2">
      <c r="A677" s="80" t="s">
        <v>2372</v>
      </c>
      <c r="B677" s="48" t="s">
        <v>951</v>
      </c>
      <c r="C677" s="48" t="s">
        <v>972</v>
      </c>
      <c r="D677" s="49" t="s">
        <v>959</v>
      </c>
      <c r="E677" s="49" t="str">
        <f t="shared" si="559"/>
        <v xml:space="preserve">Hossa, Marian </v>
      </c>
      <c r="F677" s="49" t="s">
        <v>187</v>
      </c>
      <c r="G677" s="50" t="s">
        <v>1528</v>
      </c>
      <c r="H677" s="48">
        <v>72</v>
      </c>
      <c r="I677" s="65">
        <v>29</v>
      </c>
      <c r="J677" s="65">
        <v>37</v>
      </c>
      <c r="K677" s="65">
        <v>66</v>
      </c>
      <c r="L677" s="48">
        <v>-14</v>
      </c>
      <c r="M677" s="10">
        <v>36</v>
      </c>
      <c r="N677" s="10">
        <v>264</v>
      </c>
      <c r="O677" s="11">
        <f>IF(N677=0,0,I677/N677)</f>
        <v>0.10984848484848485</v>
      </c>
      <c r="P677" s="10"/>
      <c r="Q677" s="10">
        <v>4</v>
      </c>
      <c r="R677" s="10">
        <v>0</v>
      </c>
      <c r="S677" s="10">
        <v>4</v>
      </c>
      <c r="T677" s="10">
        <v>11</v>
      </c>
      <c r="U677" s="11">
        <f>IF(S677+T677=0,0,S677/(S677+T677))</f>
        <v>0.26666666666666666</v>
      </c>
      <c r="V677" s="10">
        <v>0.3</v>
      </c>
      <c r="W677" s="10">
        <v>8</v>
      </c>
      <c r="X677" s="10">
        <v>21</v>
      </c>
      <c r="Y677" s="10">
        <v>2</v>
      </c>
      <c r="Z677" s="10">
        <v>0</v>
      </c>
      <c r="AA677" s="10">
        <v>19</v>
      </c>
      <c r="AB677" s="10">
        <v>16</v>
      </c>
      <c r="AC677" s="13">
        <f t="shared" si="560"/>
        <v>7.3126142595978063</v>
      </c>
      <c r="AD677" s="13">
        <f t="shared" si="561"/>
        <v>19.195612431444243</v>
      </c>
      <c r="AE677" s="13">
        <f t="shared" si="562"/>
        <v>3.3594624860022395</v>
      </c>
      <c r="AF677" s="13">
        <f t="shared" si="563"/>
        <v>0</v>
      </c>
      <c r="AG677" s="13">
        <f t="shared" si="564"/>
        <v>22.112307244690136</v>
      </c>
      <c r="AH677" s="13">
        <f t="shared" si="565"/>
        <v>18.620890311318011</v>
      </c>
      <c r="AI677" s="29">
        <f t="shared" si="566"/>
        <v>2.5021821355833578</v>
      </c>
      <c r="AJ677" s="29">
        <f t="shared" si="567"/>
        <v>7.6782449725776969</v>
      </c>
      <c r="AK677" s="29">
        <f t="shared" si="568"/>
        <v>0.67189249720044786</v>
      </c>
      <c r="AL677" s="29">
        <f t="shared" si="569"/>
        <v>3.0840849578120455</v>
      </c>
      <c r="AM677" s="29">
        <f t="shared" si="570"/>
        <v>1.0968921389396709</v>
      </c>
      <c r="AN677" s="29">
        <f t="shared" si="571"/>
        <v>5.3751399776035829</v>
      </c>
      <c r="AO677" s="13">
        <v>1031.0999999999999</v>
      </c>
      <c r="AP677" s="13">
        <v>328.2</v>
      </c>
      <c r="AQ677" s="13">
        <v>178.6</v>
      </c>
      <c r="AR677" s="59">
        <v>1537.9</v>
      </c>
      <c r="AS677" s="10">
        <v>19</v>
      </c>
      <c r="AT677" s="10">
        <v>65</v>
      </c>
      <c r="AU677" s="10">
        <v>64</v>
      </c>
      <c r="AV677" s="10">
        <v>36</v>
      </c>
      <c r="AW677" s="10">
        <v>66</v>
      </c>
      <c r="AX677" s="13">
        <f t="shared" si="572"/>
        <v>0.74127056375577072</v>
      </c>
      <c r="AY677" s="13">
        <f t="shared" si="573"/>
        <v>2.5359256128486898</v>
      </c>
      <c r="AZ677" s="13">
        <f t="shared" si="574"/>
        <v>2.4969113726510175</v>
      </c>
      <c r="BA677" s="13">
        <f t="shared" si="575"/>
        <v>1.4045126471161975</v>
      </c>
      <c r="BB677" s="13">
        <f t="shared" si="576"/>
        <v>2.5749398530463621</v>
      </c>
      <c r="BC677" s="13">
        <f t="shared" si="577"/>
        <v>14.320833333333333</v>
      </c>
      <c r="BD677" s="13">
        <f t="shared" si="578"/>
        <v>2.4805555555555556</v>
      </c>
      <c r="BE677" s="13">
        <f t="shared" si="579"/>
        <v>4.5583333333333336</v>
      </c>
      <c r="BF677" s="49">
        <v>43</v>
      </c>
      <c r="BG677" s="49">
        <v>42</v>
      </c>
      <c r="BH677" s="49">
        <v>2</v>
      </c>
      <c r="BI677" s="49">
        <v>87</v>
      </c>
      <c r="BJ677" s="49">
        <v>53</v>
      </c>
      <c r="BK677" s="49">
        <v>6</v>
      </c>
      <c r="BL677" s="49">
        <v>16</v>
      </c>
      <c r="BM677" s="49">
        <v>75</v>
      </c>
      <c r="BN677" s="39">
        <v>78.900000000000006</v>
      </c>
      <c r="BO677" s="39">
        <v>102.6</v>
      </c>
      <c r="BP677" s="13">
        <v>35.700000000000003</v>
      </c>
      <c r="BQ677" s="13">
        <v>21.4</v>
      </c>
      <c r="BR677" s="13">
        <v>0.6</v>
      </c>
      <c r="BS677" s="13">
        <v>3.4</v>
      </c>
      <c r="BT677" s="13">
        <v>-0.1</v>
      </c>
      <c r="BU677" s="13">
        <v>61</v>
      </c>
      <c r="BV677" s="39">
        <v>79.3</v>
      </c>
      <c r="BW677" s="13">
        <v>3.9</v>
      </c>
      <c r="BX677" s="13">
        <v>0.3</v>
      </c>
      <c r="BY677" s="13">
        <v>9.5</v>
      </c>
      <c r="BZ677" s="13">
        <v>4.3</v>
      </c>
      <c r="CA677" s="13">
        <v>18</v>
      </c>
      <c r="CB677" s="39">
        <v>23.4</v>
      </c>
      <c r="CC677" s="51">
        <v>35.930134000000002</v>
      </c>
      <c r="CD677" s="10">
        <v>2631230</v>
      </c>
      <c r="CE677" s="73">
        <f t="shared" si="580"/>
        <v>2996678.611111111</v>
      </c>
      <c r="CF677" s="66">
        <v>35.1</v>
      </c>
      <c r="CG677" s="66">
        <v>28.4</v>
      </c>
      <c r="CH677" s="66">
        <v>-2.5</v>
      </c>
      <c r="CI677" s="66">
        <v>10.1</v>
      </c>
      <c r="CJ677" s="67">
        <f t="shared" ref="CJ677:CJ708" si="591">CI677/(AO677+2*(AP677+AQ677))*2000</f>
        <v>9.879199882623368</v>
      </c>
      <c r="CK677" s="66">
        <v>0.2</v>
      </c>
      <c r="CL677" s="67">
        <f t="shared" ref="CL677:CL708" si="592">CK677/(AO677+2*(AP677+AQ677))*2000</f>
        <v>0.19562772044798751</v>
      </c>
      <c r="CM677" s="66">
        <v>9.3000000000000007</v>
      </c>
      <c r="CN677" s="10" t="s">
        <v>2172</v>
      </c>
      <c r="CO677" s="10" t="s">
        <v>2402</v>
      </c>
      <c r="CP677" s="10"/>
      <c r="CQ677" s="10" t="s">
        <v>2403</v>
      </c>
      <c r="CR677" s="10">
        <v>73</v>
      </c>
      <c r="CS677" s="10">
        <v>210</v>
      </c>
      <c r="CT677" s="10">
        <v>18</v>
      </c>
      <c r="CU677" s="10" t="s">
        <v>3402</v>
      </c>
      <c r="CV677" s="10"/>
      <c r="CW677" s="10"/>
      <c r="CX677" s="10"/>
      <c r="CY677" s="10"/>
      <c r="CZ677" s="73">
        <v>6000000</v>
      </c>
      <c r="DA677" s="10">
        <v>2</v>
      </c>
    </row>
    <row r="678" spans="1:105" x14ac:dyDescent="0.2">
      <c r="A678" s="75" t="s">
        <v>2452</v>
      </c>
      <c r="B678" s="19" t="s">
        <v>950</v>
      </c>
      <c r="C678" s="19" t="s">
        <v>959</v>
      </c>
      <c r="D678" s="19" t="s">
        <v>959</v>
      </c>
      <c r="E678" s="19" t="str">
        <f t="shared" si="559"/>
        <v xml:space="preserve">Hartigan, Mark </v>
      </c>
      <c r="F678" s="19" t="s">
        <v>2873</v>
      </c>
      <c r="G678" s="19" t="s">
        <v>1537</v>
      </c>
      <c r="H678" s="19">
        <v>6</v>
      </c>
      <c r="I678" s="19">
        <v>0</v>
      </c>
      <c r="J678" s="19">
        <v>0</v>
      </c>
      <c r="K678" s="19">
        <f>I678+J678</f>
        <v>0</v>
      </c>
      <c r="L678" s="19">
        <v>-1</v>
      </c>
      <c r="M678" s="19">
        <v>4</v>
      </c>
      <c r="N678" s="19">
        <v>4</v>
      </c>
      <c r="O678" s="20">
        <f>IF(N678=0,0,I678/N678)</f>
        <v>0</v>
      </c>
      <c r="P678" s="19">
        <v>73</v>
      </c>
      <c r="Q678" s="19">
        <v>0</v>
      </c>
      <c r="R678" s="19">
        <v>0</v>
      </c>
      <c r="S678" s="19">
        <v>6</v>
      </c>
      <c r="T678" s="19">
        <v>17</v>
      </c>
      <c r="U678" s="20">
        <f>IF(S678+T678=0,0,S678/(S678+T678))</f>
        <v>0.2608695652173913</v>
      </c>
      <c r="V678" s="19">
        <v>14.7</v>
      </c>
      <c r="W678" s="19">
        <v>0</v>
      </c>
      <c r="X678" s="19">
        <v>0</v>
      </c>
      <c r="Y678" s="19">
        <v>0</v>
      </c>
      <c r="Z678" s="19">
        <v>0</v>
      </c>
      <c r="AA678" s="19">
        <f>I678-W678-Y678</f>
        <v>0</v>
      </c>
      <c r="AB678" s="19">
        <f>J678-X678-Z678</f>
        <v>0</v>
      </c>
      <c r="AC678" s="24">
        <f t="shared" si="560"/>
        <v>0</v>
      </c>
      <c r="AD678" s="24">
        <f t="shared" si="561"/>
        <v>0</v>
      </c>
      <c r="AE678" s="24">
        <f t="shared" si="562"/>
        <v>0</v>
      </c>
      <c r="AF678" s="24">
        <f t="shared" si="563"/>
        <v>0</v>
      </c>
      <c r="AG678" s="24">
        <f t="shared" si="564"/>
        <v>0</v>
      </c>
      <c r="AH678" s="24">
        <f t="shared" si="565"/>
        <v>0</v>
      </c>
      <c r="AI678" s="21">
        <f t="shared" si="566"/>
        <v>1.339784145887607</v>
      </c>
      <c r="AJ678" s="21">
        <f t="shared" si="567"/>
        <v>0</v>
      </c>
      <c r="AK678" s="21">
        <f t="shared" si="568"/>
        <v>0</v>
      </c>
      <c r="AL678" s="21">
        <f t="shared" si="569"/>
        <v>2.6795682917752139</v>
      </c>
      <c r="AM678" s="21">
        <f t="shared" si="570"/>
        <v>0</v>
      </c>
      <c r="AN678" s="21">
        <f t="shared" si="571"/>
        <v>0</v>
      </c>
      <c r="AO678" s="36">
        <v>44.783333333333331</v>
      </c>
      <c r="AP678" s="36">
        <v>1.3</v>
      </c>
      <c r="AQ678" s="36">
        <v>0.05</v>
      </c>
      <c r="AR678" s="36">
        <v>46.133333333333326</v>
      </c>
      <c r="AS678" s="19">
        <v>7</v>
      </c>
      <c r="AT678" s="19">
        <v>2</v>
      </c>
      <c r="AU678" s="19">
        <v>5</v>
      </c>
      <c r="AV678" s="19">
        <v>3</v>
      </c>
      <c r="AW678" s="19">
        <v>1</v>
      </c>
      <c r="AX678" s="24">
        <f t="shared" si="572"/>
        <v>9.104046242774567</v>
      </c>
      <c r="AY678" s="24">
        <f t="shared" si="573"/>
        <v>2.601156069364162</v>
      </c>
      <c r="AZ678" s="24">
        <f t="shared" si="574"/>
        <v>6.5028901734104059</v>
      </c>
      <c r="BA678" s="24">
        <f t="shared" si="575"/>
        <v>3.9017341040462434</v>
      </c>
      <c r="BB678" s="24">
        <f t="shared" si="576"/>
        <v>1.300578034682081</v>
      </c>
      <c r="BC678" s="24">
        <f t="shared" si="577"/>
        <v>7.4638888888888886</v>
      </c>
      <c r="BD678" s="24">
        <f t="shared" si="578"/>
        <v>8.3333333333333332E-3</v>
      </c>
      <c r="BE678" s="24">
        <f t="shared" si="579"/>
        <v>0.21666666666666667</v>
      </c>
      <c r="BF678" s="30">
        <v>1</v>
      </c>
      <c r="BG678" s="30">
        <v>0</v>
      </c>
      <c r="BH678" s="30">
        <v>0</v>
      </c>
      <c r="BI678" s="30">
        <v>1</v>
      </c>
      <c r="BJ678" s="30">
        <v>2</v>
      </c>
      <c r="BK678" s="30">
        <v>0</v>
      </c>
      <c r="BL678" s="30">
        <v>0</v>
      </c>
      <c r="BM678" s="30">
        <v>2</v>
      </c>
      <c r="BN678" s="35">
        <f>BU678+CA678</f>
        <v>-1.5196319024653466</v>
      </c>
      <c r="BO678" s="35">
        <f>BN678/AR678*2000</f>
        <v>-65.879995771619079</v>
      </c>
      <c r="BP678" s="35">
        <v>-1.1057879107507398</v>
      </c>
      <c r="BQ678" s="35">
        <v>-7.0975882540070506E-2</v>
      </c>
      <c r="BR678" s="35">
        <v>1.1884055644536097E-4</v>
      </c>
      <c r="BS678" s="35">
        <v>-6.2836362709527615E-4</v>
      </c>
      <c r="BT678" s="35">
        <v>0</v>
      </c>
      <c r="BU678" s="35">
        <f>SUM(BP678:BT678)</f>
        <v>-1.1772733163614602</v>
      </c>
      <c r="BV678" s="35">
        <f>BU678/AR678*2000</f>
        <v>-51.037860535901459</v>
      </c>
      <c r="BW678" s="35">
        <v>0.30886449386085091</v>
      </c>
      <c r="BX678" s="35">
        <v>3.5553152813487228E-3</v>
      </c>
      <c r="BY678" s="35">
        <v>4.9191074901849324E-3</v>
      </c>
      <c r="BZ678" s="35">
        <v>-0.65969750273627104</v>
      </c>
      <c r="CA678" s="35">
        <f>SUM(BW678:BZ678)</f>
        <v>-0.34235858610388648</v>
      </c>
      <c r="CB678" s="35">
        <f>CA678/AR678*2000</f>
        <v>-14.842135235717624</v>
      </c>
      <c r="CC678" s="22"/>
      <c r="CD678" s="19"/>
      <c r="CE678" s="76">
        <f t="shared" si="580"/>
        <v>165000</v>
      </c>
      <c r="CF678" s="24">
        <v>1</v>
      </c>
      <c r="CG678" s="24">
        <v>1</v>
      </c>
      <c r="CH678" s="24">
        <v>-1.3</v>
      </c>
      <c r="CI678" s="24">
        <v>-0.5</v>
      </c>
      <c r="CJ678" s="24">
        <f t="shared" si="591"/>
        <v>-21.060021060021061</v>
      </c>
      <c r="CK678" s="24">
        <v>-0.1</v>
      </c>
      <c r="CL678" s="24">
        <f t="shared" si="592"/>
        <v>-4.2120042120042118</v>
      </c>
      <c r="CM678" s="24">
        <v>-0.6</v>
      </c>
      <c r="CN678" s="19" t="s">
        <v>3286</v>
      </c>
      <c r="CO678" s="19" t="s">
        <v>26</v>
      </c>
      <c r="CP678" s="19" t="s">
        <v>2433</v>
      </c>
      <c r="CQ678" s="19" t="s">
        <v>2400</v>
      </c>
      <c r="CR678" s="19">
        <v>72</v>
      </c>
      <c r="CS678" s="19">
        <v>200</v>
      </c>
      <c r="CT678" s="19">
        <v>13</v>
      </c>
      <c r="CU678" s="19" t="s">
        <v>3402</v>
      </c>
      <c r="CV678" s="19" t="s">
        <v>2382</v>
      </c>
      <c r="CW678" s="19">
        <v>0</v>
      </c>
      <c r="CX678" s="19">
        <v>0</v>
      </c>
      <c r="CY678" s="19">
        <v>0</v>
      </c>
      <c r="CZ678" s="77"/>
      <c r="DA678" s="19">
        <v>1</v>
      </c>
    </row>
    <row r="679" spans="1:105" x14ac:dyDescent="0.2">
      <c r="A679" s="75" t="s">
        <v>2452</v>
      </c>
      <c r="B679" s="19" t="s">
        <v>530</v>
      </c>
      <c r="C679" s="19" t="s">
        <v>959</v>
      </c>
      <c r="D679" s="19" t="s">
        <v>959</v>
      </c>
      <c r="E679" s="19" t="str">
        <f t="shared" si="559"/>
        <v xml:space="preserve">Hartigan, Mark </v>
      </c>
      <c r="F679" s="19" t="s">
        <v>2873</v>
      </c>
      <c r="G679" s="19" t="s">
        <v>1537</v>
      </c>
      <c r="H679" s="19">
        <v>6</v>
      </c>
      <c r="I679" s="19">
        <v>1</v>
      </c>
      <c r="J679" s="19">
        <v>2</v>
      </c>
      <c r="K679" s="19">
        <f>I679+J679</f>
        <v>3</v>
      </c>
      <c r="L679" s="19">
        <v>2</v>
      </c>
      <c r="M679" s="19">
        <v>2</v>
      </c>
      <c r="N679" s="19">
        <v>11</v>
      </c>
      <c r="O679" s="20">
        <f>IF(N679=0,0,I679/N679)</f>
        <v>9.0909090909090912E-2</v>
      </c>
      <c r="P679" s="19">
        <v>96</v>
      </c>
      <c r="Q679" s="19">
        <v>0</v>
      </c>
      <c r="R679" s="19">
        <v>0</v>
      </c>
      <c r="S679" s="19">
        <v>38</v>
      </c>
      <c r="T679" s="19">
        <v>45</v>
      </c>
      <c r="U679" s="20">
        <f>IF(S679+T679=0,0,S679/(S679+T679))</f>
        <v>0.45783132530120479</v>
      </c>
      <c r="V679" s="19"/>
      <c r="W679" s="19">
        <v>1</v>
      </c>
      <c r="X679" s="19">
        <v>2</v>
      </c>
      <c r="Y679" s="19">
        <v>0</v>
      </c>
      <c r="Z679" s="19">
        <v>0</v>
      </c>
      <c r="AA679" s="19">
        <f>I679-W679-Y679</f>
        <v>0</v>
      </c>
      <c r="AB679" s="19">
        <f>J679-X679-Z679</f>
        <v>0</v>
      </c>
      <c r="AC679" s="24">
        <f t="shared" si="560"/>
        <v>13.740458015267176</v>
      </c>
      <c r="AD679" s="24">
        <f t="shared" si="561"/>
        <v>27.480916030534353</v>
      </c>
      <c r="AE679" s="24">
        <f t="shared" si="562"/>
        <v>0</v>
      </c>
      <c r="AF679" s="24">
        <f t="shared" si="563"/>
        <v>0</v>
      </c>
      <c r="AG679" s="24">
        <f t="shared" si="564"/>
        <v>0</v>
      </c>
      <c r="AH679" s="24">
        <f t="shared" si="565"/>
        <v>0</v>
      </c>
      <c r="AI679" s="21">
        <f t="shared" si="566"/>
        <v>1.95971692977681</v>
      </c>
      <c r="AJ679" s="21">
        <f t="shared" si="567"/>
        <v>16.488549618320612</v>
      </c>
      <c r="AK679" s="21">
        <f t="shared" si="568"/>
        <v>0</v>
      </c>
      <c r="AL679" s="21">
        <f t="shared" si="569"/>
        <v>0</v>
      </c>
      <c r="AM679" s="21">
        <f t="shared" si="570"/>
        <v>0</v>
      </c>
      <c r="AN679" s="21">
        <f t="shared" si="571"/>
        <v>0</v>
      </c>
      <c r="AO679" s="36">
        <v>61.233333333333334</v>
      </c>
      <c r="AP679" s="36">
        <v>21.833333333333332</v>
      </c>
      <c r="AQ679" s="36">
        <v>1.6666666666666666E-2</v>
      </c>
      <c r="AR679" s="36">
        <v>83.083333333333329</v>
      </c>
      <c r="AS679" s="19"/>
      <c r="AT679" s="19"/>
      <c r="AU679" s="19"/>
      <c r="AV679" s="19"/>
      <c r="AW679" s="19"/>
      <c r="AX679" s="24">
        <f t="shared" si="572"/>
        <v>0</v>
      </c>
      <c r="AY679" s="24">
        <f t="shared" si="573"/>
        <v>0</v>
      </c>
      <c r="AZ679" s="24">
        <f t="shared" si="574"/>
        <v>0</v>
      </c>
      <c r="BA679" s="24">
        <f t="shared" si="575"/>
        <v>0</v>
      </c>
      <c r="BB679" s="24">
        <f t="shared" si="576"/>
        <v>0</v>
      </c>
      <c r="BC679" s="24">
        <f t="shared" si="577"/>
        <v>10.205555555555556</v>
      </c>
      <c r="BD679" s="24">
        <f t="shared" si="578"/>
        <v>2.7777777777777779E-3</v>
      </c>
      <c r="BE679" s="24">
        <f t="shared" si="579"/>
        <v>3.6388888888888888</v>
      </c>
      <c r="BF679" s="30">
        <v>2</v>
      </c>
      <c r="BG679" s="30">
        <v>6</v>
      </c>
      <c r="BH679" s="30">
        <v>0</v>
      </c>
      <c r="BI679" s="30">
        <v>8</v>
      </c>
      <c r="BJ679" s="30">
        <v>0</v>
      </c>
      <c r="BK679" s="30">
        <v>0</v>
      </c>
      <c r="BL679" s="30">
        <v>0</v>
      </c>
      <c r="BM679" s="30">
        <v>0</v>
      </c>
      <c r="BN679" s="35">
        <f>BU679+CA679</f>
        <v>2.9514052069211738</v>
      </c>
      <c r="BO679" s="35">
        <f>BN679/AR679*2000</f>
        <v>71.046865562796555</v>
      </c>
      <c r="BP679" s="35">
        <v>-1.4899778850439951</v>
      </c>
      <c r="BQ679" s="35">
        <v>2.5989802172238741</v>
      </c>
      <c r="BR679" s="35">
        <v>3.8795805915338845E-3</v>
      </c>
      <c r="BS679" s="35">
        <v>-1.7507692163799506E-4</v>
      </c>
      <c r="BT679" s="35">
        <v>0</v>
      </c>
      <c r="BU679" s="35">
        <f>SUM(BP679:BT679)</f>
        <v>1.1127068358497749</v>
      </c>
      <c r="BV679" s="35">
        <f>BU679/AR679*2000</f>
        <v>26.78532002045597</v>
      </c>
      <c r="BW679" s="35">
        <v>1.3716151999303499</v>
      </c>
      <c r="BX679" s="35">
        <v>6.2027148804202577E-2</v>
      </c>
      <c r="BY679" s="35">
        <v>1.5299527075602623E-3</v>
      </c>
      <c r="BZ679" s="35">
        <v>0.40352606962928644</v>
      </c>
      <c r="CA679" s="35">
        <f>SUM(BW679:BZ679)</f>
        <v>1.8386983710713991</v>
      </c>
      <c r="CB679" s="35">
        <f>CA679/AR679*2000</f>
        <v>44.261545542340599</v>
      </c>
      <c r="CC679" s="22"/>
      <c r="CD679" s="19"/>
      <c r="CE679" s="76">
        <f t="shared" si="580"/>
        <v>165000</v>
      </c>
      <c r="CF679" s="24">
        <v>2.6</v>
      </c>
      <c r="CG679" s="24">
        <v>0.9</v>
      </c>
      <c r="CH679" s="24">
        <v>3</v>
      </c>
      <c r="CI679" s="24">
        <v>-0.1</v>
      </c>
      <c r="CJ679" s="24">
        <f t="shared" si="591"/>
        <v>-1.9059720457433291</v>
      </c>
      <c r="CK679" s="24">
        <v>0.5</v>
      </c>
      <c r="CL679" s="24">
        <f t="shared" si="592"/>
        <v>9.529860228716645</v>
      </c>
      <c r="CM679" s="24">
        <v>0.4</v>
      </c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77"/>
      <c r="DA679" s="19">
        <v>1</v>
      </c>
    </row>
    <row r="680" spans="1:105" x14ac:dyDescent="0.2">
      <c r="A680" s="25" t="s">
        <v>2452</v>
      </c>
      <c r="B680" s="10" t="s">
        <v>950</v>
      </c>
      <c r="C680" s="10" t="s">
        <v>959</v>
      </c>
      <c r="D680" s="10" t="s">
        <v>959</v>
      </c>
      <c r="E680" s="10" t="s">
        <v>2872</v>
      </c>
      <c r="F680" s="10" t="s">
        <v>2873</v>
      </c>
      <c r="G680" s="10" t="s">
        <v>1537</v>
      </c>
      <c r="H680" s="10">
        <v>12</v>
      </c>
      <c r="I680" s="10">
        <v>1</v>
      </c>
      <c r="J680" s="10">
        <v>2</v>
      </c>
      <c r="K680" s="10">
        <v>3</v>
      </c>
      <c r="L680" s="10">
        <v>1</v>
      </c>
      <c r="M680" s="10">
        <v>6</v>
      </c>
      <c r="N680" s="10">
        <v>15</v>
      </c>
      <c r="O680" s="11">
        <v>6.7000000000000004E-2</v>
      </c>
      <c r="P680" s="10">
        <v>169</v>
      </c>
      <c r="Q680" s="10">
        <v>0</v>
      </c>
      <c r="R680" s="10">
        <v>0</v>
      </c>
      <c r="S680" s="10">
        <v>44</v>
      </c>
      <c r="T680" s="10">
        <v>62</v>
      </c>
      <c r="U680" s="11">
        <v>0.41499999999999998</v>
      </c>
      <c r="V680" s="41">
        <v>14.7</v>
      </c>
      <c r="W680" s="10">
        <v>1</v>
      </c>
      <c r="X680" s="10">
        <v>2</v>
      </c>
      <c r="Y680" s="10">
        <v>0</v>
      </c>
      <c r="Z680" s="10">
        <v>0</v>
      </c>
      <c r="AA680" s="10">
        <v>0</v>
      </c>
      <c r="AB680" s="10">
        <v>0</v>
      </c>
      <c r="AC680" s="13">
        <f t="shared" si="560"/>
        <v>12.970168612191959</v>
      </c>
      <c r="AD680" s="13">
        <f t="shared" si="561"/>
        <v>25.940337224383917</v>
      </c>
      <c r="AE680" s="13">
        <f t="shared" si="562"/>
        <v>0</v>
      </c>
      <c r="AF680" s="13">
        <f t="shared" si="563"/>
        <v>0</v>
      </c>
      <c r="AG680" s="13">
        <f t="shared" si="564"/>
        <v>0</v>
      </c>
      <c r="AH680" s="13">
        <f t="shared" si="565"/>
        <v>0</v>
      </c>
      <c r="AI680" s="29">
        <f t="shared" si="566"/>
        <v>1.6977928692699491</v>
      </c>
      <c r="AJ680" s="29">
        <f t="shared" si="567"/>
        <v>15.564202334630352</v>
      </c>
      <c r="AK680" s="29">
        <f t="shared" si="568"/>
        <v>0</v>
      </c>
      <c r="AL680" s="29">
        <f t="shared" si="569"/>
        <v>1.1318619128466327</v>
      </c>
      <c r="AM680" s="29">
        <f t="shared" si="570"/>
        <v>0</v>
      </c>
      <c r="AN680" s="29">
        <f t="shared" si="571"/>
        <v>0</v>
      </c>
      <c r="AO680" s="13">
        <v>106.02</v>
      </c>
      <c r="AP680" s="13">
        <v>23.13</v>
      </c>
      <c r="AQ680" s="13">
        <v>7.0000000000000007E-2</v>
      </c>
      <c r="AR680" s="13">
        <v>129.22</v>
      </c>
      <c r="AS680" s="41">
        <v>2</v>
      </c>
      <c r="AT680" s="41">
        <v>7</v>
      </c>
      <c r="AU680" s="41">
        <v>5</v>
      </c>
      <c r="AV680" s="41">
        <v>3</v>
      </c>
      <c r="AW680" s="41">
        <v>1</v>
      </c>
      <c r="AX680" s="13">
        <f t="shared" si="572"/>
        <v>0.92864881597275972</v>
      </c>
      <c r="AY680" s="13">
        <f t="shared" si="573"/>
        <v>3.2502708559046587</v>
      </c>
      <c r="AZ680" s="13">
        <f t="shared" si="574"/>
        <v>2.3216220399318992</v>
      </c>
      <c r="BA680" s="13">
        <f t="shared" si="575"/>
        <v>1.3929732239591395</v>
      </c>
      <c r="BB680" s="13">
        <f t="shared" si="576"/>
        <v>0.46432440798637986</v>
      </c>
      <c r="BC680" s="13">
        <f t="shared" si="577"/>
        <v>8.8349999999999991</v>
      </c>
      <c r="BD680" s="13">
        <f t="shared" si="578"/>
        <v>5.8333333333333336E-3</v>
      </c>
      <c r="BE680" s="13">
        <f t="shared" si="579"/>
        <v>1.9275</v>
      </c>
      <c r="BF680" s="10">
        <v>3</v>
      </c>
      <c r="BG680" s="10">
        <v>6</v>
      </c>
      <c r="BH680" s="10">
        <v>0</v>
      </c>
      <c r="BI680" s="10">
        <v>9</v>
      </c>
      <c r="BJ680" s="10">
        <v>2</v>
      </c>
      <c r="BK680" s="10">
        <v>0</v>
      </c>
      <c r="BL680" s="10">
        <v>0</v>
      </c>
      <c r="BM680" s="10">
        <v>2</v>
      </c>
      <c r="BN680" s="39">
        <v>1.4319999999999999</v>
      </c>
      <c r="BO680" s="39">
        <v>22.161000000000001</v>
      </c>
      <c r="BP680" s="13">
        <v>-2.5960000000000001</v>
      </c>
      <c r="BQ680" s="13">
        <v>2.528</v>
      </c>
      <c r="BR680" s="13">
        <v>4.0000000000000001E-3</v>
      </c>
      <c r="BS680" s="13">
        <v>-1E-3</v>
      </c>
      <c r="BT680" s="13">
        <v>0</v>
      </c>
      <c r="BU680" s="39">
        <v>-6.5000000000000002E-2</v>
      </c>
      <c r="BV680" s="39">
        <v>-0.999</v>
      </c>
      <c r="BW680" s="13">
        <v>1.68</v>
      </c>
      <c r="BX680" s="13">
        <v>6.6000000000000003E-2</v>
      </c>
      <c r="BY680" s="13">
        <v>6.0000000000000001E-3</v>
      </c>
      <c r="BZ680" s="13">
        <v>-0.25600000000000001</v>
      </c>
      <c r="CA680" s="39">
        <v>1.496</v>
      </c>
      <c r="CB680" s="39">
        <v>23.16</v>
      </c>
      <c r="CC680" s="16">
        <v>0</v>
      </c>
      <c r="CD680" s="12">
        <v>0</v>
      </c>
      <c r="CE680" s="73">
        <f t="shared" si="580"/>
        <v>165000</v>
      </c>
      <c r="CF680" s="13">
        <v>3.6</v>
      </c>
      <c r="CG680" s="13">
        <v>1.9</v>
      </c>
      <c r="CH680" s="13">
        <v>1.7</v>
      </c>
      <c r="CI680" s="17">
        <v>-0.3</v>
      </c>
      <c r="CJ680" s="13">
        <f t="shared" si="591"/>
        <v>-3.9364912741110092</v>
      </c>
      <c r="CK680" s="17">
        <v>0.2</v>
      </c>
      <c r="CL680" s="13">
        <f t="shared" si="592"/>
        <v>2.6243275160740067</v>
      </c>
      <c r="CM680" s="13">
        <v>-0.1</v>
      </c>
      <c r="CN680" s="10" t="s">
        <v>3286</v>
      </c>
      <c r="CO680" s="10" t="s">
        <v>26</v>
      </c>
      <c r="CP680" s="10" t="s">
        <v>2433</v>
      </c>
      <c r="CQ680" s="10" t="s">
        <v>2400</v>
      </c>
      <c r="CR680" s="10">
        <v>72</v>
      </c>
      <c r="CS680" s="10">
        <v>200</v>
      </c>
      <c r="CT680" s="10">
        <v>13</v>
      </c>
      <c r="CU680" s="10" t="s">
        <v>3402</v>
      </c>
      <c r="CV680" s="10" t="s">
        <v>2382</v>
      </c>
      <c r="CW680" s="10">
        <v>0</v>
      </c>
      <c r="CX680" s="10">
        <v>0</v>
      </c>
      <c r="CY680" s="10">
        <v>0</v>
      </c>
      <c r="CZ680" s="79"/>
      <c r="DA680" s="10">
        <v>2</v>
      </c>
    </row>
    <row r="681" spans="1:105" x14ac:dyDescent="0.2">
      <c r="A681" s="44" t="s">
        <v>2372</v>
      </c>
      <c r="B681" s="43" t="s">
        <v>950</v>
      </c>
      <c r="C681" s="43" t="s">
        <v>959</v>
      </c>
      <c r="D681" s="42" t="s">
        <v>959</v>
      </c>
      <c r="E681" s="42" t="str">
        <f t="shared" ref="E681:E712" si="593">CONCATENATE(RIGHT(F681,LEN(F681)-SEARCH(" ",F681)), ", ", LEFT(F681, SEARCH(" ", F681)))</f>
        <v xml:space="preserve">Hartigan, Mark </v>
      </c>
      <c r="F681" s="42" t="s">
        <v>2873</v>
      </c>
      <c r="G681" s="45" t="s">
        <v>2373</v>
      </c>
      <c r="H681" s="43">
        <v>23</v>
      </c>
      <c r="I681" s="64">
        <v>3</v>
      </c>
      <c r="J681" s="64">
        <v>1</v>
      </c>
      <c r="K681" s="64">
        <v>4</v>
      </c>
      <c r="L681" s="43">
        <v>-2</v>
      </c>
      <c r="M681">
        <v>16</v>
      </c>
      <c r="N681">
        <v>19</v>
      </c>
      <c r="O681" s="4">
        <f t="shared" ref="O681:O712" si="594">IF(N681=0,0,I681/N681)</f>
        <v>0.15789473684210525</v>
      </c>
      <c r="Q681">
        <v>0</v>
      </c>
      <c r="R681">
        <v>0</v>
      </c>
      <c r="S681">
        <v>60</v>
      </c>
      <c r="T681">
        <v>54</v>
      </c>
      <c r="U681" s="4">
        <f t="shared" ref="U681:U712" si="595">IF(S681+T681=0,0,S681/(S681+T681))</f>
        <v>0.52631578947368418</v>
      </c>
      <c r="V681">
        <v>8.5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</v>
      </c>
      <c r="AC681" s="9">
        <f t="shared" si="560"/>
        <v>0</v>
      </c>
      <c r="AD681" s="9">
        <f t="shared" si="561"/>
        <v>0</v>
      </c>
      <c r="AE681" s="9">
        <f t="shared" si="562"/>
        <v>0</v>
      </c>
      <c r="AF681" s="9">
        <f t="shared" si="563"/>
        <v>0</v>
      </c>
      <c r="AG681" s="9">
        <f t="shared" si="564"/>
        <v>22.318660880347178</v>
      </c>
      <c r="AH681" s="9">
        <f t="shared" si="565"/>
        <v>7.4395536267823923</v>
      </c>
      <c r="AI681" s="58">
        <f t="shared" si="566"/>
        <v>1.8598884066955981</v>
      </c>
      <c r="AJ681" s="58">
        <f t="shared" si="567"/>
        <v>0</v>
      </c>
      <c r="AK681" s="58">
        <f t="shared" si="568"/>
        <v>0</v>
      </c>
      <c r="AL681" s="58">
        <f t="shared" si="569"/>
        <v>2.6038437693738374</v>
      </c>
      <c r="AM681" s="58">
        <f t="shared" si="570"/>
        <v>0</v>
      </c>
      <c r="AN681" s="58">
        <f t="shared" si="571"/>
        <v>0</v>
      </c>
      <c r="AO681" s="56">
        <v>161.30000000000001</v>
      </c>
      <c r="AP681" s="56">
        <v>1.5333333333333332</v>
      </c>
      <c r="AQ681" s="56">
        <v>1.7166666666666668</v>
      </c>
      <c r="AR681" s="57">
        <f>SUM(AO681:AQ681)</f>
        <v>164.55</v>
      </c>
      <c r="AS681">
        <v>0</v>
      </c>
      <c r="AT681">
        <v>25</v>
      </c>
      <c r="AU681">
        <v>5</v>
      </c>
      <c r="AV681">
        <v>2</v>
      </c>
      <c r="AW681">
        <v>1</v>
      </c>
      <c r="AX681" s="9">
        <f t="shared" si="572"/>
        <v>0</v>
      </c>
      <c r="AY681" s="9">
        <f t="shared" si="573"/>
        <v>9.115770282588878</v>
      </c>
      <c r="AZ681" s="9">
        <f t="shared" si="574"/>
        <v>1.8231540565177757</v>
      </c>
      <c r="BA681" s="9">
        <f t="shared" si="575"/>
        <v>0.72926162260711025</v>
      </c>
      <c r="BB681" s="9">
        <f t="shared" si="576"/>
        <v>0.36463081130355512</v>
      </c>
      <c r="BC681" s="33">
        <f t="shared" si="577"/>
        <v>7.0130434782608697</v>
      </c>
      <c r="BD681" s="33">
        <f t="shared" si="578"/>
        <v>7.4637681159420294E-2</v>
      </c>
      <c r="BE681" s="33">
        <f t="shared" si="579"/>
        <v>6.6666666666666666E-2</v>
      </c>
      <c r="BF681" s="42">
        <f>BI681-BG681-BH681</f>
        <v>5</v>
      </c>
      <c r="BG681" s="43">
        <v>0</v>
      </c>
      <c r="BH681" s="43">
        <v>0</v>
      </c>
      <c r="BI681" s="43">
        <v>5</v>
      </c>
      <c r="BJ681" s="42">
        <f>BM681-BK681-BL681</f>
        <v>7</v>
      </c>
      <c r="BK681" s="43">
        <v>0</v>
      </c>
      <c r="BL681" s="43">
        <v>0</v>
      </c>
      <c r="BM681" s="43">
        <v>7</v>
      </c>
      <c r="BN681" s="34">
        <f t="shared" ref="BN681:BN712" si="596">BU681+CA681</f>
        <v>-1.533915521601914E-2</v>
      </c>
      <c r="BO681" s="34">
        <f t="shared" ref="BO681:BO712" si="597">BN681/AR681*2000</f>
        <v>-0.18643762037094061</v>
      </c>
      <c r="BP681" s="33">
        <v>3.1345527221773279</v>
      </c>
      <c r="BQ681" s="33">
        <v>-8.4227252225046956E-2</v>
      </c>
      <c r="BR681" s="33">
        <v>-0.4454304911921661</v>
      </c>
      <c r="BS681" s="33">
        <v>-2.1672933131381987E-2</v>
      </c>
      <c r="BT681" s="33">
        <v>0</v>
      </c>
      <c r="BU681" s="9">
        <f t="shared" ref="BU681:BU712" si="598">SUM(BP681:BT681)</f>
        <v>2.5832220456287329</v>
      </c>
      <c r="BV681" s="34">
        <f t="shared" ref="BV681:BV712" si="599">BU681/AR681*2000</f>
        <v>31.397411675827804</v>
      </c>
      <c r="BW681" s="33">
        <v>1.2926025544854425</v>
      </c>
      <c r="BX681" s="33">
        <v>6.1300541907028036E-3</v>
      </c>
      <c r="BY681" s="33">
        <v>0.2129033257130345</v>
      </c>
      <c r="BZ681" s="33">
        <v>-4.1101971352339319</v>
      </c>
      <c r="CA681" s="9">
        <f t="shared" ref="CA681:CA712" si="600">SUM(BW681:BZ681)</f>
        <v>-2.5985612008447521</v>
      </c>
      <c r="CB681" s="34">
        <f t="shared" ref="CB681:CB712" si="601">CA681/AR681*2000</f>
        <v>-31.583849296198743</v>
      </c>
      <c r="CC681" s="47">
        <v>62.233981999999997</v>
      </c>
      <c r="CD681">
        <v>821419</v>
      </c>
      <c r="CE681" s="68">
        <f t="shared" si="580"/>
        <v>2928537.3043478262</v>
      </c>
      <c r="CF681" s="62">
        <v>4.2</v>
      </c>
      <c r="CG681" s="62">
        <v>4.0999999999999996</v>
      </c>
      <c r="CH681" s="62">
        <v>-3.7</v>
      </c>
      <c r="CI681" s="62">
        <v>-0.2</v>
      </c>
      <c r="CJ681" s="63">
        <f t="shared" si="591"/>
        <v>-2.3837902264600714</v>
      </c>
      <c r="CK681" s="62">
        <v>-0.2</v>
      </c>
      <c r="CL681" s="63">
        <f t="shared" si="592"/>
        <v>-2.3837902264600714</v>
      </c>
      <c r="CM681" s="62">
        <v>-0.4</v>
      </c>
      <c r="CN681" t="s">
        <v>2177</v>
      </c>
      <c r="CO681" t="s">
        <v>26</v>
      </c>
      <c r="CP681" t="s">
        <v>2433</v>
      </c>
      <c r="CQ681" t="s">
        <v>2400</v>
      </c>
      <c r="CR681">
        <v>72</v>
      </c>
      <c r="CS681">
        <v>200</v>
      </c>
      <c r="CT681">
        <v>44</v>
      </c>
      <c r="CU681" t="s">
        <v>3402</v>
      </c>
      <c r="CZ681" s="72">
        <v>550000</v>
      </c>
      <c r="DA681">
        <v>0</v>
      </c>
    </row>
    <row r="682" spans="1:105" x14ac:dyDescent="0.2">
      <c r="A682" s="44" t="s">
        <v>2372</v>
      </c>
      <c r="B682" s="43"/>
      <c r="C682" s="43" t="s">
        <v>959</v>
      </c>
      <c r="D682" s="82" t="s">
        <v>959</v>
      </c>
      <c r="E682" s="42" t="str">
        <f t="shared" si="593"/>
        <v xml:space="preserve">Ritola, Mattias </v>
      </c>
      <c r="F682" s="42" t="s">
        <v>486</v>
      </c>
      <c r="G682" s="45" t="s">
        <v>2377</v>
      </c>
      <c r="H682" s="43">
        <v>2</v>
      </c>
      <c r="I682" s="64">
        <v>0</v>
      </c>
      <c r="J682" s="64">
        <v>1</v>
      </c>
      <c r="K682" s="64">
        <v>1</v>
      </c>
      <c r="L682" s="43">
        <v>0</v>
      </c>
      <c r="M682">
        <v>0</v>
      </c>
      <c r="N682">
        <v>2</v>
      </c>
      <c r="O682" s="4">
        <f t="shared" si="594"/>
        <v>0</v>
      </c>
      <c r="Q682">
        <v>0</v>
      </c>
      <c r="R682">
        <v>0</v>
      </c>
      <c r="S682">
        <v>0</v>
      </c>
      <c r="T682">
        <v>0</v>
      </c>
      <c r="U682" s="4">
        <f t="shared" si="595"/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 s="9">
        <f t="shared" si="560"/>
        <v>0</v>
      </c>
      <c r="AD682" s="9">
        <f t="shared" si="561"/>
        <v>0</v>
      </c>
      <c r="AE682" s="9">
        <f t="shared" si="562"/>
        <v>0</v>
      </c>
      <c r="AF682" s="9">
        <f t="shared" si="563"/>
        <v>0</v>
      </c>
      <c r="AG682" s="9">
        <f t="shared" si="564"/>
        <v>0</v>
      </c>
      <c r="AH682" s="9">
        <f t="shared" si="565"/>
        <v>103.8961038961039</v>
      </c>
      <c r="AI682" s="58">
        <f t="shared" si="566"/>
        <v>5.1948051948051948</v>
      </c>
      <c r="AJ682" s="58">
        <f t="shared" si="567"/>
        <v>0</v>
      </c>
      <c r="AK682" s="58">
        <f t="shared" si="568"/>
        <v>0</v>
      </c>
      <c r="AL682" s="58">
        <f t="shared" si="569"/>
        <v>5.1948051948051948</v>
      </c>
      <c r="AM682" s="58">
        <f t="shared" si="570"/>
        <v>0</v>
      </c>
      <c r="AN682" s="58">
        <f t="shared" si="571"/>
        <v>0</v>
      </c>
      <c r="AO682" s="56">
        <v>11.55</v>
      </c>
      <c r="AP682" s="56">
        <v>0</v>
      </c>
      <c r="AQ682" s="56">
        <v>0</v>
      </c>
      <c r="AR682" s="57">
        <f>SUM(AO682:AQ682)</f>
        <v>11.55</v>
      </c>
      <c r="AS682">
        <v>0</v>
      </c>
      <c r="AT682">
        <v>0</v>
      </c>
      <c r="AU682">
        <v>0</v>
      </c>
      <c r="AV682">
        <v>0</v>
      </c>
      <c r="AW682">
        <v>0</v>
      </c>
      <c r="AX682" s="9">
        <f t="shared" si="572"/>
        <v>0</v>
      </c>
      <c r="AY682" s="9">
        <f t="shared" si="573"/>
        <v>0</v>
      </c>
      <c r="AZ682" s="9">
        <f t="shared" si="574"/>
        <v>0</v>
      </c>
      <c r="BA682" s="9">
        <f t="shared" si="575"/>
        <v>0</v>
      </c>
      <c r="BB682" s="9">
        <f t="shared" si="576"/>
        <v>0</v>
      </c>
      <c r="BC682" s="33">
        <f t="shared" si="577"/>
        <v>5.7750000000000004</v>
      </c>
      <c r="BD682" s="33">
        <f t="shared" si="578"/>
        <v>0</v>
      </c>
      <c r="BE682" s="33">
        <f t="shared" si="579"/>
        <v>0</v>
      </c>
      <c r="BF682" s="42">
        <f>BI682-BG682-BH682</f>
        <v>1</v>
      </c>
      <c r="BG682" s="43">
        <v>0</v>
      </c>
      <c r="BH682" s="43">
        <v>0</v>
      </c>
      <c r="BI682" s="43">
        <v>1</v>
      </c>
      <c r="BJ682" s="42">
        <f>BM682-BK682-BL682</f>
        <v>1</v>
      </c>
      <c r="BK682" s="43">
        <v>0</v>
      </c>
      <c r="BL682" s="43">
        <v>0</v>
      </c>
      <c r="BM682" s="43">
        <v>1</v>
      </c>
      <c r="BN682" s="34">
        <f t="shared" si="596"/>
        <v>0.796398220450521</v>
      </c>
      <c r="BO682" s="34">
        <f t="shared" si="597"/>
        <v>137.90445375766598</v>
      </c>
      <c r="BP682" s="33">
        <v>0.83493606407684251</v>
      </c>
      <c r="BQ682" s="33">
        <v>0</v>
      </c>
      <c r="BR682" s="33">
        <v>-8.4065279318198544E-2</v>
      </c>
      <c r="BS682" s="33">
        <v>0</v>
      </c>
      <c r="BT682" s="33">
        <v>0</v>
      </c>
      <c r="BU682" s="9">
        <f t="shared" si="598"/>
        <v>0.75087078475864399</v>
      </c>
      <c r="BV682" s="34">
        <f t="shared" si="599"/>
        <v>130.0209151097219</v>
      </c>
      <c r="BW682" s="33">
        <v>-0.1021460525656803</v>
      </c>
      <c r="BX682" s="33">
        <v>0</v>
      </c>
      <c r="BY682" s="33">
        <v>0</v>
      </c>
      <c r="BZ682" s="33">
        <v>0.1476734882575573</v>
      </c>
      <c r="CA682" s="9">
        <f t="shared" si="600"/>
        <v>4.5527435691877005E-2</v>
      </c>
      <c r="CB682" s="34">
        <f t="shared" si="601"/>
        <v>7.8835386479440688</v>
      </c>
      <c r="CE682" s="68">
        <f t="shared" si="580"/>
        <v>165000</v>
      </c>
      <c r="CF682" s="62">
        <v>0.6</v>
      </c>
      <c r="CG682" s="62">
        <v>0.5</v>
      </c>
      <c r="CH682" s="62">
        <v>-0.3</v>
      </c>
      <c r="CI682" s="62">
        <v>0.1</v>
      </c>
      <c r="CJ682" s="63">
        <f t="shared" si="591"/>
        <v>17.316017316017316</v>
      </c>
      <c r="CK682" s="62">
        <v>0</v>
      </c>
      <c r="CL682" s="63">
        <f t="shared" si="592"/>
        <v>0</v>
      </c>
      <c r="CM682" s="62">
        <v>0.1</v>
      </c>
      <c r="CN682" t="s">
        <v>551</v>
      </c>
      <c r="CO682" t="s">
        <v>2711</v>
      </c>
      <c r="CQ682" t="s">
        <v>2436</v>
      </c>
      <c r="CR682">
        <v>72</v>
      </c>
      <c r="CS682">
        <v>192</v>
      </c>
      <c r="CT682">
        <v>42</v>
      </c>
      <c r="CU682" t="s">
        <v>3402</v>
      </c>
      <c r="CV682" t="s">
        <v>3090</v>
      </c>
      <c r="CZ682" s="72">
        <v>511666.66666666669</v>
      </c>
      <c r="DA682">
        <v>0</v>
      </c>
    </row>
    <row r="683" spans="1:105" x14ac:dyDescent="0.2">
      <c r="A683" s="38" t="s">
        <v>2452</v>
      </c>
      <c r="B683" t="s">
        <v>959</v>
      </c>
      <c r="C683" t="s">
        <v>959</v>
      </c>
      <c r="D683" t="s">
        <v>959</v>
      </c>
      <c r="E683" t="str">
        <f t="shared" si="593"/>
        <v xml:space="preserve">Samuelsson, Mikael </v>
      </c>
      <c r="F683" t="s">
        <v>510</v>
      </c>
      <c r="G683" t="s">
        <v>1528</v>
      </c>
      <c r="H683">
        <v>53</v>
      </c>
      <c r="I683">
        <v>14</v>
      </c>
      <c r="J683">
        <v>20</v>
      </c>
      <c r="K683">
        <f>I683+J683</f>
        <v>34</v>
      </c>
      <c r="L683">
        <v>1</v>
      </c>
      <c r="M683">
        <v>28</v>
      </c>
      <c r="N683">
        <v>189</v>
      </c>
      <c r="O683" s="4">
        <f t="shared" si="594"/>
        <v>7.407407407407407E-2</v>
      </c>
      <c r="P683">
        <v>1047</v>
      </c>
      <c r="Q683">
        <v>2</v>
      </c>
      <c r="R683">
        <v>0</v>
      </c>
      <c r="S683">
        <v>2</v>
      </c>
      <c r="T683">
        <v>1</v>
      </c>
      <c r="U683" s="4">
        <f t="shared" si="595"/>
        <v>0.66666666666666663</v>
      </c>
      <c r="V683" s="40">
        <v>0.1</v>
      </c>
      <c r="W683">
        <v>6</v>
      </c>
      <c r="X683">
        <v>8</v>
      </c>
      <c r="Y683">
        <v>0</v>
      </c>
      <c r="Z683">
        <v>0</v>
      </c>
      <c r="AA683">
        <f>I683-W683-Y683</f>
        <v>8</v>
      </c>
      <c r="AB683">
        <f>J683-X683-Z683</f>
        <v>12</v>
      </c>
      <c r="AC683" s="9">
        <f t="shared" si="560"/>
        <v>11.258209110809966</v>
      </c>
      <c r="AD683" s="9">
        <f t="shared" si="561"/>
        <v>15.010945481079954</v>
      </c>
      <c r="AE683" s="9">
        <f t="shared" si="562"/>
        <v>0</v>
      </c>
      <c r="AF683" s="9">
        <f t="shared" si="563"/>
        <v>0</v>
      </c>
      <c r="AG683" s="9">
        <f t="shared" si="564"/>
        <v>15.058429844971373</v>
      </c>
      <c r="AH683" s="9">
        <f t="shared" si="565"/>
        <v>22.587644767457061</v>
      </c>
      <c r="AI683" s="6">
        <f t="shared" si="566"/>
        <v>2.1646492902146348</v>
      </c>
      <c r="AJ683" s="6">
        <f t="shared" si="567"/>
        <v>7.1301991035129779</v>
      </c>
      <c r="AK683" s="6">
        <f t="shared" si="568"/>
        <v>0</v>
      </c>
      <c r="AL683" s="6">
        <f t="shared" si="569"/>
        <v>2.0705341036835638</v>
      </c>
      <c r="AM683" s="6">
        <f t="shared" si="570"/>
        <v>0.3752736370269989</v>
      </c>
      <c r="AN683" s="6">
        <f t="shared" si="571"/>
        <v>0</v>
      </c>
      <c r="AO683" s="33">
        <v>637.51666666666665</v>
      </c>
      <c r="AP683" s="33">
        <v>159.88333333333333</v>
      </c>
      <c r="AQ683" s="33">
        <v>5.4333333333333336</v>
      </c>
      <c r="AR683" s="32">
        <v>802.83333333333326</v>
      </c>
      <c r="AS683" s="40">
        <v>6</v>
      </c>
      <c r="AT683" s="40">
        <v>46</v>
      </c>
      <c r="AU683" s="40">
        <v>69</v>
      </c>
      <c r="AV683" s="40">
        <v>49</v>
      </c>
      <c r="AW683" s="40">
        <v>26</v>
      </c>
      <c r="AX683" s="9">
        <f t="shared" si="572"/>
        <v>0.4484118746107536</v>
      </c>
      <c r="AY683" s="9">
        <f t="shared" si="573"/>
        <v>3.4378243720157777</v>
      </c>
      <c r="AZ683" s="9">
        <f t="shared" si="574"/>
        <v>5.1567365580236659</v>
      </c>
      <c r="BA683" s="9">
        <f t="shared" si="575"/>
        <v>3.6620303093211546</v>
      </c>
      <c r="BB683" s="9">
        <f t="shared" si="576"/>
        <v>1.9431181233132657</v>
      </c>
      <c r="BC683" s="9">
        <f t="shared" si="577"/>
        <v>12.028616352201258</v>
      </c>
      <c r="BD683" s="9">
        <f t="shared" si="578"/>
        <v>0.10251572327044026</v>
      </c>
      <c r="BE683" s="9">
        <f t="shared" si="579"/>
        <v>3.0166666666666666</v>
      </c>
      <c r="BF683" s="3">
        <v>23</v>
      </c>
      <c r="BG683" s="3">
        <v>19</v>
      </c>
      <c r="BH683" s="3">
        <v>0</v>
      </c>
      <c r="BI683" s="3">
        <v>42</v>
      </c>
      <c r="BJ683" s="3">
        <v>22</v>
      </c>
      <c r="BK683" s="3">
        <v>1</v>
      </c>
      <c r="BL683" s="3">
        <v>0</v>
      </c>
      <c r="BM683" s="3">
        <v>23</v>
      </c>
      <c r="BN683" s="34">
        <f t="shared" si="596"/>
        <v>30.557864788523077</v>
      </c>
      <c r="BO683" s="34">
        <f t="shared" si="597"/>
        <v>76.125052410686507</v>
      </c>
      <c r="BP683" s="34">
        <v>11.735285833506063</v>
      </c>
      <c r="BQ683" s="34">
        <v>11.068644789410422</v>
      </c>
      <c r="BR683" s="34">
        <v>2.131711930674126E-3</v>
      </c>
      <c r="BS683" s="34">
        <v>-6.974224348411534E-2</v>
      </c>
      <c r="BT683" s="34">
        <v>-1.1672752220275457</v>
      </c>
      <c r="BU683" s="34">
        <f t="shared" si="598"/>
        <v>21.569044869335499</v>
      </c>
      <c r="BV683" s="34">
        <f t="shared" si="599"/>
        <v>53.732310241234387</v>
      </c>
      <c r="BW683" s="34">
        <v>7.644222596346931</v>
      </c>
      <c r="BX683" s="34">
        <v>0.37470174320330196</v>
      </c>
      <c r="BY683" s="34">
        <v>0.63693520539558757</v>
      </c>
      <c r="BZ683" s="34">
        <v>0.33296037424175551</v>
      </c>
      <c r="CA683" s="34">
        <f t="shared" si="600"/>
        <v>8.9888199191875771</v>
      </c>
      <c r="CB683" s="34">
        <f t="shared" si="601"/>
        <v>22.392742169452138</v>
      </c>
      <c r="CC683" s="15">
        <v>66</v>
      </c>
      <c r="CD683" s="7">
        <v>1809533</v>
      </c>
      <c r="CE683" s="68">
        <f t="shared" si="580"/>
        <v>2799654.8301886795</v>
      </c>
      <c r="CF683" s="9">
        <v>17.399999999999999</v>
      </c>
      <c r="CG683" s="9">
        <v>12.7</v>
      </c>
      <c r="CH683" s="9">
        <v>-2.7</v>
      </c>
      <c r="CI683" s="9">
        <v>4.4000000000000004</v>
      </c>
      <c r="CJ683" s="9">
        <f t="shared" si="591"/>
        <v>9.0895005939162328</v>
      </c>
      <c r="CK683" s="9">
        <v>0.8</v>
      </c>
      <c r="CL683" s="9">
        <f t="shared" si="592"/>
        <v>1.6526364716211333</v>
      </c>
      <c r="CM683" s="9">
        <v>5.2</v>
      </c>
      <c r="CN683" t="s">
        <v>3074</v>
      </c>
      <c r="CO683" t="s">
        <v>1558</v>
      </c>
      <c r="CQ683" t="s">
        <v>2436</v>
      </c>
      <c r="CR683">
        <v>74</v>
      </c>
      <c r="CS683">
        <v>210</v>
      </c>
      <c r="CT683">
        <v>37</v>
      </c>
      <c r="CU683" t="s">
        <v>3401</v>
      </c>
      <c r="CV683" t="s">
        <v>2382</v>
      </c>
      <c r="CW683">
        <v>0</v>
      </c>
      <c r="CX683">
        <v>0</v>
      </c>
      <c r="CY683">
        <v>0</v>
      </c>
      <c r="CZ683" s="70"/>
      <c r="DA683">
        <v>0</v>
      </c>
    </row>
    <row r="684" spans="1:105" x14ac:dyDescent="0.2">
      <c r="A684" s="44" t="s">
        <v>2372</v>
      </c>
      <c r="B684" s="43" t="s">
        <v>959</v>
      </c>
      <c r="C684" s="43" t="s">
        <v>959</v>
      </c>
      <c r="D684" s="42" t="s">
        <v>959</v>
      </c>
      <c r="E684" s="42" t="str">
        <f t="shared" si="593"/>
        <v xml:space="preserve">Samuelsson, Mikael </v>
      </c>
      <c r="F684" s="42" t="s">
        <v>510</v>
      </c>
      <c r="G684" s="45" t="s">
        <v>1528</v>
      </c>
      <c r="H684" s="43">
        <v>73</v>
      </c>
      <c r="I684" s="64">
        <v>11</v>
      </c>
      <c r="J684" s="64">
        <v>29</v>
      </c>
      <c r="K684" s="64">
        <v>40</v>
      </c>
      <c r="L684" s="43">
        <v>21</v>
      </c>
      <c r="M684">
        <v>26</v>
      </c>
      <c r="N684">
        <v>249</v>
      </c>
      <c r="O684" s="4">
        <f t="shared" si="594"/>
        <v>4.4176706827309238E-2</v>
      </c>
      <c r="Q684">
        <v>1</v>
      </c>
      <c r="R684">
        <v>0</v>
      </c>
      <c r="S684">
        <v>6</v>
      </c>
      <c r="T684">
        <v>8</v>
      </c>
      <c r="U684" s="4">
        <f t="shared" si="595"/>
        <v>0.42857142857142855</v>
      </c>
      <c r="V684">
        <v>0.3</v>
      </c>
      <c r="W684">
        <v>3</v>
      </c>
      <c r="X684">
        <v>8</v>
      </c>
      <c r="Y684">
        <v>0</v>
      </c>
      <c r="Z684">
        <v>0</v>
      </c>
      <c r="AA684">
        <v>8</v>
      </c>
      <c r="AB684">
        <v>21</v>
      </c>
      <c r="AC684" s="9">
        <f t="shared" si="560"/>
        <v>4.5237496858507162</v>
      </c>
      <c r="AD684" s="9">
        <f t="shared" si="561"/>
        <v>12.063332495601911</v>
      </c>
      <c r="AE684" s="9">
        <f t="shared" si="562"/>
        <v>0</v>
      </c>
      <c r="AF684" s="9">
        <f t="shared" si="563"/>
        <v>0</v>
      </c>
      <c r="AG684" s="9">
        <f t="shared" si="564"/>
        <v>9.7642013188452488</v>
      </c>
      <c r="AH684" s="9">
        <f t="shared" si="565"/>
        <v>25.631028461968775</v>
      </c>
      <c r="AI684" s="58">
        <f t="shared" si="566"/>
        <v>2.7461816209252263</v>
      </c>
      <c r="AJ684" s="58">
        <f t="shared" si="567"/>
        <v>7.2379994973611463</v>
      </c>
      <c r="AK684" s="58">
        <f t="shared" si="568"/>
        <v>0</v>
      </c>
      <c r="AL684" s="58">
        <f t="shared" si="569"/>
        <v>1.3425776813412216</v>
      </c>
      <c r="AM684" s="58">
        <f t="shared" si="570"/>
        <v>0.60316662478009553</v>
      </c>
      <c r="AN684" s="58">
        <f t="shared" si="571"/>
        <v>0</v>
      </c>
      <c r="AO684" s="56">
        <v>983.18333333333328</v>
      </c>
      <c r="AP684" s="56">
        <v>198.95</v>
      </c>
      <c r="AQ684" s="56">
        <v>5.0166666666666666</v>
      </c>
      <c r="AR684" s="57">
        <f>SUM(AO684:AQ684)</f>
        <v>1187.1499999999999</v>
      </c>
      <c r="AS684">
        <v>21</v>
      </c>
      <c r="AT684">
        <v>74</v>
      </c>
      <c r="AU684">
        <v>64</v>
      </c>
      <c r="AV684">
        <v>29</v>
      </c>
      <c r="AW684">
        <v>20</v>
      </c>
      <c r="AX684" s="9">
        <f t="shared" si="572"/>
        <v>1.0613654550814979</v>
      </c>
      <c r="AY684" s="9">
        <f t="shared" si="573"/>
        <v>3.7400496988586114</v>
      </c>
      <c r="AZ684" s="9">
        <f t="shared" si="574"/>
        <v>3.2346375773912315</v>
      </c>
      <c r="BA684" s="9">
        <f t="shared" si="575"/>
        <v>1.4656951522554018</v>
      </c>
      <c r="BB684" s="9">
        <f t="shared" si="576"/>
        <v>1.0108242429347598</v>
      </c>
      <c r="BC684" s="33">
        <f t="shared" si="577"/>
        <v>13.468264840182648</v>
      </c>
      <c r="BD684" s="33">
        <f t="shared" si="578"/>
        <v>6.8721461187214616E-2</v>
      </c>
      <c r="BE684" s="33">
        <f t="shared" si="579"/>
        <v>2.7253424657534246</v>
      </c>
      <c r="BF684" s="42">
        <f>BI684-BG684-BH684</f>
        <v>45</v>
      </c>
      <c r="BG684" s="43">
        <v>24</v>
      </c>
      <c r="BH684" s="43">
        <v>0</v>
      </c>
      <c r="BI684" s="43">
        <v>69</v>
      </c>
      <c r="BJ684" s="42">
        <f>BM684-BK684-BL684</f>
        <v>22</v>
      </c>
      <c r="BK684" s="43">
        <v>2</v>
      </c>
      <c r="BL684" s="43">
        <v>0</v>
      </c>
      <c r="BM684" s="43">
        <v>24</v>
      </c>
      <c r="BN684" s="34">
        <f t="shared" si="596"/>
        <v>37.683795968377481</v>
      </c>
      <c r="BO684" s="34">
        <f t="shared" si="597"/>
        <v>63.486157551071869</v>
      </c>
      <c r="BP684" s="33">
        <v>13.044503867161557</v>
      </c>
      <c r="BQ684" s="33">
        <v>1.1547378849769525</v>
      </c>
      <c r="BR684" s="33">
        <v>1.514533976423492</v>
      </c>
      <c r="BS684" s="33">
        <v>-6.3335464781999778E-2</v>
      </c>
      <c r="BT684" s="33">
        <v>0</v>
      </c>
      <c r="BU684" s="9">
        <f t="shared" si="598"/>
        <v>15.650440263780002</v>
      </c>
      <c r="BV684" s="34">
        <f t="shared" si="599"/>
        <v>26.366407385385173</v>
      </c>
      <c r="BW684" s="33">
        <v>15.947017676860492</v>
      </c>
      <c r="BX684" s="33">
        <v>0.38361433493551983</v>
      </c>
      <c r="BY684" s="33">
        <v>0.62217379650119786</v>
      </c>
      <c r="BZ684" s="33">
        <v>5.0805498963002647</v>
      </c>
      <c r="CA684" s="9">
        <f t="shared" si="600"/>
        <v>22.033355704597476</v>
      </c>
      <c r="CB684" s="34">
        <f t="shared" si="601"/>
        <v>37.119750165686696</v>
      </c>
      <c r="CC684" s="47">
        <v>87.628860000000003</v>
      </c>
      <c r="CD684">
        <v>3983098</v>
      </c>
      <c r="CE684" s="68">
        <f t="shared" si="580"/>
        <v>4474164.8767123288</v>
      </c>
      <c r="CF684" s="62">
        <v>24.2</v>
      </c>
      <c r="CG684" s="62">
        <v>19.5</v>
      </c>
      <c r="CH684" s="62">
        <v>13.6</v>
      </c>
      <c r="CI684" s="62">
        <v>3.1</v>
      </c>
      <c r="CJ684" s="63">
        <f t="shared" si="591"/>
        <v>4.4568512106581046</v>
      </c>
      <c r="CK684" s="62">
        <v>4.3</v>
      </c>
      <c r="CL684" s="63">
        <f t="shared" si="592"/>
        <v>6.1820839373644683</v>
      </c>
      <c r="CM684" s="62">
        <v>7.4</v>
      </c>
      <c r="CN684" t="s">
        <v>1753</v>
      </c>
      <c r="CO684" t="s">
        <v>1558</v>
      </c>
      <c r="CQ684" t="s">
        <v>2436</v>
      </c>
      <c r="CR684">
        <v>74</v>
      </c>
      <c r="CS684">
        <v>213</v>
      </c>
      <c r="CT684">
        <v>37</v>
      </c>
      <c r="CU684" t="s">
        <v>3401</v>
      </c>
      <c r="CZ684" s="72">
        <v>1200000</v>
      </c>
      <c r="DA684">
        <v>0</v>
      </c>
    </row>
    <row r="685" spans="1:105" s="18" customFormat="1" x14ac:dyDescent="0.2">
      <c r="A685" s="38" t="s">
        <v>2452</v>
      </c>
      <c r="B685" t="s">
        <v>959</v>
      </c>
      <c r="C685" t="s">
        <v>959</v>
      </c>
      <c r="D685" s="82" t="s">
        <v>959</v>
      </c>
      <c r="E685" t="str">
        <f t="shared" si="593"/>
        <v xml:space="preserve">Lidstrom, Nicklas </v>
      </c>
      <c r="F685" t="s">
        <v>297</v>
      </c>
      <c r="G685" t="s">
        <v>1524</v>
      </c>
      <c r="H685">
        <v>80</v>
      </c>
      <c r="I685">
        <v>13</v>
      </c>
      <c r="J685">
        <v>49</v>
      </c>
      <c r="K685">
        <f>I685+J685</f>
        <v>62</v>
      </c>
      <c r="L685">
        <v>40</v>
      </c>
      <c r="M685">
        <v>46</v>
      </c>
      <c r="N685">
        <v>224</v>
      </c>
      <c r="O685" s="4">
        <f t="shared" si="594"/>
        <v>5.8035714285714288E-2</v>
      </c>
      <c r="P685">
        <v>2330</v>
      </c>
      <c r="Q685">
        <v>1</v>
      </c>
      <c r="R685">
        <v>0</v>
      </c>
      <c r="S685">
        <v>0</v>
      </c>
      <c r="T685">
        <v>0</v>
      </c>
      <c r="U685" s="4">
        <f t="shared" si="595"/>
        <v>0</v>
      </c>
      <c r="V685" s="40">
        <v>0</v>
      </c>
      <c r="W685">
        <v>10</v>
      </c>
      <c r="X685">
        <v>23</v>
      </c>
      <c r="Y685">
        <v>0</v>
      </c>
      <c r="Z685">
        <v>3</v>
      </c>
      <c r="AA685">
        <f>I685-W685-Y685</f>
        <v>3</v>
      </c>
      <c r="AB685">
        <f>J685-X685-Z685</f>
        <v>23</v>
      </c>
      <c r="AC685" s="9">
        <f t="shared" si="560"/>
        <v>6.6239788032678302</v>
      </c>
      <c r="AD685" s="9">
        <f t="shared" si="561"/>
        <v>15.23515124751601</v>
      </c>
      <c r="AE685" s="9">
        <f t="shared" si="562"/>
        <v>0</v>
      </c>
      <c r="AF685" s="9">
        <f t="shared" si="563"/>
        <v>2.4791111927279403</v>
      </c>
      <c r="AG685" s="9">
        <f t="shared" si="564"/>
        <v>2.6027232196650201</v>
      </c>
      <c r="AH685" s="9">
        <f t="shared" si="565"/>
        <v>19.954211350765149</v>
      </c>
      <c r="AI685" s="6">
        <f t="shared" si="566"/>
        <v>3.166646583925774</v>
      </c>
      <c r="AJ685" s="6">
        <f t="shared" si="567"/>
        <v>7.2863766835946127</v>
      </c>
      <c r="AK685" s="6">
        <f t="shared" si="568"/>
        <v>1.156918556606372</v>
      </c>
      <c r="AL685" s="6">
        <f t="shared" si="569"/>
        <v>1.6483913724545125</v>
      </c>
      <c r="AM685" s="6">
        <f t="shared" si="570"/>
        <v>0.92735703245749612</v>
      </c>
      <c r="AN685" s="6">
        <f t="shared" si="571"/>
        <v>6.1151409420622533</v>
      </c>
      <c r="AO685" s="32">
        <v>1383.1666666666667</v>
      </c>
      <c r="AP685" s="32">
        <v>452.9</v>
      </c>
      <c r="AQ685" s="32">
        <v>363.03333333333336</v>
      </c>
      <c r="AR685" s="32">
        <v>2199.1</v>
      </c>
      <c r="AS685" s="40">
        <v>95</v>
      </c>
      <c r="AT685" s="40">
        <v>24</v>
      </c>
      <c r="AU685" s="40">
        <v>97</v>
      </c>
      <c r="AV685" s="40">
        <v>83</v>
      </c>
      <c r="AW685" s="40">
        <v>40</v>
      </c>
      <c r="AX685" s="9">
        <f t="shared" si="572"/>
        <v>2.5919694420444728</v>
      </c>
      <c r="AY685" s="9">
        <f t="shared" si="573"/>
        <v>0.65481333272702469</v>
      </c>
      <c r="AZ685" s="9">
        <f t="shared" si="574"/>
        <v>2.6465372197717252</v>
      </c>
      <c r="BA685" s="9">
        <f t="shared" si="575"/>
        <v>2.2645627756809605</v>
      </c>
      <c r="BB685" s="9">
        <f t="shared" si="576"/>
        <v>1.0913555545450411</v>
      </c>
      <c r="BC685" s="9">
        <f t="shared" si="577"/>
        <v>17.289583333333333</v>
      </c>
      <c r="BD685" s="9">
        <f t="shared" si="578"/>
        <v>4.5379166666666668</v>
      </c>
      <c r="BE685" s="9">
        <f t="shared" si="579"/>
        <v>5.6612499999999999</v>
      </c>
      <c r="BF685" s="3">
        <v>73</v>
      </c>
      <c r="BG685" s="3">
        <v>55</v>
      </c>
      <c r="BH685" s="3">
        <v>7</v>
      </c>
      <c r="BI685" s="3">
        <v>135</v>
      </c>
      <c r="BJ685" s="3">
        <v>38</v>
      </c>
      <c r="BK685" s="3">
        <v>7</v>
      </c>
      <c r="BL685" s="3">
        <v>37</v>
      </c>
      <c r="BM685" s="3">
        <v>82</v>
      </c>
      <c r="BN685" s="34">
        <f t="shared" si="596"/>
        <v>129.88330723739062</v>
      </c>
      <c r="BO685" s="34">
        <f t="shared" si="597"/>
        <v>118.12405733017201</v>
      </c>
      <c r="BP685" s="34">
        <v>15.522942909896519</v>
      </c>
      <c r="BQ685" s="34">
        <v>24.007607661211399</v>
      </c>
      <c r="BR685" s="34">
        <v>5.8391293835318298E-3</v>
      </c>
      <c r="BS685" s="34">
        <v>2.4896594557509215</v>
      </c>
      <c r="BT685" s="34">
        <v>0</v>
      </c>
      <c r="BU685" s="34">
        <f t="shared" si="598"/>
        <v>42.026049156242372</v>
      </c>
      <c r="BV685" s="34">
        <f t="shared" si="599"/>
        <v>38.221135151873376</v>
      </c>
      <c r="BW685" s="34">
        <v>49.614156960341781</v>
      </c>
      <c r="BX685" s="34">
        <v>5.3378403390627476</v>
      </c>
      <c r="BY685" s="34">
        <v>20.517995685193398</v>
      </c>
      <c r="BZ685" s="34">
        <v>12.38726509655033</v>
      </c>
      <c r="CA685" s="34">
        <f t="shared" si="600"/>
        <v>87.857258081148245</v>
      </c>
      <c r="CB685" s="34">
        <f t="shared" si="601"/>
        <v>79.902922178298624</v>
      </c>
      <c r="CC685" s="15">
        <v>88</v>
      </c>
      <c r="CD685" s="7">
        <v>7354651</v>
      </c>
      <c r="CE685" s="68">
        <f t="shared" si="580"/>
        <v>7538517.2749999994</v>
      </c>
      <c r="CF685" s="9">
        <v>52.2</v>
      </c>
      <c r="CG685" s="9">
        <v>47.6</v>
      </c>
      <c r="CH685" s="9">
        <v>23.4</v>
      </c>
      <c r="CI685" s="9">
        <v>9.6</v>
      </c>
      <c r="CJ685" s="9">
        <f t="shared" si="591"/>
        <v>6.3680887994604802</v>
      </c>
      <c r="CK685" s="9">
        <v>13.2</v>
      </c>
      <c r="CL685" s="9">
        <f t="shared" si="592"/>
        <v>8.7561220992581603</v>
      </c>
      <c r="CM685" s="9">
        <v>22.7</v>
      </c>
      <c r="CN685" t="s">
        <v>1581</v>
      </c>
      <c r="CO685" t="s">
        <v>1582</v>
      </c>
      <c r="CP685"/>
      <c r="CQ685" t="s">
        <v>2436</v>
      </c>
      <c r="CR685">
        <v>73</v>
      </c>
      <c r="CS685">
        <v>193</v>
      </c>
      <c r="CT685">
        <v>5</v>
      </c>
      <c r="CU685" t="s">
        <v>3402</v>
      </c>
      <c r="CV685" t="s">
        <v>2382</v>
      </c>
      <c r="CW685">
        <v>0</v>
      </c>
      <c r="CX685">
        <v>0</v>
      </c>
      <c r="CY685">
        <v>0</v>
      </c>
      <c r="CZ685" s="70"/>
      <c r="DA685">
        <v>0</v>
      </c>
    </row>
    <row r="686" spans="1:105" x14ac:dyDescent="0.2">
      <c r="A686" s="44" t="s">
        <v>2372</v>
      </c>
      <c r="B686" s="43" t="s">
        <v>959</v>
      </c>
      <c r="C686" s="43" t="s">
        <v>959</v>
      </c>
      <c r="D686" s="82" t="s">
        <v>959</v>
      </c>
      <c r="E686" s="42" t="str">
        <f t="shared" si="593"/>
        <v xml:space="preserve">Lidstrom, Nicklas </v>
      </c>
      <c r="F686" s="42" t="s">
        <v>297</v>
      </c>
      <c r="G686" s="45" t="s">
        <v>2374</v>
      </c>
      <c r="H686" s="43">
        <v>76</v>
      </c>
      <c r="I686" s="64">
        <v>10</v>
      </c>
      <c r="J686" s="64">
        <v>60</v>
      </c>
      <c r="K686" s="64">
        <v>70</v>
      </c>
      <c r="L686" s="43">
        <v>40</v>
      </c>
      <c r="M686">
        <v>40</v>
      </c>
      <c r="N686">
        <v>188</v>
      </c>
      <c r="O686" s="4">
        <f t="shared" si="594"/>
        <v>5.3191489361702128E-2</v>
      </c>
      <c r="Q686">
        <v>4</v>
      </c>
      <c r="R686">
        <v>0</v>
      </c>
      <c r="S686">
        <v>0</v>
      </c>
      <c r="T686">
        <v>0</v>
      </c>
      <c r="U686" s="4">
        <f t="shared" si="595"/>
        <v>0</v>
      </c>
      <c r="V686">
        <v>0</v>
      </c>
      <c r="W686">
        <v>5</v>
      </c>
      <c r="X686">
        <v>29</v>
      </c>
      <c r="Y686">
        <v>0</v>
      </c>
      <c r="Z686">
        <v>1</v>
      </c>
      <c r="AA686">
        <v>5</v>
      </c>
      <c r="AB686">
        <v>30</v>
      </c>
      <c r="AC686" s="9">
        <f t="shared" si="560"/>
        <v>4.1761403183146948</v>
      </c>
      <c r="AD686" s="9">
        <f t="shared" si="561"/>
        <v>24.221613846225232</v>
      </c>
      <c r="AE686" s="9">
        <f t="shared" si="562"/>
        <v>0</v>
      </c>
      <c r="AF686" s="9">
        <f t="shared" si="563"/>
        <v>0.99607105306845223</v>
      </c>
      <c r="AG686" s="9">
        <f t="shared" si="564"/>
        <v>4.3783902118654376</v>
      </c>
      <c r="AH686" s="9">
        <f t="shared" si="565"/>
        <v>26.270341271192628</v>
      </c>
      <c r="AI686" s="58">
        <f t="shared" si="566"/>
        <v>3.5464960716110046</v>
      </c>
      <c r="AJ686" s="58">
        <f t="shared" si="567"/>
        <v>9.1875087002923284</v>
      </c>
      <c r="AK686" s="58">
        <f t="shared" si="568"/>
        <v>0.59764263184107125</v>
      </c>
      <c r="AL686" s="58">
        <f t="shared" si="569"/>
        <v>1.6637882805088662</v>
      </c>
      <c r="AM686" s="58">
        <f t="shared" si="570"/>
        <v>1.0022736763955269</v>
      </c>
      <c r="AN686" s="58">
        <f t="shared" si="571"/>
        <v>6.3748547396380939</v>
      </c>
      <c r="AO686" s="56">
        <v>1370.3666666666666</v>
      </c>
      <c r="AP686" s="56">
        <v>359.18333333333334</v>
      </c>
      <c r="AQ686" s="56">
        <v>301.18333333333334</v>
      </c>
      <c r="AR686" s="57">
        <f>SUM(AO686:AQ686)</f>
        <v>2030.7333333333333</v>
      </c>
      <c r="AS686">
        <v>70</v>
      </c>
      <c r="AT686">
        <v>23</v>
      </c>
      <c r="AU686">
        <v>89</v>
      </c>
      <c r="AV686">
        <v>39</v>
      </c>
      <c r="AW686">
        <v>23</v>
      </c>
      <c r="AX686" s="9">
        <f t="shared" si="572"/>
        <v>2.0682183775975838</v>
      </c>
      <c r="AY686" s="9">
        <f t="shared" si="573"/>
        <v>0.67955746692492036</v>
      </c>
      <c r="AZ686" s="9">
        <f t="shared" si="574"/>
        <v>2.6295919372312135</v>
      </c>
      <c r="BA686" s="9">
        <f t="shared" si="575"/>
        <v>1.1522930960900826</v>
      </c>
      <c r="BB686" s="9">
        <f t="shared" si="576"/>
        <v>0.67955746692492036</v>
      </c>
      <c r="BC686" s="33">
        <f t="shared" si="577"/>
        <v>18.031140350877191</v>
      </c>
      <c r="BD686" s="33">
        <f t="shared" si="578"/>
        <v>3.9629385964912283</v>
      </c>
      <c r="BE686" s="33">
        <f t="shared" si="579"/>
        <v>4.7260964912280699</v>
      </c>
      <c r="BF686" s="42">
        <f>BI686-BG686-BH686</f>
        <v>81</v>
      </c>
      <c r="BG686" s="43">
        <v>55</v>
      </c>
      <c r="BH686" s="43">
        <v>3</v>
      </c>
      <c r="BI686" s="43">
        <v>139</v>
      </c>
      <c r="BJ686" s="42">
        <f>BM686-BK686-BL686</f>
        <v>38</v>
      </c>
      <c r="BK686" s="43">
        <v>6</v>
      </c>
      <c r="BL686" s="43">
        <v>32</v>
      </c>
      <c r="BM686" s="43">
        <v>76</v>
      </c>
      <c r="BN686" s="34">
        <f t="shared" si="596"/>
        <v>121.19542068222691</v>
      </c>
      <c r="BO686" s="34">
        <f t="shared" si="597"/>
        <v>119.36123635031048</v>
      </c>
      <c r="BP686" s="33">
        <v>25.426767282609436</v>
      </c>
      <c r="BQ686" s="33">
        <v>22.627593004181588</v>
      </c>
      <c r="BR686" s="33">
        <v>-4.9058672165482839</v>
      </c>
      <c r="BS686" s="33">
        <v>2.0400342127679039E-2</v>
      </c>
      <c r="BT686" s="33">
        <v>0</v>
      </c>
      <c r="BU686" s="9">
        <f t="shared" si="598"/>
        <v>43.168893412370416</v>
      </c>
      <c r="BV686" s="34">
        <f t="shared" si="599"/>
        <v>42.515570807626553</v>
      </c>
      <c r="BW686" s="33">
        <v>47.581070833641377</v>
      </c>
      <c r="BX686" s="33">
        <v>2.6024633010984597</v>
      </c>
      <c r="BY686" s="33">
        <v>17.414044949627669</v>
      </c>
      <c r="BZ686" s="33">
        <v>10.428948185488986</v>
      </c>
      <c r="CA686" s="9">
        <f t="shared" si="600"/>
        <v>78.026527269856501</v>
      </c>
      <c r="CB686" s="34">
        <f t="shared" si="601"/>
        <v>76.845665542683918</v>
      </c>
      <c r="CC686" s="47">
        <v>91</v>
      </c>
      <c r="CD686">
        <v>8085602</v>
      </c>
      <c r="CE686" s="68">
        <f t="shared" si="580"/>
        <v>8723939</v>
      </c>
      <c r="CF686" s="62">
        <v>48.4</v>
      </c>
      <c r="CG686" s="62">
        <v>45.8</v>
      </c>
      <c r="CH686" s="62">
        <v>24.9</v>
      </c>
      <c r="CI686" s="62">
        <v>13</v>
      </c>
      <c r="CJ686" s="63">
        <f t="shared" si="591"/>
        <v>9.6614767195570579</v>
      </c>
      <c r="CK686" s="62">
        <v>13.4</v>
      </c>
      <c r="CL686" s="63">
        <f t="shared" si="592"/>
        <v>9.9587529263126608</v>
      </c>
      <c r="CM686" s="62">
        <v>26.4</v>
      </c>
      <c r="CN686" t="s">
        <v>613</v>
      </c>
      <c r="CO686" t="s">
        <v>1582</v>
      </c>
      <c r="CQ686" t="s">
        <v>2436</v>
      </c>
      <c r="CR686">
        <v>73</v>
      </c>
      <c r="CS686">
        <v>189</v>
      </c>
      <c r="CT686">
        <v>5</v>
      </c>
      <c r="CU686" t="s">
        <v>3402</v>
      </c>
      <c r="CZ686" s="72">
        <v>7600000</v>
      </c>
      <c r="DA686">
        <v>0</v>
      </c>
    </row>
    <row r="687" spans="1:105" x14ac:dyDescent="0.2">
      <c r="A687" s="38" t="s">
        <v>2452</v>
      </c>
      <c r="B687" t="s">
        <v>959</v>
      </c>
      <c r="C687" t="s">
        <v>959</v>
      </c>
      <c r="D687" s="82" t="s">
        <v>959</v>
      </c>
      <c r="E687" t="str">
        <f t="shared" si="593"/>
        <v xml:space="preserve">Kronwall, Niklas </v>
      </c>
      <c r="F687" t="s">
        <v>265</v>
      </c>
      <c r="G687" t="s">
        <v>1524</v>
      </c>
      <c r="H687">
        <v>68</v>
      </c>
      <c r="I687">
        <v>1</v>
      </c>
      <c r="J687">
        <v>21</v>
      </c>
      <c r="K687">
        <f>I687+J687</f>
        <v>22</v>
      </c>
      <c r="L687">
        <v>0</v>
      </c>
      <c r="M687">
        <v>54</v>
      </c>
      <c r="N687">
        <v>104</v>
      </c>
      <c r="O687" s="4">
        <f t="shared" si="594"/>
        <v>9.6153846153846159E-3</v>
      </c>
      <c r="P687">
        <v>1795</v>
      </c>
      <c r="Q687">
        <v>0</v>
      </c>
      <c r="R687">
        <v>0</v>
      </c>
      <c r="S687">
        <v>0</v>
      </c>
      <c r="T687">
        <v>0</v>
      </c>
      <c r="U687" s="4">
        <f t="shared" si="595"/>
        <v>0</v>
      </c>
      <c r="V687" s="40">
        <v>0</v>
      </c>
      <c r="W687">
        <v>1</v>
      </c>
      <c r="X687">
        <v>5</v>
      </c>
      <c r="Y687">
        <v>0</v>
      </c>
      <c r="Z687">
        <v>0</v>
      </c>
      <c r="AA687">
        <f>I687-W687-Y687</f>
        <v>0</v>
      </c>
      <c r="AB687">
        <f>J687-X687-Z687</f>
        <v>16</v>
      </c>
      <c r="AC687" s="9">
        <f t="shared" si="560"/>
        <v>1.7603911980440099</v>
      </c>
      <c r="AD687" s="9">
        <f t="shared" si="561"/>
        <v>8.8019559902200495</v>
      </c>
      <c r="AE687" s="9">
        <f t="shared" si="562"/>
        <v>0</v>
      </c>
      <c r="AF687" s="9">
        <f t="shared" si="563"/>
        <v>0</v>
      </c>
      <c r="AG687" s="9">
        <f t="shared" si="564"/>
        <v>0</v>
      </c>
      <c r="AH687" s="9">
        <f t="shared" si="565"/>
        <v>17.114587511699426</v>
      </c>
      <c r="AI687" s="6">
        <f t="shared" si="566"/>
        <v>2.2997726968846104</v>
      </c>
      <c r="AJ687" s="6">
        <f t="shared" si="567"/>
        <v>5.9853300733496333</v>
      </c>
      <c r="AK687" s="6">
        <f t="shared" si="568"/>
        <v>0.53475935828877008</v>
      </c>
      <c r="AL687" s="6">
        <f t="shared" si="569"/>
        <v>1.9788741810402461</v>
      </c>
      <c r="AM687" s="6">
        <f t="shared" si="570"/>
        <v>1.7603911980440099</v>
      </c>
      <c r="AN687" s="6">
        <f t="shared" si="571"/>
        <v>6.4171122994652405</v>
      </c>
      <c r="AO687" s="32">
        <v>1121.8499999999999</v>
      </c>
      <c r="AP687" s="32">
        <v>170.41666666666666</v>
      </c>
      <c r="AQ687" s="32">
        <v>112.2</v>
      </c>
      <c r="AR687" s="32">
        <v>1404.4666666666667</v>
      </c>
      <c r="AS687" s="40">
        <v>99</v>
      </c>
      <c r="AT687" s="40">
        <v>92</v>
      </c>
      <c r="AU687" s="40">
        <v>46</v>
      </c>
      <c r="AV687" s="40">
        <v>60</v>
      </c>
      <c r="AW687" s="40">
        <v>24</v>
      </c>
      <c r="AX687" s="9">
        <f t="shared" si="572"/>
        <v>4.2293634594389324</v>
      </c>
      <c r="AY687" s="9">
        <f t="shared" si="573"/>
        <v>3.9303175582664829</v>
      </c>
      <c r="AZ687" s="9">
        <f t="shared" si="574"/>
        <v>1.9651587791332414</v>
      </c>
      <c r="BA687" s="9">
        <f t="shared" si="575"/>
        <v>2.5632505814781412</v>
      </c>
      <c r="BB687" s="9">
        <f t="shared" si="576"/>
        <v>1.0253002325912566</v>
      </c>
      <c r="BC687" s="9">
        <f t="shared" si="577"/>
        <v>16.497794117647057</v>
      </c>
      <c r="BD687" s="9">
        <f t="shared" si="578"/>
        <v>1.6500000000000001</v>
      </c>
      <c r="BE687" s="9">
        <f t="shared" si="579"/>
        <v>2.5061274509803919</v>
      </c>
      <c r="BF687" s="3">
        <v>43</v>
      </c>
      <c r="BG687" s="3">
        <v>17</v>
      </c>
      <c r="BH687" s="3">
        <v>1</v>
      </c>
      <c r="BI687" s="3">
        <v>61</v>
      </c>
      <c r="BJ687" s="3">
        <v>37</v>
      </c>
      <c r="BK687" s="3">
        <v>5</v>
      </c>
      <c r="BL687" s="3">
        <v>12</v>
      </c>
      <c r="BM687" s="3">
        <v>54</v>
      </c>
      <c r="BN687" s="34">
        <f t="shared" si="596"/>
        <v>40.754739733645636</v>
      </c>
      <c r="BO687" s="34">
        <f t="shared" si="597"/>
        <v>58.035894622365269</v>
      </c>
      <c r="BP687" s="34">
        <v>4.5846151056244517</v>
      </c>
      <c r="BQ687" s="34">
        <v>4.9278605144281909E-2</v>
      </c>
      <c r="BR687" s="34">
        <v>3.7291903876696549E-3</v>
      </c>
      <c r="BS687" s="34">
        <v>-0.26988021560336922</v>
      </c>
      <c r="BT687" s="34">
        <v>0</v>
      </c>
      <c r="BU687" s="34">
        <f t="shared" si="598"/>
        <v>4.3677426855530337</v>
      </c>
      <c r="BV687" s="34">
        <f t="shared" si="599"/>
        <v>6.2197883213837279</v>
      </c>
      <c r="BW687" s="34">
        <v>32.6870394283292</v>
      </c>
      <c r="BX687" s="34">
        <v>-0.88645904441020273</v>
      </c>
      <c r="BY687" s="34">
        <v>5.8794707276237821</v>
      </c>
      <c r="BZ687" s="34">
        <v>-1.2930540634501775</v>
      </c>
      <c r="CA687" s="34">
        <f t="shared" si="600"/>
        <v>36.386997048092603</v>
      </c>
      <c r="CB687" s="34">
        <f t="shared" si="601"/>
        <v>51.816106300981538</v>
      </c>
      <c r="CC687" s="15">
        <v>63</v>
      </c>
      <c r="CD687" s="7">
        <v>2260312</v>
      </c>
      <c r="CE687" s="68">
        <f t="shared" si="580"/>
        <v>2725670.3529411764</v>
      </c>
      <c r="CF687" s="9">
        <v>28.1</v>
      </c>
      <c r="CG687" s="9">
        <v>28.8</v>
      </c>
      <c r="CH687" s="9">
        <v>-12.9</v>
      </c>
      <c r="CI687" s="9">
        <v>0.6</v>
      </c>
      <c r="CJ687" s="9">
        <f t="shared" si="591"/>
        <v>0.71128673746604099</v>
      </c>
      <c r="CK687" s="9">
        <v>1.1000000000000001</v>
      </c>
      <c r="CL687" s="9">
        <f t="shared" si="592"/>
        <v>1.3040256853544088</v>
      </c>
      <c r="CM687" s="9">
        <v>1.7</v>
      </c>
      <c r="CN687" t="s">
        <v>1302</v>
      </c>
      <c r="CO687" t="s">
        <v>3168</v>
      </c>
      <c r="CQ687" t="s">
        <v>2436</v>
      </c>
      <c r="CR687">
        <v>72</v>
      </c>
      <c r="CS687">
        <v>189</v>
      </c>
      <c r="CT687">
        <v>55</v>
      </c>
      <c r="CU687" t="s">
        <v>3402</v>
      </c>
      <c r="CV687" t="s">
        <v>2382</v>
      </c>
      <c r="CW687">
        <v>0</v>
      </c>
      <c r="CX687">
        <v>0</v>
      </c>
      <c r="CY687">
        <v>0</v>
      </c>
      <c r="CZ687" s="70"/>
      <c r="DA687">
        <v>0</v>
      </c>
    </row>
    <row r="688" spans="1:105" x14ac:dyDescent="0.2">
      <c r="A688" s="44" t="s">
        <v>2372</v>
      </c>
      <c r="B688" s="43" t="s">
        <v>959</v>
      </c>
      <c r="C688" s="43" t="s">
        <v>959</v>
      </c>
      <c r="D688" s="82" t="s">
        <v>959</v>
      </c>
      <c r="E688" s="42" t="str">
        <f t="shared" si="593"/>
        <v xml:space="preserve">Kronwall, Niklas </v>
      </c>
      <c r="F688" s="42" t="s">
        <v>265</v>
      </c>
      <c r="G688" s="45" t="s">
        <v>2374</v>
      </c>
      <c r="H688" s="43">
        <v>65</v>
      </c>
      <c r="I688" s="64">
        <v>7</v>
      </c>
      <c r="J688" s="64">
        <v>28</v>
      </c>
      <c r="K688" s="64">
        <v>35</v>
      </c>
      <c r="L688" s="43">
        <v>25</v>
      </c>
      <c r="M688">
        <v>44</v>
      </c>
      <c r="N688">
        <v>108</v>
      </c>
      <c r="O688" s="4">
        <f t="shared" si="594"/>
        <v>6.4814814814814811E-2</v>
      </c>
      <c r="Q688">
        <v>0</v>
      </c>
      <c r="R688">
        <v>0</v>
      </c>
      <c r="S688">
        <v>0</v>
      </c>
      <c r="T688">
        <v>0</v>
      </c>
      <c r="U688" s="4">
        <f t="shared" si="595"/>
        <v>0</v>
      </c>
      <c r="V688">
        <v>0</v>
      </c>
      <c r="W688">
        <v>0</v>
      </c>
      <c r="X688">
        <v>8</v>
      </c>
      <c r="Y688">
        <v>0</v>
      </c>
      <c r="Z688">
        <v>0</v>
      </c>
      <c r="AA688">
        <v>7</v>
      </c>
      <c r="AB688">
        <v>20</v>
      </c>
      <c r="AC688" s="9">
        <f t="shared" si="560"/>
        <v>0</v>
      </c>
      <c r="AD688" s="9">
        <f t="shared" si="561"/>
        <v>13.157894736842104</v>
      </c>
      <c r="AE688" s="9">
        <f t="shared" si="562"/>
        <v>0</v>
      </c>
      <c r="AF688" s="9">
        <f t="shared" si="563"/>
        <v>0</v>
      </c>
      <c r="AG688" s="9">
        <f t="shared" si="564"/>
        <v>8.1291633736028004</v>
      </c>
      <c r="AH688" s="9">
        <f t="shared" si="565"/>
        <v>23.226181067436574</v>
      </c>
      <c r="AI688" s="58">
        <f t="shared" si="566"/>
        <v>3.193599896772529</v>
      </c>
      <c r="AJ688" s="58">
        <f t="shared" si="567"/>
        <v>5.9210526315789478</v>
      </c>
      <c r="AK688" s="58">
        <f t="shared" si="568"/>
        <v>0.38404096436953278</v>
      </c>
      <c r="AL688" s="58">
        <f t="shared" si="569"/>
        <v>1.6258326747205603</v>
      </c>
      <c r="AM688" s="58">
        <f t="shared" si="570"/>
        <v>0.98684210526315785</v>
      </c>
      <c r="AN688" s="58">
        <f t="shared" si="571"/>
        <v>4.9925325368039255</v>
      </c>
      <c r="AO688" s="56">
        <v>1033.3166666666666</v>
      </c>
      <c r="AP688" s="56">
        <v>182.4</v>
      </c>
      <c r="AQ688" s="56">
        <v>156.23333333333332</v>
      </c>
      <c r="AR688" s="57">
        <f>SUM(AO688:AQ688)</f>
        <v>1371.95</v>
      </c>
      <c r="AS688">
        <v>79</v>
      </c>
      <c r="AT688">
        <v>93</v>
      </c>
      <c r="AU688">
        <v>38</v>
      </c>
      <c r="AV688">
        <v>30</v>
      </c>
      <c r="AW688">
        <v>11</v>
      </c>
      <c r="AX688" s="9">
        <f t="shared" si="572"/>
        <v>3.4549364043879147</v>
      </c>
      <c r="AY688" s="9">
        <f t="shared" si="573"/>
        <v>4.0672036152921018</v>
      </c>
      <c r="AZ688" s="9">
        <f t="shared" si="574"/>
        <v>1.6618681438827945</v>
      </c>
      <c r="BA688" s="9">
        <f t="shared" si="575"/>
        <v>1.3120011662232587</v>
      </c>
      <c r="BB688" s="9">
        <f t="shared" si="576"/>
        <v>0.48106709428186162</v>
      </c>
      <c r="BC688" s="33">
        <f t="shared" si="577"/>
        <v>15.897179487179486</v>
      </c>
      <c r="BD688" s="33">
        <f t="shared" si="578"/>
        <v>2.4035897435897433</v>
      </c>
      <c r="BE688" s="33">
        <f t="shared" si="579"/>
        <v>2.8061538461538462</v>
      </c>
      <c r="BF688" s="42">
        <f>BI688-BG688-BH688</f>
        <v>55</v>
      </c>
      <c r="BG688" s="43">
        <v>18</v>
      </c>
      <c r="BH688" s="43">
        <v>1</v>
      </c>
      <c r="BI688" s="43">
        <v>74</v>
      </c>
      <c r="BJ688" s="42">
        <f>BM688-BK688-BL688</f>
        <v>28</v>
      </c>
      <c r="BK688" s="43">
        <v>3</v>
      </c>
      <c r="BL688" s="43">
        <v>13</v>
      </c>
      <c r="BM688" s="43">
        <v>44</v>
      </c>
      <c r="BN688" s="34">
        <f t="shared" si="596"/>
        <v>74.282934312205839</v>
      </c>
      <c r="BO688" s="34">
        <f t="shared" si="597"/>
        <v>108.28810716455533</v>
      </c>
      <c r="BP688" s="33">
        <v>24.828779770709211</v>
      </c>
      <c r="BQ688" s="33">
        <v>7.8420280214470811E-2</v>
      </c>
      <c r="BR688" s="33">
        <v>-0.19352291876582073</v>
      </c>
      <c r="BS688" s="33">
        <v>-0.3749180926937381</v>
      </c>
      <c r="BT688" s="33">
        <v>0</v>
      </c>
      <c r="BU688" s="9">
        <f t="shared" si="598"/>
        <v>24.338759039464122</v>
      </c>
      <c r="BV688" s="34">
        <f t="shared" si="599"/>
        <v>35.480533604670896</v>
      </c>
      <c r="BW688" s="33">
        <v>37.256379942553217</v>
      </c>
      <c r="BX688" s="33">
        <v>1.3834926359800479</v>
      </c>
      <c r="BY688" s="33">
        <v>10.851799979754766</v>
      </c>
      <c r="BZ688" s="33">
        <v>0.45250271445368573</v>
      </c>
      <c r="CA688" s="9">
        <f t="shared" si="600"/>
        <v>49.944175272741717</v>
      </c>
      <c r="CB688" s="34">
        <f t="shared" si="601"/>
        <v>72.807573559884418</v>
      </c>
      <c r="CC688" s="47">
        <v>84.421272000000002</v>
      </c>
      <c r="CD688">
        <v>5214984</v>
      </c>
      <c r="CE688" s="68">
        <f t="shared" si="580"/>
        <v>6578902.8923076931</v>
      </c>
      <c r="CF688" s="62">
        <v>27.3</v>
      </c>
      <c r="CG688" s="62">
        <v>29.7</v>
      </c>
      <c r="CH688" s="62">
        <v>13.2</v>
      </c>
      <c r="CI688" s="62">
        <v>6.2</v>
      </c>
      <c r="CJ688" s="63">
        <f t="shared" si="591"/>
        <v>7.2489891362595609</v>
      </c>
      <c r="CK688" s="62">
        <v>7.8</v>
      </c>
      <c r="CL688" s="63">
        <f t="shared" si="592"/>
        <v>9.119696010132996</v>
      </c>
      <c r="CM688" s="62">
        <v>14</v>
      </c>
      <c r="CN688" t="s">
        <v>621</v>
      </c>
      <c r="CO688" t="s">
        <v>3168</v>
      </c>
      <c r="CQ688" t="s">
        <v>2436</v>
      </c>
      <c r="CR688">
        <v>72</v>
      </c>
      <c r="CS688">
        <v>189</v>
      </c>
      <c r="CT688">
        <v>55</v>
      </c>
      <c r="CU688" t="s">
        <v>3402</v>
      </c>
      <c r="CZ688" s="72">
        <v>3000000</v>
      </c>
      <c r="DA688">
        <v>0</v>
      </c>
    </row>
    <row r="689" spans="1:105" x14ac:dyDescent="0.2">
      <c r="A689" s="38" t="s">
        <v>2452</v>
      </c>
      <c r="B689" t="s">
        <v>959</v>
      </c>
      <c r="C689" t="s">
        <v>959</v>
      </c>
      <c r="D689" s="82" t="s">
        <v>959</v>
      </c>
      <c r="E689" t="str">
        <f t="shared" si="593"/>
        <v xml:space="preserve">Datsyuk, Pavel </v>
      </c>
      <c r="F689" t="s">
        <v>2590</v>
      </c>
      <c r="G689" t="s">
        <v>1537</v>
      </c>
      <c r="H689">
        <v>79</v>
      </c>
      <c r="I689">
        <v>27</v>
      </c>
      <c r="J689">
        <v>60</v>
      </c>
      <c r="K689">
        <f>I689+J689</f>
        <v>87</v>
      </c>
      <c r="L689">
        <v>36</v>
      </c>
      <c r="M689">
        <v>20</v>
      </c>
      <c r="N689">
        <v>207</v>
      </c>
      <c r="O689" s="4">
        <f t="shared" si="594"/>
        <v>0.13043478260869565</v>
      </c>
      <c r="P689">
        <v>1978</v>
      </c>
      <c r="Q689">
        <v>5</v>
      </c>
      <c r="R689">
        <v>0</v>
      </c>
      <c r="S689">
        <v>475</v>
      </c>
      <c r="T689">
        <v>370</v>
      </c>
      <c r="U689" s="4">
        <f t="shared" si="595"/>
        <v>0.56213017751479288</v>
      </c>
      <c r="V689" s="40">
        <v>19</v>
      </c>
      <c r="W689">
        <v>5</v>
      </c>
      <c r="X689">
        <v>24</v>
      </c>
      <c r="Y689">
        <v>2</v>
      </c>
      <c r="Z689">
        <v>1</v>
      </c>
      <c r="AA689">
        <f>I689-W689-Y689</f>
        <v>20</v>
      </c>
      <c r="AB689">
        <f>J689-X689-Z689</f>
        <v>35</v>
      </c>
      <c r="AC689" s="9">
        <f t="shared" si="560"/>
        <v>4.7475866434562439</v>
      </c>
      <c r="AD689" s="9">
        <f t="shared" si="561"/>
        <v>22.788415888589967</v>
      </c>
      <c r="AE689" s="9">
        <f t="shared" si="562"/>
        <v>3.9735099337748343</v>
      </c>
      <c r="AF689" s="9">
        <f t="shared" si="563"/>
        <v>1.9867549668874172</v>
      </c>
      <c r="AG689" s="9">
        <f t="shared" si="564"/>
        <v>21.630390698932001</v>
      </c>
      <c r="AH689" s="9">
        <f t="shared" si="565"/>
        <v>37.853183723130996</v>
      </c>
      <c r="AI689" s="6">
        <f t="shared" si="566"/>
        <v>3.7312423955657703</v>
      </c>
      <c r="AJ689" s="6">
        <f t="shared" si="567"/>
        <v>8.1658490267447377</v>
      </c>
      <c r="AK689" s="6">
        <f t="shared" si="568"/>
        <v>1.1920529801324504</v>
      </c>
      <c r="AL689" s="6">
        <f t="shared" si="569"/>
        <v>1.73043125591456</v>
      </c>
      <c r="AM689" s="6">
        <f t="shared" si="570"/>
        <v>0.94951732869124872</v>
      </c>
      <c r="AN689" s="6">
        <f t="shared" si="571"/>
        <v>3.576158940397351</v>
      </c>
      <c r="AO689" s="32">
        <v>1109.55</v>
      </c>
      <c r="AP689" s="32">
        <v>315.95</v>
      </c>
      <c r="AQ689" s="32">
        <v>151</v>
      </c>
      <c r="AR689" s="32">
        <v>1576.5</v>
      </c>
      <c r="AS689" s="40">
        <v>33</v>
      </c>
      <c r="AT689" s="40">
        <v>21</v>
      </c>
      <c r="AU689" s="40">
        <v>79</v>
      </c>
      <c r="AV689" s="40">
        <v>86</v>
      </c>
      <c r="AW689" s="40">
        <v>107</v>
      </c>
      <c r="AX689" s="9">
        <f t="shared" si="572"/>
        <v>1.2559467174119885</v>
      </c>
      <c r="AY689" s="9">
        <f t="shared" si="573"/>
        <v>0.79923882017126546</v>
      </c>
      <c r="AZ689" s="9">
        <f t="shared" si="574"/>
        <v>3.0066603235014271</v>
      </c>
      <c r="BA689" s="9">
        <f t="shared" si="575"/>
        <v>3.2730732635585156</v>
      </c>
      <c r="BB689" s="9">
        <f t="shared" si="576"/>
        <v>4.0723120837297806</v>
      </c>
      <c r="BC689" s="9">
        <f t="shared" si="577"/>
        <v>14.044936708860758</v>
      </c>
      <c r="BD689" s="9">
        <f t="shared" si="578"/>
        <v>1.9113924050632911</v>
      </c>
      <c r="BE689" s="9">
        <f t="shared" si="579"/>
        <v>3.9993670886075949</v>
      </c>
      <c r="BF689" s="3">
        <v>69</v>
      </c>
      <c r="BG689" s="3">
        <v>43</v>
      </c>
      <c r="BH689" s="3">
        <v>3</v>
      </c>
      <c r="BI689" s="3">
        <v>115</v>
      </c>
      <c r="BJ689" s="3">
        <v>32</v>
      </c>
      <c r="BK689" s="3">
        <v>5</v>
      </c>
      <c r="BL689" s="3">
        <v>9</v>
      </c>
      <c r="BM689" s="3">
        <v>46</v>
      </c>
      <c r="BN689" s="34">
        <f t="shared" si="596"/>
        <v>123.73149632854729</v>
      </c>
      <c r="BO689" s="34">
        <f t="shared" si="597"/>
        <v>156.96986530738636</v>
      </c>
      <c r="BP689" s="34">
        <v>48.262859871495024</v>
      </c>
      <c r="BQ689" s="34">
        <v>15.234351846547437</v>
      </c>
      <c r="BR689" s="34">
        <v>4.1859794793951749E-3</v>
      </c>
      <c r="BS689" s="34">
        <v>4.2893229925702467</v>
      </c>
      <c r="BT689" s="34">
        <v>14.834896356339888</v>
      </c>
      <c r="BU689" s="34">
        <f t="shared" si="598"/>
        <v>82.625617046431984</v>
      </c>
      <c r="BV689" s="34">
        <f t="shared" si="599"/>
        <v>104.82158838748111</v>
      </c>
      <c r="BW689" s="34">
        <v>15.675340293277232</v>
      </c>
      <c r="BX689" s="34">
        <v>0.1671844645099482</v>
      </c>
      <c r="BY689" s="34">
        <v>11.532126995555831</v>
      </c>
      <c r="BZ689" s="34">
        <v>13.731227528772298</v>
      </c>
      <c r="CA689" s="34">
        <f t="shared" si="600"/>
        <v>41.105879282115311</v>
      </c>
      <c r="CB689" s="34">
        <f t="shared" si="601"/>
        <v>52.14827691990525</v>
      </c>
      <c r="CC689" s="15">
        <v>88</v>
      </c>
      <c r="CD689" s="7">
        <v>5961473</v>
      </c>
      <c r="CE689" s="68">
        <f t="shared" si="580"/>
        <v>6187858.0506329117</v>
      </c>
      <c r="CF689" s="9">
        <v>38.700000000000003</v>
      </c>
      <c r="CG689" s="9">
        <v>31.1</v>
      </c>
      <c r="CH689" s="9">
        <v>24.5</v>
      </c>
      <c r="CI689" s="9">
        <v>12.8</v>
      </c>
      <c r="CJ689" s="9">
        <f t="shared" si="591"/>
        <v>12.527832831730654</v>
      </c>
      <c r="CK689" s="9">
        <v>7.3</v>
      </c>
      <c r="CL689" s="9">
        <f t="shared" si="592"/>
        <v>7.1447796618463881</v>
      </c>
      <c r="CM689" s="9">
        <v>20.100000000000001</v>
      </c>
      <c r="CN689" t="s">
        <v>3142</v>
      </c>
      <c r="CO689" t="s">
        <v>3143</v>
      </c>
      <c r="CQ689" t="s">
        <v>2396</v>
      </c>
      <c r="CR689">
        <v>71</v>
      </c>
      <c r="CS689">
        <v>197</v>
      </c>
      <c r="CT689">
        <v>13</v>
      </c>
      <c r="CU689" t="s">
        <v>3402</v>
      </c>
      <c r="CV689" t="s">
        <v>2382</v>
      </c>
      <c r="CW689">
        <v>10</v>
      </c>
      <c r="CX689">
        <v>5</v>
      </c>
      <c r="CY689">
        <v>0</v>
      </c>
      <c r="CZ689" s="70"/>
      <c r="DA689">
        <v>0</v>
      </c>
    </row>
    <row r="690" spans="1:105" x14ac:dyDescent="0.2">
      <c r="A690" s="44" t="s">
        <v>2372</v>
      </c>
      <c r="B690" s="43" t="s">
        <v>959</v>
      </c>
      <c r="C690" s="43" t="s">
        <v>959</v>
      </c>
      <c r="D690" s="82" t="s">
        <v>959</v>
      </c>
      <c r="E690" s="42" t="str">
        <f t="shared" si="593"/>
        <v xml:space="preserve">Datsyuk, Pavel </v>
      </c>
      <c r="F690" s="42" t="s">
        <v>2590</v>
      </c>
      <c r="G690" s="45" t="s">
        <v>2378</v>
      </c>
      <c r="H690" s="43">
        <v>82</v>
      </c>
      <c r="I690" s="64">
        <v>31</v>
      </c>
      <c r="J690" s="64">
        <v>66</v>
      </c>
      <c r="K690" s="64">
        <v>97</v>
      </c>
      <c r="L690" s="43">
        <v>41</v>
      </c>
      <c r="M690">
        <v>20</v>
      </c>
      <c r="N690">
        <v>264</v>
      </c>
      <c r="O690" s="4">
        <f t="shared" si="594"/>
        <v>0.11742424242424243</v>
      </c>
      <c r="Q690">
        <v>6</v>
      </c>
      <c r="R690">
        <v>0</v>
      </c>
      <c r="S690">
        <v>453</v>
      </c>
      <c r="T690">
        <v>380</v>
      </c>
      <c r="U690" s="4">
        <f t="shared" si="595"/>
        <v>0.54381752701080432</v>
      </c>
      <c r="V690">
        <v>18.2</v>
      </c>
      <c r="W690">
        <v>10</v>
      </c>
      <c r="X690">
        <v>30</v>
      </c>
      <c r="Y690">
        <v>1</v>
      </c>
      <c r="Z690">
        <v>0</v>
      </c>
      <c r="AA690">
        <v>20</v>
      </c>
      <c r="AB690">
        <v>36</v>
      </c>
      <c r="AC690" s="9">
        <f t="shared" si="560"/>
        <v>8.335648791330927</v>
      </c>
      <c r="AD690" s="9">
        <f t="shared" si="561"/>
        <v>25.006946373992776</v>
      </c>
      <c r="AE690" s="9">
        <f t="shared" si="562"/>
        <v>2.0334387708992319</v>
      </c>
      <c r="AF690" s="9">
        <f t="shared" si="563"/>
        <v>0</v>
      </c>
      <c r="AG690" s="9">
        <f t="shared" si="564"/>
        <v>19.261637239165328</v>
      </c>
      <c r="AH690" s="9">
        <f t="shared" si="565"/>
        <v>34.670947030497594</v>
      </c>
      <c r="AI690" s="58">
        <f t="shared" si="566"/>
        <v>3.9486356340288924</v>
      </c>
      <c r="AJ690" s="58">
        <f t="shared" si="567"/>
        <v>9.8360655737704921</v>
      </c>
      <c r="AK690" s="58">
        <f t="shared" si="568"/>
        <v>0.40668775417984637</v>
      </c>
      <c r="AL690" s="58">
        <f t="shared" si="569"/>
        <v>1.781701444622793</v>
      </c>
      <c r="AM690" s="58">
        <f t="shared" si="570"/>
        <v>0.83356487913309263</v>
      </c>
      <c r="AN690" s="58">
        <f t="shared" si="571"/>
        <v>5.2869408043380028</v>
      </c>
      <c r="AO690" s="56">
        <v>1246</v>
      </c>
      <c r="AP690" s="56">
        <v>359.9</v>
      </c>
      <c r="AQ690" s="56">
        <v>147.53333333333333</v>
      </c>
      <c r="AR690" s="57">
        <f>SUM(AO690:AQ690)</f>
        <v>1753.4333333333334</v>
      </c>
      <c r="AS690">
        <v>42</v>
      </c>
      <c r="AT690">
        <v>40</v>
      </c>
      <c r="AU690">
        <v>97</v>
      </c>
      <c r="AV690">
        <v>68</v>
      </c>
      <c r="AW690">
        <v>144</v>
      </c>
      <c r="AX690" s="9">
        <f t="shared" si="572"/>
        <v>1.4371803889512005</v>
      </c>
      <c r="AY690" s="9">
        <f t="shared" si="573"/>
        <v>1.3687432275725719</v>
      </c>
      <c r="AZ690" s="9">
        <f t="shared" si="574"/>
        <v>3.3192023268634872</v>
      </c>
      <c r="BA690" s="9">
        <f t="shared" si="575"/>
        <v>2.3268634868733722</v>
      </c>
      <c r="BB690" s="9">
        <f t="shared" si="576"/>
        <v>4.9274756192612585</v>
      </c>
      <c r="BC690" s="33">
        <f t="shared" si="577"/>
        <v>15.195121951219512</v>
      </c>
      <c r="BD690" s="33">
        <f t="shared" si="578"/>
        <v>1.7991869918699186</v>
      </c>
      <c r="BE690" s="33">
        <f t="shared" si="579"/>
        <v>4.3890243902439021</v>
      </c>
      <c r="BF690" s="42">
        <f>BI690-BG690-BH690</f>
        <v>82</v>
      </c>
      <c r="BG690" s="43">
        <v>59</v>
      </c>
      <c r="BH690" s="43">
        <v>1</v>
      </c>
      <c r="BI690" s="43">
        <v>142</v>
      </c>
      <c r="BJ690" s="42">
        <f>BM690-BK690-BL690</f>
        <v>37</v>
      </c>
      <c r="BK690" s="43">
        <v>5</v>
      </c>
      <c r="BL690" s="43">
        <v>13</v>
      </c>
      <c r="BM690" s="43">
        <v>55</v>
      </c>
      <c r="BN690" s="34">
        <f t="shared" si="596"/>
        <v>131.97675000947214</v>
      </c>
      <c r="BO690" s="34">
        <f t="shared" si="597"/>
        <v>150.5352356437528</v>
      </c>
      <c r="BP690" s="33">
        <v>48.222972525716401</v>
      </c>
      <c r="BQ690" s="33">
        <v>28.434847195371827</v>
      </c>
      <c r="BR690" s="33">
        <v>4.9151771621804903</v>
      </c>
      <c r="BS690" s="33">
        <v>1.2586603788981825</v>
      </c>
      <c r="BT690" s="33">
        <v>10.187239528510338</v>
      </c>
      <c r="BU690" s="9">
        <f t="shared" si="598"/>
        <v>93.018896790677232</v>
      </c>
      <c r="BV690" s="34">
        <f t="shared" si="599"/>
        <v>106.09915418209292</v>
      </c>
      <c r="BW690" s="33">
        <v>15.869206461452229</v>
      </c>
      <c r="BX690" s="33">
        <v>0.40942983742562478</v>
      </c>
      <c r="BY690" s="33">
        <v>8.0281299065410163</v>
      </c>
      <c r="BZ690" s="33">
        <v>14.651087013376051</v>
      </c>
      <c r="CA690" s="9">
        <f t="shared" si="600"/>
        <v>38.957853218794916</v>
      </c>
      <c r="CB690" s="34">
        <f t="shared" si="601"/>
        <v>44.436081461659889</v>
      </c>
      <c r="CC690" s="47">
        <v>88.751480000000001</v>
      </c>
      <c r="CD690">
        <v>6893329</v>
      </c>
      <c r="CE690" s="68">
        <f t="shared" si="580"/>
        <v>6893329</v>
      </c>
      <c r="CF690" s="62">
        <v>44</v>
      </c>
      <c r="CG690" s="62">
        <v>37.4</v>
      </c>
      <c r="CH690" s="62">
        <v>27.9</v>
      </c>
      <c r="CI690" s="62">
        <v>14.9</v>
      </c>
      <c r="CJ690" s="63">
        <f t="shared" si="591"/>
        <v>13.180786129212986</v>
      </c>
      <c r="CK690" s="62">
        <v>8.8000000000000007</v>
      </c>
      <c r="CL690" s="63">
        <f t="shared" si="592"/>
        <v>7.784625364904314</v>
      </c>
      <c r="CM690" s="62">
        <v>24.3</v>
      </c>
      <c r="CN690" t="s">
        <v>654</v>
      </c>
      <c r="CO690" t="s">
        <v>3143</v>
      </c>
      <c r="CQ690" t="s">
        <v>2396</v>
      </c>
      <c r="CR690">
        <v>71</v>
      </c>
      <c r="CS690">
        <v>194</v>
      </c>
      <c r="CT690">
        <v>13</v>
      </c>
      <c r="CU690" t="s">
        <v>3402</v>
      </c>
      <c r="CZ690" s="72">
        <v>6700000</v>
      </c>
      <c r="DA690">
        <v>0</v>
      </c>
    </row>
    <row r="691" spans="1:105" x14ac:dyDescent="0.2">
      <c r="A691" s="38" t="s">
        <v>2452</v>
      </c>
      <c r="B691" t="s">
        <v>959</v>
      </c>
      <c r="C691" t="s">
        <v>959</v>
      </c>
      <c r="D691" s="82" t="s">
        <v>959</v>
      </c>
      <c r="E691" t="str">
        <f t="shared" si="593"/>
        <v xml:space="preserve">Holmstrom, Tomas </v>
      </c>
      <c r="F691" t="s">
        <v>182</v>
      </c>
      <c r="G691" t="s">
        <v>1540</v>
      </c>
      <c r="H691">
        <v>77</v>
      </c>
      <c r="I691">
        <v>30</v>
      </c>
      <c r="J691">
        <v>22</v>
      </c>
      <c r="K691">
        <f>I691+J691</f>
        <v>52</v>
      </c>
      <c r="L691">
        <v>13</v>
      </c>
      <c r="M691">
        <v>58</v>
      </c>
      <c r="N691">
        <v>176</v>
      </c>
      <c r="O691" s="4">
        <f t="shared" si="594"/>
        <v>0.17045454545454544</v>
      </c>
      <c r="P691">
        <v>1478</v>
      </c>
      <c r="Q691">
        <v>5</v>
      </c>
      <c r="R691">
        <v>0</v>
      </c>
      <c r="S691">
        <v>0</v>
      </c>
      <c r="T691">
        <v>0</v>
      </c>
      <c r="U691" s="4">
        <f t="shared" si="595"/>
        <v>0</v>
      </c>
      <c r="V691" s="40">
        <v>0</v>
      </c>
      <c r="W691">
        <v>13</v>
      </c>
      <c r="X691">
        <v>6</v>
      </c>
      <c r="Y691">
        <v>0</v>
      </c>
      <c r="Z691">
        <v>0</v>
      </c>
      <c r="AA691">
        <f>I691-W691-Y691</f>
        <v>17</v>
      </c>
      <c r="AB691">
        <f>J691-X691-Z691</f>
        <v>16</v>
      </c>
      <c r="AC691" s="9">
        <f t="shared" si="560"/>
        <v>12.275731822474032</v>
      </c>
      <c r="AD691" s="9">
        <f t="shared" si="561"/>
        <v>5.6657223796033991</v>
      </c>
      <c r="AE691" s="9">
        <f t="shared" si="562"/>
        <v>0</v>
      </c>
      <c r="AF691" s="9">
        <f t="shared" si="563"/>
        <v>0</v>
      </c>
      <c r="AG691" s="9">
        <f t="shared" si="564"/>
        <v>23.932426091037069</v>
      </c>
      <c r="AH691" s="9">
        <f t="shared" si="565"/>
        <v>22.524636320976068</v>
      </c>
      <c r="AI691" s="6">
        <f t="shared" si="566"/>
        <v>3.5898639136555612</v>
      </c>
      <c r="AJ691" s="6">
        <f t="shared" si="567"/>
        <v>7.9320113314447598</v>
      </c>
      <c r="AK691" s="6">
        <f t="shared" si="568"/>
        <v>0</v>
      </c>
      <c r="AL691" s="6">
        <f t="shared" si="569"/>
        <v>1.9005161895823557</v>
      </c>
      <c r="AM691" s="6">
        <f t="shared" si="570"/>
        <v>1.3220018885741265</v>
      </c>
      <c r="AN691" s="6">
        <f t="shared" si="571"/>
        <v>0</v>
      </c>
      <c r="AO691" s="33">
        <v>852.4</v>
      </c>
      <c r="AP691" s="33">
        <v>317.7</v>
      </c>
      <c r="AQ691" s="33">
        <v>1.2</v>
      </c>
      <c r="AR691" s="32">
        <v>1171.3</v>
      </c>
      <c r="AS691" s="40">
        <v>18</v>
      </c>
      <c r="AT691" s="40">
        <v>68</v>
      </c>
      <c r="AU691" s="40">
        <v>56</v>
      </c>
      <c r="AV691" s="40">
        <v>56</v>
      </c>
      <c r="AW691" s="40">
        <v>18</v>
      </c>
      <c r="AX691" s="9">
        <f t="shared" si="572"/>
        <v>0.92205242038760349</v>
      </c>
      <c r="AY691" s="9">
        <f t="shared" si="573"/>
        <v>3.4833091436865025</v>
      </c>
      <c r="AZ691" s="9">
        <f t="shared" si="574"/>
        <v>2.8686075300947667</v>
      </c>
      <c r="BA691" s="9">
        <f t="shared" si="575"/>
        <v>2.8686075300947667</v>
      </c>
      <c r="BB691" s="9">
        <f t="shared" si="576"/>
        <v>0.92205242038760349</v>
      </c>
      <c r="BC691" s="9">
        <f t="shared" si="577"/>
        <v>11.07012987012987</v>
      </c>
      <c r="BD691" s="9">
        <f t="shared" si="578"/>
        <v>1.5584415584415584E-2</v>
      </c>
      <c r="BE691" s="9">
        <f t="shared" si="579"/>
        <v>4.1259740259740258</v>
      </c>
      <c r="BF691" s="3">
        <v>51</v>
      </c>
      <c r="BG691" s="3">
        <v>42</v>
      </c>
      <c r="BH691" s="3">
        <v>0</v>
      </c>
      <c r="BI691" s="3">
        <v>93</v>
      </c>
      <c r="BJ691" s="3">
        <v>27</v>
      </c>
      <c r="BK691" s="3">
        <v>7</v>
      </c>
      <c r="BL691" s="3">
        <v>0</v>
      </c>
      <c r="BM691" s="3">
        <v>34</v>
      </c>
      <c r="BN691" s="34">
        <f t="shared" si="596"/>
        <v>46.243302935051823</v>
      </c>
      <c r="BO691" s="34">
        <f t="shared" si="597"/>
        <v>78.960647033299452</v>
      </c>
      <c r="BP691" s="34">
        <v>30.079061798454642</v>
      </c>
      <c r="BQ691" s="34">
        <v>13.710549174958638</v>
      </c>
      <c r="BR691" s="34">
        <v>3.1100778713704846E-3</v>
      </c>
      <c r="BS691" s="34">
        <v>-1.5403194879927314E-2</v>
      </c>
      <c r="BT691" s="34">
        <v>-1.1672752220275457</v>
      </c>
      <c r="BU691" s="34">
        <f t="shared" si="598"/>
        <v>42.610042634377173</v>
      </c>
      <c r="BV691" s="34">
        <f t="shared" si="599"/>
        <v>72.756838784900836</v>
      </c>
      <c r="BW691" s="34">
        <v>9.6233944729944234</v>
      </c>
      <c r="BX691" s="34">
        <v>-0.20580494218178952</v>
      </c>
      <c r="BY691" s="34">
        <v>0.140672806099639</v>
      </c>
      <c r="BZ691" s="34">
        <v>-5.9250020362376228</v>
      </c>
      <c r="CA691" s="34">
        <f t="shared" si="600"/>
        <v>3.6332603006746504</v>
      </c>
      <c r="CB691" s="34">
        <f t="shared" si="601"/>
        <v>6.2038082483986177</v>
      </c>
      <c r="CC691" s="15">
        <v>76</v>
      </c>
      <c r="CD691" s="7">
        <v>4408059</v>
      </c>
      <c r="CE691" s="68">
        <f t="shared" si="580"/>
        <v>4694296.5974025968</v>
      </c>
      <c r="CF691" s="9">
        <v>32.700000000000003</v>
      </c>
      <c r="CG691" s="9">
        <v>22.4</v>
      </c>
      <c r="CH691" s="9">
        <v>7.2</v>
      </c>
      <c r="CI691" s="9">
        <v>5.2</v>
      </c>
      <c r="CJ691" s="9">
        <f t="shared" si="591"/>
        <v>6.9789290028184148</v>
      </c>
      <c r="CK691" s="9">
        <v>3.2</v>
      </c>
      <c r="CL691" s="9">
        <f t="shared" si="592"/>
        <v>4.2947255401959481</v>
      </c>
      <c r="CM691" s="9">
        <v>8.4</v>
      </c>
      <c r="CN691" t="s">
        <v>3121</v>
      </c>
      <c r="CO691" t="s">
        <v>3122</v>
      </c>
      <c r="CQ691" t="s">
        <v>2436</v>
      </c>
      <c r="CR691">
        <v>72</v>
      </c>
      <c r="CS691">
        <v>202</v>
      </c>
      <c r="CT691">
        <v>96</v>
      </c>
      <c r="CU691" t="s">
        <v>3402</v>
      </c>
      <c r="CV691" t="s">
        <v>2382</v>
      </c>
      <c r="CW691">
        <v>2</v>
      </c>
      <c r="CX691">
        <v>0</v>
      </c>
      <c r="CY691">
        <v>0</v>
      </c>
      <c r="CZ691" s="71"/>
      <c r="DA691">
        <v>0</v>
      </c>
    </row>
    <row r="692" spans="1:105" x14ac:dyDescent="0.2">
      <c r="A692" s="44" t="s">
        <v>2372</v>
      </c>
      <c r="B692" s="43" t="s">
        <v>959</v>
      </c>
      <c r="C692" s="43" t="s">
        <v>959</v>
      </c>
      <c r="D692" s="82" t="s">
        <v>959</v>
      </c>
      <c r="E692" s="42" t="str">
        <f t="shared" si="593"/>
        <v xml:space="preserve">Holmstrom, Tomas </v>
      </c>
      <c r="F692" s="42" t="s">
        <v>182</v>
      </c>
      <c r="G692" s="45" t="s">
        <v>1528</v>
      </c>
      <c r="H692" s="43">
        <v>59</v>
      </c>
      <c r="I692" s="64">
        <v>20</v>
      </c>
      <c r="J692" s="64">
        <v>20</v>
      </c>
      <c r="K692" s="64">
        <v>40</v>
      </c>
      <c r="L692" s="43">
        <v>9</v>
      </c>
      <c r="M692">
        <v>58</v>
      </c>
      <c r="N692">
        <v>137</v>
      </c>
      <c r="O692" s="4">
        <f t="shared" si="594"/>
        <v>0.145985401459854</v>
      </c>
      <c r="Q692">
        <v>5</v>
      </c>
      <c r="R692">
        <v>0</v>
      </c>
      <c r="S692">
        <v>0</v>
      </c>
      <c r="T692">
        <v>1</v>
      </c>
      <c r="U692" s="4">
        <f t="shared" si="595"/>
        <v>0</v>
      </c>
      <c r="V692">
        <v>0</v>
      </c>
      <c r="W692">
        <v>11</v>
      </c>
      <c r="X692">
        <v>7</v>
      </c>
      <c r="Y692">
        <v>0</v>
      </c>
      <c r="Z692">
        <v>0</v>
      </c>
      <c r="AA692">
        <v>9</v>
      </c>
      <c r="AB692">
        <v>13</v>
      </c>
      <c r="AC692" s="9">
        <f t="shared" si="560"/>
        <v>12.856308031945977</v>
      </c>
      <c r="AD692" s="9">
        <f t="shared" si="561"/>
        <v>8.1812869294201676</v>
      </c>
      <c r="AE692" s="9">
        <f t="shared" si="562"/>
        <v>0</v>
      </c>
      <c r="AF692" s="9">
        <f t="shared" si="563"/>
        <v>0</v>
      </c>
      <c r="AG692" s="9">
        <f t="shared" si="564"/>
        <v>13.938181583532296</v>
      </c>
      <c r="AH692" s="9">
        <f t="shared" si="565"/>
        <v>20.132928953991097</v>
      </c>
      <c r="AI692" s="58">
        <f t="shared" si="566"/>
        <v>3.0973736852293992</v>
      </c>
      <c r="AJ692" s="58">
        <f t="shared" si="567"/>
        <v>9.1162911499253294</v>
      </c>
      <c r="AK692" s="58">
        <f t="shared" si="568"/>
        <v>0</v>
      </c>
      <c r="AL692" s="58">
        <f t="shared" si="569"/>
        <v>2.0132928953991094</v>
      </c>
      <c r="AM692" s="58">
        <f t="shared" si="570"/>
        <v>1.1687552756314525</v>
      </c>
      <c r="AN692" s="58">
        <f t="shared" si="571"/>
        <v>0</v>
      </c>
      <c r="AO692" s="56">
        <v>774.85</v>
      </c>
      <c r="AP692" s="56">
        <v>256.68333333333334</v>
      </c>
      <c r="AQ692" s="56">
        <v>3.6</v>
      </c>
      <c r="AR692" s="57">
        <f>SUM(AO692:AQ692)</f>
        <v>1035.1333333333332</v>
      </c>
      <c r="AS692">
        <v>7</v>
      </c>
      <c r="AT692">
        <v>58</v>
      </c>
      <c r="AU692">
        <v>70</v>
      </c>
      <c r="AV692">
        <v>32</v>
      </c>
      <c r="AW692">
        <v>13</v>
      </c>
      <c r="AX692" s="9">
        <f t="shared" si="572"/>
        <v>0.40574483158369296</v>
      </c>
      <c r="AY692" s="9">
        <f t="shared" si="573"/>
        <v>3.3618857474077415</v>
      </c>
      <c r="AZ692" s="9">
        <f t="shared" si="574"/>
        <v>4.0574483158369299</v>
      </c>
      <c r="BA692" s="9">
        <f t="shared" si="575"/>
        <v>1.854833515811168</v>
      </c>
      <c r="BB692" s="9">
        <f t="shared" si="576"/>
        <v>0.75352611579828688</v>
      </c>
      <c r="BC692" s="33">
        <f t="shared" si="577"/>
        <v>13.133050847457627</v>
      </c>
      <c r="BD692" s="33">
        <f t="shared" si="578"/>
        <v>6.1016949152542375E-2</v>
      </c>
      <c r="BE692" s="33">
        <f t="shared" si="579"/>
        <v>4.3505649717514121</v>
      </c>
      <c r="BF692" s="42">
        <f>BI692-BG692-BH692</f>
        <v>40</v>
      </c>
      <c r="BG692" s="43">
        <v>39</v>
      </c>
      <c r="BH692" s="43">
        <v>0</v>
      </c>
      <c r="BI692" s="43">
        <v>79</v>
      </c>
      <c r="BJ692" s="42">
        <f>BM692-BK692-BL692</f>
        <v>26</v>
      </c>
      <c r="BK692" s="43">
        <v>5</v>
      </c>
      <c r="BL692" s="43">
        <v>0</v>
      </c>
      <c r="BM692" s="43">
        <v>31</v>
      </c>
      <c r="BN692" s="34">
        <f t="shared" si="596"/>
        <v>29.028845993805781</v>
      </c>
      <c r="BO692" s="34">
        <f t="shared" si="597"/>
        <v>56.087162994408033</v>
      </c>
      <c r="BP692" s="33">
        <v>12.016354832502376</v>
      </c>
      <c r="BQ692" s="33">
        <v>13.360379139423094</v>
      </c>
      <c r="BR692" s="33">
        <v>3.7493091151390652</v>
      </c>
      <c r="BS692" s="33">
        <v>-4.5450034527946694E-2</v>
      </c>
      <c r="BT692" s="33">
        <v>0</v>
      </c>
      <c r="BU692" s="9">
        <f t="shared" si="598"/>
        <v>29.080593052536589</v>
      </c>
      <c r="BV692" s="34">
        <f t="shared" si="599"/>
        <v>56.187144430739856</v>
      </c>
      <c r="BW692" s="33">
        <v>8.7961937975337108</v>
      </c>
      <c r="BX692" s="33">
        <v>-3.2160930420106781E-3</v>
      </c>
      <c r="BY692" s="33">
        <v>0.44647687722345086</v>
      </c>
      <c r="BZ692" s="33">
        <v>-9.2912016404459603</v>
      </c>
      <c r="CA692" s="9">
        <f t="shared" si="600"/>
        <v>-5.1747058730809314E-2</v>
      </c>
      <c r="CB692" s="34">
        <f t="shared" si="601"/>
        <v>-9.9981436331827114E-2</v>
      </c>
      <c r="CC692" s="47">
        <v>70.359993000000003</v>
      </c>
      <c r="CD692">
        <v>3626056</v>
      </c>
      <c r="CE692" s="68">
        <f t="shared" si="580"/>
        <v>5039603.2542372877</v>
      </c>
      <c r="CF692" s="62">
        <v>22.7</v>
      </c>
      <c r="CG692" s="62">
        <v>19.5</v>
      </c>
      <c r="CH692" s="62">
        <v>-8</v>
      </c>
      <c r="CI692" s="62">
        <v>1</v>
      </c>
      <c r="CJ692" s="63">
        <f t="shared" si="591"/>
        <v>1.5439047925377933</v>
      </c>
      <c r="CK692" s="62">
        <v>-0.1</v>
      </c>
      <c r="CL692" s="63">
        <f t="shared" si="592"/>
        <v>-0.15439047925377933</v>
      </c>
      <c r="CM692" s="62">
        <v>0.6</v>
      </c>
      <c r="CN692" t="s">
        <v>815</v>
      </c>
      <c r="CO692" t="s">
        <v>3122</v>
      </c>
      <c r="CQ692" t="s">
        <v>2436</v>
      </c>
      <c r="CR692">
        <v>72</v>
      </c>
      <c r="CS692">
        <v>203</v>
      </c>
      <c r="CT692">
        <v>96</v>
      </c>
      <c r="CU692" t="s">
        <v>3402</v>
      </c>
      <c r="CZ692" s="72">
        <v>2250000</v>
      </c>
      <c r="DA692">
        <v>0</v>
      </c>
    </row>
    <row r="693" spans="1:105" x14ac:dyDescent="0.2">
      <c r="A693" s="38" t="s">
        <v>2452</v>
      </c>
      <c r="B693" t="s">
        <v>959</v>
      </c>
      <c r="C693" t="s">
        <v>959</v>
      </c>
      <c r="D693" s="82" t="s">
        <v>959</v>
      </c>
      <c r="E693" t="str">
        <f t="shared" si="593"/>
        <v xml:space="preserve">Kopecky, Tomas </v>
      </c>
      <c r="F693" t="s">
        <v>253</v>
      </c>
      <c r="G693" t="s">
        <v>1528</v>
      </c>
      <c r="H693">
        <v>26</v>
      </c>
      <c r="I693">
        <v>1</v>
      </c>
      <c r="J693">
        <v>0</v>
      </c>
      <c r="K693">
        <f>I693+J693</f>
        <v>1</v>
      </c>
      <c r="L693">
        <v>-2</v>
      </c>
      <c r="M693">
        <v>22</v>
      </c>
      <c r="N693">
        <v>27</v>
      </c>
      <c r="O693" s="4">
        <f t="shared" si="594"/>
        <v>3.7037037037037035E-2</v>
      </c>
      <c r="P693">
        <v>284</v>
      </c>
      <c r="Q693">
        <v>0</v>
      </c>
      <c r="R693">
        <v>0</v>
      </c>
      <c r="S693">
        <v>2</v>
      </c>
      <c r="T693">
        <v>3</v>
      </c>
      <c r="U693" s="4">
        <f t="shared" si="595"/>
        <v>0.4</v>
      </c>
      <c r="V693" s="40">
        <v>0.3</v>
      </c>
      <c r="W693">
        <v>0</v>
      </c>
      <c r="X693">
        <v>0</v>
      </c>
      <c r="Y693">
        <v>0</v>
      </c>
      <c r="Z693">
        <v>0</v>
      </c>
      <c r="AA693">
        <f>I693-W693-Y693</f>
        <v>1</v>
      </c>
      <c r="AB693">
        <f>J693-X693-Z693</f>
        <v>0</v>
      </c>
      <c r="AC693" s="9">
        <f t="shared" si="560"/>
        <v>0</v>
      </c>
      <c r="AD693" s="9">
        <f t="shared" si="561"/>
        <v>0</v>
      </c>
      <c r="AE693" s="9">
        <f t="shared" si="562"/>
        <v>0</v>
      </c>
      <c r="AF693" s="9">
        <f t="shared" si="563"/>
        <v>0</v>
      </c>
      <c r="AG693" s="9">
        <f t="shared" si="564"/>
        <v>6.5490267418591968</v>
      </c>
      <c r="AH693" s="9">
        <f t="shared" si="565"/>
        <v>0</v>
      </c>
      <c r="AI693" s="6">
        <f t="shared" si="566"/>
        <v>0.32745133709295982</v>
      </c>
      <c r="AJ693" s="6">
        <f t="shared" si="567"/>
        <v>0</v>
      </c>
      <c r="AK693" s="6">
        <f t="shared" si="568"/>
        <v>0</v>
      </c>
      <c r="AL693" s="6">
        <f t="shared" si="569"/>
        <v>0.98235401127887934</v>
      </c>
      <c r="AM693" s="6">
        <f t="shared" si="570"/>
        <v>0</v>
      </c>
      <c r="AN693" s="6">
        <f t="shared" si="571"/>
        <v>0</v>
      </c>
      <c r="AO693" s="33">
        <v>183.23333333333332</v>
      </c>
      <c r="AP693" s="33">
        <v>2.5499999999999998</v>
      </c>
      <c r="AQ693" s="33">
        <v>2.7333333333333334</v>
      </c>
      <c r="AR693" s="32">
        <v>188.51666666666665</v>
      </c>
      <c r="AS693" s="40">
        <v>3</v>
      </c>
      <c r="AT693" s="40">
        <v>31</v>
      </c>
      <c r="AU693" s="40">
        <v>16</v>
      </c>
      <c r="AV693" s="40">
        <v>3</v>
      </c>
      <c r="AW693" s="40">
        <v>6</v>
      </c>
      <c r="AX693" s="9">
        <f t="shared" si="572"/>
        <v>0.95482273892670855</v>
      </c>
      <c r="AY693" s="9">
        <f t="shared" si="573"/>
        <v>9.8665016355759896</v>
      </c>
      <c r="AZ693" s="9">
        <f t="shared" si="574"/>
        <v>5.0923879409424453</v>
      </c>
      <c r="BA693" s="9">
        <f t="shared" si="575"/>
        <v>0.95482273892670855</v>
      </c>
      <c r="BB693" s="9">
        <f t="shared" si="576"/>
        <v>1.9096454778534171</v>
      </c>
      <c r="BC693" s="9">
        <f t="shared" si="577"/>
        <v>7.0474358974358973</v>
      </c>
      <c r="BD693" s="9">
        <f t="shared" si="578"/>
        <v>0.10512820512820513</v>
      </c>
      <c r="BE693" s="9">
        <f t="shared" si="579"/>
        <v>9.8076923076923075E-2</v>
      </c>
      <c r="BF693" s="3">
        <v>1</v>
      </c>
      <c r="BG693" s="3">
        <v>0</v>
      </c>
      <c r="BH693" s="3">
        <v>0</v>
      </c>
      <c r="BI693" s="3">
        <v>1</v>
      </c>
      <c r="BJ693" s="3">
        <v>3</v>
      </c>
      <c r="BK693" s="3">
        <v>0</v>
      </c>
      <c r="BL693" s="3">
        <v>0</v>
      </c>
      <c r="BM693" s="3">
        <v>3</v>
      </c>
      <c r="BN693" s="34">
        <f t="shared" si="596"/>
        <v>-4.6179320585246302</v>
      </c>
      <c r="BO693" s="34">
        <f t="shared" si="597"/>
        <v>-48.992294847754899</v>
      </c>
      <c r="BP693" s="34">
        <v>-2.5359772817762987</v>
      </c>
      <c r="BQ693" s="34">
        <v>-0.13861438788525182</v>
      </c>
      <c r="BR693" s="34">
        <v>5.0055623101214538E-4</v>
      </c>
      <c r="BS693" s="34">
        <v>-3.5085055004278887E-2</v>
      </c>
      <c r="BT693" s="34">
        <v>0</v>
      </c>
      <c r="BU693" s="34">
        <f t="shared" si="598"/>
        <v>-2.7091761684348175</v>
      </c>
      <c r="BV693" s="34">
        <f t="shared" si="599"/>
        <v>-28.742033437554426</v>
      </c>
      <c r="BW693" s="34">
        <v>3.4499518273966738</v>
      </c>
      <c r="BX693" s="34">
        <v>8.9998486790024788E-3</v>
      </c>
      <c r="BY693" s="34">
        <v>0.32042139167139994</v>
      </c>
      <c r="BZ693" s="34">
        <v>-5.6881289578368888</v>
      </c>
      <c r="CA693" s="34">
        <f t="shared" si="600"/>
        <v>-1.9087558900898127</v>
      </c>
      <c r="CB693" s="34">
        <f t="shared" si="601"/>
        <v>-20.250261410200473</v>
      </c>
      <c r="CC693" s="15">
        <v>60</v>
      </c>
      <c r="CD693" s="7">
        <v>165000</v>
      </c>
      <c r="CE693" s="68">
        <f t="shared" si="580"/>
        <v>165000</v>
      </c>
      <c r="CF693" s="9">
        <v>2.7</v>
      </c>
      <c r="CG693" s="9">
        <v>2.6</v>
      </c>
      <c r="CH693" s="9">
        <v>-2.6</v>
      </c>
      <c r="CI693" s="9">
        <v>-0.9</v>
      </c>
      <c r="CJ693" s="9">
        <f t="shared" si="591"/>
        <v>-9.2879256965944279</v>
      </c>
      <c r="CK693" s="9">
        <v>-0.1</v>
      </c>
      <c r="CL693" s="9">
        <f t="shared" si="592"/>
        <v>-1.0319917440660475</v>
      </c>
      <c r="CM693" s="9">
        <v>-1</v>
      </c>
      <c r="CN693" t="s">
        <v>3560</v>
      </c>
      <c r="CO693" t="s">
        <v>3045</v>
      </c>
      <c r="CQ693" t="s">
        <v>2403</v>
      </c>
      <c r="CR693">
        <v>75</v>
      </c>
      <c r="CS693">
        <v>199</v>
      </c>
      <c r="CT693">
        <v>28</v>
      </c>
      <c r="CU693" t="s">
        <v>3402</v>
      </c>
      <c r="CV693" t="s">
        <v>3090</v>
      </c>
      <c r="CW693">
        <v>0</v>
      </c>
      <c r="CX693">
        <v>0</v>
      </c>
      <c r="CY693">
        <v>0</v>
      </c>
      <c r="CZ693" s="70"/>
      <c r="DA693">
        <v>0</v>
      </c>
    </row>
    <row r="694" spans="1:105" x14ac:dyDescent="0.2">
      <c r="A694" s="44" t="s">
        <v>2372</v>
      </c>
      <c r="B694" s="43" t="s">
        <v>959</v>
      </c>
      <c r="C694" s="43" t="s">
        <v>959</v>
      </c>
      <c r="D694" s="82" t="s">
        <v>959</v>
      </c>
      <c r="E694" s="42" t="str">
        <f t="shared" si="593"/>
        <v xml:space="preserve">Kopecky, Tomas </v>
      </c>
      <c r="F694" s="42" t="s">
        <v>253</v>
      </c>
      <c r="G694" s="45" t="s">
        <v>2377</v>
      </c>
      <c r="H694" s="43">
        <v>77</v>
      </c>
      <c r="I694" s="64">
        <v>5</v>
      </c>
      <c r="J694" s="64">
        <v>7</v>
      </c>
      <c r="K694" s="64">
        <v>12</v>
      </c>
      <c r="L694" s="43">
        <v>2</v>
      </c>
      <c r="M694">
        <v>43</v>
      </c>
      <c r="N694">
        <v>87</v>
      </c>
      <c r="O694" s="4">
        <f t="shared" si="594"/>
        <v>5.7471264367816091E-2</v>
      </c>
      <c r="Q694">
        <v>1</v>
      </c>
      <c r="R694">
        <v>0</v>
      </c>
      <c r="S694">
        <v>44</v>
      </c>
      <c r="T694">
        <v>65</v>
      </c>
      <c r="U694" s="4">
        <f t="shared" si="595"/>
        <v>0.40366972477064222</v>
      </c>
      <c r="V694">
        <v>2.5</v>
      </c>
      <c r="W694">
        <v>0</v>
      </c>
      <c r="X694">
        <v>0</v>
      </c>
      <c r="Y694">
        <v>0</v>
      </c>
      <c r="Z694">
        <v>0</v>
      </c>
      <c r="AA694">
        <v>5</v>
      </c>
      <c r="AB694">
        <v>7</v>
      </c>
      <c r="AC694" s="9">
        <f t="shared" si="560"/>
        <v>0</v>
      </c>
      <c r="AD694" s="9">
        <f t="shared" si="561"/>
        <v>0</v>
      </c>
      <c r="AE694" s="9">
        <f t="shared" si="562"/>
        <v>0</v>
      </c>
      <c r="AF694" s="9">
        <f t="shared" si="563"/>
        <v>0</v>
      </c>
      <c r="AG694" s="9">
        <f t="shared" si="564"/>
        <v>8.5879911257425032</v>
      </c>
      <c r="AH694" s="9">
        <f t="shared" si="565"/>
        <v>12.023187576039506</v>
      </c>
      <c r="AI694" s="58">
        <f t="shared" si="566"/>
        <v>1.8034781364059258</v>
      </c>
      <c r="AJ694" s="58">
        <f t="shared" si="567"/>
        <v>1.7795353435491843</v>
      </c>
      <c r="AK694" s="58">
        <f t="shared" si="568"/>
        <v>7.4534161490683219</v>
      </c>
      <c r="AL694" s="58">
        <f t="shared" si="569"/>
        <v>1.6317183138910758</v>
      </c>
      <c r="AM694" s="58">
        <f t="shared" si="570"/>
        <v>1.7795353435491843</v>
      </c>
      <c r="AN694" s="58">
        <f t="shared" si="571"/>
        <v>0</v>
      </c>
      <c r="AO694" s="56">
        <v>698.65</v>
      </c>
      <c r="AP694" s="56">
        <v>33.716666666666669</v>
      </c>
      <c r="AQ694" s="56">
        <v>8.0500000000000007</v>
      </c>
      <c r="AR694" s="57">
        <f>SUM(AO694:AQ694)</f>
        <v>740.41666666666663</v>
      </c>
      <c r="AS694">
        <v>17</v>
      </c>
      <c r="AT694">
        <v>111</v>
      </c>
      <c r="AU694">
        <v>60</v>
      </c>
      <c r="AV694">
        <v>13</v>
      </c>
      <c r="AW694">
        <v>11</v>
      </c>
      <c r="AX694" s="9">
        <f t="shared" si="572"/>
        <v>1.3776027011817671</v>
      </c>
      <c r="AY694" s="9">
        <f t="shared" si="573"/>
        <v>8.9949352841868322</v>
      </c>
      <c r="AZ694" s="9">
        <f t="shared" si="574"/>
        <v>4.8621271806415303</v>
      </c>
      <c r="BA694" s="9">
        <f t="shared" si="575"/>
        <v>1.0534608891389985</v>
      </c>
      <c r="BB694" s="9">
        <f t="shared" si="576"/>
        <v>0.89138998311761397</v>
      </c>
      <c r="BC694" s="33">
        <f t="shared" si="577"/>
        <v>9.0733766233766229</v>
      </c>
      <c r="BD694" s="33">
        <f t="shared" si="578"/>
        <v>0.10454545454545455</v>
      </c>
      <c r="BE694" s="33">
        <f t="shared" si="579"/>
        <v>0.43787878787878792</v>
      </c>
      <c r="BF694" s="42">
        <f>BI694-BG694-BH694</f>
        <v>21</v>
      </c>
      <c r="BG694" s="43">
        <v>1</v>
      </c>
      <c r="BH694" s="43">
        <v>1</v>
      </c>
      <c r="BI694" s="43">
        <v>23</v>
      </c>
      <c r="BJ694" s="42">
        <f>BM694-BK694-BL694</f>
        <v>19</v>
      </c>
      <c r="BK694" s="43">
        <v>1</v>
      </c>
      <c r="BL694" s="43">
        <v>0</v>
      </c>
      <c r="BM694" s="43">
        <v>20</v>
      </c>
      <c r="BN694" s="34">
        <f t="shared" si="596"/>
        <v>7.2181139540870118</v>
      </c>
      <c r="BO694" s="34">
        <f t="shared" si="597"/>
        <v>19.497437805074654</v>
      </c>
      <c r="BP694" s="33">
        <v>0.63319419748207795</v>
      </c>
      <c r="BQ694" s="33">
        <v>-1.852084035339892</v>
      </c>
      <c r="BR694" s="33">
        <v>2.8854615609314052</v>
      </c>
      <c r="BS694" s="33">
        <v>-0.10163132720832525</v>
      </c>
      <c r="BT694" s="33">
        <v>0</v>
      </c>
      <c r="BU694" s="9">
        <f t="shared" si="598"/>
        <v>1.5649403958652657</v>
      </c>
      <c r="BV694" s="34">
        <f t="shared" si="599"/>
        <v>4.2271884637891253</v>
      </c>
      <c r="BW694" s="33">
        <v>10.017632245947436</v>
      </c>
      <c r="BX694" s="33">
        <v>-7.1085536982434763E-2</v>
      </c>
      <c r="BY694" s="33">
        <v>0.99837190601354997</v>
      </c>
      <c r="BZ694" s="33">
        <v>-5.2917450567568034</v>
      </c>
      <c r="CA694" s="9">
        <f t="shared" si="600"/>
        <v>5.6531735582217459</v>
      </c>
      <c r="CB694" s="34">
        <f t="shared" si="601"/>
        <v>15.270249341285528</v>
      </c>
      <c r="CC694" s="47">
        <v>67.606087000000002</v>
      </c>
      <c r="CD694">
        <v>1240889</v>
      </c>
      <c r="CE694" s="68">
        <f t="shared" si="580"/>
        <v>1321466.2077922078</v>
      </c>
      <c r="CF694" s="62">
        <v>48</v>
      </c>
      <c r="CG694" s="62">
        <v>37.299999999999997</v>
      </c>
      <c r="CH694" s="62">
        <v>1.7</v>
      </c>
      <c r="CI694" s="62">
        <v>7.5</v>
      </c>
      <c r="CJ694" s="63">
        <f t="shared" si="591"/>
        <v>19.177089770088003</v>
      </c>
      <c r="CK694" s="62">
        <v>3</v>
      </c>
      <c r="CL694" s="63">
        <f t="shared" si="592"/>
        <v>7.6708359080352011</v>
      </c>
      <c r="CM694" s="62">
        <v>11.9</v>
      </c>
      <c r="CN694" t="s">
        <v>1802</v>
      </c>
      <c r="CO694" t="s">
        <v>3045</v>
      </c>
      <c r="CQ694" t="s">
        <v>2403</v>
      </c>
      <c r="CR694">
        <v>75</v>
      </c>
      <c r="CS694">
        <v>200</v>
      </c>
      <c r="CT694">
        <v>82</v>
      </c>
      <c r="CU694" t="s">
        <v>3402</v>
      </c>
      <c r="CZ694" s="72">
        <v>500000</v>
      </c>
      <c r="DA694">
        <v>0</v>
      </c>
    </row>
    <row r="695" spans="1:105" x14ac:dyDescent="0.2">
      <c r="A695" s="38" t="s">
        <v>2452</v>
      </c>
      <c r="B695" t="s">
        <v>959</v>
      </c>
      <c r="C695" t="s">
        <v>959</v>
      </c>
      <c r="D695" t="s">
        <v>959</v>
      </c>
      <c r="E695" t="str">
        <f t="shared" si="593"/>
        <v xml:space="preserve">Filppula, Valtteri </v>
      </c>
      <c r="F695" t="s">
        <v>2634</v>
      </c>
      <c r="G695" t="s">
        <v>1537</v>
      </c>
      <c r="H695">
        <v>73</v>
      </c>
      <c r="I695">
        <v>10</v>
      </c>
      <c r="J695">
        <v>7</v>
      </c>
      <c r="K695">
        <f>I695+J695</f>
        <v>17</v>
      </c>
      <c r="L695">
        <v>8</v>
      </c>
      <c r="M695">
        <v>20</v>
      </c>
      <c r="N695">
        <v>76</v>
      </c>
      <c r="O695" s="4">
        <f t="shared" si="594"/>
        <v>0.13157894736842105</v>
      </c>
      <c r="P695">
        <v>1135</v>
      </c>
      <c r="Q695">
        <v>1</v>
      </c>
      <c r="R695">
        <v>0</v>
      </c>
      <c r="S695">
        <v>149</v>
      </c>
      <c r="T695">
        <v>118</v>
      </c>
      <c r="U695" s="4">
        <f t="shared" si="595"/>
        <v>0.55805243445692887</v>
      </c>
      <c r="V695" s="40">
        <v>6.4</v>
      </c>
      <c r="W695">
        <v>0</v>
      </c>
      <c r="X695">
        <v>0</v>
      </c>
      <c r="Y695">
        <v>0</v>
      </c>
      <c r="Z695">
        <v>0</v>
      </c>
      <c r="AA695">
        <f>I695-W695-Y695</f>
        <v>10</v>
      </c>
      <c r="AB695">
        <f>J695-X695-Z695</f>
        <v>7</v>
      </c>
      <c r="AC695" s="9">
        <f t="shared" si="560"/>
        <v>0</v>
      </c>
      <c r="AD695" s="9">
        <f t="shared" si="561"/>
        <v>0</v>
      </c>
      <c r="AE695" s="9">
        <f t="shared" si="562"/>
        <v>0</v>
      </c>
      <c r="AF695" s="9">
        <f t="shared" si="563"/>
        <v>0</v>
      </c>
      <c r="AG695" s="9">
        <f t="shared" si="564"/>
        <v>16.944365998305564</v>
      </c>
      <c r="AH695" s="9">
        <f t="shared" si="565"/>
        <v>11.861056198813893</v>
      </c>
      <c r="AI695" s="6">
        <f t="shared" si="566"/>
        <v>2.287489409771251</v>
      </c>
      <c r="AJ695" s="6">
        <f t="shared" si="567"/>
        <v>2.0809248554913298</v>
      </c>
      <c r="AK695" s="6">
        <f t="shared" si="568"/>
        <v>1.070154577883472</v>
      </c>
      <c r="AL695" s="6">
        <f t="shared" si="569"/>
        <v>1.4402711098559728</v>
      </c>
      <c r="AM695" s="6">
        <f t="shared" si="570"/>
        <v>1.0404624277456649</v>
      </c>
      <c r="AN695" s="6">
        <f t="shared" si="571"/>
        <v>4.2806183115338881</v>
      </c>
      <c r="AO695" s="32">
        <v>708.2</v>
      </c>
      <c r="AP695" s="32">
        <v>57.666666666666664</v>
      </c>
      <c r="AQ695" s="32">
        <v>56.06666666666667</v>
      </c>
      <c r="AR695" s="32">
        <v>821.93333333333339</v>
      </c>
      <c r="AS695" s="40">
        <v>10</v>
      </c>
      <c r="AT695" s="40">
        <v>37</v>
      </c>
      <c r="AU695" s="40">
        <v>28</v>
      </c>
      <c r="AV695" s="40">
        <v>16</v>
      </c>
      <c r="AW695" s="40">
        <v>29</v>
      </c>
      <c r="AX695" s="9">
        <f t="shared" si="572"/>
        <v>0.72998621137156294</v>
      </c>
      <c r="AY695" s="9">
        <f t="shared" si="573"/>
        <v>2.7009489820747827</v>
      </c>
      <c r="AZ695" s="9">
        <f t="shared" si="574"/>
        <v>2.0439613918403761</v>
      </c>
      <c r="BA695" s="9">
        <f t="shared" si="575"/>
        <v>1.1679779381945006</v>
      </c>
      <c r="BB695" s="9">
        <f t="shared" si="576"/>
        <v>2.1169600129775326</v>
      </c>
      <c r="BC695" s="9">
        <f t="shared" si="577"/>
        <v>9.7013698630136993</v>
      </c>
      <c r="BD695" s="9">
        <f t="shared" si="578"/>
        <v>0.76803652968036529</v>
      </c>
      <c r="BE695" s="9">
        <f t="shared" si="579"/>
        <v>0.78995433789954339</v>
      </c>
      <c r="BF695" s="3">
        <v>27</v>
      </c>
      <c r="BG695" s="3">
        <v>2</v>
      </c>
      <c r="BH695" s="3">
        <v>1</v>
      </c>
      <c r="BI695" s="3">
        <v>30</v>
      </c>
      <c r="BJ695" s="3">
        <v>17</v>
      </c>
      <c r="BK695" s="3">
        <v>1</v>
      </c>
      <c r="BL695" s="3">
        <v>4</v>
      </c>
      <c r="BM695" s="3">
        <v>22</v>
      </c>
      <c r="BN695" s="34">
        <f t="shared" si="596"/>
        <v>22.692961885388652</v>
      </c>
      <c r="BO695" s="34">
        <f t="shared" si="597"/>
        <v>55.218497571713804</v>
      </c>
      <c r="BP695" s="34">
        <v>9.7448983357032386</v>
      </c>
      <c r="BQ695" s="34">
        <v>-3.1346783142677865</v>
      </c>
      <c r="BR695" s="34">
        <v>2.182426937370256E-3</v>
      </c>
      <c r="BS695" s="34">
        <v>-0.71967149411215958</v>
      </c>
      <c r="BT695" s="34">
        <v>-1.1672752220275457</v>
      </c>
      <c r="BU695" s="34">
        <f t="shared" si="598"/>
        <v>4.7254557322331179</v>
      </c>
      <c r="BV695" s="34">
        <f t="shared" si="599"/>
        <v>11.498391756589628</v>
      </c>
      <c r="BW695" s="34">
        <v>10.542389875448361</v>
      </c>
      <c r="BX695" s="34">
        <v>1.3943103018189542E-2</v>
      </c>
      <c r="BY695" s="34">
        <v>3.8306789492929516</v>
      </c>
      <c r="BZ695" s="34">
        <v>3.5804942253960323</v>
      </c>
      <c r="CA695" s="34">
        <f t="shared" si="600"/>
        <v>17.967506153155533</v>
      </c>
      <c r="CB695" s="34">
        <f t="shared" si="601"/>
        <v>43.720105815124171</v>
      </c>
      <c r="CC695" s="15">
        <v>76</v>
      </c>
      <c r="CD695" s="7">
        <v>1809335</v>
      </c>
      <c r="CE695" s="68">
        <f t="shared" si="580"/>
        <v>2032403.6986301371</v>
      </c>
      <c r="CF695" s="9">
        <v>15.2</v>
      </c>
      <c r="CG695" s="9">
        <v>15.5</v>
      </c>
      <c r="CH695" s="9">
        <v>0.4</v>
      </c>
      <c r="CI695" s="9">
        <v>-0.5</v>
      </c>
      <c r="CJ695" s="9">
        <f t="shared" si="591"/>
        <v>-1.0687566797292483</v>
      </c>
      <c r="CK695" s="9">
        <v>1.9</v>
      </c>
      <c r="CL695" s="9">
        <f t="shared" si="592"/>
        <v>4.061275382971143</v>
      </c>
      <c r="CM695" s="9">
        <v>1.5</v>
      </c>
      <c r="CN695" t="s">
        <v>3046</v>
      </c>
      <c r="CO695" t="s">
        <v>3047</v>
      </c>
      <c r="CQ695" t="s">
        <v>2393</v>
      </c>
      <c r="CR695">
        <v>72</v>
      </c>
      <c r="CS695">
        <v>189</v>
      </c>
      <c r="CT695">
        <v>51</v>
      </c>
      <c r="CU695" t="s">
        <v>3402</v>
      </c>
      <c r="CV695" t="s">
        <v>3090</v>
      </c>
      <c r="CW695">
        <v>2</v>
      </c>
      <c r="CX695">
        <v>0</v>
      </c>
      <c r="CY695">
        <v>0</v>
      </c>
      <c r="CZ695" s="70"/>
      <c r="DA695">
        <v>0</v>
      </c>
    </row>
    <row r="696" spans="1:105" x14ac:dyDescent="0.2">
      <c r="A696" s="44" t="s">
        <v>2372</v>
      </c>
      <c r="B696" s="43" t="s">
        <v>959</v>
      </c>
      <c r="C696" s="43" t="s">
        <v>959</v>
      </c>
      <c r="D696" s="42" t="s">
        <v>959</v>
      </c>
      <c r="E696" s="42" t="str">
        <f t="shared" si="593"/>
        <v xml:space="preserve">Filppula, Valtteri </v>
      </c>
      <c r="F696" s="42" t="s">
        <v>2634</v>
      </c>
      <c r="G696" s="45" t="s">
        <v>2373</v>
      </c>
      <c r="H696" s="43">
        <v>78</v>
      </c>
      <c r="I696" s="64">
        <v>19</v>
      </c>
      <c r="J696" s="64">
        <v>17</v>
      </c>
      <c r="K696" s="64">
        <v>36</v>
      </c>
      <c r="L696" s="43">
        <v>16</v>
      </c>
      <c r="M696">
        <v>28</v>
      </c>
      <c r="N696">
        <v>122</v>
      </c>
      <c r="O696" s="4">
        <f t="shared" si="594"/>
        <v>0.15573770491803279</v>
      </c>
      <c r="Q696">
        <v>3</v>
      </c>
      <c r="R696">
        <v>0</v>
      </c>
      <c r="S696">
        <v>314</v>
      </c>
      <c r="T696">
        <v>307</v>
      </c>
      <c r="U696" s="4">
        <f t="shared" si="595"/>
        <v>0.50563607085346218</v>
      </c>
      <c r="V696">
        <v>14.2</v>
      </c>
      <c r="W696">
        <v>3</v>
      </c>
      <c r="X696">
        <v>5</v>
      </c>
      <c r="Y696">
        <v>0</v>
      </c>
      <c r="Z696">
        <v>0</v>
      </c>
      <c r="AA696">
        <v>16</v>
      </c>
      <c r="AB696">
        <v>12</v>
      </c>
      <c r="AC696" s="9">
        <f t="shared" si="560"/>
        <v>6.2951737001632084</v>
      </c>
      <c r="AD696" s="9">
        <f t="shared" si="561"/>
        <v>10.49195616693868</v>
      </c>
      <c r="AE696" s="9">
        <f t="shared" si="562"/>
        <v>0</v>
      </c>
      <c r="AF696" s="9">
        <f t="shared" si="563"/>
        <v>0</v>
      </c>
      <c r="AG696" s="9">
        <f t="shared" si="564"/>
        <v>17.701834721411227</v>
      </c>
      <c r="AH696" s="9">
        <f t="shared" si="565"/>
        <v>13.276376041058422</v>
      </c>
      <c r="AI696" s="58">
        <f t="shared" si="566"/>
        <v>2.5446387412028639</v>
      </c>
      <c r="AJ696" s="58">
        <f t="shared" si="567"/>
        <v>4.6164607134530193</v>
      </c>
      <c r="AK696" s="58">
        <f t="shared" si="568"/>
        <v>0</v>
      </c>
      <c r="AL696" s="58">
        <f t="shared" si="569"/>
        <v>1.6042287716278927</v>
      </c>
      <c r="AM696" s="58">
        <f t="shared" si="570"/>
        <v>0.41967824667754716</v>
      </c>
      <c r="AN696" s="58">
        <f t="shared" si="571"/>
        <v>6.2794348508634226</v>
      </c>
      <c r="AO696" s="56">
        <v>1084.6333333333334</v>
      </c>
      <c r="AP696" s="56">
        <v>142.96666666666667</v>
      </c>
      <c r="AQ696" s="56">
        <v>95.55</v>
      </c>
      <c r="AR696" s="57">
        <f>SUM(AO696:AQ696)</f>
        <v>1323.15</v>
      </c>
      <c r="AS696">
        <v>26</v>
      </c>
      <c r="AT696">
        <v>35</v>
      </c>
      <c r="AU696">
        <v>33</v>
      </c>
      <c r="AV696">
        <v>32</v>
      </c>
      <c r="AW696">
        <v>31</v>
      </c>
      <c r="AX696" s="9">
        <f t="shared" si="572"/>
        <v>1.179004647999093</v>
      </c>
      <c r="AY696" s="9">
        <f t="shared" si="573"/>
        <v>1.5871216415372404</v>
      </c>
      <c r="AZ696" s="9">
        <f t="shared" si="574"/>
        <v>1.496428976306541</v>
      </c>
      <c r="BA696" s="9">
        <f t="shared" si="575"/>
        <v>1.4510826436911914</v>
      </c>
      <c r="BB696" s="9">
        <f t="shared" si="576"/>
        <v>1.4057363110758416</v>
      </c>
      <c r="BC696" s="33">
        <f t="shared" si="577"/>
        <v>13.905555555555557</v>
      </c>
      <c r="BD696" s="33">
        <f t="shared" si="578"/>
        <v>1.2249999999999999</v>
      </c>
      <c r="BE696" s="33">
        <f t="shared" si="579"/>
        <v>1.8329059829059828</v>
      </c>
      <c r="BF696" s="42">
        <f>BI696-BG696-BH696</f>
        <v>46</v>
      </c>
      <c r="BG696" s="43">
        <v>11</v>
      </c>
      <c r="BH696" s="43">
        <v>0</v>
      </c>
      <c r="BI696" s="43">
        <v>57</v>
      </c>
      <c r="BJ696" s="42">
        <f>BM696-BK696-BL696</f>
        <v>29</v>
      </c>
      <c r="BK696" s="43">
        <v>1</v>
      </c>
      <c r="BL696" s="43">
        <v>10</v>
      </c>
      <c r="BM696" s="43">
        <v>40</v>
      </c>
      <c r="BN696" s="34">
        <f t="shared" si="596"/>
        <v>49.041329903799578</v>
      </c>
      <c r="BO696" s="34">
        <f t="shared" si="597"/>
        <v>74.128148590559761</v>
      </c>
      <c r="BP696" s="33">
        <v>19.580859291743515</v>
      </c>
      <c r="BQ696" s="33">
        <v>3.1152087736459064</v>
      </c>
      <c r="BR696" s="33">
        <v>0.14856101048885323</v>
      </c>
      <c r="BS696" s="33">
        <v>-1.2063196664292515</v>
      </c>
      <c r="BT696" s="33">
        <v>0</v>
      </c>
      <c r="BU696" s="9">
        <f t="shared" si="598"/>
        <v>21.638309409449022</v>
      </c>
      <c r="BV696" s="34">
        <f t="shared" si="599"/>
        <v>32.707265857157573</v>
      </c>
      <c r="BW696" s="33">
        <v>15.746067072758667</v>
      </c>
      <c r="BX696" s="33">
        <v>0.36568082410514002</v>
      </c>
      <c r="BY696" s="33">
        <v>5.2486414693738306</v>
      </c>
      <c r="BZ696" s="33">
        <v>6.0426311281129221</v>
      </c>
      <c r="CA696" s="9">
        <f t="shared" si="600"/>
        <v>27.40302049435056</v>
      </c>
      <c r="CB696" s="34">
        <f t="shared" si="601"/>
        <v>41.420882733402202</v>
      </c>
      <c r="CC696" s="47">
        <v>83.600761000000006</v>
      </c>
      <c r="CD696">
        <v>5027753</v>
      </c>
      <c r="CE696" s="68">
        <f t="shared" si="580"/>
        <v>5285586.487179487</v>
      </c>
      <c r="CF696" s="62">
        <v>23.8</v>
      </c>
      <c r="CG696" s="62">
        <v>24.3</v>
      </c>
      <c r="CH696" s="62">
        <v>5.4</v>
      </c>
      <c r="CI696" s="62">
        <v>3.3</v>
      </c>
      <c r="CJ696" s="63">
        <f t="shared" si="591"/>
        <v>4.2262540021344712</v>
      </c>
      <c r="CK696" s="62">
        <v>3.7</v>
      </c>
      <c r="CL696" s="63">
        <f t="shared" si="592"/>
        <v>4.7385272145144075</v>
      </c>
      <c r="CM696" s="62">
        <v>7</v>
      </c>
      <c r="CN696" t="s">
        <v>835</v>
      </c>
      <c r="CO696" t="s">
        <v>3489</v>
      </c>
      <c r="CQ696" t="s">
        <v>2393</v>
      </c>
      <c r="CR696">
        <v>72</v>
      </c>
      <c r="CS696">
        <v>193</v>
      </c>
      <c r="CT696">
        <v>51</v>
      </c>
      <c r="CU696" t="s">
        <v>3402</v>
      </c>
      <c r="CZ696" s="72">
        <v>733333.33333333337</v>
      </c>
      <c r="DA696">
        <v>0</v>
      </c>
    </row>
    <row r="697" spans="1:105" x14ac:dyDescent="0.2">
      <c r="A697" s="38" t="s">
        <v>2452</v>
      </c>
      <c r="B697" t="s">
        <v>960</v>
      </c>
      <c r="C697" t="s">
        <v>960</v>
      </c>
      <c r="D697" t="s">
        <v>960</v>
      </c>
      <c r="E697" t="str">
        <f t="shared" si="593"/>
        <v xml:space="preserve">Hemsky, Ales </v>
      </c>
      <c r="F697" t="s">
        <v>166</v>
      </c>
      <c r="G697" t="s">
        <v>1528</v>
      </c>
      <c r="H697">
        <v>64</v>
      </c>
      <c r="I697">
        <v>13</v>
      </c>
      <c r="J697">
        <v>40</v>
      </c>
      <c r="K697">
        <f>I697+J697</f>
        <v>53</v>
      </c>
      <c r="L697">
        <v>-7</v>
      </c>
      <c r="M697">
        <v>40</v>
      </c>
      <c r="N697">
        <v>122</v>
      </c>
      <c r="O697" s="4">
        <f t="shared" si="594"/>
        <v>0.10655737704918032</v>
      </c>
      <c r="P697">
        <v>1352</v>
      </c>
      <c r="Q697">
        <v>1</v>
      </c>
      <c r="R697">
        <v>0</v>
      </c>
      <c r="S697">
        <v>3</v>
      </c>
      <c r="T697">
        <v>7</v>
      </c>
      <c r="U697" s="4">
        <f t="shared" si="595"/>
        <v>0.3</v>
      </c>
      <c r="V697" s="40">
        <v>0.2</v>
      </c>
      <c r="W697">
        <v>5</v>
      </c>
      <c r="X697">
        <v>20</v>
      </c>
      <c r="Y697">
        <v>0</v>
      </c>
      <c r="Z697">
        <v>0</v>
      </c>
      <c r="AA697">
        <f>I697-W697-Y697</f>
        <v>8</v>
      </c>
      <c r="AB697">
        <f>J697-X697-Z697</f>
        <v>20</v>
      </c>
      <c r="AC697" s="9">
        <f t="shared" si="560"/>
        <v>5.447612130016342</v>
      </c>
      <c r="AD697" s="9">
        <f t="shared" si="561"/>
        <v>21.790448520065368</v>
      </c>
      <c r="AE697" s="9">
        <f t="shared" si="562"/>
        <v>0</v>
      </c>
      <c r="AF697" s="9">
        <f t="shared" si="563"/>
        <v>0</v>
      </c>
      <c r="AG697" s="9">
        <f t="shared" si="564"/>
        <v>11.938813580400447</v>
      </c>
      <c r="AH697" s="9">
        <f t="shared" si="565"/>
        <v>29.847033951001116</v>
      </c>
      <c r="AI697" s="6">
        <f t="shared" si="566"/>
        <v>2.8354682253451062</v>
      </c>
      <c r="AJ697" s="6">
        <f t="shared" si="567"/>
        <v>8.2803704376248408</v>
      </c>
      <c r="AK697" s="6">
        <f t="shared" si="568"/>
        <v>0</v>
      </c>
      <c r="AL697" s="6">
        <f t="shared" si="569"/>
        <v>2.4623803009575922</v>
      </c>
      <c r="AM697" s="6">
        <f t="shared" si="570"/>
        <v>0.65371345560196104</v>
      </c>
      <c r="AN697" s="6">
        <f t="shared" si="571"/>
        <v>7.6109936575052863</v>
      </c>
      <c r="AO697" s="33">
        <v>804.1</v>
      </c>
      <c r="AP697" s="33">
        <v>275.35000000000002</v>
      </c>
      <c r="AQ697" s="33">
        <v>7.8833333333333329</v>
      </c>
      <c r="AR697" s="32">
        <v>1087.3333333333335</v>
      </c>
      <c r="AS697" s="40">
        <v>17</v>
      </c>
      <c r="AT697" s="40">
        <v>23</v>
      </c>
      <c r="AU697" s="40">
        <v>45</v>
      </c>
      <c r="AV697" s="40">
        <v>96</v>
      </c>
      <c r="AW697" s="40">
        <v>35</v>
      </c>
      <c r="AX697" s="9">
        <f t="shared" si="572"/>
        <v>0.93807480073574467</v>
      </c>
      <c r="AY697" s="9">
        <f t="shared" si="573"/>
        <v>1.2691600245248311</v>
      </c>
      <c r="AZ697" s="9">
        <f t="shared" si="574"/>
        <v>2.4831391784181478</v>
      </c>
      <c r="BA697" s="9">
        <f t="shared" si="575"/>
        <v>5.2973635806253832</v>
      </c>
      <c r="BB697" s="9">
        <f t="shared" si="576"/>
        <v>1.9313304721030042</v>
      </c>
      <c r="BC697" s="9">
        <f t="shared" si="577"/>
        <v>12.5640625</v>
      </c>
      <c r="BD697" s="9">
        <f t="shared" si="578"/>
        <v>0.12317708333333333</v>
      </c>
      <c r="BE697" s="9">
        <f t="shared" si="579"/>
        <v>4.3023437500000004</v>
      </c>
      <c r="BF697" s="3">
        <v>38</v>
      </c>
      <c r="BG697" s="3">
        <v>38</v>
      </c>
      <c r="BH697" s="3">
        <v>0</v>
      </c>
      <c r="BI697" s="3">
        <v>76</v>
      </c>
      <c r="BJ697" s="3">
        <v>33</v>
      </c>
      <c r="BK697" s="3">
        <v>3</v>
      </c>
      <c r="BL697" s="3">
        <v>1</v>
      </c>
      <c r="BM697" s="3">
        <v>37</v>
      </c>
      <c r="BN697" s="34">
        <f t="shared" si="596"/>
        <v>35.931412103790706</v>
      </c>
      <c r="BO697" s="34">
        <f t="shared" si="597"/>
        <v>66.090886763563518</v>
      </c>
      <c r="BP697" s="34">
        <v>14.86440379339038</v>
      </c>
      <c r="BQ697" s="34">
        <v>15.196932334893893</v>
      </c>
      <c r="BR697" s="34">
        <v>-0.42871422592103026</v>
      </c>
      <c r="BS697" s="34">
        <v>-0.10677734545153193</v>
      </c>
      <c r="BT697" s="34">
        <v>0.74691451952239618</v>
      </c>
      <c r="BU697" s="34">
        <f t="shared" si="598"/>
        <v>30.272759076434106</v>
      </c>
      <c r="BV697" s="34">
        <f t="shared" si="599"/>
        <v>55.682573408523787</v>
      </c>
      <c r="BW697" s="34">
        <v>4.1414091096302501</v>
      </c>
      <c r="BX697" s="34">
        <v>0.62401358915249772</v>
      </c>
      <c r="BY697" s="34">
        <v>0.20953487556153705</v>
      </c>
      <c r="BZ697" s="34">
        <v>0.68369545301231494</v>
      </c>
      <c r="CA697" s="34">
        <f t="shared" si="600"/>
        <v>5.6586530273565998</v>
      </c>
      <c r="CB697" s="34">
        <f t="shared" si="601"/>
        <v>10.408313355039729</v>
      </c>
      <c r="CC697" s="15">
        <v>44</v>
      </c>
      <c r="CD697" s="7">
        <v>1920103</v>
      </c>
      <c r="CE697" s="68">
        <f t="shared" si="580"/>
        <v>2460131.96875</v>
      </c>
      <c r="CF697" s="9">
        <v>32.1</v>
      </c>
      <c r="CG697" s="9">
        <v>20.9</v>
      </c>
      <c r="CH697" s="9">
        <v>6.2</v>
      </c>
      <c r="CI697" s="9">
        <v>3.6</v>
      </c>
      <c r="CJ697" s="9">
        <f t="shared" si="591"/>
        <v>5.2533015541017098</v>
      </c>
      <c r="CK697" s="9">
        <v>2.9</v>
      </c>
      <c r="CL697" s="9">
        <f t="shared" si="592"/>
        <v>4.2318262519152663</v>
      </c>
      <c r="CM697" s="9">
        <v>6.5</v>
      </c>
      <c r="CN697" t="s">
        <v>1590</v>
      </c>
      <c r="CO697" t="s">
        <v>1591</v>
      </c>
      <c r="CQ697" t="s">
        <v>3079</v>
      </c>
      <c r="CR697">
        <v>72</v>
      </c>
      <c r="CS697">
        <v>192</v>
      </c>
      <c r="CU697" t="s">
        <v>3401</v>
      </c>
      <c r="CV697" t="s">
        <v>2382</v>
      </c>
      <c r="CW697">
        <v>6</v>
      </c>
      <c r="CX697">
        <v>1</v>
      </c>
      <c r="CY697">
        <v>0</v>
      </c>
      <c r="CZ697" s="70"/>
      <c r="DA697">
        <v>0</v>
      </c>
    </row>
    <row r="698" spans="1:105" x14ac:dyDescent="0.2">
      <c r="A698" s="44" t="s">
        <v>2372</v>
      </c>
      <c r="B698" s="43" t="s">
        <v>960</v>
      </c>
      <c r="C698" s="43" t="s">
        <v>960</v>
      </c>
      <c r="D698" s="42" t="s">
        <v>960</v>
      </c>
      <c r="E698" s="42" t="str">
        <f t="shared" si="593"/>
        <v xml:space="preserve">Hemsky, Ales </v>
      </c>
      <c r="F698" s="42" t="s">
        <v>166</v>
      </c>
      <c r="G698" s="45" t="s">
        <v>1528</v>
      </c>
      <c r="H698" s="43">
        <v>74</v>
      </c>
      <c r="I698" s="64">
        <v>20</v>
      </c>
      <c r="J698" s="64">
        <v>51</v>
      </c>
      <c r="K698" s="64">
        <v>71</v>
      </c>
      <c r="L698" s="43">
        <v>-9</v>
      </c>
      <c r="M698">
        <v>34</v>
      </c>
      <c r="N698">
        <v>184</v>
      </c>
      <c r="O698" s="4">
        <f t="shared" si="594"/>
        <v>0.10869565217391304</v>
      </c>
      <c r="Q698">
        <v>2</v>
      </c>
      <c r="R698">
        <v>0</v>
      </c>
      <c r="S698">
        <v>1</v>
      </c>
      <c r="T698">
        <v>4</v>
      </c>
      <c r="U698" s="4">
        <f t="shared" si="595"/>
        <v>0.2</v>
      </c>
      <c r="V698">
        <v>0.1</v>
      </c>
      <c r="W698">
        <v>8</v>
      </c>
      <c r="X698">
        <v>22</v>
      </c>
      <c r="Y698">
        <v>0</v>
      </c>
      <c r="Z698">
        <v>0</v>
      </c>
      <c r="AA698">
        <v>12</v>
      </c>
      <c r="AB698">
        <v>29</v>
      </c>
      <c r="AC698" s="9">
        <f t="shared" si="560"/>
        <v>8.3828152287809985</v>
      </c>
      <c r="AD698" s="9">
        <f t="shared" si="561"/>
        <v>23.052741879147746</v>
      </c>
      <c r="AE698" s="9">
        <f t="shared" si="562"/>
        <v>0</v>
      </c>
      <c r="AF698" s="9">
        <f t="shared" si="563"/>
        <v>0</v>
      </c>
      <c r="AG698" s="9">
        <f t="shared" si="564"/>
        <v>13.404492987464318</v>
      </c>
      <c r="AH698" s="9">
        <f t="shared" si="565"/>
        <v>32.3941913863721</v>
      </c>
      <c r="AI698" s="58">
        <f t="shared" si="566"/>
        <v>2.6250465433784287</v>
      </c>
      <c r="AJ698" s="58">
        <f t="shared" si="567"/>
        <v>8.3828152287809985</v>
      </c>
      <c r="AK698" s="58">
        <f t="shared" si="568"/>
        <v>0</v>
      </c>
      <c r="AL698" s="58">
        <f t="shared" si="569"/>
        <v>2.7367506516072981</v>
      </c>
      <c r="AM698" s="58">
        <f t="shared" si="570"/>
        <v>1.4669926650366747</v>
      </c>
      <c r="AN698" s="58">
        <f t="shared" si="571"/>
        <v>0</v>
      </c>
      <c r="AO698" s="56">
        <v>1074.2666666666667</v>
      </c>
      <c r="AP698" s="56">
        <v>286.3</v>
      </c>
      <c r="AQ698" s="56">
        <v>14.133333333333333</v>
      </c>
      <c r="AR698" s="57">
        <f>SUM(AO698:AQ698)</f>
        <v>1374.7</v>
      </c>
      <c r="AS698">
        <v>29</v>
      </c>
      <c r="AT698">
        <v>24</v>
      </c>
      <c r="AU698">
        <v>63</v>
      </c>
      <c r="AV698">
        <v>64</v>
      </c>
      <c r="AW698">
        <v>42</v>
      </c>
      <c r="AX698" s="9">
        <f t="shared" si="572"/>
        <v>1.2657307048810649</v>
      </c>
      <c r="AY698" s="9">
        <f t="shared" si="573"/>
        <v>1.0475012730050193</v>
      </c>
      <c r="AZ698" s="9">
        <f t="shared" si="574"/>
        <v>2.7496908416381758</v>
      </c>
      <c r="BA698" s="9">
        <f t="shared" si="575"/>
        <v>2.7933367280133847</v>
      </c>
      <c r="BB698" s="9">
        <f t="shared" si="576"/>
        <v>1.8331272277587838</v>
      </c>
      <c r="BC698" s="33">
        <f t="shared" si="577"/>
        <v>14.517117117117117</v>
      </c>
      <c r="BD698" s="33">
        <f t="shared" si="578"/>
        <v>0.19099099099099098</v>
      </c>
      <c r="BE698" s="33">
        <f t="shared" si="579"/>
        <v>3.868918918918919</v>
      </c>
      <c r="BF698" s="42">
        <f>BI698-BG698-BH698</f>
        <v>47</v>
      </c>
      <c r="BG698" s="43">
        <v>40</v>
      </c>
      <c r="BH698" s="43">
        <v>0</v>
      </c>
      <c r="BI698" s="43">
        <v>87</v>
      </c>
      <c r="BJ698" s="42">
        <f>BM698-BK698-BL698</f>
        <v>49</v>
      </c>
      <c r="BK698" s="43">
        <v>7</v>
      </c>
      <c r="BL698" s="43">
        <v>0</v>
      </c>
      <c r="BM698" s="43">
        <v>56</v>
      </c>
      <c r="BN698" s="34">
        <f t="shared" si="596"/>
        <v>76.573281357634087</v>
      </c>
      <c r="BO698" s="34">
        <f t="shared" si="597"/>
        <v>111.40362458374058</v>
      </c>
      <c r="BP698" s="33">
        <v>29.724230153606772</v>
      </c>
      <c r="BQ698" s="33">
        <v>22.460112039280649</v>
      </c>
      <c r="BR698" s="33">
        <v>4.1072179562692508</v>
      </c>
      <c r="BS698" s="33">
        <v>-0.17156236360667601</v>
      </c>
      <c r="BT698" s="33">
        <v>11.760028061537747</v>
      </c>
      <c r="BU698" s="9">
        <f t="shared" si="598"/>
        <v>67.880025847087751</v>
      </c>
      <c r="BV698" s="34">
        <f t="shared" si="599"/>
        <v>98.756129842275044</v>
      </c>
      <c r="BW698" s="33">
        <v>5.1250579164232812</v>
      </c>
      <c r="BX698" s="33">
        <v>-0.12575044464600557</v>
      </c>
      <c r="BY698" s="33">
        <v>1.1795761953370789</v>
      </c>
      <c r="BZ698" s="33">
        <v>2.5143718434319839</v>
      </c>
      <c r="CA698" s="9">
        <f t="shared" si="600"/>
        <v>8.6932555105463383</v>
      </c>
      <c r="CB698" s="34">
        <f t="shared" si="601"/>
        <v>12.647494741465538</v>
      </c>
      <c r="CC698" s="47">
        <v>40.447105000000001</v>
      </c>
      <c r="CD698">
        <v>2348524</v>
      </c>
      <c r="CE698" s="68">
        <f t="shared" si="580"/>
        <v>2602418.4864864866</v>
      </c>
      <c r="CF698" s="62">
        <v>33.4</v>
      </c>
      <c r="CG698" s="62">
        <v>22.8</v>
      </c>
      <c r="CH698" s="62">
        <v>4</v>
      </c>
      <c r="CI698" s="62">
        <v>10.3</v>
      </c>
      <c r="CJ698" s="63">
        <f t="shared" si="591"/>
        <v>12.297528554940902</v>
      </c>
      <c r="CK698" s="62">
        <v>0.9</v>
      </c>
      <c r="CL698" s="63">
        <f t="shared" si="592"/>
        <v>1.0745413300433797</v>
      </c>
      <c r="CM698" s="62">
        <v>11.8</v>
      </c>
      <c r="CN698" t="s">
        <v>1643</v>
      </c>
      <c r="CO698" t="s">
        <v>1591</v>
      </c>
      <c r="CQ698" t="s">
        <v>3079</v>
      </c>
      <c r="CR698">
        <v>72</v>
      </c>
      <c r="CS698">
        <v>192</v>
      </c>
      <c r="CT698">
        <v>83</v>
      </c>
      <c r="CU698" t="s">
        <v>3401</v>
      </c>
      <c r="CZ698" s="72">
        <v>4100000</v>
      </c>
      <c r="DA698">
        <v>0</v>
      </c>
    </row>
    <row r="699" spans="1:105" x14ac:dyDescent="0.2">
      <c r="A699" s="38" t="s">
        <v>2452</v>
      </c>
      <c r="B699" t="s">
        <v>967</v>
      </c>
      <c r="C699" t="s">
        <v>960</v>
      </c>
      <c r="D699" s="18" t="s">
        <v>960</v>
      </c>
      <c r="E699" t="str">
        <f t="shared" si="593"/>
        <v xml:space="preserve">Rourke, Allan </v>
      </c>
      <c r="F699" t="s">
        <v>491</v>
      </c>
      <c r="G699" t="s">
        <v>1524</v>
      </c>
      <c r="H699">
        <v>11</v>
      </c>
      <c r="I699">
        <v>0</v>
      </c>
      <c r="J699">
        <v>1</v>
      </c>
      <c r="K699">
        <f>I699+J699</f>
        <v>1</v>
      </c>
      <c r="L699">
        <v>0</v>
      </c>
      <c r="M699">
        <v>4</v>
      </c>
      <c r="N699">
        <v>1</v>
      </c>
      <c r="O699" s="4">
        <f t="shared" si="594"/>
        <v>0</v>
      </c>
      <c r="P699">
        <v>173</v>
      </c>
      <c r="Q699">
        <v>0</v>
      </c>
      <c r="R699">
        <v>0</v>
      </c>
      <c r="S699">
        <v>0</v>
      </c>
      <c r="T699">
        <v>0</v>
      </c>
      <c r="U699" s="4">
        <f t="shared" si="595"/>
        <v>0</v>
      </c>
      <c r="V699" s="40">
        <v>0</v>
      </c>
      <c r="W699">
        <v>0</v>
      </c>
      <c r="X699">
        <v>0</v>
      </c>
      <c r="Y699">
        <v>0</v>
      </c>
      <c r="Z699">
        <v>0</v>
      </c>
      <c r="AA699">
        <f>I699-W699-Y699</f>
        <v>0</v>
      </c>
      <c r="AB699">
        <f>J699-X699-Z699</f>
        <v>1</v>
      </c>
      <c r="AC699" s="9">
        <f t="shared" si="560"/>
        <v>0</v>
      </c>
      <c r="AD699" s="9">
        <f t="shared" si="561"/>
        <v>0</v>
      </c>
      <c r="AE699" s="9">
        <f t="shared" si="562"/>
        <v>0</v>
      </c>
      <c r="AF699" s="9">
        <f t="shared" si="563"/>
        <v>0</v>
      </c>
      <c r="AG699" s="9">
        <f t="shared" si="564"/>
        <v>0</v>
      </c>
      <c r="AH699" s="9">
        <f t="shared" si="565"/>
        <v>10.768770565360455</v>
      </c>
      <c r="AI699" s="6">
        <f t="shared" si="566"/>
        <v>3.2306311696081362</v>
      </c>
      <c r="AJ699" s="6">
        <f t="shared" si="567"/>
        <v>0</v>
      </c>
      <c r="AK699" s="6">
        <f t="shared" si="568"/>
        <v>0</v>
      </c>
      <c r="AL699" s="6">
        <f t="shared" si="569"/>
        <v>3.2306311696081362</v>
      </c>
      <c r="AM699" s="6">
        <f t="shared" si="570"/>
        <v>0</v>
      </c>
      <c r="AN699" s="6">
        <f t="shared" si="571"/>
        <v>0</v>
      </c>
      <c r="AO699" s="32">
        <v>111.43333333333334</v>
      </c>
      <c r="AP699" s="32">
        <v>1.4333333333333333</v>
      </c>
      <c r="AQ699" s="32">
        <v>4.55</v>
      </c>
      <c r="AR699" s="32">
        <v>117.41666666666667</v>
      </c>
      <c r="AS699" s="40">
        <v>11</v>
      </c>
      <c r="AT699" s="40">
        <v>7</v>
      </c>
      <c r="AU699" s="40">
        <v>7</v>
      </c>
      <c r="AV699" s="40">
        <v>4</v>
      </c>
      <c r="AW699" s="40">
        <v>1</v>
      </c>
      <c r="AX699" s="9">
        <f t="shared" si="572"/>
        <v>5.6210078069552871</v>
      </c>
      <c r="AY699" s="9">
        <f t="shared" si="573"/>
        <v>3.5770049680624556</v>
      </c>
      <c r="AZ699" s="9">
        <f t="shared" si="574"/>
        <v>3.5770049680624556</v>
      </c>
      <c r="BA699" s="9">
        <f t="shared" si="575"/>
        <v>2.044002838892832</v>
      </c>
      <c r="BB699" s="9">
        <f t="shared" si="576"/>
        <v>0.51100070972320799</v>
      </c>
      <c r="BC699" s="9">
        <f t="shared" si="577"/>
        <v>10.130303030303031</v>
      </c>
      <c r="BD699" s="9">
        <f t="shared" si="578"/>
        <v>0.41363636363636364</v>
      </c>
      <c r="BE699" s="9">
        <f t="shared" si="579"/>
        <v>0.13030303030303031</v>
      </c>
      <c r="BF699" s="3">
        <v>6</v>
      </c>
      <c r="BG699" s="3">
        <v>0</v>
      </c>
      <c r="BH699" s="3">
        <v>0</v>
      </c>
      <c r="BI699" s="3">
        <v>6</v>
      </c>
      <c r="BJ699" s="3">
        <v>6</v>
      </c>
      <c r="BK699" s="3">
        <v>0</v>
      </c>
      <c r="BL699" s="3">
        <v>0</v>
      </c>
      <c r="BM699" s="3">
        <v>6</v>
      </c>
      <c r="BN699" s="34">
        <f t="shared" si="596"/>
        <v>1.1564536755862476</v>
      </c>
      <c r="BO699" s="34">
        <f t="shared" si="597"/>
        <v>19.698288299552832</v>
      </c>
      <c r="BP699" s="34">
        <v>0.16179109411183459</v>
      </c>
      <c r="BQ699" s="34">
        <v>-4.9205153526066164E-2</v>
      </c>
      <c r="BR699" s="34">
        <v>-8.6859051498305931E-2</v>
      </c>
      <c r="BS699" s="34">
        <v>-9.4115728629067495E-3</v>
      </c>
      <c r="BT699" s="34">
        <v>0</v>
      </c>
      <c r="BU699" s="34">
        <f t="shared" si="598"/>
        <v>1.6315316224555749E-2</v>
      </c>
      <c r="BV699" s="34">
        <f t="shared" si="599"/>
        <v>0.27790460567021857</v>
      </c>
      <c r="BW699" s="34">
        <v>0.70101935947987759</v>
      </c>
      <c r="BX699" s="34">
        <v>2.8236386696271747E-2</v>
      </c>
      <c r="BY699" s="34">
        <v>0.37497261976421914</v>
      </c>
      <c r="BZ699" s="34">
        <v>3.5909993421323477E-2</v>
      </c>
      <c r="CA699" s="34">
        <f t="shared" si="600"/>
        <v>1.1401383593616918</v>
      </c>
      <c r="CB699" s="34">
        <f t="shared" si="601"/>
        <v>19.420383693882613</v>
      </c>
      <c r="CE699" s="68">
        <f t="shared" si="580"/>
        <v>165000</v>
      </c>
      <c r="CF699" s="9">
        <v>2.9</v>
      </c>
      <c r="CG699" s="9">
        <v>3.3</v>
      </c>
      <c r="CH699" s="9">
        <v>-0.8</v>
      </c>
      <c r="CI699" s="9">
        <v>-0.4</v>
      </c>
      <c r="CJ699" s="9">
        <f t="shared" si="591"/>
        <v>-6.4829821717990272</v>
      </c>
      <c r="CK699" s="9">
        <v>0</v>
      </c>
      <c r="CL699" s="9">
        <f t="shared" si="592"/>
        <v>0</v>
      </c>
      <c r="CM699" s="9">
        <v>-0.4</v>
      </c>
      <c r="CN699" t="s">
        <v>2740</v>
      </c>
      <c r="CO699" t="s">
        <v>3482</v>
      </c>
      <c r="CP699" t="s">
        <v>2427</v>
      </c>
      <c r="CQ699" t="s">
        <v>2400</v>
      </c>
      <c r="CR699">
        <v>74</v>
      </c>
      <c r="CS699">
        <v>215</v>
      </c>
      <c r="CT699">
        <v>38</v>
      </c>
      <c r="CU699" t="s">
        <v>3402</v>
      </c>
      <c r="CV699" t="s">
        <v>2382</v>
      </c>
      <c r="CW699">
        <v>0</v>
      </c>
      <c r="CX699">
        <v>0</v>
      </c>
      <c r="CY699">
        <v>0</v>
      </c>
      <c r="CZ699" s="70"/>
      <c r="DA699">
        <v>0</v>
      </c>
    </row>
    <row r="700" spans="1:105" x14ac:dyDescent="0.2">
      <c r="A700" s="44" t="s">
        <v>2372</v>
      </c>
      <c r="B700" s="43" t="s">
        <v>967</v>
      </c>
      <c r="C700" s="43" t="s">
        <v>960</v>
      </c>
      <c r="D700" s="83" t="s">
        <v>960</v>
      </c>
      <c r="E700" s="42" t="str">
        <f t="shared" si="593"/>
        <v xml:space="preserve">Rourke, Allan </v>
      </c>
      <c r="F700" s="42" t="s">
        <v>491</v>
      </c>
      <c r="G700" s="45" t="s">
        <v>2374</v>
      </c>
      <c r="H700" s="43">
        <v>13</v>
      </c>
      <c r="I700" s="64">
        <v>0</v>
      </c>
      <c r="J700" s="64">
        <v>0</v>
      </c>
      <c r="K700" s="64">
        <v>0</v>
      </c>
      <c r="L700" s="43">
        <v>-1</v>
      </c>
      <c r="M700">
        <v>5</v>
      </c>
      <c r="N700">
        <v>4</v>
      </c>
      <c r="O700" s="4">
        <f t="shared" si="594"/>
        <v>0</v>
      </c>
      <c r="Q700">
        <v>0</v>
      </c>
      <c r="R700">
        <v>0</v>
      </c>
      <c r="S700">
        <v>0</v>
      </c>
      <c r="T700">
        <v>0</v>
      </c>
      <c r="U700" s="4">
        <f t="shared" si="595"/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s="9">
        <f t="shared" si="560"/>
        <v>0</v>
      </c>
      <c r="AD700" s="9">
        <f t="shared" si="561"/>
        <v>0</v>
      </c>
      <c r="AE700" s="9">
        <f t="shared" si="562"/>
        <v>0</v>
      </c>
      <c r="AF700" s="9">
        <f t="shared" si="563"/>
        <v>0</v>
      </c>
      <c r="AG700" s="9">
        <f t="shared" si="564"/>
        <v>0</v>
      </c>
      <c r="AH700" s="9">
        <f t="shared" si="565"/>
        <v>0</v>
      </c>
      <c r="AI700" s="58">
        <f t="shared" si="566"/>
        <v>1.7467248908296944</v>
      </c>
      <c r="AJ700" s="58">
        <f t="shared" si="567"/>
        <v>0</v>
      </c>
      <c r="AK700" s="58">
        <f t="shared" si="568"/>
        <v>0</v>
      </c>
      <c r="AL700" s="58">
        <f t="shared" si="569"/>
        <v>2.1834061135371177</v>
      </c>
      <c r="AM700" s="58">
        <f t="shared" si="570"/>
        <v>0</v>
      </c>
      <c r="AN700" s="58">
        <f t="shared" si="571"/>
        <v>13.636363636363637</v>
      </c>
      <c r="AO700" s="56">
        <v>137.4</v>
      </c>
      <c r="AP700" s="56">
        <v>0.3</v>
      </c>
      <c r="AQ700" s="56">
        <v>4.4000000000000004</v>
      </c>
      <c r="AR700" s="57">
        <f>SUM(AO700:AQ700)</f>
        <v>142.10000000000002</v>
      </c>
      <c r="AS700">
        <v>22</v>
      </c>
      <c r="AT700">
        <v>3</v>
      </c>
      <c r="AU700">
        <v>3</v>
      </c>
      <c r="AV700">
        <v>4</v>
      </c>
      <c r="AW700">
        <v>1</v>
      </c>
      <c r="AX700" s="9">
        <f t="shared" si="572"/>
        <v>9.2892329345531301</v>
      </c>
      <c r="AY700" s="9">
        <f t="shared" si="573"/>
        <v>1.2667135819845177</v>
      </c>
      <c r="AZ700" s="9">
        <f t="shared" si="574"/>
        <v>1.2667135819845177</v>
      </c>
      <c r="BA700" s="9">
        <f t="shared" si="575"/>
        <v>1.6889514426460237</v>
      </c>
      <c r="BB700" s="9">
        <f t="shared" si="576"/>
        <v>0.42223786066150593</v>
      </c>
      <c r="BC700" s="33">
        <f t="shared" si="577"/>
        <v>10.569230769230769</v>
      </c>
      <c r="BD700" s="33">
        <f t="shared" si="578"/>
        <v>0.33846153846153848</v>
      </c>
      <c r="BE700" s="33">
        <f t="shared" si="579"/>
        <v>2.3076923076923075E-2</v>
      </c>
      <c r="BF700" s="42">
        <f>BI700-BG700-BH700</f>
        <v>4</v>
      </c>
      <c r="BG700" s="43">
        <v>0</v>
      </c>
      <c r="BH700" s="43">
        <v>0</v>
      </c>
      <c r="BI700" s="43">
        <v>4</v>
      </c>
      <c r="BJ700" s="42">
        <f>BM700-BK700-BL700</f>
        <v>5</v>
      </c>
      <c r="BK700" s="43">
        <v>0</v>
      </c>
      <c r="BL700" s="43">
        <v>1</v>
      </c>
      <c r="BM700" s="43">
        <v>6</v>
      </c>
      <c r="BN700" s="34">
        <f t="shared" si="596"/>
        <v>2.4097720210615829</v>
      </c>
      <c r="BO700" s="34">
        <f t="shared" si="597"/>
        <v>33.916566095166537</v>
      </c>
      <c r="BP700" s="33">
        <v>-1.0571132692071399</v>
      </c>
      <c r="BQ700" s="33">
        <v>-1.1188987995659233E-2</v>
      </c>
      <c r="BR700" s="33">
        <v>-6.4819651471519316E-2</v>
      </c>
      <c r="BS700" s="33">
        <v>-1.0152221368365216E-2</v>
      </c>
      <c r="BT700" s="33">
        <v>0</v>
      </c>
      <c r="BU700" s="9">
        <f t="shared" si="598"/>
        <v>-1.1432741300426836</v>
      </c>
      <c r="BV700" s="34">
        <f t="shared" si="599"/>
        <v>-16.0911207606289</v>
      </c>
      <c r="BW700" s="33">
        <v>2.4841836751318227</v>
      </c>
      <c r="BX700" s="33">
        <v>7.4790090979669531E-3</v>
      </c>
      <c r="BY700" s="33">
        <v>-0.17314940462953421</v>
      </c>
      <c r="BZ700" s="33">
        <v>1.2345328715040114</v>
      </c>
      <c r="CA700" s="9">
        <f t="shared" si="600"/>
        <v>3.5530461511042666</v>
      </c>
      <c r="CB700" s="34">
        <f t="shared" si="601"/>
        <v>50.007686855795434</v>
      </c>
      <c r="CE700" s="68">
        <f t="shared" si="580"/>
        <v>165000</v>
      </c>
      <c r="CF700" s="62">
        <v>2.5</v>
      </c>
      <c r="CG700" s="62">
        <v>3.3</v>
      </c>
      <c r="CH700" s="62">
        <v>-0.5</v>
      </c>
      <c r="CI700" s="62">
        <v>-0.5</v>
      </c>
      <c r="CJ700" s="63">
        <f t="shared" si="591"/>
        <v>-6.8119891008174376</v>
      </c>
      <c r="CK700" s="62">
        <v>0</v>
      </c>
      <c r="CL700" s="63">
        <f t="shared" si="592"/>
        <v>0</v>
      </c>
      <c r="CM700" s="62">
        <v>-0.5</v>
      </c>
      <c r="CN700" t="s">
        <v>1665</v>
      </c>
      <c r="CO700" t="s">
        <v>3482</v>
      </c>
      <c r="CP700" t="s">
        <v>2427</v>
      </c>
      <c r="CQ700" t="s">
        <v>2400</v>
      </c>
      <c r="CR700">
        <v>74</v>
      </c>
      <c r="CS700">
        <v>215</v>
      </c>
      <c r="CT700">
        <v>52</v>
      </c>
      <c r="CU700" t="s">
        <v>3402</v>
      </c>
      <c r="CZ700" s="72">
        <v>475000</v>
      </c>
      <c r="DA700">
        <v>0</v>
      </c>
    </row>
    <row r="701" spans="1:105" s="18" customFormat="1" x14ac:dyDescent="0.2">
      <c r="A701" s="44" t="s">
        <v>2372</v>
      </c>
      <c r="B701" s="43"/>
      <c r="C701" s="43" t="s">
        <v>960</v>
      </c>
      <c r="D701" s="82" t="s">
        <v>960</v>
      </c>
      <c r="E701" s="42" t="str">
        <f t="shared" si="593"/>
        <v xml:space="preserve">Cogliano, Andrew </v>
      </c>
      <c r="F701" s="42" t="s">
        <v>2567</v>
      </c>
      <c r="G701" s="45" t="s">
        <v>2378</v>
      </c>
      <c r="H701" s="43">
        <v>82</v>
      </c>
      <c r="I701" s="64">
        <v>18</v>
      </c>
      <c r="J701" s="64">
        <v>27</v>
      </c>
      <c r="K701" s="64">
        <v>45</v>
      </c>
      <c r="L701" s="43">
        <v>1</v>
      </c>
      <c r="M701">
        <v>20</v>
      </c>
      <c r="N701">
        <v>98</v>
      </c>
      <c r="O701" s="4">
        <f t="shared" si="594"/>
        <v>0.18367346938775511</v>
      </c>
      <c r="P701"/>
      <c r="Q701">
        <v>5</v>
      </c>
      <c r="R701">
        <v>0</v>
      </c>
      <c r="S701">
        <v>214</v>
      </c>
      <c r="T701">
        <v>328</v>
      </c>
      <c r="U701" s="4">
        <f t="shared" si="595"/>
        <v>0.39483394833948338</v>
      </c>
      <c r="V701">
        <v>11.7</v>
      </c>
      <c r="W701">
        <v>1</v>
      </c>
      <c r="X701">
        <v>6</v>
      </c>
      <c r="Y701">
        <v>2</v>
      </c>
      <c r="Z701">
        <v>1</v>
      </c>
      <c r="AA701">
        <v>15</v>
      </c>
      <c r="AB701">
        <v>20</v>
      </c>
      <c r="AC701" s="9">
        <f t="shared" si="560"/>
        <v>1.7996400719856029</v>
      </c>
      <c r="AD701" s="9">
        <f t="shared" si="561"/>
        <v>10.797840431913619</v>
      </c>
      <c r="AE701" s="9">
        <f t="shared" si="562"/>
        <v>9.1116173120728945</v>
      </c>
      <c r="AF701" s="9">
        <f t="shared" si="563"/>
        <v>4.5558086560364472</v>
      </c>
      <c r="AG701" s="9">
        <f t="shared" si="564"/>
        <v>20.276359267047162</v>
      </c>
      <c r="AH701" s="9">
        <f t="shared" si="565"/>
        <v>27.035145689396213</v>
      </c>
      <c r="AI701" s="58">
        <f t="shared" si="566"/>
        <v>2.9738660258335834</v>
      </c>
      <c r="AJ701" s="58">
        <f t="shared" si="567"/>
        <v>3.5992801439712063</v>
      </c>
      <c r="AK701" s="58">
        <f t="shared" si="568"/>
        <v>3.6446469248291575</v>
      </c>
      <c r="AL701" s="58">
        <f t="shared" si="569"/>
        <v>2.9738660258335834</v>
      </c>
      <c r="AM701" s="58">
        <f t="shared" si="570"/>
        <v>1.0797840431913619</v>
      </c>
      <c r="AN701" s="58">
        <f t="shared" si="571"/>
        <v>4.5558086560364464</v>
      </c>
      <c r="AO701" s="56">
        <v>887.73333333333335</v>
      </c>
      <c r="AP701" s="56">
        <v>166.7</v>
      </c>
      <c r="AQ701" s="56">
        <v>65.849999999999994</v>
      </c>
      <c r="AR701" s="57">
        <f>SUM(AO701:AQ701)</f>
        <v>1120.2833333333333</v>
      </c>
      <c r="AS701">
        <v>31</v>
      </c>
      <c r="AT701">
        <v>25</v>
      </c>
      <c r="AU701">
        <v>32</v>
      </c>
      <c r="AV701">
        <v>49</v>
      </c>
      <c r="AW701">
        <v>35</v>
      </c>
      <c r="AX701" s="9">
        <f t="shared" si="572"/>
        <v>1.6602942707945907</v>
      </c>
      <c r="AY701" s="9">
        <f t="shared" si="573"/>
        <v>1.3389469925762829</v>
      </c>
      <c r="AZ701" s="9">
        <f t="shared" si="574"/>
        <v>1.7138521504976418</v>
      </c>
      <c r="BA701" s="9">
        <f t="shared" si="575"/>
        <v>2.624336105449514</v>
      </c>
      <c r="BB701" s="9">
        <f t="shared" si="576"/>
        <v>1.8745257896067959</v>
      </c>
      <c r="BC701" s="33">
        <f t="shared" si="577"/>
        <v>10.826016260162602</v>
      </c>
      <c r="BD701" s="33">
        <f t="shared" si="578"/>
        <v>0.80304878048780481</v>
      </c>
      <c r="BE701" s="33">
        <f t="shared" si="579"/>
        <v>2.0329268292682925</v>
      </c>
      <c r="BF701" s="42">
        <f>BI701-BG701-BH701</f>
        <v>44</v>
      </c>
      <c r="BG701" s="43">
        <v>10</v>
      </c>
      <c r="BH701" s="43">
        <v>4</v>
      </c>
      <c r="BI701" s="43">
        <v>58</v>
      </c>
      <c r="BJ701" s="42">
        <f>BM701-BK701-BL701</f>
        <v>44</v>
      </c>
      <c r="BK701" s="43">
        <v>3</v>
      </c>
      <c r="BL701" s="43">
        <v>5</v>
      </c>
      <c r="BM701" s="43">
        <v>52</v>
      </c>
      <c r="BN701" s="34">
        <f t="shared" si="596"/>
        <v>44.332883618855604</v>
      </c>
      <c r="BO701" s="34">
        <f t="shared" si="597"/>
        <v>79.14584159160141</v>
      </c>
      <c r="BP701" s="33">
        <v>28.923279785886027</v>
      </c>
      <c r="BQ701" s="33">
        <v>-0.91293551112443627</v>
      </c>
      <c r="BR701" s="33">
        <v>1.0220132934468107</v>
      </c>
      <c r="BS701" s="33">
        <v>5.6376088867011056</v>
      </c>
      <c r="BT701" s="33">
        <v>-0.86007339519132509</v>
      </c>
      <c r="BU701" s="9">
        <f t="shared" si="598"/>
        <v>33.809893059718178</v>
      </c>
      <c r="BV701" s="34">
        <f t="shared" si="599"/>
        <v>60.359539508847192</v>
      </c>
      <c r="BW701" s="33">
        <v>3.3075141716480148</v>
      </c>
      <c r="BX701" s="33">
        <v>9.5819419410140452E-2</v>
      </c>
      <c r="BY701" s="33">
        <v>2.9331887759533206</v>
      </c>
      <c r="BZ701" s="33">
        <v>4.1864681921259495</v>
      </c>
      <c r="CA701" s="9">
        <f t="shared" si="600"/>
        <v>10.522990559137426</v>
      </c>
      <c r="CB701" s="34">
        <f t="shared" si="601"/>
        <v>18.786302082754233</v>
      </c>
      <c r="CC701" s="47">
        <v>52.602676000000002</v>
      </c>
      <c r="CD701">
        <v>3842771</v>
      </c>
      <c r="CE701" s="68">
        <f t="shared" si="580"/>
        <v>3842771</v>
      </c>
      <c r="CF701" s="62">
        <v>25.3</v>
      </c>
      <c r="CG701" s="62">
        <v>23.5</v>
      </c>
      <c r="CH701" s="62">
        <v>8.1</v>
      </c>
      <c r="CI701" s="62">
        <v>5.5</v>
      </c>
      <c r="CJ701" s="63">
        <f t="shared" si="591"/>
        <v>8.1310829124060611</v>
      </c>
      <c r="CK701" s="62">
        <v>2.2999999999999998</v>
      </c>
      <c r="CL701" s="63">
        <f t="shared" si="592"/>
        <v>3.40027103609708</v>
      </c>
      <c r="CM701" s="62">
        <v>7.5</v>
      </c>
      <c r="CN701" t="s">
        <v>1679</v>
      </c>
      <c r="CO701" t="s">
        <v>3081</v>
      </c>
      <c r="CP701" t="s">
        <v>2427</v>
      </c>
      <c r="CQ701" t="s">
        <v>2400</v>
      </c>
      <c r="CR701">
        <v>70</v>
      </c>
      <c r="CS701">
        <v>184</v>
      </c>
      <c r="CT701">
        <v>13</v>
      </c>
      <c r="CU701" t="s">
        <v>3402</v>
      </c>
      <c r="CV701" t="s">
        <v>3090</v>
      </c>
      <c r="CW701"/>
      <c r="CX701"/>
      <c r="CY701"/>
      <c r="CZ701" s="72">
        <v>1133333.3333333333</v>
      </c>
      <c r="DA701">
        <v>0</v>
      </c>
    </row>
    <row r="702" spans="1:105" x14ac:dyDescent="0.2">
      <c r="A702" s="38" t="s">
        <v>2452</v>
      </c>
      <c r="B702" t="s">
        <v>960</v>
      </c>
      <c r="C702" t="s">
        <v>960</v>
      </c>
      <c r="D702" t="s">
        <v>960</v>
      </c>
      <c r="E702" t="str">
        <f t="shared" si="593"/>
        <v xml:space="preserve">Young, Bryan </v>
      </c>
      <c r="F702" t="s">
        <v>2361</v>
      </c>
      <c r="G702" t="s">
        <v>1524</v>
      </c>
      <c r="H702">
        <v>15</v>
      </c>
      <c r="I702">
        <v>0</v>
      </c>
      <c r="J702">
        <v>0</v>
      </c>
      <c r="K702">
        <f>I702+J702</f>
        <v>0</v>
      </c>
      <c r="L702">
        <v>-8</v>
      </c>
      <c r="M702">
        <v>10</v>
      </c>
      <c r="N702">
        <v>2</v>
      </c>
      <c r="O702" s="4">
        <f t="shared" si="594"/>
        <v>0</v>
      </c>
      <c r="P702">
        <v>221</v>
      </c>
      <c r="Q702">
        <v>0</v>
      </c>
      <c r="R702">
        <v>0</v>
      </c>
      <c r="S702">
        <v>0</v>
      </c>
      <c r="T702">
        <v>0</v>
      </c>
      <c r="U702" s="4">
        <f t="shared" si="595"/>
        <v>0</v>
      </c>
      <c r="V702" s="40">
        <v>0</v>
      </c>
      <c r="W702">
        <v>0</v>
      </c>
      <c r="X702">
        <v>0</v>
      </c>
      <c r="Y702">
        <v>0</v>
      </c>
      <c r="Z702">
        <v>0</v>
      </c>
      <c r="AA702">
        <f>I702-W702-Y702</f>
        <v>0</v>
      </c>
      <c r="AB702">
        <f>J702-X702-Z702</f>
        <v>0</v>
      </c>
      <c r="AC702" s="9">
        <f t="shared" si="560"/>
        <v>0</v>
      </c>
      <c r="AD702" s="9">
        <f t="shared" si="561"/>
        <v>0</v>
      </c>
      <c r="AE702" s="9">
        <f t="shared" si="562"/>
        <v>0</v>
      </c>
      <c r="AF702" s="9">
        <f t="shared" si="563"/>
        <v>0</v>
      </c>
      <c r="AG702" s="9">
        <f t="shared" si="564"/>
        <v>0</v>
      </c>
      <c r="AH702" s="9">
        <f t="shared" si="565"/>
        <v>0</v>
      </c>
      <c r="AI702" s="6">
        <f t="shared" si="566"/>
        <v>0.40169604998884179</v>
      </c>
      <c r="AJ702" s="6">
        <f t="shared" si="567"/>
        <v>0</v>
      </c>
      <c r="AK702" s="6">
        <f t="shared" si="568"/>
        <v>0</v>
      </c>
      <c r="AL702" s="6">
        <f t="shared" si="569"/>
        <v>3.6152644498995761</v>
      </c>
      <c r="AM702" s="6">
        <f t="shared" si="570"/>
        <v>0</v>
      </c>
      <c r="AN702" s="6">
        <f t="shared" si="571"/>
        <v>0</v>
      </c>
      <c r="AO702" s="32">
        <v>149.36666666666667</v>
      </c>
      <c r="AP702" s="32">
        <v>6.6666666666666666E-2</v>
      </c>
      <c r="AQ702" s="32">
        <v>2.0833333333333335</v>
      </c>
      <c r="AR702" s="32">
        <v>151.51666666666668</v>
      </c>
      <c r="AS702" s="40">
        <v>11</v>
      </c>
      <c r="AT702" s="40">
        <v>17</v>
      </c>
      <c r="AU702" s="40">
        <v>6</v>
      </c>
      <c r="AV702" s="40">
        <v>8</v>
      </c>
      <c r="AW702" s="40">
        <v>1</v>
      </c>
      <c r="AX702" s="9">
        <f t="shared" si="572"/>
        <v>4.3559564404355955</v>
      </c>
      <c r="AY702" s="9">
        <f t="shared" si="573"/>
        <v>6.7319326806731921</v>
      </c>
      <c r="AZ702" s="9">
        <f t="shared" si="574"/>
        <v>2.3759762402375975</v>
      </c>
      <c r="BA702" s="9">
        <f t="shared" si="575"/>
        <v>3.1679683203167968</v>
      </c>
      <c r="BB702" s="9">
        <f t="shared" si="576"/>
        <v>0.39599604003959959</v>
      </c>
      <c r="BC702" s="9">
        <f t="shared" si="577"/>
        <v>9.9577777777777783</v>
      </c>
      <c r="BD702" s="9">
        <f t="shared" si="578"/>
        <v>0.1388888888888889</v>
      </c>
      <c r="BE702" s="9">
        <f t="shared" si="579"/>
        <v>4.4444444444444444E-3</v>
      </c>
      <c r="BF702" s="3">
        <v>1</v>
      </c>
      <c r="BG702" s="3">
        <v>0</v>
      </c>
      <c r="BH702" s="3">
        <v>0</v>
      </c>
      <c r="BI702" s="3">
        <v>1</v>
      </c>
      <c r="BJ702" s="3">
        <v>9</v>
      </c>
      <c r="BK702" s="3">
        <v>0</v>
      </c>
      <c r="BL702" s="3">
        <v>0</v>
      </c>
      <c r="BM702" s="3">
        <v>9</v>
      </c>
      <c r="BN702" s="34">
        <f t="shared" si="596"/>
        <v>-1.6510231925975327</v>
      </c>
      <c r="BO702" s="34">
        <f t="shared" si="597"/>
        <v>-21.793288209405333</v>
      </c>
      <c r="BP702" s="34">
        <v>-1.2520085541390154</v>
      </c>
      <c r="BQ702" s="34">
        <v>-2.329919060766105E-3</v>
      </c>
      <c r="BR702" s="34">
        <v>-5.974005254212271E-2</v>
      </c>
      <c r="BS702" s="34">
        <v>-5.2878194694811588E-3</v>
      </c>
      <c r="BT702" s="34">
        <v>0</v>
      </c>
      <c r="BU702" s="34">
        <f t="shared" si="598"/>
        <v>-1.3193663452113855</v>
      </c>
      <c r="BV702" s="34">
        <f t="shared" si="599"/>
        <v>-17.415461602174265</v>
      </c>
      <c r="BW702" s="34">
        <v>0.80546731817065131</v>
      </c>
      <c r="BX702" s="34">
        <v>2.8501821185465612E-3</v>
      </c>
      <c r="BY702" s="34">
        <v>0.28479884349585494</v>
      </c>
      <c r="BZ702" s="34">
        <v>-1.4247731911712</v>
      </c>
      <c r="CA702" s="34">
        <f t="shared" si="600"/>
        <v>-0.3316568473861472</v>
      </c>
      <c r="CB702" s="34">
        <f t="shared" si="601"/>
        <v>-4.3778266072310705</v>
      </c>
      <c r="CE702" s="68">
        <f t="shared" si="580"/>
        <v>165000</v>
      </c>
      <c r="CF702" s="9">
        <v>2.8</v>
      </c>
      <c r="CG702" s="9">
        <v>3.3</v>
      </c>
      <c r="CH702" s="9">
        <v>-6.7</v>
      </c>
      <c r="CI702" s="9">
        <v>-0.6</v>
      </c>
      <c r="CJ702" s="9">
        <f t="shared" si="591"/>
        <v>-7.8091106290672441</v>
      </c>
      <c r="CK702" s="9">
        <v>-1.5</v>
      </c>
      <c r="CL702" s="9">
        <f t="shared" si="592"/>
        <v>-19.522776572668111</v>
      </c>
      <c r="CM702" s="9">
        <v>-2.1</v>
      </c>
      <c r="CN702" t="s">
        <v>2787</v>
      </c>
      <c r="CO702" t="s">
        <v>2788</v>
      </c>
      <c r="CP702" t="s">
        <v>2427</v>
      </c>
      <c r="CQ702" t="s">
        <v>2400</v>
      </c>
      <c r="CR702">
        <v>73</v>
      </c>
      <c r="CS702">
        <v>191</v>
      </c>
      <c r="CU702" t="s">
        <v>3402</v>
      </c>
      <c r="CV702" t="s">
        <v>3090</v>
      </c>
      <c r="CW702">
        <v>0</v>
      </c>
      <c r="CX702">
        <v>0</v>
      </c>
      <c r="CY702">
        <v>0</v>
      </c>
      <c r="CZ702" s="70"/>
      <c r="DA702">
        <v>0</v>
      </c>
    </row>
    <row r="703" spans="1:105" x14ac:dyDescent="0.2">
      <c r="A703" s="44" t="s">
        <v>2372</v>
      </c>
      <c r="B703" s="43" t="s">
        <v>960</v>
      </c>
      <c r="C703" s="43" t="s">
        <v>960</v>
      </c>
      <c r="D703" s="42" t="s">
        <v>960</v>
      </c>
      <c r="E703" s="42" t="str">
        <f t="shared" si="593"/>
        <v xml:space="preserve">Young, Bryan </v>
      </c>
      <c r="F703" s="42" t="s">
        <v>2361</v>
      </c>
      <c r="G703" s="45" t="s">
        <v>2374</v>
      </c>
      <c r="H703" s="43">
        <v>2</v>
      </c>
      <c r="I703" s="64">
        <v>0</v>
      </c>
      <c r="J703" s="64">
        <v>0</v>
      </c>
      <c r="K703" s="64">
        <v>0</v>
      </c>
      <c r="L703" s="43">
        <v>-1</v>
      </c>
      <c r="M703">
        <v>0</v>
      </c>
      <c r="N703">
        <v>0</v>
      </c>
      <c r="O703" s="4">
        <f t="shared" si="594"/>
        <v>0</v>
      </c>
      <c r="Q703">
        <v>0</v>
      </c>
      <c r="R703">
        <v>0</v>
      </c>
      <c r="S703">
        <v>0</v>
      </c>
      <c r="T703">
        <v>0</v>
      </c>
      <c r="U703" s="4">
        <f t="shared" si="595"/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s="9">
        <f t="shared" si="560"/>
        <v>0</v>
      </c>
      <c r="AD703" s="9">
        <f t="shared" si="561"/>
        <v>0</v>
      </c>
      <c r="AE703" s="9">
        <f t="shared" si="562"/>
        <v>0</v>
      </c>
      <c r="AF703" s="9">
        <f t="shared" si="563"/>
        <v>0</v>
      </c>
      <c r="AG703" s="9">
        <f t="shared" si="564"/>
        <v>0</v>
      </c>
      <c r="AH703" s="9">
        <f t="shared" si="565"/>
        <v>0</v>
      </c>
      <c r="AI703" s="58">
        <f t="shared" si="566"/>
        <v>0</v>
      </c>
      <c r="AJ703" s="58">
        <f t="shared" si="567"/>
        <v>0</v>
      </c>
      <c r="AK703" s="58">
        <f t="shared" si="568"/>
        <v>0</v>
      </c>
      <c r="AL703" s="58">
        <f t="shared" si="569"/>
        <v>14.173228346456693</v>
      </c>
      <c r="AM703" s="58">
        <f t="shared" si="570"/>
        <v>0</v>
      </c>
      <c r="AN703" s="58">
        <f t="shared" si="571"/>
        <v>0</v>
      </c>
      <c r="AO703" s="56">
        <v>4.2333333333333334</v>
      </c>
      <c r="AP703" s="56">
        <v>0</v>
      </c>
      <c r="AQ703" s="56">
        <v>3.3333333333333333E-2</v>
      </c>
      <c r="AR703" s="57">
        <f>SUM(AO703:AQ703)</f>
        <v>4.2666666666666666</v>
      </c>
      <c r="AS703">
        <v>0</v>
      </c>
      <c r="AT703">
        <v>1</v>
      </c>
      <c r="AU703">
        <v>0</v>
      </c>
      <c r="AV703">
        <v>0</v>
      </c>
      <c r="AW703">
        <v>0</v>
      </c>
      <c r="AX703" s="9">
        <f t="shared" si="572"/>
        <v>0</v>
      </c>
      <c r="AY703" s="9">
        <f t="shared" si="573"/>
        <v>14.0625</v>
      </c>
      <c r="AZ703" s="9">
        <f t="shared" si="574"/>
        <v>0</v>
      </c>
      <c r="BA703" s="9">
        <f t="shared" si="575"/>
        <v>0</v>
      </c>
      <c r="BB703" s="9">
        <f t="shared" si="576"/>
        <v>0</v>
      </c>
      <c r="BC703" s="33">
        <f t="shared" si="577"/>
        <v>2.1166666666666667</v>
      </c>
      <c r="BD703" s="33">
        <f t="shared" si="578"/>
        <v>1.6666666666666666E-2</v>
      </c>
      <c r="BE703" s="33">
        <f t="shared" si="579"/>
        <v>0</v>
      </c>
      <c r="BF703" s="42">
        <f>BI703-BG703-BH703</f>
        <v>0</v>
      </c>
      <c r="BG703" s="43">
        <v>0</v>
      </c>
      <c r="BH703" s="43">
        <v>0</v>
      </c>
      <c r="BI703" s="43">
        <v>0</v>
      </c>
      <c r="BJ703" s="42">
        <f>BM703-BK703-BL703</f>
        <v>1</v>
      </c>
      <c r="BK703" s="43">
        <v>0</v>
      </c>
      <c r="BL703" s="43">
        <v>0</v>
      </c>
      <c r="BM703" s="43">
        <v>1</v>
      </c>
      <c r="BN703" s="34">
        <f t="shared" si="596"/>
        <v>-0.4899841965489799</v>
      </c>
      <c r="BO703" s="34">
        <f t="shared" si="597"/>
        <v>-229.68009213233435</v>
      </c>
      <c r="BP703" s="33">
        <v>-3.2569962442820663E-2</v>
      </c>
      <c r="BQ703" s="33">
        <v>0</v>
      </c>
      <c r="BR703" s="33">
        <v>-1.3293466281850859E-2</v>
      </c>
      <c r="BS703" s="33">
        <v>-7.6910767942160716E-5</v>
      </c>
      <c r="BT703" s="33">
        <v>0</v>
      </c>
      <c r="BU703" s="9">
        <f t="shared" si="598"/>
        <v>-4.5940339492613683E-2</v>
      </c>
      <c r="BV703" s="34">
        <f t="shared" si="599"/>
        <v>-21.534534137162666</v>
      </c>
      <c r="BW703" s="33">
        <v>-0.48442667957597357</v>
      </c>
      <c r="BX703" s="33">
        <v>0</v>
      </c>
      <c r="BY703" s="33">
        <v>3.3149811983515494E-3</v>
      </c>
      <c r="BZ703" s="33">
        <v>3.7067841321255776E-2</v>
      </c>
      <c r="CA703" s="9">
        <f t="shared" si="600"/>
        <v>-0.44404385705636623</v>
      </c>
      <c r="CB703" s="34">
        <f t="shared" si="601"/>
        <v>-208.14555799517169</v>
      </c>
      <c r="CE703" s="68">
        <f t="shared" si="580"/>
        <v>165000</v>
      </c>
      <c r="CF703" s="62">
        <v>0.3</v>
      </c>
      <c r="CG703" s="62">
        <v>0.4</v>
      </c>
      <c r="CH703" s="62">
        <v>-0.9</v>
      </c>
      <c r="CI703" s="62">
        <v>-0.1</v>
      </c>
      <c r="CJ703" s="63">
        <f t="shared" si="591"/>
        <v>-46.511627906976749</v>
      </c>
      <c r="CK703" s="62">
        <v>-0.2</v>
      </c>
      <c r="CL703" s="63">
        <f t="shared" si="592"/>
        <v>-93.023255813953497</v>
      </c>
      <c r="CM703" s="62">
        <v>-0.3</v>
      </c>
      <c r="CN703" t="s">
        <v>1777</v>
      </c>
      <c r="CO703" t="s">
        <v>2788</v>
      </c>
      <c r="CP703" t="s">
        <v>2427</v>
      </c>
      <c r="CQ703" t="s">
        <v>2400</v>
      </c>
      <c r="CR703">
        <v>73</v>
      </c>
      <c r="CS703">
        <v>191</v>
      </c>
      <c r="CT703">
        <v>76</v>
      </c>
      <c r="CU703" t="s">
        <v>3402</v>
      </c>
      <c r="CV703" t="s">
        <v>3090</v>
      </c>
      <c r="CZ703" s="72">
        <v>533333.33333333337</v>
      </c>
      <c r="DA703">
        <v>0</v>
      </c>
    </row>
    <row r="704" spans="1:105" x14ac:dyDescent="0.2">
      <c r="A704" s="38" t="s">
        <v>2452</v>
      </c>
      <c r="B704" t="s">
        <v>956</v>
      </c>
      <c r="D704" s="82" t="s">
        <v>960</v>
      </c>
      <c r="E704" t="str">
        <f t="shared" si="593"/>
        <v xml:space="preserve">Corazzini, Carl </v>
      </c>
      <c r="F704" t="s">
        <v>1334</v>
      </c>
      <c r="G704" t="s">
        <v>1537</v>
      </c>
      <c r="H704">
        <v>7</v>
      </c>
      <c r="I704">
        <v>0</v>
      </c>
      <c r="J704">
        <v>1</v>
      </c>
      <c r="K704">
        <f>I704+J704</f>
        <v>1</v>
      </c>
      <c r="L704">
        <v>0</v>
      </c>
      <c r="M704">
        <v>2</v>
      </c>
      <c r="N704">
        <v>5</v>
      </c>
      <c r="O704" s="4">
        <f t="shared" si="594"/>
        <v>0</v>
      </c>
      <c r="P704">
        <v>122</v>
      </c>
      <c r="Q704">
        <v>0</v>
      </c>
      <c r="R704">
        <v>0</v>
      </c>
      <c r="S704">
        <v>0</v>
      </c>
      <c r="T704">
        <v>1</v>
      </c>
      <c r="U704" s="4">
        <f t="shared" si="595"/>
        <v>0</v>
      </c>
      <c r="V704" s="40">
        <v>0.2</v>
      </c>
      <c r="W704">
        <v>0</v>
      </c>
      <c r="X704">
        <v>0</v>
      </c>
      <c r="Y704">
        <v>0</v>
      </c>
      <c r="Z704">
        <v>0</v>
      </c>
      <c r="AA704">
        <f>I704-W704-Y704</f>
        <v>0</v>
      </c>
      <c r="AB704">
        <f>J704-X704-Z704</f>
        <v>1</v>
      </c>
      <c r="AC704" s="9">
        <f t="shared" si="560"/>
        <v>0</v>
      </c>
      <c r="AD704" s="9">
        <f t="shared" si="561"/>
        <v>0</v>
      </c>
      <c r="AE704" s="9">
        <f t="shared" si="562"/>
        <v>0</v>
      </c>
      <c r="AF704" s="9">
        <f t="shared" si="563"/>
        <v>0</v>
      </c>
      <c r="AG704" s="9">
        <f t="shared" si="564"/>
        <v>0</v>
      </c>
      <c r="AH704" s="9">
        <f t="shared" si="565"/>
        <v>18.456805947193029</v>
      </c>
      <c r="AI704" s="6">
        <f t="shared" si="566"/>
        <v>0.92284029735965145</v>
      </c>
      <c r="AJ704" s="6">
        <f t="shared" si="567"/>
        <v>0</v>
      </c>
      <c r="AK704" s="6">
        <f t="shared" si="568"/>
        <v>0</v>
      </c>
      <c r="AL704" s="6">
        <f t="shared" si="569"/>
        <v>0.92284029735965145</v>
      </c>
      <c r="AM704" s="6">
        <f t="shared" si="570"/>
        <v>0</v>
      </c>
      <c r="AN704" s="6">
        <f t="shared" si="571"/>
        <v>6.5099457504520792</v>
      </c>
      <c r="AO704" s="32">
        <v>65.016666666666666</v>
      </c>
      <c r="AP704" s="32">
        <v>1.3</v>
      </c>
      <c r="AQ704" s="32">
        <v>9.2166666666666668</v>
      </c>
      <c r="AR704" s="32">
        <v>75.533333333333331</v>
      </c>
      <c r="AS704" s="40">
        <v>3</v>
      </c>
      <c r="AT704" s="40">
        <v>5</v>
      </c>
      <c r="AU704" s="40">
        <v>1</v>
      </c>
      <c r="AV704" s="40">
        <v>2</v>
      </c>
      <c r="AW704" s="40">
        <v>0</v>
      </c>
      <c r="AX704" s="9">
        <f t="shared" si="572"/>
        <v>2.3830538393645191</v>
      </c>
      <c r="AY704" s="9">
        <f t="shared" si="573"/>
        <v>3.9717563989408653</v>
      </c>
      <c r="AZ704" s="9">
        <f t="shared" si="574"/>
        <v>0.79435127978817299</v>
      </c>
      <c r="BA704" s="9">
        <f t="shared" si="575"/>
        <v>1.588702559576346</v>
      </c>
      <c r="BB704" s="9">
        <f t="shared" si="576"/>
        <v>0</v>
      </c>
      <c r="BC704" s="9">
        <f t="shared" si="577"/>
        <v>9.288095238095238</v>
      </c>
      <c r="BD704" s="9">
        <f t="shared" si="578"/>
        <v>1.3166666666666667</v>
      </c>
      <c r="BE704" s="9">
        <f t="shared" si="579"/>
        <v>0.18571428571428572</v>
      </c>
      <c r="BF704" s="3">
        <v>1</v>
      </c>
      <c r="BG704" s="3">
        <v>0</v>
      </c>
      <c r="BH704" s="3">
        <v>0</v>
      </c>
      <c r="BI704" s="3">
        <v>1</v>
      </c>
      <c r="BJ704" s="3">
        <v>1</v>
      </c>
      <c r="BK704" s="3">
        <v>0</v>
      </c>
      <c r="BL704" s="3">
        <v>1</v>
      </c>
      <c r="BM704" s="3">
        <v>2</v>
      </c>
      <c r="BN704" s="34">
        <f t="shared" si="596"/>
        <v>0.88352243624604709</v>
      </c>
      <c r="BO704" s="34">
        <f t="shared" si="597"/>
        <v>23.394239265120397</v>
      </c>
      <c r="BP704" s="34">
        <v>-0.54328062346727635</v>
      </c>
      <c r="BQ704" s="34">
        <v>-6.3131575279654503E-2</v>
      </c>
      <c r="BR704" s="34">
        <v>-3.9415192212195249E-2</v>
      </c>
      <c r="BS704" s="34">
        <v>-0.1037896027707909</v>
      </c>
      <c r="BT704" s="34">
        <v>0</v>
      </c>
      <c r="BU704" s="34">
        <f t="shared" si="598"/>
        <v>-0.74961699372991697</v>
      </c>
      <c r="BV704" s="34">
        <f t="shared" si="599"/>
        <v>-19.84864061067741</v>
      </c>
      <c r="BW704" s="34">
        <v>1.0681366026270054</v>
      </c>
      <c r="BX704" s="34">
        <v>4.6059696887239777E-3</v>
      </c>
      <c r="BY704" s="34">
        <v>0.31035607835471846</v>
      </c>
      <c r="BZ704" s="34">
        <v>0.25004077930551644</v>
      </c>
      <c r="CA704" s="34">
        <f t="shared" si="600"/>
        <v>1.6331394299759641</v>
      </c>
      <c r="CB704" s="34">
        <f t="shared" si="601"/>
        <v>43.242879875797811</v>
      </c>
      <c r="CE704" s="68">
        <f t="shared" si="580"/>
        <v>165000</v>
      </c>
      <c r="CF704" s="9">
        <v>0.9</v>
      </c>
      <c r="CG704" s="9">
        <v>1.2</v>
      </c>
      <c r="CH704" s="9">
        <v>0</v>
      </c>
      <c r="CI704" s="9">
        <v>-0.1</v>
      </c>
      <c r="CJ704" s="9">
        <f t="shared" si="591"/>
        <v>-2.3242300987797795</v>
      </c>
      <c r="CK704" s="9">
        <v>0.1</v>
      </c>
      <c r="CL704" s="9">
        <f t="shared" si="592"/>
        <v>2.3242300987797795</v>
      </c>
      <c r="CM704" s="9">
        <v>0</v>
      </c>
      <c r="CN704" t="s">
        <v>2749</v>
      </c>
      <c r="CO704" t="s">
        <v>2750</v>
      </c>
      <c r="CP704" t="s">
        <v>2441</v>
      </c>
      <c r="CQ704" t="s">
        <v>2414</v>
      </c>
      <c r="CR704">
        <v>70</v>
      </c>
      <c r="CS704">
        <v>182</v>
      </c>
      <c r="CU704" t="s">
        <v>3402</v>
      </c>
      <c r="CV704" t="s">
        <v>2382</v>
      </c>
      <c r="CW704">
        <v>0</v>
      </c>
      <c r="CX704">
        <v>0</v>
      </c>
      <c r="CY704">
        <v>0</v>
      </c>
      <c r="CZ704" s="70"/>
      <c r="DA704">
        <v>0</v>
      </c>
    </row>
    <row r="705" spans="1:105" x14ac:dyDescent="0.2">
      <c r="A705" s="38" t="s">
        <v>2452</v>
      </c>
      <c r="B705" t="s">
        <v>960</v>
      </c>
      <c r="D705" s="82" t="s">
        <v>960</v>
      </c>
      <c r="E705" t="str">
        <f t="shared" si="593"/>
        <v xml:space="preserve">Syvret, Danny </v>
      </c>
      <c r="F705" t="s">
        <v>1341</v>
      </c>
      <c r="G705" t="s">
        <v>1524</v>
      </c>
      <c r="H705">
        <v>16</v>
      </c>
      <c r="I705">
        <v>0</v>
      </c>
      <c r="J705">
        <v>1</v>
      </c>
      <c r="K705">
        <f>I705+J705</f>
        <v>1</v>
      </c>
      <c r="L705">
        <v>-10</v>
      </c>
      <c r="M705">
        <v>6</v>
      </c>
      <c r="N705">
        <v>15</v>
      </c>
      <c r="O705" s="4">
        <f t="shared" si="594"/>
        <v>0</v>
      </c>
      <c r="P705">
        <v>373</v>
      </c>
      <c r="Q705">
        <v>0</v>
      </c>
      <c r="R705">
        <v>0</v>
      </c>
      <c r="S705">
        <v>0</v>
      </c>
      <c r="T705">
        <v>0</v>
      </c>
      <c r="U705" s="4">
        <f t="shared" si="595"/>
        <v>0</v>
      </c>
      <c r="V705" s="40">
        <v>0</v>
      </c>
      <c r="W705">
        <v>0</v>
      </c>
      <c r="X705">
        <v>0</v>
      </c>
      <c r="Y705">
        <v>0</v>
      </c>
      <c r="Z705">
        <v>0</v>
      </c>
      <c r="AA705">
        <f>I705-W705-Y705</f>
        <v>0</v>
      </c>
      <c r="AB705">
        <f>J705-X705-Z705</f>
        <v>1</v>
      </c>
      <c r="AC705" s="9">
        <f t="shared" si="560"/>
        <v>0</v>
      </c>
      <c r="AD705" s="9">
        <f t="shared" si="561"/>
        <v>0</v>
      </c>
      <c r="AE705" s="9">
        <f t="shared" si="562"/>
        <v>0</v>
      </c>
      <c r="AF705" s="9">
        <f t="shared" si="563"/>
        <v>0</v>
      </c>
      <c r="AG705" s="9">
        <f t="shared" si="564"/>
        <v>0</v>
      </c>
      <c r="AH705" s="9">
        <f t="shared" si="565"/>
        <v>4.8445700444085587</v>
      </c>
      <c r="AI705" s="6">
        <f t="shared" si="566"/>
        <v>0.96891400888171175</v>
      </c>
      <c r="AJ705" s="6">
        <f t="shared" si="567"/>
        <v>0</v>
      </c>
      <c r="AK705" s="6">
        <f t="shared" si="568"/>
        <v>3.0769230769230766</v>
      </c>
      <c r="AL705" s="6">
        <f t="shared" si="569"/>
        <v>3.6334275333064192</v>
      </c>
      <c r="AM705" s="6">
        <f t="shared" si="570"/>
        <v>0</v>
      </c>
      <c r="AN705" s="6">
        <f t="shared" si="571"/>
        <v>3.0769230769230766</v>
      </c>
      <c r="AO705" s="32">
        <v>247.7</v>
      </c>
      <c r="AP705" s="32">
        <v>28.3</v>
      </c>
      <c r="AQ705" s="32">
        <v>19.5</v>
      </c>
      <c r="AR705" s="32">
        <v>295.5</v>
      </c>
      <c r="AS705" s="40">
        <v>25</v>
      </c>
      <c r="AT705" s="40">
        <v>1</v>
      </c>
      <c r="AU705" s="40">
        <v>11</v>
      </c>
      <c r="AV705" s="40">
        <v>8</v>
      </c>
      <c r="AW705" s="40">
        <v>8</v>
      </c>
      <c r="AX705" s="9">
        <f t="shared" si="572"/>
        <v>5.0761421319796955</v>
      </c>
      <c r="AY705" s="9">
        <f t="shared" si="573"/>
        <v>0.20304568527918782</v>
      </c>
      <c r="AZ705" s="9">
        <f t="shared" si="574"/>
        <v>2.233502538071066</v>
      </c>
      <c r="BA705" s="9">
        <f t="shared" si="575"/>
        <v>1.6243654822335025</v>
      </c>
      <c r="BB705" s="9">
        <f t="shared" si="576"/>
        <v>1.6243654822335025</v>
      </c>
      <c r="BC705" s="9">
        <f t="shared" si="577"/>
        <v>15.481249999999999</v>
      </c>
      <c r="BD705" s="9">
        <f t="shared" si="578"/>
        <v>1.21875</v>
      </c>
      <c r="BE705" s="9">
        <f t="shared" si="579"/>
        <v>1.76875</v>
      </c>
      <c r="BF705" s="3">
        <v>4</v>
      </c>
      <c r="BG705" s="3">
        <v>0</v>
      </c>
      <c r="BH705" s="3">
        <v>1</v>
      </c>
      <c r="BI705" s="3">
        <v>5</v>
      </c>
      <c r="BJ705" s="3">
        <v>15</v>
      </c>
      <c r="BK705" s="3">
        <v>0</v>
      </c>
      <c r="BL705" s="3">
        <v>1</v>
      </c>
      <c r="BM705" s="3">
        <v>16</v>
      </c>
      <c r="BN705" s="34">
        <f t="shared" si="596"/>
        <v>4.0577297569613977</v>
      </c>
      <c r="BO705" s="34">
        <f t="shared" si="597"/>
        <v>27.463483972665976</v>
      </c>
      <c r="BP705" s="34">
        <v>-0.96190170455933965</v>
      </c>
      <c r="BQ705" s="34">
        <v>-0.9890506412952117</v>
      </c>
      <c r="BR705" s="34">
        <v>-0.11650985937430816</v>
      </c>
      <c r="BS705" s="34">
        <v>-4.9493990234343636E-2</v>
      </c>
      <c r="BT705" s="34">
        <v>0</v>
      </c>
      <c r="BU705" s="34">
        <f t="shared" si="598"/>
        <v>-2.116956195463203</v>
      </c>
      <c r="BV705" s="34">
        <f t="shared" si="599"/>
        <v>-14.327960713794944</v>
      </c>
      <c r="BW705" s="34">
        <v>1.268213070551498</v>
      </c>
      <c r="BX705" s="34">
        <v>1.2099023093230157</v>
      </c>
      <c r="BY705" s="34">
        <v>1.8380642667403</v>
      </c>
      <c r="BZ705" s="34">
        <v>1.8585063058097866</v>
      </c>
      <c r="CA705" s="34">
        <f t="shared" si="600"/>
        <v>6.1746859524246007</v>
      </c>
      <c r="CB705" s="34">
        <f t="shared" si="601"/>
        <v>41.79144468646092</v>
      </c>
      <c r="CE705" s="68">
        <f t="shared" si="580"/>
        <v>165000</v>
      </c>
      <c r="CF705" s="9">
        <v>4.5</v>
      </c>
      <c r="CG705" s="9">
        <v>5.5</v>
      </c>
      <c r="CH705" s="9">
        <v>-7.5</v>
      </c>
      <c r="CI705" s="9">
        <v>-0.7</v>
      </c>
      <c r="CJ705" s="9">
        <f t="shared" si="591"/>
        <v>-4.0780658316341398</v>
      </c>
      <c r="CK705" s="9">
        <v>-1.4</v>
      </c>
      <c r="CL705" s="9">
        <f t="shared" si="592"/>
        <v>-8.1561316632682797</v>
      </c>
      <c r="CM705" s="9">
        <v>-2.1</v>
      </c>
      <c r="CN705" t="s">
        <v>2738</v>
      </c>
      <c r="CO705" t="s">
        <v>2739</v>
      </c>
      <c r="CP705" t="s">
        <v>2427</v>
      </c>
      <c r="CQ705" t="s">
        <v>2400</v>
      </c>
      <c r="CR705">
        <v>71</v>
      </c>
      <c r="CS705">
        <v>203</v>
      </c>
      <c r="CU705" t="s">
        <v>3402</v>
      </c>
      <c r="CV705" t="s">
        <v>3090</v>
      </c>
      <c r="CW705">
        <v>0</v>
      </c>
      <c r="CX705">
        <v>0</v>
      </c>
      <c r="CY705">
        <v>0</v>
      </c>
      <c r="CZ705" s="70"/>
      <c r="DA705">
        <v>0</v>
      </c>
    </row>
    <row r="706" spans="1:105" x14ac:dyDescent="0.2">
      <c r="A706" s="44" t="s">
        <v>2372</v>
      </c>
      <c r="B706" s="43"/>
      <c r="C706" s="43" t="s">
        <v>960</v>
      </c>
      <c r="D706" s="42" t="s">
        <v>960</v>
      </c>
      <c r="E706" s="42" t="str">
        <f t="shared" si="593"/>
        <v xml:space="preserve">Grebeshkov, Denis </v>
      </c>
      <c r="F706" s="42" t="s">
        <v>135</v>
      </c>
      <c r="G706" s="45" t="s">
        <v>2374</v>
      </c>
      <c r="H706" s="43">
        <v>71</v>
      </c>
      <c r="I706" s="64">
        <v>3</v>
      </c>
      <c r="J706" s="64">
        <v>15</v>
      </c>
      <c r="K706" s="64">
        <v>18</v>
      </c>
      <c r="L706" s="43">
        <v>2</v>
      </c>
      <c r="M706">
        <v>22</v>
      </c>
      <c r="N706">
        <v>34</v>
      </c>
      <c r="O706" s="4">
        <f t="shared" si="594"/>
        <v>8.8235294117647065E-2</v>
      </c>
      <c r="Q706">
        <v>0</v>
      </c>
      <c r="R706">
        <v>0</v>
      </c>
      <c r="S706">
        <v>0</v>
      </c>
      <c r="T706">
        <v>0</v>
      </c>
      <c r="U706" s="4">
        <f t="shared" si="595"/>
        <v>0</v>
      </c>
      <c r="V706">
        <v>0</v>
      </c>
      <c r="W706">
        <v>1</v>
      </c>
      <c r="X706">
        <v>2</v>
      </c>
      <c r="Y706">
        <v>0</v>
      </c>
      <c r="Z706">
        <v>0</v>
      </c>
      <c r="AA706">
        <v>2</v>
      </c>
      <c r="AB706">
        <v>13</v>
      </c>
      <c r="AC706" s="9">
        <f t="shared" ref="AC706:AC769" si="602">IF(AP706=0,0,W706/AP706*300)</f>
        <v>2.0215633423180592</v>
      </c>
      <c r="AD706" s="9">
        <f t="shared" ref="AD706:AD769" si="603">IF(AP706=0,0,X706/AP706*300)</f>
        <v>4.0431266846361185</v>
      </c>
      <c r="AE706" s="9">
        <f t="shared" ref="AE706:AE769" si="604">IF(AQ706=0,0,Y706/AQ706*300)</f>
        <v>0</v>
      </c>
      <c r="AF706" s="9">
        <f t="shared" ref="AF706:AF769" si="605">IF(AQ706=0,0,Z706/AQ706*300)</f>
        <v>0</v>
      </c>
      <c r="AG706" s="9">
        <f t="shared" ref="AG706:AG769" si="606">AA706/AO706*1200</f>
        <v>2.4815606259047356</v>
      </c>
      <c r="AH706" s="9">
        <f t="shared" ref="AH706:AH769" si="607">AB706/AO706*1200</f>
        <v>16.13014406838078</v>
      </c>
      <c r="AI706" s="58">
        <f t="shared" ref="AI706:AI769" si="608">IF(AO706=0,0,BF706/AO706*60)</f>
        <v>2.8537947197904456</v>
      </c>
      <c r="AJ706" s="58">
        <f t="shared" ref="AJ706:AJ769" si="609">IF(AP706=0,0,BG706/AP706*60)</f>
        <v>6.4690026954177888</v>
      </c>
      <c r="AK706" s="58">
        <f t="shared" ref="AK706:AK769" si="610">IF(AQ706=0,0,BH706/AQ706*60)</f>
        <v>0.724929520741039</v>
      </c>
      <c r="AL706" s="58">
        <f t="shared" ref="AL706:AL769" si="611">IF(AO706=0,0,BJ706/AO706*60)</f>
        <v>2.7297166884952087</v>
      </c>
      <c r="AM706" s="58">
        <f t="shared" ref="AM706:AM769" si="612">IF(AP706=0,0,BK706/AP706*60)</f>
        <v>0.4043126684636118</v>
      </c>
      <c r="AN706" s="58">
        <f t="shared" ref="AN706:AN769" si="613">IF(AQ706=0,0,BL706/AQ706*60)</f>
        <v>7.9742247281514302</v>
      </c>
      <c r="AO706" s="56">
        <v>967.13333333333344</v>
      </c>
      <c r="AP706" s="56">
        <v>148.4</v>
      </c>
      <c r="AQ706" s="56">
        <v>82.766666666666666</v>
      </c>
      <c r="AR706" s="57">
        <f>SUM(AO706:AQ706)</f>
        <v>1198.3000000000002</v>
      </c>
      <c r="AS706">
        <v>55</v>
      </c>
      <c r="AT706">
        <v>41</v>
      </c>
      <c r="AU706">
        <v>26</v>
      </c>
      <c r="AV706">
        <v>54</v>
      </c>
      <c r="AW706">
        <v>18</v>
      </c>
      <c r="AX706" s="9">
        <f t="shared" ref="AX706:AX769" si="614">AS706/AR706*60</f>
        <v>2.7539013602603686</v>
      </c>
      <c r="AY706" s="9">
        <f t="shared" ref="AY706:AY769" si="615">AT706/AR706*60</f>
        <v>2.0529082867395472</v>
      </c>
      <c r="AZ706" s="9">
        <f t="shared" ref="AZ706:AZ769" si="616">AU706/AR706*60</f>
        <v>1.3018442793958105</v>
      </c>
      <c r="BA706" s="9">
        <f t="shared" ref="BA706:BA769" si="617">AV706/AR706*60</f>
        <v>2.7038304264374529</v>
      </c>
      <c r="BB706" s="9">
        <f t="shared" ref="BB706:BB769" si="618">AW706/AR706*60</f>
        <v>0.90127680881248429</v>
      </c>
      <c r="BC706" s="33">
        <f t="shared" ref="BC706:BC769" si="619">AO706/H706</f>
        <v>13.621596244131457</v>
      </c>
      <c r="BD706" s="33">
        <f t="shared" ref="BD706:BD769" si="620">AQ706/H706</f>
        <v>1.1657276995305164</v>
      </c>
      <c r="BE706" s="33">
        <f t="shared" ref="BE706:BE769" si="621">AP706/H706</f>
        <v>2.0901408450704224</v>
      </c>
      <c r="BF706" s="42">
        <f>BI706-BG706-BH706</f>
        <v>46</v>
      </c>
      <c r="BG706" s="43">
        <v>16</v>
      </c>
      <c r="BH706" s="43">
        <v>1</v>
      </c>
      <c r="BI706" s="43">
        <v>63</v>
      </c>
      <c r="BJ706" s="42">
        <f>BM706-BK706-BL706</f>
        <v>44</v>
      </c>
      <c r="BK706" s="43">
        <v>1</v>
      </c>
      <c r="BL706" s="43">
        <v>11</v>
      </c>
      <c r="BM706" s="43">
        <v>56</v>
      </c>
      <c r="BN706" s="34">
        <f t="shared" si="596"/>
        <v>26.615842110672627</v>
      </c>
      <c r="BO706" s="34">
        <f t="shared" si="597"/>
        <v>44.42266896548881</v>
      </c>
      <c r="BP706" s="33">
        <v>8.2996290120162293</v>
      </c>
      <c r="BQ706" s="33">
        <v>-1.6999005217399463</v>
      </c>
      <c r="BR706" s="33">
        <v>4.5660112074225948E-2</v>
      </c>
      <c r="BS706" s="33">
        <v>-0.19096943680038511</v>
      </c>
      <c r="BT706" s="33">
        <v>0</v>
      </c>
      <c r="BU706" s="9">
        <f t="shared" si="598"/>
        <v>6.4544191655501235</v>
      </c>
      <c r="BV706" s="34">
        <f t="shared" si="599"/>
        <v>10.77262649678732</v>
      </c>
      <c r="BW706" s="33">
        <v>11.646334143501411</v>
      </c>
      <c r="BX706" s="33">
        <v>2.6923573436143475</v>
      </c>
      <c r="BY706" s="33">
        <v>1.51310216457557</v>
      </c>
      <c r="BZ706" s="33">
        <v>4.3096292934311773</v>
      </c>
      <c r="CA706" s="9">
        <f t="shared" si="600"/>
        <v>20.161422945122503</v>
      </c>
      <c r="CB706" s="34">
        <f t="shared" si="601"/>
        <v>33.650042468701493</v>
      </c>
      <c r="CC706" s="47">
        <v>52.943108000000002</v>
      </c>
      <c r="CD706">
        <v>2049329</v>
      </c>
      <c r="CE706" s="68">
        <f t="shared" ref="CE706:CE769" si="622">IF(CD706&gt;165000, CD706/H706*82, 165000)</f>
        <v>2366830.676056338</v>
      </c>
      <c r="CF706" s="62">
        <v>27.7</v>
      </c>
      <c r="CG706" s="62">
        <v>27.2</v>
      </c>
      <c r="CH706" s="62">
        <v>9</v>
      </c>
      <c r="CI706" s="62">
        <v>0.3</v>
      </c>
      <c r="CJ706" s="63">
        <f t="shared" si="591"/>
        <v>0.41973696483536982</v>
      </c>
      <c r="CK706" s="62">
        <v>3.8</v>
      </c>
      <c r="CL706" s="63">
        <f t="shared" si="592"/>
        <v>5.3166682212480172</v>
      </c>
      <c r="CM706" s="62">
        <v>4.2</v>
      </c>
      <c r="CN706" t="s">
        <v>1880</v>
      </c>
      <c r="CO706" t="s">
        <v>1881</v>
      </c>
      <c r="CQ706" t="s">
        <v>2396</v>
      </c>
      <c r="CR706">
        <v>72</v>
      </c>
      <c r="CS706">
        <v>209</v>
      </c>
      <c r="CT706">
        <v>37</v>
      </c>
      <c r="CU706" t="s">
        <v>3402</v>
      </c>
      <c r="CZ706" s="72">
        <v>950000</v>
      </c>
      <c r="DA706">
        <v>0</v>
      </c>
    </row>
    <row r="707" spans="1:105" x14ac:dyDescent="0.2">
      <c r="A707" s="38" t="s">
        <v>2452</v>
      </c>
      <c r="B707" t="s">
        <v>950</v>
      </c>
      <c r="C707" t="s">
        <v>960</v>
      </c>
      <c r="D707" s="82" t="s">
        <v>960</v>
      </c>
      <c r="E707" t="str">
        <f t="shared" si="593"/>
        <v xml:space="preserve">Penner, Dustin </v>
      </c>
      <c r="F707" t="s">
        <v>428</v>
      </c>
      <c r="G707" t="s">
        <v>1528</v>
      </c>
      <c r="H707">
        <v>82</v>
      </c>
      <c r="I707">
        <v>29</v>
      </c>
      <c r="J707">
        <v>16</v>
      </c>
      <c r="K707">
        <f>I707+J707</f>
        <v>45</v>
      </c>
      <c r="L707">
        <v>-2</v>
      </c>
      <c r="M707">
        <v>58</v>
      </c>
      <c r="N707">
        <v>204</v>
      </c>
      <c r="O707" s="4">
        <f t="shared" si="594"/>
        <v>0.14215686274509803</v>
      </c>
      <c r="P707">
        <v>1552</v>
      </c>
      <c r="Q707">
        <v>5</v>
      </c>
      <c r="R707">
        <v>0</v>
      </c>
      <c r="S707">
        <v>27</v>
      </c>
      <c r="T707">
        <v>31</v>
      </c>
      <c r="U707" s="4">
        <f t="shared" si="595"/>
        <v>0.46551724137931033</v>
      </c>
      <c r="V707" s="40">
        <v>1.2</v>
      </c>
      <c r="W707">
        <v>9</v>
      </c>
      <c r="X707">
        <v>7</v>
      </c>
      <c r="Y707">
        <v>0</v>
      </c>
      <c r="Z707">
        <v>0</v>
      </c>
      <c r="AA707">
        <f>I707-W707-Y707</f>
        <v>20</v>
      </c>
      <c r="AB707">
        <f>J707-X707-Z707</f>
        <v>9</v>
      </c>
      <c r="AC707" s="9">
        <f t="shared" si="602"/>
        <v>11.283694365118063</v>
      </c>
      <c r="AD707" s="9">
        <f t="shared" si="603"/>
        <v>8.7762067284251586</v>
      </c>
      <c r="AE707" s="9">
        <f t="shared" si="604"/>
        <v>0</v>
      </c>
      <c r="AF707" s="9">
        <f t="shared" si="605"/>
        <v>0</v>
      </c>
      <c r="AG707" s="9">
        <f t="shared" si="606"/>
        <v>26.533018867924532</v>
      </c>
      <c r="AH707" s="9">
        <f t="shared" si="607"/>
        <v>11.939858490566039</v>
      </c>
      <c r="AI707" s="6">
        <f t="shared" si="608"/>
        <v>2.5206367924528301</v>
      </c>
      <c r="AJ707" s="6">
        <f t="shared" si="609"/>
        <v>7.7732116737479977</v>
      </c>
      <c r="AK707" s="6">
        <f t="shared" si="610"/>
        <v>0</v>
      </c>
      <c r="AL707" s="6">
        <f t="shared" si="611"/>
        <v>2.5206367924528301</v>
      </c>
      <c r="AM707" s="6">
        <f t="shared" si="612"/>
        <v>0.25074876366929028</v>
      </c>
      <c r="AN707" s="6">
        <f t="shared" si="613"/>
        <v>0</v>
      </c>
      <c r="AO707" s="32">
        <v>904.5333333333333</v>
      </c>
      <c r="AP707" s="32">
        <v>239.2833333333333</v>
      </c>
      <c r="AQ707" s="32">
        <v>3</v>
      </c>
      <c r="AR707" s="32">
        <v>1146.8166666666666</v>
      </c>
      <c r="AS707" s="40">
        <v>18</v>
      </c>
      <c r="AT707" s="40">
        <v>97</v>
      </c>
      <c r="AU707" s="40">
        <v>81</v>
      </c>
      <c r="AV707" s="40">
        <v>49</v>
      </c>
      <c r="AW707" s="40">
        <v>36</v>
      </c>
      <c r="AX707" s="9">
        <f t="shared" si="614"/>
        <v>0.94173727274048447</v>
      </c>
      <c r="AY707" s="9">
        <f t="shared" si="615"/>
        <v>5.0749175253237224</v>
      </c>
      <c r="AZ707" s="9">
        <f t="shared" si="616"/>
        <v>4.23781772733218</v>
      </c>
      <c r="BA707" s="9">
        <f t="shared" si="617"/>
        <v>2.5636181313490969</v>
      </c>
      <c r="BB707" s="9">
        <f t="shared" si="618"/>
        <v>1.8834745454809689</v>
      </c>
      <c r="BC707" s="9">
        <f t="shared" si="619"/>
        <v>11.03089430894309</v>
      </c>
      <c r="BD707" s="9">
        <f t="shared" si="620"/>
        <v>3.6585365853658534E-2</v>
      </c>
      <c r="BE707" s="9">
        <f t="shared" si="621"/>
        <v>2.9180894308943084</v>
      </c>
      <c r="BF707" s="3">
        <v>38</v>
      </c>
      <c r="BG707" s="3">
        <v>31</v>
      </c>
      <c r="BH707" s="3">
        <v>0</v>
      </c>
      <c r="BI707" s="3">
        <v>69</v>
      </c>
      <c r="BJ707" s="3">
        <v>38</v>
      </c>
      <c r="BK707" s="3">
        <v>1</v>
      </c>
      <c r="BL707" s="3">
        <v>0</v>
      </c>
      <c r="BM707" s="3">
        <v>39</v>
      </c>
      <c r="BN707" s="34">
        <f t="shared" si="596"/>
        <v>46.256287161461856</v>
      </c>
      <c r="BO707" s="34">
        <f t="shared" si="597"/>
        <v>80.669017997288478</v>
      </c>
      <c r="BP707" s="34">
        <v>27.855710836110926</v>
      </c>
      <c r="BQ707" s="34">
        <v>9.404976817832539</v>
      </c>
      <c r="BR707" s="34">
        <v>2.954226823861577E-3</v>
      </c>
      <c r="BS707" s="34">
        <v>-3.7701817625716567E-2</v>
      </c>
      <c r="BT707" s="34">
        <v>0</v>
      </c>
      <c r="BU707" s="34">
        <f t="shared" si="598"/>
        <v>37.225940063141607</v>
      </c>
      <c r="BV707" s="34">
        <f t="shared" si="599"/>
        <v>64.920472722710599</v>
      </c>
      <c r="BW707" s="34">
        <v>6.6664637789990495</v>
      </c>
      <c r="BX707" s="34">
        <v>0.45159771236763241</v>
      </c>
      <c r="BY707" s="34">
        <v>0.29514644941109591</v>
      </c>
      <c r="BZ707" s="34">
        <v>1.6171391575424745</v>
      </c>
      <c r="CA707" s="34">
        <f t="shared" si="600"/>
        <v>9.0303470983202523</v>
      </c>
      <c r="CB707" s="34">
        <f t="shared" si="601"/>
        <v>15.748545274577895</v>
      </c>
      <c r="CC707" s="15">
        <v>59</v>
      </c>
      <c r="CD707" s="7">
        <v>3356720</v>
      </c>
      <c r="CE707" s="68">
        <f t="shared" si="622"/>
        <v>3356720</v>
      </c>
      <c r="CF707" s="9">
        <v>26.9</v>
      </c>
      <c r="CG707" s="9">
        <v>20.8</v>
      </c>
      <c r="CH707" s="9">
        <v>-7</v>
      </c>
      <c r="CI707" s="9">
        <v>5.3</v>
      </c>
      <c r="CJ707" s="9">
        <f t="shared" si="591"/>
        <v>7.6308401123029297</v>
      </c>
      <c r="CK707" s="9">
        <v>0.7</v>
      </c>
      <c r="CL707" s="9">
        <f t="shared" si="592"/>
        <v>1.0078468072852926</v>
      </c>
      <c r="CM707" s="9">
        <v>6</v>
      </c>
      <c r="CN707" t="s">
        <v>3132</v>
      </c>
      <c r="CO707" t="s">
        <v>3133</v>
      </c>
      <c r="CP707" t="s">
        <v>3134</v>
      </c>
      <c r="CQ707" t="s">
        <v>2400</v>
      </c>
      <c r="CR707">
        <v>76</v>
      </c>
      <c r="CS707">
        <v>243</v>
      </c>
      <c r="CT707">
        <v>17</v>
      </c>
      <c r="CU707" t="s">
        <v>3402</v>
      </c>
      <c r="CV707" t="s">
        <v>3090</v>
      </c>
      <c r="CW707">
        <v>0</v>
      </c>
      <c r="CX707">
        <v>0</v>
      </c>
      <c r="CY707">
        <v>0</v>
      </c>
      <c r="CZ707" s="70"/>
      <c r="DA707">
        <v>0</v>
      </c>
    </row>
    <row r="708" spans="1:105" x14ac:dyDescent="0.2">
      <c r="A708" s="44" t="s">
        <v>2372</v>
      </c>
      <c r="B708" s="43" t="s">
        <v>950</v>
      </c>
      <c r="C708" s="43" t="s">
        <v>960</v>
      </c>
      <c r="D708" s="82" t="s">
        <v>960</v>
      </c>
      <c r="E708" s="42" t="str">
        <f t="shared" si="593"/>
        <v xml:space="preserve">Penner, Dustin </v>
      </c>
      <c r="F708" s="42" t="s">
        <v>428</v>
      </c>
      <c r="G708" s="45" t="s">
        <v>1540</v>
      </c>
      <c r="H708" s="43">
        <v>82</v>
      </c>
      <c r="I708" s="64">
        <v>23</v>
      </c>
      <c r="J708" s="64">
        <v>24</v>
      </c>
      <c r="K708" s="64">
        <v>47</v>
      </c>
      <c r="L708" s="43">
        <v>-12</v>
      </c>
      <c r="M708">
        <v>45</v>
      </c>
      <c r="N708">
        <v>201</v>
      </c>
      <c r="O708" s="4">
        <f t="shared" si="594"/>
        <v>0.11442786069651742</v>
      </c>
      <c r="Q708">
        <v>4</v>
      </c>
      <c r="R708">
        <v>0</v>
      </c>
      <c r="S708">
        <v>104</v>
      </c>
      <c r="T708">
        <v>85</v>
      </c>
      <c r="U708" s="4">
        <f t="shared" si="595"/>
        <v>0.55026455026455023</v>
      </c>
      <c r="V708">
        <v>4.0999999999999996</v>
      </c>
      <c r="W708">
        <v>13</v>
      </c>
      <c r="X708">
        <v>9</v>
      </c>
      <c r="Y708">
        <v>0</v>
      </c>
      <c r="Z708">
        <v>0</v>
      </c>
      <c r="AA708">
        <v>10</v>
      </c>
      <c r="AB708">
        <v>15</v>
      </c>
      <c r="AC708" s="9">
        <f t="shared" si="602"/>
        <v>12.76595744680851</v>
      </c>
      <c r="AD708" s="9">
        <f t="shared" si="603"/>
        <v>8.8379705400981994</v>
      </c>
      <c r="AE708" s="9">
        <f t="shared" si="604"/>
        <v>0</v>
      </c>
      <c r="AF708" s="9">
        <f t="shared" si="605"/>
        <v>0</v>
      </c>
      <c r="AG708" s="9">
        <f t="shared" si="606"/>
        <v>10.966582386450177</v>
      </c>
      <c r="AH708" s="9">
        <f t="shared" si="607"/>
        <v>16.449873579675266</v>
      </c>
      <c r="AI708" s="58">
        <f t="shared" si="608"/>
        <v>2.5223139488835411</v>
      </c>
      <c r="AJ708" s="58">
        <f t="shared" si="609"/>
        <v>7.8559738134206221</v>
      </c>
      <c r="AK708" s="58">
        <f t="shared" si="610"/>
        <v>0</v>
      </c>
      <c r="AL708" s="58">
        <f t="shared" si="611"/>
        <v>2.8513114204770464</v>
      </c>
      <c r="AM708" s="58">
        <f t="shared" si="612"/>
        <v>1.1783960720130933</v>
      </c>
      <c r="AN708" s="58">
        <f t="shared" si="613"/>
        <v>0</v>
      </c>
      <c r="AO708" s="56">
        <v>1094.2333333333333</v>
      </c>
      <c r="AP708" s="56">
        <v>305.5</v>
      </c>
      <c r="AQ708" s="56">
        <v>11.166666666666666</v>
      </c>
      <c r="AR708" s="57">
        <f>SUM(AO708:AQ708)</f>
        <v>1410.9</v>
      </c>
      <c r="AS708">
        <v>37</v>
      </c>
      <c r="AT708">
        <v>99</v>
      </c>
      <c r="AU708">
        <v>80</v>
      </c>
      <c r="AV708">
        <v>55</v>
      </c>
      <c r="AW708">
        <v>44</v>
      </c>
      <c r="AX708" s="9">
        <f t="shared" si="614"/>
        <v>1.5734637465447585</v>
      </c>
      <c r="AY708" s="9">
        <f t="shared" si="615"/>
        <v>4.2100786731873265</v>
      </c>
      <c r="AZ708" s="9">
        <f t="shared" si="616"/>
        <v>3.4020837763129914</v>
      </c>
      <c r="BA708" s="9">
        <f t="shared" si="617"/>
        <v>2.3389325962151815</v>
      </c>
      <c r="BB708" s="9">
        <f t="shared" si="618"/>
        <v>1.8711460769721453</v>
      </c>
      <c r="BC708" s="33">
        <f t="shared" si="619"/>
        <v>13.34430894308943</v>
      </c>
      <c r="BD708" s="33">
        <f t="shared" si="620"/>
        <v>0.13617886178861788</v>
      </c>
      <c r="BE708" s="33">
        <f t="shared" si="621"/>
        <v>3.725609756097561</v>
      </c>
      <c r="BF708" s="42">
        <f>BI708-BG708-BH708</f>
        <v>46</v>
      </c>
      <c r="BG708" s="43">
        <v>40</v>
      </c>
      <c r="BH708" s="43">
        <v>0</v>
      </c>
      <c r="BI708" s="43">
        <v>86</v>
      </c>
      <c r="BJ708" s="42">
        <f>BM708-BK708-BL708</f>
        <v>52</v>
      </c>
      <c r="BK708" s="43">
        <v>6</v>
      </c>
      <c r="BL708" s="43">
        <v>0</v>
      </c>
      <c r="BM708" s="43">
        <v>58</v>
      </c>
      <c r="BN708" s="34">
        <f t="shared" si="596"/>
        <v>32.68278447198341</v>
      </c>
      <c r="BO708" s="34">
        <f t="shared" si="597"/>
        <v>46.328987840362053</v>
      </c>
      <c r="BP708" s="33">
        <v>7.9218459782920805</v>
      </c>
      <c r="BQ708" s="33">
        <v>17.943435892644807</v>
      </c>
      <c r="BR708" s="33">
        <v>-1.8215637919969234</v>
      </c>
      <c r="BS708" s="33">
        <v>-0.13555045237791619</v>
      </c>
      <c r="BT708" s="33">
        <v>-0.86007339519132509</v>
      </c>
      <c r="BU708" s="9">
        <f t="shared" si="598"/>
        <v>23.048094231370722</v>
      </c>
      <c r="BV708" s="34">
        <f t="shared" si="599"/>
        <v>32.671478108116411</v>
      </c>
      <c r="BW708" s="33">
        <v>4.6678765932282236</v>
      </c>
      <c r="BX708" s="33">
        <v>9.6707524444725287E-2</v>
      </c>
      <c r="BY708" s="33">
        <v>0.93197647508943737</v>
      </c>
      <c r="BZ708" s="33">
        <v>3.9381296478503014</v>
      </c>
      <c r="CA708" s="9">
        <f t="shared" si="600"/>
        <v>9.634690240612688</v>
      </c>
      <c r="CB708" s="34">
        <f t="shared" si="601"/>
        <v>13.657509732245641</v>
      </c>
      <c r="CC708" s="47">
        <v>36.553894</v>
      </c>
      <c r="CD708">
        <v>1937125</v>
      </c>
      <c r="CE708" s="68">
        <f t="shared" si="622"/>
        <v>1937125</v>
      </c>
      <c r="CF708" s="62">
        <v>34.200000000000003</v>
      </c>
      <c r="CG708" s="62">
        <v>23.6</v>
      </c>
      <c r="CH708" s="62">
        <v>1.1000000000000001</v>
      </c>
      <c r="CI708" s="62">
        <v>3</v>
      </c>
      <c r="CJ708" s="63">
        <f t="shared" si="591"/>
        <v>3.4730931753719108</v>
      </c>
      <c r="CK708" s="62">
        <v>0.4</v>
      </c>
      <c r="CL708" s="63">
        <f t="shared" si="592"/>
        <v>0.46307909004958808</v>
      </c>
      <c r="CM708" s="62">
        <v>3.1</v>
      </c>
      <c r="CN708" t="s">
        <v>1913</v>
      </c>
      <c r="CO708" t="s">
        <v>3133</v>
      </c>
      <c r="CP708" t="s">
        <v>3134</v>
      </c>
      <c r="CQ708" t="s">
        <v>2400</v>
      </c>
      <c r="CR708">
        <v>76</v>
      </c>
      <c r="CS708">
        <v>245</v>
      </c>
      <c r="CT708">
        <v>27</v>
      </c>
      <c r="CU708" t="s">
        <v>3402</v>
      </c>
      <c r="CZ708" s="72">
        <v>4250000</v>
      </c>
      <c r="DA708">
        <v>0</v>
      </c>
    </row>
    <row r="709" spans="1:105" s="18" customFormat="1" x14ac:dyDescent="0.2">
      <c r="A709" s="38" t="s">
        <v>2452</v>
      </c>
      <c r="B709" t="s">
        <v>955</v>
      </c>
      <c r="C709" t="s">
        <v>955</v>
      </c>
      <c r="D709" t="s">
        <v>960</v>
      </c>
      <c r="E709" t="str">
        <f t="shared" si="593"/>
        <v xml:space="preserve">Cole, Erik </v>
      </c>
      <c r="F709" t="s">
        <v>2569</v>
      </c>
      <c r="G709" t="s">
        <v>1540</v>
      </c>
      <c r="H709">
        <v>71</v>
      </c>
      <c r="I709">
        <v>29</v>
      </c>
      <c r="J709">
        <v>32</v>
      </c>
      <c r="K709">
        <f>I709+J709</f>
        <v>61</v>
      </c>
      <c r="L709">
        <v>2</v>
      </c>
      <c r="M709">
        <v>76</v>
      </c>
      <c r="N709">
        <v>166</v>
      </c>
      <c r="O709" s="4">
        <f t="shared" si="594"/>
        <v>0.1746987951807229</v>
      </c>
      <c r="P709">
        <v>1621</v>
      </c>
      <c r="Q709">
        <v>4</v>
      </c>
      <c r="R709">
        <v>0</v>
      </c>
      <c r="S709">
        <v>11</v>
      </c>
      <c r="T709">
        <v>16</v>
      </c>
      <c r="U709" s="4">
        <f t="shared" si="595"/>
        <v>0.40740740740740738</v>
      </c>
      <c r="V709" s="40">
        <v>0.6</v>
      </c>
      <c r="W709">
        <v>9</v>
      </c>
      <c r="X709">
        <v>9</v>
      </c>
      <c r="Y709">
        <v>0</v>
      </c>
      <c r="Z709">
        <v>1</v>
      </c>
      <c r="AA709">
        <f>I709-W709-Y709</f>
        <v>20</v>
      </c>
      <c r="AB709">
        <f>J709-X709-Z709</f>
        <v>22</v>
      </c>
      <c r="AC709" s="9">
        <f t="shared" si="602"/>
        <v>8.7449392712550598</v>
      </c>
      <c r="AD709" s="9">
        <f t="shared" si="603"/>
        <v>8.7449392712550598</v>
      </c>
      <c r="AE709" s="9">
        <f t="shared" si="604"/>
        <v>0</v>
      </c>
      <c r="AF709" s="9">
        <f t="shared" si="605"/>
        <v>5.3619302949061662</v>
      </c>
      <c r="AG709" s="9">
        <f t="shared" si="606"/>
        <v>26.243849097867685</v>
      </c>
      <c r="AH709" s="9">
        <f t="shared" si="607"/>
        <v>28.868234007654454</v>
      </c>
      <c r="AI709" s="6">
        <f t="shared" si="608"/>
        <v>3.34609075997813</v>
      </c>
      <c r="AJ709" s="6">
        <f t="shared" si="609"/>
        <v>5.8299595141700404</v>
      </c>
      <c r="AK709" s="6">
        <f t="shared" si="610"/>
        <v>1.0723860589812333</v>
      </c>
      <c r="AL709" s="6">
        <f t="shared" si="611"/>
        <v>2.9524330235101148</v>
      </c>
      <c r="AM709" s="6">
        <f t="shared" si="612"/>
        <v>0.77732793522267207</v>
      </c>
      <c r="AN709" s="6">
        <f t="shared" si="613"/>
        <v>3.2171581769436992</v>
      </c>
      <c r="AO709" s="32">
        <v>914.5</v>
      </c>
      <c r="AP709" s="32">
        <v>308.75</v>
      </c>
      <c r="AQ709" s="32">
        <v>55.95</v>
      </c>
      <c r="AR709" s="32">
        <v>1279.2</v>
      </c>
      <c r="AS709" s="40">
        <v>20</v>
      </c>
      <c r="AT709" s="40">
        <v>222</v>
      </c>
      <c r="AU709" s="40">
        <v>80</v>
      </c>
      <c r="AV709" s="40">
        <v>48</v>
      </c>
      <c r="AW709" s="40">
        <v>39</v>
      </c>
      <c r="AX709" s="9">
        <f t="shared" si="614"/>
        <v>0.9380863039399624</v>
      </c>
      <c r="AY709" s="9">
        <f t="shared" si="615"/>
        <v>10.412757973733582</v>
      </c>
      <c r="AZ709" s="9">
        <f t="shared" si="616"/>
        <v>3.7523452157598496</v>
      </c>
      <c r="BA709" s="9">
        <f t="shared" si="617"/>
        <v>2.2514071294559099</v>
      </c>
      <c r="BB709" s="9">
        <f t="shared" si="618"/>
        <v>1.8292682926829267</v>
      </c>
      <c r="BC709" s="9">
        <f t="shared" si="619"/>
        <v>12.880281690140846</v>
      </c>
      <c r="BD709" s="9">
        <f t="shared" si="620"/>
        <v>0.78802816901408457</v>
      </c>
      <c r="BE709" s="9">
        <f t="shared" si="621"/>
        <v>4.348591549295775</v>
      </c>
      <c r="BF709" s="3">
        <v>51</v>
      </c>
      <c r="BG709" s="3">
        <v>30</v>
      </c>
      <c r="BH709" s="3">
        <v>1</v>
      </c>
      <c r="BI709" s="3">
        <v>82</v>
      </c>
      <c r="BJ709" s="3">
        <v>45</v>
      </c>
      <c r="BK709" s="3">
        <v>4</v>
      </c>
      <c r="BL709" s="3">
        <v>3</v>
      </c>
      <c r="BM709" s="3">
        <v>52</v>
      </c>
      <c r="BN709" s="34">
        <f t="shared" si="596"/>
        <v>52.681183969715221</v>
      </c>
      <c r="BO709" s="34">
        <f t="shared" si="597"/>
        <v>82.365828595552244</v>
      </c>
      <c r="BP709" s="34">
        <v>37.269192349419285</v>
      </c>
      <c r="BQ709" s="34">
        <v>10.768761688043025</v>
      </c>
      <c r="BR709" s="34">
        <v>5.9691284166335075E-2</v>
      </c>
      <c r="BS709" s="34">
        <v>0.35533088246432626</v>
      </c>
      <c r="BT709" s="34">
        <v>-1.2908158200471005</v>
      </c>
      <c r="BU709" s="34">
        <f t="shared" si="598"/>
        <v>47.162160384045876</v>
      </c>
      <c r="BV709" s="34">
        <f t="shared" si="599"/>
        <v>73.736961200822194</v>
      </c>
      <c r="BW709" s="34">
        <v>8.7058988701152362</v>
      </c>
      <c r="BX709" s="34">
        <v>0.41871001682075054</v>
      </c>
      <c r="BY709" s="34">
        <v>3.4217670012970371</v>
      </c>
      <c r="BZ709" s="34">
        <v>-7.0273523025636786</v>
      </c>
      <c r="CA709" s="34">
        <f t="shared" si="600"/>
        <v>5.5190235856693439</v>
      </c>
      <c r="CB709" s="34">
        <f t="shared" si="601"/>
        <v>8.6288673947300563</v>
      </c>
      <c r="CC709" s="15">
        <v>48</v>
      </c>
      <c r="CD709" s="7">
        <v>3699804</v>
      </c>
      <c r="CE709" s="68">
        <f t="shared" si="622"/>
        <v>4273013.0704225358</v>
      </c>
      <c r="CF709" s="9">
        <v>31.8</v>
      </c>
      <c r="CG709" s="9">
        <v>24</v>
      </c>
      <c r="CH709" s="9">
        <v>10.3</v>
      </c>
      <c r="CI709" s="9">
        <v>8.3000000000000007</v>
      </c>
      <c r="CJ709" s="9">
        <f t="shared" ref="CJ709:CJ740" si="623">CI709/(AO709+2*(AP709+AQ709))*2000</f>
        <v>10.097937830768295</v>
      </c>
      <c r="CK709" s="9">
        <v>3.3</v>
      </c>
      <c r="CL709" s="9">
        <f t="shared" ref="CL709:CL740" si="624">CK709/(AO709+2*(AP709+AQ709))*2000</f>
        <v>4.0148427519922132</v>
      </c>
      <c r="CM709" s="9">
        <v>11.6</v>
      </c>
      <c r="CN709" t="s">
        <v>3129</v>
      </c>
      <c r="CO709" t="s">
        <v>3130</v>
      </c>
      <c r="CP709" t="s">
        <v>3131</v>
      </c>
      <c r="CQ709" t="s">
        <v>2414</v>
      </c>
      <c r="CR709">
        <v>74</v>
      </c>
      <c r="CS709">
        <v>205</v>
      </c>
      <c r="CT709">
        <v>26</v>
      </c>
      <c r="CU709" t="s">
        <v>3402</v>
      </c>
      <c r="CV709" t="s">
        <v>2382</v>
      </c>
      <c r="CW709">
        <v>0</v>
      </c>
      <c r="CX709">
        <v>0</v>
      </c>
      <c r="CY709">
        <v>0</v>
      </c>
      <c r="CZ709" s="70"/>
      <c r="DA709">
        <v>0</v>
      </c>
    </row>
    <row r="710" spans="1:105" x14ac:dyDescent="0.2">
      <c r="A710" s="44" t="s">
        <v>2372</v>
      </c>
      <c r="B710" s="43" t="s">
        <v>955</v>
      </c>
      <c r="C710" s="43" t="s">
        <v>955</v>
      </c>
      <c r="D710" s="42" t="s">
        <v>960</v>
      </c>
      <c r="E710" s="42" t="str">
        <f t="shared" si="593"/>
        <v xml:space="preserve">Cole, Erik </v>
      </c>
      <c r="F710" s="42" t="s">
        <v>2569</v>
      </c>
      <c r="G710" s="45" t="s">
        <v>1528</v>
      </c>
      <c r="H710" s="43">
        <v>73</v>
      </c>
      <c r="I710" s="64">
        <v>22</v>
      </c>
      <c r="J710" s="64">
        <v>29</v>
      </c>
      <c r="K710" s="64">
        <v>51</v>
      </c>
      <c r="L710" s="43">
        <v>5</v>
      </c>
      <c r="M710">
        <v>76</v>
      </c>
      <c r="N710">
        <v>216</v>
      </c>
      <c r="O710" s="4">
        <f t="shared" si="594"/>
        <v>0.10185185185185185</v>
      </c>
      <c r="Q710">
        <v>4</v>
      </c>
      <c r="R710">
        <v>0</v>
      </c>
      <c r="S710">
        <v>9</v>
      </c>
      <c r="T710">
        <v>29</v>
      </c>
      <c r="U710" s="4">
        <f t="shared" si="595"/>
        <v>0.23684210526315788</v>
      </c>
      <c r="V710">
        <v>0.8</v>
      </c>
      <c r="W710">
        <v>10</v>
      </c>
      <c r="X710">
        <v>7</v>
      </c>
      <c r="Y710">
        <v>0</v>
      </c>
      <c r="Z710">
        <v>0</v>
      </c>
      <c r="AA710">
        <v>12</v>
      </c>
      <c r="AB710">
        <v>22</v>
      </c>
      <c r="AC710" s="9">
        <f t="shared" si="602"/>
        <v>9.9097115172869401</v>
      </c>
      <c r="AD710" s="9">
        <f t="shared" si="603"/>
        <v>6.9367980621008591</v>
      </c>
      <c r="AE710" s="9">
        <f t="shared" si="604"/>
        <v>0</v>
      </c>
      <c r="AF710" s="9">
        <f t="shared" si="605"/>
        <v>0</v>
      </c>
      <c r="AG710" s="9">
        <f t="shared" si="606"/>
        <v>13.806107284958694</v>
      </c>
      <c r="AH710" s="9">
        <f t="shared" si="607"/>
        <v>25.311196689090938</v>
      </c>
      <c r="AI710" s="58">
        <f t="shared" si="608"/>
        <v>3.3364759271983511</v>
      </c>
      <c r="AJ710" s="58">
        <f t="shared" si="609"/>
        <v>7.333186522792337</v>
      </c>
      <c r="AK710" s="58">
        <f t="shared" si="610"/>
        <v>0</v>
      </c>
      <c r="AL710" s="58">
        <f t="shared" si="611"/>
        <v>2.7036960099710776</v>
      </c>
      <c r="AM710" s="58">
        <f t="shared" si="612"/>
        <v>1.1891653820744328</v>
      </c>
      <c r="AN710" s="58">
        <f t="shared" si="613"/>
        <v>5.3372868791697545</v>
      </c>
      <c r="AO710" s="56">
        <v>1043.0166666666667</v>
      </c>
      <c r="AP710" s="56">
        <v>302.73333333333335</v>
      </c>
      <c r="AQ710" s="56">
        <v>67.45</v>
      </c>
      <c r="AR710" s="57">
        <f>SUM(AO710:AQ710)</f>
        <v>1413.2</v>
      </c>
      <c r="AS710">
        <v>24</v>
      </c>
      <c r="AT710">
        <v>186</v>
      </c>
      <c r="AU710">
        <v>84</v>
      </c>
      <c r="AV710">
        <v>32</v>
      </c>
      <c r="AW710">
        <v>35</v>
      </c>
      <c r="AX710" s="9">
        <f t="shared" si="614"/>
        <v>1.0189640532125672</v>
      </c>
      <c r="AY710" s="9">
        <f t="shared" si="615"/>
        <v>7.896971412397396</v>
      </c>
      <c r="AZ710" s="9">
        <f t="shared" si="616"/>
        <v>3.5663741862439853</v>
      </c>
      <c r="BA710" s="9">
        <f t="shared" si="617"/>
        <v>1.3586187376167562</v>
      </c>
      <c r="BB710" s="9">
        <f t="shared" si="618"/>
        <v>1.4859892442683271</v>
      </c>
      <c r="BC710" s="33">
        <f t="shared" si="619"/>
        <v>14.287899543378995</v>
      </c>
      <c r="BD710" s="33">
        <f t="shared" si="620"/>
        <v>0.92397260273972603</v>
      </c>
      <c r="BE710" s="33">
        <f t="shared" si="621"/>
        <v>4.1470319634703197</v>
      </c>
      <c r="BF710" s="42">
        <f>BI710-BG710-BH710</f>
        <v>58</v>
      </c>
      <c r="BG710" s="43">
        <v>37</v>
      </c>
      <c r="BH710" s="43">
        <v>0</v>
      </c>
      <c r="BI710" s="43">
        <v>95</v>
      </c>
      <c r="BJ710" s="42">
        <f>BM710-BK710-BL710</f>
        <v>47</v>
      </c>
      <c r="BK710" s="43">
        <v>6</v>
      </c>
      <c r="BL710" s="43">
        <v>6</v>
      </c>
      <c r="BM710" s="43">
        <v>59</v>
      </c>
      <c r="BN710" s="34">
        <f t="shared" si="596"/>
        <v>58.786839900646228</v>
      </c>
      <c r="BO710" s="34">
        <f t="shared" si="597"/>
        <v>83.196773139889928</v>
      </c>
      <c r="BP710" s="33">
        <v>23.130710678844387</v>
      </c>
      <c r="BQ710" s="33">
        <v>12.723604721713844</v>
      </c>
      <c r="BR710" s="33">
        <v>9.8605137492766737</v>
      </c>
      <c r="BS710" s="33">
        <v>-0.95309369069813499</v>
      </c>
      <c r="BT710" s="33">
        <v>0</v>
      </c>
      <c r="BU710" s="9">
        <f t="shared" si="598"/>
        <v>44.76173545913678</v>
      </c>
      <c r="BV710" s="34">
        <f t="shared" si="599"/>
        <v>63.348054711487094</v>
      </c>
      <c r="BW710" s="33">
        <v>9.3495938233127696</v>
      </c>
      <c r="BX710" s="33">
        <v>-0.33937722327684294</v>
      </c>
      <c r="BY710" s="33">
        <v>4.7978309499252534</v>
      </c>
      <c r="BZ710" s="33">
        <v>0.21705689154827021</v>
      </c>
      <c r="CA710" s="9">
        <f t="shared" si="600"/>
        <v>14.02510444150945</v>
      </c>
      <c r="CB710" s="34">
        <f t="shared" si="601"/>
        <v>19.848718428402847</v>
      </c>
      <c r="CC710" s="47">
        <v>48.814242999999998</v>
      </c>
      <c r="CD710">
        <v>2720509</v>
      </c>
      <c r="CE710" s="68">
        <f t="shared" si="622"/>
        <v>3055914.219178082</v>
      </c>
      <c r="CF710" s="62">
        <v>33.200000000000003</v>
      </c>
      <c r="CG710" s="62">
        <v>26.5</v>
      </c>
      <c r="CH710" s="62">
        <v>9.6999999999999993</v>
      </c>
      <c r="CI710" s="62">
        <v>4.5</v>
      </c>
      <c r="CJ710" s="63">
        <f t="shared" si="623"/>
        <v>5.0465874788557334</v>
      </c>
      <c r="CK710" s="62">
        <v>2.9</v>
      </c>
      <c r="CL710" s="63">
        <f t="shared" si="624"/>
        <v>3.2522452641514725</v>
      </c>
      <c r="CM710" s="62">
        <v>7.5</v>
      </c>
      <c r="CN710" t="s">
        <v>1928</v>
      </c>
      <c r="CO710" t="s">
        <v>3130</v>
      </c>
      <c r="CP710" t="s">
        <v>3131</v>
      </c>
      <c r="CQ710" t="s">
        <v>2414</v>
      </c>
      <c r="CR710">
        <v>74</v>
      </c>
      <c r="CS710">
        <v>205</v>
      </c>
      <c r="CT710">
        <v>26</v>
      </c>
      <c r="CU710" t="s">
        <v>3402</v>
      </c>
      <c r="CZ710" s="72">
        <v>4000000</v>
      </c>
      <c r="DA710">
        <v>0</v>
      </c>
    </row>
    <row r="711" spans="1:105" x14ac:dyDescent="0.2">
      <c r="A711" s="38" t="s">
        <v>2452</v>
      </c>
      <c r="B711" t="s">
        <v>960</v>
      </c>
      <c r="C711" t="s">
        <v>960</v>
      </c>
      <c r="D711" t="s">
        <v>960</v>
      </c>
      <c r="E711" t="str">
        <f t="shared" si="593"/>
        <v xml:space="preserve">Moreau, Ethan </v>
      </c>
      <c r="F711" t="s">
        <v>362</v>
      </c>
      <c r="G711" t="s">
        <v>1540</v>
      </c>
      <c r="H711">
        <v>7</v>
      </c>
      <c r="I711">
        <v>1</v>
      </c>
      <c r="J711">
        <v>0</v>
      </c>
      <c r="K711">
        <f>I711+J711</f>
        <v>1</v>
      </c>
      <c r="L711">
        <v>-4</v>
      </c>
      <c r="M711">
        <v>12</v>
      </c>
      <c r="N711">
        <v>18</v>
      </c>
      <c r="O711" s="4">
        <f t="shared" si="594"/>
        <v>5.5555555555555552E-2</v>
      </c>
      <c r="P711">
        <v>145</v>
      </c>
      <c r="Q711">
        <v>0</v>
      </c>
      <c r="R711">
        <v>0</v>
      </c>
      <c r="S711">
        <v>10</v>
      </c>
      <c r="T711">
        <v>10</v>
      </c>
      <c r="U711" s="4">
        <f t="shared" si="595"/>
        <v>0.5</v>
      </c>
      <c r="V711" s="40">
        <v>5.4</v>
      </c>
      <c r="W711">
        <v>0</v>
      </c>
      <c r="X711">
        <v>0</v>
      </c>
      <c r="Y711">
        <v>0</v>
      </c>
      <c r="Z711">
        <v>0</v>
      </c>
      <c r="AA711">
        <f>I711-W711-Y711</f>
        <v>1</v>
      </c>
      <c r="AB711">
        <f>J711-X711-Z711</f>
        <v>0</v>
      </c>
      <c r="AC711" s="9">
        <f t="shared" si="602"/>
        <v>0</v>
      </c>
      <c r="AD711" s="9">
        <f t="shared" si="603"/>
        <v>0</v>
      </c>
      <c r="AE711" s="9">
        <f t="shared" si="604"/>
        <v>0</v>
      </c>
      <c r="AF711" s="9">
        <f t="shared" si="605"/>
        <v>0</v>
      </c>
      <c r="AG711" s="9">
        <f t="shared" si="606"/>
        <v>15.68285776519277</v>
      </c>
      <c r="AH711" s="9">
        <f t="shared" si="607"/>
        <v>0</v>
      </c>
      <c r="AI711" s="6">
        <f t="shared" si="608"/>
        <v>1.568285776519277</v>
      </c>
      <c r="AJ711" s="6">
        <f t="shared" si="609"/>
        <v>0</v>
      </c>
      <c r="AK711" s="6">
        <f t="shared" si="610"/>
        <v>0</v>
      </c>
      <c r="AL711" s="6">
        <f t="shared" si="611"/>
        <v>4.7048573295578304</v>
      </c>
      <c r="AM711" s="6">
        <f t="shared" si="612"/>
        <v>0</v>
      </c>
      <c r="AN711" s="6">
        <f t="shared" si="613"/>
        <v>0</v>
      </c>
      <c r="AO711" s="32">
        <v>76.516666666666666</v>
      </c>
      <c r="AP711" s="32">
        <v>2.1666666666666665</v>
      </c>
      <c r="AQ711" s="32">
        <v>27.266666666666666</v>
      </c>
      <c r="AR711" s="32">
        <v>105.95</v>
      </c>
      <c r="AS711" s="40">
        <v>6</v>
      </c>
      <c r="AT711" s="40">
        <v>12</v>
      </c>
      <c r="AU711" s="40">
        <v>2</v>
      </c>
      <c r="AV711" s="40">
        <v>6</v>
      </c>
      <c r="AW711" s="40">
        <v>5</v>
      </c>
      <c r="AX711" s="9">
        <f t="shared" si="614"/>
        <v>3.39782916470033</v>
      </c>
      <c r="AY711" s="9">
        <f t="shared" si="615"/>
        <v>6.7956583294006601</v>
      </c>
      <c r="AZ711" s="9">
        <f t="shared" si="616"/>
        <v>1.1326097215667768</v>
      </c>
      <c r="BA711" s="9">
        <f t="shared" si="617"/>
        <v>3.39782916470033</v>
      </c>
      <c r="BB711" s="9">
        <f t="shared" si="618"/>
        <v>2.8315243039169418</v>
      </c>
      <c r="BC711" s="9">
        <f t="shared" si="619"/>
        <v>10.93095238095238</v>
      </c>
      <c r="BD711" s="9">
        <f t="shared" si="620"/>
        <v>3.8952380952380952</v>
      </c>
      <c r="BE711" s="9">
        <f t="shared" si="621"/>
        <v>0.30952380952380948</v>
      </c>
      <c r="BF711" s="3">
        <v>2</v>
      </c>
      <c r="BG711" s="3">
        <v>0</v>
      </c>
      <c r="BH711" s="3">
        <v>0</v>
      </c>
      <c r="BI711" s="3">
        <v>2</v>
      </c>
      <c r="BJ711" s="3">
        <v>6</v>
      </c>
      <c r="BK711" s="3">
        <v>0</v>
      </c>
      <c r="BL711" s="3">
        <v>0</v>
      </c>
      <c r="BM711" s="3">
        <v>6</v>
      </c>
      <c r="BN711" s="34">
        <f t="shared" si="596"/>
        <v>-0.26206270578732815</v>
      </c>
      <c r="BO711" s="34">
        <f t="shared" si="597"/>
        <v>-4.9469128039136985</v>
      </c>
      <c r="BP711" s="34">
        <v>0.18322391135071123</v>
      </c>
      <c r="BQ711" s="34">
        <v>-0.11033134180116799</v>
      </c>
      <c r="BR711" s="34">
        <v>-4.177400880104213E-2</v>
      </c>
      <c r="BS711" s="34">
        <v>-0.36931868321079547</v>
      </c>
      <c r="BT711" s="34">
        <v>0</v>
      </c>
      <c r="BU711" s="34">
        <f t="shared" si="598"/>
        <v>-0.33820012246229436</v>
      </c>
      <c r="BV711" s="34">
        <f t="shared" si="599"/>
        <v>-6.3841457755978164</v>
      </c>
      <c r="BW711" s="34">
        <v>-0.34235770821042905</v>
      </c>
      <c r="BX711" s="34">
        <v>1.0650126885219748E-2</v>
      </c>
      <c r="BY711" s="34">
        <v>3.1237969763390141</v>
      </c>
      <c r="BZ711" s="34">
        <v>-2.7159519783388384</v>
      </c>
      <c r="CA711" s="34">
        <f t="shared" si="600"/>
        <v>7.6137416674966207E-2</v>
      </c>
      <c r="CB711" s="34">
        <f t="shared" si="601"/>
        <v>1.437232971684119</v>
      </c>
      <c r="CE711" s="68">
        <f t="shared" si="622"/>
        <v>165000</v>
      </c>
      <c r="CF711" s="9">
        <v>2</v>
      </c>
      <c r="CG711" s="9">
        <v>1.9</v>
      </c>
      <c r="CH711" s="9">
        <v>-3</v>
      </c>
      <c r="CI711" s="9">
        <v>-0.5</v>
      </c>
      <c r="CJ711" s="9">
        <f t="shared" si="623"/>
        <v>-7.3864335836513613</v>
      </c>
      <c r="CK711" s="9">
        <v>-0.4</v>
      </c>
      <c r="CL711" s="9">
        <f t="shared" si="624"/>
        <v>-5.9091468669210894</v>
      </c>
      <c r="CM711" s="9">
        <v>-0.8</v>
      </c>
      <c r="CN711" t="s">
        <v>56</v>
      </c>
      <c r="CO711" t="s">
        <v>57</v>
      </c>
      <c r="CP711" t="s">
        <v>2427</v>
      </c>
      <c r="CQ711" t="s">
        <v>2400</v>
      </c>
      <c r="CR711">
        <v>74</v>
      </c>
      <c r="CS711">
        <v>220</v>
      </c>
      <c r="CT711">
        <v>18</v>
      </c>
      <c r="CU711" t="s">
        <v>3402</v>
      </c>
      <c r="CV711" t="s">
        <v>2382</v>
      </c>
      <c r="CW711">
        <v>0</v>
      </c>
      <c r="CX711">
        <v>0</v>
      </c>
      <c r="CY711">
        <v>0</v>
      </c>
      <c r="CZ711" s="70"/>
      <c r="DA711">
        <v>0</v>
      </c>
    </row>
    <row r="712" spans="1:105" x14ac:dyDescent="0.2">
      <c r="A712" s="44" t="s">
        <v>2372</v>
      </c>
      <c r="B712" s="43" t="s">
        <v>960</v>
      </c>
      <c r="C712" s="43" t="s">
        <v>960</v>
      </c>
      <c r="D712" s="42" t="s">
        <v>960</v>
      </c>
      <c r="E712" s="42" t="str">
        <f t="shared" si="593"/>
        <v xml:space="preserve">Moreau, Ethan </v>
      </c>
      <c r="F712" s="42" t="s">
        <v>362</v>
      </c>
      <c r="G712" s="45" t="s">
        <v>1540</v>
      </c>
      <c r="H712" s="43">
        <v>25</v>
      </c>
      <c r="I712" s="64">
        <v>5</v>
      </c>
      <c r="J712" s="64">
        <v>4</v>
      </c>
      <c r="K712" s="64">
        <v>9</v>
      </c>
      <c r="L712" s="43">
        <v>-4</v>
      </c>
      <c r="M712">
        <v>39</v>
      </c>
      <c r="N712">
        <v>54</v>
      </c>
      <c r="O712" s="4">
        <f t="shared" si="594"/>
        <v>9.2592592592592587E-2</v>
      </c>
      <c r="Q712">
        <v>0</v>
      </c>
      <c r="R712">
        <v>0</v>
      </c>
      <c r="S712">
        <v>10</v>
      </c>
      <c r="T712">
        <v>13</v>
      </c>
      <c r="U712" s="4">
        <f t="shared" si="595"/>
        <v>0.43478260869565216</v>
      </c>
      <c r="V712">
        <v>1.6</v>
      </c>
      <c r="W712">
        <v>1</v>
      </c>
      <c r="X712">
        <v>1</v>
      </c>
      <c r="Y712">
        <v>0</v>
      </c>
      <c r="Z712">
        <v>0</v>
      </c>
      <c r="AA712">
        <v>4</v>
      </c>
      <c r="AB712">
        <v>3</v>
      </c>
      <c r="AC712" s="9">
        <f t="shared" si="602"/>
        <v>13.005780346820808</v>
      </c>
      <c r="AD712" s="9">
        <f t="shared" si="603"/>
        <v>13.005780346820808</v>
      </c>
      <c r="AE712" s="9">
        <f t="shared" si="604"/>
        <v>0</v>
      </c>
      <c r="AF712" s="9">
        <f t="shared" si="605"/>
        <v>0</v>
      </c>
      <c r="AG712" s="9">
        <f t="shared" si="606"/>
        <v>15.763546798029557</v>
      </c>
      <c r="AH712" s="9">
        <f t="shared" si="607"/>
        <v>11.822660098522167</v>
      </c>
      <c r="AI712" s="58">
        <f t="shared" si="608"/>
        <v>1.773399014778325</v>
      </c>
      <c r="AJ712" s="58">
        <f t="shared" si="609"/>
        <v>5.202312138728324</v>
      </c>
      <c r="AK712" s="58">
        <f t="shared" si="610"/>
        <v>0</v>
      </c>
      <c r="AL712" s="58">
        <f t="shared" si="611"/>
        <v>2.5615763546798034</v>
      </c>
      <c r="AM712" s="58">
        <f t="shared" si="612"/>
        <v>0</v>
      </c>
      <c r="AN712" s="58">
        <f t="shared" si="613"/>
        <v>5.1160587399336812</v>
      </c>
      <c r="AO712" s="56">
        <v>304.5</v>
      </c>
      <c r="AP712" s="56">
        <v>23.066666666666666</v>
      </c>
      <c r="AQ712" s="56">
        <v>70.36666666666666</v>
      </c>
      <c r="AR712" s="57">
        <f>SUM(AO712:AQ712)</f>
        <v>397.93333333333334</v>
      </c>
      <c r="AS712">
        <v>13</v>
      </c>
      <c r="AT712">
        <v>49</v>
      </c>
      <c r="AU712">
        <v>17</v>
      </c>
      <c r="AV712">
        <v>16</v>
      </c>
      <c r="AW712">
        <v>6</v>
      </c>
      <c r="AX712" s="9">
        <f t="shared" si="614"/>
        <v>1.960127324509968</v>
      </c>
      <c r="AY712" s="9">
        <f t="shared" si="615"/>
        <v>7.3881722231529574</v>
      </c>
      <c r="AZ712" s="9">
        <f t="shared" si="616"/>
        <v>2.5632434243591891</v>
      </c>
      <c r="BA712" s="9">
        <f t="shared" si="617"/>
        <v>2.412464399396884</v>
      </c>
      <c r="BB712" s="9">
        <f t="shared" si="618"/>
        <v>0.90467414977383143</v>
      </c>
      <c r="BC712" s="33">
        <f t="shared" si="619"/>
        <v>12.18</v>
      </c>
      <c r="BD712" s="33">
        <f t="shared" si="620"/>
        <v>2.8146666666666662</v>
      </c>
      <c r="BE712" s="33">
        <f t="shared" si="621"/>
        <v>0.92266666666666663</v>
      </c>
      <c r="BF712" s="42">
        <f>BI712-BG712-BH712</f>
        <v>9</v>
      </c>
      <c r="BG712" s="43">
        <v>2</v>
      </c>
      <c r="BH712" s="43">
        <v>0</v>
      </c>
      <c r="BI712" s="43">
        <v>11</v>
      </c>
      <c r="BJ712" s="42">
        <f>BM712-BK712-BL712</f>
        <v>13</v>
      </c>
      <c r="BK712" s="43">
        <v>0</v>
      </c>
      <c r="BL712" s="43">
        <v>6</v>
      </c>
      <c r="BM712" s="43">
        <v>19</v>
      </c>
      <c r="BN712" s="34">
        <f t="shared" si="596"/>
        <v>5.8388885967572071</v>
      </c>
      <c r="BO712" s="34">
        <f t="shared" si="597"/>
        <v>29.346064316085812</v>
      </c>
      <c r="BP712" s="33">
        <v>4.4830677308552991</v>
      </c>
      <c r="BQ712" s="33">
        <v>1.9178972414904008</v>
      </c>
      <c r="BR712" s="33">
        <v>-0.21328825724046743</v>
      </c>
      <c r="BS712" s="33">
        <v>-0.85417016408889879</v>
      </c>
      <c r="BT712" s="33">
        <v>-0.86007339519132509</v>
      </c>
      <c r="BU712" s="9">
        <f t="shared" si="598"/>
        <v>4.4734331558250089</v>
      </c>
      <c r="BV712" s="34">
        <f t="shared" si="599"/>
        <v>22.483329648978096</v>
      </c>
      <c r="BW712" s="33">
        <v>1.6877621418213031</v>
      </c>
      <c r="BX712" s="33">
        <v>7.8485626699981367E-2</v>
      </c>
      <c r="BY712" s="33">
        <v>2.7976143134328861</v>
      </c>
      <c r="BZ712" s="33">
        <v>-3.1984066410219727</v>
      </c>
      <c r="CA712" s="9">
        <f t="shared" si="600"/>
        <v>1.3654554409321982</v>
      </c>
      <c r="CB712" s="34">
        <f t="shared" si="601"/>
        <v>6.8627346671077145</v>
      </c>
      <c r="CC712" s="47">
        <v>34.441699999999997</v>
      </c>
      <c r="CD712">
        <v>263456</v>
      </c>
      <c r="CE712" s="68">
        <f t="shared" si="622"/>
        <v>864135.67999999993</v>
      </c>
      <c r="CF712" s="62">
        <v>6.4</v>
      </c>
      <c r="CG712" s="62">
        <v>7.8</v>
      </c>
      <c r="CH712" s="62">
        <v>-3.1</v>
      </c>
      <c r="CI712" s="62">
        <v>0.7</v>
      </c>
      <c r="CJ712" s="63">
        <f t="shared" si="623"/>
        <v>2.849196119666237</v>
      </c>
      <c r="CK712" s="62">
        <v>0.1</v>
      </c>
      <c r="CL712" s="63">
        <f t="shared" si="624"/>
        <v>0.40702801709517672</v>
      </c>
      <c r="CM712" s="62">
        <v>0.6</v>
      </c>
      <c r="CN712" t="s">
        <v>1930</v>
      </c>
      <c r="CO712" t="s">
        <v>57</v>
      </c>
      <c r="CP712" t="s">
        <v>2427</v>
      </c>
      <c r="CQ712" t="s">
        <v>2400</v>
      </c>
      <c r="CR712">
        <v>74</v>
      </c>
      <c r="CS712">
        <v>220</v>
      </c>
      <c r="CT712">
        <v>18</v>
      </c>
      <c r="CU712" t="s">
        <v>3402</v>
      </c>
      <c r="CZ712" s="72">
        <v>2000000</v>
      </c>
      <c r="DA712">
        <v>0</v>
      </c>
    </row>
    <row r="713" spans="1:105" x14ac:dyDescent="0.2">
      <c r="A713" s="38" t="s">
        <v>2452</v>
      </c>
      <c r="B713" t="s">
        <v>960</v>
      </c>
      <c r="C713" t="s">
        <v>960</v>
      </c>
      <c r="D713" s="82" t="s">
        <v>960</v>
      </c>
      <c r="E713" t="str">
        <f t="shared" ref="E713:E744" si="625">CONCATENATE(RIGHT(F713,LEN(F713)-SEARCH(" ",F713)), ", ", LEFT(F713, SEARCH(" ", F713)))</f>
        <v xml:space="preserve">Pisani, Fernando </v>
      </c>
      <c r="F713" t="s">
        <v>441</v>
      </c>
      <c r="G713" t="s">
        <v>1528</v>
      </c>
      <c r="H713">
        <v>77</v>
      </c>
      <c r="I713">
        <v>14</v>
      </c>
      <c r="J713">
        <v>14</v>
      </c>
      <c r="K713">
        <f>I713+J713</f>
        <v>28</v>
      </c>
      <c r="L713">
        <v>-1</v>
      </c>
      <c r="M713">
        <v>40</v>
      </c>
      <c r="N713">
        <v>142</v>
      </c>
      <c r="O713" s="4">
        <f t="shared" ref="O713:O744" si="626">IF(N713=0,0,I713/N713)</f>
        <v>9.8591549295774641E-2</v>
      </c>
      <c r="P713">
        <v>1757</v>
      </c>
      <c r="Q713">
        <v>0</v>
      </c>
      <c r="R713">
        <v>0</v>
      </c>
      <c r="S713">
        <v>8</v>
      </c>
      <c r="T713">
        <v>12</v>
      </c>
      <c r="U713" s="4">
        <f t="shared" ref="U713:U744" si="627">IF(S713+T713=0,0,S713/(S713+T713))</f>
        <v>0.4</v>
      </c>
      <c r="V713" s="40">
        <v>0.4</v>
      </c>
      <c r="W713">
        <v>2</v>
      </c>
      <c r="X713">
        <v>2</v>
      </c>
      <c r="Y713">
        <v>1</v>
      </c>
      <c r="Z713">
        <v>1</v>
      </c>
      <c r="AA713">
        <f>I713-W713-Y713</f>
        <v>11</v>
      </c>
      <c r="AB713">
        <f>J713-X713-Z713</f>
        <v>11</v>
      </c>
      <c r="AC713" s="9">
        <f t="shared" si="602"/>
        <v>3.9761431411530812</v>
      </c>
      <c r="AD713" s="9">
        <f t="shared" si="603"/>
        <v>3.9761431411530812</v>
      </c>
      <c r="AE713" s="9">
        <f t="shared" si="604"/>
        <v>1.5105740181268883</v>
      </c>
      <c r="AF713" s="9">
        <f t="shared" si="605"/>
        <v>1.5105740181268883</v>
      </c>
      <c r="AG713" s="9">
        <f t="shared" si="606"/>
        <v>13.872346388285575</v>
      </c>
      <c r="AH713" s="9">
        <f t="shared" si="607"/>
        <v>13.872346388285575</v>
      </c>
      <c r="AI713" s="6">
        <f t="shared" si="608"/>
        <v>2.5853009178168569</v>
      </c>
      <c r="AJ713" s="6">
        <f t="shared" si="609"/>
        <v>3.180914512922465</v>
      </c>
      <c r="AK713" s="6">
        <f t="shared" si="610"/>
        <v>0.90634441087613293</v>
      </c>
      <c r="AL713" s="6">
        <f t="shared" si="611"/>
        <v>2.7744692776571149</v>
      </c>
      <c r="AM713" s="6">
        <f t="shared" si="612"/>
        <v>0</v>
      </c>
      <c r="AN713" s="6">
        <f t="shared" si="613"/>
        <v>3.6253776435045317</v>
      </c>
      <c r="AO713" s="32">
        <v>951.5333333333333</v>
      </c>
      <c r="AP713" s="32">
        <v>150.9</v>
      </c>
      <c r="AQ713" s="32">
        <v>198.6</v>
      </c>
      <c r="AR713" s="32">
        <v>1301.0333333333333</v>
      </c>
      <c r="AS713" s="40">
        <v>40</v>
      </c>
      <c r="AT713" s="40">
        <v>88</v>
      </c>
      <c r="AU713" s="40">
        <v>66</v>
      </c>
      <c r="AV713" s="40">
        <v>41</v>
      </c>
      <c r="AW713" s="40">
        <v>45</v>
      </c>
      <c r="AX713" s="9">
        <f t="shared" si="614"/>
        <v>1.844687556045195</v>
      </c>
      <c r="AY713" s="9">
        <f t="shared" si="615"/>
        <v>4.0583126232994289</v>
      </c>
      <c r="AZ713" s="9">
        <f t="shared" si="616"/>
        <v>3.0437344674745717</v>
      </c>
      <c r="BA713" s="9">
        <f t="shared" si="617"/>
        <v>1.8908047449463248</v>
      </c>
      <c r="BB713" s="9">
        <f t="shared" si="618"/>
        <v>2.075273500550844</v>
      </c>
      <c r="BC713" s="9">
        <f t="shared" si="619"/>
        <v>12.357575757575757</v>
      </c>
      <c r="BD713" s="9">
        <f t="shared" si="620"/>
        <v>2.5792207792207793</v>
      </c>
      <c r="BE713" s="9">
        <f t="shared" si="621"/>
        <v>1.9597402597402598</v>
      </c>
      <c r="BF713" s="3">
        <v>41</v>
      </c>
      <c r="BG713" s="3">
        <v>8</v>
      </c>
      <c r="BH713" s="3">
        <v>3</v>
      </c>
      <c r="BI713" s="3">
        <v>52</v>
      </c>
      <c r="BJ713" s="3">
        <v>44</v>
      </c>
      <c r="BK713" s="3">
        <v>0</v>
      </c>
      <c r="BL713" s="3">
        <v>12</v>
      </c>
      <c r="BM713" s="3">
        <v>56</v>
      </c>
      <c r="BN713" s="34">
        <f t="shared" ref="BN713:BN744" si="628">BU713+CA713</f>
        <v>36.359450594080059</v>
      </c>
      <c r="BO713" s="34">
        <f t="shared" ref="BO713:BO744" si="629">BN713/AR713*2000</f>
        <v>55.893188379616291</v>
      </c>
      <c r="BP713" s="34">
        <v>9.6679413662554747</v>
      </c>
      <c r="BQ713" s="34">
        <v>-2.0142941869779003</v>
      </c>
      <c r="BR713" s="34">
        <v>-0.51297194825026748</v>
      </c>
      <c r="BS713" s="34">
        <v>1.086425615650326</v>
      </c>
      <c r="BT713" s="34">
        <v>2.8147958225100926</v>
      </c>
      <c r="BU713" s="34">
        <f t="shared" ref="BU713:BU744" si="630">SUM(BP713:BT713)</f>
        <v>11.041896669187725</v>
      </c>
      <c r="BV713" s="34">
        <f t="shared" ref="BV713:BV744" si="631">BU713/AR713*2000</f>
        <v>16.974041150656237</v>
      </c>
      <c r="BW713" s="34">
        <v>6.6287813478373971</v>
      </c>
      <c r="BX713" s="34">
        <v>0.7417403755290739</v>
      </c>
      <c r="BY713" s="34">
        <v>14.429145360256442</v>
      </c>
      <c r="BZ713" s="34">
        <v>3.5178868412694229</v>
      </c>
      <c r="CA713" s="34">
        <f t="shared" ref="CA713:CA744" si="632">SUM(BW713:BZ713)</f>
        <v>25.317553924892337</v>
      </c>
      <c r="CB713" s="34">
        <f t="shared" ref="CB713:CB744" si="633">CA713/AR713*2000</f>
        <v>38.919147228960064</v>
      </c>
      <c r="CC713" s="15">
        <v>51</v>
      </c>
      <c r="CD713" s="7">
        <v>1377966</v>
      </c>
      <c r="CE713" s="68">
        <f t="shared" si="622"/>
        <v>1467444.3116883119</v>
      </c>
      <c r="CF713" s="9">
        <v>25.2</v>
      </c>
      <c r="CG713" s="9">
        <v>26.3</v>
      </c>
      <c r="CH713" s="9">
        <v>9.6999999999999993</v>
      </c>
      <c r="CI713" s="9">
        <v>-0.8</v>
      </c>
      <c r="CJ713" s="9">
        <f t="shared" si="623"/>
        <v>-0.96938363357298662</v>
      </c>
      <c r="CK713" s="9">
        <v>4.3</v>
      </c>
      <c r="CL713" s="9">
        <f t="shared" si="624"/>
        <v>5.2104370304548029</v>
      </c>
      <c r="CM713" s="9">
        <v>3.4</v>
      </c>
      <c r="CN713" t="s">
        <v>1572</v>
      </c>
      <c r="CO713" t="s">
        <v>2416</v>
      </c>
      <c r="CP713" t="s">
        <v>2417</v>
      </c>
      <c r="CQ713" t="s">
        <v>2400</v>
      </c>
      <c r="CR713">
        <v>73</v>
      </c>
      <c r="CS713">
        <v>205</v>
      </c>
      <c r="CT713">
        <v>34</v>
      </c>
      <c r="CU713" t="s">
        <v>3402</v>
      </c>
      <c r="CV713" t="s">
        <v>2382</v>
      </c>
      <c r="CW713">
        <v>3</v>
      </c>
      <c r="CX713">
        <v>1</v>
      </c>
      <c r="CY713">
        <v>0</v>
      </c>
      <c r="CZ713" s="70"/>
      <c r="DA713">
        <v>0</v>
      </c>
    </row>
    <row r="714" spans="1:105" s="18" customFormat="1" x14ac:dyDescent="0.2">
      <c r="A714" s="44" t="s">
        <v>2372</v>
      </c>
      <c r="B714" s="43" t="s">
        <v>960</v>
      </c>
      <c r="C714" s="43" t="s">
        <v>960</v>
      </c>
      <c r="D714" s="82" t="s">
        <v>960</v>
      </c>
      <c r="E714" s="42" t="str">
        <f t="shared" si="625"/>
        <v xml:space="preserve">Pisani, Fernando </v>
      </c>
      <c r="F714" s="42" t="s">
        <v>441</v>
      </c>
      <c r="G714" s="45" t="s">
        <v>1528</v>
      </c>
      <c r="H714" s="43">
        <v>56</v>
      </c>
      <c r="I714" s="64">
        <v>13</v>
      </c>
      <c r="J714" s="64">
        <v>9</v>
      </c>
      <c r="K714" s="64">
        <v>22</v>
      </c>
      <c r="L714" s="43">
        <v>-5</v>
      </c>
      <c r="M714">
        <v>28</v>
      </c>
      <c r="N714">
        <v>96</v>
      </c>
      <c r="O714" s="4">
        <f t="shared" si="626"/>
        <v>0.13541666666666666</v>
      </c>
      <c r="P714"/>
      <c r="Q714">
        <v>3</v>
      </c>
      <c r="R714">
        <v>0</v>
      </c>
      <c r="S714">
        <v>2</v>
      </c>
      <c r="T714">
        <v>5</v>
      </c>
      <c r="U714" s="4">
        <f t="shared" si="627"/>
        <v>0.2857142857142857</v>
      </c>
      <c r="V714">
        <v>0.2</v>
      </c>
      <c r="W714">
        <v>4</v>
      </c>
      <c r="X714">
        <v>1</v>
      </c>
      <c r="Y714">
        <v>0</v>
      </c>
      <c r="Z714">
        <v>0</v>
      </c>
      <c r="AA714">
        <v>9</v>
      </c>
      <c r="AB714">
        <v>8</v>
      </c>
      <c r="AC714" s="9">
        <f t="shared" si="602"/>
        <v>11.812961443806401</v>
      </c>
      <c r="AD714" s="9">
        <f t="shared" si="603"/>
        <v>2.9532403609516003</v>
      </c>
      <c r="AE714" s="9">
        <f t="shared" si="604"/>
        <v>0</v>
      </c>
      <c r="AF714" s="9">
        <f t="shared" si="605"/>
        <v>0</v>
      </c>
      <c r="AG714" s="9">
        <f t="shared" si="606"/>
        <v>15.756838905775076</v>
      </c>
      <c r="AH714" s="9">
        <f t="shared" si="607"/>
        <v>14.006079027355625</v>
      </c>
      <c r="AI714" s="58">
        <f t="shared" si="608"/>
        <v>2.2759878419452892</v>
      </c>
      <c r="AJ714" s="58">
        <f t="shared" si="609"/>
        <v>5.9064807219032005</v>
      </c>
      <c r="AK714" s="58">
        <f t="shared" si="610"/>
        <v>0</v>
      </c>
      <c r="AL714" s="58">
        <f t="shared" si="611"/>
        <v>2.7136778115501521</v>
      </c>
      <c r="AM714" s="58">
        <f t="shared" si="612"/>
        <v>0</v>
      </c>
      <c r="AN714" s="58">
        <f t="shared" si="613"/>
        <v>5.1879428365557825</v>
      </c>
      <c r="AO714" s="56">
        <v>685.41666666666663</v>
      </c>
      <c r="AP714" s="56">
        <v>101.58333333333331</v>
      </c>
      <c r="AQ714" s="56">
        <v>138.78333333333333</v>
      </c>
      <c r="AR714" s="57">
        <f>SUM(AO714:AQ714)</f>
        <v>925.7833333333333</v>
      </c>
      <c r="AS714">
        <v>14</v>
      </c>
      <c r="AT714">
        <v>41</v>
      </c>
      <c r="AU714">
        <v>29</v>
      </c>
      <c r="AV714">
        <v>22</v>
      </c>
      <c r="AW714">
        <v>20</v>
      </c>
      <c r="AX714" s="9">
        <f t="shared" si="614"/>
        <v>0.90733973031846904</v>
      </c>
      <c r="AY714" s="9">
        <f t="shared" si="615"/>
        <v>2.6572092102183738</v>
      </c>
      <c r="AZ714" s="9">
        <f t="shared" si="616"/>
        <v>1.8794894413739718</v>
      </c>
      <c r="BA714" s="9">
        <f t="shared" si="617"/>
        <v>1.4258195762147372</v>
      </c>
      <c r="BB714" s="9">
        <f t="shared" si="618"/>
        <v>1.29619961474067</v>
      </c>
      <c r="BC714" s="33">
        <f t="shared" si="619"/>
        <v>12.239583333333332</v>
      </c>
      <c r="BD714" s="33">
        <f t="shared" si="620"/>
        <v>2.4782738095238095</v>
      </c>
      <c r="BE714" s="33">
        <f t="shared" si="621"/>
        <v>1.8139880952380949</v>
      </c>
      <c r="BF714" s="42">
        <f>BI714-BG714-BH714</f>
        <v>26</v>
      </c>
      <c r="BG714" s="43">
        <v>10</v>
      </c>
      <c r="BH714" s="43">
        <v>0</v>
      </c>
      <c r="BI714" s="43">
        <v>36</v>
      </c>
      <c r="BJ714" s="42">
        <f>BM714-BK714-BL714</f>
        <v>31</v>
      </c>
      <c r="BK714" s="43">
        <v>0</v>
      </c>
      <c r="BL714" s="43">
        <v>12</v>
      </c>
      <c r="BM714" s="43">
        <v>43</v>
      </c>
      <c r="BN714" s="34">
        <f t="shared" si="628"/>
        <v>25.361206839589663</v>
      </c>
      <c r="BO714" s="34">
        <f t="shared" si="629"/>
        <v>54.78864422472428</v>
      </c>
      <c r="BP714" s="33">
        <v>9.6144649669526085</v>
      </c>
      <c r="BQ714" s="33">
        <v>3.8466441847370336</v>
      </c>
      <c r="BR714" s="33">
        <v>-1.7377936131857814</v>
      </c>
      <c r="BS714" s="33">
        <v>-1.6846695775386689</v>
      </c>
      <c r="BT714" s="33">
        <v>5.9266168838949929</v>
      </c>
      <c r="BU714" s="9">
        <f t="shared" si="630"/>
        <v>15.965262844860185</v>
      </c>
      <c r="BV714" s="34">
        <f t="shared" si="631"/>
        <v>34.49027924790218</v>
      </c>
      <c r="BW714" s="33">
        <v>3.3396452930832994</v>
      </c>
      <c r="BX714" s="33">
        <v>0.34564298752629069</v>
      </c>
      <c r="BY714" s="33">
        <v>5.4324804961411983</v>
      </c>
      <c r="BZ714" s="33">
        <v>0.27817521797869244</v>
      </c>
      <c r="CA714" s="9">
        <f t="shared" si="632"/>
        <v>9.3959439947294801</v>
      </c>
      <c r="CB714" s="34">
        <f t="shared" si="633"/>
        <v>20.298364976822107</v>
      </c>
      <c r="CC714" s="47">
        <v>44.041702000000001</v>
      </c>
      <c r="CD714">
        <v>1495405</v>
      </c>
      <c r="CE714" s="68">
        <f t="shared" si="622"/>
        <v>2189700.1785714286</v>
      </c>
      <c r="CF714" s="62">
        <v>17.2</v>
      </c>
      <c r="CG714" s="62">
        <v>18.2</v>
      </c>
      <c r="CH714" s="62">
        <v>-1.2</v>
      </c>
      <c r="CI714" s="62">
        <v>1.2</v>
      </c>
      <c r="CJ714" s="63">
        <f t="shared" si="623"/>
        <v>2.0580542811816662</v>
      </c>
      <c r="CK714" s="62">
        <v>1.1000000000000001</v>
      </c>
      <c r="CL714" s="63">
        <f t="shared" si="624"/>
        <v>1.8865497577498611</v>
      </c>
      <c r="CM714" s="62">
        <v>3.1</v>
      </c>
      <c r="CN714" t="s">
        <v>1933</v>
      </c>
      <c r="CO714" t="s">
        <v>2416</v>
      </c>
      <c r="CP714" t="s">
        <v>2417</v>
      </c>
      <c r="CQ714" t="s">
        <v>2400</v>
      </c>
      <c r="CR714">
        <v>73</v>
      </c>
      <c r="CS714">
        <v>205</v>
      </c>
      <c r="CT714">
        <v>34</v>
      </c>
      <c r="CU714" t="s">
        <v>3402</v>
      </c>
      <c r="CV714"/>
      <c r="CW714"/>
      <c r="CX714"/>
      <c r="CY714"/>
      <c r="CZ714" s="72">
        <v>2500000</v>
      </c>
      <c r="DA714">
        <v>0</v>
      </c>
    </row>
    <row r="715" spans="1:105" x14ac:dyDescent="0.2">
      <c r="A715" s="38" t="s">
        <v>2452</v>
      </c>
      <c r="B715" t="s">
        <v>970</v>
      </c>
      <c r="C715" t="s">
        <v>960</v>
      </c>
      <c r="D715" s="82" t="s">
        <v>960</v>
      </c>
      <c r="E715" t="str">
        <f t="shared" si="625"/>
        <v xml:space="preserve">Sanderson, Geoff </v>
      </c>
      <c r="F715" t="s">
        <v>511</v>
      </c>
      <c r="G715" t="s">
        <v>1540</v>
      </c>
      <c r="H715">
        <v>58</v>
      </c>
      <c r="I715">
        <v>11</v>
      </c>
      <c r="J715">
        <v>18</v>
      </c>
      <c r="K715">
        <f>I715+J715</f>
        <v>29</v>
      </c>
      <c r="L715">
        <v>-16</v>
      </c>
      <c r="M715">
        <v>44</v>
      </c>
      <c r="N715">
        <v>143</v>
      </c>
      <c r="O715" s="4">
        <f t="shared" si="626"/>
        <v>7.6923076923076927E-2</v>
      </c>
      <c r="P715">
        <v>1073</v>
      </c>
      <c r="Q715">
        <v>2</v>
      </c>
      <c r="R715">
        <v>0</v>
      </c>
      <c r="S715">
        <v>68</v>
      </c>
      <c r="T715">
        <v>95</v>
      </c>
      <c r="U715" s="4">
        <f t="shared" si="627"/>
        <v>0.41717791411042943</v>
      </c>
      <c r="V715" s="40">
        <v>4.7</v>
      </c>
      <c r="W715">
        <v>3</v>
      </c>
      <c r="X715">
        <v>4</v>
      </c>
      <c r="Y715">
        <v>0</v>
      </c>
      <c r="Z715">
        <v>1</v>
      </c>
      <c r="AA715">
        <f>I715-W715-Y715</f>
        <v>8</v>
      </c>
      <c r="AB715">
        <f>J715-X715-Z715</f>
        <v>13</v>
      </c>
      <c r="AC715" s="9">
        <f t="shared" si="602"/>
        <v>5.2406832298136647</v>
      </c>
      <c r="AD715" s="9">
        <f t="shared" si="603"/>
        <v>6.9875776397515539</v>
      </c>
      <c r="AE715" s="9">
        <f t="shared" si="604"/>
        <v>0</v>
      </c>
      <c r="AF715" s="9">
        <f t="shared" si="605"/>
        <v>11.104256631708822</v>
      </c>
      <c r="AG715" s="9">
        <f t="shared" si="606"/>
        <v>15.690974965267371</v>
      </c>
      <c r="AH715" s="9">
        <f t="shared" si="607"/>
        <v>25.49783431855948</v>
      </c>
      <c r="AI715" s="6">
        <f t="shared" si="608"/>
        <v>2.549783431855948</v>
      </c>
      <c r="AJ715" s="6">
        <f t="shared" si="609"/>
        <v>4.8913043478260869</v>
      </c>
      <c r="AK715" s="6">
        <f t="shared" si="610"/>
        <v>2.2208513263417644</v>
      </c>
      <c r="AL715" s="6">
        <f t="shared" si="611"/>
        <v>3.9227437413168427</v>
      </c>
      <c r="AM715" s="6">
        <f t="shared" si="612"/>
        <v>0.69875776397515532</v>
      </c>
      <c r="AN715" s="6">
        <f t="shared" si="613"/>
        <v>4.4417026526835288</v>
      </c>
      <c r="AO715" s="33">
        <v>611.81666666666672</v>
      </c>
      <c r="AP715" s="33">
        <v>171.73333333333332</v>
      </c>
      <c r="AQ715" s="33">
        <v>27.016666666666666</v>
      </c>
      <c r="AR715" s="32">
        <v>810.56666666666672</v>
      </c>
      <c r="AS715" s="40">
        <v>9</v>
      </c>
      <c r="AT715" s="40">
        <v>16</v>
      </c>
      <c r="AU715" s="40">
        <v>46</v>
      </c>
      <c r="AV715" s="40">
        <v>66</v>
      </c>
      <c r="AW715" s="40">
        <v>21</v>
      </c>
      <c r="AX715" s="9">
        <f t="shared" si="614"/>
        <v>0.66620060040301021</v>
      </c>
      <c r="AY715" s="9">
        <f t="shared" si="615"/>
        <v>1.1843566229386848</v>
      </c>
      <c r="AZ715" s="9">
        <f t="shared" si="616"/>
        <v>3.4050252909487186</v>
      </c>
      <c r="BA715" s="9">
        <f t="shared" si="617"/>
        <v>4.8854710696220751</v>
      </c>
      <c r="BB715" s="9">
        <f t="shared" si="618"/>
        <v>1.5544680676070239</v>
      </c>
      <c r="BC715" s="9">
        <f t="shared" si="619"/>
        <v>10.548563218390806</v>
      </c>
      <c r="BD715" s="9">
        <f t="shared" si="620"/>
        <v>0.4658045977011494</v>
      </c>
      <c r="BE715" s="9">
        <f t="shared" si="621"/>
        <v>2.9609195402298849</v>
      </c>
      <c r="BF715" s="3">
        <v>26</v>
      </c>
      <c r="BG715" s="3">
        <v>14</v>
      </c>
      <c r="BH715" s="3">
        <v>1</v>
      </c>
      <c r="BI715" s="3">
        <v>41</v>
      </c>
      <c r="BJ715" s="3">
        <v>40</v>
      </c>
      <c r="BK715" s="3">
        <v>2</v>
      </c>
      <c r="BL715" s="3">
        <v>2</v>
      </c>
      <c r="BM715" s="3">
        <v>44</v>
      </c>
      <c r="BN715" s="34">
        <f t="shared" si="628"/>
        <v>7.7677412980070706</v>
      </c>
      <c r="BO715" s="34">
        <f t="shared" si="629"/>
        <v>19.166199690768771</v>
      </c>
      <c r="BP715" s="34">
        <v>12.13011539916042</v>
      </c>
      <c r="BQ715" s="34">
        <v>-9.1342885094287909E-2</v>
      </c>
      <c r="BR715" s="34">
        <v>-0.27361921211965828</v>
      </c>
      <c r="BS715" s="34">
        <v>0.76434453227454391</v>
      </c>
      <c r="BT715" s="34">
        <v>-1.2046237934672999</v>
      </c>
      <c r="BU715" s="34">
        <f t="shared" si="630"/>
        <v>11.324874040753716</v>
      </c>
      <c r="BV715" s="34">
        <f t="shared" si="631"/>
        <v>27.943103279402187</v>
      </c>
      <c r="BW715" s="34">
        <v>0.12626960820660049</v>
      </c>
      <c r="BX715" s="34">
        <v>0.11366556410461719</v>
      </c>
      <c r="BY715" s="34">
        <v>1.761901585586175</v>
      </c>
      <c r="BZ715" s="34">
        <v>-5.5589695006440385</v>
      </c>
      <c r="CA715" s="34">
        <f t="shared" si="632"/>
        <v>-3.5571327427466457</v>
      </c>
      <c r="CB715" s="34">
        <f t="shared" si="633"/>
        <v>-8.776903588633413</v>
      </c>
      <c r="CC715" s="15">
        <v>25</v>
      </c>
      <c r="CD715" s="7">
        <v>464993</v>
      </c>
      <c r="CE715" s="68">
        <f t="shared" si="622"/>
        <v>657403.89655172406</v>
      </c>
      <c r="CF715" s="9">
        <v>19.5</v>
      </c>
      <c r="CG715" s="9">
        <v>15.5</v>
      </c>
      <c r="CH715" s="9">
        <v>-1.1000000000000001</v>
      </c>
      <c r="CI715" s="9">
        <v>1.2</v>
      </c>
      <c r="CJ715" s="9">
        <f t="shared" si="623"/>
        <v>2.3778463977278355</v>
      </c>
      <c r="CK715" s="9">
        <v>-0.1</v>
      </c>
      <c r="CL715" s="9">
        <f t="shared" si="624"/>
        <v>-0.19815386647731964</v>
      </c>
      <c r="CM715" s="9">
        <v>1.2</v>
      </c>
      <c r="CN715" t="s">
        <v>2987</v>
      </c>
      <c r="CO715" t="s">
        <v>2988</v>
      </c>
      <c r="CP715" t="s">
        <v>2989</v>
      </c>
      <c r="CQ715" t="s">
        <v>2400</v>
      </c>
      <c r="CR715">
        <v>72</v>
      </c>
      <c r="CS715">
        <v>190</v>
      </c>
      <c r="CU715" t="s">
        <v>3402</v>
      </c>
      <c r="CV715" t="s">
        <v>2382</v>
      </c>
      <c r="CW715">
        <v>1</v>
      </c>
      <c r="CX715">
        <v>0</v>
      </c>
      <c r="CY715">
        <v>0</v>
      </c>
      <c r="CZ715" s="70"/>
      <c r="DA715">
        <v>0</v>
      </c>
    </row>
    <row r="716" spans="1:105" x14ac:dyDescent="0.2">
      <c r="A716" s="44" t="s">
        <v>2372</v>
      </c>
      <c r="B716" s="43" t="s">
        <v>970</v>
      </c>
      <c r="C716" s="43" t="s">
        <v>960</v>
      </c>
      <c r="D716" s="82" t="s">
        <v>960</v>
      </c>
      <c r="E716" s="42" t="str">
        <f t="shared" si="625"/>
        <v xml:space="preserve">Sanderson, Geoff </v>
      </c>
      <c r="F716" s="42" t="s">
        <v>511</v>
      </c>
      <c r="G716" s="45" t="s">
        <v>1540</v>
      </c>
      <c r="H716" s="43">
        <v>41</v>
      </c>
      <c r="I716" s="64">
        <v>3</v>
      </c>
      <c r="J716" s="64">
        <v>10</v>
      </c>
      <c r="K716" s="64">
        <v>13</v>
      </c>
      <c r="L716" s="43">
        <v>-7</v>
      </c>
      <c r="M716">
        <v>16</v>
      </c>
      <c r="N716">
        <v>40</v>
      </c>
      <c r="O716" s="4">
        <f t="shared" si="626"/>
        <v>7.4999999999999997E-2</v>
      </c>
      <c r="Q716">
        <v>0</v>
      </c>
      <c r="R716">
        <v>0</v>
      </c>
      <c r="S716">
        <v>12</v>
      </c>
      <c r="T716">
        <v>11</v>
      </c>
      <c r="U716" s="4">
        <f t="shared" si="627"/>
        <v>0.52173913043478259</v>
      </c>
      <c r="V716">
        <v>0.9</v>
      </c>
      <c r="W716">
        <v>0</v>
      </c>
      <c r="X716">
        <v>1</v>
      </c>
      <c r="Y716">
        <v>0</v>
      </c>
      <c r="Z716">
        <v>1</v>
      </c>
      <c r="AA716">
        <v>3</v>
      </c>
      <c r="AB716">
        <v>8</v>
      </c>
      <c r="AC716" s="9">
        <f t="shared" si="602"/>
        <v>0</v>
      </c>
      <c r="AD716" s="9">
        <f t="shared" si="603"/>
        <v>12.303485987696515</v>
      </c>
      <c r="AE716" s="9">
        <f t="shared" si="604"/>
        <v>0</v>
      </c>
      <c r="AF716" s="9">
        <f t="shared" si="605"/>
        <v>16.635859519408502</v>
      </c>
      <c r="AG716" s="9">
        <f t="shared" si="606"/>
        <v>9.6260974196711064</v>
      </c>
      <c r="AH716" s="9">
        <f t="shared" si="607"/>
        <v>25.669593119122954</v>
      </c>
      <c r="AI716" s="58">
        <f t="shared" si="608"/>
        <v>2.0856544409287401</v>
      </c>
      <c r="AJ716" s="58">
        <f t="shared" si="609"/>
        <v>2.4606971975393028</v>
      </c>
      <c r="AK716" s="58">
        <f t="shared" si="610"/>
        <v>3.3271719038817</v>
      </c>
      <c r="AL716" s="58">
        <f t="shared" si="611"/>
        <v>3.369134096884888</v>
      </c>
      <c r="AM716" s="58">
        <f t="shared" si="612"/>
        <v>0</v>
      </c>
      <c r="AN716" s="58">
        <f t="shared" si="613"/>
        <v>3.3271719038817</v>
      </c>
      <c r="AO716" s="56">
        <v>373.98333333333335</v>
      </c>
      <c r="AP716" s="56">
        <v>24.383333333333333</v>
      </c>
      <c r="AQ716" s="56">
        <v>18.033333333333335</v>
      </c>
      <c r="AR716" s="57">
        <f>SUM(AO716:AQ716)</f>
        <v>416.40000000000003</v>
      </c>
      <c r="AS716">
        <v>7</v>
      </c>
      <c r="AT716">
        <v>8</v>
      </c>
      <c r="AU716">
        <v>11</v>
      </c>
      <c r="AV716">
        <v>18</v>
      </c>
      <c r="AW716">
        <v>20</v>
      </c>
      <c r="AX716" s="9">
        <f t="shared" si="614"/>
        <v>1.0086455331412103</v>
      </c>
      <c r="AY716" s="9">
        <f t="shared" si="615"/>
        <v>1.1527377521613831</v>
      </c>
      <c r="AZ716" s="9">
        <f t="shared" si="616"/>
        <v>1.5850144092219018</v>
      </c>
      <c r="BA716" s="9">
        <f t="shared" si="617"/>
        <v>2.5936599423631121</v>
      </c>
      <c r="BB716" s="9">
        <f t="shared" si="618"/>
        <v>2.8818443804034577</v>
      </c>
      <c r="BC716" s="33">
        <f t="shared" si="619"/>
        <v>9.1215447154471541</v>
      </c>
      <c r="BD716" s="33">
        <f t="shared" si="620"/>
        <v>0.43983739837398378</v>
      </c>
      <c r="BE716" s="33">
        <f t="shared" si="621"/>
        <v>0.59471544715447155</v>
      </c>
      <c r="BF716" s="42">
        <f>BI716-BG716-BH716</f>
        <v>13</v>
      </c>
      <c r="BG716" s="43">
        <v>1</v>
      </c>
      <c r="BH716" s="43">
        <v>1</v>
      </c>
      <c r="BI716" s="43">
        <v>15</v>
      </c>
      <c r="BJ716" s="42">
        <f>BM716-BK716-BL716</f>
        <v>21</v>
      </c>
      <c r="BK716" s="43">
        <v>0</v>
      </c>
      <c r="BL716" s="43">
        <v>1</v>
      </c>
      <c r="BM716" s="43">
        <v>22</v>
      </c>
      <c r="BN716" s="34">
        <f t="shared" si="628"/>
        <v>5.7757448116610171</v>
      </c>
      <c r="BO716" s="34">
        <f t="shared" si="629"/>
        <v>27.741329546882884</v>
      </c>
      <c r="BP716" s="33">
        <v>4.4517072643171938</v>
      </c>
      <c r="BQ716" s="33">
        <v>-0.12200652171844298</v>
      </c>
      <c r="BR716" s="33">
        <v>0.40988013378460558</v>
      </c>
      <c r="BS716" s="33">
        <v>0.89825308121266922</v>
      </c>
      <c r="BT716" s="33">
        <v>-0.86007339519132509</v>
      </c>
      <c r="BU716" s="9">
        <f t="shared" si="630"/>
        <v>4.7777605624047004</v>
      </c>
      <c r="BV716" s="34">
        <f t="shared" si="631"/>
        <v>22.947937379465419</v>
      </c>
      <c r="BW716" s="33">
        <v>0.74193592904619765</v>
      </c>
      <c r="BX716" s="33">
        <v>8.2965658859879152E-2</v>
      </c>
      <c r="BY716" s="33">
        <v>0.99253437523707921</v>
      </c>
      <c r="BZ716" s="33">
        <v>-0.81945171388683957</v>
      </c>
      <c r="CA716" s="9">
        <f t="shared" si="632"/>
        <v>0.99798424925631646</v>
      </c>
      <c r="CB716" s="34">
        <f t="shared" si="633"/>
        <v>4.7933921674174655</v>
      </c>
      <c r="CC716" s="47">
        <v>43.139263</v>
      </c>
      <c r="CD716">
        <v>253864</v>
      </c>
      <c r="CE716" s="68">
        <f t="shared" si="622"/>
        <v>507728</v>
      </c>
      <c r="CF716" s="62">
        <v>9.5</v>
      </c>
      <c r="CG716" s="62">
        <v>9.1</v>
      </c>
      <c r="CH716" s="62">
        <v>-4.7</v>
      </c>
      <c r="CI716" s="62">
        <v>0.3</v>
      </c>
      <c r="CJ716" s="63">
        <f t="shared" si="623"/>
        <v>1.3077118674851973</v>
      </c>
      <c r="CK716" s="62">
        <v>-0.5</v>
      </c>
      <c r="CL716" s="63">
        <f t="shared" si="624"/>
        <v>-2.1795197791419954</v>
      </c>
      <c r="CM716" s="62">
        <v>-0.5</v>
      </c>
      <c r="CN716" t="s">
        <v>1947</v>
      </c>
      <c r="CO716" t="s">
        <v>2988</v>
      </c>
      <c r="CP716" t="s">
        <v>2989</v>
      </c>
      <c r="CQ716" t="s">
        <v>2400</v>
      </c>
      <c r="CR716">
        <v>72</v>
      </c>
      <c r="CS716">
        <v>190</v>
      </c>
      <c r="CT716">
        <v>8</v>
      </c>
      <c r="CU716" t="s">
        <v>3402</v>
      </c>
      <c r="CZ716" s="72">
        <v>1500000</v>
      </c>
      <c r="DA716">
        <v>0</v>
      </c>
    </row>
    <row r="717" spans="1:105" x14ac:dyDescent="0.2">
      <c r="A717" s="38" t="s">
        <v>2452</v>
      </c>
      <c r="B717" t="s">
        <v>530</v>
      </c>
      <c r="C717" t="s">
        <v>530</v>
      </c>
      <c r="D717" t="s">
        <v>960</v>
      </c>
      <c r="E717" t="str">
        <f t="shared" si="625"/>
        <v xml:space="preserve">Brule, Gilbert </v>
      </c>
      <c r="F717" t="s">
        <v>2536</v>
      </c>
      <c r="G717" t="s">
        <v>1537</v>
      </c>
      <c r="H717">
        <v>78</v>
      </c>
      <c r="I717">
        <v>9</v>
      </c>
      <c r="J717">
        <v>10</v>
      </c>
      <c r="K717">
        <f>I717+J717</f>
        <v>19</v>
      </c>
      <c r="L717">
        <v>-21</v>
      </c>
      <c r="M717">
        <v>28</v>
      </c>
      <c r="N717">
        <v>98</v>
      </c>
      <c r="O717" s="4">
        <f t="shared" si="626"/>
        <v>9.1836734693877556E-2</v>
      </c>
      <c r="P717">
        <v>1135</v>
      </c>
      <c r="Q717">
        <v>0</v>
      </c>
      <c r="R717">
        <v>0</v>
      </c>
      <c r="S717">
        <v>123</v>
      </c>
      <c r="T717">
        <v>145</v>
      </c>
      <c r="U717" s="4">
        <f t="shared" si="627"/>
        <v>0.45895522388059701</v>
      </c>
      <c r="V717" s="40">
        <v>6</v>
      </c>
      <c r="W717">
        <v>3</v>
      </c>
      <c r="X717">
        <v>4</v>
      </c>
      <c r="Y717">
        <v>0</v>
      </c>
      <c r="Z717">
        <v>0</v>
      </c>
      <c r="AA717">
        <f>I717-W717-Y717</f>
        <v>6</v>
      </c>
      <c r="AB717">
        <f>J717-X717-Z717</f>
        <v>6</v>
      </c>
      <c r="AC717" s="9">
        <f t="shared" si="602"/>
        <v>6.8130204390613178</v>
      </c>
      <c r="AD717" s="9">
        <f t="shared" si="603"/>
        <v>9.0840272520817571</v>
      </c>
      <c r="AE717" s="9">
        <f t="shared" si="604"/>
        <v>0</v>
      </c>
      <c r="AF717" s="9">
        <f t="shared" si="605"/>
        <v>0</v>
      </c>
      <c r="AG717" s="9">
        <f t="shared" si="606"/>
        <v>10.348048961602032</v>
      </c>
      <c r="AH717" s="9">
        <f t="shared" si="607"/>
        <v>10.348048961602032</v>
      </c>
      <c r="AI717" s="6">
        <f t="shared" si="608"/>
        <v>1.293506120200254</v>
      </c>
      <c r="AJ717" s="6">
        <f t="shared" si="609"/>
        <v>4.5420136260408785</v>
      </c>
      <c r="AK717" s="6">
        <f t="shared" si="610"/>
        <v>0</v>
      </c>
      <c r="AL717" s="6">
        <f t="shared" si="611"/>
        <v>2.7594797230938752</v>
      </c>
      <c r="AM717" s="6">
        <f t="shared" si="612"/>
        <v>1.3626040878122636</v>
      </c>
      <c r="AN717" s="6">
        <f t="shared" si="613"/>
        <v>23.376623376623378</v>
      </c>
      <c r="AO717" s="32">
        <v>695.7833333333333</v>
      </c>
      <c r="AP717" s="32">
        <v>132.1</v>
      </c>
      <c r="AQ717" s="32">
        <v>2.5666666666666664</v>
      </c>
      <c r="AR717" s="32">
        <v>830.45</v>
      </c>
      <c r="AS717" s="40">
        <v>17</v>
      </c>
      <c r="AT717" s="40">
        <v>80</v>
      </c>
      <c r="AU717" s="40">
        <v>25</v>
      </c>
      <c r="AV717" s="40">
        <v>19</v>
      </c>
      <c r="AW717" s="40">
        <v>13</v>
      </c>
      <c r="AX717" s="9">
        <f t="shared" si="614"/>
        <v>1.2282497441146365</v>
      </c>
      <c r="AY717" s="9">
        <f t="shared" si="615"/>
        <v>5.7799987958335839</v>
      </c>
      <c r="AZ717" s="9">
        <f t="shared" si="616"/>
        <v>1.8062496236979948</v>
      </c>
      <c r="BA717" s="9">
        <f t="shared" si="617"/>
        <v>1.3727497140104763</v>
      </c>
      <c r="BB717" s="9">
        <f t="shared" si="618"/>
        <v>0.93924980432295735</v>
      </c>
      <c r="BC717" s="9">
        <f t="shared" si="619"/>
        <v>8.9202991452991451</v>
      </c>
      <c r="BD717" s="9">
        <f t="shared" si="620"/>
        <v>3.29059829059829E-2</v>
      </c>
      <c r="BE717" s="9">
        <f t="shared" si="621"/>
        <v>1.6935897435897436</v>
      </c>
      <c r="BF717" s="3">
        <v>15</v>
      </c>
      <c r="BG717" s="3">
        <v>10</v>
      </c>
      <c r="BH717" s="3">
        <v>0</v>
      </c>
      <c r="BI717" s="3">
        <v>25</v>
      </c>
      <c r="BJ717" s="3">
        <v>32</v>
      </c>
      <c r="BK717" s="3">
        <v>3</v>
      </c>
      <c r="BL717" s="3">
        <v>1</v>
      </c>
      <c r="BM717" s="3">
        <v>36</v>
      </c>
      <c r="BN717" s="34">
        <f t="shared" si="628"/>
        <v>10.013190390693525</v>
      </c>
      <c r="BO717" s="34">
        <f t="shared" si="629"/>
        <v>24.115095166942076</v>
      </c>
      <c r="BP717" s="34">
        <v>-7.8777784717374524E-2</v>
      </c>
      <c r="BQ717" s="34">
        <v>3.0462567095427646</v>
      </c>
      <c r="BR717" s="34">
        <v>3.8777906145307697E-2</v>
      </c>
      <c r="BS717" s="34">
        <v>-2.6961845932251233E-2</v>
      </c>
      <c r="BT717" s="34">
        <v>-0.64540791002355025</v>
      </c>
      <c r="BU717" s="34">
        <f t="shared" si="630"/>
        <v>2.3338870750148959</v>
      </c>
      <c r="BV717" s="34">
        <f t="shared" si="631"/>
        <v>5.6207768679990266</v>
      </c>
      <c r="BW717" s="34">
        <v>6.1625844045921898</v>
      </c>
      <c r="BX717" s="34">
        <v>3.8963675358680026E-2</v>
      </c>
      <c r="BY717" s="34">
        <v>-0.33044617366512657</v>
      </c>
      <c r="BZ717" s="34">
        <v>1.8082014093928858</v>
      </c>
      <c r="CA717" s="34">
        <f t="shared" si="632"/>
        <v>7.679303315678629</v>
      </c>
      <c r="CB717" s="34">
        <f t="shared" si="633"/>
        <v>18.49431829894305</v>
      </c>
      <c r="CC717" s="15">
        <v>34</v>
      </c>
      <c r="CD717" s="7">
        <v>308796</v>
      </c>
      <c r="CE717" s="68">
        <f t="shared" si="622"/>
        <v>324631.69230769231</v>
      </c>
      <c r="CF717" s="9">
        <v>18.8</v>
      </c>
      <c r="CG717" s="9">
        <v>15.7</v>
      </c>
      <c r="CH717" s="9">
        <v>-15.9</v>
      </c>
      <c r="CI717" s="9">
        <v>-1.6</v>
      </c>
      <c r="CJ717" s="9">
        <f t="shared" si="623"/>
        <v>-3.3156613190115189</v>
      </c>
      <c r="CK717" s="9">
        <v>-1.5</v>
      </c>
      <c r="CL717" s="9">
        <f t="shared" si="624"/>
        <v>-3.1084324865732991</v>
      </c>
      <c r="CM717" s="9">
        <v>-3</v>
      </c>
      <c r="CN717" t="s">
        <v>2305</v>
      </c>
      <c r="CO717" t="s">
        <v>2416</v>
      </c>
      <c r="CP717" t="s">
        <v>2417</v>
      </c>
      <c r="CQ717" t="s">
        <v>2400</v>
      </c>
      <c r="CR717">
        <v>70</v>
      </c>
      <c r="CS717">
        <v>180</v>
      </c>
      <c r="CT717">
        <v>17</v>
      </c>
      <c r="CU717" t="s">
        <v>3401</v>
      </c>
      <c r="CV717" t="s">
        <v>3090</v>
      </c>
      <c r="CW717">
        <v>0</v>
      </c>
      <c r="CX717">
        <v>0</v>
      </c>
      <c r="CY717">
        <v>0</v>
      </c>
      <c r="CZ717" s="70"/>
      <c r="DA717">
        <v>0</v>
      </c>
    </row>
    <row r="718" spans="1:105" s="18" customFormat="1" x14ac:dyDescent="0.2">
      <c r="A718" s="44" t="s">
        <v>2372</v>
      </c>
      <c r="B718" s="43" t="s">
        <v>530</v>
      </c>
      <c r="C718" s="43" t="s">
        <v>530</v>
      </c>
      <c r="D718" s="42" t="s">
        <v>960</v>
      </c>
      <c r="E718" s="42" t="str">
        <f t="shared" si="625"/>
        <v xml:space="preserve">Brule, Gilbert </v>
      </c>
      <c r="F718" s="42" t="s">
        <v>2536</v>
      </c>
      <c r="G718" s="45" t="s">
        <v>2373</v>
      </c>
      <c r="H718" s="43">
        <v>61</v>
      </c>
      <c r="I718" s="64">
        <v>1</v>
      </c>
      <c r="J718" s="64">
        <v>8</v>
      </c>
      <c r="K718" s="64">
        <v>9</v>
      </c>
      <c r="L718" s="43">
        <v>-4</v>
      </c>
      <c r="M718">
        <v>24</v>
      </c>
      <c r="N718">
        <v>74</v>
      </c>
      <c r="O718" s="4">
        <f t="shared" si="626"/>
        <v>1.3513513513513514E-2</v>
      </c>
      <c r="P718"/>
      <c r="Q718">
        <v>1</v>
      </c>
      <c r="R718">
        <v>0</v>
      </c>
      <c r="S718">
        <v>40</v>
      </c>
      <c r="T718">
        <v>38</v>
      </c>
      <c r="U718" s="4">
        <f t="shared" si="627"/>
        <v>0.51282051282051277</v>
      </c>
      <c r="V718">
        <v>2.2000000000000002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7</v>
      </c>
      <c r="AC718" s="9">
        <f t="shared" si="602"/>
        <v>0</v>
      </c>
      <c r="AD718" s="9">
        <f t="shared" si="603"/>
        <v>6.032171581769437</v>
      </c>
      <c r="AE718" s="9">
        <f t="shared" si="604"/>
        <v>0</v>
      </c>
      <c r="AF718" s="9">
        <f t="shared" si="605"/>
        <v>0</v>
      </c>
      <c r="AG718" s="9">
        <f t="shared" si="606"/>
        <v>2.1706361169731685</v>
      </c>
      <c r="AH718" s="9">
        <f t="shared" si="607"/>
        <v>15.194452818812177</v>
      </c>
      <c r="AI718" s="58">
        <f t="shared" si="608"/>
        <v>1.5194452818812179</v>
      </c>
      <c r="AJ718" s="58">
        <f t="shared" si="609"/>
        <v>1.2064343163538873</v>
      </c>
      <c r="AK718" s="58">
        <f t="shared" si="610"/>
        <v>0</v>
      </c>
      <c r="AL718" s="58">
        <f t="shared" si="611"/>
        <v>1.9535725052758517</v>
      </c>
      <c r="AM718" s="58">
        <f t="shared" si="612"/>
        <v>0</v>
      </c>
      <c r="AN718" s="58">
        <f t="shared" si="613"/>
        <v>0</v>
      </c>
      <c r="AO718" s="56">
        <v>552.83333333333337</v>
      </c>
      <c r="AP718" s="56">
        <v>49.733333333333334</v>
      </c>
      <c r="AQ718" s="56">
        <v>1.1166666666666667</v>
      </c>
      <c r="AR718" s="57">
        <f>SUM(AO718:AQ718)</f>
        <v>603.68333333333339</v>
      </c>
      <c r="AS718">
        <v>11</v>
      </c>
      <c r="AT718">
        <v>73</v>
      </c>
      <c r="AU718">
        <v>23</v>
      </c>
      <c r="AV718">
        <v>10</v>
      </c>
      <c r="AW718">
        <v>14</v>
      </c>
      <c r="AX718" s="9">
        <f t="shared" si="614"/>
        <v>1.0932884238425222</v>
      </c>
      <c r="AY718" s="9">
        <f t="shared" si="615"/>
        <v>7.2554595400458295</v>
      </c>
      <c r="AZ718" s="9">
        <f t="shared" si="616"/>
        <v>2.285966704398001</v>
      </c>
      <c r="BA718" s="9">
        <f t="shared" si="617"/>
        <v>0.99389856712956559</v>
      </c>
      <c r="BB718" s="9">
        <f t="shared" si="618"/>
        <v>1.3914579939813918</v>
      </c>
      <c r="BC718" s="33">
        <f t="shared" si="619"/>
        <v>9.0628415300546461</v>
      </c>
      <c r="BD718" s="33">
        <f t="shared" si="620"/>
        <v>1.8306010928961749E-2</v>
      </c>
      <c r="BE718" s="33">
        <f t="shared" si="621"/>
        <v>0.81530054644808747</v>
      </c>
      <c r="BF718" s="42">
        <f>BI718-BG718-BH718</f>
        <v>14</v>
      </c>
      <c r="BG718" s="43">
        <v>1</v>
      </c>
      <c r="BH718" s="43">
        <v>0</v>
      </c>
      <c r="BI718" s="43">
        <v>15</v>
      </c>
      <c r="BJ718" s="42">
        <f>BM718-BK718-BL718</f>
        <v>18</v>
      </c>
      <c r="BK718" s="43">
        <v>0</v>
      </c>
      <c r="BL718" s="43">
        <v>0</v>
      </c>
      <c r="BM718" s="43">
        <v>18</v>
      </c>
      <c r="BN718" s="34">
        <f t="shared" si="628"/>
        <v>0.15571470259154196</v>
      </c>
      <c r="BO718" s="34">
        <f t="shared" si="629"/>
        <v>0.5158820659558</v>
      </c>
      <c r="BP718" s="33">
        <v>-4.1806559276543558</v>
      </c>
      <c r="BQ718" s="33">
        <v>-1.492252168244139</v>
      </c>
      <c r="BR718" s="33">
        <v>2.2472688142829327</v>
      </c>
      <c r="BS718" s="33">
        <v>-1.3909578304218507E-2</v>
      </c>
      <c r="BT718" s="33">
        <v>-2.6256833481717283</v>
      </c>
      <c r="BU718" s="9">
        <f t="shared" si="630"/>
        <v>-6.0652322080915093</v>
      </c>
      <c r="BV718" s="34">
        <f t="shared" si="631"/>
        <v>-20.094085336434141</v>
      </c>
      <c r="BW718" s="33">
        <v>7.4454984570770044</v>
      </c>
      <c r="BX718" s="33">
        <v>0.23624300737958559</v>
      </c>
      <c r="BY718" s="33">
        <v>0.16026521591166218</v>
      </c>
      <c r="BZ718" s="33">
        <v>-1.6210597696852007</v>
      </c>
      <c r="CA718" s="9">
        <f t="shared" si="632"/>
        <v>6.2209469106830513</v>
      </c>
      <c r="CB718" s="34">
        <f t="shared" si="633"/>
        <v>20.609967402389941</v>
      </c>
      <c r="CC718" s="47">
        <v>54.060809999999996</v>
      </c>
      <c r="CD718">
        <v>165000</v>
      </c>
      <c r="CE718" s="68">
        <f t="shared" si="622"/>
        <v>165000</v>
      </c>
      <c r="CF718" s="62">
        <v>11.8</v>
      </c>
      <c r="CG718" s="62">
        <v>11.1</v>
      </c>
      <c r="CH718" s="62">
        <v>-2.7</v>
      </c>
      <c r="CI718" s="62">
        <v>-2.2999999999999998</v>
      </c>
      <c r="CJ718" s="63">
        <f t="shared" si="623"/>
        <v>-7.027907924220818</v>
      </c>
      <c r="CK718" s="62">
        <v>0.4</v>
      </c>
      <c r="CL718" s="63">
        <f t="shared" si="624"/>
        <v>1.2222448563862292</v>
      </c>
      <c r="CM718" s="62">
        <v>-2.7</v>
      </c>
      <c r="CN718" t="s">
        <v>1893</v>
      </c>
      <c r="CO718" t="s">
        <v>2416</v>
      </c>
      <c r="CP718" t="s">
        <v>2417</v>
      </c>
      <c r="CQ718" t="s">
        <v>2400</v>
      </c>
      <c r="CR718">
        <v>70</v>
      </c>
      <c r="CS718">
        <v>189</v>
      </c>
      <c r="CT718">
        <v>17</v>
      </c>
      <c r="CU718" t="s">
        <v>3401</v>
      </c>
      <c r="CV718"/>
      <c r="CW718"/>
      <c r="CX718"/>
      <c r="CY718"/>
      <c r="CZ718" s="72">
        <v>1246666.6666666667</v>
      </c>
      <c r="DA718">
        <v>0</v>
      </c>
    </row>
    <row r="719" spans="1:105" x14ac:dyDescent="0.2">
      <c r="A719" s="38" t="s">
        <v>2452</v>
      </c>
      <c r="B719" t="s">
        <v>968</v>
      </c>
      <c r="C719" t="s">
        <v>968</v>
      </c>
      <c r="D719" s="82" t="s">
        <v>960</v>
      </c>
      <c r="E719" t="str">
        <f t="shared" si="625"/>
        <v xml:space="preserve">Strudwick, Jason </v>
      </c>
      <c r="F719" t="s">
        <v>913</v>
      </c>
      <c r="G719" t="s">
        <v>1524</v>
      </c>
      <c r="H719">
        <v>8</v>
      </c>
      <c r="I719">
        <v>0</v>
      </c>
      <c r="J719">
        <v>0</v>
      </c>
      <c r="K719">
        <f>I719+J719</f>
        <v>0</v>
      </c>
      <c r="L719">
        <v>0</v>
      </c>
      <c r="M719">
        <v>2</v>
      </c>
      <c r="N719">
        <v>3</v>
      </c>
      <c r="O719" s="4">
        <f t="shared" si="626"/>
        <v>0</v>
      </c>
      <c r="P719">
        <v>154</v>
      </c>
      <c r="Q719">
        <v>0</v>
      </c>
      <c r="R719">
        <v>0</v>
      </c>
      <c r="S719">
        <v>0</v>
      </c>
      <c r="T719">
        <v>0</v>
      </c>
      <c r="U719" s="4">
        <f t="shared" si="627"/>
        <v>0</v>
      </c>
      <c r="V719" s="40">
        <v>0</v>
      </c>
      <c r="W719">
        <v>0</v>
      </c>
      <c r="X719">
        <v>0</v>
      </c>
      <c r="Y719">
        <v>0</v>
      </c>
      <c r="Z719">
        <v>0</v>
      </c>
      <c r="AA719">
        <f>I719-W719-Y719</f>
        <v>0</v>
      </c>
      <c r="AB719">
        <f>J719-X719-Z719</f>
        <v>0</v>
      </c>
      <c r="AC719" s="9">
        <f t="shared" si="602"/>
        <v>0</v>
      </c>
      <c r="AD719" s="9">
        <f t="shared" si="603"/>
        <v>0</v>
      </c>
      <c r="AE719" s="9">
        <f t="shared" si="604"/>
        <v>0</v>
      </c>
      <c r="AF719" s="9">
        <f t="shared" si="605"/>
        <v>0</v>
      </c>
      <c r="AG719" s="9">
        <f t="shared" si="606"/>
        <v>0</v>
      </c>
      <c r="AH719" s="9">
        <f t="shared" si="607"/>
        <v>0</v>
      </c>
      <c r="AI719" s="6">
        <f t="shared" si="608"/>
        <v>2.9566360052562417</v>
      </c>
      <c r="AJ719" s="6">
        <f t="shared" si="609"/>
        <v>0</v>
      </c>
      <c r="AK719" s="6">
        <f t="shared" si="610"/>
        <v>0</v>
      </c>
      <c r="AL719" s="6">
        <f t="shared" si="611"/>
        <v>2.9566360052562417</v>
      </c>
      <c r="AM719" s="6">
        <f t="shared" si="612"/>
        <v>0</v>
      </c>
      <c r="AN719" s="6">
        <f t="shared" si="613"/>
        <v>0</v>
      </c>
      <c r="AO719" s="33">
        <v>101.46666666666667</v>
      </c>
      <c r="AP719" s="33">
        <v>1.6666666666666666E-2</v>
      </c>
      <c r="AQ719" s="33">
        <v>7.8666666666666671</v>
      </c>
      <c r="AR719" s="32">
        <v>109.35</v>
      </c>
      <c r="AS719" s="40">
        <v>6</v>
      </c>
      <c r="AT719" s="40">
        <v>5</v>
      </c>
      <c r="AU719" s="40">
        <v>2</v>
      </c>
      <c r="AV719" s="40">
        <v>0</v>
      </c>
      <c r="AW719" s="40">
        <v>3</v>
      </c>
      <c r="AX719" s="9">
        <f t="shared" si="614"/>
        <v>3.2921810699588478</v>
      </c>
      <c r="AY719" s="9">
        <f t="shared" si="615"/>
        <v>2.7434842249657065</v>
      </c>
      <c r="AZ719" s="9">
        <f t="shared" si="616"/>
        <v>1.0973936899862826</v>
      </c>
      <c r="BA719" s="9">
        <f t="shared" si="617"/>
        <v>0</v>
      </c>
      <c r="BB719" s="9">
        <f t="shared" si="618"/>
        <v>1.6460905349794239</v>
      </c>
      <c r="BC719" s="9">
        <f t="shared" si="619"/>
        <v>12.683333333333334</v>
      </c>
      <c r="BD719" s="9">
        <f t="shared" si="620"/>
        <v>0.98333333333333339</v>
      </c>
      <c r="BE719" s="9">
        <f t="shared" si="621"/>
        <v>2.0833333333333333E-3</v>
      </c>
      <c r="BF719" s="3">
        <v>5</v>
      </c>
      <c r="BG719" s="3">
        <v>0</v>
      </c>
      <c r="BH719" s="3">
        <v>0</v>
      </c>
      <c r="BI719" s="3">
        <v>5</v>
      </c>
      <c r="BJ719" s="3">
        <v>5</v>
      </c>
      <c r="BK719" s="3">
        <v>0</v>
      </c>
      <c r="BL719" s="3">
        <v>0</v>
      </c>
      <c r="BM719" s="3">
        <v>5</v>
      </c>
      <c r="BN719" s="34">
        <f t="shared" si="628"/>
        <v>1.9812181877229793</v>
      </c>
      <c r="BO719" s="34">
        <f t="shared" si="629"/>
        <v>36.236272294887598</v>
      </c>
      <c r="BP719" s="34">
        <v>-0.7641333285157027</v>
      </c>
      <c r="BQ719" s="34">
        <v>-5.315915504240246E-4</v>
      </c>
      <c r="BR719" s="34">
        <v>1.2481274112079917E-2</v>
      </c>
      <c r="BS719" s="34">
        <v>-1.6675454585652089E-2</v>
      </c>
      <c r="BT719" s="34">
        <v>0</v>
      </c>
      <c r="BU719" s="34">
        <f t="shared" si="630"/>
        <v>-0.76885910053969897</v>
      </c>
      <c r="BV719" s="34">
        <f t="shared" si="631"/>
        <v>-14.062352090346575</v>
      </c>
      <c r="BW719" s="34">
        <v>1.2899501158338471</v>
      </c>
      <c r="BX719" s="34">
        <v>4.9113753419419018E-4</v>
      </c>
      <c r="BY719" s="34">
        <v>0.87400530425883205</v>
      </c>
      <c r="BZ719" s="34">
        <v>0.58563073063580495</v>
      </c>
      <c r="CA719" s="34">
        <f t="shared" si="632"/>
        <v>2.7500772882626783</v>
      </c>
      <c r="CB719" s="34">
        <f t="shared" si="633"/>
        <v>50.29862438523417</v>
      </c>
      <c r="CE719" s="68">
        <f t="shared" si="622"/>
        <v>165000</v>
      </c>
      <c r="CF719" s="9">
        <v>2.4</v>
      </c>
      <c r="CG719" s="9">
        <v>2.7</v>
      </c>
      <c r="CH719" s="9">
        <v>-0.3</v>
      </c>
      <c r="CI719" s="9">
        <v>-0.5</v>
      </c>
      <c r="CJ719" s="9">
        <f t="shared" si="623"/>
        <v>-8.5299971566676138</v>
      </c>
      <c r="CK719" s="9">
        <v>0.2</v>
      </c>
      <c r="CL719" s="9">
        <f t="shared" si="624"/>
        <v>3.4119988626670459</v>
      </c>
      <c r="CM719" s="9">
        <v>-0.3</v>
      </c>
      <c r="CN719" t="s">
        <v>1518</v>
      </c>
      <c r="CO719" t="s">
        <v>2416</v>
      </c>
      <c r="CP719" t="s">
        <v>2417</v>
      </c>
      <c r="CQ719" t="s">
        <v>2400</v>
      </c>
      <c r="CR719">
        <v>76</v>
      </c>
      <c r="CS719">
        <v>225</v>
      </c>
      <c r="CU719" t="s">
        <v>3402</v>
      </c>
      <c r="CV719" t="s">
        <v>2382</v>
      </c>
      <c r="CW719">
        <v>0</v>
      </c>
      <c r="CX719">
        <v>0</v>
      </c>
      <c r="CY719">
        <v>0</v>
      </c>
      <c r="CZ719" s="70"/>
      <c r="DA719">
        <v>0</v>
      </c>
    </row>
    <row r="720" spans="1:105" x14ac:dyDescent="0.2">
      <c r="A720" s="44" t="s">
        <v>2372</v>
      </c>
      <c r="B720" s="43" t="s">
        <v>968</v>
      </c>
      <c r="C720" s="43" t="s">
        <v>968</v>
      </c>
      <c r="D720" s="82" t="s">
        <v>960</v>
      </c>
      <c r="E720" s="42" t="str">
        <f t="shared" si="625"/>
        <v xml:space="preserve">Strudwick, Jason </v>
      </c>
      <c r="F720" s="42" t="s">
        <v>913</v>
      </c>
      <c r="G720" s="45" t="s">
        <v>2374</v>
      </c>
      <c r="H720" s="43">
        <v>52</v>
      </c>
      <c r="I720" s="64">
        <v>1</v>
      </c>
      <c r="J720" s="64">
        <v>1</v>
      </c>
      <c r="K720" s="64">
        <v>2</v>
      </c>
      <c r="L720" s="43">
        <v>0</v>
      </c>
      <c r="M720">
        <v>40</v>
      </c>
      <c r="N720">
        <v>21</v>
      </c>
      <c r="O720" s="4">
        <f t="shared" si="626"/>
        <v>4.7619047619047616E-2</v>
      </c>
      <c r="Q720">
        <v>1</v>
      </c>
      <c r="R720">
        <v>0</v>
      </c>
      <c r="S720">
        <v>0</v>
      </c>
      <c r="T720">
        <v>0</v>
      </c>
      <c r="U720" s="4">
        <f t="shared" si="627"/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 s="9">
        <f t="shared" si="602"/>
        <v>0</v>
      </c>
      <c r="AD720" s="9">
        <f t="shared" si="603"/>
        <v>0</v>
      </c>
      <c r="AE720" s="9">
        <f t="shared" si="604"/>
        <v>0</v>
      </c>
      <c r="AF720" s="9">
        <f t="shared" si="605"/>
        <v>0</v>
      </c>
      <c r="AG720" s="9">
        <f t="shared" si="606"/>
        <v>1.9269369731031716</v>
      </c>
      <c r="AH720" s="9">
        <f t="shared" si="607"/>
        <v>1.9269369731031716</v>
      </c>
      <c r="AI720" s="58">
        <f t="shared" si="608"/>
        <v>1.5415495784825373</v>
      </c>
      <c r="AJ720" s="58">
        <f t="shared" si="609"/>
        <v>0</v>
      </c>
      <c r="AK720" s="58">
        <f t="shared" si="610"/>
        <v>0</v>
      </c>
      <c r="AL720" s="58">
        <f t="shared" si="611"/>
        <v>1.5415495784825373</v>
      </c>
      <c r="AM720" s="58">
        <f t="shared" si="612"/>
        <v>0</v>
      </c>
      <c r="AN720" s="58">
        <f t="shared" si="613"/>
        <v>6.517016654598117</v>
      </c>
      <c r="AO720" s="56">
        <v>622.75</v>
      </c>
      <c r="AP720" s="56">
        <v>4.4666666666666668</v>
      </c>
      <c r="AQ720" s="56">
        <v>46.033333333333331</v>
      </c>
      <c r="AR720" s="57">
        <f>SUM(AO720:AQ720)</f>
        <v>673.25</v>
      </c>
      <c r="AS720">
        <v>42</v>
      </c>
      <c r="AT720">
        <v>65</v>
      </c>
      <c r="AU720">
        <v>8</v>
      </c>
      <c r="AV720">
        <v>21</v>
      </c>
      <c r="AW720">
        <v>16</v>
      </c>
      <c r="AX720" s="9">
        <f t="shared" si="614"/>
        <v>3.7430375046416633</v>
      </c>
      <c r="AY720" s="9">
        <f t="shared" si="615"/>
        <v>5.7927961381359081</v>
      </c>
      <c r="AZ720" s="9">
        <f t="shared" si="616"/>
        <v>0.7129595246936502</v>
      </c>
      <c r="BA720" s="9">
        <f t="shared" si="617"/>
        <v>1.8715187523208316</v>
      </c>
      <c r="BB720" s="9">
        <f t="shared" si="618"/>
        <v>1.4259190493873004</v>
      </c>
      <c r="BC720" s="33">
        <f t="shared" si="619"/>
        <v>11.975961538461538</v>
      </c>
      <c r="BD720" s="33">
        <f t="shared" si="620"/>
        <v>0.88525641025641022</v>
      </c>
      <c r="BE720" s="33">
        <f t="shared" si="621"/>
        <v>8.5897435897435898E-2</v>
      </c>
      <c r="BF720" s="42">
        <f>BI720-BG720-BH720</f>
        <v>16</v>
      </c>
      <c r="BG720" s="43">
        <v>0</v>
      </c>
      <c r="BH720" s="43">
        <v>0</v>
      </c>
      <c r="BI720" s="43">
        <v>16</v>
      </c>
      <c r="BJ720" s="42">
        <f>BM720-BK720-BL720</f>
        <v>16</v>
      </c>
      <c r="BK720" s="43">
        <v>0</v>
      </c>
      <c r="BL720" s="43">
        <v>5</v>
      </c>
      <c r="BM720" s="43">
        <v>21</v>
      </c>
      <c r="BN720" s="34">
        <f t="shared" si="628"/>
        <v>18.376455270873421</v>
      </c>
      <c r="BO720" s="34">
        <f t="shared" si="629"/>
        <v>54.590286731150158</v>
      </c>
      <c r="BP720" s="33">
        <v>-1.9720513146266272</v>
      </c>
      <c r="BQ720" s="33">
        <v>-0.17245593257651351</v>
      </c>
      <c r="BR720" s="33">
        <v>-0.61087018603509613</v>
      </c>
      <c r="BS720" s="33">
        <v>-0.11925543168434621</v>
      </c>
      <c r="BT720" s="33">
        <v>0</v>
      </c>
      <c r="BU720" s="9">
        <f t="shared" si="630"/>
        <v>-2.874632864922583</v>
      </c>
      <c r="BV720" s="34">
        <f t="shared" si="631"/>
        <v>-8.5395703376831271</v>
      </c>
      <c r="BW720" s="33">
        <v>18.497553631088195</v>
      </c>
      <c r="BX720" s="33">
        <v>0.12464903188740531</v>
      </c>
      <c r="BY720" s="33">
        <v>2.1251203275757282</v>
      </c>
      <c r="BZ720" s="33">
        <v>0.50376514524467564</v>
      </c>
      <c r="CA720" s="9">
        <f t="shared" si="632"/>
        <v>21.251088135796003</v>
      </c>
      <c r="CB720" s="34">
        <f t="shared" si="633"/>
        <v>63.129857068833282</v>
      </c>
      <c r="CC720" s="47">
        <v>59.891902999999999</v>
      </c>
      <c r="CD720">
        <v>1229553</v>
      </c>
      <c r="CE720" s="68">
        <f t="shared" si="622"/>
        <v>1938910.5</v>
      </c>
      <c r="CF720" s="62">
        <v>11</v>
      </c>
      <c r="CG720" s="62">
        <v>14.5</v>
      </c>
      <c r="CH720" s="62">
        <v>-1.5</v>
      </c>
      <c r="CI720" s="62">
        <v>-1.5</v>
      </c>
      <c r="CJ720" s="63">
        <f t="shared" si="623"/>
        <v>-4.1450777202072535</v>
      </c>
      <c r="CK720" s="62">
        <v>1.6</v>
      </c>
      <c r="CL720" s="63">
        <f t="shared" si="624"/>
        <v>4.4214162348877375</v>
      </c>
      <c r="CM720" s="62">
        <v>0</v>
      </c>
      <c r="CN720" t="s">
        <v>2006</v>
      </c>
      <c r="CO720" t="s">
        <v>2416</v>
      </c>
      <c r="CP720" t="s">
        <v>2417</v>
      </c>
      <c r="CQ720" t="s">
        <v>2400</v>
      </c>
      <c r="CR720">
        <v>76</v>
      </c>
      <c r="CS720">
        <v>225</v>
      </c>
      <c r="CT720">
        <v>34</v>
      </c>
      <c r="CU720" t="s">
        <v>3402</v>
      </c>
      <c r="CZ720" s="72">
        <v>500000</v>
      </c>
      <c r="DA720">
        <v>0</v>
      </c>
    </row>
    <row r="721" spans="1:105" x14ac:dyDescent="0.2">
      <c r="A721" s="38" t="s">
        <v>2452</v>
      </c>
      <c r="B721" t="s">
        <v>960</v>
      </c>
      <c r="C721" t="s">
        <v>960</v>
      </c>
      <c r="D721" s="82" t="s">
        <v>960</v>
      </c>
      <c r="E721" t="str">
        <f t="shared" si="625"/>
        <v xml:space="preserve">Jacques, Jean-Francois </v>
      </c>
      <c r="F721" t="s">
        <v>199</v>
      </c>
      <c r="G721" t="s">
        <v>1540</v>
      </c>
      <c r="H721">
        <v>37</v>
      </c>
      <c r="I721">
        <v>0</v>
      </c>
      <c r="J721">
        <v>0</v>
      </c>
      <c r="K721">
        <f>I721+J721</f>
        <v>0</v>
      </c>
      <c r="L721">
        <v>-11</v>
      </c>
      <c r="M721">
        <v>33</v>
      </c>
      <c r="N721">
        <v>23</v>
      </c>
      <c r="O721" s="4">
        <f t="shared" si="626"/>
        <v>0</v>
      </c>
      <c r="P721">
        <v>429</v>
      </c>
      <c r="Q721">
        <v>0</v>
      </c>
      <c r="R721">
        <v>0</v>
      </c>
      <c r="S721">
        <v>0</v>
      </c>
      <c r="T721">
        <v>2</v>
      </c>
      <c r="U721" s="4">
        <f t="shared" si="627"/>
        <v>0</v>
      </c>
      <c r="V721" s="40">
        <v>0</v>
      </c>
      <c r="W721">
        <v>0</v>
      </c>
      <c r="X721">
        <v>0</v>
      </c>
      <c r="Y721">
        <v>0</v>
      </c>
      <c r="Z721">
        <v>0</v>
      </c>
      <c r="AA721">
        <f>I721-W721-Y721</f>
        <v>0</v>
      </c>
      <c r="AB721">
        <f>J721-X721-Z721</f>
        <v>0</v>
      </c>
      <c r="AC721" s="9">
        <f t="shared" si="602"/>
        <v>0</v>
      </c>
      <c r="AD721" s="9">
        <f t="shared" si="603"/>
        <v>0</v>
      </c>
      <c r="AE721" s="9">
        <f t="shared" si="604"/>
        <v>0</v>
      </c>
      <c r="AF721" s="9">
        <f t="shared" si="605"/>
        <v>0</v>
      </c>
      <c r="AG721" s="9">
        <f t="shared" si="606"/>
        <v>0</v>
      </c>
      <c r="AH721" s="9">
        <f t="shared" si="607"/>
        <v>0</v>
      </c>
      <c r="AI721" s="6">
        <f t="shared" si="608"/>
        <v>0</v>
      </c>
      <c r="AJ721" s="6">
        <f t="shared" si="609"/>
        <v>35.294117647058826</v>
      </c>
      <c r="AK721" s="6">
        <f t="shared" si="610"/>
        <v>0</v>
      </c>
      <c r="AL721" s="6">
        <f t="shared" si="611"/>
        <v>2.277301742480879</v>
      </c>
      <c r="AM721" s="6">
        <f t="shared" si="612"/>
        <v>0</v>
      </c>
      <c r="AN721" s="6">
        <f t="shared" si="613"/>
        <v>0</v>
      </c>
      <c r="AO721" s="32">
        <v>289.81666666666666</v>
      </c>
      <c r="AP721" s="32">
        <v>1.7</v>
      </c>
      <c r="AQ721" s="32">
        <v>1.2166666666666668</v>
      </c>
      <c r="AR721" s="32">
        <v>292.73333333333329</v>
      </c>
      <c r="AS721" s="40">
        <v>8</v>
      </c>
      <c r="AT721" s="40">
        <v>72</v>
      </c>
      <c r="AU721" s="40">
        <v>12</v>
      </c>
      <c r="AV721" s="40">
        <v>7</v>
      </c>
      <c r="AW721" s="40">
        <v>7</v>
      </c>
      <c r="AX721" s="9">
        <f t="shared" si="614"/>
        <v>1.6397176041903896</v>
      </c>
      <c r="AY721" s="9">
        <f t="shared" si="615"/>
        <v>14.757458437713508</v>
      </c>
      <c r="AZ721" s="9">
        <f t="shared" si="616"/>
        <v>2.4595764062855845</v>
      </c>
      <c r="BA721" s="9">
        <f t="shared" si="617"/>
        <v>1.4347529036665909</v>
      </c>
      <c r="BB721" s="9">
        <f t="shared" si="618"/>
        <v>1.4347529036665909</v>
      </c>
      <c r="BC721" s="9">
        <f t="shared" si="619"/>
        <v>7.8328828828828829</v>
      </c>
      <c r="BD721" s="9">
        <f t="shared" si="620"/>
        <v>3.2882882882882887E-2</v>
      </c>
      <c r="BE721" s="9">
        <f t="shared" si="621"/>
        <v>4.5945945945945942E-2</v>
      </c>
      <c r="BF721" s="3">
        <v>0</v>
      </c>
      <c r="BG721" s="3">
        <v>1</v>
      </c>
      <c r="BH721" s="3">
        <v>0</v>
      </c>
      <c r="BI721" s="3">
        <v>1</v>
      </c>
      <c r="BJ721" s="3">
        <v>11</v>
      </c>
      <c r="BK721" s="3">
        <v>0</v>
      </c>
      <c r="BL721" s="3">
        <v>0</v>
      </c>
      <c r="BM721" s="3">
        <v>11</v>
      </c>
      <c r="BN721" s="34">
        <f t="shared" si="628"/>
        <v>-3.1723301092567961</v>
      </c>
      <c r="BO721" s="34">
        <f t="shared" si="629"/>
        <v>-21.673856360214959</v>
      </c>
      <c r="BP721" s="34">
        <v>-7.2503089205304612</v>
      </c>
      <c r="BQ721" s="34">
        <v>-8.6567668182454885E-2</v>
      </c>
      <c r="BR721" s="34">
        <v>-0.11541901692331349</v>
      </c>
      <c r="BS721" s="34">
        <v>-1.6479378896325225E-2</v>
      </c>
      <c r="BT721" s="34">
        <v>0</v>
      </c>
      <c r="BU721" s="34">
        <f t="shared" si="630"/>
        <v>-7.4687749845325548</v>
      </c>
      <c r="BV721" s="34">
        <f t="shared" si="631"/>
        <v>-51.027840932811813</v>
      </c>
      <c r="BW721" s="34">
        <v>3.0137400480496357</v>
      </c>
      <c r="BX721" s="34">
        <v>8.356253402249339E-3</v>
      </c>
      <c r="BY721" s="34">
        <v>0.13938702889532276</v>
      </c>
      <c r="BZ721" s="34">
        <v>1.1349615449285506</v>
      </c>
      <c r="CA721" s="34">
        <f t="shared" si="632"/>
        <v>4.2964448752757587</v>
      </c>
      <c r="CB721" s="34">
        <f t="shared" si="633"/>
        <v>29.35398457259685</v>
      </c>
      <c r="CC721" s="15">
        <v>37</v>
      </c>
      <c r="CD721" s="7">
        <v>165000</v>
      </c>
      <c r="CE721" s="68">
        <f t="shared" si="622"/>
        <v>165000</v>
      </c>
      <c r="CF721" s="9">
        <v>5.3</v>
      </c>
      <c r="CG721" s="9">
        <v>4.7</v>
      </c>
      <c r="CH721" s="9">
        <v>-9.5</v>
      </c>
      <c r="CI721" s="9">
        <v>-2.5</v>
      </c>
      <c r="CJ721" s="9">
        <f t="shared" si="623"/>
        <v>-16.91188905800778</v>
      </c>
      <c r="CK721" s="9">
        <v>-1.3</v>
      </c>
      <c r="CL721" s="9">
        <f t="shared" si="624"/>
        <v>-8.7941823101640466</v>
      </c>
      <c r="CM721" s="9">
        <v>-3.8</v>
      </c>
      <c r="CN721" t="s">
        <v>3364</v>
      </c>
      <c r="CO721" t="s">
        <v>3417</v>
      </c>
      <c r="CP721" t="s">
        <v>2399</v>
      </c>
      <c r="CQ721" t="s">
        <v>2400</v>
      </c>
      <c r="CR721">
        <v>76</v>
      </c>
      <c r="CS721">
        <v>217</v>
      </c>
      <c r="CT721">
        <v>22</v>
      </c>
      <c r="CU721" t="s">
        <v>3402</v>
      </c>
      <c r="CV721" t="s">
        <v>3090</v>
      </c>
      <c r="CW721">
        <v>0</v>
      </c>
      <c r="CX721">
        <v>0</v>
      </c>
      <c r="CY721">
        <v>0</v>
      </c>
      <c r="CZ721" s="70"/>
      <c r="DA721">
        <v>0</v>
      </c>
    </row>
    <row r="722" spans="1:105" x14ac:dyDescent="0.2">
      <c r="A722" s="44" t="s">
        <v>2372</v>
      </c>
      <c r="B722" s="43" t="s">
        <v>960</v>
      </c>
      <c r="C722" s="43" t="s">
        <v>960</v>
      </c>
      <c r="D722" s="82" t="s">
        <v>960</v>
      </c>
      <c r="E722" s="42" t="str">
        <f t="shared" si="625"/>
        <v xml:space="preserve">Jacques, Jean-Francois </v>
      </c>
      <c r="F722" s="42" t="s">
        <v>199</v>
      </c>
      <c r="G722" s="45" t="s">
        <v>1540</v>
      </c>
      <c r="H722" s="43">
        <v>9</v>
      </c>
      <c r="I722" s="64">
        <v>0</v>
      </c>
      <c r="J722" s="64">
        <v>0</v>
      </c>
      <c r="K722" s="64">
        <v>0</v>
      </c>
      <c r="L722" s="43">
        <v>-3</v>
      </c>
      <c r="M722">
        <v>2</v>
      </c>
      <c r="N722">
        <v>2</v>
      </c>
      <c r="O722" s="4">
        <f t="shared" si="626"/>
        <v>0</v>
      </c>
      <c r="Q722">
        <v>0</v>
      </c>
      <c r="R722">
        <v>0</v>
      </c>
      <c r="S722">
        <v>0</v>
      </c>
      <c r="T722">
        <v>0</v>
      </c>
      <c r="U722" s="4">
        <f t="shared" si="627"/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s="9">
        <f t="shared" si="602"/>
        <v>0</v>
      </c>
      <c r="AD722" s="9">
        <f t="shared" si="603"/>
        <v>0</v>
      </c>
      <c r="AE722" s="9">
        <f t="shared" si="604"/>
        <v>0</v>
      </c>
      <c r="AF722" s="9">
        <f t="shared" si="605"/>
        <v>0</v>
      </c>
      <c r="AG722" s="9">
        <f t="shared" si="606"/>
        <v>0</v>
      </c>
      <c r="AH722" s="9">
        <f t="shared" si="607"/>
        <v>0</v>
      </c>
      <c r="AI722" s="58">
        <f t="shared" si="608"/>
        <v>1.0925644916540216</v>
      </c>
      <c r="AJ722" s="58">
        <f t="shared" si="609"/>
        <v>0</v>
      </c>
      <c r="AK722" s="58">
        <f t="shared" si="610"/>
        <v>0</v>
      </c>
      <c r="AL722" s="58">
        <f t="shared" si="611"/>
        <v>4.3702579666160863</v>
      </c>
      <c r="AM722" s="58">
        <f t="shared" si="612"/>
        <v>0</v>
      </c>
      <c r="AN722" s="58">
        <f t="shared" si="613"/>
        <v>0</v>
      </c>
      <c r="AO722" s="56">
        <v>54.916666666666657</v>
      </c>
      <c r="AP722" s="56">
        <v>0.53333333333333333</v>
      </c>
      <c r="AQ722" s="56">
        <v>0</v>
      </c>
      <c r="AR722" s="57">
        <f>SUM(AO722:AQ722)</f>
        <v>55.449999999999989</v>
      </c>
      <c r="AS722">
        <v>2</v>
      </c>
      <c r="AT722">
        <v>15</v>
      </c>
      <c r="AU722">
        <v>1</v>
      </c>
      <c r="AV722">
        <v>2</v>
      </c>
      <c r="AW722">
        <v>1</v>
      </c>
      <c r="AX722" s="9">
        <f t="shared" si="614"/>
        <v>2.1641118124436431</v>
      </c>
      <c r="AY722" s="9">
        <f t="shared" si="615"/>
        <v>16.230838593327324</v>
      </c>
      <c r="AZ722" s="9">
        <f t="shared" si="616"/>
        <v>1.0820559062218216</v>
      </c>
      <c r="BA722" s="9">
        <f t="shared" si="617"/>
        <v>2.1641118124436431</v>
      </c>
      <c r="BB722" s="9">
        <f t="shared" si="618"/>
        <v>1.0820559062218216</v>
      </c>
      <c r="BC722" s="33">
        <f t="shared" si="619"/>
        <v>6.1018518518518512</v>
      </c>
      <c r="BD722" s="33">
        <f t="shared" si="620"/>
        <v>0</v>
      </c>
      <c r="BE722" s="33">
        <f t="shared" si="621"/>
        <v>5.9259259259259262E-2</v>
      </c>
      <c r="BF722" s="42">
        <f>BI722-BG722-BH722</f>
        <v>1</v>
      </c>
      <c r="BG722" s="43">
        <v>0</v>
      </c>
      <c r="BH722" s="43">
        <v>0</v>
      </c>
      <c r="BI722" s="43">
        <v>1</v>
      </c>
      <c r="BJ722" s="42">
        <f>BM722-BK722-BL722</f>
        <v>4</v>
      </c>
      <c r="BK722" s="43">
        <v>0</v>
      </c>
      <c r="BL722" s="43">
        <v>0</v>
      </c>
      <c r="BM722" s="43">
        <v>4</v>
      </c>
      <c r="BN722" s="34">
        <f t="shared" si="628"/>
        <v>-1.9394617882125733</v>
      </c>
      <c r="BO722" s="34">
        <f t="shared" si="629"/>
        <v>-69.953536094231694</v>
      </c>
      <c r="BP722" s="33">
        <v>-1.3095961679887105</v>
      </c>
      <c r="BQ722" s="33">
        <v>-2.7104053978204687E-2</v>
      </c>
      <c r="BR722" s="33">
        <v>-0.39834455251177586</v>
      </c>
      <c r="BS722" s="33">
        <v>0</v>
      </c>
      <c r="BT722" s="33">
        <v>0</v>
      </c>
      <c r="BU722" s="9">
        <f t="shared" si="630"/>
        <v>-1.735044774478691</v>
      </c>
      <c r="BV722" s="34">
        <f t="shared" si="631"/>
        <v>-62.580514859465879</v>
      </c>
      <c r="BW722" s="33">
        <v>-0.1333386821220009</v>
      </c>
      <c r="BX722" s="33">
        <v>1.8146965710978352E-3</v>
      </c>
      <c r="BY722" s="33">
        <v>0</v>
      </c>
      <c r="BZ722" s="33">
        <v>-7.2893028182979325E-2</v>
      </c>
      <c r="CA722" s="9">
        <f t="shared" si="632"/>
        <v>-0.20441701373388238</v>
      </c>
      <c r="CB722" s="34">
        <f t="shared" si="633"/>
        <v>-7.3730212347658224</v>
      </c>
      <c r="CE722" s="68">
        <f t="shared" si="622"/>
        <v>165000</v>
      </c>
      <c r="CF722" s="62">
        <v>1.6</v>
      </c>
      <c r="CG722" s="62">
        <v>1.5</v>
      </c>
      <c r="CH722" s="62">
        <v>-2.7</v>
      </c>
      <c r="CI722" s="62">
        <v>-0.7</v>
      </c>
      <c r="CJ722" s="63">
        <f t="shared" si="623"/>
        <v>-25.00744269127717</v>
      </c>
      <c r="CK722" s="62">
        <v>-0.4</v>
      </c>
      <c r="CL722" s="63">
        <f t="shared" si="624"/>
        <v>-14.289967252158384</v>
      </c>
      <c r="CM722" s="62">
        <v>-1.1000000000000001</v>
      </c>
      <c r="CN722" t="s">
        <v>2037</v>
      </c>
      <c r="CO722" t="s">
        <v>3417</v>
      </c>
      <c r="CP722" t="s">
        <v>2399</v>
      </c>
      <c r="CQ722" t="s">
        <v>2400</v>
      </c>
      <c r="CR722">
        <v>76</v>
      </c>
      <c r="CS722">
        <v>225</v>
      </c>
      <c r="CT722">
        <v>22</v>
      </c>
      <c r="CU722" t="s">
        <v>3402</v>
      </c>
      <c r="CZ722" s="72">
        <v>668333.33333333337</v>
      </c>
      <c r="DA722">
        <v>0</v>
      </c>
    </row>
    <row r="723" spans="1:105" x14ac:dyDescent="0.2">
      <c r="A723" s="38" t="s">
        <v>2452</v>
      </c>
      <c r="B723" t="s">
        <v>960</v>
      </c>
      <c r="C723" t="s">
        <v>960</v>
      </c>
      <c r="D723" s="82" t="s">
        <v>960</v>
      </c>
      <c r="E723" t="str">
        <f t="shared" si="625"/>
        <v xml:space="preserve">Brodziak, Kyle </v>
      </c>
      <c r="F723" t="s">
        <v>2529</v>
      </c>
      <c r="G723" t="s">
        <v>1537</v>
      </c>
      <c r="H723">
        <v>6</v>
      </c>
      <c r="I723">
        <v>1</v>
      </c>
      <c r="J723">
        <v>0</v>
      </c>
      <c r="K723">
        <f>I723+J723</f>
        <v>1</v>
      </c>
      <c r="L723">
        <v>0</v>
      </c>
      <c r="M723">
        <v>2</v>
      </c>
      <c r="N723">
        <v>11</v>
      </c>
      <c r="O723" s="4">
        <f t="shared" si="626"/>
        <v>9.0909090909090912E-2</v>
      </c>
      <c r="P723">
        <v>126</v>
      </c>
      <c r="Q723">
        <v>0</v>
      </c>
      <c r="R723">
        <v>0</v>
      </c>
      <c r="S723">
        <v>25</v>
      </c>
      <c r="T723">
        <v>23</v>
      </c>
      <c r="U723" s="4">
        <f t="shared" si="627"/>
        <v>0.52083333333333337</v>
      </c>
      <c r="V723" s="40">
        <v>14.5</v>
      </c>
      <c r="W723">
        <v>0</v>
      </c>
      <c r="X723">
        <v>0</v>
      </c>
      <c r="Y723">
        <v>0</v>
      </c>
      <c r="Z723">
        <v>0</v>
      </c>
      <c r="AA723">
        <f>I723-W723-Y723</f>
        <v>1</v>
      </c>
      <c r="AB723">
        <f>J723-X723-Z723</f>
        <v>0</v>
      </c>
      <c r="AC723" s="9">
        <f t="shared" si="602"/>
        <v>0</v>
      </c>
      <c r="AD723" s="9">
        <f t="shared" si="603"/>
        <v>0</v>
      </c>
      <c r="AE723" s="9">
        <f t="shared" si="604"/>
        <v>0</v>
      </c>
      <c r="AF723" s="9">
        <f t="shared" si="605"/>
        <v>0</v>
      </c>
      <c r="AG723" s="9">
        <f t="shared" si="606"/>
        <v>14.48983698933387</v>
      </c>
      <c r="AH723" s="9">
        <f t="shared" si="607"/>
        <v>0</v>
      </c>
      <c r="AI723" s="6">
        <f t="shared" si="608"/>
        <v>0.72449184946669354</v>
      </c>
      <c r="AJ723" s="6">
        <f t="shared" si="609"/>
        <v>0</v>
      </c>
      <c r="AK723" s="6">
        <f t="shared" si="610"/>
        <v>4.4720496894409933</v>
      </c>
      <c r="AL723" s="6">
        <f t="shared" si="611"/>
        <v>1.4489836989333871</v>
      </c>
      <c r="AM723" s="6">
        <f t="shared" si="612"/>
        <v>0</v>
      </c>
      <c r="AN723" s="6">
        <f t="shared" si="613"/>
        <v>4.4720496894409933</v>
      </c>
      <c r="AO723" s="32">
        <v>82.816666666666663</v>
      </c>
      <c r="AP723" s="32">
        <v>6.5666666666666664</v>
      </c>
      <c r="AQ723" s="32">
        <v>13.416666666666668</v>
      </c>
      <c r="AR723" s="32">
        <v>102.8</v>
      </c>
      <c r="AS723" s="40">
        <v>6</v>
      </c>
      <c r="AT723" s="40">
        <v>5</v>
      </c>
      <c r="AU723" s="40">
        <v>3</v>
      </c>
      <c r="AV723" s="40">
        <v>3</v>
      </c>
      <c r="AW723" s="40">
        <v>2</v>
      </c>
      <c r="AX723" s="9">
        <f t="shared" si="614"/>
        <v>3.5019455252918288</v>
      </c>
      <c r="AY723" s="9">
        <f t="shared" si="615"/>
        <v>2.9182879377431905</v>
      </c>
      <c r="AZ723" s="9">
        <f t="shared" si="616"/>
        <v>1.7509727626459144</v>
      </c>
      <c r="BA723" s="9">
        <f t="shared" si="617"/>
        <v>1.7509727626459144</v>
      </c>
      <c r="BB723" s="9">
        <f t="shared" si="618"/>
        <v>1.1673151750972763</v>
      </c>
      <c r="BC723" s="9">
        <f t="shared" si="619"/>
        <v>13.802777777777777</v>
      </c>
      <c r="BD723" s="9">
        <f t="shared" si="620"/>
        <v>2.2361111111111112</v>
      </c>
      <c r="BE723" s="9">
        <f t="shared" si="621"/>
        <v>1.0944444444444443</v>
      </c>
      <c r="BF723" s="3">
        <v>1</v>
      </c>
      <c r="BG723" s="3">
        <v>0</v>
      </c>
      <c r="BH723" s="3">
        <v>1</v>
      </c>
      <c r="BI723" s="3">
        <v>2</v>
      </c>
      <c r="BJ723" s="3">
        <v>2</v>
      </c>
      <c r="BK723" s="3">
        <v>0</v>
      </c>
      <c r="BL723" s="3">
        <v>1</v>
      </c>
      <c r="BM723" s="3">
        <v>3</v>
      </c>
      <c r="BN723" s="34">
        <f t="shared" si="628"/>
        <v>2.3027200506068555</v>
      </c>
      <c r="BO723" s="34">
        <f t="shared" si="629"/>
        <v>44.800000984569174</v>
      </c>
      <c r="BP723" s="34">
        <v>2.5617564121973833E-2</v>
      </c>
      <c r="BQ723" s="34">
        <v>-0.33438883592046298</v>
      </c>
      <c r="BR723" s="34">
        <v>-4.0532025528524127E-2</v>
      </c>
      <c r="BS723" s="34">
        <v>-0.18172465769235352</v>
      </c>
      <c r="BT723" s="34">
        <v>0</v>
      </c>
      <c r="BU723" s="34">
        <f t="shared" si="630"/>
        <v>-0.53102795501936684</v>
      </c>
      <c r="BV723" s="34">
        <f t="shared" si="631"/>
        <v>-10.331283171583012</v>
      </c>
      <c r="BW723" s="34">
        <v>1.2814797293164351</v>
      </c>
      <c r="BX723" s="34">
        <v>3.2278076867512162E-2</v>
      </c>
      <c r="BY723" s="34">
        <v>0.84345944533204609</v>
      </c>
      <c r="BZ723" s="34">
        <v>0.67653075411022945</v>
      </c>
      <c r="CA723" s="34">
        <f t="shared" si="632"/>
        <v>2.8337480056262225</v>
      </c>
      <c r="CB723" s="34">
        <f t="shared" si="633"/>
        <v>55.131284156152191</v>
      </c>
      <c r="CE723" s="68">
        <f t="shared" si="622"/>
        <v>165000</v>
      </c>
      <c r="CF723" s="9">
        <v>1.2</v>
      </c>
      <c r="CG723" s="9">
        <v>1.5</v>
      </c>
      <c r="CH723" s="9">
        <v>0.4</v>
      </c>
      <c r="CI723" s="9">
        <v>-0.1</v>
      </c>
      <c r="CJ723" s="9">
        <f t="shared" si="623"/>
        <v>-1.6288855707886523</v>
      </c>
      <c r="CK723" s="9">
        <v>0.2</v>
      </c>
      <c r="CL723" s="9">
        <f t="shared" si="624"/>
        <v>3.2577711415773045</v>
      </c>
      <c r="CM723" s="9">
        <v>0.1</v>
      </c>
      <c r="CN723" t="s">
        <v>89</v>
      </c>
      <c r="CO723" t="s">
        <v>3010</v>
      </c>
      <c r="CP723" t="s">
        <v>2417</v>
      </c>
      <c r="CQ723" t="s">
        <v>2400</v>
      </c>
      <c r="CR723">
        <v>74</v>
      </c>
      <c r="CS723">
        <v>198</v>
      </c>
      <c r="CT723">
        <v>23</v>
      </c>
      <c r="CU723" t="s">
        <v>3401</v>
      </c>
      <c r="CV723" t="s">
        <v>3090</v>
      </c>
      <c r="CW723">
        <v>0</v>
      </c>
      <c r="CX723">
        <v>0</v>
      </c>
      <c r="CY723">
        <v>0</v>
      </c>
      <c r="CZ723" s="70"/>
      <c r="DA723">
        <v>0</v>
      </c>
    </row>
    <row r="724" spans="1:105" x14ac:dyDescent="0.2">
      <c r="A724" s="44" t="s">
        <v>2372</v>
      </c>
      <c r="B724" s="43" t="s">
        <v>960</v>
      </c>
      <c r="C724" s="43" t="s">
        <v>960</v>
      </c>
      <c r="D724" s="82" t="s">
        <v>960</v>
      </c>
      <c r="E724" s="42" t="str">
        <f t="shared" si="625"/>
        <v xml:space="preserve">Brodziak, Kyle </v>
      </c>
      <c r="F724" s="42" t="s">
        <v>2529</v>
      </c>
      <c r="G724" s="45" t="s">
        <v>2373</v>
      </c>
      <c r="H724" s="43">
        <v>80</v>
      </c>
      <c r="I724" s="64">
        <v>14</v>
      </c>
      <c r="J724" s="64">
        <v>17</v>
      </c>
      <c r="K724" s="64">
        <v>31</v>
      </c>
      <c r="L724" s="43">
        <v>-6</v>
      </c>
      <c r="M724">
        <v>33</v>
      </c>
      <c r="N724">
        <v>125</v>
      </c>
      <c r="O724" s="4">
        <f t="shared" si="626"/>
        <v>0.112</v>
      </c>
      <c r="Q724">
        <v>3</v>
      </c>
      <c r="R724">
        <v>0</v>
      </c>
      <c r="S724">
        <v>153</v>
      </c>
      <c r="T724">
        <v>144</v>
      </c>
      <c r="U724" s="4">
        <f t="shared" si="627"/>
        <v>0.51515151515151514</v>
      </c>
      <c r="V724">
        <v>6.6</v>
      </c>
      <c r="W724">
        <v>0</v>
      </c>
      <c r="X724">
        <v>0</v>
      </c>
      <c r="Y724">
        <v>1</v>
      </c>
      <c r="Z724">
        <v>2</v>
      </c>
      <c r="AA724">
        <v>13</v>
      </c>
      <c r="AB724">
        <v>15</v>
      </c>
      <c r="AC724" s="9">
        <f t="shared" si="602"/>
        <v>0</v>
      </c>
      <c r="AD724" s="9">
        <f t="shared" si="603"/>
        <v>0</v>
      </c>
      <c r="AE724" s="9">
        <f t="shared" si="604"/>
        <v>1.4864976463787267</v>
      </c>
      <c r="AF724" s="9">
        <f t="shared" si="605"/>
        <v>2.9729952927574534</v>
      </c>
      <c r="AG724" s="9">
        <f t="shared" si="606"/>
        <v>19.322873658133773</v>
      </c>
      <c r="AH724" s="9">
        <f t="shared" si="607"/>
        <v>22.295623451692808</v>
      </c>
      <c r="AI724" s="58">
        <f t="shared" si="608"/>
        <v>2.7497935590421134</v>
      </c>
      <c r="AJ724" s="58">
        <f t="shared" si="609"/>
        <v>0</v>
      </c>
      <c r="AK724" s="58">
        <f t="shared" si="610"/>
        <v>1.1891981171029813</v>
      </c>
      <c r="AL724" s="58">
        <f t="shared" si="611"/>
        <v>3.4929810074318737</v>
      </c>
      <c r="AM724" s="58">
        <f t="shared" si="612"/>
        <v>0</v>
      </c>
      <c r="AN724" s="58">
        <f t="shared" si="613"/>
        <v>4.4594929391361795</v>
      </c>
      <c r="AO724" s="56">
        <v>807.33333333333348</v>
      </c>
      <c r="AP724" s="56">
        <v>24.25</v>
      </c>
      <c r="AQ724" s="56">
        <v>201.81666666666666</v>
      </c>
      <c r="AR724" s="57">
        <f>SUM(AO724:AQ724)</f>
        <v>1033.4000000000001</v>
      </c>
      <c r="AS724">
        <v>38</v>
      </c>
      <c r="AT724">
        <v>40</v>
      </c>
      <c r="AU724">
        <v>52</v>
      </c>
      <c r="AV724">
        <v>31</v>
      </c>
      <c r="AW724">
        <v>30</v>
      </c>
      <c r="AX724" s="9">
        <f t="shared" si="614"/>
        <v>2.2063092703696534</v>
      </c>
      <c r="AY724" s="9">
        <f t="shared" si="615"/>
        <v>2.3224308109154244</v>
      </c>
      <c r="AZ724" s="9">
        <f t="shared" si="616"/>
        <v>3.0191600541900518</v>
      </c>
      <c r="BA724" s="9">
        <f t="shared" si="617"/>
        <v>1.799883878459454</v>
      </c>
      <c r="BB724" s="9">
        <f t="shared" si="618"/>
        <v>1.7418231081865685</v>
      </c>
      <c r="BC724" s="33">
        <f t="shared" si="619"/>
        <v>10.091666666666669</v>
      </c>
      <c r="BD724" s="33">
        <f t="shared" si="620"/>
        <v>2.5227083333333331</v>
      </c>
      <c r="BE724" s="33">
        <f t="shared" si="621"/>
        <v>0.30312499999999998</v>
      </c>
      <c r="BF724" s="42">
        <f>BI724-BG724-BH724</f>
        <v>37</v>
      </c>
      <c r="BG724" s="43">
        <v>0</v>
      </c>
      <c r="BH724" s="43">
        <v>4</v>
      </c>
      <c r="BI724" s="43">
        <v>41</v>
      </c>
      <c r="BJ724" s="42">
        <f>BM724-BK724-BL724</f>
        <v>47</v>
      </c>
      <c r="BK724" s="43">
        <v>0</v>
      </c>
      <c r="BL724" s="43">
        <v>15</v>
      </c>
      <c r="BM724" s="43">
        <v>62</v>
      </c>
      <c r="BN724" s="34">
        <f t="shared" si="628"/>
        <v>37.135011435316002</v>
      </c>
      <c r="BO724" s="34">
        <f t="shared" si="629"/>
        <v>71.869578934228755</v>
      </c>
      <c r="BP724" s="33">
        <v>23.664991269829279</v>
      </c>
      <c r="BQ724" s="33">
        <v>-1.2323874543214943</v>
      </c>
      <c r="BR724" s="33">
        <v>-1.7550655622224745</v>
      </c>
      <c r="BS724" s="33">
        <v>2.0720042001087799</v>
      </c>
      <c r="BT724" s="33">
        <v>0</v>
      </c>
      <c r="BU724" s="9">
        <f t="shared" si="630"/>
        <v>22.749542453394092</v>
      </c>
      <c r="BV724" s="34">
        <f t="shared" si="631"/>
        <v>44.028531939992433</v>
      </c>
      <c r="BW724" s="33">
        <v>1.161016712205823</v>
      </c>
      <c r="BX724" s="33">
        <v>8.2511984717104692E-2</v>
      </c>
      <c r="BY724" s="33">
        <v>9.1556648019239883</v>
      </c>
      <c r="BZ724" s="33">
        <v>3.986275483074992</v>
      </c>
      <c r="CA724" s="9">
        <f t="shared" si="632"/>
        <v>14.385468981921909</v>
      </c>
      <c r="CB724" s="34">
        <f t="shared" si="633"/>
        <v>27.841046994236322</v>
      </c>
      <c r="CC724" s="47">
        <v>43.916702000000001</v>
      </c>
      <c r="CD724">
        <v>1607302</v>
      </c>
      <c r="CE724" s="68">
        <f t="shared" si="622"/>
        <v>1647484.55</v>
      </c>
      <c r="CF724" s="62">
        <v>21.7</v>
      </c>
      <c r="CG724" s="62">
        <v>26</v>
      </c>
      <c r="CH724" s="62">
        <v>-2.2999999999999998</v>
      </c>
      <c r="CI724" s="62">
        <v>2.1</v>
      </c>
      <c r="CJ724" s="63">
        <f t="shared" si="623"/>
        <v>3.3347448655515564</v>
      </c>
      <c r="CK724" s="62">
        <v>1.4</v>
      </c>
      <c r="CL724" s="63">
        <f t="shared" si="624"/>
        <v>2.2231632437010376</v>
      </c>
      <c r="CM724" s="62">
        <v>3.5</v>
      </c>
      <c r="CN724" t="s">
        <v>2126</v>
      </c>
      <c r="CO724" t="s">
        <v>3010</v>
      </c>
      <c r="CP724" t="s">
        <v>2417</v>
      </c>
      <c r="CQ724" t="s">
        <v>2400</v>
      </c>
      <c r="CR724">
        <v>74</v>
      </c>
      <c r="CS724">
        <v>209</v>
      </c>
      <c r="CT724">
        <v>51</v>
      </c>
      <c r="CU724" t="s">
        <v>3401</v>
      </c>
      <c r="CZ724" s="72">
        <v>497500</v>
      </c>
      <c r="DA724">
        <v>0</v>
      </c>
    </row>
    <row r="725" spans="1:105" x14ac:dyDescent="0.2">
      <c r="A725" s="38" t="s">
        <v>2452</v>
      </c>
      <c r="B725" t="s">
        <v>960</v>
      </c>
      <c r="C725" t="s">
        <v>960</v>
      </c>
      <c r="D725" t="s">
        <v>960</v>
      </c>
      <c r="E725" t="str">
        <f t="shared" si="625"/>
        <v xml:space="preserve">Smid, Ladislav </v>
      </c>
      <c r="F725" t="s">
        <v>879</v>
      </c>
      <c r="G725" t="s">
        <v>1524</v>
      </c>
      <c r="H725">
        <v>77</v>
      </c>
      <c r="I725">
        <v>3</v>
      </c>
      <c r="J725">
        <v>7</v>
      </c>
      <c r="K725">
        <f>I725+J725</f>
        <v>10</v>
      </c>
      <c r="L725">
        <v>-16</v>
      </c>
      <c r="M725">
        <v>37</v>
      </c>
      <c r="N725">
        <v>53</v>
      </c>
      <c r="O725" s="4">
        <f t="shared" si="626"/>
        <v>5.6603773584905662E-2</v>
      </c>
      <c r="P725">
        <v>1839</v>
      </c>
      <c r="Q725">
        <v>0</v>
      </c>
      <c r="R725">
        <v>0</v>
      </c>
      <c r="S725">
        <v>0</v>
      </c>
      <c r="T725">
        <v>0</v>
      </c>
      <c r="U725" s="4">
        <f t="shared" si="627"/>
        <v>0</v>
      </c>
      <c r="V725" s="40">
        <v>0</v>
      </c>
      <c r="W725">
        <v>0</v>
      </c>
      <c r="X725">
        <v>1</v>
      </c>
      <c r="Y725">
        <v>0</v>
      </c>
      <c r="Z725">
        <v>0</v>
      </c>
      <c r="AA725">
        <f>I725-W725-Y725</f>
        <v>3</v>
      </c>
      <c r="AB725">
        <f>J725-X725-Z725</f>
        <v>6</v>
      </c>
      <c r="AC725" s="9">
        <f t="shared" si="602"/>
        <v>0</v>
      </c>
      <c r="AD725" s="9">
        <f t="shared" si="603"/>
        <v>3.2549728752260396</v>
      </c>
      <c r="AE725" s="9">
        <f t="shared" si="604"/>
        <v>0</v>
      </c>
      <c r="AF725" s="9">
        <f t="shared" si="605"/>
        <v>0</v>
      </c>
      <c r="AG725" s="9">
        <f t="shared" si="606"/>
        <v>2.9151371194126536</v>
      </c>
      <c r="AH725" s="9">
        <f t="shared" si="607"/>
        <v>5.8302742388253073</v>
      </c>
      <c r="AI725" s="6">
        <f t="shared" si="608"/>
        <v>1.7976678903044698</v>
      </c>
      <c r="AJ725" s="6">
        <f t="shared" si="609"/>
        <v>4.556962025316456</v>
      </c>
      <c r="AK725" s="6">
        <f t="shared" si="610"/>
        <v>0.77778978070649241</v>
      </c>
      <c r="AL725" s="6">
        <f t="shared" si="611"/>
        <v>2.5750377888145106</v>
      </c>
      <c r="AM725" s="6">
        <f t="shared" si="612"/>
        <v>0.65099457504520797</v>
      </c>
      <c r="AN725" s="6">
        <f t="shared" si="613"/>
        <v>5.0556335745922008</v>
      </c>
      <c r="AO725" s="32">
        <v>1234.9333333333334</v>
      </c>
      <c r="AP725" s="32">
        <v>92.166666666666671</v>
      </c>
      <c r="AQ725" s="32">
        <v>154.28333333333333</v>
      </c>
      <c r="AR725" s="32">
        <v>1481.3833333333334</v>
      </c>
      <c r="AS725" s="40">
        <v>107</v>
      </c>
      <c r="AT725" s="40">
        <v>52</v>
      </c>
      <c r="AU725" s="40">
        <v>28</v>
      </c>
      <c r="AV725" s="40">
        <v>65</v>
      </c>
      <c r="AW725" s="40">
        <v>46</v>
      </c>
      <c r="AX725" s="9">
        <f t="shared" si="614"/>
        <v>4.3337871133962622</v>
      </c>
      <c r="AY725" s="9">
        <f t="shared" si="615"/>
        <v>2.1061395317439779</v>
      </c>
      <c r="AZ725" s="9">
        <f t="shared" si="616"/>
        <v>1.1340751324775264</v>
      </c>
      <c r="BA725" s="9">
        <f t="shared" si="617"/>
        <v>2.6326744146799723</v>
      </c>
      <c r="BB725" s="9">
        <f t="shared" si="618"/>
        <v>1.8631234319273651</v>
      </c>
      <c r="BC725" s="9">
        <f t="shared" si="619"/>
        <v>16.038095238095238</v>
      </c>
      <c r="BD725" s="9">
        <f t="shared" si="620"/>
        <v>2.0036796536796535</v>
      </c>
      <c r="BE725" s="9">
        <f t="shared" si="621"/>
        <v>1.196969696969697</v>
      </c>
      <c r="BF725" s="3">
        <v>37</v>
      </c>
      <c r="BG725" s="3">
        <v>7</v>
      </c>
      <c r="BH725" s="3">
        <v>2</v>
      </c>
      <c r="BI725" s="3">
        <v>46</v>
      </c>
      <c r="BJ725" s="3">
        <v>53</v>
      </c>
      <c r="BK725" s="3">
        <v>1</v>
      </c>
      <c r="BL725" s="3">
        <v>13</v>
      </c>
      <c r="BM725" s="3">
        <v>67</v>
      </c>
      <c r="BN725" s="34">
        <f t="shared" si="628"/>
        <v>44.085820956708915</v>
      </c>
      <c r="BO725" s="34">
        <f t="shared" si="629"/>
        <v>59.519801478404972</v>
      </c>
      <c r="BP725" s="34">
        <v>1.1412349615984498</v>
      </c>
      <c r="BQ725" s="34">
        <v>-2.4782143396737428</v>
      </c>
      <c r="BR725" s="34">
        <v>-0.58408041910697317</v>
      </c>
      <c r="BS725" s="34">
        <v>-0.39159475863189663</v>
      </c>
      <c r="BT725" s="34">
        <v>0</v>
      </c>
      <c r="BU725" s="34">
        <f t="shared" si="630"/>
        <v>-2.3126545558141629</v>
      </c>
      <c r="BV725" s="34">
        <f t="shared" si="631"/>
        <v>-3.1222905020948839</v>
      </c>
      <c r="BW725" s="34">
        <v>25.03861433239711</v>
      </c>
      <c r="BX725" s="34">
        <v>2.3711035932705831</v>
      </c>
      <c r="BY725" s="34">
        <v>10.331575344977301</v>
      </c>
      <c r="BZ725" s="34">
        <v>8.6571822418780862</v>
      </c>
      <c r="CA725" s="34">
        <f t="shared" si="632"/>
        <v>46.398475512523078</v>
      </c>
      <c r="CB725" s="34">
        <f t="shared" si="633"/>
        <v>62.642091980499856</v>
      </c>
      <c r="CC725" s="15">
        <v>36</v>
      </c>
      <c r="CD725" s="7">
        <v>768048</v>
      </c>
      <c r="CE725" s="68">
        <f t="shared" si="622"/>
        <v>817921.24675324664</v>
      </c>
      <c r="CF725" s="9">
        <v>26.2</v>
      </c>
      <c r="CG725" s="9">
        <v>30.2</v>
      </c>
      <c r="CH725" s="9">
        <v>-4.2</v>
      </c>
      <c r="CI725" s="9">
        <v>-2.2000000000000002</v>
      </c>
      <c r="CJ725" s="9">
        <f t="shared" si="623"/>
        <v>-2.5465419118356323</v>
      </c>
      <c r="CK725" s="9">
        <v>2</v>
      </c>
      <c r="CL725" s="9">
        <f t="shared" si="624"/>
        <v>2.3150381016687565</v>
      </c>
      <c r="CM725" s="9">
        <v>-0.2</v>
      </c>
      <c r="CN725" t="s">
        <v>1163</v>
      </c>
      <c r="CO725" t="s">
        <v>1164</v>
      </c>
      <c r="CQ725" t="s">
        <v>3079</v>
      </c>
      <c r="CR725">
        <v>75</v>
      </c>
      <c r="CS725">
        <v>204</v>
      </c>
      <c r="CT725">
        <v>5</v>
      </c>
      <c r="CU725" t="s">
        <v>3402</v>
      </c>
      <c r="CV725" t="s">
        <v>3090</v>
      </c>
      <c r="CW725">
        <v>0</v>
      </c>
      <c r="CX725">
        <v>0</v>
      </c>
      <c r="CY725">
        <v>0</v>
      </c>
      <c r="CZ725" s="71"/>
      <c r="DA725">
        <v>0</v>
      </c>
    </row>
    <row r="726" spans="1:105" x14ac:dyDescent="0.2">
      <c r="A726" s="44" t="s">
        <v>2372</v>
      </c>
      <c r="B726" s="43" t="s">
        <v>960</v>
      </c>
      <c r="C726" s="43" t="s">
        <v>960</v>
      </c>
      <c r="D726" s="42" t="s">
        <v>960</v>
      </c>
      <c r="E726" s="42" t="str">
        <f t="shared" si="625"/>
        <v xml:space="preserve">Smid, Ladislav </v>
      </c>
      <c r="F726" s="42" t="s">
        <v>879</v>
      </c>
      <c r="G726" s="45" t="s">
        <v>2374</v>
      </c>
      <c r="H726" s="43">
        <v>65</v>
      </c>
      <c r="I726" s="64">
        <v>0</v>
      </c>
      <c r="J726" s="64">
        <v>4</v>
      </c>
      <c r="K726" s="64">
        <v>4</v>
      </c>
      <c r="L726" s="43">
        <v>-15</v>
      </c>
      <c r="M726">
        <v>58</v>
      </c>
      <c r="N726">
        <v>45</v>
      </c>
      <c r="O726" s="4">
        <f t="shared" si="626"/>
        <v>0</v>
      </c>
      <c r="Q726">
        <v>0</v>
      </c>
      <c r="R726">
        <v>0</v>
      </c>
      <c r="S726">
        <v>0</v>
      </c>
      <c r="T726">
        <v>0</v>
      </c>
      <c r="U726" s="4">
        <f t="shared" si="627"/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4</v>
      </c>
      <c r="AC726" s="9">
        <f t="shared" si="602"/>
        <v>0</v>
      </c>
      <c r="AD726" s="9">
        <f t="shared" si="603"/>
        <v>0</v>
      </c>
      <c r="AE726" s="9">
        <f t="shared" si="604"/>
        <v>0</v>
      </c>
      <c r="AF726" s="9">
        <f t="shared" si="605"/>
        <v>0</v>
      </c>
      <c r="AG726" s="9">
        <f t="shared" si="606"/>
        <v>0</v>
      </c>
      <c r="AH726" s="9">
        <f t="shared" si="607"/>
        <v>4.8752412228730062</v>
      </c>
      <c r="AI726" s="58">
        <f t="shared" si="608"/>
        <v>1.8891559738632897</v>
      </c>
      <c r="AJ726" s="58">
        <f t="shared" si="609"/>
        <v>0</v>
      </c>
      <c r="AK726" s="58">
        <f t="shared" si="610"/>
        <v>0</v>
      </c>
      <c r="AL726" s="58">
        <f t="shared" si="611"/>
        <v>2.8032637031519783</v>
      </c>
      <c r="AM726" s="58">
        <f t="shared" si="612"/>
        <v>0</v>
      </c>
      <c r="AN726" s="58">
        <f t="shared" si="613"/>
        <v>6.5085610975220671</v>
      </c>
      <c r="AO726" s="56">
        <v>984.56666666666683</v>
      </c>
      <c r="AP726" s="56">
        <v>19.7</v>
      </c>
      <c r="AQ726" s="56">
        <v>156.71666666666667</v>
      </c>
      <c r="AR726" s="57">
        <f>SUM(AO726:AQ726)</f>
        <v>1160.9833333333336</v>
      </c>
      <c r="AS726">
        <v>95</v>
      </c>
      <c r="AT726">
        <v>92</v>
      </c>
      <c r="AU726">
        <v>16</v>
      </c>
      <c r="AV726">
        <v>35</v>
      </c>
      <c r="AW726">
        <v>18</v>
      </c>
      <c r="AX726" s="9">
        <f t="shared" si="614"/>
        <v>4.9096312034338698</v>
      </c>
      <c r="AY726" s="9">
        <f t="shared" si="615"/>
        <v>4.7545902180622734</v>
      </c>
      <c r="AZ726" s="9">
        <f t="shared" si="616"/>
        <v>0.82688525531517798</v>
      </c>
      <c r="BA726" s="9">
        <f t="shared" si="617"/>
        <v>1.8088114960019519</v>
      </c>
      <c r="BB726" s="9">
        <f t="shared" si="618"/>
        <v>0.93024591222957531</v>
      </c>
      <c r="BC726" s="33">
        <f t="shared" si="619"/>
        <v>15.147179487179489</v>
      </c>
      <c r="BD726" s="33">
        <f t="shared" si="620"/>
        <v>2.411025641025641</v>
      </c>
      <c r="BE726" s="33">
        <f t="shared" si="621"/>
        <v>0.30307692307692308</v>
      </c>
      <c r="BF726" s="42">
        <f>BI726-BG726-BH726</f>
        <v>31</v>
      </c>
      <c r="BG726" s="43">
        <v>0</v>
      </c>
      <c r="BH726" s="43">
        <v>0</v>
      </c>
      <c r="BI726" s="43">
        <v>31</v>
      </c>
      <c r="BJ726" s="42">
        <f>BM726-BK726-BL726</f>
        <v>46</v>
      </c>
      <c r="BK726" s="43">
        <v>0</v>
      </c>
      <c r="BL726" s="43">
        <v>17</v>
      </c>
      <c r="BM726" s="43">
        <v>63</v>
      </c>
      <c r="BN726" s="34">
        <f t="shared" si="628"/>
        <v>11.890914726480784</v>
      </c>
      <c r="BO726" s="34">
        <f t="shared" si="629"/>
        <v>20.484212624035568</v>
      </c>
      <c r="BP726" s="33">
        <v>-3.8510961167370792</v>
      </c>
      <c r="BQ726" s="33">
        <v>-0.73474354504828976</v>
      </c>
      <c r="BR726" s="33">
        <v>0.5398411032750684</v>
      </c>
      <c r="BS726" s="33">
        <v>-0.36159597548006867</v>
      </c>
      <c r="BT726" s="33">
        <v>0</v>
      </c>
      <c r="BU726" s="9">
        <f t="shared" si="630"/>
        <v>-4.4075945339903688</v>
      </c>
      <c r="BV726" s="34">
        <f t="shared" si="631"/>
        <v>-7.5928644407591861</v>
      </c>
      <c r="BW726" s="33">
        <v>11.055972121498931</v>
      </c>
      <c r="BX726" s="33">
        <v>0.49112159743316319</v>
      </c>
      <c r="BY726" s="33">
        <v>5.2030264162468507</v>
      </c>
      <c r="BZ726" s="33">
        <v>-0.45161087470779421</v>
      </c>
      <c r="CA726" s="9">
        <f t="shared" si="632"/>
        <v>16.298509260471153</v>
      </c>
      <c r="CB726" s="34">
        <f t="shared" si="633"/>
        <v>28.077077064794757</v>
      </c>
      <c r="CC726" s="47">
        <v>30.118624000000001</v>
      </c>
      <c r="CD726">
        <v>165000</v>
      </c>
      <c r="CE726" s="68">
        <f t="shared" si="622"/>
        <v>165000</v>
      </c>
      <c r="CF726" s="62">
        <v>17.7</v>
      </c>
      <c r="CG726" s="62">
        <v>26.1</v>
      </c>
      <c r="CH726" s="62">
        <v>-12.3</v>
      </c>
      <c r="CI726" s="62">
        <v>-2.4</v>
      </c>
      <c r="CJ726" s="63">
        <f t="shared" si="623"/>
        <v>-3.5890533871691335</v>
      </c>
      <c r="CK726" s="62">
        <v>-1.3</v>
      </c>
      <c r="CL726" s="63">
        <f t="shared" si="624"/>
        <v>-1.9440705847166144</v>
      </c>
      <c r="CM726" s="62">
        <v>-3.8</v>
      </c>
      <c r="CN726" t="s">
        <v>2142</v>
      </c>
      <c r="CO726" t="s">
        <v>1164</v>
      </c>
      <c r="CQ726" t="s">
        <v>3079</v>
      </c>
      <c r="CR726">
        <v>75</v>
      </c>
      <c r="CS726">
        <v>226</v>
      </c>
      <c r="CT726">
        <v>5</v>
      </c>
      <c r="CU726" t="s">
        <v>3402</v>
      </c>
      <c r="CZ726" s="72">
        <v>915053.33333333337</v>
      </c>
      <c r="DA726">
        <v>0</v>
      </c>
    </row>
    <row r="727" spans="1:105" x14ac:dyDescent="0.2">
      <c r="A727" s="44" t="s">
        <v>2372</v>
      </c>
      <c r="B727" s="43"/>
      <c r="C727" s="43" t="s">
        <v>960</v>
      </c>
      <c r="D727" s="82" t="s">
        <v>960</v>
      </c>
      <c r="E727" s="42" t="str">
        <f t="shared" si="625"/>
        <v xml:space="preserve">Reddox, Liam </v>
      </c>
      <c r="F727" s="42" t="s">
        <v>474</v>
      </c>
      <c r="G727" s="45" t="s">
        <v>1540</v>
      </c>
      <c r="H727" s="43">
        <v>1</v>
      </c>
      <c r="I727" s="64">
        <v>0</v>
      </c>
      <c r="J727" s="64">
        <v>0</v>
      </c>
      <c r="K727" s="64">
        <v>0</v>
      </c>
      <c r="L727" s="43">
        <v>-1</v>
      </c>
      <c r="M727">
        <v>0</v>
      </c>
      <c r="N727">
        <v>1</v>
      </c>
      <c r="O727" s="4">
        <f t="shared" si="626"/>
        <v>0</v>
      </c>
      <c r="Q727">
        <v>0</v>
      </c>
      <c r="R727">
        <v>0</v>
      </c>
      <c r="S727">
        <v>0</v>
      </c>
      <c r="T727">
        <v>0</v>
      </c>
      <c r="U727" s="4">
        <f t="shared" si="627"/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s="9">
        <f t="shared" si="602"/>
        <v>0</v>
      </c>
      <c r="AD727" s="9">
        <f t="shared" si="603"/>
        <v>0</v>
      </c>
      <c r="AE727" s="9">
        <f t="shared" si="604"/>
        <v>0</v>
      </c>
      <c r="AF727" s="9">
        <f t="shared" si="605"/>
        <v>0</v>
      </c>
      <c r="AG727" s="9">
        <f t="shared" si="606"/>
        <v>0</v>
      </c>
      <c r="AH727" s="9">
        <f t="shared" si="607"/>
        <v>0</v>
      </c>
      <c r="AI727" s="58">
        <f t="shared" si="608"/>
        <v>0</v>
      </c>
      <c r="AJ727" s="58">
        <f t="shared" si="609"/>
        <v>0</v>
      </c>
      <c r="AK727" s="58">
        <f t="shared" si="610"/>
        <v>0</v>
      </c>
      <c r="AL727" s="58">
        <f t="shared" si="611"/>
        <v>10.140845070422536</v>
      </c>
      <c r="AM727" s="58">
        <f t="shared" si="612"/>
        <v>0</v>
      </c>
      <c r="AN727" s="58">
        <f t="shared" si="613"/>
        <v>0</v>
      </c>
      <c r="AO727" s="56">
        <v>5.916666666666667</v>
      </c>
      <c r="AP727" s="56">
        <v>0</v>
      </c>
      <c r="AQ727" s="56">
        <v>0</v>
      </c>
      <c r="AR727" s="57">
        <f>SUM(AO727:AQ727)</f>
        <v>5.916666666666667</v>
      </c>
      <c r="AS727">
        <v>0</v>
      </c>
      <c r="AT727">
        <v>1</v>
      </c>
      <c r="AU727">
        <v>0</v>
      </c>
      <c r="AV727">
        <v>1</v>
      </c>
      <c r="AW727">
        <v>0</v>
      </c>
      <c r="AX727" s="9">
        <f t="shared" si="614"/>
        <v>0</v>
      </c>
      <c r="AY727" s="9">
        <f t="shared" si="615"/>
        <v>10.140845070422536</v>
      </c>
      <c r="AZ727" s="9">
        <f t="shared" si="616"/>
        <v>0</v>
      </c>
      <c r="BA727" s="9">
        <f t="shared" si="617"/>
        <v>10.140845070422536</v>
      </c>
      <c r="BB727" s="9">
        <f t="shared" si="618"/>
        <v>0</v>
      </c>
      <c r="BC727" s="33">
        <f t="shared" si="619"/>
        <v>5.916666666666667</v>
      </c>
      <c r="BD727" s="33">
        <f t="shared" si="620"/>
        <v>0</v>
      </c>
      <c r="BE727" s="33">
        <f t="shared" si="621"/>
        <v>0</v>
      </c>
      <c r="BF727" s="42">
        <f>BI727-BG727-BH727</f>
        <v>0</v>
      </c>
      <c r="BG727" s="43">
        <v>0</v>
      </c>
      <c r="BH727" s="43">
        <v>0</v>
      </c>
      <c r="BI727" s="43">
        <v>0</v>
      </c>
      <c r="BJ727" s="42">
        <f>BM727-BK727-BL727</f>
        <v>1</v>
      </c>
      <c r="BK727" s="43">
        <v>0</v>
      </c>
      <c r="BL727" s="43">
        <v>0</v>
      </c>
      <c r="BM727" s="43">
        <v>1</v>
      </c>
      <c r="BN727" s="34">
        <f t="shared" si="628"/>
        <v>8.0888383683844961E-2</v>
      </c>
      <c r="BO727" s="34">
        <f t="shared" si="629"/>
        <v>27.342552231158859</v>
      </c>
      <c r="BP727" s="33">
        <v>-0.14109457955568813</v>
      </c>
      <c r="BQ727" s="33">
        <v>0</v>
      </c>
      <c r="BR727" s="33">
        <v>0.33541063553352934</v>
      </c>
      <c r="BS727" s="33">
        <v>0</v>
      </c>
      <c r="BT727" s="33">
        <v>0</v>
      </c>
      <c r="BU727" s="9">
        <f t="shared" si="630"/>
        <v>0.19431605597784121</v>
      </c>
      <c r="BV727" s="34">
        <f t="shared" si="631"/>
        <v>65.684300612228</v>
      </c>
      <c r="BW727" s="33">
        <v>-0.16483034287620643</v>
      </c>
      <c r="BX727" s="33">
        <v>0</v>
      </c>
      <c r="BY727" s="33">
        <v>0</v>
      </c>
      <c r="BZ727" s="33">
        <v>5.1402670582210173E-2</v>
      </c>
      <c r="CA727" s="9">
        <f t="shared" si="632"/>
        <v>-0.11342767229399625</v>
      </c>
      <c r="CB727" s="34">
        <f t="shared" si="633"/>
        <v>-38.341748381069152</v>
      </c>
      <c r="CE727" s="68">
        <f t="shared" si="622"/>
        <v>165000</v>
      </c>
      <c r="CF727" s="62">
        <v>0.2</v>
      </c>
      <c r="CG727" s="62">
        <v>0.2</v>
      </c>
      <c r="CH727" s="62">
        <v>-0.9</v>
      </c>
      <c r="CI727" s="62">
        <v>-0.1</v>
      </c>
      <c r="CJ727" s="63">
        <f t="shared" si="623"/>
        <v>-33.802816901408455</v>
      </c>
      <c r="CK727" s="62">
        <v>-0.2</v>
      </c>
      <c r="CL727" s="63">
        <f t="shared" si="624"/>
        <v>-67.605633802816911</v>
      </c>
      <c r="CM727" s="62">
        <v>-0.3</v>
      </c>
      <c r="CN727" t="s">
        <v>2147</v>
      </c>
      <c r="CO727" t="s">
        <v>1067</v>
      </c>
      <c r="CP727" t="s">
        <v>2427</v>
      </c>
      <c r="CQ727" t="s">
        <v>2400</v>
      </c>
      <c r="CR727">
        <v>70</v>
      </c>
      <c r="CS727">
        <v>180</v>
      </c>
      <c r="CT727">
        <v>85</v>
      </c>
      <c r="CU727" t="s">
        <v>3402</v>
      </c>
      <c r="CV727" t="s">
        <v>3090</v>
      </c>
      <c r="CZ727" s="72">
        <v>508333.33333333331</v>
      </c>
      <c r="DA727">
        <v>0</v>
      </c>
    </row>
    <row r="728" spans="1:105" x14ac:dyDescent="0.2">
      <c r="A728" s="38" t="s">
        <v>2452</v>
      </c>
      <c r="B728" t="s">
        <v>962</v>
      </c>
      <c r="C728" t="s">
        <v>962</v>
      </c>
      <c r="D728" s="82" t="s">
        <v>960</v>
      </c>
      <c r="E728" t="str">
        <f t="shared" si="625"/>
        <v xml:space="preserve">Visnovsky, Lubomir </v>
      </c>
      <c r="F728" t="s">
        <v>2318</v>
      </c>
      <c r="G728" t="s">
        <v>1524</v>
      </c>
      <c r="H728">
        <v>69</v>
      </c>
      <c r="I728">
        <v>18</v>
      </c>
      <c r="J728">
        <v>40</v>
      </c>
      <c r="K728">
        <f>I728+J728</f>
        <v>58</v>
      </c>
      <c r="L728">
        <v>1</v>
      </c>
      <c r="M728">
        <v>26</v>
      </c>
      <c r="N728">
        <v>159</v>
      </c>
      <c r="O728" s="4">
        <f t="shared" si="626"/>
        <v>0.11320754716981132</v>
      </c>
      <c r="P728">
        <v>2017</v>
      </c>
      <c r="Q728">
        <v>0</v>
      </c>
      <c r="R728">
        <v>0</v>
      </c>
      <c r="S728">
        <v>2</v>
      </c>
      <c r="T728">
        <v>4</v>
      </c>
      <c r="U728" s="4">
        <f t="shared" si="627"/>
        <v>0.33333333333333331</v>
      </c>
      <c r="V728" s="40">
        <v>0.1</v>
      </c>
      <c r="W728">
        <v>8</v>
      </c>
      <c r="X728">
        <v>25</v>
      </c>
      <c r="Y728">
        <v>0</v>
      </c>
      <c r="Z728">
        <v>0</v>
      </c>
      <c r="AA728">
        <f>I728-W728-Y728</f>
        <v>10</v>
      </c>
      <c r="AB728">
        <f>J728-X728-Z728</f>
        <v>15</v>
      </c>
      <c r="AC728" s="9">
        <f t="shared" si="602"/>
        <v>5.836575875486381</v>
      </c>
      <c r="AD728" s="9">
        <f t="shared" si="603"/>
        <v>18.239299610894943</v>
      </c>
      <c r="AE728" s="9">
        <f t="shared" si="604"/>
        <v>0</v>
      </c>
      <c r="AF728" s="9">
        <f t="shared" si="605"/>
        <v>0</v>
      </c>
      <c r="AG728" s="9">
        <f t="shared" si="606"/>
        <v>9.9247374079894133</v>
      </c>
      <c r="AH728" s="9">
        <f t="shared" si="607"/>
        <v>14.887106111984123</v>
      </c>
      <c r="AI728" s="6">
        <f t="shared" si="608"/>
        <v>3.0766685964767184</v>
      </c>
      <c r="AJ728" s="6">
        <f t="shared" si="609"/>
        <v>8.171206225680935</v>
      </c>
      <c r="AK728" s="6">
        <f t="shared" si="610"/>
        <v>0.89307864053584718</v>
      </c>
      <c r="AL728" s="6">
        <f t="shared" si="611"/>
        <v>2.729302787197089</v>
      </c>
      <c r="AM728" s="6">
        <f t="shared" si="612"/>
        <v>0.4377431906614786</v>
      </c>
      <c r="AN728" s="6">
        <f t="shared" si="613"/>
        <v>5.3584718432150824</v>
      </c>
      <c r="AO728" s="32">
        <v>1209.0999999999999</v>
      </c>
      <c r="AP728" s="32">
        <v>411.2</v>
      </c>
      <c r="AQ728" s="32">
        <v>67.183333333333337</v>
      </c>
      <c r="AR728" s="32">
        <v>1687.4833333333333</v>
      </c>
      <c r="AS728" s="40">
        <v>107</v>
      </c>
      <c r="AT728" s="40">
        <v>47</v>
      </c>
      <c r="AU728" s="40">
        <v>87</v>
      </c>
      <c r="AV728" s="40">
        <v>73</v>
      </c>
      <c r="AW728" s="40">
        <v>37</v>
      </c>
      <c r="AX728" s="9">
        <f t="shared" si="614"/>
        <v>3.8044820195755022</v>
      </c>
      <c r="AY728" s="9">
        <f t="shared" si="615"/>
        <v>1.6711276160752204</v>
      </c>
      <c r="AZ728" s="9">
        <f t="shared" si="616"/>
        <v>3.0933638850754082</v>
      </c>
      <c r="BA728" s="9">
        <f t="shared" si="617"/>
        <v>2.5955811909253428</v>
      </c>
      <c r="BB728" s="9">
        <f t="shared" si="618"/>
        <v>1.3155685488251736</v>
      </c>
      <c r="BC728" s="9">
        <f t="shared" si="619"/>
        <v>17.5231884057971</v>
      </c>
      <c r="BD728" s="9">
        <f t="shared" si="620"/>
        <v>0.97367149758454108</v>
      </c>
      <c r="BE728" s="9">
        <f t="shared" si="621"/>
        <v>5.9594202898550721</v>
      </c>
      <c r="BF728" s="3">
        <v>62</v>
      </c>
      <c r="BG728" s="3">
        <v>56</v>
      </c>
      <c r="BH728" s="3">
        <v>1</v>
      </c>
      <c r="BI728" s="3">
        <v>119</v>
      </c>
      <c r="BJ728" s="3">
        <v>55</v>
      </c>
      <c r="BK728" s="3">
        <v>3</v>
      </c>
      <c r="BL728" s="3">
        <v>6</v>
      </c>
      <c r="BM728" s="3">
        <v>64</v>
      </c>
      <c r="BN728" s="34">
        <f t="shared" si="628"/>
        <v>91.776162729121396</v>
      </c>
      <c r="BO728" s="34">
        <f t="shared" si="629"/>
        <v>108.77282271918308</v>
      </c>
      <c r="BP728" s="34">
        <v>22.828288215966793</v>
      </c>
      <c r="BQ728" s="34">
        <v>20.804938115910634</v>
      </c>
      <c r="BR728" s="34">
        <v>1.1141735386432592</v>
      </c>
      <c r="BS728" s="34">
        <v>-0.15389001844017844</v>
      </c>
      <c r="BT728" s="34">
        <v>1.6955586526478155</v>
      </c>
      <c r="BU728" s="34">
        <f t="shared" si="630"/>
        <v>46.28906850472832</v>
      </c>
      <c r="BV728" s="34">
        <f t="shared" si="631"/>
        <v>54.861660071382417</v>
      </c>
      <c r="BW728" s="34">
        <v>21.264714118275229</v>
      </c>
      <c r="BX728" s="34">
        <v>6.4187746711779639</v>
      </c>
      <c r="BY728" s="34">
        <v>4.7148180740522925</v>
      </c>
      <c r="BZ728" s="34">
        <v>13.088787360887592</v>
      </c>
      <c r="CA728" s="34">
        <f t="shared" si="632"/>
        <v>45.487094224393076</v>
      </c>
      <c r="CB728" s="34">
        <f t="shared" si="633"/>
        <v>53.911162647800658</v>
      </c>
      <c r="CC728" s="15">
        <v>55</v>
      </c>
      <c r="CD728" s="7">
        <v>4953082</v>
      </c>
      <c r="CE728" s="68">
        <f t="shared" si="622"/>
        <v>5886271.3623188408</v>
      </c>
      <c r="CF728" s="9">
        <v>45.3</v>
      </c>
      <c r="CG728" s="9">
        <v>31.8</v>
      </c>
      <c r="CH728" s="9">
        <v>20.399999999999999</v>
      </c>
      <c r="CI728" s="9">
        <v>10.199999999999999</v>
      </c>
      <c r="CJ728" s="9">
        <f t="shared" si="623"/>
        <v>9.4188623491750789</v>
      </c>
      <c r="CK728" s="9">
        <v>8.5</v>
      </c>
      <c r="CL728" s="9">
        <f t="shared" si="624"/>
        <v>7.8490519576458997</v>
      </c>
      <c r="CM728" s="9">
        <v>18.7</v>
      </c>
      <c r="CN728" t="s">
        <v>3460</v>
      </c>
      <c r="CO728" t="s">
        <v>3153</v>
      </c>
      <c r="CQ728" t="s">
        <v>2403</v>
      </c>
      <c r="CR728">
        <v>70</v>
      </c>
      <c r="CS728">
        <v>188</v>
      </c>
      <c r="CT728">
        <v>17</v>
      </c>
      <c r="CU728" t="s">
        <v>3402</v>
      </c>
      <c r="CV728" t="s">
        <v>2382</v>
      </c>
      <c r="CW728">
        <v>3</v>
      </c>
      <c r="CX728">
        <v>1</v>
      </c>
      <c r="CY728">
        <v>1</v>
      </c>
      <c r="CZ728" s="70"/>
      <c r="DA728">
        <v>0</v>
      </c>
    </row>
    <row r="729" spans="1:105" x14ac:dyDescent="0.2">
      <c r="A729" s="44" t="s">
        <v>2372</v>
      </c>
      <c r="B729" s="43" t="s">
        <v>962</v>
      </c>
      <c r="C729" s="43" t="s">
        <v>962</v>
      </c>
      <c r="D729" s="82" t="s">
        <v>960</v>
      </c>
      <c r="E729" s="42" t="str">
        <f t="shared" si="625"/>
        <v xml:space="preserve">Visnovsky, Lubomir </v>
      </c>
      <c r="F729" s="42" t="s">
        <v>2318</v>
      </c>
      <c r="G729" s="45" t="s">
        <v>2374</v>
      </c>
      <c r="H729" s="43">
        <v>82</v>
      </c>
      <c r="I729" s="64">
        <v>8</v>
      </c>
      <c r="J729" s="64">
        <v>33</v>
      </c>
      <c r="K729" s="64">
        <v>41</v>
      </c>
      <c r="L729" s="43">
        <v>-18</v>
      </c>
      <c r="M729">
        <v>34</v>
      </c>
      <c r="N729">
        <v>153</v>
      </c>
      <c r="O729" s="4">
        <f t="shared" si="626"/>
        <v>5.2287581699346407E-2</v>
      </c>
      <c r="Q729">
        <v>1</v>
      </c>
      <c r="R729">
        <v>0</v>
      </c>
      <c r="S729">
        <v>1</v>
      </c>
      <c r="T729">
        <v>7</v>
      </c>
      <c r="U729" s="4">
        <f t="shared" si="627"/>
        <v>0.125</v>
      </c>
      <c r="V729">
        <v>0.1</v>
      </c>
      <c r="W729">
        <v>3</v>
      </c>
      <c r="X729">
        <v>19</v>
      </c>
      <c r="Y729">
        <v>0</v>
      </c>
      <c r="Z729">
        <v>1</v>
      </c>
      <c r="AA729">
        <v>5</v>
      </c>
      <c r="AB729">
        <v>13</v>
      </c>
      <c r="AC729" s="9">
        <f t="shared" si="602"/>
        <v>2.3940414967192769</v>
      </c>
      <c r="AD729" s="9">
        <f t="shared" si="603"/>
        <v>15.162262812555417</v>
      </c>
      <c r="AE729" s="9">
        <f t="shared" si="604"/>
        <v>0</v>
      </c>
      <c r="AF729" s="9">
        <f t="shared" si="605"/>
        <v>2.5858353684815398</v>
      </c>
      <c r="AG729" s="9">
        <f t="shared" si="606"/>
        <v>4.3050871780153548</v>
      </c>
      <c r="AH729" s="9">
        <f t="shared" si="607"/>
        <v>11.193226662839923</v>
      </c>
      <c r="AI729" s="58">
        <f t="shared" si="608"/>
        <v>2.5830523068092126</v>
      </c>
      <c r="AJ729" s="58">
        <f t="shared" si="609"/>
        <v>6.8629189572619254</v>
      </c>
      <c r="AK729" s="58">
        <f t="shared" si="610"/>
        <v>1.5515012210889239</v>
      </c>
      <c r="AL729" s="58">
        <f t="shared" si="611"/>
        <v>3.3579679988519766</v>
      </c>
      <c r="AM729" s="58">
        <f t="shared" si="612"/>
        <v>0.47880829934385533</v>
      </c>
      <c r="AN729" s="58">
        <f t="shared" si="613"/>
        <v>5.688837810659388</v>
      </c>
      <c r="AO729" s="56">
        <v>1393.7</v>
      </c>
      <c r="AP729" s="56">
        <v>375.93333333333334</v>
      </c>
      <c r="AQ729" s="56">
        <v>116.01666666666668</v>
      </c>
      <c r="AR729" s="57">
        <f>SUM(AO729:AQ729)</f>
        <v>1885.65</v>
      </c>
      <c r="AS729">
        <v>118</v>
      </c>
      <c r="AT729">
        <v>60</v>
      </c>
      <c r="AU729">
        <v>78</v>
      </c>
      <c r="AV729">
        <v>91</v>
      </c>
      <c r="AW729">
        <v>40</v>
      </c>
      <c r="AX729" s="9">
        <f t="shared" si="614"/>
        <v>3.7546734547768672</v>
      </c>
      <c r="AY729" s="9">
        <f t="shared" si="615"/>
        <v>1.9091559939543392</v>
      </c>
      <c r="AZ729" s="9">
        <f t="shared" si="616"/>
        <v>2.4819027921406409</v>
      </c>
      <c r="BA729" s="9">
        <f t="shared" si="617"/>
        <v>2.8955532574974145</v>
      </c>
      <c r="BB729" s="9">
        <f t="shared" si="618"/>
        <v>1.2727706626362261</v>
      </c>
      <c r="BC729" s="33">
        <f t="shared" si="619"/>
        <v>16.996341463414634</v>
      </c>
      <c r="BD729" s="33">
        <f t="shared" si="620"/>
        <v>1.4148373983739839</v>
      </c>
      <c r="BE729" s="33">
        <f t="shared" si="621"/>
        <v>4.5845528455284557</v>
      </c>
      <c r="BF729" s="42">
        <f>BI729-BG729-BH729</f>
        <v>60</v>
      </c>
      <c r="BG729" s="43">
        <v>43</v>
      </c>
      <c r="BH729" s="43">
        <v>3</v>
      </c>
      <c r="BI729" s="43">
        <v>106</v>
      </c>
      <c r="BJ729" s="42">
        <f>BM729-BK729-BL729</f>
        <v>78</v>
      </c>
      <c r="BK729" s="43">
        <v>3</v>
      </c>
      <c r="BL729" s="43">
        <v>11</v>
      </c>
      <c r="BM729" s="43">
        <v>92</v>
      </c>
      <c r="BN729" s="34">
        <f t="shared" si="628"/>
        <v>50.37140900267611</v>
      </c>
      <c r="BO729" s="34">
        <f t="shared" si="629"/>
        <v>53.426043011880367</v>
      </c>
      <c r="BP729" s="33">
        <v>11.828252436657763</v>
      </c>
      <c r="BQ729" s="33">
        <v>8.3435501185579533</v>
      </c>
      <c r="BR729" s="33">
        <v>0.46429428169414516</v>
      </c>
      <c r="BS729" s="33">
        <v>0.38978620654821911</v>
      </c>
      <c r="BT729" s="33">
        <v>0</v>
      </c>
      <c r="BU729" s="9">
        <f t="shared" si="630"/>
        <v>21.02588304345808</v>
      </c>
      <c r="BV729" s="34">
        <f t="shared" si="631"/>
        <v>22.300939244778277</v>
      </c>
      <c r="BW729" s="33">
        <v>6.7831106908346621</v>
      </c>
      <c r="BX729" s="33">
        <v>5.8708898236596729</v>
      </c>
      <c r="BY729" s="33">
        <v>5.5757291031163074</v>
      </c>
      <c r="BZ729" s="33">
        <v>11.115796341607386</v>
      </c>
      <c r="CA729" s="9">
        <f t="shared" si="632"/>
        <v>29.34552595921803</v>
      </c>
      <c r="CB729" s="34">
        <f t="shared" si="633"/>
        <v>31.12510376710209</v>
      </c>
      <c r="CC729" s="47">
        <v>29.149096</v>
      </c>
      <c r="CD729">
        <v>1196801</v>
      </c>
      <c r="CE729" s="68">
        <f t="shared" si="622"/>
        <v>1196801</v>
      </c>
      <c r="CF729" s="62">
        <v>46</v>
      </c>
      <c r="CG729" s="62">
        <v>37.200000000000003</v>
      </c>
      <c r="CH729" s="62">
        <v>-2.8</v>
      </c>
      <c r="CI729" s="62">
        <v>4.5</v>
      </c>
      <c r="CJ729" s="63">
        <f t="shared" si="623"/>
        <v>3.7853297442799456</v>
      </c>
      <c r="CK729" s="62">
        <v>1.4</v>
      </c>
      <c r="CL729" s="63">
        <f t="shared" si="624"/>
        <v>1.177658142664872</v>
      </c>
      <c r="CM729" s="62">
        <v>5.9</v>
      </c>
      <c r="CN729" t="s">
        <v>2149</v>
      </c>
      <c r="CO729" t="s">
        <v>3153</v>
      </c>
      <c r="CQ729" t="s">
        <v>2403</v>
      </c>
      <c r="CR729">
        <v>70</v>
      </c>
      <c r="CS729">
        <v>188</v>
      </c>
      <c r="CT729">
        <v>17</v>
      </c>
      <c r="CU729" t="s">
        <v>3402</v>
      </c>
      <c r="CZ729" s="72">
        <v>1824000</v>
      </c>
      <c r="DA729">
        <v>0</v>
      </c>
    </row>
    <row r="730" spans="1:105" x14ac:dyDescent="0.2">
      <c r="A730" s="38" t="s">
        <v>2452</v>
      </c>
      <c r="B730" t="s">
        <v>960</v>
      </c>
      <c r="C730" t="s">
        <v>960</v>
      </c>
      <c r="D730" t="s">
        <v>960</v>
      </c>
      <c r="E730" t="str">
        <f t="shared" si="625"/>
        <v xml:space="preserve">Pouliot, Marc-Antoine </v>
      </c>
      <c r="F730" t="s">
        <v>455</v>
      </c>
      <c r="G730" t="s">
        <v>1537</v>
      </c>
      <c r="H730">
        <v>46</v>
      </c>
      <c r="I730">
        <v>4</v>
      </c>
      <c r="J730">
        <v>7</v>
      </c>
      <c r="K730">
        <f>I730+J730</f>
        <v>11</v>
      </c>
      <c r="L730">
        <v>-2</v>
      </c>
      <c r="M730">
        <v>18</v>
      </c>
      <c r="N730">
        <v>73</v>
      </c>
      <c r="O730" s="4">
        <f t="shared" si="626"/>
        <v>5.4794520547945202E-2</v>
      </c>
      <c r="P730">
        <v>805</v>
      </c>
      <c r="Q730">
        <v>0</v>
      </c>
      <c r="R730">
        <v>0</v>
      </c>
      <c r="S730">
        <v>172</v>
      </c>
      <c r="T730">
        <v>181</v>
      </c>
      <c r="U730" s="4">
        <f t="shared" si="627"/>
        <v>0.48725212464589235</v>
      </c>
      <c r="V730" s="40">
        <v>13.5</v>
      </c>
      <c r="W730">
        <v>0</v>
      </c>
      <c r="X730">
        <v>1</v>
      </c>
      <c r="Y730">
        <v>0</v>
      </c>
      <c r="Z730">
        <v>0</v>
      </c>
      <c r="AA730">
        <f>I730-W730-Y730</f>
        <v>4</v>
      </c>
      <c r="AB730">
        <f>J730-X730-Z730</f>
        <v>6</v>
      </c>
      <c r="AC730" s="9">
        <f t="shared" si="602"/>
        <v>0</v>
      </c>
      <c r="AD730" s="9">
        <f t="shared" si="603"/>
        <v>5.5589870290302654</v>
      </c>
      <c r="AE730" s="9">
        <f t="shared" si="604"/>
        <v>0</v>
      </c>
      <c r="AF730" s="9">
        <f t="shared" si="605"/>
        <v>0</v>
      </c>
      <c r="AG730" s="9">
        <f t="shared" si="606"/>
        <v>9.384470005539443</v>
      </c>
      <c r="AH730" s="9">
        <f t="shared" si="607"/>
        <v>14.076705008309167</v>
      </c>
      <c r="AI730" s="6">
        <f t="shared" si="608"/>
        <v>1.7595881260386457</v>
      </c>
      <c r="AJ730" s="6">
        <f t="shared" si="609"/>
        <v>2.2235948116121063</v>
      </c>
      <c r="AK730" s="6">
        <f t="shared" si="610"/>
        <v>0</v>
      </c>
      <c r="AL730" s="6">
        <f t="shared" si="611"/>
        <v>1.6422822509694026</v>
      </c>
      <c r="AM730" s="6">
        <f t="shared" si="612"/>
        <v>0</v>
      </c>
      <c r="AN730" s="6">
        <f t="shared" si="613"/>
        <v>6.9064748201438855</v>
      </c>
      <c r="AO730" s="32">
        <v>511.48333333333335</v>
      </c>
      <c r="AP730" s="32">
        <v>53.966666666666669</v>
      </c>
      <c r="AQ730" s="32">
        <v>34.75</v>
      </c>
      <c r="AR730" s="32">
        <v>600.20000000000005</v>
      </c>
      <c r="AS730" s="40">
        <v>13</v>
      </c>
      <c r="AT730" s="40">
        <v>36</v>
      </c>
      <c r="AU730" s="40">
        <v>19</v>
      </c>
      <c r="AV730" s="40">
        <v>31</v>
      </c>
      <c r="AW730" s="40">
        <v>27</v>
      </c>
      <c r="AX730" s="9">
        <f t="shared" si="614"/>
        <v>1.299566811062979</v>
      </c>
      <c r="AY730" s="9">
        <f t="shared" si="615"/>
        <v>3.5988003998667111</v>
      </c>
      <c r="AZ730" s="9">
        <f t="shared" si="616"/>
        <v>1.8993668777074308</v>
      </c>
      <c r="BA730" s="9">
        <f t="shared" si="617"/>
        <v>3.0989670109963341</v>
      </c>
      <c r="BB730" s="9">
        <f t="shared" si="618"/>
        <v>2.6991002999000329</v>
      </c>
      <c r="BC730" s="9">
        <f t="shared" si="619"/>
        <v>11.119202898550725</v>
      </c>
      <c r="BD730" s="9">
        <f t="shared" si="620"/>
        <v>0.75543478260869568</v>
      </c>
      <c r="BE730" s="9">
        <f t="shared" si="621"/>
        <v>1.1731884057971016</v>
      </c>
      <c r="BF730" s="3">
        <v>15</v>
      </c>
      <c r="BG730" s="3">
        <v>2</v>
      </c>
      <c r="BH730" s="3">
        <v>0</v>
      </c>
      <c r="BI730" s="3">
        <v>17</v>
      </c>
      <c r="BJ730" s="3">
        <v>14</v>
      </c>
      <c r="BK730" s="3">
        <v>0</v>
      </c>
      <c r="BL730" s="3">
        <v>4</v>
      </c>
      <c r="BM730" s="3">
        <v>18</v>
      </c>
      <c r="BN730" s="34">
        <f t="shared" si="628"/>
        <v>9.0239431164651887</v>
      </c>
      <c r="BO730" s="34">
        <f t="shared" si="629"/>
        <v>30.069787125842012</v>
      </c>
      <c r="BP730" s="34">
        <v>1.537201534810388</v>
      </c>
      <c r="BQ730" s="34">
        <v>-1.2623015898075292</v>
      </c>
      <c r="BR730" s="34">
        <v>-0.23664709846517687</v>
      </c>
      <c r="BS730" s="34">
        <v>-0.47067815066901497</v>
      </c>
      <c r="BT730" s="34">
        <v>0</v>
      </c>
      <c r="BU730" s="34">
        <f t="shared" si="630"/>
        <v>-0.43242530413133295</v>
      </c>
      <c r="BV730" s="34">
        <f t="shared" si="631"/>
        <v>-1.4409373679817825</v>
      </c>
      <c r="BW730" s="34">
        <v>6.2059707625471505</v>
      </c>
      <c r="BX730" s="34">
        <v>0.26527008349493503</v>
      </c>
      <c r="BY730" s="34">
        <v>1.206655893709125</v>
      </c>
      <c r="BZ730" s="34">
        <v>1.7784716808453116</v>
      </c>
      <c r="CA730" s="34">
        <f t="shared" si="632"/>
        <v>9.4563684205965224</v>
      </c>
      <c r="CB730" s="34">
        <f t="shared" si="633"/>
        <v>31.510724493823798</v>
      </c>
      <c r="CC730" s="15">
        <v>51</v>
      </c>
      <c r="CD730" s="7">
        <v>209513</v>
      </c>
      <c r="CE730" s="68">
        <f t="shared" si="622"/>
        <v>373479.69565217395</v>
      </c>
      <c r="CF730" s="9">
        <v>10.3</v>
      </c>
      <c r="CG730" s="9">
        <v>10.5</v>
      </c>
      <c r="CH730" s="9">
        <v>1.8</v>
      </c>
      <c r="CI730" s="9">
        <v>-0.7</v>
      </c>
      <c r="CJ730" s="9">
        <f t="shared" si="623"/>
        <v>-2.0321761219305667</v>
      </c>
      <c r="CK730" s="9">
        <v>1.3</v>
      </c>
      <c r="CL730" s="9">
        <f t="shared" si="624"/>
        <v>3.7740413692996246</v>
      </c>
      <c r="CM730" s="9">
        <v>0.6</v>
      </c>
      <c r="CN730" t="s">
        <v>1098</v>
      </c>
      <c r="CO730" t="s">
        <v>3139</v>
      </c>
      <c r="CP730" t="s">
        <v>2399</v>
      </c>
      <c r="CQ730" t="s">
        <v>2400</v>
      </c>
      <c r="CR730">
        <v>73</v>
      </c>
      <c r="CS730">
        <v>195</v>
      </c>
      <c r="CU730" t="s">
        <v>3401</v>
      </c>
      <c r="CV730" t="s">
        <v>3090</v>
      </c>
      <c r="CW730">
        <v>0</v>
      </c>
      <c r="CX730">
        <v>0</v>
      </c>
      <c r="CY730">
        <v>0</v>
      </c>
      <c r="CZ730" s="70"/>
      <c r="DA730">
        <v>0</v>
      </c>
    </row>
    <row r="731" spans="1:105" x14ac:dyDescent="0.2">
      <c r="A731" s="44" t="s">
        <v>2372</v>
      </c>
      <c r="B731" s="43" t="s">
        <v>960</v>
      </c>
      <c r="C731" s="43" t="s">
        <v>960</v>
      </c>
      <c r="D731" s="42" t="s">
        <v>960</v>
      </c>
      <c r="E731" s="42" t="str">
        <f t="shared" si="625"/>
        <v xml:space="preserve">Pouliot, Marc-Antoine </v>
      </c>
      <c r="F731" s="42" t="s">
        <v>455</v>
      </c>
      <c r="G731" s="45" t="s">
        <v>2381</v>
      </c>
      <c r="H731" s="43">
        <v>24</v>
      </c>
      <c r="I731" s="64">
        <v>1</v>
      </c>
      <c r="J731" s="64">
        <v>6</v>
      </c>
      <c r="K731" s="64">
        <v>7</v>
      </c>
      <c r="L731" s="43">
        <v>-1</v>
      </c>
      <c r="M731">
        <v>12</v>
      </c>
      <c r="N731">
        <v>32</v>
      </c>
      <c r="O731" s="4">
        <f t="shared" si="626"/>
        <v>3.125E-2</v>
      </c>
      <c r="Q731">
        <v>0</v>
      </c>
      <c r="R731">
        <v>0</v>
      </c>
      <c r="S731">
        <v>21</v>
      </c>
      <c r="T731">
        <v>23</v>
      </c>
      <c r="U731" s="4">
        <f t="shared" si="627"/>
        <v>0.47727272727272729</v>
      </c>
      <c r="V731">
        <v>3.3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5</v>
      </c>
      <c r="AC731" s="9">
        <f t="shared" si="602"/>
        <v>0</v>
      </c>
      <c r="AD731" s="9">
        <f t="shared" si="603"/>
        <v>30</v>
      </c>
      <c r="AE731" s="9">
        <f t="shared" si="604"/>
        <v>0</v>
      </c>
      <c r="AF731" s="9">
        <f t="shared" si="605"/>
        <v>0</v>
      </c>
      <c r="AG731" s="9">
        <f t="shared" si="606"/>
        <v>5.1631409107206894</v>
      </c>
      <c r="AH731" s="9">
        <f t="shared" si="607"/>
        <v>25.815704553603446</v>
      </c>
      <c r="AI731" s="58">
        <f t="shared" si="608"/>
        <v>2.5815704553603447</v>
      </c>
      <c r="AJ731" s="58">
        <f t="shared" si="609"/>
        <v>6</v>
      </c>
      <c r="AK731" s="58">
        <f t="shared" si="610"/>
        <v>0</v>
      </c>
      <c r="AL731" s="58">
        <f t="shared" si="611"/>
        <v>2.8397275008963789</v>
      </c>
      <c r="AM731" s="58">
        <f t="shared" si="612"/>
        <v>0</v>
      </c>
      <c r="AN731" s="58">
        <f t="shared" si="613"/>
        <v>10.588235294117647</v>
      </c>
      <c r="AO731" s="56">
        <v>232.41666666666663</v>
      </c>
      <c r="AP731" s="56">
        <v>10</v>
      </c>
      <c r="AQ731" s="56">
        <v>5.666666666666667</v>
      </c>
      <c r="AR731" s="57">
        <f>SUM(AO731:AQ731)</f>
        <v>248.08333333333329</v>
      </c>
      <c r="AS731">
        <v>3</v>
      </c>
      <c r="AT731">
        <v>23</v>
      </c>
      <c r="AU731">
        <v>17</v>
      </c>
      <c r="AV731">
        <v>9</v>
      </c>
      <c r="AW731">
        <v>3</v>
      </c>
      <c r="AX731" s="9">
        <f t="shared" si="614"/>
        <v>0.72556264696002704</v>
      </c>
      <c r="AY731" s="9">
        <f t="shared" si="615"/>
        <v>5.562646960026874</v>
      </c>
      <c r="AZ731" s="9">
        <f t="shared" si="616"/>
        <v>4.1115216661068192</v>
      </c>
      <c r="BA731" s="9">
        <f t="shared" si="617"/>
        <v>2.1766879408800808</v>
      </c>
      <c r="BB731" s="9">
        <f t="shared" si="618"/>
        <v>0.72556264696002704</v>
      </c>
      <c r="BC731" s="33">
        <f t="shared" si="619"/>
        <v>9.6840277777777768</v>
      </c>
      <c r="BD731" s="33">
        <f t="shared" si="620"/>
        <v>0.23611111111111113</v>
      </c>
      <c r="BE731" s="33">
        <f t="shared" si="621"/>
        <v>0.41666666666666669</v>
      </c>
      <c r="BF731" s="42">
        <f>BI731-BG731-BH731</f>
        <v>10</v>
      </c>
      <c r="BG731" s="43">
        <v>1</v>
      </c>
      <c r="BH731" s="43">
        <v>0</v>
      </c>
      <c r="BI731" s="43">
        <v>11</v>
      </c>
      <c r="BJ731" s="42">
        <f>BM731-BK731-BL731</f>
        <v>11</v>
      </c>
      <c r="BK731" s="43">
        <v>0</v>
      </c>
      <c r="BL731" s="43">
        <v>1</v>
      </c>
      <c r="BM731" s="43">
        <v>12</v>
      </c>
      <c r="BN731" s="34">
        <f t="shared" si="628"/>
        <v>1.1138206309082515</v>
      </c>
      <c r="BO731" s="34">
        <f t="shared" si="629"/>
        <v>8.9794071688942019</v>
      </c>
      <c r="BP731" s="33">
        <v>1.396829783600755</v>
      </c>
      <c r="BQ731" s="33">
        <v>0.60895593400626469</v>
      </c>
      <c r="BR731" s="33">
        <v>-0.64844850088746198</v>
      </c>
      <c r="BS731" s="33">
        <v>-6.8786796729091798E-2</v>
      </c>
      <c r="BT731" s="33">
        <v>0</v>
      </c>
      <c r="BU731" s="9">
        <f t="shared" si="630"/>
        <v>1.2885504199904658</v>
      </c>
      <c r="BV731" s="34">
        <f t="shared" si="631"/>
        <v>10.388045038552631</v>
      </c>
      <c r="BW731" s="33">
        <v>1.0033282024436283</v>
      </c>
      <c r="BX731" s="33">
        <v>3.4025560708084414E-2</v>
      </c>
      <c r="BY731" s="33">
        <v>-3.9594795682865162E-2</v>
      </c>
      <c r="BZ731" s="33">
        <v>-1.172488756551062</v>
      </c>
      <c r="CA731" s="9">
        <f t="shared" si="632"/>
        <v>-0.17472978908221448</v>
      </c>
      <c r="CB731" s="34">
        <f t="shared" si="633"/>
        <v>-1.4086378696584307</v>
      </c>
      <c r="CC731" s="47">
        <v>48.041702000000001</v>
      </c>
      <c r="CD731">
        <v>165000</v>
      </c>
      <c r="CE731" s="68">
        <f t="shared" si="622"/>
        <v>165000</v>
      </c>
      <c r="CF731" s="62">
        <v>5.7</v>
      </c>
      <c r="CG731" s="62">
        <v>5.6</v>
      </c>
      <c r="CH731" s="62">
        <v>0.4</v>
      </c>
      <c r="CI731" s="62">
        <v>-0.2</v>
      </c>
      <c r="CJ731" s="63">
        <f t="shared" si="623"/>
        <v>-1.5165876777251188</v>
      </c>
      <c r="CK731" s="62">
        <v>0.3</v>
      </c>
      <c r="CL731" s="63">
        <f t="shared" si="624"/>
        <v>2.2748815165876781</v>
      </c>
      <c r="CM731" s="62">
        <v>0.1</v>
      </c>
      <c r="CN731" t="s">
        <v>2160</v>
      </c>
      <c r="CO731" t="s">
        <v>2161</v>
      </c>
      <c r="CQ731" t="s">
        <v>2400</v>
      </c>
      <c r="CR731">
        <v>74</v>
      </c>
      <c r="CS731">
        <v>200</v>
      </c>
      <c r="CT731">
        <v>78</v>
      </c>
      <c r="CU731" t="s">
        <v>3401</v>
      </c>
      <c r="CZ731" s="72">
        <v>1700000</v>
      </c>
      <c r="DA731">
        <v>0</v>
      </c>
    </row>
    <row r="732" spans="1:105" s="18" customFormat="1" x14ac:dyDescent="0.2">
      <c r="A732" s="38" t="s">
        <v>2452</v>
      </c>
      <c r="B732" t="s">
        <v>960</v>
      </c>
      <c r="C732" t="s">
        <v>960</v>
      </c>
      <c r="D732" s="82" t="s">
        <v>960</v>
      </c>
      <c r="E732" t="str">
        <f t="shared" si="625"/>
        <v xml:space="preserve">Roy, Mathieu </v>
      </c>
      <c r="F732" t="s">
        <v>493</v>
      </c>
      <c r="G732" t="s">
        <v>1524</v>
      </c>
      <c r="H732">
        <v>16</v>
      </c>
      <c r="I732">
        <v>2</v>
      </c>
      <c r="J732">
        <v>0</v>
      </c>
      <c r="K732">
        <f>I732+J732</f>
        <v>2</v>
      </c>
      <c r="L732">
        <v>-7</v>
      </c>
      <c r="M732">
        <v>30</v>
      </c>
      <c r="N732">
        <v>18</v>
      </c>
      <c r="O732" s="4">
        <f t="shared" si="626"/>
        <v>0.1111111111111111</v>
      </c>
      <c r="P732">
        <v>324</v>
      </c>
      <c r="Q732">
        <v>0</v>
      </c>
      <c r="R732">
        <v>0</v>
      </c>
      <c r="S732">
        <v>0</v>
      </c>
      <c r="T732">
        <v>0</v>
      </c>
      <c r="U732" s="4">
        <f t="shared" si="627"/>
        <v>0</v>
      </c>
      <c r="V732" s="40">
        <v>0</v>
      </c>
      <c r="W732">
        <v>0</v>
      </c>
      <c r="X732">
        <v>0</v>
      </c>
      <c r="Y732">
        <v>0</v>
      </c>
      <c r="Z732">
        <v>0</v>
      </c>
      <c r="AA732">
        <f>I732-W732-Y732</f>
        <v>2</v>
      </c>
      <c r="AB732">
        <f>J732-X732-Z732</f>
        <v>0</v>
      </c>
      <c r="AC732" s="9">
        <f t="shared" si="602"/>
        <v>0</v>
      </c>
      <c r="AD732" s="9">
        <f t="shared" si="603"/>
        <v>0</v>
      </c>
      <c r="AE732" s="9">
        <f t="shared" si="604"/>
        <v>0</v>
      </c>
      <c r="AF732" s="9">
        <f t="shared" si="605"/>
        <v>0</v>
      </c>
      <c r="AG732" s="9">
        <f t="shared" si="606"/>
        <v>11.672205560509036</v>
      </c>
      <c r="AH732" s="9">
        <f t="shared" si="607"/>
        <v>0</v>
      </c>
      <c r="AI732" s="6">
        <f t="shared" si="608"/>
        <v>1.1672205560509037</v>
      </c>
      <c r="AJ732" s="6">
        <f t="shared" si="609"/>
        <v>0</v>
      </c>
      <c r="AK732" s="6">
        <f t="shared" si="610"/>
        <v>0</v>
      </c>
      <c r="AL732" s="6">
        <f t="shared" si="611"/>
        <v>2.9180513901272596</v>
      </c>
      <c r="AM732" s="6">
        <f t="shared" si="612"/>
        <v>0</v>
      </c>
      <c r="AN732" s="6">
        <f t="shared" si="613"/>
        <v>7.3022312373225153</v>
      </c>
      <c r="AO732" s="32">
        <v>205.61666666666667</v>
      </c>
      <c r="AP732" s="32">
        <v>11.883333333333333</v>
      </c>
      <c r="AQ732" s="32">
        <v>8.2166666666666668</v>
      </c>
      <c r="AR732" s="32">
        <v>225.71666666666667</v>
      </c>
      <c r="AS732" s="40">
        <v>33</v>
      </c>
      <c r="AT732" s="40">
        <v>16</v>
      </c>
      <c r="AU732" s="40">
        <v>12</v>
      </c>
      <c r="AV732" s="40">
        <v>16</v>
      </c>
      <c r="AW732" s="40">
        <v>3</v>
      </c>
      <c r="AX732" s="9">
        <f t="shared" si="614"/>
        <v>8.7720593664623792</v>
      </c>
      <c r="AY732" s="9">
        <f t="shared" si="615"/>
        <v>4.2531196928302446</v>
      </c>
      <c r="AZ732" s="9">
        <f t="shared" si="616"/>
        <v>3.1898397696226835</v>
      </c>
      <c r="BA732" s="9">
        <f t="shared" si="617"/>
        <v>4.2531196928302446</v>
      </c>
      <c r="BB732" s="9">
        <f t="shared" si="618"/>
        <v>0.79745994240567086</v>
      </c>
      <c r="BC732" s="9">
        <f t="shared" si="619"/>
        <v>12.851041666666667</v>
      </c>
      <c r="BD732" s="9">
        <f t="shared" si="620"/>
        <v>0.51354166666666667</v>
      </c>
      <c r="BE732" s="9">
        <f t="shared" si="621"/>
        <v>0.7427083333333333</v>
      </c>
      <c r="BF732" s="3">
        <v>4</v>
      </c>
      <c r="BG732" s="3">
        <v>0</v>
      </c>
      <c r="BH732" s="3">
        <v>0</v>
      </c>
      <c r="BI732" s="3">
        <v>4</v>
      </c>
      <c r="BJ732" s="3">
        <v>10</v>
      </c>
      <c r="BK732" s="3">
        <v>0</v>
      </c>
      <c r="BL732" s="3">
        <v>1</v>
      </c>
      <c r="BM732" s="3">
        <v>11</v>
      </c>
      <c r="BN732" s="34">
        <f t="shared" si="628"/>
        <v>4.6690037406082876</v>
      </c>
      <c r="BO732" s="34">
        <f t="shared" si="629"/>
        <v>41.37048282308163</v>
      </c>
      <c r="BP732" s="34">
        <v>2.4713619229136685</v>
      </c>
      <c r="BQ732" s="34">
        <v>-0.41530807258155816</v>
      </c>
      <c r="BR732" s="34">
        <v>-8.8995658516991288E-2</v>
      </c>
      <c r="BS732" s="34">
        <v>-2.0855159987633688E-2</v>
      </c>
      <c r="BT732" s="34">
        <v>0</v>
      </c>
      <c r="BU732" s="34">
        <f t="shared" si="630"/>
        <v>1.9462030318274854</v>
      </c>
      <c r="BV732" s="34">
        <f t="shared" si="631"/>
        <v>17.244655085232093</v>
      </c>
      <c r="BW732" s="34">
        <v>2.3598593950278994</v>
      </c>
      <c r="BX732" s="34">
        <v>0.50804496263092458</v>
      </c>
      <c r="BY732" s="34">
        <v>0.29559373036674963</v>
      </c>
      <c r="BZ732" s="34">
        <v>-0.44069737924477181</v>
      </c>
      <c r="CA732" s="34">
        <f t="shared" si="632"/>
        <v>2.7228007087808019</v>
      </c>
      <c r="CB732" s="34">
        <f t="shared" si="633"/>
        <v>24.125827737849534</v>
      </c>
      <c r="CC732" s="15"/>
      <c r="CD732"/>
      <c r="CE732" s="68">
        <f t="shared" si="622"/>
        <v>165000</v>
      </c>
      <c r="CF732" s="9">
        <v>3.7</v>
      </c>
      <c r="CG732" s="9">
        <v>4.5999999999999996</v>
      </c>
      <c r="CH732" s="9">
        <v>-5.2</v>
      </c>
      <c r="CI732" s="9">
        <v>0.1</v>
      </c>
      <c r="CJ732" s="9">
        <f t="shared" si="623"/>
        <v>0.81361448233778566</v>
      </c>
      <c r="CK732" s="9">
        <v>-0.9</v>
      </c>
      <c r="CL732" s="9">
        <f t="shared" si="624"/>
        <v>-7.3225303410400713</v>
      </c>
      <c r="CM732" s="9">
        <v>-0.8</v>
      </c>
      <c r="CN732" t="s">
        <v>12</v>
      </c>
      <c r="CO732" t="s">
        <v>1293</v>
      </c>
      <c r="CP732" t="s">
        <v>2399</v>
      </c>
      <c r="CQ732" t="s">
        <v>2400</v>
      </c>
      <c r="CR732">
        <v>74</v>
      </c>
      <c r="CS732">
        <v>214</v>
      </c>
      <c r="CT732"/>
      <c r="CU732" t="s">
        <v>3401</v>
      </c>
      <c r="CV732" t="s">
        <v>3090</v>
      </c>
      <c r="CW732">
        <v>0</v>
      </c>
      <c r="CX732">
        <v>0</v>
      </c>
      <c r="CY732">
        <v>0</v>
      </c>
      <c r="CZ732" s="70"/>
      <c r="DA732">
        <v>0</v>
      </c>
    </row>
    <row r="733" spans="1:105" x14ac:dyDescent="0.2">
      <c r="A733" s="44" t="s">
        <v>2372</v>
      </c>
      <c r="B733" s="43" t="s">
        <v>960</v>
      </c>
      <c r="C733" s="43" t="s">
        <v>960</v>
      </c>
      <c r="D733" s="82" t="s">
        <v>960</v>
      </c>
      <c r="E733" s="42" t="str">
        <f t="shared" si="625"/>
        <v xml:space="preserve">Roy, Mathieu </v>
      </c>
      <c r="F733" s="42" t="s">
        <v>493</v>
      </c>
      <c r="G733" s="45" t="s">
        <v>2374</v>
      </c>
      <c r="H733" s="43">
        <v>13</v>
      </c>
      <c r="I733" s="64">
        <v>0</v>
      </c>
      <c r="J733" s="64">
        <v>1</v>
      </c>
      <c r="K733" s="64">
        <v>1</v>
      </c>
      <c r="L733" s="43">
        <v>0</v>
      </c>
      <c r="M733">
        <v>27</v>
      </c>
      <c r="N733">
        <v>8</v>
      </c>
      <c r="O733" s="4">
        <f t="shared" si="626"/>
        <v>0</v>
      </c>
      <c r="Q733">
        <v>0</v>
      </c>
      <c r="R733">
        <v>0</v>
      </c>
      <c r="S733">
        <v>0</v>
      </c>
      <c r="T733">
        <v>0</v>
      </c>
      <c r="U733" s="4">
        <f t="shared" si="627"/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 s="9">
        <f t="shared" si="602"/>
        <v>0</v>
      </c>
      <c r="AD733" s="9">
        <f t="shared" si="603"/>
        <v>0</v>
      </c>
      <c r="AE733" s="9">
        <f t="shared" si="604"/>
        <v>0</v>
      </c>
      <c r="AF733" s="9">
        <f t="shared" si="605"/>
        <v>0</v>
      </c>
      <c r="AG733" s="9">
        <f t="shared" si="606"/>
        <v>0</v>
      </c>
      <c r="AH733" s="9">
        <f t="shared" si="607"/>
        <v>8.9630275115150013</v>
      </c>
      <c r="AI733" s="58">
        <f t="shared" si="608"/>
        <v>2.6889082534545001</v>
      </c>
      <c r="AJ733" s="58">
        <f t="shared" si="609"/>
        <v>0</v>
      </c>
      <c r="AK733" s="58">
        <f t="shared" si="610"/>
        <v>0</v>
      </c>
      <c r="AL733" s="58">
        <f t="shared" si="611"/>
        <v>2.6889082534545001</v>
      </c>
      <c r="AM733" s="58">
        <f t="shared" si="612"/>
        <v>0</v>
      </c>
      <c r="AN733" s="58">
        <f t="shared" si="613"/>
        <v>62.068965517241367</v>
      </c>
      <c r="AO733" s="56">
        <v>133.88333333333333</v>
      </c>
      <c r="AP733" s="56">
        <v>0.21666666666666667</v>
      </c>
      <c r="AQ733" s="56">
        <v>0.96666666666666679</v>
      </c>
      <c r="AR733" s="57">
        <f>SUM(AO733:AQ733)</f>
        <v>135.06666666666666</v>
      </c>
      <c r="AS733">
        <v>9</v>
      </c>
      <c r="AT733">
        <v>7</v>
      </c>
      <c r="AU733">
        <v>1</v>
      </c>
      <c r="AV733">
        <v>1</v>
      </c>
      <c r="AW733">
        <v>1</v>
      </c>
      <c r="AX733" s="9">
        <f t="shared" si="614"/>
        <v>3.998025666337611</v>
      </c>
      <c r="AY733" s="9">
        <f t="shared" si="615"/>
        <v>3.1095755182625866</v>
      </c>
      <c r="AZ733" s="9">
        <f t="shared" si="616"/>
        <v>0.44422507403751238</v>
      </c>
      <c r="BA733" s="9">
        <f t="shared" si="617"/>
        <v>0.44422507403751238</v>
      </c>
      <c r="BB733" s="9">
        <f t="shared" si="618"/>
        <v>0.44422507403751238</v>
      </c>
      <c r="BC733" s="33">
        <f t="shared" si="619"/>
        <v>10.298717948717949</v>
      </c>
      <c r="BD733" s="33">
        <f t="shared" si="620"/>
        <v>7.4358974358974372E-2</v>
      </c>
      <c r="BE733" s="33">
        <f t="shared" si="621"/>
        <v>1.6666666666666666E-2</v>
      </c>
      <c r="BF733" s="42">
        <f>BI733-BG733-BH733</f>
        <v>6</v>
      </c>
      <c r="BG733" s="43">
        <v>0</v>
      </c>
      <c r="BH733" s="43">
        <v>0</v>
      </c>
      <c r="BI733" s="43">
        <v>6</v>
      </c>
      <c r="BJ733" s="42">
        <f>BM733-BK733-BL733</f>
        <v>6</v>
      </c>
      <c r="BK733" s="43">
        <v>0</v>
      </c>
      <c r="BL733" s="43">
        <v>1</v>
      </c>
      <c r="BM733" s="43">
        <v>7</v>
      </c>
      <c r="BN733" s="34">
        <f t="shared" si="628"/>
        <v>1.6449266463607022</v>
      </c>
      <c r="BO733" s="34">
        <f t="shared" si="629"/>
        <v>24.357255375528663</v>
      </c>
      <c r="BP733" s="33">
        <v>-0.28528582190545015</v>
      </c>
      <c r="BQ733" s="33">
        <v>-8.0809357746427796E-3</v>
      </c>
      <c r="BR733" s="33">
        <v>0.71292397452709066</v>
      </c>
      <c r="BS733" s="33">
        <v>-2.2304122703226616E-3</v>
      </c>
      <c r="BT733" s="33">
        <v>0</v>
      </c>
      <c r="BU733" s="9">
        <f t="shared" si="630"/>
        <v>0.41732680457667504</v>
      </c>
      <c r="BV733" s="34">
        <f t="shared" si="631"/>
        <v>6.1795676886970643</v>
      </c>
      <c r="BW733" s="33">
        <v>1.6726222896552998</v>
      </c>
      <c r="BX733" s="33">
        <v>5.4015065707539106E-3</v>
      </c>
      <c r="BY733" s="33">
        <v>-0.51459246805974379</v>
      </c>
      <c r="BZ733" s="33">
        <v>6.4168513617716944E-2</v>
      </c>
      <c r="CA733" s="9">
        <f t="shared" si="632"/>
        <v>1.227599841784027</v>
      </c>
      <c r="CB733" s="34">
        <f t="shared" si="633"/>
        <v>18.177687686831597</v>
      </c>
      <c r="CE733" s="68">
        <f t="shared" si="622"/>
        <v>165000</v>
      </c>
      <c r="CF733" s="62">
        <v>3</v>
      </c>
      <c r="CG733" s="62">
        <v>3.7</v>
      </c>
      <c r="CH733" s="62">
        <v>0.6</v>
      </c>
      <c r="CI733" s="62">
        <v>-0.3</v>
      </c>
      <c r="CJ733" s="63">
        <f t="shared" si="623"/>
        <v>-4.4036697247706416</v>
      </c>
      <c r="CK733" s="62">
        <v>0.3</v>
      </c>
      <c r="CL733" s="63">
        <f t="shared" si="624"/>
        <v>4.4036697247706416</v>
      </c>
      <c r="CM733" s="62">
        <v>0</v>
      </c>
      <c r="CN733" t="s">
        <v>2205</v>
      </c>
      <c r="CO733" t="s">
        <v>2206</v>
      </c>
      <c r="CQ733" t="s">
        <v>2400</v>
      </c>
      <c r="CR733">
        <v>74</v>
      </c>
      <c r="CS733">
        <v>210</v>
      </c>
      <c r="CT733">
        <v>36</v>
      </c>
      <c r="CU733" t="s">
        <v>3401</v>
      </c>
      <c r="CV733" t="s">
        <v>3090</v>
      </c>
      <c r="CZ733" s="72">
        <v>500000</v>
      </c>
      <c r="DA733">
        <v>0</v>
      </c>
    </row>
    <row r="734" spans="1:105" x14ac:dyDescent="0.2">
      <c r="A734" s="38" t="s">
        <v>2452</v>
      </c>
      <c r="B734" t="s">
        <v>960</v>
      </c>
      <c r="C734" t="s">
        <v>960</v>
      </c>
      <c r="D734" s="82" t="s">
        <v>960</v>
      </c>
      <c r="E734" t="str">
        <f t="shared" si="625"/>
        <v xml:space="preserve">Schremp, Rob </v>
      </c>
      <c r="F734" t="s">
        <v>518</v>
      </c>
      <c r="G734" t="s">
        <v>1537</v>
      </c>
      <c r="H734">
        <v>1</v>
      </c>
      <c r="I734">
        <v>0</v>
      </c>
      <c r="J734">
        <v>0</v>
      </c>
      <c r="K734">
        <f>I734+J734</f>
        <v>0</v>
      </c>
      <c r="L734">
        <v>0</v>
      </c>
      <c r="M734">
        <v>0</v>
      </c>
      <c r="N734">
        <v>2</v>
      </c>
      <c r="O734" s="4">
        <f t="shared" si="626"/>
        <v>0</v>
      </c>
      <c r="P734">
        <v>17</v>
      </c>
      <c r="Q734">
        <v>0</v>
      </c>
      <c r="R734">
        <v>0</v>
      </c>
      <c r="S734">
        <v>6</v>
      </c>
      <c r="T734">
        <v>6</v>
      </c>
      <c r="U734" s="4">
        <f t="shared" si="627"/>
        <v>0.5</v>
      </c>
      <c r="V734" s="40">
        <v>26</v>
      </c>
      <c r="W734">
        <v>0</v>
      </c>
      <c r="X734">
        <v>0</v>
      </c>
      <c r="Y734">
        <v>0</v>
      </c>
      <c r="Z734">
        <v>0</v>
      </c>
      <c r="AA734">
        <f>I734-W734-Y734</f>
        <v>0</v>
      </c>
      <c r="AB734">
        <f>J734-X734-Z734</f>
        <v>0</v>
      </c>
      <c r="AC734" s="9">
        <f t="shared" si="602"/>
        <v>0</v>
      </c>
      <c r="AD734" s="9">
        <f t="shared" si="603"/>
        <v>0</v>
      </c>
      <c r="AE734" s="9">
        <f t="shared" si="604"/>
        <v>0</v>
      </c>
      <c r="AF734" s="9">
        <f t="shared" si="605"/>
        <v>0</v>
      </c>
      <c r="AG734" s="9">
        <f t="shared" si="606"/>
        <v>0</v>
      </c>
      <c r="AH734" s="9">
        <f t="shared" si="607"/>
        <v>0</v>
      </c>
      <c r="AI734" s="6">
        <f t="shared" si="608"/>
        <v>0</v>
      </c>
      <c r="AJ734" s="6">
        <f t="shared" si="609"/>
        <v>0</v>
      </c>
      <c r="AK734" s="6">
        <f t="shared" si="610"/>
        <v>0</v>
      </c>
      <c r="AL734" s="6">
        <f t="shared" si="611"/>
        <v>0</v>
      </c>
      <c r="AM734" s="6">
        <f t="shared" si="612"/>
        <v>0</v>
      </c>
      <c r="AN734" s="6">
        <f t="shared" si="613"/>
        <v>0</v>
      </c>
      <c r="AO734" s="32">
        <v>11.8</v>
      </c>
      <c r="AP734" s="32">
        <v>2.0333333333333332</v>
      </c>
      <c r="AQ734" s="32">
        <v>0</v>
      </c>
      <c r="AR734" s="32">
        <v>13.833333333333334</v>
      </c>
      <c r="AS734" s="40">
        <v>0</v>
      </c>
      <c r="AT734" s="40">
        <v>1</v>
      </c>
      <c r="AU734" s="40">
        <v>1</v>
      </c>
      <c r="AV734" s="40">
        <v>0</v>
      </c>
      <c r="AW734" s="40">
        <v>0</v>
      </c>
      <c r="AX734" s="9">
        <f t="shared" si="614"/>
        <v>0</v>
      </c>
      <c r="AY734" s="9">
        <f t="shared" si="615"/>
        <v>4.3373493975903612</v>
      </c>
      <c r="AZ734" s="9">
        <f t="shared" si="616"/>
        <v>4.3373493975903612</v>
      </c>
      <c r="BA734" s="9">
        <f t="shared" si="617"/>
        <v>0</v>
      </c>
      <c r="BB734" s="9">
        <f t="shared" si="618"/>
        <v>0</v>
      </c>
      <c r="BC734" s="9">
        <f t="shared" si="619"/>
        <v>11.8</v>
      </c>
      <c r="BD734" s="9">
        <f t="shared" si="620"/>
        <v>0</v>
      </c>
      <c r="BE734" s="9">
        <f t="shared" si="621"/>
        <v>2.0333333333333332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4">
        <f t="shared" si="628"/>
        <v>7.6608994638349581E-2</v>
      </c>
      <c r="BO734" s="34">
        <f t="shared" si="629"/>
        <v>11.075999224821626</v>
      </c>
      <c r="BP734" s="34">
        <v>-0.29519919004747641</v>
      </c>
      <c r="BQ734" s="34">
        <v>-0.10354172076724996</v>
      </c>
      <c r="BR734" s="34">
        <v>-5.4542122549732534E-3</v>
      </c>
      <c r="BS734" s="34">
        <v>0</v>
      </c>
      <c r="BT734" s="34">
        <v>0</v>
      </c>
      <c r="BU734" s="34">
        <f t="shared" si="630"/>
        <v>-0.40419512306969968</v>
      </c>
      <c r="BV734" s="34">
        <f t="shared" si="631"/>
        <v>-58.43784911851079</v>
      </c>
      <c r="BW734" s="34">
        <v>0.28734511462592982</v>
      </c>
      <c r="BX734" s="34">
        <v>9.9947344615139173E-3</v>
      </c>
      <c r="BY734" s="34">
        <v>0</v>
      </c>
      <c r="BZ734" s="34">
        <v>0.1834642686206055</v>
      </c>
      <c r="CA734" s="34">
        <f t="shared" si="632"/>
        <v>0.48080411770804926</v>
      </c>
      <c r="CB734" s="34">
        <f t="shared" si="633"/>
        <v>69.513848343332427</v>
      </c>
      <c r="CE734" s="68">
        <f t="shared" si="622"/>
        <v>165000</v>
      </c>
      <c r="CF734" s="9">
        <v>0.1</v>
      </c>
      <c r="CG734" s="9">
        <v>0.1</v>
      </c>
      <c r="CH734" s="9">
        <v>0</v>
      </c>
      <c r="CI734" s="9">
        <v>0</v>
      </c>
      <c r="CJ734" s="9">
        <f t="shared" si="623"/>
        <v>0</v>
      </c>
      <c r="CK734" s="9">
        <v>0</v>
      </c>
      <c r="CL734" s="9">
        <f t="shared" si="624"/>
        <v>0</v>
      </c>
      <c r="CM734" s="9">
        <v>0</v>
      </c>
      <c r="CN734" t="s">
        <v>2777</v>
      </c>
      <c r="CO734" t="s">
        <v>65</v>
      </c>
      <c r="CP734" t="s">
        <v>3131</v>
      </c>
      <c r="CQ734" t="s">
        <v>2414</v>
      </c>
      <c r="CR734">
        <v>71</v>
      </c>
      <c r="CS734">
        <v>200</v>
      </c>
      <c r="CT734">
        <v>44</v>
      </c>
      <c r="CU734" t="s">
        <v>3402</v>
      </c>
      <c r="CV734" t="s">
        <v>3090</v>
      </c>
      <c r="CW734">
        <v>0</v>
      </c>
      <c r="CX734">
        <v>0</v>
      </c>
      <c r="CY734">
        <v>0</v>
      </c>
      <c r="CZ734" s="70"/>
      <c r="DA734">
        <v>0</v>
      </c>
    </row>
    <row r="735" spans="1:105" x14ac:dyDescent="0.2">
      <c r="A735" s="44" t="s">
        <v>2372</v>
      </c>
      <c r="B735" s="43" t="s">
        <v>960</v>
      </c>
      <c r="C735" s="43" t="s">
        <v>960</v>
      </c>
      <c r="D735" s="82" t="s">
        <v>960</v>
      </c>
      <c r="E735" s="42" t="str">
        <f t="shared" si="625"/>
        <v xml:space="preserve">Schremp, Rob </v>
      </c>
      <c r="F735" s="42" t="s">
        <v>518</v>
      </c>
      <c r="G735" s="45" t="s">
        <v>2373</v>
      </c>
      <c r="H735" s="43">
        <v>2</v>
      </c>
      <c r="I735" s="64">
        <v>0</v>
      </c>
      <c r="J735" s="64">
        <v>0</v>
      </c>
      <c r="K735" s="64">
        <v>0</v>
      </c>
      <c r="L735" s="43">
        <v>-1</v>
      </c>
      <c r="M735">
        <v>0</v>
      </c>
      <c r="N735">
        <v>3</v>
      </c>
      <c r="O735" s="4">
        <f t="shared" si="626"/>
        <v>0</v>
      </c>
      <c r="Q735">
        <v>0</v>
      </c>
      <c r="R735">
        <v>0</v>
      </c>
      <c r="S735">
        <v>0</v>
      </c>
      <c r="T735">
        <v>1</v>
      </c>
      <c r="U735" s="4">
        <f t="shared" si="627"/>
        <v>0</v>
      </c>
      <c r="V735">
        <v>0.7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s="9">
        <f t="shared" si="602"/>
        <v>0</v>
      </c>
      <c r="AD735" s="9">
        <f t="shared" si="603"/>
        <v>0</v>
      </c>
      <c r="AE735" s="9">
        <f t="shared" si="604"/>
        <v>0</v>
      </c>
      <c r="AF735" s="9">
        <f t="shared" si="605"/>
        <v>0</v>
      </c>
      <c r="AG735" s="9">
        <f t="shared" si="606"/>
        <v>0</v>
      </c>
      <c r="AH735" s="9">
        <f t="shared" si="607"/>
        <v>0</v>
      </c>
      <c r="AI735" s="58">
        <f t="shared" si="608"/>
        <v>0</v>
      </c>
      <c r="AJ735" s="58">
        <f t="shared" si="609"/>
        <v>0</v>
      </c>
      <c r="AK735" s="58">
        <f t="shared" si="610"/>
        <v>0</v>
      </c>
      <c r="AL735" s="58">
        <f t="shared" si="611"/>
        <v>5.3412462908011875</v>
      </c>
      <c r="AM735" s="58">
        <f t="shared" si="612"/>
        <v>0</v>
      </c>
      <c r="AN735" s="58">
        <f t="shared" si="613"/>
        <v>0</v>
      </c>
      <c r="AO735" s="56">
        <v>11.233333333333333</v>
      </c>
      <c r="AP735" s="56">
        <v>2.6666666666666665</v>
      </c>
      <c r="AQ735" s="56">
        <v>0</v>
      </c>
      <c r="AR735" s="57">
        <f>SUM(AO735:AQ735)</f>
        <v>13.899999999999999</v>
      </c>
      <c r="AS735">
        <v>0</v>
      </c>
      <c r="AT735">
        <v>0</v>
      </c>
      <c r="AU735">
        <v>1</v>
      </c>
      <c r="AV735">
        <v>1</v>
      </c>
      <c r="AW735">
        <v>0</v>
      </c>
      <c r="AX735" s="9">
        <f t="shared" si="614"/>
        <v>0</v>
      </c>
      <c r="AY735" s="9">
        <f t="shared" si="615"/>
        <v>0</v>
      </c>
      <c r="AZ735" s="9">
        <f t="shared" si="616"/>
        <v>4.3165467625899288</v>
      </c>
      <c r="BA735" s="9">
        <f t="shared" si="617"/>
        <v>4.3165467625899288</v>
      </c>
      <c r="BB735" s="9">
        <f t="shared" si="618"/>
        <v>0</v>
      </c>
      <c r="BC735" s="33">
        <f t="shared" si="619"/>
        <v>5.6166666666666663</v>
      </c>
      <c r="BD735" s="33">
        <f t="shared" si="620"/>
        <v>0</v>
      </c>
      <c r="BE735" s="33">
        <f t="shared" si="621"/>
        <v>1.3333333333333333</v>
      </c>
      <c r="BF735" s="42">
        <f>BI735-BG735-BH735</f>
        <v>0</v>
      </c>
      <c r="BG735" s="43">
        <v>0</v>
      </c>
      <c r="BH735" s="43">
        <v>0</v>
      </c>
      <c r="BI735" s="43">
        <v>0</v>
      </c>
      <c r="BJ735" s="42">
        <f>BM735-BK735-BL735</f>
        <v>1</v>
      </c>
      <c r="BK735" s="43">
        <v>0</v>
      </c>
      <c r="BL735" s="43">
        <v>0</v>
      </c>
      <c r="BM735" s="43">
        <v>1</v>
      </c>
      <c r="BN735" s="34">
        <f t="shared" si="628"/>
        <v>-0.44876637383316753</v>
      </c>
      <c r="BO735" s="34">
        <f t="shared" si="629"/>
        <v>-64.570701270959361</v>
      </c>
      <c r="BP735" s="33">
        <v>-0.26788097639586977</v>
      </c>
      <c r="BQ735" s="33">
        <v>-0.13552026989102342</v>
      </c>
      <c r="BR735" s="33">
        <v>-9.9855532550291878E-2</v>
      </c>
      <c r="BS735" s="33">
        <v>0</v>
      </c>
      <c r="BT735" s="33">
        <v>0</v>
      </c>
      <c r="BU735" s="9">
        <f t="shared" si="630"/>
        <v>-0.50325677883718511</v>
      </c>
      <c r="BV735" s="34">
        <f t="shared" si="631"/>
        <v>-72.411047314702898</v>
      </c>
      <c r="BW735" s="33">
        <v>-7.5343154655875155E-2</v>
      </c>
      <c r="BX735" s="33">
        <v>9.0734828554891751E-3</v>
      </c>
      <c r="BY735" s="33">
        <v>0</v>
      </c>
      <c r="BZ735" s="33">
        <v>0.12076007680440359</v>
      </c>
      <c r="CA735" s="9">
        <f t="shared" si="632"/>
        <v>5.4490405004017611E-2</v>
      </c>
      <c r="CB735" s="34">
        <f t="shared" si="633"/>
        <v>7.8403460437435415</v>
      </c>
      <c r="CE735" s="68">
        <f t="shared" si="622"/>
        <v>165000</v>
      </c>
      <c r="CF735" s="62">
        <v>0.3</v>
      </c>
      <c r="CG735" s="62">
        <v>0.3</v>
      </c>
      <c r="CH735" s="62">
        <v>-0.9</v>
      </c>
      <c r="CI735" s="62">
        <v>-0.1</v>
      </c>
      <c r="CJ735" s="63">
        <f t="shared" si="623"/>
        <v>-12.072434607645876</v>
      </c>
      <c r="CK735" s="62">
        <v>-0.2</v>
      </c>
      <c r="CL735" s="63">
        <f t="shared" si="624"/>
        <v>-24.144869215291752</v>
      </c>
      <c r="CM735" s="62">
        <v>-0.3</v>
      </c>
      <c r="CN735" t="s">
        <v>1634</v>
      </c>
      <c r="CO735" t="s">
        <v>65</v>
      </c>
      <c r="CP735" t="s">
        <v>3131</v>
      </c>
      <c r="CQ735" t="s">
        <v>2414</v>
      </c>
      <c r="CR735">
        <v>71</v>
      </c>
      <c r="CS735">
        <v>200</v>
      </c>
      <c r="CT735">
        <v>88</v>
      </c>
      <c r="CU735" t="s">
        <v>3402</v>
      </c>
      <c r="CV735" t="s">
        <v>3090</v>
      </c>
      <c r="CZ735" s="72">
        <v>780555.5555555555</v>
      </c>
      <c r="DA735">
        <v>0</v>
      </c>
    </row>
    <row r="736" spans="1:105" x14ac:dyDescent="0.2">
      <c r="A736" s="38" t="s">
        <v>2452</v>
      </c>
      <c r="B736" t="s">
        <v>960</v>
      </c>
      <c r="C736" t="s">
        <v>960</v>
      </c>
      <c r="D736" s="82" t="s">
        <v>960</v>
      </c>
      <c r="E736" t="str">
        <f t="shared" si="625"/>
        <v xml:space="preserve">Nilsson, Robert </v>
      </c>
      <c r="F736" t="s">
        <v>392</v>
      </c>
      <c r="G736" t="s">
        <v>1537</v>
      </c>
      <c r="H736">
        <v>4</v>
      </c>
      <c r="I736">
        <v>1</v>
      </c>
      <c r="J736">
        <v>0</v>
      </c>
      <c r="K736">
        <f>I736+J736</f>
        <v>1</v>
      </c>
      <c r="L736">
        <v>-1</v>
      </c>
      <c r="M736">
        <v>4</v>
      </c>
      <c r="N736">
        <v>8</v>
      </c>
      <c r="O736" s="4">
        <f t="shared" si="626"/>
        <v>0.125</v>
      </c>
      <c r="P736">
        <v>85</v>
      </c>
      <c r="Q736">
        <v>0</v>
      </c>
      <c r="R736">
        <v>0</v>
      </c>
      <c r="S736">
        <v>1</v>
      </c>
      <c r="T736">
        <v>1</v>
      </c>
      <c r="U736" s="4">
        <f t="shared" si="627"/>
        <v>0.5</v>
      </c>
      <c r="V736" s="40">
        <v>0.8</v>
      </c>
      <c r="W736">
        <v>0</v>
      </c>
      <c r="X736">
        <v>0</v>
      </c>
      <c r="Y736">
        <v>0</v>
      </c>
      <c r="Z736">
        <v>0</v>
      </c>
      <c r="AA736">
        <f>I736-W736-Y736</f>
        <v>1</v>
      </c>
      <c r="AB736">
        <f>J736-X736-Z736</f>
        <v>0</v>
      </c>
      <c r="AC736" s="9">
        <f t="shared" si="602"/>
        <v>0</v>
      </c>
      <c r="AD736" s="9">
        <f t="shared" si="603"/>
        <v>0</v>
      </c>
      <c r="AE736" s="9">
        <f t="shared" si="604"/>
        <v>0</v>
      </c>
      <c r="AF736" s="9">
        <f t="shared" si="605"/>
        <v>0</v>
      </c>
      <c r="AG736" s="9">
        <f t="shared" si="606"/>
        <v>22.648631645171438</v>
      </c>
      <c r="AH736" s="9">
        <f t="shared" si="607"/>
        <v>0</v>
      </c>
      <c r="AI736" s="6">
        <f t="shared" si="608"/>
        <v>2.2648631645171435</v>
      </c>
      <c r="AJ736" s="6">
        <f t="shared" si="609"/>
        <v>3.6548223350253806</v>
      </c>
      <c r="AK736" s="6">
        <f t="shared" si="610"/>
        <v>0</v>
      </c>
      <c r="AL736" s="6">
        <f t="shared" si="611"/>
        <v>3.3972947467757155</v>
      </c>
      <c r="AM736" s="6">
        <f t="shared" si="612"/>
        <v>0</v>
      </c>
      <c r="AN736" s="6">
        <f t="shared" si="613"/>
        <v>0</v>
      </c>
      <c r="AO736" s="32">
        <v>52.983333333333334</v>
      </c>
      <c r="AP736" s="32">
        <v>16.416666666666668</v>
      </c>
      <c r="AQ736" s="32">
        <v>0</v>
      </c>
      <c r="AR736" s="32">
        <v>69.400000000000006</v>
      </c>
      <c r="AS736" s="40">
        <v>4</v>
      </c>
      <c r="AT736" s="40">
        <v>0</v>
      </c>
      <c r="AU736" s="40">
        <v>4</v>
      </c>
      <c r="AV736" s="40">
        <v>5</v>
      </c>
      <c r="AW736" s="40">
        <v>2</v>
      </c>
      <c r="AX736" s="9">
        <f t="shared" si="614"/>
        <v>3.4582132564841497</v>
      </c>
      <c r="AY736" s="9">
        <f t="shared" si="615"/>
        <v>0</v>
      </c>
      <c r="AZ736" s="9">
        <f t="shared" si="616"/>
        <v>3.4582132564841497</v>
      </c>
      <c r="BA736" s="9">
        <f t="shared" si="617"/>
        <v>4.3227665706051877</v>
      </c>
      <c r="BB736" s="9">
        <f t="shared" si="618"/>
        <v>1.7291066282420748</v>
      </c>
      <c r="BC736" s="9">
        <f t="shared" si="619"/>
        <v>13.245833333333334</v>
      </c>
      <c r="BD736" s="9">
        <f t="shared" si="620"/>
        <v>0</v>
      </c>
      <c r="BE736" s="9">
        <f t="shared" si="621"/>
        <v>4.104166666666667</v>
      </c>
      <c r="BF736" s="3">
        <v>2</v>
      </c>
      <c r="BG736" s="3">
        <v>1</v>
      </c>
      <c r="BH736" s="3">
        <v>0</v>
      </c>
      <c r="BI736" s="3">
        <v>3</v>
      </c>
      <c r="BJ736" s="3">
        <v>3</v>
      </c>
      <c r="BK736" s="3">
        <v>0</v>
      </c>
      <c r="BL736" s="3">
        <v>0</v>
      </c>
      <c r="BM736" s="3">
        <v>3</v>
      </c>
      <c r="BN736" s="34">
        <f t="shared" si="628"/>
        <v>-0.27657959428826151</v>
      </c>
      <c r="BO736" s="34">
        <f t="shared" si="629"/>
        <v>-7.9705934953389486</v>
      </c>
      <c r="BP736" s="34">
        <v>0.77195449941149752</v>
      </c>
      <c r="BQ736" s="34">
        <v>-0.83597208980115756</v>
      </c>
      <c r="BR736" s="34">
        <v>-2.7363060035793526E-2</v>
      </c>
      <c r="BS736" s="34">
        <v>0</v>
      </c>
      <c r="BT736" s="34">
        <v>0</v>
      </c>
      <c r="BU736" s="34">
        <f t="shared" si="630"/>
        <v>-9.1380650425453569E-2</v>
      </c>
      <c r="BV736" s="34">
        <f t="shared" si="631"/>
        <v>-2.6334481390620623</v>
      </c>
      <c r="BW736" s="34">
        <v>0.18739375715468518</v>
      </c>
      <c r="BX736" s="34">
        <v>8.0695192168780419E-2</v>
      </c>
      <c r="BY736" s="34">
        <v>0</v>
      </c>
      <c r="BZ736" s="34">
        <v>-0.45328789318627355</v>
      </c>
      <c r="CA736" s="34">
        <f t="shared" si="632"/>
        <v>-0.18519894386280794</v>
      </c>
      <c r="CB736" s="34">
        <f t="shared" si="633"/>
        <v>-5.3371453562768849</v>
      </c>
      <c r="CE736" s="68">
        <f t="shared" si="622"/>
        <v>165000</v>
      </c>
      <c r="CF736" s="9">
        <v>1.5</v>
      </c>
      <c r="CG736" s="9">
        <v>1.2</v>
      </c>
      <c r="CH736" s="9">
        <v>-0.3</v>
      </c>
      <c r="CI736" s="9">
        <v>-0.3</v>
      </c>
      <c r="CJ736" s="9">
        <f t="shared" si="623"/>
        <v>-6.9916488638570593</v>
      </c>
      <c r="CK736" s="9">
        <v>0</v>
      </c>
      <c r="CL736" s="9">
        <f t="shared" si="624"/>
        <v>0</v>
      </c>
      <c r="CM736" s="9">
        <v>-0.2</v>
      </c>
      <c r="CN736" t="s">
        <v>55</v>
      </c>
      <c r="CO736" t="s">
        <v>1563</v>
      </c>
      <c r="CP736" t="s">
        <v>2417</v>
      </c>
      <c r="CQ736" t="s">
        <v>2400</v>
      </c>
      <c r="CR736">
        <v>71</v>
      </c>
      <c r="CS736">
        <v>185</v>
      </c>
      <c r="CU736" t="s">
        <v>3402</v>
      </c>
      <c r="CV736" t="s">
        <v>2382</v>
      </c>
      <c r="CW736">
        <v>0</v>
      </c>
      <c r="CX736">
        <v>0</v>
      </c>
      <c r="CY736">
        <v>0</v>
      </c>
      <c r="CZ736" s="70"/>
      <c r="DA736">
        <v>0</v>
      </c>
    </row>
    <row r="737" spans="1:105" x14ac:dyDescent="0.2">
      <c r="A737" s="44" t="s">
        <v>2372</v>
      </c>
      <c r="B737" s="43" t="s">
        <v>960</v>
      </c>
      <c r="C737" s="43" t="s">
        <v>960</v>
      </c>
      <c r="D737" s="82" t="s">
        <v>960</v>
      </c>
      <c r="E737" s="42" t="str">
        <f t="shared" si="625"/>
        <v xml:space="preserve">Nilsson, Robert </v>
      </c>
      <c r="F737" s="42" t="s">
        <v>392</v>
      </c>
      <c r="G737" s="45" t="s">
        <v>1540</v>
      </c>
      <c r="H737" s="43">
        <v>71</v>
      </c>
      <c r="I737" s="64">
        <v>10</v>
      </c>
      <c r="J737" s="64">
        <v>31</v>
      </c>
      <c r="K737" s="64">
        <v>41</v>
      </c>
      <c r="L737" s="43">
        <v>8</v>
      </c>
      <c r="M737">
        <v>22</v>
      </c>
      <c r="N737">
        <v>102</v>
      </c>
      <c r="O737" s="4">
        <f t="shared" si="626"/>
        <v>9.8039215686274508E-2</v>
      </c>
      <c r="Q737">
        <v>0</v>
      </c>
      <c r="R737">
        <v>0</v>
      </c>
      <c r="S737">
        <v>7</v>
      </c>
      <c r="T737">
        <v>8</v>
      </c>
      <c r="U737" s="4">
        <f t="shared" si="627"/>
        <v>0.46666666666666667</v>
      </c>
      <c r="V737">
        <v>0.3</v>
      </c>
      <c r="W737">
        <v>3</v>
      </c>
      <c r="X737">
        <v>5</v>
      </c>
      <c r="Y737">
        <v>0</v>
      </c>
      <c r="Z737">
        <v>0</v>
      </c>
      <c r="AA737">
        <v>7</v>
      </c>
      <c r="AB737">
        <v>26</v>
      </c>
      <c r="AC737" s="9">
        <f t="shared" si="602"/>
        <v>5.5808185200496068</v>
      </c>
      <c r="AD737" s="9">
        <f t="shared" si="603"/>
        <v>9.3013642000826771</v>
      </c>
      <c r="AE737" s="9">
        <f t="shared" si="604"/>
        <v>0</v>
      </c>
      <c r="AF737" s="9">
        <f t="shared" si="605"/>
        <v>0</v>
      </c>
      <c r="AG737" s="9">
        <f t="shared" si="606"/>
        <v>10.242861497815262</v>
      </c>
      <c r="AH737" s="9">
        <f t="shared" si="607"/>
        <v>38.044914134742392</v>
      </c>
      <c r="AI737" s="58">
        <f t="shared" si="608"/>
        <v>2.9996951529316118</v>
      </c>
      <c r="AJ737" s="58">
        <f t="shared" si="609"/>
        <v>4.0926002480363781</v>
      </c>
      <c r="AK737" s="58">
        <f t="shared" si="610"/>
        <v>0</v>
      </c>
      <c r="AL737" s="58">
        <f t="shared" si="611"/>
        <v>2.1217355959760185</v>
      </c>
      <c r="AM737" s="58">
        <f t="shared" si="612"/>
        <v>1.4882182720132284</v>
      </c>
      <c r="AN737" s="58">
        <f t="shared" si="613"/>
        <v>0</v>
      </c>
      <c r="AO737" s="56">
        <v>820.08333333333348</v>
      </c>
      <c r="AP737" s="56">
        <v>161.26666666666668</v>
      </c>
      <c r="AQ737" s="56">
        <v>7.583333333333333</v>
      </c>
      <c r="AR737" s="57">
        <f>SUM(AO737:AQ737)</f>
        <v>988.93333333333351</v>
      </c>
      <c r="AS737">
        <v>14</v>
      </c>
      <c r="AT737">
        <v>20</v>
      </c>
      <c r="AU737">
        <v>33</v>
      </c>
      <c r="AV737">
        <v>57</v>
      </c>
      <c r="AW737">
        <v>35</v>
      </c>
      <c r="AX737" s="9">
        <f t="shared" si="614"/>
        <v>0.8494000269650801</v>
      </c>
      <c r="AY737" s="9">
        <f t="shared" si="615"/>
        <v>1.2134286099501144</v>
      </c>
      <c r="AZ737" s="9">
        <f t="shared" si="616"/>
        <v>2.0021572064176887</v>
      </c>
      <c r="BA737" s="9">
        <f t="shared" si="617"/>
        <v>3.4582715383578262</v>
      </c>
      <c r="BB737" s="9">
        <f t="shared" si="618"/>
        <v>2.1235000674127003</v>
      </c>
      <c r="BC737" s="33">
        <f t="shared" si="619"/>
        <v>11.550469483568078</v>
      </c>
      <c r="BD737" s="33">
        <f t="shared" si="620"/>
        <v>0.1068075117370892</v>
      </c>
      <c r="BE737" s="33">
        <f t="shared" si="621"/>
        <v>2.2713615023474181</v>
      </c>
      <c r="BF737" s="42">
        <f>BI737-BG737-BH737</f>
        <v>41</v>
      </c>
      <c r="BG737" s="43">
        <v>11</v>
      </c>
      <c r="BH737" s="43">
        <v>0</v>
      </c>
      <c r="BI737" s="43">
        <v>52</v>
      </c>
      <c r="BJ737" s="42">
        <f>BM737-BK737-BL737</f>
        <v>29</v>
      </c>
      <c r="BK737" s="43">
        <v>4</v>
      </c>
      <c r="BL737" s="43">
        <v>0</v>
      </c>
      <c r="BM737" s="43">
        <v>33</v>
      </c>
      <c r="BN737" s="34">
        <f t="shared" si="628"/>
        <v>43.541115529109554</v>
      </c>
      <c r="BO737" s="34">
        <f t="shared" si="629"/>
        <v>88.056725486941247</v>
      </c>
      <c r="BP737" s="33">
        <v>20.825855470980212</v>
      </c>
      <c r="BQ737" s="33">
        <v>2.9367826499796217</v>
      </c>
      <c r="BR737" s="33">
        <v>-0.30187837623311076</v>
      </c>
      <c r="BS737" s="33">
        <v>-9.2052919152166957E-2</v>
      </c>
      <c r="BT737" s="33">
        <v>10.993484437952755</v>
      </c>
      <c r="BU737" s="9">
        <f t="shared" si="630"/>
        <v>34.362191263527308</v>
      </c>
      <c r="BV737" s="34">
        <f t="shared" si="631"/>
        <v>69.493443299569847</v>
      </c>
      <c r="BW737" s="33">
        <v>6.1351128266623984</v>
      </c>
      <c r="BX737" s="33">
        <v>-7.979669443912743E-2</v>
      </c>
      <c r="BY737" s="33">
        <v>0.63290939726222983</v>
      </c>
      <c r="BZ737" s="33">
        <v>2.4906987360967432</v>
      </c>
      <c r="CA737" s="9">
        <f t="shared" si="632"/>
        <v>9.1789242655822445</v>
      </c>
      <c r="CB737" s="34">
        <f t="shared" si="633"/>
        <v>18.563282187371396</v>
      </c>
      <c r="CC737" s="47">
        <v>58.943108000000002</v>
      </c>
      <c r="CD737">
        <v>2206654</v>
      </c>
      <c r="CE737" s="68">
        <f t="shared" si="622"/>
        <v>2548529.971830986</v>
      </c>
      <c r="CF737" s="62">
        <v>20.9</v>
      </c>
      <c r="CG737" s="62">
        <v>17.399999999999999</v>
      </c>
      <c r="CH737" s="62">
        <v>14.6</v>
      </c>
      <c r="CI737" s="62">
        <v>5</v>
      </c>
      <c r="CJ737" s="63">
        <f t="shared" si="623"/>
        <v>8.6371946391811925</v>
      </c>
      <c r="CK737" s="62">
        <v>2.8</v>
      </c>
      <c r="CL737" s="63">
        <f t="shared" si="624"/>
        <v>4.8368289979414678</v>
      </c>
      <c r="CM737" s="62">
        <v>9.1999999999999993</v>
      </c>
      <c r="CN737" t="s">
        <v>699</v>
      </c>
      <c r="CO737" t="s">
        <v>1563</v>
      </c>
      <c r="CP737" t="s">
        <v>2417</v>
      </c>
      <c r="CQ737" t="s">
        <v>2400</v>
      </c>
      <c r="CR737">
        <v>71</v>
      </c>
      <c r="CS737">
        <v>185</v>
      </c>
      <c r="CT737">
        <v>12</v>
      </c>
      <c r="CU737" t="s">
        <v>3402</v>
      </c>
      <c r="CZ737" s="72">
        <v>1013233.3333333334</v>
      </c>
      <c r="DA737">
        <v>0</v>
      </c>
    </row>
    <row r="738" spans="1:105" x14ac:dyDescent="0.2">
      <c r="A738" s="44" t="s">
        <v>2372</v>
      </c>
      <c r="B738" s="43"/>
      <c r="C738" s="43" t="s">
        <v>960</v>
      </c>
      <c r="D738" s="82" t="s">
        <v>960</v>
      </c>
      <c r="E738" s="42" t="str">
        <f t="shared" si="625"/>
        <v xml:space="preserve">Gagner, Sam </v>
      </c>
      <c r="F738" s="42" t="s">
        <v>108</v>
      </c>
      <c r="G738" s="45" t="s">
        <v>2381</v>
      </c>
      <c r="H738" s="43">
        <v>79</v>
      </c>
      <c r="I738" s="64">
        <v>13</v>
      </c>
      <c r="J738" s="64">
        <v>36</v>
      </c>
      <c r="K738" s="64">
        <v>49</v>
      </c>
      <c r="L738" s="43">
        <v>-21</v>
      </c>
      <c r="M738">
        <v>23</v>
      </c>
      <c r="N738">
        <v>135</v>
      </c>
      <c r="O738" s="4">
        <f t="shared" si="626"/>
        <v>9.6296296296296297E-2</v>
      </c>
      <c r="Q738">
        <v>1</v>
      </c>
      <c r="R738">
        <v>0</v>
      </c>
      <c r="S738">
        <v>125</v>
      </c>
      <c r="T738">
        <v>174</v>
      </c>
      <c r="U738" s="4">
        <f t="shared" si="627"/>
        <v>0.41806020066889632</v>
      </c>
      <c r="V738">
        <v>6.7</v>
      </c>
      <c r="W738">
        <v>4</v>
      </c>
      <c r="X738">
        <v>12</v>
      </c>
      <c r="Y738">
        <v>0</v>
      </c>
      <c r="Z738">
        <v>0</v>
      </c>
      <c r="AA738">
        <v>9</v>
      </c>
      <c r="AB738">
        <v>24</v>
      </c>
      <c r="AC738" s="9">
        <f t="shared" si="602"/>
        <v>5.4143480222589861</v>
      </c>
      <c r="AD738" s="9">
        <f t="shared" si="603"/>
        <v>16.24304406677696</v>
      </c>
      <c r="AE738" s="9">
        <f t="shared" si="604"/>
        <v>0</v>
      </c>
      <c r="AF738" s="9">
        <f t="shared" si="605"/>
        <v>0</v>
      </c>
      <c r="AG738" s="9">
        <f t="shared" si="606"/>
        <v>10.703666997026758</v>
      </c>
      <c r="AH738" s="9">
        <f t="shared" si="607"/>
        <v>28.543111992071356</v>
      </c>
      <c r="AI738" s="58">
        <f t="shared" si="608"/>
        <v>2.3191278493557976</v>
      </c>
      <c r="AJ738" s="58">
        <f t="shared" si="609"/>
        <v>7.3093698300496319</v>
      </c>
      <c r="AK738" s="58">
        <f t="shared" si="610"/>
        <v>0</v>
      </c>
      <c r="AL738" s="58">
        <f t="shared" si="611"/>
        <v>3.2111000991080276</v>
      </c>
      <c r="AM738" s="58">
        <f t="shared" si="612"/>
        <v>1.6243044066776959</v>
      </c>
      <c r="AN738" s="58">
        <f t="shared" si="613"/>
        <v>0</v>
      </c>
      <c r="AO738" s="56">
        <v>1009</v>
      </c>
      <c r="AP738" s="56">
        <v>221.63333333333333</v>
      </c>
      <c r="AQ738" s="56">
        <v>7.8833333333333329</v>
      </c>
      <c r="AR738" s="57">
        <f>SUM(AO738:AQ738)</f>
        <v>1238.5166666666667</v>
      </c>
      <c r="AS738">
        <v>31</v>
      </c>
      <c r="AT738">
        <v>18</v>
      </c>
      <c r="AU738">
        <v>57</v>
      </c>
      <c r="AV738">
        <v>45</v>
      </c>
      <c r="AW738">
        <v>27</v>
      </c>
      <c r="AX738" s="9">
        <f t="shared" si="614"/>
        <v>1.5017965038823324</v>
      </c>
      <c r="AY738" s="9">
        <f t="shared" si="615"/>
        <v>0.87201087322199944</v>
      </c>
      <c r="AZ738" s="9">
        <f t="shared" si="616"/>
        <v>2.7613677652029982</v>
      </c>
      <c r="BA738" s="9">
        <f t="shared" si="617"/>
        <v>2.1800271830549987</v>
      </c>
      <c r="BB738" s="9">
        <f t="shared" si="618"/>
        <v>1.3080163098329991</v>
      </c>
      <c r="BC738" s="33">
        <f t="shared" si="619"/>
        <v>12.772151898734178</v>
      </c>
      <c r="BD738" s="33">
        <f t="shared" si="620"/>
        <v>9.9789029535864979E-2</v>
      </c>
      <c r="BE738" s="33">
        <f t="shared" si="621"/>
        <v>2.8054852320675105</v>
      </c>
      <c r="BF738" s="42">
        <f>BI738-BG738-BH738</f>
        <v>39</v>
      </c>
      <c r="BG738" s="43">
        <v>27</v>
      </c>
      <c r="BH738" s="43">
        <v>0</v>
      </c>
      <c r="BI738" s="43">
        <v>66</v>
      </c>
      <c r="BJ738" s="42">
        <f>BM738-BK738-BL738</f>
        <v>54</v>
      </c>
      <c r="BK738" s="43">
        <v>6</v>
      </c>
      <c r="BL738" s="43">
        <v>0</v>
      </c>
      <c r="BM738" s="43">
        <v>60</v>
      </c>
      <c r="BN738" s="34">
        <f t="shared" si="628"/>
        <v>40.209144467120858</v>
      </c>
      <c r="BO738" s="34">
        <f t="shared" si="629"/>
        <v>64.931131811636277</v>
      </c>
      <c r="BP738" s="33">
        <v>19.400108027438467</v>
      </c>
      <c r="BQ738" s="33">
        <v>8.544874846857347</v>
      </c>
      <c r="BR738" s="33">
        <v>-3.2285931870383524</v>
      </c>
      <c r="BS738" s="33">
        <v>-9.5694573096648292E-2</v>
      </c>
      <c r="BT738" s="33">
        <v>6.646428754529766</v>
      </c>
      <c r="BU738" s="9">
        <f t="shared" si="630"/>
        <v>31.267123868690579</v>
      </c>
      <c r="BV738" s="34">
        <f t="shared" si="631"/>
        <v>50.491244421994985</v>
      </c>
      <c r="BW738" s="33">
        <v>2.7044435432275038</v>
      </c>
      <c r="BX738" s="33">
        <v>-0.1886535113604092</v>
      </c>
      <c r="BY738" s="33">
        <v>0.65794757121985636</v>
      </c>
      <c r="BZ738" s="33">
        <v>5.7682829953433288</v>
      </c>
      <c r="CA738" s="9">
        <f t="shared" si="632"/>
        <v>8.942020598430279</v>
      </c>
      <c r="CB738" s="34">
        <f t="shared" si="633"/>
        <v>14.439887389641285</v>
      </c>
      <c r="CC738" s="47">
        <v>31.130307999999999</v>
      </c>
      <c r="CD738">
        <v>798460</v>
      </c>
      <c r="CE738" s="68">
        <f t="shared" si="622"/>
        <v>828781.26582278474</v>
      </c>
      <c r="CF738" s="62">
        <v>29.9</v>
      </c>
      <c r="CG738" s="62">
        <v>22.3</v>
      </c>
      <c r="CH738" s="62">
        <v>-10.3</v>
      </c>
      <c r="CI738" s="62">
        <v>4</v>
      </c>
      <c r="CJ738" s="63">
        <f t="shared" si="623"/>
        <v>5.4494675416089553</v>
      </c>
      <c r="CK738" s="62">
        <v>-1.5</v>
      </c>
      <c r="CL738" s="63">
        <f t="shared" si="624"/>
        <v>-2.043550328103358</v>
      </c>
      <c r="CM738" s="62">
        <v>2.1</v>
      </c>
      <c r="CN738" t="s">
        <v>728</v>
      </c>
      <c r="CO738" t="s">
        <v>2233</v>
      </c>
      <c r="CP738" t="s">
        <v>2427</v>
      </c>
      <c r="CQ738" t="s">
        <v>2400</v>
      </c>
      <c r="CR738">
        <v>71</v>
      </c>
      <c r="CS738">
        <v>191</v>
      </c>
      <c r="CT738">
        <v>89</v>
      </c>
      <c r="CU738" t="s">
        <v>3401</v>
      </c>
      <c r="CV738" t="s">
        <v>3090</v>
      </c>
      <c r="CZ738" s="72">
        <v>1625000</v>
      </c>
      <c r="DA738">
        <v>0</v>
      </c>
    </row>
    <row r="739" spans="1:105" x14ac:dyDescent="0.2">
      <c r="A739" s="38" t="s">
        <v>2452</v>
      </c>
      <c r="B739" t="s">
        <v>960</v>
      </c>
      <c r="C739" t="s">
        <v>960</v>
      </c>
      <c r="D739" t="s">
        <v>960</v>
      </c>
      <c r="E739" t="str">
        <f t="shared" si="625"/>
        <v xml:space="preserve">Horcoff, Shawn </v>
      </c>
      <c r="F739" t="s">
        <v>183</v>
      </c>
      <c r="G739" t="s">
        <v>1537</v>
      </c>
      <c r="H739">
        <v>80</v>
      </c>
      <c r="I739">
        <v>16</v>
      </c>
      <c r="J739">
        <v>35</v>
      </c>
      <c r="K739">
        <f>I739+J739</f>
        <v>51</v>
      </c>
      <c r="L739">
        <v>-22</v>
      </c>
      <c r="M739">
        <v>56</v>
      </c>
      <c r="N739">
        <v>168</v>
      </c>
      <c r="O739" s="4">
        <f t="shared" si="626"/>
        <v>9.5238095238095233E-2</v>
      </c>
      <c r="P739">
        <v>2077</v>
      </c>
      <c r="Q739">
        <v>5</v>
      </c>
      <c r="R739">
        <v>0</v>
      </c>
      <c r="S739">
        <v>720</v>
      </c>
      <c r="T739">
        <v>702</v>
      </c>
      <c r="U739" s="4">
        <f t="shared" si="627"/>
        <v>0.50632911392405067</v>
      </c>
      <c r="V739" s="40">
        <v>31.4</v>
      </c>
      <c r="W739">
        <v>5</v>
      </c>
      <c r="X739">
        <v>18</v>
      </c>
      <c r="Y739">
        <v>0</v>
      </c>
      <c r="Z739">
        <v>0</v>
      </c>
      <c r="AA739">
        <f>I739-W739-Y739</f>
        <v>11</v>
      </c>
      <c r="AB739">
        <f>J739-X739-Z739</f>
        <v>17</v>
      </c>
      <c r="AC739" s="9">
        <f t="shared" si="602"/>
        <v>5.2953636149682284</v>
      </c>
      <c r="AD739" s="9">
        <f t="shared" si="603"/>
        <v>19.063309013885618</v>
      </c>
      <c r="AE739" s="9">
        <f t="shared" si="604"/>
        <v>0</v>
      </c>
      <c r="AF739" s="9">
        <f t="shared" si="605"/>
        <v>0</v>
      </c>
      <c r="AG739" s="9">
        <f t="shared" si="606"/>
        <v>11.904940851083019</v>
      </c>
      <c r="AH739" s="9">
        <f t="shared" si="607"/>
        <v>18.39854495167376</v>
      </c>
      <c r="AI739" s="6">
        <f t="shared" si="608"/>
        <v>2.4351015377215264</v>
      </c>
      <c r="AJ739" s="6">
        <f t="shared" si="609"/>
        <v>6.5662508825606025</v>
      </c>
      <c r="AK739" s="6">
        <f t="shared" si="610"/>
        <v>0</v>
      </c>
      <c r="AL739" s="6">
        <f t="shared" si="611"/>
        <v>3.1385753152855229</v>
      </c>
      <c r="AM739" s="6">
        <f t="shared" si="612"/>
        <v>0.42362908919745823</v>
      </c>
      <c r="AN739" s="6">
        <f t="shared" si="613"/>
        <v>8.1016969770695226</v>
      </c>
      <c r="AO739" s="33">
        <v>1108.7833333333333</v>
      </c>
      <c r="AP739" s="33">
        <v>283.26666666666665</v>
      </c>
      <c r="AQ739" s="33">
        <v>274.01666666666665</v>
      </c>
      <c r="AR739" s="32">
        <v>1666.0666666666666</v>
      </c>
      <c r="AS739" s="40">
        <v>80</v>
      </c>
      <c r="AT739" s="40">
        <v>26</v>
      </c>
      <c r="AU739" s="40">
        <v>63</v>
      </c>
      <c r="AV739" s="40">
        <v>78</v>
      </c>
      <c r="AW739" s="40">
        <v>75</v>
      </c>
      <c r="AX739" s="9">
        <f t="shared" si="614"/>
        <v>2.8810371733824178</v>
      </c>
      <c r="AY739" s="9">
        <f t="shared" si="615"/>
        <v>0.93633708134928573</v>
      </c>
      <c r="AZ739" s="9">
        <f t="shared" si="616"/>
        <v>2.2688167740386542</v>
      </c>
      <c r="BA739" s="9">
        <f t="shared" si="617"/>
        <v>2.8090112440478574</v>
      </c>
      <c r="BB739" s="9">
        <f t="shared" si="618"/>
        <v>2.7009723500460168</v>
      </c>
      <c r="BC739" s="9">
        <f t="shared" si="619"/>
        <v>13.859791666666666</v>
      </c>
      <c r="BD739" s="9">
        <f t="shared" si="620"/>
        <v>3.425208333333333</v>
      </c>
      <c r="BE739" s="9">
        <f t="shared" si="621"/>
        <v>3.5408333333333331</v>
      </c>
      <c r="BF739" s="3">
        <v>45</v>
      </c>
      <c r="BG739" s="3">
        <v>31</v>
      </c>
      <c r="BH739" s="3">
        <v>0</v>
      </c>
      <c r="BI739" s="3">
        <v>76</v>
      </c>
      <c r="BJ739" s="3">
        <v>58</v>
      </c>
      <c r="BK739" s="3">
        <v>2</v>
      </c>
      <c r="BL739" s="3">
        <v>37</v>
      </c>
      <c r="BM739" s="3">
        <v>97</v>
      </c>
      <c r="BN739" s="34">
        <f t="shared" si="628"/>
        <v>31.3647209462959</v>
      </c>
      <c r="BO739" s="34">
        <f t="shared" si="629"/>
        <v>37.651219574601939</v>
      </c>
      <c r="BP739" s="34">
        <v>11.677227000348346</v>
      </c>
      <c r="BQ739" s="34">
        <v>11.450754157745724</v>
      </c>
      <c r="BR739" s="34">
        <v>-0.65689743838089909</v>
      </c>
      <c r="BS739" s="34">
        <v>-3.7114721703353837</v>
      </c>
      <c r="BT739" s="34">
        <v>0</v>
      </c>
      <c r="BU739" s="34">
        <f t="shared" si="630"/>
        <v>18.759611549377787</v>
      </c>
      <c r="BV739" s="34">
        <f t="shared" si="631"/>
        <v>22.519640929988142</v>
      </c>
      <c r="BW739" s="34">
        <v>3.1058984301729282</v>
      </c>
      <c r="BX739" s="34">
        <v>0.90607874426103319</v>
      </c>
      <c r="BY739" s="34">
        <v>5.7288143597625956</v>
      </c>
      <c r="BZ739" s="34">
        <v>2.8643178627215558</v>
      </c>
      <c r="CA739" s="34">
        <f t="shared" si="632"/>
        <v>12.605109396918113</v>
      </c>
      <c r="CB739" s="34">
        <f t="shared" si="633"/>
        <v>15.131578644613798</v>
      </c>
      <c r="CC739" s="15">
        <v>30</v>
      </c>
      <c r="CD739" s="7">
        <v>1550339</v>
      </c>
      <c r="CE739" s="68">
        <f t="shared" si="622"/>
        <v>1589097.4749999999</v>
      </c>
      <c r="CF739" s="9">
        <v>38</v>
      </c>
      <c r="CG739" s="9">
        <v>41.3</v>
      </c>
      <c r="CH739" s="9">
        <v>-9.4</v>
      </c>
      <c r="CI739" s="9">
        <v>0.7</v>
      </c>
      <c r="CJ739" s="9">
        <f t="shared" si="623"/>
        <v>0.62968043717813216</v>
      </c>
      <c r="CK739" s="9">
        <v>3.4</v>
      </c>
      <c r="CL739" s="9">
        <f t="shared" si="624"/>
        <v>3.0584478377223561</v>
      </c>
      <c r="CM739" s="9">
        <v>4.0999999999999996</v>
      </c>
      <c r="CN739" t="s">
        <v>3502</v>
      </c>
      <c r="CO739" t="s">
        <v>3503</v>
      </c>
      <c r="CP739" t="s">
        <v>2433</v>
      </c>
      <c r="CQ739" t="s">
        <v>2400</v>
      </c>
      <c r="CR739">
        <v>73</v>
      </c>
      <c r="CS739">
        <v>204</v>
      </c>
      <c r="CT739">
        <v>10</v>
      </c>
      <c r="CU739" t="s">
        <v>3402</v>
      </c>
      <c r="CV739" t="s">
        <v>2382</v>
      </c>
      <c r="CW739">
        <v>0</v>
      </c>
      <c r="CX739">
        <v>0</v>
      </c>
      <c r="CY739">
        <v>0</v>
      </c>
      <c r="CZ739" s="70"/>
      <c r="DA739">
        <v>0</v>
      </c>
    </row>
    <row r="740" spans="1:105" x14ac:dyDescent="0.2">
      <c r="A740" s="44" t="s">
        <v>2372</v>
      </c>
      <c r="B740" s="43" t="s">
        <v>960</v>
      </c>
      <c r="C740" s="43" t="s">
        <v>960</v>
      </c>
      <c r="D740" s="42" t="s">
        <v>960</v>
      </c>
      <c r="E740" s="42" t="str">
        <f t="shared" si="625"/>
        <v xml:space="preserve">Horcoff, Shawn </v>
      </c>
      <c r="F740" s="42" t="s">
        <v>183</v>
      </c>
      <c r="G740" s="45" t="s">
        <v>2373</v>
      </c>
      <c r="H740" s="43">
        <v>53</v>
      </c>
      <c r="I740" s="64">
        <v>21</v>
      </c>
      <c r="J740" s="64">
        <v>29</v>
      </c>
      <c r="K740" s="64">
        <v>50</v>
      </c>
      <c r="L740" s="43">
        <v>1</v>
      </c>
      <c r="M740">
        <v>30</v>
      </c>
      <c r="N740">
        <v>115</v>
      </c>
      <c r="O740" s="4">
        <f t="shared" si="626"/>
        <v>0.18260869565217391</v>
      </c>
      <c r="Q740">
        <v>2</v>
      </c>
      <c r="R740">
        <v>0</v>
      </c>
      <c r="S740">
        <v>487</v>
      </c>
      <c r="T740">
        <v>476</v>
      </c>
      <c r="U740" s="4">
        <f t="shared" si="627"/>
        <v>0.50571131879543096</v>
      </c>
      <c r="V740">
        <v>31.8</v>
      </c>
      <c r="W740">
        <v>6</v>
      </c>
      <c r="X740">
        <v>10</v>
      </c>
      <c r="Y740">
        <v>0</v>
      </c>
      <c r="Z740">
        <v>0</v>
      </c>
      <c r="AA740">
        <v>15</v>
      </c>
      <c r="AB740">
        <v>19</v>
      </c>
      <c r="AC740" s="9">
        <f t="shared" si="602"/>
        <v>8.1484834766862821</v>
      </c>
      <c r="AD740" s="9">
        <f t="shared" si="603"/>
        <v>13.580805794477138</v>
      </c>
      <c r="AE740" s="9">
        <f t="shared" si="604"/>
        <v>0</v>
      </c>
      <c r="AF740" s="9">
        <f t="shared" si="605"/>
        <v>0</v>
      </c>
      <c r="AG740" s="9">
        <f t="shared" si="606"/>
        <v>22.250607771230786</v>
      </c>
      <c r="AH740" s="9">
        <f t="shared" si="607"/>
        <v>28.184103176892329</v>
      </c>
      <c r="AI740" s="58">
        <f t="shared" si="608"/>
        <v>3.040916395401541</v>
      </c>
      <c r="AJ740" s="58">
        <f t="shared" si="609"/>
        <v>5.9755545495699405</v>
      </c>
      <c r="AK740" s="58">
        <f t="shared" si="610"/>
        <v>0</v>
      </c>
      <c r="AL740" s="58">
        <f t="shared" si="611"/>
        <v>2.7442416251184638</v>
      </c>
      <c r="AM740" s="58">
        <f t="shared" si="612"/>
        <v>0.81484834766862835</v>
      </c>
      <c r="AN740" s="58">
        <f t="shared" si="613"/>
        <v>5.6795131845841782</v>
      </c>
      <c r="AO740" s="56">
        <v>808.9666666666667</v>
      </c>
      <c r="AP740" s="56">
        <v>220.9</v>
      </c>
      <c r="AQ740" s="56">
        <v>147.9</v>
      </c>
      <c r="AR740" s="57">
        <f>SUM(AO740:AQ740)</f>
        <v>1177.7666666666669</v>
      </c>
      <c r="AS740">
        <v>30</v>
      </c>
      <c r="AT740">
        <v>15</v>
      </c>
      <c r="AU740">
        <v>43</v>
      </c>
      <c r="AV740">
        <v>31</v>
      </c>
      <c r="AW740">
        <v>28</v>
      </c>
      <c r="AX740" s="9">
        <f t="shared" si="614"/>
        <v>1.5283163048708004</v>
      </c>
      <c r="AY740" s="9">
        <f t="shared" si="615"/>
        <v>0.7641581524354002</v>
      </c>
      <c r="AZ740" s="9">
        <f t="shared" si="616"/>
        <v>2.190586703648147</v>
      </c>
      <c r="BA740" s="9">
        <f t="shared" si="617"/>
        <v>1.5792601816998271</v>
      </c>
      <c r="BB740" s="9">
        <f t="shared" si="618"/>
        <v>1.426428551212747</v>
      </c>
      <c r="BC740" s="33">
        <f t="shared" si="619"/>
        <v>15.263522012578617</v>
      </c>
      <c r="BD740" s="33">
        <f t="shared" si="620"/>
        <v>2.7905660377358492</v>
      </c>
      <c r="BE740" s="33">
        <f t="shared" si="621"/>
        <v>4.1679245283018869</v>
      </c>
      <c r="BF740" s="42">
        <f>BI740-BG740-BH740</f>
        <v>41</v>
      </c>
      <c r="BG740" s="43">
        <v>22</v>
      </c>
      <c r="BH740" s="43">
        <v>0</v>
      </c>
      <c r="BI740" s="43">
        <v>63</v>
      </c>
      <c r="BJ740" s="42">
        <f>BM740-BK740-BL740</f>
        <v>37</v>
      </c>
      <c r="BK740" s="43">
        <v>3</v>
      </c>
      <c r="BL740" s="43">
        <v>14</v>
      </c>
      <c r="BM740" s="43">
        <v>54</v>
      </c>
      <c r="BN740" s="34">
        <f t="shared" si="628"/>
        <v>60.692395494369691</v>
      </c>
      <c r="BO740" s="34">
        <f t="shared" si="629"/>
        <v>103.06353068412479</v>
      </c>
      <c r="BP740" s="33">
        <v>30.056854919417713</v>
      </c>
      <c r="BQ740" s="33">
        <v>10.293810288782474</v>
      </c>
      <c r="BR740" s="33">
        <v>-4.3038345781839809</v>
      </c>
      <c r="BS740" s="33">
        <v>-1.7953353946292963</v>
      </c>
      <c r="BT740" s="33">
        <v>15.246983989025763</v>
      </c>
      <c r="BU740" s="9">
        <f t="shared" si="630"/>
        <v>49.498479224412669</v>
      </c>
      <c r="BV740" s="34">
        <f t="shared" si="631"/>
        <v>84.05481429442051</v>
      </c>
      <c r="BW740" s="33">
        <v>3.8326720614311105</v>
      </c>
      <c r="BX740" s="33">
        <v>0.2802379584479579</v>
      </c>
      <c r="BY740" s="33">
        <v>5.1682866194218953</v>
      </c>
      <c r="BZ740" s="33">
        <v>1.9127196306560592</v>
      </c>
      <c r="CA740" s="9">
        <f t="shared" si="632"/>
        <v>11.193916269957024</v>
      </c>
      <c r="CB740" s="34">
        <f t="shared" si="633"/>
        <v>19.008716389704279</v>
      </c>
      <c r="CC740" s="47">
        <v>49.381324999999997</v>
      </c>
      <c r="CD740">
        <v>3050096</v>
      </c>
      <c r="CE740" s="68">
        <f t="shared" si="622"/>
        <v>4719016.4528301889</v>
      </c>
      <c r="CF740" s="62">
        <v>23.9</v>
      </c>
      <c r="CG740" s="62">
        <v>22.9</v>
      </c>
      <c r="CH740" s="62">
        <v>7.8</v>
      </c>
      <c r="CI740" s="62">
        <v>8.1999999999999993</v>
      </c>
      <c r="CJ740" s="63">
        <f t="shared" si="623"/>
        <v>10.604133887966894</v>
      </c>
      <c r="CK740" s="62">
        <v>2.7</v>
      </c>
      <c r="CL740" s="63">
        <f t="shared" si="624"/>
        <v>3.4916050606720264</v>
      </c>
      <c r="CM740" s="62">
        <v>13.1</v>
      </c>
      <c r="CN740" t="s">
        <v>758</v>
      </c>
      <c r="CO740" t="s">
        <v>3503</v>
      </c>
      <c r="CP740" t="s">
        <v>2433</v>
      </c>
      <c r="CQ740" t="s">
        <v>2400</v>
      </c>
      <c r="CR740">
        <v>73</v>
      </c>
      <c r="CS740">
        <v>208</v>
      </c>
      <c r="CT740">
        <v>10</v>
      </c>
      <c r="CU740" t="s">
        <v>3402</v>
      </c>
      <c r="CZ740" s="72">
        <v>3600000</v>
      </c>
      <c r="DA740">
        <v>0</v>
      </c>
    </row>
    <row r="741" spans="1:105" x14ac:dyDescent="0.2">
      <c r="A741" s="38" t="s">
        <v>2452</v>
      </c>
      <c r="B741" t="s">
        <v>964</v>
      </c>
      <c r="C741" t="s">
        <v>960</v>
      </c>
      <c r="D741" s="82" t="s">
        <v>960</v>
      </c>
      <c r="E741" t="str">
        <f t="shared" si="625"/>
        <v xml:space="preserve">Souray, Sheldon </v>
      </c>
      <c r="F741" t="s">
        <v>886</v>
      </c>
      <c r="G741" t="s">
        <v>1524</v>
      </c>
      <c r="H741">
        <v>81</v>
      </c>
      <c r="I741">
        <v>26</v>
      </c>
      <c r="J741">
        <v>38</v>
      </c>
      <c r="K741">
        <f>I741+J741</f>
        <v>64</v>
      </c>
      <c r="L741">
        <v>-28</v>
      </c>
      <c r="M741">
        <v>135</v>
      </c>
      <c r="N741">
        <v>224</v>
      </c>
      <c r="O741" s="4">
        <f t="shared" si="626"/>
        <v>0.11607142857142858</v>
      </c>
      <c r="P741">
        <v>2210</v>
      </c>
      <c r="Q741">
        <v>6</v>
      </c>
      <c r="R741">
        <v>0</v>
      </c>
      <c r="S741">
        <v>2</v>
      </c>
      <c r="T741">
        <v>0</v>
      </c>
      <c r="U741" s="4">
        <f t="shared" si="627"/>
        <v>1</v>
      </c>
      <c r="V741" s="40">
        <v>0</v>
      </c>
      <c r="W741">
        <v>19</v>
      </c>
      <c r="X741">
        <v>29</v>
      </c>
      <c r="Y741">
        <v>1</v>
      </c>
      <c r="Z741">
        <v>2</v>
      </c>
      <c r="AA741">
        <f>I741-W741-Y741</f>
        <v>6</v>
      </c>
      <c r="AB741">
        <f>J741-X741-Z741</f>
        <v>7</v>
      </c>
      <c r="AC741" s="9">
        <f t="shared" si="602"/>
        <v>14.454775993237535</v>
      </c>
      <c r="AD741" s="9">
        <f t="shared" si="603"/>
        <v>22.062552831783602</v>
      </c>
      <c r="AE741" s="9">
        <f t="shared" si="604"/>
        <v>1.2273285149324971</v>
      </c>
      <c r="AF741" s="9">
        <f t="shared" si="605"/>
        <v>2.4546570298649941</v>
      </c>
      <c r="AG741" s="9">
        <f t="shared" si="606"/>
        <v>5.808169082255505</v>
      </c>
      <c r="AH741" s="9">
        <f t="shared" si="607"/>
        <v>6.7761972626314222</v>
      </c>
      <c r="AI741" s="6">
        <f t="shared" si="608"/>
        <v>1.7424507246766514</v>
      </c>
      <c r="AJ741" s="6">
        <f t="shared" si="609"/>
        <v>10.955198647506341</v>
      </c>
      <c r="AK741" s="6">
        <f t="shared" si="610"/>
        <v>0.98186281194599756</v>
      </c>
      <c r="AL741" s="6">
        <f t="shared" si="611"/>
        <v>3.1460915862217318</v>
      </c>
      <c r="AM741" s="6">
        <f t="shared" si="612"/>
        <v>0.60862214708368567</v>
      </c>
      <c r="AN741" s="6">
        <f t="shared" si="613"/>
        <v>5.6457111686894859</v>
      </c>
      <c r="AO741" s="32">
        <v>1239.6333333333334</v>
      </c>
      <c r="AP741" s="32">
        <v>394.33333333333326</v>
      </c>
      <c r="AQ741" s="32">
        <v>244.43333333333334</v>
      </c>
      <c r="AR741" s="32">
        <v>1878.4</v>
      </c>
      <c r="AS741" s="40">
        <v>149</v>
      </c>
      <c r="AT741" s="40">
        <v>101</v>
      </c>
      <c r="AU741" s="40">
        <v>120</v>
      </c>
      <c r="AV741" s="40">
        <v>85</v>
      </c>
      <c r="AW741" s="40">
        <v>62</v>
      </c>
      <c r="AX741" s="9">
        <f t="shared" si="614"/>
        <v>4.7593696763202722</v>
      </c>
      <c r="AY741" s="9">
        <f t="shared" si="615"/>
        <v>3.2261499148211246</v>
      </c>
      <c r="AZ741" s="9">
        <f t="shared" si="616"/>
        <v>3.8330494037478702</v>
      </c>
      <c r="BA741" s="9">
        <f t="shared" si="617"/>
        <v>2.7150766609880748</v>
      </c>
      <c r="BB741" s="9">
        <f t="shared" si="618"/>
        <v>1.9804088586030664</v>
      </c>
      <c r="BC741" s="9">
        <f t="shared" si="619"/>
        <v>15.30411522633745</v>
      </c>
      <c r="BD741" s="9">
        <f t="shared" si="620"/>
        <v>3.0176954732510288</v>
      </c>
      <c r="BE741" s="9">
        <f t="shared" si="621"/>
        <v>4.8683127572016449</v>
      </c>
      <c r="BF741" s="3">
        <v>36</v>
      </c>
      <c r="BG741" s="3">
        <v>72</v>
      </c>
      <c r="BH741" s="3">
        <v>4</v>
      </c>
      <c r="BI741" s="3">
        <v>112</v>
      </c>
      <c r="BJ741" s="3">
        <v>65</v>
      </c>
      <c r="BK741" s="3">
        <v>4</v>
      </c>
      <c r="BL741" s="3">
        <v>23</v>
      </c>
      <c r="BM741" s="3">
        <v>92</v>
      </c>
      <c r="BN741" s="34">
        <f t="shared" si="628"/>
        <v>84.110606934056619</v>
      </c>
      <c r="BO741" s="34">
        <f t="shared" si="629"/>
        <v>89.555586599293676</v>
      </c>
      <c r="BP741" s="34">
        <v>8.6091551922652503</v>
      </c>
      <c r="BQ741" s="34">
        <v>46.308387399641624</v>
      </c>
      <c r="BR741" s="34">
        <v>-0.59660947897118699</v>
      </c>
      <c r="BS741" s="34">
        <v>3.9352737762926608</v>
      </c>
      <c r="BT741" s="34">
        <v>4.2081395482671642</v>
      </c>
      <c r="BU741" s="34">
        <f t="shared" si="630"/>
        <v>62.464346437495507</v>
      </c>
      <c r="BV741" s="34">
        <f t="shared" si="631"/>
        <v>66.508034963261821</v>
      </c>
      <c r="BW741" s="34">
        <v>10.789859815204721</v>
      </c>
      <c r="BX741" s="34">
        <v>4.805785559962354</v>
      </c>
      <c r="BY741" s="34">
        <v>11.202973018486896</v>
      </c>
      <c r="BZ741" s="34">
        <v>-5.152357897092859</v>
      </c>
      <c r="CA741" s="34">
        <f t="shared" si="632"/>
        <v>21.646260496561112</v>
      </c>
      <c r="CB741" s="34">
        <f t="shared" si="633"/>
        <v>23.047551636031848</v>
      </c>
      <c r="CC741" s="15">
        <v>40</v>
      </c>
      <c r="CD741" s="7">
        <v>3665534</v>
      </c>
      <c r="CE741" s="68">
        <f t="shared" si="622"/>
        <v>3710787.5061728396</v>
      </c>
      <c r="CF741" s="9">
        <v>48.2</v>
      </c>
      <c r="CG741" s="9">
        <v>37.6</v>
      </c>
      <c r="CH741" s="9">
        <v>-17.899999999999999</v>
      </c>
      <c r="CI741" s="9">
        <v>13.7</v>
      </c>
      <c r="CJ741" s="9">
        <f t="shared" ref="CJ741:CJ772" si="634">CI741/(AO741+2*(AP741+AQ741))*2000</f>
        <v>10.88525458518175</v>
      </c>
      <c r="CK741" s="9">
        <v>-1.7</v>
      </c>
      <c r="CL741" s="9">
        <f t="shared" ref="CL741:CL772" si="635">CK741/(AO741+2*(AP741+AQ741))*2000</f>
        <v>-1.3507250215189033</v>
      </c>
      <c r="CM741" s="9">
        <v>12</v>
      </c>
      <c r="CN741" t="s">
        <v>3173</v>
      </c>
      <c r="CO741" t="s">
        <v>3174</v>
      </c>
      <c r="CP741" t="s">
        <v>2417</v>
      </c>
      <c r="CQ741" t="s">
        <v>2400</v>
      </c>
      <c r="CR741">
        <v>76</v>
      </c>
      <c r="CS741">
        <v>227</v>
      </c>
      <c r="CT741">
        <v>44</v>
      </c>
      <c r="CU741" t="s">
        <v>3402</v>
      </c>
      <c r="CV741" t="s">
        <v>2382</v>
      </c>
      <c r="CW741">
        <v>1</v>
      </c>
      <c r="CX741">
        <v>1</v>
      </c>
      <c r="CY741">
        <v>1</v>
      </c>
      <c r="CZ741" s="70"/>
      <c r="DA741">
        <v>0</v>
      </c>
    </row>
    <row r="742" spans="1:105" x14ac:dyDescent="0.2">
      <c r="A742" s="44" t="s">
        <v>2372</v>
      </c>
      <c r="B742" s="43" t="s">
        <v>964</v>
      </c>
      <c r="C742" s="43" t="s">
        <v>960</v>
      </c>
      <c r="D742" s="82" t="s">
        <v>960</v>
      </c>
      <c r="E742" s="42" t="str">
        <f t="shared" si="625"/>
        <v xml:space="preserve">Souray, Sheldon </v>
      </c>
      <c r="F742" s="42" t="s">
        <v>886</v>
      </c>
      <c r="G742" s="45" t="s">
        <v>2374</v>
      </c>
      <c r="H742" s="43">
        <v>26</v>
      </c>
      <c r="I742" s="64">
        <v>3</v>
      </c>
      <c r="J742" s="64">
        <v>7</v>
      </c>
      <c r="K742" s="64">
        <v>10</v>
      </c>
      <c r="L742" s="43">
        <v>-7</v>
      </c>
      <c r="M742">
        <v>36</v>
      </c>
      <c r="N742">
        <v>71</v>
      </c>
      <c r="O742" s="4">
        <f t="shared" si="626"/>
        <v>4.2253521126760563E-2</v>
      </c>
      <c r="Q742">
        <v>1</v>
      </c>
      <c r="R742">
        <v>0</v>
      </c>
      <c r="S742">
        <v>0</v>
      </c>
      <c r="T742">
        <v>0</v>
      </c>
      <c r="U742" s="4">
        <f t="shared" si="627"/>
        <v>0</v>
      </c>
      <c r="V742">
        <v>0</v>
      </c>
      <c r="W742">
        <v>2</v>
      </c>
      <c r="X742">
        <v>3</v>
      </c>
      <c r="Y742">
        <v>0</v>
      </c>
      <c r="Z742">
        <v>0</v>
      </c>
      <c r="AA742">
        <v>1</v>
      </c>
      <c r="AB742">
        <v>4</v>
      </c>
      <c r="AC742" s="9">
        <f t="shared" si="602"/>
        <v>5.4094665664913606</v>
      </c>
      <c r="AD742" s="9">
        <f t="shared" si="603"/>
        <v>8.1141998497370409</v>
      </c>
      <c r="AE742" s="9">
        <f t="shared" si="604"/>
        <v>0</v>
      </c>
      <c r="AF742" s="9">
        <f t="shared" si="605"/>
        <v>0</v>
      </c>
      <c r="AG742" s="9">
        <f t="shared" si="606"/>
        <v>2.8703556051666399</v>
      </c>
      <c r="AH742" s="9">
        <f t="shared" si="607"/>
        <v>11.48142242066656</v>
      </c>
      <c r="AI742" s="58">
        <f t="shared" si="608"/>
        <v>1.578695582841652</v>
      </c>
      <c r="AJ742" s="58">
        <f t="shared" si="609"/>
        <v>7.5732531930879041</v>
      </c>
      <c r="AK742" s="58">
        <f t="shared" si="610"/>
        <v>0</v>
      </c>
      <c r="AL742" s="58">
        <f t="shared" si="611"/>
        <v>2.2962844841333121</v>
      </c>
      <c r="AM742" s="58">
        <f t="shared" si="612"/>
        <v>1.0818933132982722</v>
      </c>
      <c r="AN742" s="58">
        <f t="shared" si="613"/>
        <v>4.6198267564966313</v>
      </c>
      <c r="AO742" s="56">
        <v>418.06666666666666</v>
      </c>
      <c r="AP742" s="56">
        <v>110.91666666666666</v>
      </c>
      <c r="AQ742" s="56">
        <v>103.9</v>
      </c>
      <c r="AR742" s="57">
        <f>SUM(AO742:AQ742)</f>
        <v>632.88333333333333</v>
      </c>
      <c r="AS742">
        <v>24</v>
      </c>
      <c r="AT742">
        <v>29</v>
      </c>
      <c r="AU742">
        <v>42</v>
      </c>
      <c r="AV742">
        <v>31</v>
      </c>
      <c r="AW742">
        <v>18</v>
      </c>
      <c r="AX742" s="9">
        <f t="shared" si="614"/>
        <v>2.2753008716719774</v>
      </c>
      <c r="AY742" s="9">
        <f t="shared" si="615"/>
        <v>2.7493218866036395</v>
      </c>
      <c r="AZ742" s="9">
        <f t="shared" si="616"/>
        <v>3.9817765254259609</v>
      </c>
      <c r="BA742" s="9">
        <f t="shared" si="617"/>
        <v>2.9389302925763046</v>
      </c>
      <c r="BB742" s="9">
        <f t="shared" si="618"/>
        <v>1.7064756537539831</v>
      </c>
      <c r="BC742" s="33">
        <f t="shared" si="619"/>
        <v>16.079487179487181</v>
      </c>
      <c r="BD742" s="33">
        <f t="shared" si="620"/>
        <v>3.9961538461538462</v>
      </c>
      <c r="BE742" s="33">
        <f t="shared" si="621"/>
        <v>4.2660256410256405</v>
      </c>
      <c r="BF742" s="42">
        <f>BI742-BG742-BH742</f>
        <v>11</v>
      </c>
      <c r="BG742" s="43">
        <v>14</v>
      </c>
      <c r="BH742" s="43">
        <v>0</v>
      </c>
      <c r="BI742" s="43">
        <v>25</v>
      </c>
      <c r="BJ742" s="42">
        <f>BM742-BK742-BL742</f>
        <v>16</v>
      </c>
      <c r="BK742" s="43">
        <v>2</v>
      </c>
      <c r="BL742" s="43">
        <v>8</v>
      </c>
      <c r="BM742" s="43">
        <v>26</v>
      </c>
      <c r="BN742" s="34">
        <f t="shared" si="628"/>
        <v>16.452566158836476</v>
      </c>
      <c r="BO742" s="34">
        <f t="shared" si="629"/>
        <v>51.992414058946544</v>
      </c>
      <c r="BP742" s="33">
        <v>2.605630258636074</v>
      </c>
      <c r="BQ742" s="33">
        <v>2.0434776459226076</v>
      </c>
      <c r="BR742" s="33">
        <v>-0.83810158942839119</v>
      </c>
      <c r="BS742" s="33">
        <v>-0.23973086367571494</v>
      </c>
      <c r="BT742" s="33">
        <v>-0.86007339519132509</v>
      </c>
      <c r="BU742" s="9">
        <f t="shared" si="630"/>
        <v>2.7112020562632502</v>
      </c>
      <c r="BV742" s="34">
        <f t="shared" si="631"/>
        <v>8.5677783359647641</v>
      </c>
      <c r="BW742" s="33">
        <v>7.037068864482408</v>
      </c>
      <c r="BX742" s="33">
        <v>0.75063755002728283</v>
      </c>
      <c r="BY742" s="33">
        <v>5.4469810127662699</v>
      </c>
      <c r="BZ742" s="33">
        <v>0.50667667529726435</v>
      </c>
      <c r="CA742" s="9">
        <f t="shared" si="632"/>
        <v>13.741364102573225</v>
      </c>
      <c r="CB742" s="34">
        <f t="shared" si="633"/>
        <v>43.424635722981783</v>
      </c>
      <c r="CC742" s="47">
        <v>33.195545000000003</v>
      </c>
      <c r="CD742">
        <v>372720</v>
      </c>
      <c r="CE742" s="68">
        <f t="shared" si="622"/>
        <v>1175501.5384615385</v>
      </c>
      <c r="CF742" s="62">
        <v>13.3</v>
      </c>
      <c r="CG742" s="62">
        <v>10.9</v>
      </c>
      <c r="CH742" s="62">
        <v>-4</v>
      </c>
      <c r="CI742" s="62">
        <v>0.8</v>
      </c>
      <c r="CJ742" s="63">
        <f t="shared" si="634"/>
        <v>1.8874601863866936</v>
      </c>
      <c r="CK742" s="62">
        <v>-0.1</v>
      </c>
      <c r="CL742" s="63">
        <f t="shared" si="635"/>
        <v>-0.23593252329833669</v>
      </c>
      <c r="CM742" s="62">
        <v>0.4</v>
      </c>
      <c r="CN742" t="s">
        <v>763</v>
      </c>
      <c r="CO742" t="s">
        <v>3174</v>
      </c>
      <c r="CP742" t="s">
        <v>2417</v>
      </c>
      <c r="CQ742" t="s">
        <v>2400</v>
      </c>
      <c r="CR742">
        <v>76</v>
      </c>
      <c r="CS742">
        <v>233</v>
      </c>
      <c r="CT742">
        <v>44</v>
      </c>
      <c r="CU742" t="s">
        <v>3402</v>
      </c>
      <c r="CZ742" s="72">
        <v>5400000</v>
      </c>
      <c r="DA742">
        <v>0</v>
      </c>
    </row>
    <row r="743" spans="1:105" x14ac:dyDescent="0.2">
      <c r="A743" s="38" t="s">
        <v>2452</v>
      </c>
      <c r="B743" t="s">
        <v>960</v>
      </c>
      <c r="C743" t="s">
        <v>960</v>
      </c>
      <c r="D743" t="s">
        <v>960</v>
      </c>
      <c r="E743" t="str">
        <f t="shared" si="625"/>
        <v xml:space="preserve">Staios, Steve </v>
      </c>
      <c r="F743" t="s">
        <v>897</v>
      </c>
      <c r="G743" t="s">
        <v>1524</v>
      </c>
      <c r="H743">
        <v>58</v>
      </c>
      <c r="I743">
        <v>2</v>
      </c>
      <c r="J743">
        <v>15</v>
      </c>
      <c r="K743">
        <f>I743+J743</f>
        <v>17</v>
      </c>
      <c r="L743">
        <v>-5</v>
      </c>
      <c r="M743">
        <v>97</v>
      </c>
      <c r="N743">
        <v>71</v>
      </c>
      <c r="O743" s="4">
        <f t="shared" si="626"/>
        <v>2.8169014084507043E-2</v>
      </c>
      <c r="P743">
        <v>1496</v>
      </c>
      <c r="Q743">
        <v>0</v>
      </c>
      <c r="R743">
        <v>0</v>
      </c>
      <c r="S743">
        <v>0</v>
      </c>
      <c r="T743">
        <v>0</v>
      </c>
      <c r="U743" s="4">
        <f t="shared" si="627"/>
        <v>0</v>
      </c>
      <c r="V743" s="40">
        <v>0</v>
      </c>
      <c r="W743">
        <v>0</v>
      </c>
      <c r="X743">
        <v>2</v>
      </c>
      <c r="Y743">
        <v>0</v>
      </c>
      <c r="Z743">
        <v>0</v>
      </c>
      <c r="AA743">
        <f>I743-W743-Y743</f>
        <v>2</v>
      </c>
      <c r="AB743">
        <f>J743-X743-Z743</f>
        <v>13</v>
      </c>
      <c r="AC743" s="9">
        <f t="shared" si="602"/>
        <v>0</v>
      </c>
      <c r="AD743" s="9">
        <f t="shared" si="603"/>
        <v>4.9126637554585146</v>
      </c>
      <c r="AE743" s="9">
        <f t="shared" si="604"/>
        <v>0</v>
      </c>
      <c r="AF743" s="9">
        <f t="shared" si="605"/>
        <v>0</v>
      </c>
      <c r="AG743" s="9">
        <f t="shared" si="606"/>
        <v>2.5673025494740589</v>
      </c>
      <c r="AH743" s="9">
        <f t="shared" si="607"/>
        <v>16.687466571581385</v>
      </c>
      <c r="AI743" s="6">
        <f t="shared" si="608"/>
        <v>2.118024603316099</v>
      </c>
      <c r="AJ743" s="6">
        <f t="shared" si="609"/>
        <v>2.4563318777292573</v>
      </c>
      <c r="AK743" s="6">
        <f t="shared" si="610"/>
        <v>0.32780914223274449</v>
      </c>
      <c r="AL743" s="6">
        <f t="shared" si="611"/>
        <v>2.4389374220003561</v>
      </c>
      <c r="AM743" s="6">
        <f t="shared" si="612"/>
        <v>0</v>
      </c>
      <c r="AN743" s="6">
        <f t="shared" si="613"/>
        <v>6.2283737024221448</v>
      </c>
      <c r="AO743" s="32">
        <v>934.83333333333348</v>
      </c>
      <c r="AP743" s="32">
        <v>122.13333333333335</v>
      </c>
      <c r="AQ743" s="32">
        <v>183.03333333333333</v>
      </c>
      <c r="AR743" s="32">
        <v>1240</v>
      </c>
      <c r="AS743" s="40">
        <v>140</v>
      </c>
      <c r="AT743" s="40">
        <v>59</v>
      </c>
      <c r="AU743" s="40">
        <v>49</v>
      </c>
      <c r="AV743" s="40">
        <v>64</v>
      </c>
      <c r="AW743" s="40">
        <v>35</v>
      </c>
      <c r="AX743" s="9">
        <f t="shared" si="614"/>
        <v>6.774193548387097</v>
      </c>
      <c r="AY743" s="9">
        <f t="shared" si="615"/>
        <v>2.854838709677419</v>
      </c>
      <c r="AZ743" s="9">
        <f t="shared" si="616"/>
        <v>2.3709677419354835</v>
      </c>
      <c r="BA743" s="9">
        <f t="shared" si="617"/>
        <v>3.096774193548387</v>
      </c>
      <c r="BB743" s="9">
        <f t="shared" si="618"/>
        <v>1.6935483870967742</v>
      </c>
      <c r="BC743" s="9">
        <f t="shared" si="619"/>
        <v>16.117816091954026</v>
      </c>
      <c r="BD743" s="9">
        <f t="shared" si="620"/>
        <v>3.1557471264367818</v>
      </c>
      <c r="BE743" s="9">
        <f t="shared" si="621"/>
        <v>2.105747126436782</v>
      </c>
      <c r="BF743" s="3">
        <v>33</v>
      </c>
      <c r="BG743" s="3">
        <v>5</v>
      </c>
      <c r="BH743" s="3">
        <v>1</v>
      </c>
      <c r="BI743" s="3">
        <v>39</v>
      </c>
      <c r="BJ743" s="3">
        <v>38</v>
      </c>
      <c r="BK743" s="3">
        <v>0</v>
      </c>
      <c r="BL743" s="3">
        <v>19</v>
      </c>
      <c r="BM743" s="3">
        <v>57</v>
      </c>
      <c r="BN743" s="34">
        <f t="shared" si="628"/>
        <v>37.943295429522678</v>
      </c>
      <c r="BO743" s="34">
        <f t="shared" si="629"/>
        <v>61.198863596004323</v>
      </c>
      <c r="BP743" s="34">
        <v>8.2453642647856729</v>
      </c>
      <c r="BQ743" s="34">
        <v>-2.4111648147350131</v>
      </c>
      <c r="BR743" s="34">
        <v>-0.48890770092772301</v>
      </c>
      <c r="BS743" s="34">
        <v>-0.46456666731073665</v>
      </c>
      <c r="BT743" s="34">
        <v>0</v>
      </c>
      <c r="BU743" s="34">
        <f t="shared" si="630"/>
        <v>4.8807250818121997</v>
      </c>
      <c r="BV743" s="34">
        <f t="shared" si="631"/>
        <v>7.8721372287293541</v>
      </c>
      <c r="BW743" s="34">
        <v>20.644684475234456</v>
      </c>
      <c r="BX743" s="34">
        <v>5.2215336411773023</v>
      </c>
      <c r="BY743" s="34">
        <v>9.2958819349346893</v>
      </c>
      <c r="BZ743" s="34">
        <v>-2.0995297036359761</v>
      </c>
      <c r="CA743" s="34">
        <f t="shared" si="632"/>
        <v>33.062570347710476</v>
      </c>
      <c r="CB743" s="34">
        <f t="shared" si="633"/>
        <v>53.326726367274965</v>
      </c>
      <c r="CC743" s="15">
        <v>35</v>
      </c>
      <c r="CD743" s="7">
        <v>627650</v>
      </c>
      <c r="CE743" s="68">
        <f t="shared" si="622"/>
        <v>887367.24137931038</v>
      </c>
      <c r="CF743" s="9">
        <v>20</v>
      </c>
      <c r="CG743" s="9">
        <v>26.5</v>
      </c>
      <c r="CH743" s="9">
        <v>2.9</v>
      </c>
      <c r="CI743" s="9">
        <v>1.2</v>
      </c>
      <c r="CJ743" s="9">
        <f t="shared" si="634"/>
        <v>1.553230503721281</v>
      </c>
      <c r="CK743" s="9">
        <v>3.8</v>
      </c>
      <c r="CL743" s="9">
        <f t="shared" si="635"/>
        <v>4.9185632617840573</v>
      </c>
      <c r="CM743" s="9">
        <v>5</v>
      </c>
      <c r="CN743" t="s">
        <v>1219</v>
      </c>
      <c r="CO743" t="s">
        <v>1220</v>
      </c>
      <c r="CP743" t="s">
        <v>2427</v>
      </c>
      <c r="CQ743" t="s">
        <v>2400</v>
      </c>
      <c r="CR743">
        <v>73</v>
      </c>
      <c r="CS743">
        <v>200</v>
      </c>
      <c r="CU743" t="s">
        <v>3401</v>
      </c>
      <c r="CV743" t="s">
        <v>2382</v>
      </c>
      <c r="CW743">
        <v>0</v>
      </c>
      <c r="CX743">
        <v>0</v>
      </c>
      <c r="CY743">
        <v>0</v>
      </c>
      <c r="CZ743" s="70"/>
      <c r="DA743">
        <v>0</v>
      </c>
    </row>
    <row r="744" spans="1:105" x14ac:dyDescent="0.2">
      <c r="A744" s="44" t="s">
        <v>2372</v>
      </c>
      <c r="B744" s="43" t="s">
        <v>960</v>
      </c>
      <c r="C744" s="43" t="s">
        <v>960</v>
      </c>
      <c r="D744" s="42" t="s">
        <v>960</v>
      </c>
      <c r="E744" s="42" t="str">
        <f t="shared" si="625"/>
        <v xml:space="preserve">Staios, Steve </v>
      </c>
      <c r="F744" s="42" t="s">
        <v>897</v>
      </c>
      <c r="G744" s="45" t="s">
        <v>2374</v>
      </c>
      <c r="H744" s="43">
        <v>82</v>
      </c>
      <c r="I744" s="64">
        <v>7</v>
      </c>
      <c r="J744" s="64">
        <v>9</v>
      </c>
      <c r="K744" s="64">
        <v>16</v>
      </c>
      <c r="L744" s="43">
        <v>-14</v>
      </c>
      <c r="M744">
        <v>121</v>
      </c>
      <c r="N744">
        <v>73</v>
      </c>
      <c r="O744" s="4">
        <f t="shared" si="626"/>
        <v>9.5890410958904104E-2</v>
      </c>
      <c r="Q744">
        <v>0</v>
      </c>
      <c r="R744">
        <v>0</v>
      </c>
      <c r="S744">
        <v>1</v>
      </c>
      <c r="T744">
        <v>0</v>
      </c>
      <c r="U744" s="4">
        <f t="shared" si="627"/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6</v>
      </c>
      <c r="AB744">
        <v>9</v>
      </c>
      <c r="AC744" s="9">
        <f t="shared" si="602"/>
        <v>20.431328036322359</v>
      </c>
      <c r="AD744" s="9">
        <f t="shared" si="603"/>
        <v>0</v>
      </c>
      <c r="AE744" s="9">
        <f t="shared" si="604"/>
        <v>0</v>
      </c>
      <c r="AF744" s="9">
        <f t="shared" si="605"/>
        <v>0</v>
      </c>
      <c r="AG744" s="9">
        <f t="shared" si="606"/>
        <v>4.9126078897392462</v>
      </c>
      <c r="AH744" s="9">
        <f t="shared" si="607"/>
        <v>7.368911834608868</v>
      </c>
      <c r="AI744" s="58">
        <f t="shared" si="608"/>
        <v>2.3334887476261419</v>
      </c>
      <c r="AJ744" s="58">
        <f t="shared" si="609"/>
        <v>4.0862656072644725</v>
      </c>
      <c r="AK744" s="58">
        <f t="shared" si="610"/>
        <v>0.55336373418045803</v>
      </c>
      <c r="AL744" s="58">
        <f t="shared" si="611"/>
        <v>3.0294415320058681</v>
      </c>
      <c r="AM744" s="58">
        <f t="shared" si="612"/>
        <v>0</v>
      </c>
      <c r="AN744" s="58">
        <f t="shared" si="613"/>
        <v>4.7958190295639698</v>
      </c>
      <c r="AO744" s="56">
        <v>1465.6166666666666</v>
      </c>
      <c r="AP744" s="56">
        <v>14.683333333333334</v>
      </c>
      <c r="AQ744" s="56">
        <v>325.28333333333336</v>
      </c>
      <c r="AR744" s="57">
        <f>SUM(AO744:AQ744)</f>
        <v>1805.5833333333333</v>
      </c>
      <c r="AS744">
        <v>187</v>
      </c>
      <c r="AT744">
        <v>81</v>
      </c>
      <c r="AU744">
        <v>44</v>
      </c>
      <c r="AV744">
        <v>84</v>
      </c>
      <c r="AW744">
        <v>33</v>
      </c>
      <c r="AX744" s="9">
        <f t="shared" si="614"/>
        <v>6.2140582452577657</v>
      </c>
      <c r="AY744" s="9">
        <f t="shared" si="615"/>
        <v>2.6916508976784974</v>
      </c>
      <c r="AZ744" s="9">
        <f t="shared" si="616"/>
        <v>1.4621313518253567</v>
      </c>
      <c r="BA744" s="9">
        <f t="shared" si="617"/>
        <v>2.7913416716665895</v>
      </c>
      <c r="BB744" s="9">
        <f t="shared" si="618"/>
        <v>1.0965985138690173</v>
      </c>
      <c r="BC744" s="33">
        <f t="shared" si="619"/>
        <v>17.873373983739835</v>
      </c>
      <c r="BD744" s="33">
        <f t="shared" si="620"/>
        <v>3.9668699186991874</v>
      </c>
      <c r="BE744" s="33">
        <f t="shared" si="621"/>
        <v>0.17906504065040652</v>
      </c>
      <c r="BF744" s="42">
        <f>BI744-BG744-BH744</f>
        <v>57</v>
      </c>
      <c r="BG744" s="43">
        <v>1</v>
      </c>
      <c r="BH744" s="43">
        <v>3</v>
      </c>
      <c r="BI744" s="43">
        <v>61</v>
      </c>
      <c r="BJ744" s="42">
        <f>BM744-BK744-BL744</f>
        <v>74</v>
      </c>
      <c r="BK744" s="43">
        <v>0</v>
      </c>
      <c r="BL744" s="43">
        <v>26</v>
      </c>
      <c r="BM744" s="43">
        <v>100</v>
      </c>
      <c r="BN744" s="34">
        <f t="shared" si="628"/>
        <v>33.587048751402648</v>
      </c>
      <c r="BO744" s="34">
        <f t="shared" si="629"/>
        <v>37.203543177812506</v>
      </c>
      <c r="BP744" s="33">
        <v>9.1335949539647796</v>
      </c>
      <c r="BQ744" s="33">
        <v>1.4253518286070519</v>
      </c>
      <c r="BR744" s="33">
        <v>2.310640031035426</v>
      </c>
      <c r="BS744" s="33">
        <v>-0.75053372896357551</v>
      </c>
      <c r="BT744" s="33">
        <v>0</v>
      </c>
      <c r="BU744" s="9">
        <f t="shared" si="630"/>
        <v>12.119053084643683</v>
      </c>
      <c r="BV744" s="34">
        <f t="shared" si="631"/>
        <v>13.423975355676761</v>
      </c>
      <c r="BW744" s="33">
        <v>12.794190659055223</v>
      </c>
      <c r="BX744" s="33">
        <v>0.36605594529493801</v>
      </c>
      <c r="BY744" s="33">
        <v>16.470344031003197</v>
      </c>
      <c r="BZ744" s="33">
        <v>-8.1625949685943926</v>
      </c>
      <c r="CA744" s="9">
        <f t="shared" si="632"/>
        <v>21.467995666758966</v>
      </c>
      <c r="CB744" s="34">
        <f t="shared" si="633"/>
        <v>23.779567822135746</v>
      </c>
      <c r="CC744" s="47">
        <v>25.285602999999998</v>
      </c>
      <c r="CD744">
        <v>165000</v>
      </c>
      <c r="CE744" s="68">
        <f t="shared" si="622"/>
        <v>165000</v>
      </c>
      <c r="CF744" s="62">
        <v>28.3</v>
      </c>
      <c r="CG744" s="62">
        <v>40.799999999999997</v>
      </c>
      <c r="CH744" s="62">
        <v>-8.6999999999999993</v>
      </c>
      <c r="CI744" s="62">
        <v>0.2</v>
      </c>
      <c r="CJ744" s="63">
        <f t="shared" si="634"/>
        <v>0.18643238330498005</v>
      </c>
      <c r="CK744" s="62">
        <v>0.5</v>
      </c>
      <c r="CL744" s="63">
        <f t="shared" si="635"/>
        <v>0.46608095826245016</v>
      </c>
      <c r="CM744" s="62">
        <v>0.7</v>
      </c>
      <c r="CN744" t="s">
        <v>786</v>
      </c>
      <c r="CO744" t="s">
        <v>1220</v>
      </c>
      <c r="CP744" t="s">
        <v>2427</v>
      </c>
      <c r="CQ744" t="s">
        <v>2400</v>
      </c>
      <c r="CR744">
        <v>73</v>
      </c>
      <c r="CS744">
        <v>200</v>
      </c>
      <c r="CT744">
        <v>24</v>
      </c>
      <c r="CU744" t="s">
        <v>3401</v>
      </c>
      <c r="CZ744" s="72">
        <v>2700000</v>
      </c>
      <c r="DA744">
        <v>0</v>
      </c>
    </row>
    <row r="745" spans="1:105" x14ac:dyDescent="0.2">
      <c r="A745" s="44" t="s">
        <v>2372</v>
      </c>
      <c r="B745" s="43"/>
      <c r="C745" s="43" t="s">
        <v>960</v>
      </c>
      <c r="D745" s="82" t="s">
        <v>960</v>
      </c>
      <c r="E745" s="42" t="str">
        <f t="shared" ref="E745:E776" si="636">CONCATENATE(RIGHT(F745,LEN(F745)-SEARCH(" ",F745)), ", ", LEFT(F745, SEARCH(" ", F745)))</f>
        <v xml:space="preserve">Peckham, Theo </v>
      </c>
      <c r="F745" s="42" t="s">
        <v>424</v>
      </c>
      <c r="G745" s="45" t="s">
        <v>2374</v>
      </c>
      <c r="H745" s="43">
        <v>1</v>
      </c>
      <c r="I745" s="64">
        <v>0</v>
      </c>
      <c r="J745" s="64">
        <v>0</v>
      </c>
      <c r="K745" s="64">
        <v>0</v>
      </c>
      <c r="L745" s="43">
        <v>0</v>
      </c>
      <c r="M745">
        <v>2</v>
      </c>
      <c r="N745">
        <v>0</v>
      </c>
      <c r="O745" s="4">
        <f t="shared" ref="O745:O776" si="637">IF(N745=0,0,I745/N745)</f>
        <v>0</v>
      </c>
      <c r="Q745">
        <v>0</v>
      </c>
      <c r="R745">
        <v>0</v>
      </c>
      <c r="S745">
        <v>0</v>
      </c>
      <c r="T745">
        <v>0</v>
      </c>
      <c r="U745" s="4">
        <f t="shared" ref="U745:U776" si="638">IF(S745+T745=0,0,S745/(S745+T745))</f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s="9">
        <f t="shared" si="602"/>
        <v>0</v>
      </c>
      <c r="AD745" s="9">
        <f t="shared" si="603"/>
        <v>0</v>
      </c>
      <c r="AE745" s="9">
        <f t="shared" si="604"/>
        <v>0</v>
      </c>
      <c r="AF745" s="9">
        <f t="shared" si="605"/>
        <v>0</v>
      </c>
      <c r="AG745" s="9">
        <f t="shared" si="606"/>
        <v>0</v>
      </c>
      <c r="AH745" s="9">
        <f t="shared" si="607"/>
        <v>0</v>
      </c>
      <c r="AI745" s="58">
        <f t="shared" si="608"/>
        <v>0</v>
      </c>
      <c r="AJ745" s="58">
        <f t="shared" si="609"/>
        <v>0</v>
      </c>
      <c r="AK745" s="58">
        <f t="shared" si="610"/>
        <v>0</v>
      </c>
      <c r="AL745" s="58">
        <f t="shared" si="611"/>
        <v>0</v>
      </c>
      <c r="AM745" s="58">
        <f t="shared" si="612"/>
        <v>0</v>
      </c>
      <c r="AN745" s="58">
        <f t="shared" si="613"/>
        <v>0</v>
      </c>
      <c r="AO745" s="56">
        <v>13.366666666666667</v>
      </c>
      <c r="AP745" s="56">
        <v>0</v>
      </c>
      <c r="AQ745" s="56">
        <v>0</v>
      </c>
      <c r="AR745" s="57">
        <f>SUM(AO745:AQ745)</f>
        <v>13.366666666666667</v>
      </c>
      <c r="AS745">
        <v>2</v>
      </c>
      <c r="AT745">
        <v>1</v>
      </c>
      <c r="AU745">
        <v>2</v>
      </c>
      <c r="AV745">
        <v>0</v>
      </c>
      <c r="AW745">
        <v>0</v>
      </c>
      <c r="AX745" s="9">
        <f t="shared" si="614"/>
        <v>8.9775561097256862</v>
      </c>
      <c r="AY745" s="9">
        <f t="shared" si="615"/>
        <v>4.4887780548628431</v>
      </c>
      <c r="AZ745" s="9">
        <f t="shared" si="616"/>
        <v>8.9775561097256862</v>
      </c>
      <c r="BA745" s="9">
        <f t="shared" si="617"/>
        <v>0</v>
      </c>
      <c r="BB745" s="9">
        <f t="shared" si="618"/>
        <v>0</v>
      </c>
      <c r="BC745" s="33">
        <f t="shared" si="619"/>
        <v>13.366666666666667</v>
      </c>
      <c r="BD745" s="33">
        <f t="shared" si="620"/>
        <v>0</v>
      </c>
      <c r="BE745" s="33">
        <f t="shared" si="621"/>
        <v>0</v>
      </c>
      <c r="BF745" s="42">
        <f>BI745-BG745-BH745</f>
        <v>0</v>
      </c>
      <c r="BG745" s="43">
        <v>0</v>
      </c>
      <c r="BH745" s="43">
        <v>0</v>
      </c>
      <c r="BI745" s="43">
        <v>0</v>
      </c>
      <c r="BJ745" s="42">
        <f>BM745-BK745-BL745</f>
        <v>0</v>
      </c>
      <c r="BK745" s="43">
        <v>0</v>
      </c>
      <c r="BL745" s="43">
        <v>0</v>
      </c>
      <c r="BM745" s="43">
        <v>0</v>
      </c>
      <c r="BN745" s="34">
        <f t="shared" ref="BN745:BN761" si="639">BU745+CA745</f>
        <v>-1.8769096831841858E-2</v>
      </c>
      <c r="BO745" s="34">
        <f t="shared" ref="BO745:BO776" si="640">BN745/AR745*2000</f>
        <v>-2.8083436656122482</v>
      </c>
      <c r="BP745" s="33">
        <v>-0.10283901527221326</v>
      </c>
      <c r="BQ745" s="33">
        <v>0</v>
      </c>
      <c r="BR745" s="33">
        <v>-4.1645937336110904E-2</v>
      </c>
      <c r="BS745" s="33">
        <v>0</v>
      </c>
      <c r="BT745" s="33">
        <v>0</v>
      </c>
      <c r="BU745" s="9">
        <f t="shared" ref="BU745:BU776" si="641">SUM(BP745:BT745)</f>
        <v>-0.14448495260832417</v>
      </c>
      <c r="BV745" s="34">
        <f t="shared" ref="BV745:BV776" si="642">BU745/AR745*2000</f>
        <v>-21.618696150871447</v>
      </c>
      <c r="BW745" s="33">
        <v>0.56421942824137894</v>
      </c>
      <c r="BX745" s="33">
        <v>0</v>
      </c>
      <c r="BY745" s="33">
        <v>0</v>
      </c>
      <c r="BZ745" s="33">
        <v>-0.43850357246489663</v>
      </c>
      <c r="CA745" s="9">
        <f t="shared" ref="CA745:CA776" si="643">SUM(BW745:BZ745)</f>
        <v>0.12571585577648231</v>
      </c>
      <c r="CB745" s="34">
        <f t="shared" ref="CB745:CB776" si="644">CA745/AR745*2000</f>
        <v>18.810352485259195</v>
      </c>
      <c r="CE745" s="68">
        <f t="shared" si="622"/>
        <v>165000</v>
      </c>
      <c r="CF745" s="62">
        <v>0.1</v>
      </c>
      <c r="CG745" s="62">
        <v>0.1</v>
      </c>
      <c r="CH745" s="62">
        <v>0</v>
      </c>
      <c r="CI745" s="62">
        <v>0</v>
      </c>
      <c r="CJ745" s="63">
        <f t="shared" si="634"/>
        <v>0</v>
      </c>
      <c r="CK745" s="62">
        <v>0</v>
      </c>
      <c r="CL745" s="63">
        <f t="shared" si="635"/>
        <v>0</v>
      </c>
      <c r="CM745" s="62">
        <v>0</v>
      </c>
      <c r="CN745" t="s">
        <v>795</v>
      </c>
      <c r="CO745" t="s">
        <v>3083</v>
      </c>
      <c r="CP745" t="s">
        <v>2427</v>
      </c>
      <c r="CQ745" t="s">
        <v>2400</v>
      </c>
      <c r="CR745">
        <v>74</v>
      </c>
      <c r="CS745">
        <v>223</v>
      </c>
      <c r="CT745">
        <v>49</v>
      </c>
      <c r="CU745" t="s">
        <v>3402</v>
      </c>
      <c r="CV745" t="s">
        <v>3090</v>
      </c>
      <c r="CZ745" s="72">
        <v>600000</v>
      </c>
      <c r="DA745">
        <v>0</v>
      </c>
    </row>
    <row r="746" spans="1:105" x14ac:dyDescent="0.2">
      <c r="A746" s="38" t="s">
        <v>2452</v>
      </c>
      <c r="B746" t="s">
        <v>960</v>
      </c>
      <c r="C746" t="s">
        <v>960</v>
      </c>
      <c r="D746" s="82" t="s">
        <v>960</v>
      </c>
      <c r="E746" t="str">
        <f t="shared" si="636"/>
        <v xml:space="preserve">Gilbert, Tom </v>
      </c>
      <c r="F746" t="s">
        <v>115</v>
      </c>
      <c r="G746" t="s">
        <v>1524</v>
      </c>
      <c r="H746">
        <v>12</v>
      </c>
      <c r="I746">
        <v>1</v>
      </c>
      <c r="J746">
        <v>5</v>
      </c>
      <c r="K746">
        <f>I746+J746</f>
        <v>6</v>
      </c>
      <c r="L746">
        <v>-1</v>
      </c>
      <c r="M746">
        <v>0</v>
      </c>
      <c r="N746">
        <v>13</v>
      </c>
      <c r="O746" s="4">
        <f t="shared" si="637"/>
        <v>7.6923076923076927E-2</v>
      </c>
      <c r="P746">
        <v>281</v>
      </c>
      <c r="Q746">
        <v>0</v>
      </c>
      <c r="R746">
        <v>0</v>
      </c>
      <c r="S746">
        <v>0</v>
      </c>
      <c r="T746">
        <v>0</v>
      </c>
      <c r="U746" s="4">
        <f t="shared" si="638"/>
        <v>0</v>
      </c>
      <c r="V746" s="40">
        <v>0</v>
      </c>
      <c r="W746">
        <v>0</v>
      </c>
      <c r="X746">
        <v>1</v>
      </c>
      <c r="Y746">
        <v>0</v>
      </c>
      <c r="Z746">
        <v>0</v>
      </c>
      <c r="AA746">
        <f>I746-W746-Y746</f>
        <v>1</v>
      </c>
      <c r="AB746">
        <f>J746-X746-Z746</f>
        <v>4</v>
      </c>
      <c r="AC746" s="9">
        <f t="shared" si="602"/>
        <v>0</v>
      </c>
      <c r="AD746" s="9">
        <f t="shared" si="603"/>
        <v>8.2720588235294112</v>
      </c>
      <c r="AE746" s="9">
        <f t="shared" si="604"/>
        <v>0</v>
      </c>
      <c r="AF746" s="9">
        <f t="shared" si="605"/>
        <v>0</v>
      </c>
      <c r="AG746" s="9">
        <f t="shared" si="606"/>
        <v>6.4521910565462859</v>
      </c>
      <c r="AH746" s="9">
        <f t="shared" si="607"/>
        <v>25.808764226185144</v>
      </c>
      <c r="AI746" s="6">
        <f t="shared" si="608"/>
        <v>2.9034859754458289</v>
      </c>
      <c r="AJ746" s="6">
        <f t="shared" si="609"/>
        <v>3.3088235294117645</v>
      </c>
      <c r="AK746" s="6">
        <f t="shared" si="610"/>
        <v>0</v>
      </c>
      <c r="AL746" s="6">
        <f t="shared" si="611"/>
        <v>2.9034859754458289</v>
      </c>
      <c r="AM746" s="6">
        <f t="shared" si="612"/>
        <v>1.6544117647058822</v>
      </c>
      <c r="AN746" s="6">
        <f t="shared" si="613"/>
        <v>0</v>
      </c>
      <c r="AO746" s="32">
        <v>185.98333333333332</v>
      </c>
      <c r="AP746" s="32">
        <v>36.266666666666666</v>
      </c>
      <c r="AQ746" s="32">
        <v>18.766666666666666</v>
      </c>
      <c r="AR746" s="32">
        <v>241.01666666666665</v>
      </c>
      <c r="AS746" s="40">
        <v>20</v>
      </c>
      <c r="AT746" s="40">
        <v>2</v>
      </c>
      <c r="AU746" s="40">
        <v>7</v>
      </c>
      <c r="AV746" s="40">
        <v>6</v>
      </c>
      <c r="AW746" s="40">
        <v>4</v>
      </c>
      <c r="AX746" s="9">
        <f t="shared" si="614"/>
        <v>4.9789087891570434</v>
      </c>
      <c r="AY746" s="9">
        <f t="shared" si="615"/>
        <v>0.49789087891570433</v>
      </c>
      <c r="AZ746" s="9">
        <f t="shared" si="616"/>
        <v>1.7426180762049652</v>
      </c>
      <c r="BA746" s="9">
        <f t="shared" si="617"/>
        <v>1.4936726367471129</v>
      </c>
      <c r="BB746" s="9">
        <f t="shared" si="618"/>
        <v>0.99578175783140865</v>
      </c>
      <c r="BC746" s="9">
        <f t="shared" si="619"/>
        <v>15.49861111111111</v>
      </c>
      <c r="BD746" s="9">
        <f t="shared" si="620"/>
        <v>1.5638888888888889</v>
      </c>
      <c r="BE746" s="9">
        <f t="shared" si="621"/>
        <v>3.0222222222222221</v>
      </c>
      <c r="BF746" s="3">
        <v>9</v>
      </c>
      <c r="BG746" s="3">
        <v>2</v>
      </c>
      <c r="BH746" s="3">
        <v>0</v>
      </c>
      <c r="BI746" s="3">
        <v>11</v>
      </c>
      <c r="BJ746" s="3">
        <v>9</v>
      </c>
      <c r="BK746" s="3">
        <v>1</v>
      </c>
      <c r="BL746" s="3">
        <v>0</v>
      </c>
      <c r="BM746" s="3">
        <v>10</v>
      </c>
      <c r="BN746" s="34">
        <f t="shared" si="639"/>
        <v>12.690066809920053</v>
      </c>
      <c r="BO746" s="34">
        <f t="shared" si="640"/>
        <v>105.30447529150172</v>
      </c>
      <c r="BP746" s="34">
        <v>4.6244417492494918</v>
      </c>
      <c r="BQ746" s="34">
        <v>-0.52457720722136414</v>
      </c>
      <c r="BR746" s="34">
        <v>-9.5028148697793025E-2</v>
      </c>
      <c r="BS746" s="34">
        <v>-4.763267778108627E-2</v>
      </c>
      <c r="BT746" s="34">
        <v>0</v>
      </c>
      <c r="BU746" s="34">
        <f t="shared" si="641"/>
        <v>3.9572037155492481</v>
      </c>
      <c r="BV746" s="34">
        <f t="shared" si="642"/>
        <v>32.837593933055096</v>
      </c>
      <c r="BW746" s="34">
        <v>2.9896911668299166</v>
      </c>
      <c r="BX746" s="34">
        <v>-1.8774113130708602E-2</v>
      </c>
      <c r="BY746" s="34">
        <v>2.5654679822106612</v>
      </c>
      <c r="BZ746" s="34">
        <v>3.1964780584609347</v>
      </c>
      <c r="CA746" s="34">
        <f t="shared" si="643"/>
        <v>8.7328630943708045</v>
      </c>
      <c r="CB746" s="34">
        <f t="shared" si="644"/>
        <v>72.466881358446614</v>
      </c>
      <c r="CE746" s="68">
        <f t="shared" si="622"/>
        <v>165000</v>
      </c>
      <c r="CF746" s="9">
        <v>5.0999999999999996</v>
      </c>
      <c r="CG746" s="9">
        <v>4.5999999999999996</v>
      </c>
      <c r="CH746" s="9">
        <v>1.6</v>
      </c>
      <c r="CI746" s="9">
        <v>0.9</v>
      </c>
      <c r="CJ746" s="9">
        <f t="shared" si="634"/>
        <v>6.0800540449248448</v>
      </c>
      <c r="CK746" s="9">
        <v>0.8</v>
      </c>
      <c r="CL746" s="9">
        <f t="shared" si="635"/>
        <v>5.4044924843776396</v>
      </c>
      <c r="CM746" s="9">
        <v>1.7</v>
      </c>
      <c r="CN746" t="s">
        <v>3240</v>
      </c>
      <c r="CO746" t="s">
        <v>3109</v>
      </c>
      <c r="CP746" t="s">
        <v>2413</v>
      </c>
      <c r="CQ746" t="s">
        <v>2414</v>
      </c>
      <c r="CR746">
        <v>75</v>
      </c>
      <c r="CS746">
        <v>210</v>
      </c>
      <c r="CT746">
        <v>77</v>
      </c>
      <c r="CU746" t="s">
        <v>3401</v>
      </c>
      <c r="CV746" t="s">
        <v>3090</v>
      </c>
      <c r="CW746">
        <v>0</v>
      </c>
      <c r="CX746">
        <v>0</v>
      </c>
      <c r="CY746">
        <v>0</v>
      </c>
      <c r="CZ746" s="70"/>
      <c r="DA746">
        <v>0</v>
      </c>
    </row>
    <row r="747" spans="1:105" x14ac:dyDescent="0.2">
      <c r="A747" s="44" t="s">
        <v>2372</v>
      </c>
      <c r="B747" s="43" t="s">
        <v>960</v>
      </c>
      <c r="C747" s="43" t="s">
        <v>960</v>
      </c>
      <c r="D747" s="82" t="s">
        <v>960</v>
      </c>
      <c r="E747" s="42" t="str">
        <f t="shared" si="636"/>
        <v xml:space="preserve">Gilbert, Tom </v>
      </c>
      <c r="F747" s="42" t="s">
        <v>115</v>
      </c>
      <c r="G747" s="45" t="s">
        <v>2374</v>
      </c>
      <c r="H747" s="43">
        <v>82</v>
      </c>
      <c r="I747" s="64">
        <v>13</v>
      </c>
      <c r="J747" s="64">
        <v>20</v>
      </c>
      <c r="K747" s="64">
        <v>33</v>
      </c>
      <c r="L747" s="43">
        <v>-6</v>
      </c>
      <c r="M747">
        <v>20</v>
      </c>
      <c r="N747">
        <v>98</v>
      </c>
      <c r="O747" s="4">
        <f t="shared" si="637"/>
        <v>0.1326530612244898</v>
      </c>
      <c r="Q747">
        <v>1</v>
      </c>
      <c r="R747">
        <v>0</v>
      </c>
      <c r="S747">
        <v>0</v>
      </c>
      <c r="T747">
        <v>0</v>
      </c>
      <c r="U747" s="4">
        <f t="shared" si="638"/>
        <v>0</v>
      </c>
      <c r="V747">
        <v>0</v>
      </c>
      <c r="W747">
        <v>3</v>
      </c>
      <c r="X747">
        <v>6</v>
      </c>
      <c r="Y747">
        <v>0</v>
      </c>
      <c r="Z747">
        <v>2</v>
      </c>
      <c r="AA747">
        <v>10</v>
      </c>
      <c r="AB747">
        <v>12</v>
      </c>
      <c r="AC747" s="9">
        <f t="shared" si="602"/>
        <v>4.8582995951417001</v>
      </c>
      <c r="AD747" s="9">
        <f t="shared" si="603"/>
        <v>9.7165991902834001</v>
      </c>
      <c r="AE747" s="9">
        <f t="shared" si="604"/>
        <v>0</v>
      </c>
      <c r="AF747" s="9">
        <f t="shared" si="605"/>
        <v>2.8945887271850124</v>
      </c>
      <c r="AG747" s="9">
        <f t="shared" si="606"/>
        <v>8.4065010274612373</v>
      </c>
      <c r="AH747" s="9">
        <f t="shared" si="607"/>
        <v>10.087801232953485</v>
      </c>
      <c r="AI747" s="58">
        <f t="shared" si="608"/>
        <v>2.7321128339249019</v>
      </c>
      <c r="AJ747" s="58">
        <f t="shared" si="609"/>
        <v>5.1821862348178138</v>
      </c>
      <c r="AK747" s="58">
        <f t="shared" si="610"/>
        <v>0.86837661815550371</v>
      </c>
      <c r="AL747" s="58">
        <f t="shared" si="611"/>
        <v>2.9002428544741266</v>
      </c>
      <c r="AM747" s="58">
        <f t="shared" si="612"/>
        <v>1.619433198380567</v>
      </c>
      <c r="AN747" s="58">
        <f t="shared" si="613"/>
        <v>5.2102597089330214</v>
      </c>
      <c r="AO747" s="56">
        <v>1427.4666666666667</v>
      </c>
      <c r="AP747" s="56">
        <v>185.25</v>
      </c>
      <c r="AQ747" s="56">
        <v>207.28333333333336</v>
      </c>
      <c r="AR747" s="57">
        <f>SUM(AO747:AQ747)</f>
        <v>1820</v>
      </c>
      <c r="AS747">
        <v>159</v>
      </c>
      <c r="AT747">
        <v>27</v>
      </c>
      <c r="AU747">
        <v>35</v>
      </c>
      <c r="AV747">
        <v>74</v>
      </c>
      <c r="AW747">
        <v>33</v>
      </c>
      <c r="AX747" s="9">
        <f t="shared" si="614"/>
        <v>5.2417582417582418</v>
      </c>
      <c r="AY747" s="9">
        <f t="shared" si="615"/>
        <v>0.89010989010989006</v>
      </c>
      <c r="AZ747" s="9">
        <f t="shared" si="616"/>
        <v>1.153846153846154</v>
      </c>
      <c r="BA747" s="9">
        <f t="shared" si="617"/>
        <v>2.4395604395604398</v>
      </c>
      <c r="BB747" s="9">
        <f t="shared" si="618"/>
        <v>1.087912087912088</v>
      </c>
      <c r="BC747" s="33">
        <f t="shared" si="619"/>
        <v>17.408130081300815</v>
      </c>
      <c r="BD747" s="33">
        <f t="shared" si="620"/>
        <v>2.527845528455285</v>
      </c>
      <c r="BE747" s="33">
        <f t="shared" si="621"/>
        <v>2.2591463414634148</v>
      </c>
      <c r="BF747" s="42">
        <f>BI747-BG747-BH747</f>
        <v>65</v>
      </c>
      <c r="BG747" s="43">
        <v>16</v>
      </c>
      <c r="BH747" s="43">
        <v>3</v>
      </c>
      <c r="BI747" s="43">
        <v>84</v>
      </c>
      <c r="BJ747" s="42">
        <f>BM747-BK747-BL747</f>
        <v>69</v>
      </c>
      <c r="BK747" s="43">
        <v>5</v>
      </c>
      <c r="BL747" s="43">
        <v>18</v>
      </c>
      <c r="BM747" s="43">
        <v>92</v>
      </c>
      <c r="BN747" s="34">
        <f t="shared" si="639"/>
        <v>56.592640529847799</v>
      </c>
      <c r="BO747" s="34">
        <f t="shared" si="640"/>
        <v>62.189714867964618</v>
      </c>
      <c r="BP747" s="33">
        <v>20.799194110821546</v>
      </c>
      <c r="BQ747" s="33">
        <v>3.8507852356204877</v>
      </c>
      <c r="BR747" s="33">
        <v>-1.5134282336415912</v>
      </c>
      <c r="BS747" s="33">
        <v>1.0112729843484767</v>
      </c>
      <c r="BT747" s="33">
        <v>-0.86007339519132509</v>
      </c>
      <c r="BU747" s="9">
        <f t="shared" si="641"/>
        <v>23.287750701957595</v>
      </c>
      <c r="BV747" s="34">
        <f t="shared" si="642"/>
        <v>25.590934837316038</v>
      </c>
      <c r="BW747" s="33">
        <v>13.836322150237848</v>
      </c>
      <c r="BX747" s="33">
        <v>-0.41800766623859753</v>
      </c>
      <c r="BY747" s="33">
        <v>9.6211259713342159</v>
      </c>
      <c r="BZ747" s="33">
        <v>10.265449372556734</v>
      </c>
      <c r="CA747" s="9">
        <f t="shared" si="643"/>
        <v>33.3048898278902</v>
      </c>
      <c r="CB747" s="34">
        <f t="shared" si="644"/>
        <v>36.59878003064857</v>
      </c>
      <c r="CC747" s="47">
        <v>45.602676000000002</v>
      </c>
      <c r="CD747">
        <v>2655622</v>
      </c>
      <c r="CE747" s="68">
        <f t="shared" si="622"/>
        <v>2655622</v>
      </c>
      <c r="CF747" s="62">
        <v>36.200000000000003</v>
      </c>
      <c r="CG747" s="62">
        <v>39.200000000000003</v>
      </c>
      <c r="CH747" s="62">
        <v>3.3</v>
      </c>
      <c r="CI747" s="62">
        <v>4.8</v>
      </c>
      <c r="CJ747" s="63">
        <f t="shared" si="634"/>
        <v>4.3389176810895504</v>
      </c>
      <c r="CK747" s="62">
        <v>3.1</v>
      </c>
      <c r="CL747" s="63">
        <f t="shared" si="635"/>
        <v>2.8022176690370015</v>
      </c>
      <c r="CM747" s="62">
        <v>7.6</v>
      </c>
      <c r="CN747" t="s">
        <v>811</v>
      </c>
      <c r="CO747" t="s">
        <v>3109</v>
      </c>
      <c r="CP747" t="s">
        <v>2413</v>
      </c>
      <c r="CQ747" t="s">
        <v>2414</v>
      </c>
      <c r="CR747">
        <v>75</v>
      </c>
      <c r="CS747">
        <v>206</v>
      </c>
      <c r="CT747">
        <v>77</v>
      </c>
      <c r="CU747" t="s">
        <v>3401</v>
      </c>
      <c r="CV747" t="s">
        <v>3090</v>
      </c>
      <c r="CZ747" s="72">
        <v>907500</v>
      </c>
      <c r="DA747">
        <v>0</v>
      </c>
    </row>
    <row r="748" spans="1:105" x14ac:dyDescent="0.2">
      <c r="A748" s="38" t="s">
        <v>2452</v>
      </c>
      <c r="B748" t="s">
        <v>960</v>
      </c>
      <c r="C748" t="s">
        <v>960</v>
      </c>
      <c r="D748" s="82" t="s">
        <v>960</v>
      </c>
      <c r="E748" t="str">
        <f t="shared" si="636"/>
        <v xml:space="preserve">Stortini, Zack </v>
      </c>
      <c r="F748" t="s">
        <v>909</v>
      </c>
      <c r="G748" t="s">
        <v>1528</v>
      </c>
      <c r="H748">
        <v>29</v>
      </c>
      <c r="I748">
        <v>1</v>
      </c>
      <c r="J748">
        <v>0</v>
      </c>
      <c r="K748">
        <f>I748+J748</f>
        <v>1</v>
      </c>
      <c r="L748">
        <v>-7</v>
      </c>
      <c r="M748">
        <v>105</v>
      </c>
      <c r="N748">
        <v>17</v>
      </c>
      <c r="O748" s="4">
        <f t="shared" si="637"/>
        <v>5.8823529411764705E-2</v>
      </c>
      <c r="P748">
        <v>299</v>
      </c>
      <c r="Q748">
        <v>0</v>
      </c>
      <c r="R748">
        <v>0</v>
      </c>
      <c r="S748">
        <v>3</v>
      </c>
      <c r="T748">
        <v>0</v>
      </c>
      <c r="U748" s="4">
        <f t="shared" si="638"/>
        <v>1</v>
      </c>
      <c r="V748" s="40">
        <v>0.1</v>
      </c>
      <c r="W748">
        <v>0</v>
      </c>
      <c r="X748">
        <v>0</v>
      </c>
      <c r="Y748">
        <v>0</v>
      </c>
      <c r="Z748">
        <v>0</v>
      </c>
      <c r="AA748">
        <f>I748-W748-Y748</f>
        <v>1</v>
      </c>
      <c r="AB748">
        <f>J748-X748-Z748</f>
        <v>0</v>
      </c>
      <c r="AC748" s="9">
        <f t="shared" si="602"/>
        <v>0</v>
      </c>
      <c r="AD748" s="9">
        <f t="shared" si="603"/>
        <v>0</v>
      </c>
      <c r="AE748" s="9">
        <f t="shared" si="604"/>
        <v>0</v>
      </c>
      <c r="AF748" s="9">
        <f t="shared" si="605"/>
        <v>0</v>
      </c>
      <c r="AG748" s="9">
        <f t="shared" si="606"/>
        <v>6.12088752869166</v>
      </c>
      <c r="AH748" s="9">
        <f t="shared" si="607"/>
        <v>0</v>
      </c>
      <c r="AI748" s="6">
        <f t="shared" si="608"/>
        <v>0.61208875286916598</v>
      </c>
      <c r="AJ748" s="6">
        <f t="shared" si="609"/>
        <v>0</v>
      </c>
      <c r="AK748" s="6">
        <f t="shared" si="610"/>
        <v>0</v>
      </c>
      <c r="AL748" s="6">
        <f t="shared" si="611"/>
        <v>2.7543993879112469</v>
      </c>
      <c r="AM748" s="6">
        <f t="shared" si="612"/>
        <v>0</v>
      </c>
      <c r="AN748" s="6">
        <f t="shared" si="613"/>
        <v>0</v>
      </c>
      <c r="AO748" s="33">
        <v>196.05</v>
      </c>
      <c r="AP748" s="33">
        <v>11.283333333333333</v>
      </c>
      <c r="AQ748" s="33">
        <v>0.11666666666666667</v>
      </c>
      <c r="AR748" s="32">
        <v>207.45</v>
      </c>
      <c r="AS748" s="40">
        <v>10</v>
      </c>
      <c r="AT748" s="40">
        <v>45</v>
      </c>
      <c r="AU748" s="40">
        <v>6</v>
      </c>
      <c r="AV748" s="40">
        <v>5</v>
      </c>
      <c r="AW748" s="40">
        <v>3</v>
      </c>
      <c r="AX748" s="9">
        <f t="shared" si="614"/>
        <v>2.8922631959508314</v>
      </c>
      <c r="AY748" s="9">
        <f t="shared" si="615"/>
        <v>13.015184381778742</v>
      </c>
      <c r="AZ748" s="9">
        <f t="shared" si="616"/>
        <v>1.735357917570499</v>
      </c>
      <c r="BA748" s="9">
        <f t="shared" si="617"/>
        <v>1.4461315979754157</v>
      </c>
      <c r="BB748" s="9">
        <f t="shared" si="618"/>
        <v>0.86767895878524948</v>
      </c>
      <c r="BC748" s="9">
        <f t="shared" si="619"/>
        <v>6.7603448275862075</v>
      </c>
      <c r="BD748" s="9">
        <f t="shared" si="620"/>
        <v>4.0229885057471264E-3</v>
      </c>
      <c r="BE748" s="9">
        <f t="shared" si="621"/>
        <v>0.38908045977011496</v>
      </c>
      <c r="BF748" s="3">
        <v>2</v>
      </c>
      <c r="BG748" s="3">
        <v>0</v>
      </c>
      <c r="BH748" s="3">
        <v>0</v>
      </c>
      <c r="BI748" s="3">
        <v>2</v>
      </c>
      <c r="BJ748" s="3">
        <v>9</v>
      </c>
      <c r="BK748" s="3">
        <v>0</v>
      </c>
      <c r="BL748" s="3">
        <v>0</v>
      </c>
      <c r="BM748" s="3">
        <v>9</v>
      </c>
      <c r="BN748" s="34">
        <f t="shared" si="639"/>
        <v>-9.4821080158224973</v>
      </c>
      <c r="BO748" s="34">
        <f t="shared" si="640"/>
        <v>-91.415840113979257</v>
      </c>
      <c r="BP748" s="34">
        <v>-2.8071272059098833</v>
      </c>
      <c r="BQ748" s="34">
        <v>-0.57457167999531333</v>
      </c>
      <c r="BR748" s="34">
        <v>-8.179346980440011E-2</v>
      </c>
      <c r="BS748" s="34">
        <v>-1.5802144147161175E-3</v>
      </c>
      <c r="BT748" s="34">
        <v>0</v>
      </c>
      <c r="BU748" s="34">
        <f t="shared" si="641"/>
        <v>-3.4650725701243124</v>
      </c>
      <c r="BV748" s="34">
        <f t="shared" si="642"/>
        <v>-33.406339552897684</v>
      </c>
      <c r="BW748" s="34">
        <v>1.4656137928726991</v>
      </c>
      <c r="BX748" s="34">
        <v>5.5462583856105918E-2</v>
      </c>
      <c r="BY748" s="34">
        <v>1.336587948311314E-2</v>
      </c>
      <c r="BZ748" s="34">
        <v>-7.5514777019101027</v>
      </c>
      <c r="CA748" s="34">
        <f t="shared" si="643"/>
        <v>-6.0170354456981849</v>
      </c>
      <c r="CB748" s="34">
        <f t="shared" si="644"/>
        <v>-58.009500561081559</v>
      </c>
      <c r="CC748" s="15">
        <v>14</v>
      </c>
      <c r="CD748" s="7">
        <v>165000</v>
      </c>
      <c r="CE748" s="68">
        <f t="shared" si="622"/>
        <v>165000</v>
      </c>
      <c r="CF748" s="9">
        <v>4.4000000000000004</v>
      </c>
      <c r="CG748" s="9">
        <v>4</v>
      </c>
      <c r="CH748" s="9">
        <v>-5.6</v>
      </c>
      <c r="CI748" s="9">
        <v>-1.6</v>
      </c>
      <c r="CJ748" s="9">
        <f t="shared" si="634"/>
        <v>-14.621887137308658</v>
      </c>
      <c r="CK748" s="9">
        <v>-0.7</v>
      </c>
      <c r="CL748" s="9">
        <f t="shared" si="635"/>
        <v>-6.3970756225725376</v>
      </c>
      <c r="CM748" s="9">
        <v>-2.2000000000000002</v>
      </c>
      <c r="CN748" t="s">
        <v>82</v>
      </c>
      <c r="CO748" t="s">
        <v>83</v>
      </c>
      <c r="CP748" t="s">
        <v>2427</v>
      </c>
      <c r="CQ748" t="s">
        <v>2400</v>
      </c>
      <c r="CR748">
        <v>75</v>
      </c>
      <c r="CS748">
        <v>228</v>
      </c>
      <c r="CT748">
        <v>46</v>
      </c>
      <c r="CU748" t="s">
        <v>3401</v>
      </c>
      <c r="CV748" t="s">
        <v>3090</v>
      </c>
      <c r="CW748">
        <v>0</v>
      </c>
      <c r="CX748">
        <v>0</v>
      </c>
      <c r="CY748">
        <v>0</v>
      </c>
      <c r="CZ748" s="70"/>
      <c r="DA748">
        <v>0</v>
      </c>
    </row>
    <row r="749" spans="1:105" x14ac:dyDescent="0.2">
      <c r="A749" s="44" t="s">
        <v>2372</v>
      </c>
      <c r="B749" s="43" t="s">
        <v>960</v>
      </c>
      <c r="C749" s="43" t="s">
        <v>960</v>
      </c>
      <c r="D749" s="82" t="s">
        <v>960</v>
      </c>
      <c r="E749" s="42" t="str">
        <f t="shared" si="636"/>
        <v xml:space="preserve">Stortini, Zack </v>
      </c>
      <c r="F749" s="42" t="s">
        <v>909</v>
      </c>
      <c r="G749" s="45" t="s">
        <v>1528</v>
      </c>
      <c r="H749" s="43">
        <v>66</v>
      </c>
      <c r="I749" s="64">
        <v>3</v>
      </c>
      <c r="J749" s="64">
        <v>9</v>
      </c>
      <c r="K749" s="64">
        <v>12</v>
      </c>
      <c r="L749" s="43">
        <v>3</v>
      </c>
      <c r="M749">
        <v>201</v>
      </c>
      <c r="N749">
        <v>38</v>
      </c>
      <c r="O749" s="4">
        <f t="shared" si="637"/>
        <v>7.8947368421052627E-2</v>
      </c>
      <c r="Q749">
        <v>0</v>
      </c>
      <c r="R749">
        <v>0</v>
      </c>
      <c r="S749">
        <v>3</v>
      </c>
      <c r="T749">
        <v>4</v>
      </c>
      <c r="U749" s="4">
        <f t="shared" si="638"/>
        <v>0.42857142857142855</v>
      </c>
      <c r="V749">
        <v>0.1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9</v>
      </c>
      <c r="AC749" s="9">
        <f t="shared" si="602"/>
        <v>0</v>
      </c>
      <c r="AD749" s="9">
        <f t="shared" si="603"/>
        <v>0</v>
      </c>
      <c r="AE749" s="9">
        <f t="shared" si="604"/>
        <v>0</v>
      </c>
      <c r="AF749" s="9">
        <f t="shared" si="605"/>
        <v>0</v>
      </c>
      <c r="AG749" s="9">
        <f t="shared" si="606"/>
        <v>6.7858377053815468</v>
      </c>
      <c r="AH749" s="9">
        <f t="shared" si="607"/>
        <v>20.357513116144638</v>
      </c>
      <c r="AI749" s="58">
        <f t="shared" si="608"/>
        <v>2.3750431968835413</v>
      </c>
      <c r="AJ749" s="58">
        <f t="shared" si="609"/>
        <v>0</v>
      </c>
      <c r="AK749" s="58">
        <f t="shared" si="610"/>
        <v>0</v>
      </c>
      <c r="AL749" s="58">
        <f t="shared" si="611"/>
        <v>2.0357513116144639</v>
      </c>
      <c r="AM749" s="58">
        <f t="shared" si="612"/>
        <v>0</v>
      </c>
      <c r="AN749" s="58">
        <f t="shared" si="613"/>
        <v>0</v>
      </c>
      <c r="AO749" s="56">
        <v>530.51666666666665</v>
      </c>
      <c r="AP749" s="56">
        <v>7.8</v>
      </c>
      <c r="AQ749" s="56">
        <v>1.0166666666666666</v>
      </c>
      <c r="AR749" s="57">
        <f>SUM(AO749:AQ749)</f>
        <v>539.33333333333326</v>
      </c>
      <c r="AS749">
        <v>17</v>
      </c>
      <c r="AT749">
        <v>99</v>
      </c>
      <c r="AU749">
        <v>11</v>
      </c>
      <c r="AV749">
        <v>12</v>
      </c>
      <c r="AW749">
        <v>5</v>
      </c>
      <c r="AX749" s="9">
        <f t="shared" si="614"/>
        <v>1.8912237330037085</v>
      </c>
      <c r="AY749" s="9">
        <f t="shared" si="615"/>
        <v>11.013597033374538</v>
      </c>
      <c r="AZ749" s="9">
        <f t="shared" si="616"/>
        <v>1.2237330037082819</v>
      </c>
      <c r="BA749" s="9">
        <f t="shared" si="617"/>
        <v>1.3349814585908533</v>
      </c>
      <c r="BB749" s="9">
        <f t="shared" si="618"/>
        <v>0.55624227441285545</v>
      </c>
      <c r="BC749" s="33">
        <f t="shared" si="619"/>
        <v>8.0381313131313128</v>
      </c>
      <c r="BD749" s="33">
        <f t="shared" si="620"/>
        <v>1.5404040404040403E-2</v>
      </c>
      <c r="BE749" s="33">
        <f t="shared" si="621"/>
        <v>0.11818181818181818</v>
      </c>
      <c r="BF749" s="42">
        <f>BI749-BG749-BH749</f>
        <v>21</v>
      </c>
      <c r="BG749" s="43">
        <v>0</v>
      </c>
      <c r="BH749" s="43">
        <v>0</v>
      </c>
      <c r="BI749" s="43">
        <v>21</v>
      </c>
      <c r="BJ749" s="42">
        <f>BM749-BK749-BL749</f>
        <v>18</v>
      </c>
      <c r="BK749" s="43">
        <v>0</v>
      </c>
      <c r="BL749" s="43">
        <v>0</v>
      </c>
      <c r="BM749" s="43">
        <v>18</v>
      </c>
      <c r="BN749" s="34">
        <f t="shared" si="639"/>
        <v>2.449679461581983</v>
      </c>
      <c r="BO749" s="34">
        <f t="shared" si="640"/>
        <v>9.0841018352854768</v>
      </c>
      <c r="BP749" s="33">
        <v>2.208403968446325</v>
      </c>
      <c r="BQ749" s="33">
        <v>-0.39639678943124357</v>
      </c>
      <c r="BR749" s="33">
        <v>4.4396415067860087</v>
      </c>
      <c r="BS749" s="33">
        <v>-1.2341160589631176E-2</v>
      </c>
      <c r="BT749" s="33">
        <v>0</v>
      </c>
      <c r="BU749" s="9">
        <f t="shared" si="641"/>
        <v>6.2393075252114585</v>
      </c>
      <c r="BV749" s="34">
        <f t="shared" si="642"/>
        <v>23.137110723899106</v>
      </c>
      <c r="BW749" s="33">
        <v>4.1698674818754595</v>
      </c>
      <c r="BX749" s="33">
        <v>2.6539937352305833E-2</v>
      </c>
      <c r="BY749" s="33">
        <v>8.4851589523068163E-2</v>
      </c>
      <c r="BZ749" s="33">
        <v>-8.0708870723803088</v>
      </c>
      <c r="CA749" s="9">
        <f t="shared" si="643"/>
        <v>-3.7896280636294755</v>
      </c>
      <c r="CB749" s="34">
        <f t="shared" si="644"/>
        <v>-14.053008888613631</v>
      </c>
      <c r="CC749" s="47">
        <v>26.587154000000002</v>
      </c>
      <c r="CD749">
        <v>165000</v>
      </c>
      <c r="CE749" s="68">
        <f t="shared" si="622"/>
        <v>165000</v>
      </c>
      <c r="CF749" s="62">
        <v>11.8</v>
      </c>
      <c r="CG749" s="62">
        <v>11.1</v>
      </c>
      <c r="CH749" s="62">
        <v>5.6</v>
      </c>
      <c r="CI749" s="62">
        <v>-1.1000000000000001</v>
      </c>
      <c r="CJ749" s="63">
        <f t="shared" si="634"/>
        <v>-4.0134999543920467</v>
      </c>
      <c r="CK749" s="62">
        <v>1.3</v>
      </c>
      <c r="CL749" s="63">
        <f t="shared" si="635"/>
        <v>4.7432272188269637</v>
      </c>
      <c r="CM749" s="62">
        <v>0.2</v>
      </c>
      <c r="CN749" t="s">
        <v>858</v>
      </c>
      <c r="CO749" t="s">
        <v>83</v>
      </c>
      <c r="CP749" t="s">
        <v>2427</v>
      </c>
      <c r="CQ749" t="s">
        <v>2400</v>
      </c>
      <c r="CR749">
        <v>76</v>
      </c>
      <c r="CS749">
        <v>220</v>
      </c>
      <c r="CT749">
        <v>46</v>
      </c>
      <c r="CU749" t="s">
        <v>3401</v>
      </c>
      <c r="CZ749" s="72">
        <v>534333.33333333337</v>
      </c>
      <c r="DA749">
        <v>0</v>
      </c>
    </row>
    <row r="750" spans="1:105" x14ac:dyDescent="0.2">
      <c r="A750" s="38" t="s">
        <v>2452</v>
      </c>
      <c r="B750" t="s">
        <v>961</v>
      </c>
      <c r="C750" t="s">
        <v>961</v>
      </c>
      <c r="D750" t="s">
        <v>961</v>
      </c>
      <c r="E750" t="str">
        <f t="shared" si="636"/>
        <v xml:space="preserve">Stewart, Anthony </v>
      </c>
      <c r="F750" t="s">
        <v>904</v>
      </c>
      <c r="G750" t="s">
        <v>1537</v>
      </c>
      <c r="H750">
        <v>10</v>
      </c>
      <c r="I750">
        <v>0</v>
      </c>
      <c r="J750">
        <v>1</v>
      </c>
      <c r="K750">
        <f>I750+J750</f>
        <v>1</v>
      </c>
      <c r="L750">
        <v>1</v>
      </c>
      <c r="M750">
        <v>2</v>
      </c>
      <c r="N750">
        <v>8</v>
      </c>
      <c r="O750" s="4">
        <f t="shared" si="637"/>
        <v>0</v>
      </c>
      <c r="P750">
        <v>105</v>
      </c>
      <c r="Q750">
        <v>0</v>
      </c>
      <c r="R750">
        <v>0</v>
      </c>
      <c r="S750">
        <v>0</v>
      </c>
      <c r="T750">
        <v>0</v>
      </c>
      <c r="U750" s="4">
        <f t="shared" si="638"/>
        <v>0</v>
      </c>
      <c r="V750" s="40">
        <v>0</v>
      </c>
      <c r="W750">
        <v>0</v>
      </c>
      <c r="X750">
        <v>0</v>
      </c>
      <c r="Y750">
        <v>0</v>
      </c>
      <c r="Z750">
        <v>0</v>
      </c>
      <c r="AA750">
        <f>I750-W750-Y750</f>
        <v>0</v>
      </c>
      <c r="AB750">
        <f>J750-X750-Z750</f>
        <v>1</v>
      </c>
      <c r="AC750" s="9">
        <f t="shared" si="602"/>
        <v>0</v>
      </c>
      <c r="AD750" s="9">
        <f t="shared" si="603"/>
        <v>0</v>
      </c>
      <c r="AE750" s="9">
        <f t="shared" si="604"/>
        <v>0</v>
      </c>
      <c r="AF750" s="9">
        <f t="shared" si="605"/>
        <v>0</v>
      </c>
      <c r="AG750" s="9">
        <f t="shared" si="606"/>
        <v>0</v>
      </c>
      <c r="AH750" s="9">
        <f t="shared" si="607"/>
        <v>18</v>
      </c>
      <c r="AI750" s="6">
        <f t="shared" si="608"/>
        <v>2.6999999999999997</v>
      </c>
      <c r="AJ750" s="6">
        <f t="shared" si="609"/>
        <v>0</v>
      </c>
      <c r="AK750" s="6">
        <f t="shared" si="610"/>
        <v>0</v>
      </c>
      <c r="AL750" s="6">
        <f t="shared" si="611"/>
        <v>1.7999999999999998</v>
      </c>
      <c r="AM750" s="6">
        <f t="shared" si="612"/>
        <v>0</v>
      </c>
      <c r="AN750" s="6">
        <f t="shared" si="613"/>
        <v>0</v>
      </c>
      <c r="AO750" s="33">
        <v>66.666666666666671</v>
      </c>
      <c r="AP750" s="33">
        <v>1.7333333333333334</v>
      </c>
      <c r="AQ750" s="33">
        <v>0.1</v>
      </c>
      <c r="AR750" s="32">
        <v>68.5</v>
      </c>
      <c r="AS750" s="40">
        <v>2</v>
      </c>
      <c r="AT750" s="40">
        <v>8</v>
      </c>
      <c r="AU750" s="40">
        <v>9</v>
      </c>
      <c r="AV750" s="40">
        <v>1</v>
      </c>
      <c r="AW750" s="40">
        <v>4</v>
      </c>
      <c r="AX750" s="9">
        <f t="shared" si="614"/>
        <v>1.751824817518248</v>
      </c>
      <c r="AY750" s="9">
        <f t="shared" si="615"/>
        <v>7.0072992700729921</v>
      </c>
      <c r="AZ750" s="9">
        <f t="shared" si="616"/>
        <v>7.8832116788321169</v>
      </c>
      <c r="BA750" s="9">
        <f t="shared" si="617"/>
        <v>0.87591240875912402</v>
      </c>
      <c r="BB750" s="9">
        <f t="shared" si="618"/>
        <v>3.5036496350364961</v>
      </c>
      <c r="BC750" s="9">
        <f t="shared" si="619"/>
        <v>6.666666666666667</v>
      </c>
      <c r="BD750" s="9">
        <f t="shared" si="620"/>
        <v>0.01</v>
      </c>
      <c r="BE750" s="9">
        <f t="shared" si="621"/>
        <v>0.17333333333333334</v>
      </c>
      <c r="BF750" s="3">
        <v>3</v>
      </c>
      <c r="BG750" s="3">
        <v>0</v>
      </c>
      <c r="BH750" s="3">
        <v>0</v>
      </c>
      <c r="BI750" s="3">
        <v>3</v>
      </c>
      <c r="BJ750" s="3">
        <v>2</v>
      </c>
      <c r="BK750" s="3">
        <v>0</v>
      </c>
      <c r="BL750" s="3">
        <v>0</v>
      </c>
      <c r="BM750" s="3">
        <v>2</v>
      </c>
      <c r="BN750" s="34">
        <f t="shared" si="639"/>
        <v>0.31758842959577704</v>
      </c>
      <c r="BO750" s="34">
        <f t="shared" si="640"/>
        <v>9.2726548787088188</v>
      </c>
      <c r="BP750" s="34">
        <v>-0.55431899181288102</v>
      </c>
      <c r="BQ750" s="34">
        <v>-9.2060501164332578E-2</v>
      </c>
      <c r="BR750" s="34">
        <v>-6.4437398144256572E-2</v>
      </c>
      <c r="BS750" s="34">
        <v>-1.1247122173243132E-3</v>
      </c>
      <c r="BT750" s="34">
        <v>0</v>
      </c>
      <c r="BU750" s="34">
        <f t="shared" si="641"/>
        <v>-0.71194160333879453</v>
      </c>
      <c r="BV750" s="34">
        <f t="shared" si="642"/>
        <v>-20.786616155877212</v>
      </c>
      <c r="BW750" s="34">
        <v>0.85229218860526468</v>
      </c>
      <c r="BX750" s="34">
        <v>6.8958652788270458E-3</v>
      </c>
      <c r="BY750" s="34">
        <v>1.1312233250011688E-2</v>
      </c>
      <c r="BZ750" s="34">
        <v>0.15902974580046816</v>
      </c>
      <c r="CA750" s="34">
        <f t="shared" si="643"/>
        <v>1.0295300329345716</v>
      </c>
      <c r="CB750" s="34">
        <f t="shared" si="644"/>
        <v>30.059271034586029</v>
      </c>
      <c r="CE750" s="68">
        <f t="shared" si="622"/>
        <v>165000</v>
      </c>
      <c r="CF750" s="9">
        <v>1.6</v>
      </c>
      <c r="CG750" s="9">
        <v>1.5</v>
      </c>
      <c r="CH750" s="9">
        <v>0.9</v>
      </c>
      <c r="CI750" s="9">
        <v>-0.5</v>
      </c>
      <c r="CJ750" s="9">
        <f t="shared" si="634"/>
        <v>-14.218009478672984</v>
      </c>
      <c r="CK750" s="9">
        <v>0.2</v>
      </c>
      <c r="CL750" s="9">
        <f t="shared" si="635"/>
        <v>5.6872037914691944</v>
      </c>
      <c r="CM750" s="9">
        <v>-0.2</v>
      </c>
      <c r="CN750" t="s">
        <v>2774</v>
      </c>
      <c r="CO750" t="s">
        <v>2775</v>
      </c>
      <c r="CQ750" t="s">
        <v>2400</v>
      </c>
      <c r="CR750">
        <v>74</v>
      </c>
      <c r="CS750">
        <v>239</v>
      </c>
      <c r="CT750">
        <v>57</v>
      </c>
      <c r="CU750" t="s">
        <v>3401</v>
      </c>
      <c r="CV750" t="s">
        <v>3090</v>
      </c>
      <c r="CW750">
        <v>0</v>
      </c>
      <c r="CX750">
        <v>0</v>
      </c>
      <c r="CY750">
        <v>0</v>
      </c>
      <c r="CZ750" s="70"/>
      <c r="DA750">
        <v>0</v>
      </c>
    </row>
    <row r="751" spans="1:105" s="18" customFormat="1" x14ac:dyDescent="0.2">
      <c r="A751" s="44" t="s">
        <v>2372</v>
      </c>
      <c r="B751" s="43" t="s">
        <v>961</v>
      </c>
      <c r="C751" s="43" t="s">
        <v>961</v>
      </c>
      <c r="D751" s="42" t="s">
        <v>961</v>
      </c>
      <c r="E751" s="42" t="str">
        <f t="shared" si="636"/>
        <v xml:space="preserve">Stewart, Anthony </v>
      </c>
      <c r="F751" s="42" t="s">
        <v>904</v>
      </c>
      <c r="G751" s="45" t="s">
        <v>2381</v>
      </c>
      <c r="H751" s="43">
        <v>26</v>
      </c>
      <c r="I751" s="64">
        <v>0</v>
      </c>
      <c r="J751" s="64">
        <v>1</v>
      </c>
      <c r="K751" s="64">
        <v>1</v>
      </c>
      <c r="L751" s="43">
        <v>-1</v>
      </c>
      <c r="M751">
        <v>0</v>
      </c>
      <c r="N751">
        <v>21</v>
      </c>
      <c r="O751" s="4">
        <f t="shared" si="637"/>
        <v>0</v>
      </c>
      <c r="P751"/>
      <c r="Q751">
        <v>0</v>
      </c>
      <c r="R751">
        <v>0</v>
      </c>
      <c r="S751">
        <v>0</v>
      </c>
      <c r="T751">
        <v>0</v>
      </c>
      <c r="U751" s="4">
        <f t="shared" si="638"/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 s="9">
        <f t="shared" si="602"/>
        <v>0</v>
      </c>
      <c r="AD751" s="9">
        <f t="shared" si="603"/>
        <v>0</v>
      </c>
      <c r="AE751" s="9">
        <f t="shared" si="604"/>
        <v>0</v>
      </c>
      <c r="AF751" s="9">
        <f t="shared" si="605"/>
        <v>0</v>
      </c>
      <c r="AG751" s="9">
        <f t="shared" si="606"/>
        <v>0</v>
      </c>
      <c r="AH751" s="9">
        <f t="shared" si="607"/>
        <v>7.6669151315088904</v>
      </c>
      <c r="AI751" s="58">
        <f t="shared" si="608"/>
        <v>1.9167287828772226</v>
      </c>
      <c r="AJ751" s="58">
        <f t="shared" si="609"/>
        <v>0</v>
      </c>
      <c r="AK751" s="58">
        <f t="shared" si="610"/>
        <v>0</v>
      </c>
      <c r="AL751" s="58">
        <f t="shared" si="611"/>
        <v>2.3000745394526669</v>
      </c>
      <c r="AM751" s="58">
        <f t="shared" si="612"/>
        <v>0</v>
      </c>
      <c r="AN751" s="58">
        <f t="shared" si="613"/>
        <v>0</v>
      </c>
      <c r="AO751" s="56">
        <v>156.51666666666668</v>
      </c>
      <c r="AP751" s="56">
        <v>3.1333333333333337</v>
      </c>
      <c r="AQ751" s="56">
        <v>0</v>
      </c>
      <c r="AR751" s="57">
        <f>SUM(AO751:AQ751)</f>
        <v>159.65</v>
      </c>
      <c r="AS751">
        <v>5</v>
      </c>
      <c r="AT751">
        <v>14</v>
      </c>
      <c r="AU751">
        <v>4</v>
      </c>
      <c r="AV751">
        <v>2</v>
      </c>
      <c r="AW751">
        <v>4</v>
      </c>
      <c r="AX751" s="9">
        <f t="shared" si="614"/>
        <v>1.8791105543376132</v>
      </c>
      <c r="AY751" s="9">
        <f t="shared" si="615"/>
        <v>5.2615095521453172</v>
      </c>
      <c r="AZ751" s="9">
        <f t="shared" si="616"/>
        <v>1.5032884434700908</v>
      </c>
      <c r="BA751" s="9">
        <f t="shared" si="617"/>
        <v>0.75164422173504541</v>
      </c>
      <c r="BB751" s="9">
        <f t="shared" si="618"/>
        <v>1.5032884434700908</v>
      </c>
      <c r="BC751" s="33">
        <f t="shared" si="619"/>
        <v>6.0198717948717952</v>
      </c>
      <c r="BD751" s="33">
        <f t="shared" si="620"/>
        <v>0</v>
      </c>
      <c r="BE751" s="33">
        <f t="shared" si="621"/>
        <v>0.12051282051282053</v>
      </c>
      <c r="BF751" s="42">
        <f>BI751-BG751-BH751</f>
        <v>5</v>
      </c>
      <c r="BG751" s="43">
        <v>0</v>
      </c>
      <c r="BH751" s="43">
        <v>0</v>
      </c>
      <c r="BI751" s="43">
        <v>5</v>
      </c>
      <c r="BJ751" s="42">
        <f>BM751-BK751-BL751</f>
        <v>6</v>
      </c>
      <c r="BK751" s="43">
        <v>0</v>
      </c>
      <c r="BL751" s="43">
        <v>0</v>
      </c>
      <c r="BM751" s="43">
        <v>6</v>
      </c>
      <c r="BN751" s="34">
        <f t="shared" si="639"/>
        <v>-2.2907875785596552</v>
      </c>
      <c r="BO751" s="34">
        <f t="shared" si="640"/>
        <v>-28.697620777446353</v>
      </c>
      <c r="BP751" s="33">
        <v>-2.6299404968484521</v>
      </c>
      <c r="BQ751" s="33">
        <v>-0.16835478338201956</v>
      </c>
      <c r="BR751" s="33">
        <v>-1.1750203574267291</v>
      </c>
      <c r="BS751" s="33">
        <v>0</v>
      </c>
      <c r="BT751" s="33">
        <v>0</v>
      </c>
      <c r="BU751" s="9">
        <f t="shared" si="641"/>
        <v>-3.9733156376572007</v>
      </c>
      <c r="BV751" s="34">
        <f t="shared" si="642"/>
        <v>-49.775329002908869</v>
      </c>
      <c r="BW751" s="33">
        <v>0.69244194551309912</v>
      </c>
      <c r="BX751" s="33">
        <v>7.4208875222844433E-3</v>
      </c>
      <c r="BY751" s="33">
        <v>0</v>
      </c>
      <c r="BZ751" s="33">
        <v>0.98266522606216222</v>
      </c>
      <c r="CA751" s="9">
        <f t="shared" si="643"/>
        <v>1.6825280590975458</v>
      </c>
      <c r="CB751" s="34">
        <f t="shared" si="644"/>
        <v>21.077708225462519</v>
      </c>
      <c r="CC751" s="47">
        <v>58.581817999999998</v>
      </c>
      <c r="CD751">
        <v>165000</v>
      </c>
      <c r="CE751" s="68">
        <f t="shared" si="622"/>
        <v>165000</v>
      </c>
      <c r="CF751" s="62">
        <v>4.3</v>
      </c>
      <c r="CG751" s="62">
        <v>4</v>
      </c>
      <c r="CH751" s="62">
        <v>-1.1000000000000001</v>
      </c>
      <c r="CI751" s="62">
        <v>-1.6</v>
      </c>
      <c r="CJ751" s="63">
        <f t="shared" si="634"/>
        <v>-19.65803214907341</v>
      </c>
      <c r="CK751" s="62">
        <v>0</v>
      </c>
      <c r="CL751" s="63">
        <f t="shared" si="635"/>
        <v>0</v>
      </c>
      <c r="CM751" s="62">
        <v>-1.7</v>
      </c>
      <c r="CN751" t="s">
        <v>1692</v>
      </c>
      <c r="CO751" t="s">
        <v>2775</v>
      </c>
      <c r="CP751"/>
      <c r="CQ751" t="s">
        <v>2400</v>
      </c>
      <c r="CR751">
        <v>74</v>
      </c>
      <c r="CS751">
        <v>239</v>
      </c>
      <c r="CT751">
        <v>57</v>
      </c>
      <c r="CU751" t="s">
        <v>3401</v>
      </c>
      <c r="CV751"/>
      <c r="CW751"/>
      <c r="CX751"/>
      <c r="CY751"/>
      <c r="CZ751" s="72">
        <v>601666.66666666663</v>
      </c>
      <c r="DA751">
        <v>0</v>
      </c>
    </row>
    <row r="752" spans="1:105" x14ac:dyDescent="0.2">
      <c r="A752" s="38" t="s">
        <v>2452</v>
      </c>
      <c r="B752" t="s">
        <v>961</v>
      </c>
      <c r="C752" t="s">
        <v>961</v>
      </c>
      <c r="D752" t="s">
        <v>961</v>
      </c>
      <c r="E752" t="str">
        <f t="shared" si="636"/>
        <v xml:space="preserve">Mezei, Branislav </v>
      </c>
      <c r="F752" t="s">
        <v>348</v>
      </c>
      <c r="G752" t="s">
        <v>1524</v>
      </c>
      <c r="H752">
        <v>45</v>
      </c>
      <c r="I752">
        <v>0</v>
      </c>
      <c r="J752">
        <v>3</v>
      </c>
      <c r="K752">
        <f>I752+J752</f>
        <v>3</v>
      </c>
      <c r="L752">
        <v>5</v>
      </c>
      <c r="M752">
        <v>55</v>
      </c>
      <c r="N752">
        <v>24</v>
      </c>
      <c r="O752" s="4">
        <f t="shared" si="637"/>
        <v>0</v>
      </c>
      <c r="P752">
        <v>1009</v>
      </c>
      <c r="Q752">
        <v>0</v>
      </c>
      <c r="R752">
        <v>0</v>
      </c>
      <c r="S752">
        <v>1</v>
      </c>
      <c r="T752">
        <v>0</v>
      </c>
      <c r="U752" s="4">
        <f t="shared" si="638"/>
        <v>1</v>
      </c>
      <c r="V752" s="40">
        <v>0</v>
      </c>
      <c r="W752">
        <v>0</v>
      </c>
      <c r="X752">
        <v>0</v>
      </c>
      <c r="Y752">
        <v>0</v>
      </c>
      <c r="Z752">
        <v>0</v>
      </c>
      <c r="AA752">
        <f>I752-W752-Y752</f>
        <v>0</v>
      </c>
      <c r="AB752">
        <f>J752-X752-Z752</f>
        <v>3</v>
      </c>
      <c r="AC752" s="9">
        <f t="shared" si="602"/>
        <v>0</v>
      </c>
      <c r="AD752" s="9">
        <f t="shared" si="603"/>
        <v>0</v>
      </c>
      <c r="AE752" s="9">
        <f t="shared" si="604"/>
        <v>0</v>
      </c>
      <c r="AF752" s="9">
        <f t="shared" si="605"/>
        <v>0</v>
      </c>
      <c r="AG752" s="9">
        <f t="shared" si="606"/>
        <v>0</v>
      </c>
      <c r="AH752" s="9">
        <f t="shared" si="607"/>
        <v>6.1148227833767406</v>
      </c>
      <c r="AI752" s="6">
        <f t="shared" si="608"/>
        <v>2.3440154002944174</v>
      </c>
      <c r="AJ752" s="6">
        <f t="shared" si="609"/>
        <v>7.4688796680497926</v>
      </c>
      <c r="AK752" s="6">
        <f t="shared" si="610"/>
        <v>0</v>
      </c>
      <c r="AL752" s="6">
        <f t="shared" si="611"/>
        <v>1.9363605480693011</v>
      </c>
      <c r="AM752" s="6">
        <f t="shared" si="612"/>
        <v>0</v>
      </c>
      <c r="AN752" s="6">
        <f t="shared" si="613"/>
        <v>3.9473684210526314</v>
      </c>
      <c r="AO752" s="32">
        <v>588.73333333333335</v>
      </c>
      <c r="AP752" s="32">
        <v>8.0333333333333332</v>
      </c>
      <c r="AQ752" s="32">
        <v>121.6</v>
      </c>
      <c r="AR752" s="32">
        <v>718.36666666666667</v>
      </c>
      <c r="AS752" s="40">
        <v>41</v>
      </c>
      <c r="AT752" s="40">
        <v>95</v>
      </c>
      <c r="AU752" s="40">
        <v>22</v>
      </c>
      <c r="AV752" s="40">
        <v>17</v>
      </c>
      <c r="AW752" s="40">
        <v>10</v>
      </c>
      <c r="AX752" s="9">
        <f t="shared" si="614"/>
        <v>3.4244350610180505</v>
      </c>
      <c r="AY752" s="9">
        <f t="shared" si="615"/>
        <v>7.9346666047979211</v>
      </c>
      <c r="AZ752" s="9">
        <f t="shared" si="616"/>
        <v>1.8375017400584661</v>
      </c>
      <c r="BA752" s="9">
        <f t="shared" si="617"/>
        <v>1.4198877082269963</v>
      </c>
      <c r="BB752" s="9">
        <f t="shared" si="618"/>
        <v>0.835228063662939</v>
      </c>
      <c r="BC752" s="9">
        <f t="shared" si="619"/>
        <v>13.082962962962963</v>
      </c>
      <c r="BD752" s="9">
        <f t="shared" si="620"/>
        <v>2.7022222222222223</v>
      </c>
      <c r="BE752" s="9">
        <f t="shared" si="621"/>
        <v>0.17851851851851852</v>
      </c>
      <c r="BF752" s="3">
        <v>23</v>
      </c>
      <c r="BG752" s="3">
        <v>1</v>
      </c>
      <c r="BH752" s="3">
        <v>0</v>
      </c>
      <c r="BI752" s="3">
        <v>24</v>
      </c>
      <c r="BJ752" s="3">
        <v>19</v>
      </c>
      <c r="BK752" s="3">
        <v>0</v>
      </c>
      <c r="BL752" s="3">
        <v>8</v>
      </c>
      <c r="BM752" s="3">
        <v>27</v>
      </c>
      <c r="BN752" s="34">
        <f t="shared" si="639"/>
        <v>14.734272835172515</v>
      </c>
      <c r="BO752" s="34">
        <f t="shared" si="640"/>
        <v>41.021593898675278</v>
      </c>
      <c r="BP752" s="34">
        <v>-2.3194746457722428</v>
      </c>
      <c r="BQ752" s="34">
        <v>-0.29282781647799017</v>
      </c>
      <c r="BR752" s="34">
        <v>-0.67576173596441524</v>
      </c>
      <c r="BS752" s="34">
        <v>-0.25628525189136614</v>
      </c>
      <c r="BT752" s="34">
        <v>0</v>
      </c>
      <c r="BU752" s="34">
        <f t="shared" si="641"/>
        <v>-3.5443494501060142</v>
      </c>
      <c r="BV752" s="34">
        <f t="shared" si="642"/>
        <v>-9.867800427189497</v>
      </c>
      <c r="BW752" s="34">
        <v>17.237117541784567</v>
      </c>
      <c r="BX752" s="34">
        <v>0.27797366766539411</v>
      </c>
      <c r="BY752" s="34">
        <v>9.7421446272608794</v>
      </c>
      <c r="BZ752" s="34">
        <v>-8.9786135514323124</v>
      </c>
      <c r="CA752" s="34">
        <f t="shared" si="643"/>
        <v>18.27862228527853</v>
      </c>
      <c r="CB752" s="34">
        <f t="shared" si="644"/>
        <v>50.889394325864778</v>
      </c>
      <c r="CC752" s="15">
        <v>49</v>
      </c>
      <c r="CD752" s="7">
        <v>382479</v>
      </c>
      <c r="CE752" s="68">
        <f t="shared" si="622"/>
        <v>696961.73333333328</v>
      </c>
      <c r="CF752" s="9">
        <v>11</v>
      </c>
      <c r="CG752" s="9">
        <v>13.9</v>
      </c>
      <c r="CH752" s="9">
        <v>3.4</v>
      </c>
      <c r="CI752" s="9">
        <v>-1.6</v>
      </c>
      <c r="CJ752" s="9">
        <f t="shared" si="634"/>
        <v>-3.7735849056603774</v>
      </c>
      <c r="CK752" s="9">
        <v>1.9</v>
      </c>
      <c r="CL752" s="9">
        <f t="shared" si="635"/>
        <v>4.4811320754716979</v>
      </c>
      <c r="CM752" s="9">
        <v>0.3</v>
      </c>
      <c r="CN752" t="s">
        <v>2698</v>
      </c>
      <c r="CO752" t="s">
        <v>2230</v>
      </c>
      <c r="CQ752" t="s">
        <v>2403</v>
      </c>
      <c r="CR752">
        <v>76</v>
      </c>
      <c r="CS752">
        <v>235</v>
      </c>
      <c r="CU752" t="s">
        <v>3402</v>
      </c>
      <c r="CV752" t="s">
        <v>2382</v>
      </c>
      <c r="CW752">
        <v>0</v>
      </c>
      <c r="CX752">
        <v>0</v>
      </c>
      <c r="CY752">
        <v>0</v>
      </c>
      <c r="CZ752" s="70"/>
      <c r="DA752">
        <v>0</v>
      </c>
    </row>
    <row r="753" spans="1:105" x14ac:dyDescent="0.2">
      <c r="A753" s="44" t="s">
        <v>2372</v>
      </c>
      <c r="B753" s="43" t="s">
        <v>961</v>
      </c>
      <c r="C753" s="43" t="s">
        <v>961</v>
      </c>
      <c r="D753" s="42" t="s">
        <v>961</v>
      </c>
      <c r="E753" s="42" t="str">
        <f t="shared" si="636"/>
        <v xml:space="preserve">Mezei, Branislav </v>
      </c>
      <c r="F753" s="42" t="s">
        <v>348</v>
      </c>
      <c r="G753" s="45" t="s">
        <v>2374</v>
      </c>
      <c r="H753" s="43">
        <v>57</v>
      </c>
      <c r="I753" s="64">
        <v>2</v>
      </c>
      <c r="J753" s="64">
        <v>2</v>
      </c>
      <c r="K753" s="64">
        <v>4</v>
      </c>
      <c r="L753" s="43">
        <v>-13</v>
      </c>
      <c r="M753">
        <v>64</v>
      </c>
      <c r="N753">
        <v>38</v>
      </c>
      <c r="O753" s="4">
        <f t="shared" si="637"/>
        <v>5.2631578947368418E-2</v>
      </c>
      <c r="Q753">
        <v>0</v>
      </c>
      <c r="R753">
        <v>0</v>
      </c>
      <c r="S753">
        <v>0</v>
      </c>
      <c r="T753">
        <v>0</v>
      </c>
      <c r="U753" s="4">
        <f t="shared" si="638"/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</v>
      </c>
      <c r="AB753">
        <v>2</v>
      </c>
      <c r="AC753" s="9">
        <f t="shared" si="602"/>
        <v>0</v>
      </c>
      <c r="AD753" s="9">
        <f t="shared" si="603"/>
        <v>0</v>
      </c>
      <c r="AE753" s="9">
        <f t="shared" si="604"/>
        <v>0</v>
      </c>
      <c r="AF753" s="9">
        <f t="shared" si="605"/>
        <v>0</v>
      </c>
      <c r="AG753" s="9">
        <f t="shared" si="606"/>
        <v>3.3122484186313974</v>
      </c>
      <c r="AH753" s="9">
        <f t="shared" si="607"/>
        <v>3.3122484186313974</v>
      </c>
      <c r="AI753" s="58">
        <f t="shared" si="608"/>
        <v>1.5733179988499137</v>
      </c>
      <c r="AJ753" s="58">
        <f t="shared" si="609"/>
        <v>0</v>
      </c>
      <c r="AK753" s="58">
        <f t="shared" si="610"/>
        <v>0</v>
      </c>
      <c r="AL753" s="58">
        <f t="shared" si="611"/>
        <v>2.6497987349051177</v>
      </c>
      <c r="AM753" s="58">
        <f t="shared" si="612"/>
        <v>0</v>
      </c>
      <c r="AN753" s="58">
        <f t="shared" si="613"/>
        <v>6.9437138348237779</v>
      </c>
      <c r="AO753" s="56">
        <v>724.58333333333337</v>
      </c>
      <c r="AP753" s="56">
        <v>4.5999999999999996</v>
      </c>
      <c r="AQ753" s="56">
        <v>95.05</v>
      </c>
      <c r="AR753" s="57">
        <f>SUM(AO753:AQ753)</f>
        <v>824.23333333333335</v>
      </c>
      <c r="AS753">
        <v>56</v>
      </c>
      <c r="AT753">
        <v>115</v>
      </c>
      <c r="AU753">
        <v>15</v>
      </c>
      <c r="AV753">
        <v>20</v>
      </c>
      <c r="AW753">
        <v>9</v>
      </c>
      <c r="AX753" s="9">
        <f t="shared" si="614"/>
        <v>4.0765155498038581</v>
      </c>
      <c r="AY753" s="9">
        <f t="shared" si="615"/>
        <v>8.3714158612043512</v>
      </c>
      <c r="AZ753" s="9">
        <f t="shared" si="616"/>
        <v>1.0919238079831761</v>
      </c>
      <c r="BA753" s="9">
        <f t="shared" si="617"/>
        <v>1.455898410644235</v>
      </c>
      <c r="BB753" s="9">
        <f t="shared" si="618"/>
        <v>0.65515428478990578</v>
      </c>
      <c r="BC753" s="33">
        <f t="shared" si="619"/>
        <v>12.711988304093568</v>
      </c>
      <c r="BD753" s="33">
        <f t="shared" si="620"/>
        <v>1.6675438596491228</v>
      </c>
      <c r="BE753" s="33">
        <f t="shared" si="621"/>
        <v>8.0701754385964899E-2</v>
      </c>
      <c r="BF753" s="42">
        <f>BI753-BG753-BH753</f>
        <v>19</v>
      </c>
      <c r="BG753" s="43">
        <v>0</v>
      </c>
      <c r="BH753" s="43">
        <v>0</v>
      </c>
      <c r="BI753" s="43">
        <v>19</v>
      </c>
      <c r="BJ753" s="42">
        <f>BM753-BK753-BL753</f>
        <v>32</v>
      </c>
      <c r="BK753" s="43">
        <v>0</v>
      </c>
      <c r="BL753" s="43">
        <v>11</v>
      </c>
      <c r="BM753" s="43">
        <v>43</v>
      </c>
      <c r="BN753" s="34">
        <f t="shared" si="639"/>
        <v>3.7293205041388169</v>
      </c>
      <c r="BO753" s="34">
        <f t="shared" si="640"/>
        <v>9.0491863245977679</v>
      </c>
      <c r="BP753" s="33">
        <v>0.16397270650036802</v>
      </c>
      <c r="BQ753" s="33">
        <v>-0.18138890566068949</v>
      </c>
      <c r="BR753" s="33">
        <v>1.3409555068639769</v>
      </c>
      <c r="BS753" s="33">
        <v>-0.22211435411055935</v>
      </c>
      <c r="BT753" s="33">
        <v>0</v>
      </c>
      <c r="BU753" s="9">
        <f t="shared" si="641"/>
        <v>1.1014249535930962</v>
      </c>
      <c r="BV753" s="34">
        <f t="shared" si="642"/>
        <v>2.6726047323001483</v>
      </c>
      <c r="BW753" s="33">
        <v>6.0556569737415398</v>
      </c>
      <c r="BX753" s="33">
        <v>7.9822366279731591E-2</v>
      </c>
      <c r="BY753" s="33">
        <v>2.2229994182732566</v>
      </c>
      <c r="BZ753" s="33">
        <v>-5.7305832077488068</v>
      </c>
      <c r="CA753" s="9">
        <f t="shared" si="643"/>
        <v>2.6278955505457207</v>
      </c>
      <c r="CB753" s="34">
        <f t="shared" si="644"/>
        <v>6.3765815922976197</v>
      </c>
      <c r="CC753" s="47">
        <v>35.353748000000003</v>
      </c>
      <c r="CD753">
        <v>267519</v>
      </c>
      <c r="CE753" s="68">
        <f t="shared" si="622"/>
        <v>384851.89473684208</v>
      </c>
      <c r="CF753" s="62">
        <v>14</v>
      </c>
      <c r="CG753" s="62">
        <v>18.600000000000001</v>
      </c>
      <c r="CH753" s="62">
        <v>-14</v>
      </c>
      <c r="CI753" s="62">
        <v>-1.3</v>
      </c>
      <c r="CJ753" s="63">
        <f t="shared" si="634"/>
        <v>-2.8142081431638197</v>
      </c>
      <c r="CK753" s="62">
        <v>-2.9</v>
      </c>
      <c r="CL753" s="63">
        <f t="shared" si="635"/>
        <v>-6.2778489347500583</v>
      </c>
      <c r="CM753" s="62">
        <v>-4.2</v>
      </c>
      <c r="CN753" t="s">
        <v>1740</v>
      </c>
      <c r="CO753" t="s">
        <v>2230</v>
      </c>
      <c r="CQ753" t="s">
        <v>2403</v>
      </c>
      <c r="CR753">
        <v>76</v>
      </c>
      <c r="CS753">
        <v>235</v>
      </c>
      <c r="CT753">
        <v>2</v>
      </c>
      <c r="CU753" t="s">
        <v>3402</v>
      </c>
      <c r="CZ753" s="72">
        <v>825000</v>
      </c>
      <c r="DA753">
        <v>0</v>
      </c>
    </row>
    <row r="754" spans="1:105" x14ac:dyDescent="0.2">
      <c r="A754" s="38" t="s">
        <v>2452</v>
      </c>
      <c r="B754" t="s">
        <v>957</v>
      </c>
      <c r="C754" t="s">
        <v>961</v>
      </c>
      <c r="D754" s="82" t="s">
        <v>961</v>
      </c>
      <c r="E754" t="str">
        <f t="shared" si="636"/>
        <v xml:space="preserve">McLean, Brett </v>
      </c>
      <c r="F754" t="s">
        <v>342</v>
      </c>
      <c r="G754" t="s">
        <v>1537</v>
      </c>
      <c r="H754">
        <v>78</v>
      </c>
      <c r="I754">
        <v>15</v>
      </c>
      <c r="J754">
        <v>20</v>
      </c>
      <c r="K754">
        <f>I754+J754</f>
        <v>35</v>
      </c>
      <c r="L754">
        <v>8</v>
      </c>
      <c r="M754">
        <v>36</v>
      </c>
      <c r="N754">
        <v>134</v>
      </c>
      <c r="O754" s="4">
        <f t="shared" si="637"/>
        <v>0.11194029850746269</v>
      </c>
      <c r="P754">
        <v>1586</v>
      </c>
      <c r="Q754">
        <v>3</v>
      </c>
      <c r="R754">
        <v>0</v>
      </c>
      <c r="S754">
        <v>207</v>
      </c>
      <c r="T754">
        <v>206</v>
      </c>
      <c r="U754" s="4">
        <f t="shared" si="638"/>
        <v>0.50121065375302665</v>
      </c>
      <c r="V754" s="40">
        <v>9</v>
      </c>
      <c r="W754">
        <v>0</v>
      </c>
      <c r="X754">
        <v>1</v>
      </c>
      <c r="Y754">
        <v>0</v>
      </c>
      <c r="Z754">
        <v>0</v>
      </c>
      <c r="AA754">
        <f>I754-W754-Y754</f>
        <v>15</v>
      </c>
      <c r="AB754">
        <f>J754-X754-Z754</f>
        <v>19</v>
      </c>
      <c r="AC754" s="9">
        <f t="shared" si="602"/>
        <v>0</v>
      </c>
      <c r="AD754" s="9">
        <f t="shared" si="603"/>
        <v>3.4648700673724737</v>
      </c>
      <c r="AE754" s="9">
        <f t="shared" si="604"/>
        <v>0</v>
      </c>
      <c r="AF754" s="9">
        <f t="shared" si="605"/>
        <v>0</v>
      </c>
      <c r="AG754" s="9">
        <f t="shared" si="606"/>
        <v>19.710546967678351</v>
      </c>
      <c r="AH754" s="9">
        <f t="shared" si="607"/>
        <v>24.966692825725911</v>
      </c>
      <c r="AI754" s="6">
        <f t="shared" si="608"/>
        <v>2.7594765754749693</v>
      </c>
      <c r="AJ754" s="6">
        <f t="shared" si="609"/>
        <v>2.0789220404234845</v>
      </c>
      <c r="AK754" s="6">
        <f t="shared" si="610"/>
        <v>0.94662108861425209</v>
      </c>
      <c r="AL754" s="6">
        <f t="shared" si="611"/>
        <v>2.233861989670213</v>
      </c>
      <c r="AM754" s="6">
        <f t="shared" si="612"/>
        <v>0.69297401347449472</v>
      </c>
      <c r="AN754" s="6">
        <f t="shared" si="613"/>
        <v>6.6263476202997644</v>
      </c>
      <c r="AO754" s="33">
        <v>913.2166666666667</v>
      </c>
      <c r="AP754" s="33">
        <v>86.583333333333329</v>
      </c>
      <c r="AQ754" s="33">
        <v>63.383333333333326</v>
      </c>
      <c r="AR754" s="32">
        <v>1063.1833333333334</v>
      </c>
      <c r="AS754" s="40">
        <v>19</v>
      </c>
      <c r="AT754" s="40">
        <v>12</v>
      </c>
      <c r="AU754" s="40">
        <v>29</v>
      </c>
      <c r="AV754" s="40">
        <v>28</v>
      </c>
      <c r="AW754" s="40">
        <v>28</v>
      </c>
      <c r="AX754" s="9">
        <f t="shared" si="614"/>
        <v>1.0722515715383047</v>
      </c>
      <c r="AY754" s="9">
        <f t="shared" si="615"/>
        <v>0.67721151886629771</v>
      </c>
      <c r="AZ754" s="9">
        <f t="shared" si="616"/>
        <v>1.6365945039268861</v>
      </c>
      <c r="BA754" s="9">
        <f t="shared" si="617"/>
        <v>1.5801602106880279</v>
      </c>
      <c r="BB754" s="9">
        <f t="shared" si="618"/>
        <v>1.5801602106880279</v>
      </c>
      <c r="BC754" s="9">
        <f t="shared" si="619"/>
        <v>11.707905982905983</v>
      </c>
      <c r="BD754" s="9">
        <f t="shared" si="620"/>
        <v>0.8126068376068375</v>
      </c>
      <c r="BE754" s="9">
        <f t="shared" si="621"/>
        <v>1.1100427350427349</v>
      </c>
      <c r="BF754" s="3">
        <v>42</v>
      </c>
      <c r="BG754" s="3">
        <v>3</v>
      </c>
      <c r="BH754" s="3">
        <v>1</v>
      </c>
      <c r="BI754" s="3">
        <v>46</v>
      </c>
      <c r="BJ754" s="3">
        <v>34</v>
      </c>
      <c r="BK754" s="3">
        <v>1</v>
      </c>
      <c r="BL754" s="3">
        <v>7</v>
      </c>
      <c r="BM754" s="3">
        <v>42</v>
      </c>
      <c r="BN754" s="34">
        <f t="shared" si="639"/>
        <v>39.028996866783118</v>
      </c>
      <c r="BO754" s="34">
        <f t="shared" si="640"/>
        <v>73.419128466617138</v>
      </c>
      <c r="BP754" s="34">
        <v>25.712681308769412</v>
      </c>
      <c r="BQ754" s="34">
        <v>-3.6327700573160144</v>
      </c>
      <c r="BR754" s="34">
        <v>-0.3825310559614325</v>
      </c>
      <c r="BS754" s="34">
        <v>-0.87654957010605927</v>
      </c>
      <c r="BT754" s="34">
        <v>6.6743099923931588</v>
      </c>
      <c r="BU754" s="34">
        <f t="shared" si="641"/>
        <v>27.495140617779061</v>
      </c>
      <c r="BV754" s="34">
        <f t="shared" si="642"/>
        <v>51.722294275579422</v>
      </c>
      <c r="BW754" s="34">
        <v>8.7120175749542099</v>
      </c>
      <c r="BX754" s="34">
        <v>8.6040171263533111E-2</v>
      </c>
      <c r="BY754" s="34">
        <v>2.2452580425589814</v>
      </c>
      <c r="BZ754" s="34">
        <v>0.49054046022733233</v>
      </c>
      <c r="CA754" s="34">
        <f t="shared" si="643"/>
        <v>11.533856249004058</v>
      </c>
      <c r="CB754" s="34">
        <f t="shared" si="644"/>
        <v>21.696834191037716</v>
      </c>
      <c r="CC754" s="15">
        <v>60</v>
      </c>
      <c r="CD754" s="7">
        <v>2168778</v>
      </c>
      <c r="CE754" s="68">
        <f t="shared" si="622"/>
        <v>2279997.3846153845</v>
      </c>
      <c r="CF754" s="9">
        <v>20.3</v>
      </c>
      <c r="CG754" s="9">
        <v>20.9</v>
      </c>
      <c r="CH754" s="9">
        <v>6</v>
      </c>
      <c r="CI754" s="9">
        <v>3.6</v>
      </c>
      <c r="CJ754" s="9">
        <f t="shared" si="634"/>
        <v>5.934962700408029</v>
      </c>
      <c r="CK754" s="9">
        <v>2.7</v>
      </c>
      <c r="CL754" s="9">
        <f t="shared" si="635"/>
        <v>4.4512220253060217</v>
      </c>
      <c r="CM754" s="9">
        <v>6.2</v>
      </c>
      <c r="CN754" t="s">
        <v>3540</v>
      </c>
      <c r="CO754" t="s">
        <v>3541</v>
      </c>
      <c r="CP754" t="s">
        <v>2433</v>
      </c>
      <c r="CQ754" t="s">
        <v>2400</v>
      </c>
      <c r="CR754">
        <v>71</v>
      </c>
      <c r="CS754">
        <v>185</v>
      </c>
      <c r="CT754">
        <v>53</v>
      </c>
      <c r="CU754" t="s">
        <v>3402</v>
      </c>
      <c r="CV754" t="s">
        <v>2382</v>
      </c>
      <c r="CW754">
        <v>3</v>
      </c>
      <c r="CX754">
        <v>2</v>
      </c>
      <c r="CY754">
        <v>1</v>
      </c>
      <c r="CZ754" s="70"/>
      <c r="DA754">
        <v>0</v>
      </c>
    </row>
    <row r="755" spans="1:105" x14ac:dyDescent="0.2">
      <c r="A755" s="44" t="s">
        <v>2372</v>
      </c>
      <c r="B755" s="43" t="s">
        <v>957</v>
      </c>
      <c r="C755" s="43" t="s">
        <v>961</v>
      </c>
      <c r="D755" s="82" t="s">
        <v>961</v>
      </c>
      <c r="E755" s="42" t="str">
        <f t="shared" si="636"/>
        <v xml:space="preserve">McLean, Brett </v>
      </c>
      <c r="F755" s="42" t="s">
        <v>342</v>
      </c>
      <c r="G755" s="45" t="s">
        <v>2378</v>
      </c>
      <c r="H755" s="43">
        <v>67</v>
      </c>
      <c r="I755" s="64">
        <v>14</v>
      </c>
      <c r="J755" s="64">
        <v>23</v>
      </c>
      <c r="K755" s="64">
        <v>37</v>
      </c>
      <c r="L755" s="43">
        <v>-5</v>
      </c>
      <c r="M755">
        <v>34</v>
      </c>
      <c r="N755">
        <v>140</v>
      </c>
      <c r="O755" s="4">
        <f t="shared" si="637"/>
        <v>0.1</v>
      </c>
      <c r="Q755">
        <v>1</v>
      </c>
      <c r="R755">
        <v>0</v>
      </c>
      <c r="S755">
        <v>296</v>
      </c>
      <c r="T755">
        <v>328</v>
      </c>
      <c r="U755" s="4">
        <f t="shared" si="638"/>
        <v>0.47435897435897434</v>
      </c>
      <c r="V755">
        <v>15.6</v>
      </c>
      <c r="W755">
        <v>3</v>
      </c>
      <c r="X755">
        <v>10</v>
      </c>
      <c r="Y755">
        <v>1</v>
      </c>
      <c r="Z755">
        <v>0</v>
      </c>
      <c r="AA755">
        <v>10</v>
      </c>
      <c r="AB755">
        <v>13</v>
      </c>
      <c r="AC755" s="9">
        <f t="shared" si="602"/>
        <v>6.8415051311288479</v>
      </c>
      <c r="AD755" s="9">
        <f t="shared" si="603"/>
        <v>22.805017103762825</v>
      </c>
      <c r="AE755" s="9">
        <f t="shared" si="604"/>
        <v>1.9896098154084227</v>
      </c>
      <c r="AF755" s="9">
        <f t="shared" si="605"/>
        <v>0</v>
      </c>
      <c r="AG755" s="9">
        <f t="shared" si="606"/>
        <v>14.901279026449773</v>
      </c>
      <c r="AH755" s="9">
        <f t="shared" si="607"/>
        <v>19.371662734384699</v>
      </c>
      <c r="AI755" s="58">
        <f t="shared" si="608"/>
        <v>2.2351918539674656</v>
      </c>
      <c r="AJ755" s="58">
        <f t="shared" si="609"/>
        <v>9.1220068415051294</v>
      </c>
      <c r="AK755" s="58">
        <f t="shared" si="610"/>
        <v>0.39792196308168454</v>
      </c>
      <c r="AL755" s="58">
        <f t="shared" si="611"/>
        <v>2.6822302247609588</v>
      </c>
      <c r="AM755" s="58">
        <f t="shared" si="612"/>
        <v>0</v>
      </c>
      <c r="AN755" s="58">
        <f t="shared" si="613"/>
        <v>6.7646733723886374</v>
      </c>
      <c r="AO755" s="56">
        <v>805.3</v>
      </c>
      <c r="AP755" s="56">
        <v>131.55000000000001</v>
      </c>
      <c r="AQ755" s="56">
        <v>150.78333333333333</v>
      </c>
      <c r="AR755" s="57">
        <f>SUM(AO755:AQ755)</f>
        <v>1087.6333333333332</v>
      </c>
      <c r="AS755">
        <v>30</v>
      </c>
      <c r="AT755">
        <v>22</v>
      </c>
      <c r="AU755">
        <v>34</v>
      </c>
      <c r="AV755">
        <v>22</v>
      </c>
      <c r="AW755">
        <v>25</v>
      </c>
      <c r="AX755" s="9">
        <f t="shared" si="614"/>
        <v>1.6549695056544793</v>
      </c>
      <c r="AY755" s="9">
        <f t="shared" si="615"/>
        <v>1.2136443041466181</v>
      </c>
      <c r="AZ755" s="9">
        <f t="shared" si="616"/>
        <v>1.87563210640841</v>
      </c>
      <c r="BA755" s="9">
        <f t="shared" si="617"/>
        <v>1.2136443041466181</v>
      </c>
      <c r="BB755" s="9">
        <f t="shared" si="618"/>
        <v>1.3791412547120663</v>
      </c>
      <c r="BC755" s="33">
        <f t="shared" si="619"/>
        <v>12.019402985074626</v>
      </c>
      <c r="BD755" s="33">
        <f t="shared" si="620"/>
        <v>2.250497512437811</v>
      </c>
      <c r="BE755" s="33">
        <f t="shared" si="621"/>
        <v>1.9634328358208957</v>
      </c>
      <c r="BF755" s="42">
        <f>BI755-BG755-BH755</f>
        <v>30</v>
      </c>
      <c r="BG755" s="43">
        <v>20</v>
      </c>
      <c r="BH755" s="43">
        <v>1</v>
      </c>
      <c r="BI755" s="43">
        <v>51</v>
      </c>
      <c r="BJ755" s="42">
        <f>BM755-BK755-BL755</f>
        <v>36</v>
      </c>
      <c r="BK755" s="43">
        <v>0</v>
      </c>
      <c r="BL755" s="43">
        <v>17</v>
      </c>
      <c r="BM755" s="43">
        <v>53</v>
      </c>
      <c r="BN755" s="34">
        <f t="shared" si="639"/>
        <v>27.864821014135476</v>
      </c>
      <c r="BO755" s="34">
        <f t="shared" si="640"/>
        <v>51.239365621015928</v>
      </c>
      <c r="BP755" s="33">
        <v>14.392256247458715</v>
      </c>
      <c r="BQ755" s="33">
        <v>9.0414258534087679</v>
      </c>
      <c r="BR755" s="33">
        <v>-2.444235893715538</v>
      </c>
      <c r="BS755" s="33">
        <v>0.94957003372525306</v>
      </c>
      <c r="BT755" s="33">
        <v>0</v>
      </c>
      <c r="BU755" s="9">
        <f t="shared" si="641"/>
        <v>21.939016240877194</v>
      </c>
      <c r="BV755" s="34">
        <f t="shared" si="642"/>
        <v>40.342669847455696</v>
      </c>
      <c r="BW755" s="33">
        <v>2.6021393462357287</v>
      </c>
      <c r="BX755" s="33">
        <v>0.31155885751803775</v>
      </c>
      <c r="BY755" s="33">
        <v>3.1200084502394745</v>
      </c>
      <c r="BZ755" s="33">
        <v>-0.10790188073495932</v>
      </c>
      <c r="CA755" s="9">
        <f t="shared" si="643"/>
        <v>5.9258047732582808</v>
      </c>
      <c r="CB755" s="34">
        <f t="shared" si="644"/>
        <v>10.896695773560234</v>
      </c>
      <c r="CC755" s="47">
        <v>49.507190999999999</v>
      </c>
      <c r="CD755">
        <v>1900986</v>
      </c>
      <c r="CE755" s="68">
        <f t="shared" si="622"/>
        <v>2326579.8805970149</v>
      </c>
      <c r="CF755" s="62">
        <v>23.6</v>
      </c>
      <c r="CG755" s="62">
        <v>23.5</v>
      </c>
      <c r="CH755" s="62">
        <v>-5.4</v>
      </c>
      <c r="CI755" s="62">
        <v>3.3</v>
      </c>
      <c r="CJ755" s="63">
        <f t="shared" si="634"/>
        <v>4.8176354655831037</v>
      </c>
      <c r="CK755" s="62">
        <v>0</v>
      </c>
      <c r="CL755" s="63">
        <f t="shared" si="635"/>
        <v>0</v>
      </c>
      <c r="CM755" s="62">
        <v>3.4</v>
      </c>
      <c r="CN755" t="s">
        <v>1755</v>
      </c>
      <c r="CO755" t="s">
        <v>3541</v>
      </c>
      <c r="CP755" t="s">
        <v>2433</v>
      </c>
      <c r="CQ755" t="s">
        <v>2400</v>
      </c>
      <c r="CR755">
        <v>71</v>
      </c>
      <c r="CS755">
        <v>185</v>
      </c>
      <c r="CT755">
        <v>53</v>
      </c>
      <c r="CU755" t="s">
        <v>3402</v>
      </c>
      <c r="CZ755" s="72">
        <v>1700000</v>
      </c>
      <c r="DA755">
        <v>0</v>
      </c>
    </row>
    <row r="756" spans="1:105" x14ac:dyDescent="0.2">
      <c r="A756" s="38" t="s">
        <v>2452</v>
      </c>
      <c r="B756" t="s">
        <v>961</v>
      </c>
      <c r="C756" t="s">
        <v>961</v>
      </c>
      <c r="D756" s="82" t="s">
        <v>961</v>
      </c>
      <c r="E756" t="str">
        <f t="shared" si="636"/>
        <v xml:space="preserve">Allen, Bryan </v>
      </c>
      <c r="F756" t="s">
        <v>2459</v>
      </c>
      <c r="G756" t="s">
        <v>1524</v>
      </c>
      <c r="H756">
        <v>82</v>
      </c>
      <c r="I756">
        <v>4</v>
      </c>
      <c r="J756">
        <v>21</v>
      </c>
      <c r="K756">
        <f>I756+J756</f>
        <v>25</v>
      </c>
      <c r="L756">
        <v>7</v>
      </c>
      <c r="M756">
        <v>112</v>
      </c>
      <c r="N756">
        <v>99</v>
      </c>
      <c r="O756" s="4">
        <f t="shared" si="637"/>
        <v>4.0404040404040407E-2</v>
      </c>
      <c r="P756">
        <v>2270</v>
      </c>
      <c r="Q756">
        <v>0</v>
      </c>
      <c r="R756">
        <v>0</v>
      </c>
      <c r="S756">
        <v>0</v>
      </c>
      <c r="T756">
        <v>1</v>
      </c>
      <c r="U756" s="4">
        <f t="shared" si="638"/>
        <v>0</v>
      </c>
      <c r="V756" s="40">
        <v>0</v>
      </c>
      <c r="W756">
        <v>0</v>
      </c>
      <c r="X756">
        <v>2</v>
      </c>
      <c r="Y756">
        <v>0</v>
      </c>
      <c r="Z756">
        <v>1</v>
      </c>
      <c r="AA756">
        <f>I756-W756-Y756</f>
        <v>4</v>
      </c>
      <c r="AB756">
        <f>J756-X756-Z756</f>
        <v>18</v>
      </c>
      <c r="AC756" s="9">
        <f t="shared" si="602"/>
        <v>0</v>
      </c>
      <c r="AD756" s="9">
        <f t="shared" si="603"/>
        <v>6.6494274104174362</v>
      </c>
      <c r="AE756" s="9">
        <f t="shared" si="604"/>
        <v>0</v>
      </c>
      <c r="AF756" s="9">
        <f t="shared" si="605"/>
        <v>0.93960432217988188</v>
      </c>
      <c r="AG756" s="9">
        <f t="shared" si="606"/>
        <v>3.5260844546200278</v>
      </c>
      <c r="AH756" s="9">
        <f t="shared" si="607"/>
        <v>15.867380045790126</v>
      </c>
      <c r="AI756" s="6">
        <f t="shared" si="608"/>
        <v>3.1293999534752746</v>
      </c>
      <c r="AJ756" s="6">
        <f t="shared" si="609"/>
        <v>6.6494274104174362</v>
      </c>
      <c r="AK756" s="6">
        <f t="shared" si="610"/>
        <v>0.37584172887195277</v>
      </c>
      <c r="AL756" s="6">
        <f t="shared" si="611"/>
        <v>3.0853238977925241</v>
      </c>
      <c r="AM756" s="6">
        <f t="shared" si="612"/>
        <v>0</v>
      </c>
      <c r="AN756" s="6">
        <f t="shared" si="613"/>
        <v>6.0134676619512444</v>
      </c>
      <c r="AO756" s="33">
        <v>1361.2833333333333</v>
      </c>
      <c r="AP756" s="33">
        <v>90.233333333333334</v>
      </c>
      <c r="AQ756" s="33">
        <v>319.28333333333336</v>
      </c>
      <c r="AR756" s="32">
        <v>1770.8</v>
      </c>
      <c r="AS756" s="40">
        <v>136</v>
      </c>
      <c r="AT756" s="40">
        <v>188</v>
      </c>
      <c r="AU756" s="40">
        <v>55</v>
      </c>
      <c r="AV756" s="40">
        <v>57</v>
      </c>
      <c r="AW756" s="40">
        <v>36</v>
      </c>
      <c r="AX756" s="9">
        <f t="shared" si="614"/>
        <v>4.6080867404562911</v>
      </c>
      <c r="AY756" s="9">
        <f t="shared" si="615"/>
        <v>6.3700022588660499</v>
      </c>
      <c r="AZ756" s="9">
        <f t="shared" si="616"/>
        <v>1.8635644906257061</v>
      </c>
      <c r="BA756" s="9">
        <f t="shared" si="617"/>
        <v>1.9313304721030042</v>
      </c>
      <c r="BB756" s="9">
        <f t="shared" si="618"/>
        <v>1.2197876665913712</v>
      </c>
      <c r="BC756" s="9">
        <f t="shared" si="619"/>
        <v>16.601016260162602</v>
      </c>
      <c r="BD756" s="9">
        <f t="shared" si="620"/>
        <v>3.8936991869918702</v>
      </c>
      <c r="BE756" s="9">
        <f t="shared" si="621"/>
        <v>1.1004065040650406</v>
      </c>
      <c r="BF756" s="3">
        <v>71</v>
      </c>
      <c r="BG756" s="3">
        <v>10</v>
      </c>
      <c r="BH756" s="3">
        <v>2</v>
      </c>
      <c r="BI756" s="3">
        <v>83</v>
      </c>
      <c r="BJ756" s="3">
        <v>70</v>
      </c>
      <c r="BK756" s="3">
        <v>0</v>
      </c>
      <c r="BL756" s="3">
        <v>32</v>
      </c>
      <c r="BM756" s="3">
        <v>102</v>
      </c>
      <c r="BN756" s="34">
        <f t="shared" si="639"/>
        <v>33.616332410791181</v>
      </c>
      <c r="BO756" s="34">
        <f t="shared" si="640"/>
        <v>37.967395991406349</v>
      </c>
      <c r="BP756" s="34">
        <v>11.371735136048402</v>
      </c>
      <c r="BQ756" s="34">
        <v>-1.4793241963615245</v>
      </c>
      <c r="BR756" s="34">
        <v>-1.6657772939248108</v>
      </c>
      <c r="BS756" s="34">
        <v>5.1005484903204848E-2</v>
      </c>
      <c r="BT756" s="34">
        <v>0</v>
      </c>
      <c r="BU756" s="34">
        <f t="shared" si="641"/>
        <v>8.277639130665273</v>
      </c>
      <c r="BV756" s="34">
        <f t="shared" si="642"/>
        <v>9.3490390000737218</v>
      </c>
      <c r="BW756" s="34">
        <v>16.475365454146957</v>
      </c>
      <c r="BX756" s="34">
        <v>3.1223017359760239</v>
      </c>
      <c r="BY756" s="34">
        <v>16.410774269097477</v>
      </c>
      <c r="BZ756" s="34">
        <v>-10.669748179094546</v>
      </c>
      <c r="CA756" s="34">
        <f t="shared" si="643"/>
        <v>25.338693280125909</v>
      </c>
      <c r="CB756" s="34">
        <f t="shared" si="644"/>
        <v>28.618356991332629</v>
      </c>
      <c r="CC756" s="15">
        <v>50</v>
      </c>
      <c r="CD756" s="7">
        <v>1954439</v>
      </c>
      <c r="CE756" s="68">
        <f t="shared" si="622"/>
        <v>1954439</v>
      </c>
      <c r="CF756" s="9">
        <v>33.700000000000003</v>
      </c>
      <c r="CG756" s="9">
        <v>41.9</v>
      </c>
      <c r="CH756" s="9">
        <v>2.1</v>
      </c>
      <c r="CI756" s="9">
        <v>0.8</v>
      </c>
      <c r="CJ756" s="9">
        <f t="shared" si="634"/>
        <v>0.73383835681361276</v>
      </c>
      <c r="CK756" s="9">
        <v>3.5</v>
      </c>
      <c r="CL756" s="9">
        <f t="shared" si="635"/>
        <v>3.2105428110595557</v>
      </c>
      <c r="CM756" s="9">
        <v>4.4000000000000004</v>
      </c>
      <c r="CN756" t="s">
        <v>1068</v>
      </c>
      <c r="CO756" t="s">
        <v>3552</v>
      </c>
      <c r="CP756" t="s">
        <v>2427</v>
      </c>
      <c r="CQ756" t="s">
        <v>2400</v>
      </c>
      <c r="CR756">
        <v>76</v>
      </c>
      <c r="CS756">
        <v>220</v>
      </c>
      <c r="CU756" t="s">
        <v>3402</v>
      </c>
      <c r="CV756" t="s">
        <v>2382</v>
      </c>
      <c r="CW756">
        <v>0</v>
      </c>
      <c r="CX756">
        <v>0</v>
      </c>
      <c r="CY756">
        <v>0</v>
      </c>
      <c r="CZ756" s="70"/>
      <c r="DA756">
        <v>0</v>
      </c>
    </row>
    <row r="757" spans="1:105" x14ac:dyDescent="0.2">
      <c r="A757" s="44" t="s">
        <v>2372</v>
      </c>
      <c r="B757" s="43" t="s">
        <v>961</v>
      </c>
      <c r="C757" s="43" t="s">
        <v>961</v>
      </c>
      <c r="D757" s="82" t="s">
        <v>961</v>
      </c>
      <c r="E757" s="42" t="str">
        <f t="shared" si="636"/>
        <v xml:space="preserve">Allen, Bryan </v>
      </c>
      <c r="F757" s="42" t="s">
        <v>2459</v>
      </c>
      <c r="G757" s="45" t="s">
        <v>2374</v>
      </c>
      <c r="H757" s="43">
        <v>73</v>
      </c>
      <c r="I757" s="64">
        <v>2</v>
      </c>
      <c r="J757" s="64">
        <v>14</v>
      </c>
      <c r="K757" s="64">
        <v>16</v>
      </c>
      <c r="L757" s="43">
        <v>5</v>
      </c>
      <c r="M757">
        <v>67</v>
      </c>
      <c r="N757">
        <v>67</v>
      </c>
      <c r="O757" s="4">
        <f t="shared" si="637"/>
        <v>2.9850746268656716E-2</v>
      </c>
      <c r="Q757">
        <v>0</v>
      </c>
      <c r="R757">
        <v>0</v>
      </c>
      <c r="S757">
        <v>0</v>
      </c>
      <c r="T757">
        <v>0</v>
      </c>
      <c r="U757" s="4">
        <f t="shared" si="638"/>
        <v>0</v>
      </c>
      <c r="V757">
        <v>0</v>
      </c>
      <c r="W757">
        <v>0</v>
      </c>
      <c r="X757">
        <v>2</v>
      </c>
      <c r="Y757">
        <v>0</v>
      </c>
      <c r="Z757">
        <v>1</v>
      </c>
      <c r="AA757">
        <v>2</v>
      </c>
      <c r="AB757">
        <v>11</v>
      </c>
      <c r="AC757" s="9">
        <f t="shared" si="602"/>
        <v>0</v>
      </c>
      <c r="AD757" s="9">
        <f t="shared" si="603"/>
        <v>15.957446808510639</v>
      </c>
      <c r="AE757" s="9">
        <f t="shared" si="604"/>
        <v>0</v>
      </c>
      <c r="AF757" s="9">
        <f t="shared" si="605"/>
        <v>1.1630912380460068</v>
      </c>
      <c r="AG757" s="9">
        <f t="shared" si="606"/>
        <v>1.9069564181001948</v>
      </c>
      <c r="AH757" s="9">
        <f t="shared" si="607"/>
        <v>10.488260299551071</v>
      </c>
      <c r="AI757" s="58">
        <f t="shared" si="608"/>
        <v>2.4313694330777484</v>
      </c>
      <c r="AJ757" s="58">
        <f t="shared" si="609"/>
        <v>6.3829787234042552</v>
      </c>
      <c r="AK757" s="58">
        <f t="shared" si="610"/>
        <v>0.23261824760920136</v>
      </c>
      <c r="AL757" s="58">
        <f t="shared" si="611"/>
        <v>2.2406737912677288</v>
      </c>
      <c r="AM757" s="58">
        <f t="shared" si="612"/>
        <v>0</v>
      </c>
      <c r="AN757" s="58">
        <f t="shared" si="613"/>
        <v>7.4437839234944434</v>
      </c>
      <c r="AO757" s="56">
        <v>1258.55</v>
      </c>
      <c r="AP757" s="56">
        <v>37.6</v>
      </c>
      <c r="AQ757" s="56">
        <v>257.93333333333334</v>
      </c>
      <c r="AR757" s="57">
        <f>SUM(AO757:AQ757)</f>
        <v>1554.0833333333333</v>
      </c>
      <c r="AS757">
        <v>119</v>
      </c>
      <c r="AT757">
        <v>112</v>
      </c>
      <c r="AU757">
        <v>35</v>
      </c>
      <c r="AV757">
        <v>25</v>
      </c>
      <c r="AW757">
        <v>27</v>
      </c>
      <c r="AX757" s="9">
        <f t="shared" si="614"/>
        <v>4.5943482224247951</v>
      </c>
      <c r="AY757" s="9">
        <f t="shared" si="615"/>
        <v>4.3240924446351015</v>
      </c>
      <c r="AZ757" s="9">
        <f t="shared" si="616"/>
        <v>1.351278888948469</v>
      </c>
      <c r="BA757" s="9">
        <f t="shared" si="617"/>
        <v>0.96519920639176371</v>
      </c>
      <c r="BB757" s="9">
        <f t="shared" si="618"/>
        <v>1.0424151429031048</v>
      </c>
      <c r="BC757" s="33">
        <f t="shared" si="619"/>
        <v>17.240410958904111</v>
      </c>
      <c r="BD757" s="33">
        <f t="shared" si="620"/>
        <v>3.5333333333333332</v>
      </c>
      <c r="BE757" s="33">
        <f t="shared" si="621"/>
        <v>0.51506849315068493</v>
      </c>
      <c r="BF757" s="42">
        <f>BI757-BG757-BH757</f>
        <v>51</v>
      </c>
      <c r="BG757" s="43">
        <v>4</v>
      </c>
      <c r="BH757" s="43">
        <v>1</v>
      </c>
      <c r="BI757" s="43">
        <v>56</v>
      </c>
      <c r="BJ757" s="42">
        <f>BM757-BK757-BL757</f>
        <v>47</v>
      </c>
      <c r="BK757" s="43">
        <v>0</v>
      </c>
      <c r="BL757" s="43">
        <v>32</v>
      </c>
      <c r="BM757" s="43">
        <v>79</v>
      </c>
      <c r="BN757" s="34">
        <f t="shared" si="639"/>
        <v>23.702798544006626</v>
      </c>
      <c r="BO757" s="34">
        <f t="shared" si="640"/>
        <v>30.503896458585395</v>
      </c>
      <c r="BP757" s="33">
        <v>3.8843358426407333</v>
      </c>
      <c r="BQ757" s="33">
        <v>0.38621063568257674</v>
      </c>
      <c r="BR757" s="33">
        <v>-0.19436802124046315</v>
      </c>
      <c r="BS757" s="33">
        <v>0.14480438892809114</v>
      </c>
      <c r="BT757" s="33">
        <v>0</v>
      </c>
      <c r="BU757" s="9">
        <f t="shared" si="641"/>
        <v>4.220982846010938</v>
      </c>
      <c r="BV757" s="34">
        <f t="shared" si="642"/>
        <v>5.4321190575506737</v>
      </c>
      <c r="BW757" s="33">
        <v>14.548769203680951</v>
      </c>
      <c r="BX757" s="33">
        <v>0.65246108089519728</v>
      </c>
      <c r="BY757" s="33">
        <v>5.1187106157015965</v>
      </c>
      <c r="BZ757" s="33">
        <v>-0.83812520228205356</v>
      </c>
      <c r="CA757" s="9">
        <f t="shared" si="643"/>
        <v>19.481815697995689</v>
      </c>
      <c r="CB757" s="34">
        <f t="shared" si="644"/>
        <v>25.071777401034723</v>
      </c>
      <c r="CC757" s="47">
        <v>55.403736000000002</v>
      </c>
      <c r="CD757">
        <v>1965681</v>
      </c>
      <c r="CE757" s="68">
        <f t="shared" si="622"/>
        <v>2208025.2328767125</v>
      </c>
      <c r="CF757" s="62">
        <v>25.9</v>
      </c>
      <c r="CG757" s="62">
        <v>36.6</v>
      </c>
      <c r="CH757" s="62">
        <v>2.6</v>
      </c>
      <c r="CI757" s="62">
        <v>0</v>
      </c>
      <c r="CJ757" s="63">
        <f t="shared" si="634"/>
        <v>0</v>
      </c>
      <c r="CK757" s="62">
        <v>2</v>
      </c>
      <c r="CL757" s="63">
        <f t="shared" si="635"/>
        <v>2.1626102705966099</v>
      </c>
      <c r="CM757" s="62">
        <v>2</v>
      </c>
      <c r="CN757" t="s">
        <v>1771</v>
      </c>
      <c r="CO757" t="s">
        <v>3552</v>
      </c>
      <c r="CP757" t="s">
        <v>2427</v>
      </c>
      <c r="CQ757" t="s">
        <v>2400</v>
      </c>
      <c r="CR757">
        <v>76</v>
      </c>
      <c r="CS757">
        <v>220</v>
      </c>
      <c r="CT757">
        <v>5</v>
      </c>
      <c r="CU757" t="s">
        <v>3402</v>
      </c>
      <c r="CZ757" s="72">
        <v>2900000</v>
      </c>
      <c r="DA757">
        <v>0</v>
      </c>
    </row>
    <row r="758" spans="1:105" x14ac:dyDescent="0.2">
      <c r="A758" s="44" t="s">
        <v>2372</v>
      </c>
      <c r="B758" s="43"/>
      <c r="C758" s="43" t="s">
        <v>961</v>
      </c>
      <c r="D758" s="82" t="s">
        <v>961</v>
      </c>
      <c r="E758" s="42" t="str">
        <f t="shared" si="636"/>
        <v xml:space="preserve">Murphy, Cory </v>
      </c>
      <c r="F758" s="42" t="s">
        <v>375</v>
      </c>
      <c r="G758" s="45" t="s">
        <v>2374</v>
      </c>
      <c r="H758" s="43">
        <v>47</v>
      </c>
      <c r="I758" s="64">
        <v>2</v>
      </c>
      <c r="J758" s="64">
        <v>15</v>
      </c>
      <c r="K758" s="64">
        <v>17</v>
      </c>
      <c r="L758" s="43">
        <v>0</v>
      </c>
      <c r="M758">
        <v>22</v>
      </c>
      <c r="N758">
        <v>65</v>
      </c>
      <c r="O758" s="4">
        <f t="shared" si="637"/>
        <v>3.0769230769230771E-2</v>
      </c>
      <c r="Q758">
        <v>0</v>
      </c>
      <c r="R758">
        <v>0</v>
      </c>
      <c r="S758">
        <v>0</v>
      </c>
      <c r="T758">
        <v>0</v>
      </c>
      <c r="U758" s="4">
        <f t="shared" si="638"/>
        <v>0</v>
      </c>
      <c r="V758">
        <v>0</v>
      </c>
      <c r="W758">
        <v>1</v>
      </c>
      <c r="X758">
        <v>11</v>
      </c>
      <c r="Y758">
        <v>0</v>
      </c>
      <c r="Z758">
        <v>0</v>
      </c>
      <c r="AA758">
        <v>1</v>
      </c>
      <c r="AB758">
        <v>4</v>
      </c>
      <c r="AC758" s="9">
        <f t="shared" si="602"/>
        <v>1.51285930408472</v>
      </c>
      <c r="AD758" s="9">
        <f t="shared" si="603"/>
        <v>16.64145234493192</v>
      </c>
      <c r="AE758" s="9">
        <f t="shared" si="604"/>
        <v>0</v>
      </c>
      <c r="AF758" s="9">
        <f t="shared" si="605"/>
        <v>0</v>
      </c>
      <c r="AG758" s="9">
        <f t="shared" si="606"/>
        <v>2.3156337439295016</v>
      </c>
      <c r="AH758" s="9">
        <f t="shared" si="607"/>
        <v>9.2625349757180064</v>
      </c>
      <c r="AI758" s="58">
        <f t="shared" si="608"/>
        <v>1.9682886823400763</v>
      </c>
      <c r="AJ758" s="58">
        <f t="shared" si="609"/>
        <v>7.8668683812405451</v>
      </c>
      <c r="AK758" s="58">
        <f t="shared" si="610"/>
        <v>0</v>
      </c>
      <c r="AL758" s="58">
        <f t="shared" si="611"/>
        <v>1.8525069951436015</v>
      </c>
      <c r="AM758" s="58">
        <f t="shared" si="612"/>
        <v>0.30257186081694404</v>
      </c>
      <c r="AN758" s="58">
        <f t="shared" si="613"/>
        <v>8.7167070217917679</v>
      </c>
      <c r="AO758" s="56">
        <v>518.2166666666667</v>
      </c>
      <c r="AP758" s="56">
        <v>198.3</v>
      </c>
      <c r="AQ758" s="56">
        <v>6.8833333333333329</v>
      </c>
      <c r="AR758" s="57">
        <f>SUM(AO758:AQ758)</f>
        <v>723.4</v>
      </c>
      <c r="AS758">
        <v>39</v>
      </c>
      <c r="AT758">
        <v>11</v>
      </c>
      <c r="AU758">
        <v>29</v>
      </c>
      <c r="AV758">
        <v>16</v>
      </c>
      <c r="AW758">
        <v>7</v>
      </c>
      <c r="AX758" s="9">
        <f t="shared" si="614"/>
        <v>3.2347249101465305</v>
      </c>
      <c r="AY758" s="9">
        <f t="shared" si="615"/>
        <v>0.91235830799004702</v>
      </c>
      <c r="AZ758" s="9">
        <f t="shared" si="616"/>
        <v>2.4053082665192149</v>
      </c>
      <c r="BA758" s="9">
        <f t="shared" si="617"/>
        <v>1.3270666298037048</v>
      </c>
      <c r="BB758" s="9">
        <f t="shared" si="618"/>
        <v>0.58059165053912087</v>
      </c>
      <c r="BC758" s="33">
        <f t="shared" si="619"/>
        <v>11.025886524822695</v>
      </c>
      <c r="BD758" s="33">
        <f t="shared" si="620"/>
        <v>0.14645390070921985</v>
      </c>
      <c r="BE758" s="33">
        <f t="shared" si="621"/>
        <v>4.219148936170213</v>
      </c>
      <c r="BF758" s="42">
        <f>BI758-BG758-BH758</f>
        <v>17</v>
      </c>
      <c r="BG758" s="43">
        <v>26</v>
      </c>
      <c r="BH758" s="43">
        <v>0</v>
      </c>
      <c r="BI758" s="43">
        <v>43</v>
      </c>
      <c r="BJ758" s="42">
        <f>BM758-BK758-BL758</f>
        <v>16</v>
      </c>
      <c r="BK758" s="43">
        <v>1</v>
      </c>
      <c r="BL758" s="43">
        <v>1</v>
      </c>
      <c r="BM758" s="43">
        <v>18</v>
      </c>
      <c r="BN758" s="34">
        <f t="shared" si="639"/>
        <v>16.372592486589067</v>
      </c>
      <c r="BO758" s="34">
        <f t="shared" si="640"/>
        <v>45.265669025681689</v>
      </c>
      <c r="BP758" s="33">
        <v>1.8664893254145316</v>
      </c>
      <c r="BQ758" s="33">
        <v>4.402956136727413</v>
      </c>
      <c r="BR758" s="33">
        <v>-0.323151863347451</v>
      </c>
      <c r="BS758" s="33">
        <v>-1.6085082982230582E-2</v>
      </c>
      <c r="BT758" s="33">
        <v>0</v>
      </c>
      <c r="BU758" s="9">
        <f t="shared" si="641"/>
        <v>5.9302085158122635</v>
      </c>
      <c r="BV758" s="34">
        <f t="shared" si="642"/>
        <v>16.395378810650438</v>
      </c>
      <c r="BW758" s="33">
        <v>7.5651356979339033</v>
      </c>
      <c r="BX758" s="33">
        <v>2.7516684300809104</v>
      </c>
      <c r="BY758" s="33">
        <v>7.4529007252552293E-2</v>
      </c>
      <c r="BZ758" s="33">
        <v>5.105083550943805E-2</v>
      </c>
      <c r="CA758" s="9">
        <f t="shared" si="643"/>
        <v>10.442383970776804</v>
      </c>
      <c r="CB758" s="34">
        <f t="shared" si="644"/>
        <v>28.870290215031254</v>
      </c>
      <c r="CC758" s="47">
        <v>54.900967000000001</v>
      </c>
      <c r="CD758">
        <v>1651415</v>
      </c>
      <c r="CE758" s="68">
        <f t="shared" si="622"/>
        <v>2881192.1276595746</v>
      </c>
      <c r="CF758" s="62">
        <v>21.1</v>
      </c>
      <c r="CG758" s="62">
        <v>12.2</v>
      </c>
      <c r="CH758" s="62">
        <v>1</v>
      </c>
      <c r="CI758" s="62">
        <v>1.3</v>
      </c>
      <c r="CJ758" s="63">
        <f t="shared" si="634"/>
        <v>2.7999641030243203</v>
      </c>
      <c r="CK758" s="62">
        <v>1.1000000000000001</v>
      </c>
      <c r="CL758" s="63">
        <f t="shared" si="635"/>
        <v>2.3692003948667328</v>
      </c>
      <c r="CM758" s="62">
        <v>2.4</v>
      </c>
      <c r="CN758" t="s">
        <v>1825</v>
      </c>
      <c r="CO758" t="s">
        <v>1593</v>
      </c>
      <c r="CP758" t="s">
        <v>2427</v>
      </c>
      <c r="CQ758" t="s">
        <v>2400</v>
      </c>
      <c r="CR758">
        <v>70</v>
      </c>
      <c r="CS758">
        <v>185</v>
      </c>
      <c r="CT758">
        <v>21</v>
      </c>
      <c r="CU758" t="s">
        <v>3402</v>
      </c>
      <c r="CZ758" s="72">
        <v>825000</v>
      </c>
      <c r="DA758">
        <v>0</v>
      </c>
    </row>
    <row r="759" spans="1:105" x14ac:dyDescent="0.2">
      <c r="A759" s="38" t="s">
        <v>2452</v>
      </c>
      <c r="B759" t="s">
        <v>955</v>
      </c>
      <c r="C759" t="s">
        <v>955</v>
      </c>
      <c r="D759" s="82" t="s">
        <v>961</v>
      </c>
      <c r="E759" t="str">
        <f t="shared" si="636"/>
        <v xml:space="preserve">Stillman, Cory </v>
      </c>
      <c r="F759" t="s">
        <v>906</v>
      </c>
      <c r="G759" t="s">
        <v>1540</v>
      </c>
      <c r="H759">
        <v>43</v>
      </c>
      <c r="I759">
        <v>5</v>
      </c>
      <c r="J759">
        <v>22</v>
      </c>
      <c r="K759">
        <f>I759+J759</f>
        <v>27</v>
      </c>
      <c r="L759">
        <v>-8</v>
      </c>
      <c r="M759">
        <v>24</v>
      </c>
      <c r="N759">
        <v>85</v>
      </c>
      <c r="O759" s="4">
        <f t="shared" si="637"/>
        <v>5.8823529411764705E-2</v>
      </c>
      <c r="P759">
        <v>935</v>
      </c>
      <c r="Q759">
        <v>0</v>
      </c>
      <c r="R759">
        <v>0</v>
      </c>
      <c r="S759">
        <v>2</v>
      </c>
      <c r="T759">
        <v>5</v>
      </c>
      <c r="U759" s="4">
        <f t="shared" si="638"/>
        <v>0.2857142857142857</v>
      </c>
      <c r="V759" s="40">
        <v>0.2</v>
      </c>
      <c r="W759">
        <v>1</v>
      </c>
      <c r="X759">
        <v>12</v>
      </c>
      <c r="Y759">
        <v>0</v>
      </c>
      <c r="Z759">
        <v>0</v>
      </c>
      <c r="AA759">
        <f>I759-W759-Y759</f>
        <v>4</v>
      </c>
      <c r="AB759">
        <f>J759-X759-Z759</f>
        <v>10</v>
      </c>
      <c r="AC759" s="9">
        <f t="shared" si="602"/>
        <v>1.6939582156973463</v>
      </c>
      <c r="AD759" s="9">
        <f t="shared" si="603"/>
        <v>20.327498588368151</v>
      </c>
      <c r="AE759" s="9">
        <f t="shared" si="604"/>
        <v>0</v>
      </c>
      <c r="AF759" s="9">
        <f t="shared" si="605"/>
        <v>0</v>
      </c>
      <c r="AG759" s="9">
        <f t="shared" si="606"/>
        <v>8.4296794965608086</v>
      </c>
      <c r="AH759" s="9">
        <f t="shared" si="607"/>
        <v>21.074198741402022</v>
      </c>
      <c r="AI759" s="6">
        <f t="shared" si="608"/>
        <v>1.7913068930191718</v>
      </c>
      <c r="AJ759" s="6">
        <f t="shared" si="609"/>
        <v>5.4206662902315079</v>
      </c>
      <c r="AK759" s="6">
        <f t="shared" si="610"/>
        <v>0</v>
      </c>
      <c r="AL759" s="6">
        <f t="shared" si="611"/>
        <v>2.5289038489682425</v>
      </c>
      <c r="AM759" s="6">
        <f t="shared" si="612"/>
        <v>0</v>
      </c>
      <c r="AN759" s="6">
        <f t="shared" si="613"/>
        <v>0</v>
      </c>
      <c r="AO759" s="33">
        <v>569.41666666666663</v>
      </c>
      <c r="AP759" s="33">
        <v>177.1</v>
      </c>
      <c r="AQ759" s="33">
        <v>2.1333333333333333</v>
      </c>
      <c r="AR759" s="32">
        <v>748.65</v>
      </c>
      <c r="AS759" s="40">
        <v>10</v>
      </c>
      <c r="AT759" s="40">
        <v>32</v>
      </c>
      <c r="AU759" s="40">
        <v>43</v>
      </c>
      <c r="AV759" s="40">
        <v>27</v>
      </c>
      <c r="AW759" s="40">
        <v>21</v>
      </c>
      <c r="AX759" s="9">
        <f t="shared" si="614"/>
        <v>0.8014425966740133</v>
      </c>
      <c r="AY759" s="9">
        <f t="shared" si="615"/>
        <v>2.5646163093568424</v>
      </c>
      <c r="AZ759" s="9">
        <f t="shared" si="616"/>
        <v>3.446203165698257</v>
      </c>
      <c r="BA759" s="9">
        <f t="shared" si="617"/>
        <v>2.1638950110198354</v>
      </c>
      <c r="BB759" s="9">
        <f t="shared" si="618"/>
        <v>1.6830294530154277</v>
      </c>
      <c r="BC759" s="9">
        <f t="shared" si="619"/>
        <v>13.242248062015504</v>
      </c>
      <c r="BD759" s="9">
        <f t="shared" si="620"/>
        <v>4.9612403100775193E-2</v>
      </c>
      <c r="BE759" s="9">
        <f t="shared" si="621"/>
        <v>4.1186046511627907</v>
      </c>
      <c r="BF759" s="3">
        <v>17</v>
      </c>
      <c r="BG759" s="3">
        <v>16</v>
      </c>
      <c r="BH759" s="3">
        <v>0</v>
      </c>
      <c r="BI759" s="3">
        <v>33</v>
      </c>
      <c r="BJ759" s="3">
        <v>24</v>
      </c>
      <c r="BK759" s="3">
        <v>0</v>
      </c>
      <c r="BL759" s="3">
        <v>0</v>
      </c>
      <c r="BM759" s="3">
        <v>24</v>
      </c>
      <c r="BN759" s="34">
        <f t="shared" si="639"/>
        <v>15.743845344547882</v>
      </c>
      <c r="BO759" s="34">
        <f t="shared" si="640"/>
        <v>42.059294315228428</v>
      </c>
      <c r="BP759" s="34">
        <v>2.9787584901522752</v>
      </c>
      <c r="BQ759" s="34">
        <v>4.864072670059568</v>
      </c>
      <c r="BR759" s="34">
        <v>3.4934240064983392E-2</v>
      </c>
      <c r="BS759" s="34">
        <v>-2.5842020654405645E-2</v>
      </c>
      <c r="BT759" s="34">
        <v>0</v>
      </c>
      <c r="BU759" s="34">
        <f t="shared" si="641"/>
        <v>7.8519233796224217</v>
      </c>
      <c r="BV759" s="34">
        <f t="shared" si="642"/>
        <v>20.976219540833291</v>
      </c>
      <c r="BW759" s="34">
        <v>6.3200225077417125</v>
      </c>
      <c r="BX759" s="34">
        <v>0.63403394985461781</v>
      </c>
      <c r="BY759" s="34">
        <v>0.22270707992941322</v>
      </c>
      <c r="BZ759" s="34">
        <v>0.71515842739971835</v>
      </c>
      <c r="CA759" s="34">
        <f t="shared" si="643"/>
        <v>7.8919219649254613</v>
      </c>
      <c r="CB759" s="34">
        <f t="shared" si="644"/>
        <v>21.083074774395143</v>
      </c>
      <c r="CC759" s="15">
        <v>43</v>
      </c>
      <c r="CD759" s="7">
        <v>584023</v>
      </c>
      <c r="CE759" s="68">
        <f t="shared" si="622"/>
        <v>1113718.2790697673</v>
      </c>
      <c r="CF759" s="9">
        <v>16.5</v>
      </c>
      <c r="CG759" s="9">
        <v>11.6</v>
      </c>
      <c r="CH759" s="9">
        <v>-3.5</v>
      </c>
      <c r="CI759" s="9">
        <v>1.3</v>
      </c>
      <c r="CJ759" s="9">
        <f t="shared" si="634"/>
        <v>2.8020764104682705</v>
      </c>
      <c r="CK759" s="9">
        <v>0.1</v>
      </c>
      <c r="CL759" s="9">
        <f t="shared" si="635"/>
        <v>0.21554433926679006</v>
      </c>
      <c r="CM759" s="9">
        <v>1.4</v>
      </c>
      <c r="CN759" t="s">
        <v>1005</v>
      </c>
      <c r="CO759" t="s">
        <v>1006</v>
      </c>
      <c r="CP759" t="s">
        <v>3162</v>
      </c>
      <c r="CQ759" t="s">
        <v>2386</v>
      </c>
      <c r="CR759">
        <v>72</v>
      </c>
      <c r="CS759">
        <v>200</v>
      </c>
      <c r="CU759" t="s">
        <v>3400</v>
      </c>
      <c r="CV759" t="s">
        <v>2382</v>
      </c>
      <c r="CW759">
        <v>0</v>
      </c>
      <c r="CX759">
        <v>0</v>
      </c>
      <c r="CY759">
        <v>0</v>
      </c>
      <c r="CZ759" s="70"/>
      <c r="DA759">
        <v>0</v>
      </c>
    </row>
    <row r="760" spans="1:105" x14ac:dyDescent="0.2">
      <c r="A760" s="78" t="s">
        <v>2372</v>
      </c>
      <c r="B760" s="52" t="s">
        <v>955</v>
      </c>
      <c r="C760" s="52" t="s">
        <v>955</v>
      </c>
      <c r="D760" s="53" t="s">
        <v>961</v>
      </c>
      <c r="E760" s="53" t="str">
        <f t="shared" si="636"/>
        <v xml:space="preserve">Stillman, Cory </v>
      </c>
      <c r="F760" s="53" t="s">
        <v>906</v>
      </c>
      <c r="G760" s="54" t="s">
        <v>1540</v>
      </c>
      <c r="H760" s="52">
        <v>55</v>
      </c>
      <c r="I760" s="19">
        <v>21</v>
      </c>
      <c r="J760" s="19">
        <v>25</v>
      </c>
      <c r="K760" s="19">
        <v>46</v>
      </c>
      <c r="L760" s="52">
        <v>-7</v>
      </c>
      <c r="M760" s="19">
        <v>14</v>
      </c>
      <c r="N760" s="19">
        <v>124</v>
      </c>
      <c r="O760" s="20">
        <f t="shared" si="637"/>
        <v>0.16935483870967741</v>
      </c>
      <c r="P760" s="19"/>
      <c r="Q760" s="19"/>
      <c r="R760" s="19"/>
      <c r="S760" s="19">
        <v>6</v>
      </c>
      <c r="T760" s="19">
        <v>5</v>
      </c>
      <c r="U760" s="20">
        <f t="shared" si="638"/>
        <v>0.54545454545454541</v>
      </c>
      <c r="V760" s="19"/>
      <c r="W760" s="19"/>
      <c r="X760" s="19"/>
      <c r="Y760" s="19"/>
      <c r="Z760" s="19"/>
      <c r="AA760" s="19"/>
      <c r="AB760" s="19"/>
      <c r="AC760" s="24">
        <f t="shared" si="602"/>
        <v>0</v>
      </c>
      <c r="AD760" s="24">
        <f t="shared" si="603"/>
        <v>0</v>
      </c>
      <c r="AE760" s="24">
        <f t="shared" si="604"/>
        <v>0</v>
      </c>
      <c r="AF760" s="24">
        <f t="shared" si="605"/>
        <v>0</v>
      </c>
      <c r="AG760" s="24">
        <f t="shared" si="606"/>
        <v>0</v>
      </c>
      <c r="AH760" s="24">
        <f t="shared" si="607"/>
        <v>0</v>
      </c>
      <c r="AI760" s="21">
        <f t="shared" si="608"/>
        <v>2.5879019810981672</v>
      </c>
      <c r="AJ760" s="21">
        <f t="shared" si="609"/>
        <v>6.9985419704228287</v>
      </c>
      <c r="AK760" s="21">
        <f t="shared" si="610"/>
        <v>0</v>
      </c>
      <c r="AL760" s="21">
        <f t="shared" si="611"/>
        <v>2.6640167452481132</v>
      </c>
      <c r="AM760" s="21">
        <f t="shared" si="612"/>
        <v>1.4996875650906061</v>
      </c>
      <c r="AN760" s="21">
        <f t="shared" si="613"/>
        <v>2.7439024390243905</v>
      </c>
      <c r="AO760" s="60">
        <v>788.2833333333333</v>
      </c>
      <c r="AP760" s="60">
        <v>240.05</v>
      </c>
      <c r="AQ760" s="60">
        <v>65.599999999999994</v>
      </c>
      <c r="AR760" s="61">
        <f>SUM(AO760:AQ760)</f>
        <v>1093.9333333333332</v>
      </c>
      <c r="AS760" s="19"/>
      <c r="AT760" s="19"/>
      <c r="AU760" s="19"/>
      <c r="AV760" s="19"/>
      <c r="AW760" s="19"/>
      <c r="AX760" s="24">
        <f t="shared" si="614"/>
        <v>0</v>
      </c>
      <c r="AY760" s="24">
        <f t="shared" si="615"/>
        <v>0</v>
      </c>
      <c r="AZ760" s="24">
        <f t="shared" si="616"/>
        <v>0</v>
      </c>
      <c r="BA760" s="24">
        <f t="shared" si="617"/>
        <v>0</v>
      </c>
      <c r="BB760" s="24">
        <f t="shared" si="618"/>
        <v>0</v>
      </c>
      <c r="BC760" s="24">
        <f t="shared" si="619"/>
        <v>14.332424242424242</v>
      </c>
      <c r="BD760" s="24">
        <f t="shared" si="620"/>
        <v>1.1927272727272726</v>
      </c>
      <c r="BE760" s="24">
        <f t="shared" si="621"/>
        <v>4.3645454545454552</v>
      </c>
      <c r="BF760" s="53">
        <f>BI760-BG760-BH760</f>
        <v>34</v>
      </c>
      <c r="BG760" s="52">
        <v>28</v>
      </c>
      <c r="BH760" s="52">
        <v>0</v>
      </c>
      <c r="BI760" s="52">
        <v>62</v>
      </c>
      <c r="BJ760" s="53">
        <f>BM760-BK760-BL760</f>
        <v>35</v>
      </c>
      <c r="BK760" s="52">
        <v>6</v>
      </c>
      <c r="BL760" s="52">
        <v>3</v>
      </c>
      <c r="BM760" s="52">
        <v>44</v>
      </c>
      <c r="BN760" s="35">
        <f t="shared" si="639"/>
        <v>57.326855849349315</v>
      </c>
      <c r="BO760" s="35">
        <f t="shared" si="640"/>
        <v>104.80868276436587</v>
      </c>
      <c r="BP760" s="24">
        <v>20.099338284081256</v>
      </c>
      <c r="BQ760" s="24">
        <v>16.470167928937009</v>
      </c>
      <c r="BR760" s="24">
        <v>-1.2068403044370271</v>
      </c>
      <c r="BS760" s="24">
        <v>-0.92695249977461303</v>
      </c>
      <c r="BT760" s="24">
        <v>0</v>
      </c>
      <c r="BU760" s="24">
        <f t="shared" si="641"/>
        <v>34.43571340880662</v>
      </c>
      <c r="BV760" s="35">
        <f t="shared" si="642"/>
        <v>62.957608767395868</v>
      </c>
      <c r="BW760" s="24">
        <v>6.9624349007870183</v>
      </c>
      <c r="BX760" s="24">
        <v>-0.71823828938193413</v>
      </c>
      <c r="BY760" s="24">
        <v>7.0209699795913396</v>
      </c>
      <c r="BZ760" s="24">
        <v>9.6259758495462719</v>
      </c>
      <c r="CA760" s="24">
        <f t="shared" si="643"/>
        <v>22.891142440542694</v>
      </c>
      <c r="CB760" s="35">
        <f t="shared" si="644"/>
        <v>41.851073996970008</v>
      </c>
      <c r="CC760" s="55">
        <v>44.679749000000001</v>
      </c>
      <c r="CD760" s="19">
        <v>2670915</v>
      </c>
      <c r="CE760" s="76">
        <f t="shared" si="622"/>
        <v>3982091.4545454546</v>
      </c>
      <c r="CF760" s="24"/>
      <c r="CG760" s="24"/>
      <c r="CH760" s="24"/>
      <c r="CI760" s="24"/>
      <c r="CJ760" s="24"/>
      <c r="CK760" s="24"/>
      <c r="CL760" s="24"/>
      <c r="CM760" s="24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74">
        <v>1750000</v>
      </c>
      <c r="DA760" s="19">
        <v>1</v>
      </c>
    </row>
    <row r="761" spans="1:105" x14ac:dyDescent="0.2">
      <c r="A761" s="78" t="s">
        <v>2372</v>
      </c>
      <c r="B761" s="52" t="s">
        <v>955</v>
      </c>
      <c r="C761" s="52" t="s">
        <v>969</v>
      </c>
      <c r="D761" s="53" t="s">
        <v>961</v>
      </c>
      <c r="E761" s="53" t="str">
        <f t="shared" si="636"/>
        <v xml:space="preserve">Stillman, Cory </v>
      </c>
      <c r="F761" s="53" t="s">
        <v>906</v>
      </c>
      <c r="G761" s="54" t="s">
        <v>1540</v>
      </c>
      <c r="H761" s="52">
        <v>24</v>
      </c>
      <c r="I761" s="19">
        <v>3</v>
      </c>
      <c r="J761" s="19">
        <v>16</v>
      </c>
      <c r="K761" s="19">
        <v>19</v>
      </c>
      <c r="L761" s="52">
        <v>-8</v>
      </c>
      <c r="M761" s="19">
        <v>10</v>
      </c>
      <c r="N761" s="19">
        <v>42</v>
      </c>
      <c r="O761" s="20">
        <f t="shared" si="637"/>
        <v>7.1428571428571425E-2</v>
      </c>
      <c r="P761" s="19"/>
      <c r="Q761" s="19"/>
      <c r="R761" s="19"/>
      <c r="S761" s="19">
        <v>1</v>
      </c>
      <c r="T761" s="19">
        <v>5</v>
      </c>
      <c r="U761" s="20">
        <f t="shared" si="638"/>
        <v>0.16666666666666666</v>
      </c>
      <c r="V761" s="19"/>
      <c r="W761" s="19"/>
      <c r="X761" s="19"/>
      <c r="Y761" s="19"/>
      <c r="Z761" s="19"/>
      <c r="AA761" s="19"/>
      <c r="AB761" s="19"/>
      <c r="AC761" s="24">
        <f t="shared" si="602"/>
        <v>0</v>
      </c>
      <c r="AD761" s="24">
        <f t="shared" si="603"/>
        <v>0</v>
      </c>
      <c r="AE761" s="24">
        <f t="shared" si="604"/>
        <v>0</v>
      </c>
      <c r="AF761" s="24">
        <f t="shared" si="605"/>
        <v>0</v>
      </c>
      <c r="AG761" s="24">
        <f t="shared" si="606"/>
        <v>0</v>
      </c>
      <c r="AH761" s="24">
        <f t="shared" si="607"/>
        <v>0</v>
      </c>
      <c r="AI761" s="21">
        <f t="shared" si="608"/>
        <v>1.6048144433299898</v>
      </c>
      <c r="AJ761" s="21">
        <f t="shared" si="609"/>
        <v>9.08385093167702</v>
      </c>
      <c r="AK761" s="21">
        <f t="shared" si="610"/>
        <v>0</v>
      </c>
      <c r="AL761" s="21">
        <f t="shared" si="611"/>
        <v>2.8084252758274819</v>
      </c>
      <c r="AM761" s="21">
        <f t="shared" si="612"/>
        <v>1.3975155279503106</v>
      </c>
      <c r="AN761" s="21">
        <f t="shared" si="613"/>
        <v>14.469453376205786</v>
      </c>
      <c r="AO761" s="60">
        <v>299.10000000000002</v>
      </c>
      <c r="AP761" s="60">
        <v>85.86666666666666</v>
      </c>
      <c r="AQ761" s="60">
        <v>20.733333333333334</v>
      </c>
      <c r="AR761" s="61">
        <f>SUM(AO761:AQ761)</f>
        <v>405.70000000000005</v>
      </c>
      <c r="AS761" s="19"/>
      <c r="AT761" s="19"/>
      <c r="AU761" s="19"/>
      <c r="AV761" s="19"/>
      <c r="AW761" s="19"/>
      <c r="AX761" s="24">
        <f t="shared" si="614"/>
        <v>0</v>
      </c>
      <c r="AY761" s="24">
        <f t="shared" si="615"/>
        <v>0</v>
      </c>
      <c r="AZ761" s="24">
        <f t="shared" si="616"/>
        <v>0</v>
      </c>
      <c r="BA761" s="24">
        <f t="shared" si="617"/>
        <v>0</v>
      </c>
      <c r="BB761" s="24">
        <f t="shared" si="618"/>
        <v>0</v>
      </c>
      <c r="BC761" s="24">
        <f t="shared" si="619"/>
        <v>12.4625</v>
      </c>
      <c r="BD761" s="24">
        <f t="shared" si="620"/>
        <v>0.86388888888888893</v>
      </c>
      <c r="BE761" s="24">
        <f t="shared" si="621"/>
        <v>3.5777777777777775</v>
      </c>
      <c r="BF761" s="53">
        <f>BI761-BG761-BH761</f>
        <v>8</v>
      </c>
      <c r="BG761" s="52">
        <v>13</v>
      </c>
      <c r="BH761" s="52">
        <v>0</v>
      </c>
      <c r="BI761" s="52">
        <v>21</v>
      </c>
      <c r="BJ761" s="53">
        <f>BM761-BK761-BL761</f>
        <v>14</v>
      </c>
      <c r="BK761" s="52">
        <v>2</v>
      </c>
      <c r="BL761" s="52">
        <v>5</v>
      </c>
      <c r="BM761" s="52">
        <v>21</v>
      </c>
      <c r="BN761" s="35">
        <f t="shared" si="639"/>
        <v>9.4810839943636758</v>
      </c>
      <c r="BO761" s="35">
        <f t="shared" si="640"/>
        <v>46.739383753333371</v>
      </c>
      <c r="BP761" s="24">
        <v>2.9096923684911769</v>
      </c>
      <c r="BQ761" s="24">
        <v>6.1805548776712822</v>
      </c>
      <c r="BR761" s="24">
        <v>-1.3180225344198411</v>
      </c>
      <c r="BS761" s="24">
        <v>-0.25114579633233558</v>
      </c>
      <c r="BT761" s="24">
        <v>0</v>
      </c>
      <c r="BU761" s="24">
        <f t="shared" si="641"/>
        <v>7.5210789154102828</v>
      </c>
      <c r="BV761" s="35">
        <f t="shared" si="642"/>
        <v>37.077046662116253</v>
      </c>
      <c r="BW761" s="24">
        <v>2.0008663971523153</v>
      </c>
      <c r="BX761" s="24">
        <v>-0.27356955268479105</v>
      </c>
      <c r="BY761" s="24">
        <v>-1.0113811811179985</v>
      </c>
      <c r="BZ761" s="24">
        <v>1.2440894156038664</v>
      </c>
      <c r="CA761" s="24">
        <f t="shared" si="643"/>
        <v>1.9600050789533923</v>
      </c>
      <c r="CB761" s="35">
        <f t="shared" si="644"/>
        <v>9.6623370912171147</v>
      </c>
      <c r="CC761" s="55">
        <v>42.807713</v>
      </c>
      <c r="CD761" s="19">
        <v>399797</v>
      </c>
      <c r="CE761" s="76">
        <f t="shared" si="622"/>
        <v>1365973.0833333333</v>
      </c>
      <c r="CF761" s="24"/>
      <c r="CG761" s="24"/>
      <c r="CH761" s="24"/>
      <c r="CI761" s="24"/>
      <c r="CJ761" s="24"/>
      <c r="CK761" s="24"/>
      <c r="CL761" s="24"/>
      <c r="CM761" s="24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74">
        <v>1750000</v>
      </c>
      <c r="DA761" s="19">
        <v>1</v>
      </c>
    </row>
    <row r="762" spans="1:105" x14ac:dyDescent="0.2">
      <c r="A762" s="80" t="s">
        <v>2372</v>
      </c>
      <c r="B762" s="48" t="s">
        <v>955</v>
      </c>
      <c r="C762" s="48" t="s">
        <v>969</v>
      </c>
      <c r="D762" s="49" t="s">
        <v>961</v>
      </c>
      <c r="E762" s="49" t="str">
        <f t="shared" si="636"/>
        <v xml:space="preserve">Stillman, Cory </v>
      </c>
      <c r="F762" s="49" t="s">
        <v>906</v>
      </c>
      <c r="G762" s="50" t="s">
        <v>1540</v>
      </c>
      <c r="H762" s="48">
        <v>79</v>
      </c>
      <c r="I762" s="65">
        <v>24</v>
      </c>
      <c r="J762" s="65">
        <v>41</v>
      </c>
      <c r="K762" s="65">
        <v>65</v>
      </c>
      <c r="L762" s="48">
        <v>-15</v>
      </c>
      <c r="M762" s="10">
        <v>24</v>
      </c>
      <c r="N762" s="10">
        <v>166</v>
      </c>
      <c r="O762" s="11">
        <f t="shared" si="637"/>
        <v>0.14457831325301204</v>
      </c>
      <c r="P762" s="10"/>
      <c r="Q762" s="10">
        <v>6</v>
      </c>
      <c r="R762" s="10">
        <v>0</v>
      </c>
      <c r="S762" s="10">
        <v>7</v>
      </c>
      <c r="T762" s="10">
        <v>10</v>
      </c>
      <c r="U762" s="11">
        <f t="shared" si="638"/>
        <v>0.41176470588235292</v>
      </c>
      <c r="V762" s="10">
        <v>0.3</v>
      </c>
      <c r="W762" s="10">
        <v>11</v>
      </c>
      <c r="X762" s="10">
        <v>18</v>
      </c>
      <c r="Y762" s="10">
        <v>0</v>
      </c>
      <c r="Z762" s="10">
        <v>0</v>
      </c>
      <c r="AA762" s="10">
        <v>13</v>
      </c>
      <c r="AB762" s="10">
        <v>23</v>
      </c>
      <c r="AC762" s="13">
        <f t="shared" si="602"/>
        <v>10.1258054617981</v>
      </c>
      <c r="AD762" s="13">
        <f t="shared" si="603"/>
        <v>16.569499846578708</v>
      </c>
      <c r="AE762" s="13">
        <f t="shared" si="604"/>
        <v>0</v>
      </c>
      <c r="AF762" s="13">
        <f t="shared" si="605"/>
        <v>0</v>
      </c>
      <c r="AG762" s="13">
        <f t="shared" si="606"/>
        <v>14.346146772116976</v>
      </c>
      <c r="AH762" s="13">
        <f t="shared" si="607"/>
        <v>25.38164428913003</v>
      </c>
      <c r="AI762" s="29">
        <f t="shared" si="608"/>
        <v>2.3174544785727424</v>
      </c>
      <c r="AJ762" s="29">
        <f t="shared" si="609"/>
        <v>7.5483277078858553</v>
      </c>
      <c r="AK762" s="29">
        <f t="shared" si="610"/>
        <v>0</v>
      </c>
      <c r="AL762" s="29">
        <f t="shared" si="611"/>
        <v>2.7036968916681992</v>
      </c>
      <c r="AM762" s="29">
        <f t="shared" si="612"/>
        <v>1.4728444308069961</v>
      </c>
      <c r="AN762" s="29">
        <f t="shared" si="613"/>
        <v>5.5619930475086914</v>
      </c>
      <c r="AO762" s="13">
        <v>1087.4000000000001</v>
      </c>
      <c r="AP762" s="13">
        <v>325.89999999999998</v>
      </c>
      <c r="AQ762" s="13">
        <v>86.3</v>
      </c>
      <c r="AR762" s="59">
        <v>1499.6</v>
      </c>
      <c r="AS762" s="10">
        <v>22</v>
      </c>
      <c r="AT762" s="10">
        <v>69</v>
      </c>
      <c r="AU762" s="10">
        <v>69</v>
      </c>
      <c r="AV762" s="10">
        <v>35</v>
      </c>
      <c r="AW762" s="10">
        <v>32</v>
      </c>
      <c r="AX762" s="13">
        <f t="shared" si="614"/>
        <v>0.88023472926113633</v>
      </c>
      <c r="AY762" s="13">
        <f t="shared" si="615"/>
        <v>2.7607361963190189</v>
      </c>
      <c r="AZ762" s="13">
        <f t="shared" si="616"/>
        <v>2.7607361963190189</v>
      </c>
      <c r="BA762" s="13">
        <f t="shared" si="617"/>
        <v>1.4003734329154442</v>
      </c>
      <c r="BB762" s="13">
        <f t="shared" si="618"/>
        <v>1.2803414243798348</v>
      </c>
      <c r="BC762" s="13">
        <f t="shared" si="619"/>
        <v>13.764556962025317</v>
      </c>
      <c r="BD762" s="13">
        <f t="shared" si="620"/>
        <v>1.0924050632911393</v>
      </c>
      <c r="BE762" s="13">
        <f t="shared" si="621"/>
        <v>4.1253164556962023</v>
      </c>
      <c r="BF762" s="49">
        <v>42</v>
      </c>
      <c r="BG762" s="49">
        <v>41</v>
      </c>
      <c r="BH762" s="49">
        <v>0</v>
      </c>
      <c r="BI762" s="49">
        <v>83</v>
      </c>
      <c r="BJ762" s="49">
        <v>49</v>
      </c>
      <c r="BK762" s="49">
        <v>8</v>
      </c>
      <c r="BL762" s="49">
        <v>8</v>
      </c>
      <c r="BM762" s="49">
        <v>65</v>
      </c>
      <c r="BN762" s="39">
        <v>66.8</v>
      </c>
      <c r="BO762" s="39">
        <v>89.1</v>
      </c>
      <c r="BP762" s="13">
        <v>23</v>
      </c>
      <c r="BQ762" s="13">
        <v>22.7</v>
      </c>
      <c r="BR762" s="13">
        <v>-2.5</v>
      </c>
      <c r="BS762" s="13">
        <v>-1.2</v>
      </c>
      <c r="BT762" s="13">
        <v>0</v>
      </c>
      <c r="BU762" s="13">
        <v>42</v>
      </c>
      <c r="BV762" s="39">
        <v>56</v>
      </c>
      <c r="BW762" s="13">
        <v>9</v>
      </c>
      <c r="BX762" s="13">
        <v>-1</v>
      </c>
      <c r="BY762" s="13">
        <v>6</v>
      </c>
      <c r="BZ762" s="13">
        <v>10.9</v>
      </c>
      <c r="CA762" s="13">
        <v>24.9</v>
      </c>
      <c r="CB762" s="39">
        <v>33.1</v>
      </c>
      <c r="CC762" s="51">
        <v>44.111030999999997</v>
      </c>
      <c r="CD762" s="10">
        <v>3149106</v>
      </c>
      <c r="CE762" s="73">
        <f t="shared" si="622"/>
        <v>3268692.3037974685</v>
      </c>
      <c r="CF762" s="66">
        <v>32.4</v>
      </c>
      <c r="CG762" s="66">
        <v>25.7</v>
      </c>
      <c r="CH762" s="66">
        <v>-12.4</v>
      </c>
      <c r="CI762" s="66">
        <v>9.4</v>
      </c>
      <c r="CJ762" s="67">
        <f t="shared" ref="CJ762:CJ778" si="645">CI762/(AO762+2*(AP762+AQ762))*2000</f>
        <v>9.8336646092687499</v>
      </c>
      <c r="CK762" s="66">
        <v>-0.8</v>
      </c>
      <c r="CL762" s="67">
        <f t="shared" ref="CL762:CL778" si="646">CK762/(AO762+2*(AP762+AQ762))*2000</f>
        <v>-0.83690762632074489</v>
      </c>
      <c r="CM762" s="66">
        <v>8.6</v>
      </c>
      <c r="CN762" s="10" t="s">
        <v>1827</v>
      </c>
      <c r="CO762" s="10" t="s">
        <v>3404</v>
      </c>
      <c r="CP762" s="10" t="s">
        <v>2427</v>
      </c>
      <c r="CQ762" s="10" t="s">
        <v>2400</v>
      </c>
      <c r="CR762" s="10">
        <v>72</v>
      </c>
      <c r="CS762" s="10">
        <v>200</v>
      </c>
      <c r="CT762" s="10">
        <v>61</v>
      </c>
      <c r="CU762" s="10" t="s">
        <v>3402</v>
      </c>
      <c r="CV762" s="10"/>
      <c r="CW762" s="10"/>
      <c r="CX762" s="10"/>
      <c r="CY762" s="10"/>
      <c r="CZ762" s="73">
        <v>1750000</v>
      </c>
      <c r="DA762" s="10">
        <v>2</v>
      </c>
    </row>
    <row r="763" spans="1:105" x14ac:dyDescent="0.2">
      <c r="A763" s="38" t="s">
        <v>2452</v>
      </c>
      <c r="B763" t="s">
        <v>961</v>
      </c>
      <c r="C763" t="s">
        <v>961</v>
      </c>
      <c r="D763" s="82" t="s">
        <v>961</v>
      </c>
      <c r="E763" t="str">
        <f t="shared" si="636"/>
        <v xml:space="preserve">Booth, David </v>
      </c>
      <c r="F763" t="s">
        <v>2501</v>
      </c>
      <c r="G763" t="s">
        <v>1540</v>
      </c>
      <c r="H763">
        <v>48</v>
      </c>
      <c r="I763">
        <v>3</v>
      </c>
      <c r="J763">
        <v>7</v>
      </c>
      <c r="K763">
        <f>I763+J763</f>
        <v>10</v>
      </c>
      <c r="L763">
        <v>0</v>
      </c>
      <c r="M763">
        <v>12</v>
      </c>
      <c r="N763">
        <v>86</v>
      </c>
      <c r="O763" s="4">
        <f t="shared" si="637"/>
        <v>3.4883720930232558E-2</v>
      </c>
      <c r="P763">
        <v>667</v>
      </c>
      <c r="Q763">
        <v>1</v>
      </c>
      <c r="R763">
        <v>0</v>
      </c>
      <c r="S763">
        <v>4</v>
      </c>
      <c r="T763">
        <v>7</v>
      </c>
      <c r="U763" s="4">
        <f t="shared" si="638"/>
        <v>0.36363636363636365</v>
      </c>
      <c r="V763" s="40">
        <v>0.3</v>
      </c>
      <c r="W763">
        <v>0</v>
      </c>
      <c r="X763">
        <v>0</v>
      </c>
      <c r="Y763">
        <v>0</v>
      </c>
      <c r="Z763">
        <v>0</v>
      </c>
      <c r="AA763">
        <f>I763-W763-Y763</f>
        <v>3</v>
      </c>
      <c r="AB763">
        <f>J763-X763-Z763</f>
        <v>7</v>
      </c>
      <c r="AC763" s="9">
        <f t="shared" si="602"/>
        <v>0</v>
      </c>
      <c r="AD763" s="9">
        <f t="shared" si="603"/>
        <v>0</v>
      </c>
      <c r="AE763" s="9">
        <f t="shared" si="604"/>
        <v>0</v>
      </c>
      <c r="AF763" s="9">
        <f t="shared" si="605"/>
        <v>0</v>
      </c>
      <c r="AG763" s="9">
        <f t="shared" si="606"/>
        <v>8.5361998103066696</v>
      </c>
      <c r="AH763" s="9">
        <f t="shared" si="607"/>
        <v>19.917799557382235</v>
      </c>
      <c r="AI763" s="6">
        <f t="shared" si="608"/>
        <v>2.7031299399304456</v>
      </c>
      <c r="AJ763" s="6">
        <f t="shared" si="609"/>
        <v>0</v>
      </c>
      <c r="AK763" s="6">
        <f t="shared" si="610"/>
        <v>0</v>
      </c>
      <c r="AL763" s="6">
        <f t="shared" si="611"/>
        <v>2.5608599430920012</v>
      </c>
      <c r="AM763" s="6">
        <f t="shared" si="612"/>
        <v>0</v>
      </c>
      <c r="AN763" s="6">
        <f t="shared" si="613"/>
        <v>3.6697247706422012</v>
      </c>
      <c r="AO763" s="32">
        <v>421.73333333333335</v>
      </c>
      <c r="AP763" s="32">
        <v>4.7</v>
      </c>
      <c r="AQ763" s="32">
        <v>32.700000000000003</v>
      </c>
      <c r="AR763" s="32">
        <v>459.13333333333333</v>
      </c>
      <c r="AS763" s="40">
        <v>20</v>
      </c>
      <c r="AT763" s="40">
        <v>47</v>
      </c>
      <c r="AU763" s="40">
        <v>31</v>
      </c>
      <c r="AV763" s="40">
        <v>12</v>
      </c>
      <c r="AW763" s="40">
        <v>9</v>
      </c>
      <c r="AX763" s="9">
        <f t="shared" si="614"/>
        <v>2.6136198635109626</v>
      </c>
      <c r="AY763" s="9">
        <f t="shared" si="615"/>
        <v>6.1420066792507626</v>
      </c>
      <c r="AZ763" s="9">
        <f t="shared" si="616"/>
        <v>4.0511107884419921</v>
      </c>
      <c r="BA763" s="9">
        <f t="shared" si="617"/>
        <v>1.5681719181065776</v>
      </c>
      <c r="BB763" s="9">
        <f t="shared" si="618"/>
        <v>1.1761289385799332</v>
      </c>
      <c r="BC763" s="9">
        <f t="shared" si="619"/>
        <v>8.7861111111111114</v>
      </c>
      <c r="BD763" s="9">
        <f t="shared" si="620"/>
        <v>0.68125000000000002</v>
      </c>
      <c r="BE763" s="9">
        <f t="shared" si="621"/>
        <v>9.7916666666666666E-2</v>
      </c>
      <c r="BF763" s="3">
        <v>19</v>
      </c>
      <c r="BG763" s="3">
        <v>0</v>
      </c>
      <c r="BH763" s="3">
        <v>0</v>
      </c>
      <c r="BI763" s="3">
        <v>19</v>
      </c>
      <c r="BJ763" s="3">
        <v>18</v>
      </c>
      <c r="BK763" s="3">
        <v>0</v>
      </c>
      <c r="BL763" s="3">
        <v>2</v>
      </c>
      <c r="BM763" s="3">
        <v>20</v>
      </c>
      <c r="BN763" s="34">
        <f t="shared" ref="BN763:BN780" si="647">BU763+CA763</f>
        <v>9.1403070658572911</v>
      </c>
      <c r="BO763" s="34">
        <f t="shared" ref="BO763:BO780" si="648">BN763/AR763*2000</f>
        <v>39.815480176523707</v>
      </c>
      <c r="BP763" s="34">
        <v>3.2209476414373306</v>
      </c>
      <c r="BQ763" s="34">
        <v>-0.24962558969559409</v>
      </c>
      <c r="BR763" s="34">
        <v>-0.43190302775619954</v>
      </c>
      <c r="BS763" s="34">
        <v>-0.36778089506505041</v>
      </c>
      <c r="BT763" s="34">
        <v>0</v>
      </c>
      <c r="BU763" s="34">
        <f t="shared" ref="BU763:BU780" si="649">SUM(BP763:BT763)</f>
        <v>2.1716381289204865</v>
      </c>
      <c r="BV763" s="34">
        <f t="shared" ref="BV763:BV780" si="650">BU763/AR763*2000</f>
        <v>9.4597275835072736</v>
      </c>
      <c r="BW763" s="34">
        <v>3.067287155195332</v>
      </c>
      <c r="BX763" s="34">
        <v>1.869840392912718E-2</v>
      </c>
      <c r="BY763" s="34">
        <v>2.301288842398447</v>
      </c>
      <c r="BZ763" s="34">
        <v>1.5813945354138981</v>
      </c>
      <c r="CA763" s="34">
        <f t="shared" ref="CA763:CA780" si="651">SUM(BW763:BZ763)</f>
        <v>6.9686689369368047</v>
      </c>
      <c r="CB763" s="34">
        <f t="shared" ref="CB763:CB780" si="652">CA763/AR763*2000</f>
        <v>30.355752593016426</v>
      </c>
      <c r="CC763" s="15">
        <v>54</v>
      </c>
      <c r="CD763" s="7">
        <v>165000</v>
      </c>
      <c r="CE763" s="68">
        <f t="shared" si="622"/>
        <v>165000</v>
      </c>
      <c r="CF763" s="9">
        <v>10.199999999999999</v>
      </c>
      <c r="CG763" s="9">
        <v>10.1</v>
      </c>
      <c r="CH763" s="9">
        <v>-1.1000000000000001</v>
      </c>
      <c r="CI763" s="9">
        <v>-1.3</v>
      </c>
      <c r="CJ763" s="9">
        <f t="shared" si="645"/>
        <v>-5.2363050483351232</v>
      </c>
      <c r="CK763" s="9">
        <v>0.4</v>
      </c>
      <c r="CL763" s="9">
        <f t="shared" si="646"/>
        <v>1.6111707841031151</v>
      </c>
      <c r="CM763" s="9">
        <v>-0.9</v>
      </c>
      <c r="CN763" t="s">
        <v>1165</v>
      </c>
      <c r="CO763" t="s">
        <v>3151</v>
      </c>
      <c r="CP763" t="s">
        <v>3105</v>
      </c>
      <c r="CQ763" t="s">
        <v>2414</v>
      </c>
      <c r="CR763">
        <v>72</v>
      </c>
      <c r="CS763">
        <v>212</v>
      </c>
      <c r="CU763" t="s">
        <v>3402</v>
      </c>
      <c r="CV763" t="s">
        <v>3090</v>
      </c>
      <c r="CW763">
        <v>0</v>
      </c>
      <c r="CX763">
        <v>0</v>
      </c>
      <c r="CY763">
        <v>0</v>
      </c>
      <c r="CZ763" s="70"/>
      <c r="DA763">
        <v>0</v>
      </c>
    </row>
    <row r="764" spans="1:105" x14ac:dyDescent="0.2">
      <c r="A764" s="44" t="s">
        <v>2372</v>
      </c>
      <c r="B764" s="43" t="s">
        <v>961</v>
      </c>
      <c r="C764" s="43" t="s">
        <v>961</v>
      </c>
      <c r="D764" s="82" t="s">
        <v>961</v>
      </c>
      <c r="E764" s="42" t="str">
        <f t="shared" si="636"/>
        <v xml:space="preserve">Booth, David </v>
      </c>
      <c r="F764" s="42" t="s">
        <v>2501</v>
      </c>
      <c r="G764" s="45" t="s">
        <v>1540</v>
      </c>
      <c r="H764" s="43">
        <v>73</v>
      </c>
      <c r="I764" s="64">
        <v>22</v>
      </c>
      <c r="J764" s="64">
        <v>18</v>
      </c>
      <c r="K764" s="64">
        <v>40</v>
      </c>
      <c r="L764" s="43">
        <v>13</v>
      </c>
      <c r="M764">
        <v>26</v>
      </c>
      <c r="N764">
        <v>228</v>
      </c>
      <c r="O764" s="4">
        <f t="shared" si="637"/>
        <v>9.6491228070175433E-2</v>
      </c>
      <c r="Q764">
        <v>6</v>
      </c>
      <c r="R764">
        <v>0</v>
      </c>
      <c r="S764">
        <v>13</v>
      </c>
      <c r="T764">
        <v>25</v>
      </c>
      <c r="U764" s="4">
        <f t="shared" si="638"/>
        <v>0.34210526315789475</v>
      </c>
      <c r="V764">
        <v>0.8</v>
      </c>
      <c r="W764">
        <v>1</v>
      </c>
      <c r="X764">
        <v>1</v>
      </c>
      <c r="Y764">
        <v>0</v>
      </c>
      <c r="Z764">
        <v>0</v>
      </c>
      <c r="AA764">
        <v>21</v>
      </c>
      <c r="AB764">
        <v>17</v>
      </c>
      <c r="AC764" s="9">
        <f t="shared" si="602"/>
        <v>2.3752969121140146</v>
      </c>
      <c r="AD764" s="9">
        <f t="shared" si="603"/>
        <v>2.3752969121140146</v>
      </c>
      <c r="AE764" s="9">
        <f t="shared" si="604"/>
        <v>0</v>
      </c>
      <c r="AF764" s="9">
        <f t="shared" si="605"/>
        <v>0</v>
      </c>
      <c r="AG764" s="9">
        <f t="shared" si="606"/>
        <v>25.297818230491238</v>
      </c>
      <c r="AH764" s="9">
        <f t="shared" si="607"/>
        <v>20.479186186588141</v>
      </c>
      <c r="AI764" s="58">
        <f t="shared" si="608"/>
        <v>3.0718779279882216</v>
      </c>
      <c r="AJ764" s="58">
        <f t="shared" si="609"/>
        <v>3.3254156769596199</v>
      </c>
      <c r="AK764" s="58">
        <f t="shared" si="610"/>
        <v>0</v>
      </c>
      <c r="AL764" s="58">
        <f t="shared" si="611"/>
        <v>2.22861732030518</v>
      </c>
      <c r="AM764" s="58">
        <f t="shared" si="612"/>
        <v>0.47505938242280288</v>
      </c>
      <c r="AN764" s="58">
        <f t="shared" si="613"/>
        <v>7.2247706422018361</v>
      </c>
      <c r="AO764" s="56">
        <v>996.13333333333321</v>
      </c>
      <c r="AP764" s="56">
        <v>126.3</v>
      </c>
      <c r="AQ764" s="56">
        <v>58.133333333333326</v>
      </c>
      <c r="AR764" s="57">
        <f>SUM(AO764:AQ764)</f>
        <v>1180.5666666666666</v>
      </c>
      <c r="AS764">
        <v>29</v>
      </c>
      <c r="AT764">
        <v>113</v>
      </c>
      <c r="AU764">
        <v>72</v>
      </c>
      <c r="AV764">
        <v>26</v>
      </c>
      <c r="AW764">
        <v>30</v>
      </c>
      <c r="AX764" s="9">
        <f t="shared" si="614"/>
        <v>1.4738684812378238</v>
      </c>
      <c r="AY764" s="9">
        <f t="shared" si="615"/>
        <v>5.7430047717197965</v>
      </c>
      <c r="AZ764" s="9">
        <f t="shared" si="616"/>
        <v>3.6592596775559763</v>
      </c>
      <c r="BA764" s="9">
        <f t="shared" si="617"/>
        <v>1.3213993280063248</v>
      </c>
      <c r="BB764" s="9">
        <f t="shared" si="618"/>
        <v>1.5246915323149901</v>
      </c>
      <c r="BC764" s="33">
        <f t="shared" si="619"/>
        <v>13.645662100456619</v>
      </c>
      <c r="BD764" s="33">
        <f t="shared" si="620"/>
        <v>0.79634703196347023</v>
      </c>
      <c r="BE764" s="33">
        <f t="shared" si="621"/>
        <v>1.7301369863013698</v>
      </c>
      <c r="BF764" s="42">
        <f>BI764-BG764-BH764</f>
        <v>51</v>
      </c>
      <c r="BG764" s="43">
        <v>7</v>
      </c>
      <c r="BH764" s="43">
        <v>0</v>
      </c>
      <c r="BI764" s="43">
        <v>58</v>
      </c>
      <c r="BJ764" s="42">
        <f>BM764-BK764-BL764</f>
        <v>37</v>
      </c>
      <c r="BK764" s="43">
        <v>1</v>
      </c>
      <c r="BL764" s="43">
        <v>7</v>
      </c>
      <c r="BM764" s="43">
        <v>45</v>
      </c>
      <c r="BN764" s="34">
        <f t="shared" si="647"/>
        <v>43.837462801924971</v>
      </c>
      <c r="BO764" s="34">
        <f t="shared" si="648"/>
        <v>74.265120369187073</v>
      </c>
      <c r="BP764" s="33">
        <v>37.424368673024887</v>
      </c>
      <c r="BQ764" s="33">
        <v>-3.53430064393023</v>
      </c>
      <c r="BR764" s="33">
        <v>3.6240805083971876</v>
      </c>
      <c r="BS764" s="33">
        <v>-0.71469171380505003</v>
      </c>
      <c r="BT764" s="33">
        <v>-0.89128667274817219</v>
      </c>
      <c r="BU764" s="9">
        <f t="shared" si="649"/>
        <v>35.908170150938616</v>
      </c>
      <c r="BV764" s="34">
        <f t="shared" si="650"/>
        <v>60.832092188957766</v>
      </c>
      <c r="BW764" s="33">
        <v>4.6291464366547332</v>
      </c>
      <c r="BX764" s="33">
        <v>0.19158567603715307</v>
      </c>
      <c r="BY764" s="33">
        <v>1.0438775375142089</v>
      </c>
      <c r="BZ764" s="33">
        <v>2.0646830007802635</v>
      </c>
      <c r="CA764" s="9">
        <f t="shared" si="651"/>
        <v>7.9292926509863584</v>
      </c>
      <c r="CB764" s="34">
        <f t="shared" si="652"/>
        <v>13.433028180229313</v>
      </c>
      <c r="CC764" s="47">
        <v>69.020172000000002</v>
      </c>
      <c r="CD764">
        <v>3752710</v>
      </c>
      <c r="CE764" s="68">
        <f t="shared" si="622"/>
        <v>4215372.8767123288</v>
      </c>
      <c r="CF764" s="62">
        <v>25.5</v>
      </c>
      <c r="CG764" s="62">
        <v>24.8</v>
      </c>
      <c r="CH764" s="62">
        <v>12.1</v>
      </c>
      <c r="CI764" s="62">
        <v>4.7</v>
      </c>
      <c r="CJ764" s="63">
        <f t="shared" si="645"/>
        <v>6.8864468864468869</v>
      </c>
      <c r="CK764" s="62">
        <v>3</v>
      </c>
      <c r="CL764" s="63">
        <f t="shared" si="646"/>
        <v>4.395604395604396</v>
      </c>
      <c r="CM764" s="62">
        <v>7.5</v>
      </c>
      <c r="CN764" t="s">
        <v>1862</v>
      </c>
      <c r="CO764" t="s">
        <v>3151</v>
      </c>
      <c r="CP764" t="s">
        <v>3105</v>
      </c>
      <c r="CQ764" t="s">
        <v>2414</v>
      </c>
      <c r="CR764">
        <v>72</v>
      </c>
      <c r="CS764">
        <v>212</v>
      </c>
      <c r="CT764">
        <v>10</v>
      </c>
      <c r="CU764" t="s">
        <v>3402</v>
      </c>
      <c r="CZ764" s="72">
        <v>700000</v>
      </c>
      <c r="DA764">
        <v>0</v>
      </c>
    </row>
    <row r="765" spans="1:105" x14ac:dyDescent="0.2">
      <c r="A765" s="44" t="s">
        <v>2372</v>
      </c>
      <c r="B765" s="43"/>
      <c r="C765" s="43" t="s">
        <v>961</v>
      </c>
      <c r="D765" s="82" t="s">
        <v>961</v>
      </c>
      <c r="E765" s="42" t="str">
        <f t="shared" si="636"/>
        <v xml:space="preserve">Brine, David </v>
      </c>
      <c r="F765" s="42" t="s">
        <v>2527</v>
      </c>
      <c r="G765" s="45" t="s">
        <v>2373</v>
      </c>
      <c r="H765" s="43">
        <v>9</v>
      </c>
      <c r="I765" s="64">
        <v>0</v>
      </c>
      <c r="J765" s="64">
        <v>1</v>
      </c>
      <c r="K765" s="64">
        <v>1</v>
      </c>
      <c r="L765" s="43">
        <v>-1</v>
      </c>
      <c r="M765">
        <v>4</v>
      </c>
      <c r="N765">
        <v>3</v>
      </c>
      <c r="O765" s="4">
        <f t="shared" si="637"/>
        <v>0</v>
      </c>
      <c r="Q765">
        <v>0</v>
      </c>
      <c r="R765">
        <v>0</v>
      </c>
      <c r="S765">
        <v>17</v>
      </c>
      <c r="T765">
        <v>27</v>
      </c>
      <c r="U765" s="4">
        <f t="shared" si="638"/>
        <v>0.38636363636363635</v>
      </c>
      <c r="V765">
        <v>7.9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 s="9">
        <f t="shared" si="602"/>
        <v>0</v>
      </c>
      <c r="AD765" s="9">
        <f t="shared" si="603"/>
        <v>0</v>
      </c>
      <c r="AE765" s="9">
        <f t="shared" si="604"/>
        <v>0</v>
      </c>
      <c r="AF765" s="9">
        <f t="shared" si="605"/>
        <v>0</v>
      </c>
      <c r="AG765" s="9">
        <f t="shared" si="606"/>
        <v>0</v>
      </c>
      <c r="AH765" s="9">
        <f t="shared" si="607"/>
        <v>22.973835354179961</v>
      </c>
      <c r="AI765" s="58">
        <f t="shared" si="608"/>
        <v>1.1486917677089981</v>
      </c>
      <c r="AJ765" s="58">
        <f t="shared" si="609"/>
        <v>0</v>
      </c>
      <c r="AK765" s="58">
        <f t="shared" si="610"/>
        <v>0</v>
      </c>
      <c r="AL765" s="58">
        <f t="shared" si="611"/>
        <v>2.2973835354179961</v>
      </c>
      <c r="AM765" s="58">
        <f t="shared" si="612"/>
        <v>0</v>
      </c>
      <c r="AN765" s="58">
        <f t="shared" si="613"/>
        <v>0</v>
      </c>
      <c r="AO765" s="56">
        <v>52.233333333333334</v>
      </c>
      <c r="AP765" s="56">
        <v>1.0166666666666666</v>
      </c>
      <c r="AQ765" s="56">
        <v>1.1000000000000001</v>
      </c>
      <c r="AR765" s="57">
        <f>SUM(AO765:AQ765)</f>
        <v>54.35</v>
      </c>
      <c r="AS765">
        <v>4</v>
      </c>
      <c r="AT765">
        <v>3</v>
      </c>
      <c r="AU765">
        <v>1</v>
      </c>
      <c r="AV765">
        <v>1</v>
      </c>
      <c r="AW765">
        <v>2</v>
      </c>
      <c r="AX765" s="9">
        <f t="shared" si="614"/>
        <v>4.4158233670653173</v>
      </c>
      <c r="AY765" s="9">
        <f t="shared" si="615"/>
        <v>3.3118675252989882</v>
      </c>
      <c r="AZ765" s="9">
        <f t="shared" si="616"/>
        <v>1.1039558417663293</v>
      </c>
      <c r="BA765" s="9">
        <f t="shared" si="617"/>
        <v>1.1039558417663293</v>
      </c>
      <c r="BB765" s="9">
        <f t="shared" si="618"/>
        <v>2.2079116835326587</v>
      </c>
      <c r="BC765" s="33">
        <f t="shared" si="619"/>
        <v>5.8037037037037038</v>
      </c>
      <c r="BD765" s="33">
        <f t="shared" si="620"/>
        <v>0.12222222222222223</v>
      </c>
      <c r="BE765" s="33">
        <f t="shared" si="621"/>
        <v>0.11296296296296296</v>
      </c>
      <c r="BF765" s="42">
        <f>BI765-BG765-BH765</f>
        <v>1</v>
      </c>
      <c r="BG765" s="43">
        <v>0</v>
      </c>
      <c r="BH765" s="43">
        <v>0</v>
      </c>
      <c r="BI765" s="43">
        <v>1</v>
      </c>
      <c r="BJ765" s="42">
        <f>BM765-BK765-BL765</f>
        <v>2</v>
      </c>
      <c r="BK765" s="43">
        <v>0</v>
      </c>
      <c r="BL765" s="43">
        <v>0</v>
      </c>
      <c r="BM765" s="43">
        <v>2</v>
      </c>
      <c r="BN765" s="34">
        <f t="shared" si="647"/>
        <v>0.4514533831306517</v>
      </c>
      <c r="BO765" s="34">
        <f t="shared" si="648"/>
        <v>16.612819986408525</v>
      </c>
      <c r="BP765" s="33">
        <v>-0.50433793699675877</v>
      </c>
      <c r="BQ765" s="33">
        <v>-5.4625754182463786E-2</v>
      </c>
      <c r="BR765" s="33">
        <v>1.1887625612444586</v>
      </c>
      <c r="BS765" s="33">
        <v>-1.3523409722228584E-2</v>
      </c>
      <c r="BT765" s="33">
        <v>0</v>
      </c>
      <c r="BU765" s="9">
        <f t="shared" si="649"/>
        <v>0.61627546034300751</v>
      </c>
      <c r="BV765" s="34">
        <f t="shared" si="650"/>
        <v>22.678029819429899</v>
      </c>
      <c r="BW765" s="33">
        <v>0.23152306818528609</v>
      </c>
      <c r="BX765" s="33">
        <v>2.4078411641454832E-3</v>
      </c>
      <c r="BY765" s="33">
        <v>6.7000572010834036E-2</v>
      </c>
      <c r="BZ765" s="33">
        <v>-0.46575355857262141</v>
      </c>
      <c r="CA765" s="9">
        <f t="shared" si="651"/>
        <v>-0.16482207721235581</v>
      </c>
      <c r="CB765" s="34">
        <f t="shared" si="652"/>
        <v>-6.0652098330213722</v>
      </c>
      <c r="CE765" s="68">
        <f t="shared" si="622"/>
        <v>165000</v>
      </c>
      <c r="CF765" s="62">
        <v>1.3</v>
      </c>
      <c r="CG765" s="62">
        <v>1.2</v>
      </c>
      <c r="CH765" s="62">
        <v>-1</v>
      </c>
      <c r="CI765" s="62">
        <v>-0.3</v>
      </c>
      <c r="CJ765" s="63">
        <f t="shared" si="645"/>
        <v>-10.62573789846517</v>
      </c>
      <c r="CK765" s="62">
        <v>-0.1</v>
      </c>
      <c r="CL765" s="63">
        <f t="shared" si="646"/>
        <v>-3.5419126328217239</v>
      </c>
      <c r="CM765" s="62">
        <v>-0.4</v>
      </c>
      <c r="CN765" t="s">
        <v>1863</v>
      </c>
      <c r="CO765" t="s">
        <v>1864</v>
      </c>
      <c r="CP765" t="s">
        <v>2430</v>
      </c>
      <c r="CQ765" t="s">
        <v>2400</v>
      </c>
      <c r="CR765">
        <v>73</v>
      </c>
      <c r="CS765">
        <v>201</v>
      </c>
      <c r="CT765">
        <v>45</v>
      </c>
      <c r="CU765" t="s">
        <v>3402</v>
      </c>
      <c r="CV765" t="s">
        <v>3090</v>
      </c>
      <c r="CZ765" s="72">
        <v>466666.66666666669</v>
      </c>
      <c r="DA765">
        <v>0</v>
      </c>
    </row>
    <row r="766" spans="1:105" x14ac:dyDescent="0.2">
      <c r="A766" s="38" t="s">
        <v>2452</v>
      </c>
      <c r="B766" t="s">
        <v>961</v>
      </c>
      <c r="C766" t="s">
        <v>961</v>
      </c>
      <c r="D766" t="s">
        <v>961</v>
      </c>
      <c r="E766" t="str">
        <f t="shared" si="636"/>
        <v xml:space="preserve">Larman, Drew </v>
      </c>
      <c r="F766" t="s">
        <v>280</v>
      </c>
      <c r="G766" t="s">
        <v>1537</v>
      </c>
      <c r="H766">
        <v>16</v>
      </c>
      <c r="I766">
        <v>2</v>
      </c>
      <c r="J766">
        <v>0</v>
      </c>
      <c r="K766">
        <f>I766+J766</f>
        <v>2</v>
      </c>
      <c r="L766">
        <v>-3</v>
      </c>
      <c r="M766">
        <v>2</v>
      </c>
      <c r="N766">
        <v>15</v>
      </c>
      <c r="O766" s="4">
        <f t="shared" si="637"/>
        <v>0.13333333333333333</v>
      </c>
      <c r="P766">
        <v>183</v>
      </c>
      <c r="Q766">
        <v>0</v>
      </c>
      <c r="R766">
        <v>0</v>
      </c>
      <c r="S766">
        <v>45</v>
      </c>
      <c r="T766">
        <v>52</v>
      </c>
      <c r="U766" s="4">
        <f t="shared" si="638"/>
        <v>0.46391752577319589</v>
      </c>
      <c r="V766" s="40">
        <v>9.9</v>
      </c>
      <c r="W766">
        <v>0</v>
      </c>
      <c r="X766">
        <v>0</v>
      </c>
      <c r="Y766">
        <v>0</v>
      </c>
      <c r="Z766">
        <v>0</v>
      </c>
      <c r="AA766">
        <f>I766-W766-Y766</f>
        <v>2</v>
      </c>
      <c r="AB766">
        <f>J766-X766-Z766</f>
        <v>0</v>
      </c>
      <c r="AC766" s="9">
        <f t="shared" si="602"/>
        <v>0</v>
      </c>
      <c r="AD766" s="9">
        <f t="shared" si="603"/>
        <v>0</v>
      </c>
      <c r="AE766" s="9">
        <f t="shared" si="604"/>
        <v>0</v>
      </c>
      <c r="AF766" s="9">
        <f t="shared" si="605"/>
        <v>0</v>
      </c>
      <c r="AG766" s="9">
        <f t="shared" si="606"/>
        <v>21.706361169731686</v>
      </c>
      <c r="AH766" s="9">
        <f t="shared" si="607"/>
        <v>0</v>
      </c>
      <c r="AI766" s="6">
        <f t="shared" si="608"/>
        <v>1.6279770877298765</v>
      </c>
      <c r="AJ766" s="6">
        <f t="shared" si="609"/>
        <v>0</v>
      </c>
      <c r="AK766" s="6">
        <f t="shared" si="610"/>
        <v>0</v>
      </c>
      <c r="AL766" s="6">
        <f t="shared" si="611"/>
        <v>3.255954175459753</v>
      </c>
      <c r="AM766" s="6">
        <f t="shared" si="612"/>
        <v>0</v>
      </c>
      <c r="AN766" s="6">
        <f t="shared" si="613"/>
        <v>16.551724137931036</v>
      </c>
      <c r="AO766" s="32">
        <v>110.56666666666666</v>
      </c>
      <c r="AP766" s="32">
        <v>0.35</v>
      </c>
      <c r="AQ766" s="32">
        <v>7.25</v>
      </c>
      <c r="AR766" s="32">
        <v>118.16666666666666</v>
      </c>
      <c r="AS766" s="40">
        <v>4</v>
      </c>
      <c r="AT766" s="40">
        <v>8</v>
      </c>
      <c r="AU766" s="40">
        <v>10</v>
      </c>
      <c r="AV766" s="40">
        <v>4</v>
      </c>
      <c r="AW766" s="40">
        <v>6</v>
      </c>
      <c r="AX766" s="9">
        <f t="shared" si="614"/>
        <v>2.0310296191819468</v>
      </c>
      <c r="AY766" s="9">
        <f t="shared" si="615"/>
        <v>4.0620592383638936</v>
      </c>
      <c r="AZ766" s="9">
        <f t="shared" si="616"/>
        <v>5.0775740479548661</v>
      </c>
      <c r="BA766" s="9">
        <f t="shared" si="617"/>
        <v>2.0310296191819468</v>
      </c>
      <c r="BB766" s="9">
        <f t="shared" si="618"/>
        <v>3.0465444287729198</v>
      </c>
      <c r="BC766" s="9">
        <f t="shared" si="619"/>
        <v>6.9104166666666664</v>
      </c>
      <c r="BD766" s="9">
        <f t="shared" si="620"/>
        <v>0.453125</v>
      </c>
      <c r="BE766" s="9">
        <f t="shared" si="621"/>
        <v>2.1874999999999999E-2</v>
      </c>
      <c r="BF766" s="3">
        <v>3</v>
      </c>
      <c r="BG766" s="3">
        <v>0</v>
      </c>
      <c r="BH766" s="3">
        <v>0</v>
      </c>
      <c r="BI766" s="3">
        <v>3</v>
      </c>
      <c r="BJ766" s="3">
        <v>6</v>
      </c>
      <c r="BK766" s="3">
        <v>0</v>
      </c>
      <c r="BL766" s="3">
        <v>2</v>
      </c>
      <c r="BM766" s="3">
        <v>8</v>
      </c>
      <c r="BN766" s="34">
        <f t="shared" si="647"/>
        <v>1.9679371038174645</v>
      </c>
      <c r="BO766" s="34">
        <f t="shared" si="648"/>
        <v>33.307821221170066</v>
      </c>
      <c r="BP766" s="34">
        <v>1.5181329318102894</v>
      </c>
      <c r="BQ766" s="34">
        <v>-1.8589139658182537E-2</v>
      </c>
      <c r="BR766" s="34">
        <v>-0.11115843134860806</v>
      </c>
      <c r="BS766" s="34">
        <v>-8.1541635756012698E-2</v>
      </c>
      <c r="BT766" s="34">
        <v>0</v>
      </c>
      <c r="BU766" s="34">
        <f t="shared" si="649"/>
        <v>1.3068437250474862</v>
      </c>
      <c r="BV766" s="34">
        <f t="shared" si="650"/>
        <v>22.118652610112605</v>
      </c>
      <c r="BW766" s="34">
        <v>0.43114909072502322</v>
      </c>
      <c r="BX766" s="34">
        <v>1.3924343351477688E-3</v>
      </c>
      <c r="BY766" s="34">
        <v>-0.57767451972952821</v>
      </c>
      <c r="BZ766" s="34">
        <v>0.80622637343933545</v>
      </c>
      <c r="CA766" s="34">
        <f t="shared" si="651"/>
        <v>0.6610933787699782</v>
      </c>
      <c r="CB766" s="34">
        <f t="shared" si="652"/>
        <v>11.189168611057459</v>
      </c>
      <c r="CE766" s="68">
        <f t="shared" si="622"/>
        <v>165000</v>
      </c>
      <c r="CF766" s="9">
        <v>2.8</v>
      </c>
      <c r="CG766" s="9">
        <v>3.2</v>
      </c>
      <c r="CH766" s="9">
        <v>-3.4</v>
      </c>
      <c r="CI766" s="9">
        <v>-0.4</v>
      </c>
      <c r="CJ766" s="9">
        <f t="shared" si="645"/>
        <v>-6.3609859528226878</v>
      </c>
      <c r="CK766" s="9">
        <v>-0.4</v>
      </c>
      <c r="CL766" s="9">
        <f t="shared" si="646"/>
        <v>-6.3609859528226878</v>
      </c>
      <c r="CM766" s="9">
        <v>-0.8</v>
      </c>
      <c r="CN766" t="s">
        <v>1291</v>
      </c>
      <c r="CO766" t="s">
        <v>1292</v>
      </c>
      <c r="CP766" t="s">
        <v>2972</v>
      </c>
      <c r="CQ766" t="s">
        <v>2973</v>
      </c>
      <c r="CR766">
        <v>75</v>
      </c>
      <c r="CS766">
        <v>195</v>
      </c>
      <c r="CU766" t="s">
        <v>3403</v>
      </c>
      <c r="CV766" t="s">
        <v>1202</v>
      </c>
      <c r="CW766">
        <v>0</v>
      </c>
      <c r="CX766">
        <v>0</v>
      </c>
      <c r="CY766">
        <v>0</v>
      </c>
      <c r="CZ766" s="70"/>
      <c r="DA766">
        <v>0</v>
      </c>
    </row>
    <row r="767" spans="1:105" x14ac:dyDescent="0.2">
      <c r="A767" s="44" t="s">
        <v>2372</v>
      </c>
      <c r="B767" s="43" t="s">
        <v>961</v>
      </c>
      <c r="C767" s="43" t="s">
        <v>961</v>
      </c>
      <c r="D767" s="42" t="s">
        <v>961</v>
      </c>
      <c r="E767" s="42" t="str">
        <f t="shared" si="636"/>
        <v xml:space="preserve">Larman, Drew </v>
      </c>
      <c r="F767" s="42" t="s">
        <v>280</v>
      </c>
      <c r="G767" s="45" t="s">
        <v>2373</v>
      </c>
      <c r="H767" s="43">
        <v>6</v>
      </c>
      <c r="I767" s="64">
        <v>0</v>
      </c>
      <c r="J767" s="64">
        <v>1</v>
      </c>
      <c r="K767" s="64">
        <v>1</v>
      </c>
      <c r="L767" s="43">
        <v>1</v>
      </c>
      <c r="M767">
        <v>2</v>
      </c>
      <c r="N767">
        <v>1</v>
      </c>
      <c r="O767" s="4">
        <f t="shared" si="637"/>
        <v>0</v>
      </c>
      <c r="Q767">
        <v>0</v>
      </c>
      <c r="R767">
        <v>0</v>
      </c>
      <c r="S767">
        <v>10</v>
      </c>
      <c r="T767">
        <v>16</v>
      </c>
      <c r="U767" s="4">
        <f t="shared" si="638"/>
        <v>0.38461538461538464</v>
      </c>
      <c r="V767">
        <v>6.9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 s="9">
        <f t="shared" si="602"/>
        <v>0</v>
      </c>
      <c r="AD767" s="9">
        <f t="shared" si="603"/>
        <v>0</v>
      </c>
      <c r="AE767" s="9">
        <f t="shared" si="604"/>
        <v>0</v>
      </c>
      <c r="AF767" s="9">
        <f t="shared" si="605"/>
        <v>0</v>
      </c>
      <c r="AG767" s="9">
        <f t="shared" si="606"/>
        <v>0</v>
      </c>
      <c r="AH767" s="9">
        <f t="shared" si="607"/>
        <v>33.755274261603375</v>
      </c>
      <c r="AI767" s="58">
        <f t="shared" si="608"/>
        <v>1.6877637130801688</v>
      </c>
      <c r="AJ767" s="58">
        <f t="shared" si="609"/>
        <v>0</v>
      </c>
      <c r="AK767" s="58">
        <f t="shared" si="610"/>
        <v>0</v>
      </c>
      <c r="AL767" s="58">
        <f t="shared" si="611"/>
        <v>0</v>
      </c>
      <c r="AM767" s="58">
        <f t="shared" si="612"/>
        <v>0</v>
      </c>
      <c r="AN767" s="58">
        <f t="shared" si="613"/>
        <v>0</v>
      </c>
      <c r="AO767" s="56">
        <v>35.549999999999997</v>
      </c>
      <c r="AP767" s="56">
        <v>0</v>
      </c>
      <c r="AQ767" s="56">
        <v>0.4</v>
      </c>
      <c r="AR767" s="57">
        <f>SUM(AO767:AQ767)</f>
        <v>35.949999999999996</v>
      </c>
      <c r="AS767">
        <v>1</v>
      </c>
      <c r="AT767">
        <v>5</v>
      </c>
      <c r="AU767">
        <v>2</v>
      </c>
      <c r="AV767">
        <v>0</v>
      </c>
      <c r="AW767">
        <v>1</v>
      </c>
      <c r="AX767" s="9">
        <f t="shared" si="614"/>
        <v>1.6689847009735748</v>
      </c>
      <c r="AY767" s="9">
        <f t="shared" si="615"/>
        <v>8.3449235048678734</v>
      </c>
      <c r="AZ767" s="9">
        <f t="shared" si="616"/>
        <v>3.3379694019471495</v>
      </c>
      <c r="BA767" s="9">
        <f t="shared" si="617"/>
        <v>0</v>
      </c>
      <c r="BB767" s="9">
        <f t="shared" si="618"/>
        <v>1.6689847009735748</v>
      </c>
      <c r="BC767" s="33">
        <f t="shared" si="619"/>
        <v>5.9249999999999998</v>
      </c>
      <c r="BD767" s="33">
        <f t="shared" si="620"/>
        <v>6.6666666666666666E-2</v>
      </c>
      <c r="BE767" s="33">
        <f t="shared" si="621"/>
        <v>0</v>
      </c>
      <c r="BF767" s="42">
        <f>BI767-BG767-BH767</f>
        <v>1</v>
      </c>
      <c r="BG767" s="43">
        <v>0</v>
      </c>
      <c r="BH767" s="43">
        <v>0</v>
      </c>
      <c r="BI767" s="43">
        <v>1</v>
      </c>
      <c r="BJ767" s="42">
        <f>BM767-BK767-BL767</f>
        <v>0</v>
      </c>
      <c r="BK767" s="43">
        <v>0</v>
      </c>
      <c r="BL767" s="43">
        <v>0</v>
      </c>
      <c r="BM767" s="43">
        <v>0</v>
      </c>
      <c r="BN767" s="34">
        <f t="shared" si="647"/>
        <v>-0.11600134849968258</v>
      </c>
      <c r="BO767" s="34">
        <f t="shared" si="648"/>
        <v>-6.4534825312758048</v>
      </c>
      <c r="BP767" s="33">
        <v>-0.10448569287209677</v>
      </c>
      <c r="BQ767" s="33">
        <v>0</v>
      </c>
      <c r="BR767" s="33">
        <v>-0.2645911797650542</v>
      </c>
      <c r="BS767" s="33">
        <v>-4.9176035353558495E-3</v>
      </c>
      <c r="BT767" s="33">
        <v>0</v>
      </c>
      <c r="BU767" s="9">
        <f t="shared" si="649"/>
        <v>-0.37399447617250681</v>
      </c>
      <c r="BV767" s="34">
        <f t="shared" si="650"/>
        <v>-20.806368632684663</v>
      </c>
      <c r="BW767" s="33">
        <v>0.41249486710959549</v>
      </c>
      <c r="BX767" s="33">
        <v>0</v>
      </c>
      <c r="BY767" s="33">
        <v>2.4363844367576021E-2</v>
      </c>
      <c r="BZ767" s="33">
        <v>-0.17886558380434722</v>
      </c>
      <c r="CA767" s="9">
        <f t="shared" si="651"/>
        <v>0.25799312767282423</v>
      </c>
      <c r="CB767" s="34">
        <f t="shared" si="652"/>
        <v>14.352886101408862</v>
      </c>
      <c r="CE767" s="68">
        <f t="shared" si="622"/>
        <v>165000</v>
      </c>
      <c r="CF767" s="62">
        <v>0.7</v>
      </c>
      <c r="CG767" s="62">
        <v>0.6</v>
      </c>
      <c r="CH767" s="62">
        <v>1</v>
      </c>
      <c r="CI767" s="62">
        <v>0</v>
      </c>
      <c r="CJ767" s="63">
        <f t="shared" si="645"/>
        <v>0</v>
      </c>
      <c r="CK767" s="62">
        <v>0.2</v>
      </c>
      <c r="CL767" s="63">
        <f t="shared" si="646"/>
        <v>11.004126547455298</v>
      </c>
      <c r="CM767" s="62">
        <v>0.2</v>
      </c>
      <c r="CN767" t="s">
        <v>1905</v>
      </c>
      <c r="CO767" t="s">
        <v>3567</v>
      </c>
      <c r="CP767" t="s">
        <v>3131</v>
      </c>
      <c r="CQ767" t="s">
        <v>2414</v>
      </c>
      <c r="CR767">
        <v>75</v>
      </c>
      <c r="CS767">
        <v>195</v>
      </c>
      <c r="CT767">
        <v>50</v>
      </c>
      <c r="CU767" t="s">
        <v>3401</v>
      </c>
      <c r="CV767" t="s">
        <v>3090</v>
      </c>
      <c r="CZ767" s="72">
        <v>468333.33333333331</v>
      </c>
      <c r="DA767">
        <v>0</v>
      </c>
    </row>
    <row r="768" spans="1:105" x14ac:dyDescent="0.2">
      <c r="A768" s="38" t="s">
        <v>2452</v>
      </c>
      <c r="B768" t="s">
        <v>961</v>
      </c>
      <c r="C768" t="s">
        <v>961</v>
      </c>
      <c r="D768" t="s">
        <v>961</v>
      </c>
      <c r="E768" t="str">
        <f t="shared" si="636"/>
        <v xml:space="preserve">Campbell, Gregory </v>
      </c>
      <c r="F768" t="s">
        <v>1364</v>
      </c>
      <c r="G768" t="s">
        <v>1537</v>
      </c>
      <c r="H768">
        <v>79</v>
      </c>
      <c r="I768">
        <v>6</v>
      </c>
      <c r="J768">
        <v>3</v>
      </c>
      <c r="K768">
        <f>I768+J768</f>
        <v>9</v>
      </c>
      <c r="L768">
        <v>-10</v>
      </c>
      <c r="M768">
        <v>66</v>
      </c>
      <c r="N768">
        <v>103</v>
      </c>
      <c r="O768" s="4">
        <f t="shared" si="637"/>
        <v>5.8252427184466021E-2</v>
      </c>
      <c r="P768">
        <v>1231</v>
      </c>
      <c r="Q768">
        <v>0</v>
      </c>
      <c r="R768">
        <v>0</v>
      </c>
      <c r="S768">
        <v>266</v>
      </c>
      <c r="T768">
        <v>322</v>
      </c>
      <c r="U768" s="4">
        <f t="shared" si="638"/>
        <v>0.45238095238095238</v>
      </c>
      <c r="V768" s="40">
        <v>12.2</v>
      </c>
      <c r="W768">
        <v>0</v>
      </c>
      <c r="X768">
        <v>0</v>
      </c>
      <c r="Y768">
        <v>1</v>
      </c>
      <c r="Z768">
        <v>0</v>
      </c>
      <c r="AA768">
        <f>I768-W768-Y768</f>
        <v>5</v>
      </c>
      <c r="AB768">
        <f>J768-X768-Z768</f>
        <v>3</v>
      </c>
      <c r="AC768" s="9">
        <f t="shared" si="602"/>
        <v>0</v>
      </c>
      <c r="AD768" s="9">
        <f t="shared" si="603"/>
        <v>0</v>
      </c>
      <c r="AE768" s="9">
        <f t="shared" si="604"/>
        <v>1.4400000000000002</v>
      </c>
      <c r="AF768" s="9">
        <f t="shared" si="605"/>
        <v>0</v>
      </c>
      <c r="AG768" s="9">
        <f t="shared" si="606"/>
        <v>9.64811191809825</v>
      </c>
      <c r="AH768" s="9">
        <f t="shared" si="607"/>
        <v>5.78886715085895</v>
      </c>
      <c r="AI768" s="6">
        <f t="shared" si="608"/>
        <v>1.4472167877147375</v>
      </c>
      <c r="AJ768" s="6">
        <f t="shared" si="609"/>
        <v>0</v>
      </c>
      <c r="AK768" s="6">
        <f t="shared" si="610"/>
        <v>0.28800000000000003</v>
      </c>
      <c r="AL768" s="6">
        <f t="shared" si="611"/>
        <v>2.5085090987055452</v>
      </c>
      <c r="AM768" s="6">
        <f t="shared" si="612"/>
        <v>0</v>
      </c>
      <c r="AN768" s="6">
        <f t="shared" si="613"/>
        <v>7.7760000000000016</v>
      </c>
      <c r="AO768" s="32">
        <v>621.88333333333333</v>
      </c>
      <c r="AP768" s="32">
        <v>4.3499999999999996</v>
      </c>
      <c r="AQ768" s="32">
        <v>208.33333333333331</v>
      </c>
      <c r="AR768" s="32">
        <v>834.56666666666672</v>
      </c>
      <c r="AS768" s="40">
        <v>31</v>
      </c>
      <c r="AT768" s="40">
        <v>89</v>
      </c>
      <c r="AU768" s="40">
        <v>46</v>
      </c>
      <c r="AV768" s="40">
        <v>15</v>
      </c>
      <c r="AW768" s="40">
        <v>26</v>
      </c>
      <c r="AX768" s="9">
        <f t="shared" si="614"/>
        <v>2.228701521747813</v>
      </c>
      <c r="AY768" s="9">
        <f t="shared" si="615"/>
        <v>6.398530175340496</v>
      </c>
      <c r="AZ768" s="9">
        <f t="shared" si="616"/>
        <v>3.3071054838838516</v>
      </c>
      <c r="BA768" s="9">
        <f t="shared" si="617"/>
        <v>1.0784039621360386</v>
      </c>
      <c r="BB768" s="9">
        <f t="shared" si="618"/>
        <v>1.8692335343691335</v>
      </c>
      <c r="BC768" s="9">
        <f t="shared" si="619"/>
        <v>7.8719409282700417</v>
      </c>
      <c r="BD768" s="9">
        <f t="shared" si="620"/>
        <v>2.6371308016877633</v>
      </c>
      <c r="BE768" s="9">
        <f t="shared" si="621"/>
        <v>5.5063291139240501E-2</v>
      </c>
      <c r="BF768" s="3">
        <v>15</v>
      </c>
      <c r="BG768" s="3">
        <v>0</v>
      </c>
      <c r="BH768" s="3">
        <v>1</v>
      </c>
      <c r="BI768" s="3">
        <v>16</v>
      </c>
      <c r="BJ768" s="3">
        <v>26</v>
      </c>
      <c r="BK768" s="3">
        <v>0</v>
      </c>
      <c r="BL768" s="3">
        <v>27</v>
      </c>
      <c r="BM768" s="3">
        <v>53</v>
      </c>
      <c r="BN768" s="34">
        <f t="shared" si="647"/>
        <v>4.2158514402258485</v>
      </c>
      <c r="BO768" s="34">
        <f t="shared" si="648"/>
        <v>10.103090882036621</v>
      </c>
      <c r="BP768" s="34">
        <v>-2.5324661235665795</v>
      </c>
      <c r="BQ768" s="34">
        <v>-0.23103645003741155</v>
      </c>
      <c r="BR768" s="34">
        <v>-0.78507013982372353</v>
      </c>
      <c r="BS768" s="34">
        <v>0.11821122491984251</v>
      </c>
      <c r="BT768" s="34">
        <v>0</v>
      </c>
      <c r="BU768" s="34">
        <f t="shared" si="649"/>
        <v>-3.4303614885078719</v>
      </c>
      <c r="BV768" s="34">
        <f t="shared" si="650"/>
        <v>-8.2207009350350404</v>
      </c>
      <c r="BW768" s="34">
        <v>5.261580146490477</v>
      </c>
      <c r="BX768" s="34">
        <v>1.7305969593979408E-2</v>
      </c>
      <c r="BY768" s="34">
        <v>4.6966982943934434</v>
      </c>
      <c r="BZ768" s="34">
        <v>-2.3293714817441797</v>
      </c>
      <c r="CA768" s="34">
        <f t="shared" si="651"/>
        <v>7.6462129287337204</v>
      </c>
      <c r="CB768" s="34">
        <f t="shared" si="652"/>
        <v>18.323791817071662</v>
      </c>
      <c r="CC768" s="15">
        <v>38</v>
      </c>
      <c r="CD768" s="7">
        <v>165000</v>
      </c>
      <c r="CE768" s="68">
        <f t="shared" si="622"/>
        <v>165000</v>
      </c>
      <c r="CF768" s="9">
        <v>14.2</v>
      </c>
      <c r="CG768" s="9">
        <v>21.3</v>
      </c>
      <c r="CH768" s="9">
        <v>-12.8</v>
      </c>
      <c r="CI768" s="9">
        <v>-3.1</v>
      </c>
      <c r="CJ768" s="9">
        <f t="shared" si="645"/>
        <v>-5.9202673669133441</v>
      </c>
      <c r="CK768" s="9">
        <v>-0.5</v>
      </c>
      <c r="CL768" s="9">
        <f t="shared" si="646"/>
        <v>-0.95488183337312005</v>
      </c>
      <c r="CM768" s="9">
        <v>-3.6</v>
      </c>
      <c r="CN768" t="s">
        <v>3477</v>
      </c>
      <c r="CO768" t="s">
        <v>2233</v>
      </c>
      <c r="CP768" t="s">
        <v>2427</v>
      </c>
      <c r="CQ768" t="s">
        <v>2400</v>
      </c>
      <c r="CR768">
        <v>72</v>
      </c>
      <c r="CS768">
        <v>194</v>
      </c>
      <c r="CT768">
        <v>11</v>
      </c>
      <c r="CU768" t="s">
        <v>3402</v>
      </c>
      <c r="CV768" t="s">
        <v>2382</v>
      </c>
      <c r="CW768">
        <v>0</v>
      </c>
      <c r="CX768">
        <v>0</v>
      </c>
      <c r="CY768">
        <v>0</v>
      </c>
      <c r="CZ768" s="70"/>
      <c r="DA768">
        <v>0</v>
      </c>
    </row>
    <row r="769" spans="1:105" x14ac:dyDescent="0.2">
      <c r="A769" s="38" t="s">
        <v>2452</v>
      </c>
      <c r="B769" t="s">
        <v>956</v>
      </c>
      <c r="C769" t="s">
        <v>961</v>
      </c>
      <c r="D769" t="s">
        <v>961</v>
      </c>
      <c r="E769" t="str">
        <f t="shared" si="636"/>
        <v xml:space="preserve">Campbell, Gregory </v>
      </c>
      <c r="F769" s="42" t="s">
        <v>1364</v>
      </c>
      <c r="G769" t="s">
        <v>1524</v>
      </c>
      <c r="H769">
        <v>65</v>
      </c>
      <c r="I769">
        <v>1</v>
      </c>
      <c r="J769">
        <v>6</v>
      </c>
      <c r="K769">
        <f>I769+J769</f>
        <v>7</v>
      </c>
      <c r="L769">
        <v>-6</v>
      </c>
      <c r="M769">
        <v>64</v>
      </c>
      <c r="N769">
        <v>17</v>
      </c>
      <c r="O769" s="4">
        <f t="shared" si="637"/>
        <v>5.8823529411764705E-2</v>
      </c>
      <c r="P769">
        <v>1383</v>
      </c>
      <c r="Q769">
        <v>0</v>
      </c>
      <c r="R769">
        <v>0</v>
      </c>
      <c r="S769">
        <v>0</v>
      </c>
      <c r="T769">
        <v>0</v>
      </c>
      <c r="U769" s="4">
        <f t="shared" si="638"/>
        <v>0</v>
      </c>
      <c r="V769" s="40">
        <v>0</v>
      </c>
      <c r="W769">
        <v>0</v>
      </c>
      <c r="X769">
        <v>0</v>
      </c>
      <c r="Y769">
        <v>0</v>
      </c>
      <c r="Z769">
        <v>0</v>
      </c>
      <c r="AA769">
        <f>I769-W769-Y769</f>
        <v>1</v>
      </c>
      <c r="AB769">
        <f>J769-X769-Z769</f>
        <v>6</v>
      </c>
      <c r="AC769" s="9">
        <f t="shared" si="602"/>
        <v>0</v>
      </c>
      <c r="AD769" s="9">
        <f t="shared" si="603"/>
        <v>0</v>
      </c>
      <c r="AE769" s="9">
        <f t="shared" si="604"/>
        <v>0</v>
      </c>
      <c r="AF769" s="9">
        <f t="shared" si="605"/>
        <v>0</v>
      </c>
      <c r="AG769" s="9">
        <f t="shared" si="606"/>
        <v>1.4839853250340083</v>
      </c>
      <c r="AH769" s="9">
        <f t="shared" si="607"/>
        <v>8.9039119502040496</v>
      </c>
      <c r="AI769" s="6">
        <f t="shared" si="608"/>
        <v>2.6711735850612146</v>
      </c>
      <c r="AJ769" s="6">
        <f t="shared" si="609"/>
        <v>0</v>
      </c>
      <c r="AK769" s="6">
        <f t="shared" si="610"/>
        <v>0.2453820462136187</v>
      </c>
      <c r="AL769" s="6">
        <f t="shared" si="611"/>
        <v>3.264767715074818</v>
      </c>
      <c r="AM769" s="6">
        <f t="shared" si="612"/>
        <v>0</v>
      </c>
      <c r="AN769" s="6">
        <f t="shared" si="613"/>
        <v>6.1345511553404677</v>
      </c>
      <c r="AO769" s="33">
        <v>808.63333333333321</v>
      </c>
      <c r="AP769" s="33">
        <v>4.8166666666666664</v>
      </c>
      <c r="AQ769" s="33">
        <v>244.51666666666668</v>
      </c>
      <c r="AR769" s="32">
        <v>1057.9666666666665</v>
      </c>
      <c r="AS769" s="40">
        <v>89</v>
      </c>
      <c r="AT769" s="40">
        <v>49</v>
      </c>
      <c r="AU769" s="40">
        <v>10</v>
      </c>
      <c r="AV769" s="40">
        <v>28</v>
      </c>
      <c r="AW769" s="40">
        <v>9</v>
      </c>
      <c r="AX769" s="9">
        <f t="shared" si="614"/>
        <v>5.0474180030876843</v>
      </c>
      <c r="AY769" s="9">
        <f t="shared" si="615"/>
        <v>2.7789155297898489</v>
      </c>
      <c r="AZ769" s="9">
        <f t="shared" si="616"/>
        <v>0.56712561832445907</v>
      </c>
      <c r="BA769" s="9">
        <f t="shared" si="617"/>
        <v>1.5879517313084852</v>
      </c>
      <c r="BB769" s="9">
        <f t="shared" si="618"/>
        <v>0.51041305649201307</v>
      </c>
      <c r="BC769" s="9">
        <f t="shared" si="619"/>
        <v>12.440512820512819</v>
      </c>
      <c r="BD769" s="9">
        <f t="shared" si="620"/>
        <v>3.7617948717948719</v>
      </c>
      <c r="BE769" s="9">
        <f t="shared" si="621"/>
        <v>7.4102564102564106E-2</v>
      </c>
      <c r="BF769" s="3">
        <v>36</v>
      </c>
      <c r="BG769" s="3">
        <v>0</v>
      </c>
      <c r="BH769" s="3">
        <v>1</v>
      </c>
      <c r="BI769" s="3">
        <v>37</v>
      </c>
      <c r="BJ769" s="3">
        <v>44</v>
      </c>
      <c r="BK769" s="3">
        <v>0</v>
      </c>
      <c r="BL769" s="3">
        <v>25</v>
      </c>
      <c r="BM769" s="3">
        <v>69</v>
      </c>
      <c r="BN769" s="34">
        <f t="shared" si="647"/>
        <v>10.539781473347956</v>
      </c>
      <c r="BO769" s="34">
        <f t="shared" si="648"/>
        <v>19.924600283590458</v>
      </c>
      <c r="BP769" s="34">
        <v>1.0976626459719327</v>
      </c>
      <c r="BQ769" s="34">
        <v>-0.16053700688355504</v>
      </c>
      <c r="BR769" s="34">
        <v>-0.55207360354054058</v>
      </c>
      <c r="BS769" s="34">
        <v>-0.5159849838846966</v>
      </c>
      <c r="BT769" s="34">
        <v>0</v>
      </c>
      <c r="BU769" s="34">
        <f t="shared" si="649"/>
        <v>-0.13093294833685942</v>
      </c>
      <c r="BV769" s="34">
        <f t="shared" si="650"/>
        <v>-0.24751809761528615</v>
      </c>
      <c r="BW769" s="34">
        <v>7.1715602095182982</v>
      </c>
      <c r="BX769" s="34">
        <v>0.14843130499759416</v>
      </c>
      <c r="BY769" s="34">
        <v>10.905850786167939</v>
      </c>
      <c r="BZ769" s="34">
        <v>-7.5551278789990146</v>
      </c>
      <c r="CA769" s="34">
        <f t="shared" si="651"/>
        <v>10.670714421684815</v>
      </c>
      <c r="CB769" s="34">
        <f t="shared" si="652"/>
        <v>20.172118381205742</v>
      </c>
      <c r="CC769" s="15">
        <v>40</v>
      </c>
      <c r="CD769" s="7">
        <v>439857</v>
      </c>
      <c r="CE769" s="68">
        <f t="shared" si="622"/>
        <v>554896.5230769231</v>
      </c>
      <c r="CF769" s="9">
        <v>18.899999999999999</v>
      </c>
      <c r="CG769" s="9">
        <v>29.1</v>
      </c>
      <c r="CH769" s="9">
        <v>-4.4000000000000004</v>
      </c>
      <c r="CI769" s="9">
        <v>-1.8</v>
      </c>
      <c r="CJ769" s="9">
        <f t="shared" si="645"/>
        <v>-2.7537673066625872</v>
      </c>
      <c r="CK769" s="9">
        <v>1.5</v>
      </c>
      <c r="CL769" s="9">
        <f t="shared" si="646"/>
        <v>2.2948060888854891</v>
      </c>
      <c r="CM769" s="9">
        <v>-0.3</v>
      </c>
      <c r="CN769" t="s">
        <v>3229</v>
      </c>
      <c r="CO769" t="s">
        <v>1560</v>
      </c>
      <c r="CP769" t="s">
        <v>2427</v>
      </c>
      <c r="CQ769" t="s">
        <v>2400</v>
      </c>
      <c r="CR769">
        <v>77</v>
      </c>
      <c r="CS769">
        <v>235</v>
      </c>
      <c r="CU769" t="s">
        <v>3402</v>
      </c>
      <c r="CV769" t="s">
        <v>2382</v>
      </c>
      <c r="CW769">
        <v>0</v>
      </c>
      <c r="CX769">
        <v>0</v>
      </c>
      <c r="CY769">
        <v>0</v>
      </c>
      <c r="CZ769" s="70"/>
      <c r="DA769">
        <v>0</v>
      </c>
    </row>
    <row r="770" spans="1:105" x14ac:dyDescent="0.2">
      <c r="A770" s="44" t="s">
        <v>2372</v>
      </c>
      <c r="B770" s="46" t="s">
        <v>961</v>
      </c>
      <c r="C770" s="43" t="s">
        <v>961</v>
      </c>
      <c r="D770" s="82" t="s">
        <v>961</v>
      </c>
      <c r="E770" s="42" t="str">
        <f t="shared" si="636"/>
        <v xml:space="preserve">Campbell, Gregory </v>
      </c>
      <c r="F770" s="42" t="s">
        <v>1364</v>
      </c>
      <c r="G770" s="45" t="s">
        <v>2373</v>
      </c>
      <c r="H770" s="43">
        <v>81</v>
      </c>
      <c r="I770" s="64">
        <v>5</v>
      </c>
      <c r="J770" s="64">
        <v>13</v>
      </c>
      <c r="K770" s="64">
        <v>18</v>
      </c>
      <c r="L770" s="43">
        <v>-12</v>
      </c>
      <c r="M770">
        <v>72</v>
      </c>
      <c r="N770">
        <v>113</v>
      </c>
      <c r="O770" s="4">
        <f t="shared" si="637"/>
        <v>4.4247787610619468E-2</v>
      </c>
      <c r="Q770">
        <v>1</v>
      </c>
      <c r="R770">
        <v>0</v>
      </c>
      <c r="S770">
        <v>235</v>
      </c>
      <c r="T770">
        <v>225</v>
      </c>
      <c r="U770" s="4">
        <f t="shared" si="638"/>
        <v>0.51086956521739135</v>
      </c>
      <c r="V770">
        <v>9.5</v>
      </c>
      <c r="W770">
        <v>0</v>
      </c>
      <c r="X770">
        <v>0</v>
      </c>
      <c r="Y770">
        <v>2</v>
      </c>
      <c r="Z770">
        <v>1</v>
      </c>
      <c r="AA770">
        <v>3</v>
      </c>
      <c r="AB770">
        <v>12</v>
      </c>
      <c r="AC770" s="9">
        <f t="shared" ref="AC770:AC833" si="653">IF(AP770=0,0,W770/AP770*300)</f>
        <v>0</v>
      </c>
      <c r="AD770" s="9">
        <f t="shared" ref="AD770:AD833" si="654">IF(AP770=0,0,X770/AP770*300)</f>
        <v>0</v>
      </c>
      <c r="AE770" s="9">
        <f t="shared" ref="AE770:AE833" si="655">IF(AQ770=0,0,Y770/AQ770*300)</f>
        <v>2.8623678142641329</v>
      </c>
      <c r="AF770" s="9">
        <f t="shared" ref="AF770:AF833" si="656">IF(AQ770=0,0,Z770/AQ770*300)</f>
        <v>1.4311839071320664</v>
      </c>
      <c r="AG770" s="9">
        <f t="shared" ref="AG770:AG833" si="657">AA770/AO770*1200</f>
        <v>4.5683346728141787</v>
      </c>
      <c r="AH770" s="9">
        <f t="shared" ref="AH770:AH833" si="658">AB770/AO770*1200</f>
        <v>18.273338691256715</v>
      </c>
      <c r="AI770" s="58">
        <f t="shared" ref="AI770:AI833" si="659">IF(AO770=0,0,BF770/AO770*60)</f>
        <v>1.5989171354849625</v>
      </c>
      <c r="AJ770" s="58">
        <f t="shared" ref="AJ770:AJ833" si="660">IF(AP770=0,0,BG770/AP770*60)</f>
        <v>0</v>
      </c>
      <c r="AK770" s="58">
        <f t="shared" ref="AK770:AK833" si="661">IF(AQ770=0,0,BH770/AQ770*60)</f>
        <v>0.85871034427923987</v>
      </c>
      <c r="AL770" s="58">
        <f t="shared" ref="AL770:AL833" si="662">IF(AO770=0,0,BJ770/AO770*60)</f>
        <v>2.7410008036885074</v>
      </c>
      <c r="AM770" s="58">
        <f t="shared" ref="AM770:AM833" si="663">IF(AP770=0,0,BK770/AP770*60)</f>
        <v>0</v>
      </c>
      <c r="AN770" s="58">
        <f t="shared" ref="AN770:AN833" si="664">IF(AQ770=0,0,BL770/AQ770*60)</f>
        <v>7.1559195356603329</v>
      </c>
      <c r="AO770" s="56">
        <v>788.0333333333333</v>
      </c>
      <c r="AP770" s="56">
        <v>10.4</v>
      </c>
      <c r="AQ770" s="56">
        <v>209.61666666666667</v>
      </c>
      <c r="AR770" s="57">
        <f>SUM(AO770:AQ770)</f>
        <v>1008.05</v>
      </c>
      <c r="AS770">
        <v>35</v>
      </c>
      <c r="AT770">
        <v>156</v>
      </c>
      <c r="AU770">
        <v>37</v>
      </c>
      <c r="AV770">
        <v>18</v>
      </c>
      <c r="AW770">
        <v>12</v>
      </c>
      <c r="AX770" s="9">
        <f t="shared" ref="AX770:AX833" si="665">AS770/AR770*60</f>
        <v>2.0832299985119787</v>
      </c>
      <c r="AY770" s="9">
        <f t="shared" ref="AY770:AY833" si="666">AT770/AR770*60</f>
        <v>9.285253707653391</v>
      </c>
      <c r="AZ770" s="9">
        <f t="shared" ref="AZ770:AZ833" si="667">AU770/AR770*60</f>
        <v>2.2022717127126632</v>
      </c>
      <c r="BA770" s="9">
        <f t="shared" ref="BA770:BA833" si="668">AV770/AR770*60</f>
        <v>1.0713754278061605</v>
      </c>
      <c r="BB770" s="9">
        <f t="shared" ref="BB770:BB833" si="669">AW770/AR770*60</f>
        <v>0.71425028520410705</v>
      </c>
      <c r="BC770" s="33">
        <f t="shared" ref="BC770:BC833" si="670">AO770/H770</f>
        <v>9.7288065843621396</v>
      </c>
      <c r="BD770" s="33">
        <f t="shared" ref="BD770:BD833" si="671">AQ770/H770</f>
        <v>2.5878600823045268</v>
      </c>
      <c r="BE770" s="33">
        <f t="shared" ref="BE770:BE833" si="672">AP770/H770</f>
        <v>0.12839506172839507</v>
      </c>
      <c r="BF770" s="42">
        <f>BI770-BG770-BH770</f>
        <v>21</v>
      </c>
      <c r="BG770" s="43">
        <v>0</v>
      </c>
      <c r="BH770" s="43">
        <v>3</v>
      </c>
      <c r="BI770" s="43">
        <v>24</v>
      </c>
      <c r="BJ770" s="42">
        <f>BM770-BK770-BL770</f>
        <v>36</v>
      </c>
      <c r="BK770" s="43">
        <v>0</v>
      </c>
      <c r="BL770" s="43">
        <v>25</v>
      </c>
      <c r="BM770" s="43">
        <v>61</v>
      </c>
      <c r="BN770" s="34">
        <f t="shared" si="647"/>
        <v>6.1424910465686713</v>
      </c>
      <c r="BO770" s="34">
        <f t="shared" si="648"/>
        <v>12.18687772743152</v>
      </c>
      <c r="BP770" s="33">
        <v>-0.51862643707877976</v>
      </c>
      <c r="BQ770" s="33">
        <v>-0.55879460016159677</v>
      </c>
      <c r="BR770" s="33">
        <v>-2.6528930367525985</v>
      </c>
      <c r="BS770" s="33">
        <v>4.1508948467032729</v>
      </c>
      <c r="BT770" s="33">
        <v>0</v>
      </c>
      <c r="BU770" s="9">
        <f t="shared" si="649"/>
        <v>0.4205807727102977</v>
      </c>
      <c r="BV770" s="34">
        <f t="shared" si="650"/>
        <v>0.83444426905470515</v>
      </c>
      <c r="BW770" s="33">
        <v>2.4017902218449461</v>
      </c>
      <c r="BX770" s="33">
        <v>2.4631030925029218E-2</v>
      </c>
      <c r="BY770" s="33">
        <v>3.4930938076140339</v>
      </c>
      <c r="BZ770" s="33">
        <v>-0.1976047865256354</v>
      </c>
      <c r="CA770" s="9">
        <f t="shared" si="651"/>
        <v>5.7219102738583736</v>
      </c>
      <c r="CB770" s="34">
        <f t="shared" si="652"/>
        <v>11.352433458376813</v>
      </c>
      <c r="CC770" s="47">
        <v>38.692928000000002</v>
      </c>
      <c r="CD770">
        <v>165000</v>
      </c>
      <c r="CE770" s="68">
        <f t="shared" ref="CE770:CE833" si="673">IF(CD770&gt;165000, CD770/H770*82, 165000)</f>
        <v>165000</v>
      </c>
      <c r="CF770" s="62">
        <v>19.399999999999999</v>
      </c>
      <c r="CG770" s="62">
        <v>25.9</v>
      </c>
      <c r="CH770" s="62">
        <v>-13.9</v>
      </c>
      <c r="CI770" s="62">
        <v>-2.2000000000000002</v>
      </c>
      <c r="CJ770" s="63">
        <f t="shared" si="645"/>
        <v>-3.582867379621085</v>
      </c>
      <c r="CK770" s="62">
        <v>-1.4</v>
      </c>
      <c r="CL770" s="63">
        <f t="shared" si="646"/>
        <v>-2.2800065143043264</v>
      </c>
      <c r="CM770" s="62">
        <v>-3.6</v>
      </c>
      <c r="CN770" t="s">
        <v>1927</v>
      </c>
      <c r="CO770" t="s">
        <v>2233</v>
      </c>
      <c r="CP770" t="s">
        <v>2427</v>
      </c>
      <c r="CQ770" t="s">
        <v>2400</v>
      </c>
      <c r="CR770">
        <v>72</v>
      </c>
      <c r="CS770">
        <v>194</v>
      </c>
      <c r="CT770">
        <v>11</v>
      </c>
      <c r="CU770" t="s">
        <v>3402</v>
      </c>
      <c r="CZ770" s="72">
        <v>500000</v>
      </c>
      <c r="DA770">
        <v>0</v>
      </c>
    </row>
    <row r="771" spans="1:105" x14ac:dyDescent="0.2">
      <c r="A771" s="44" t="s">
        <v>2372</v>
      </c>
      <c r="B771" s="43" t="s">
        <v>956</v>
      </c>
      <c r="C771" s="43" t="s">
        <v>961</v>
      </c>
      <c r="D771" s="42" t="s">
        <v>961</v>
      </c>
      <c r="E771" s="42" t="str">
        <f t="shared" si="636"/>
        <v xml:space="preserve">Cullimore, Jassen </v>
      </c>
      <c r="F771" s="42" t="s">
        <v>2583</v>
      </c>
      <c r="G771" s="45" t="s">
        <v>2374</v>
      </c>
      <c r="H771" s="43">
        <v>65</v>
      </c>
      <c r="I771" s="64">
        <v>3</v>
      </c>
      <c r="J771" s="64">
        <v>10</v>
      </c>
      <c r="K771" s="64">
        <v>13</v>
      </c>
      <c r="L771" s="43">
        <v>21</v>
      </c>
      <c r="M771">
        <v>38</v>
      </c>
      <c r="N771">
        <v>55</v>
      </c>
      <c r="O771" s="4">
        <f t="shared" si="637"/>
        <v>5.4545454545454543E-2</v>
      </c>
      <c r="Q771">
        <v>1</v>
      </c>
      <c r="R771">
        <v>0</v>
      </c>
      <c r="S771">
        <v>1</v>
      </c>
      <c r="T771">
        <v>0</v>
      </c>
      <c r="U771" s="4">
        <f t="shared" si="638"/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10</v>
      </c>
      <c r="AC771" s="9">
        <f t="shared" si="653"/>
        <v>0</v>
      </c>
      <c r="AD771" s="9">
        <f t="shared" si="654"/>
        <v>0</v>
      </c>
      <c r="AE771" s="9">
        <f t="shared" si="655"/>
        <v>0</v>
      </c>
      <c r="AF771" s="9">
        <f t="shared" si="656"/>
        <v>0</v>
      </c>
      <c r="AG771" s="9">
        <f t="shared" si="657"/>
        <v>3.5605960701569295</v>
      </c>
      <c r="AH771" s="9">
        <f t="shared" si="658"/>
        <v>11.868653567189765</v>
      </c>
      <c r="AI771" s="58">
        <f t="shared" si="659"/>
        <v>2.6111037847817484</v>
      </c>
      <c r="AJ771" s="58">
        <f t="shared" si="660"/>
        <v>0</v>
      </c>
      <c r="AK771" s="58">
        <f t="shared" si="661"/>
        <v>1.1248828247057598</v>
      </c>
      <c r="AL771" s="58">
        <f t="shared" si="662"/>
        <v>1.5429249637346696</v>
      </c>
      <c r="AM771" s="58">
        <f t="shared" si="663"/>
        <v>0</v>
      </c>
      <c r="AN771" s="58">
        <f t="shared" si="664"/>
        <v>7.4992188313717314</v>
      </c>
      <c r="AO771" s="56">
        <v>1011.0666666666667</v>
      </c>
      <c r="AP771" s="56">
        <v>3.7333333333333334</v>
      </c>
      <c r="AQ771" s="56">
        <v>160.01666666666668</v>
      </c>
      <c r="AR771" s="57">
        <f>SUM(AO771:AQ771)</f>
        <v>1174.8166666666668</v>
      </c>
      <c r="AS771">
        <v>68</v>
      </c>
      <c r="AT771">
        <v>77</v>
      </c>
      <c r="AU771">
        <v>12</v>
      </c>
      <c r="AV771">
        <v>31</v>
      </c>
      <c r="AW771">
        <v>11</v>
      </c>
      <c r="AX771" s="9">
        <f t="shared" si="665"/>
        <v>3.4728822936912138</v>
      </c>
      <c r="AY771" s="9">
        <f t="shared" si="666"/>
        <v>3.9325284796209332</v>
      </c>
      <c r="AZ771" s="9">
        <f t="shared" si="667"/>
        <v>0.61286158123962597</v>
      </c>
      <c r="BA771" s="9">
        <f t="shared" si="668"/>
        <v>1.5832257515357004</v>
      </c>
      <c r="BB771" s="9">
        <f t="shared" si="669"/>
        <v>0.56178978280299052</v>
      </c>
      <c r="BC771" s="33">
        <f t="shared" si="670"/>
        <v>15.554871794871795</v>
      </c>
      <c r="BD771" s="33">
        <f t="shared" si="671"/>
        <v>2.4617948717948721</v>
      </c>
      <c r="BE771" s="33">
        <f t="shared" si="672"/>
        <v>5.7435897435897436E-2</v>
      </c>
      <c r="BF771" s="42">
        <f>BI771-BG771-BH771</f>
        <v>44</v>
      </c>
      <c r="BG771" s="43">
        <v>0</v>
      </c>
      <c r="BH771" s="43">
        <v>3</v>
      </c>
      <c r="BI771" s="43">
        <v>47</v>
      </c>
      <c r="BJ771" s="42">
        <f>BM771-BK771-BL771</f>
        <v>26</v>
      </c>
      <c r="BK771" s="43">
        <v>0</v>
      </c>
      <c r="BL771" s="43">
        <v>20</v>
      </c>
      <c r="BM771" s="43">
        <v>46</v>
      </c>
      <c r="BN771" s="34">
        <f t="shared" si="647"/>
        <v>24.844611633678213</v>
      </c>
      <c r="BO771" s="34">
        <f t="shared" si="648"/>
        <v>42.295299919723433</v>
      </c>
      <c r="BP771" s="33">
        <v>7.1862952092778265</v>
      </c>
      <c r="BQ771" s="33">
        <v>-0.1472141843043277</v>
      </c>
      <c r="BR771" s="33">
        <v>-1.3668986997494545</v>
      </c>
      <c r="BS771" s="33">
        <v>-0.37392949567166067</v>
      </c>
      <c r="BT771" s="33">
        <v>0</v>
      </c>
      <c r="BU771" s="9">
        <f t="shared" si="649"/>
        <v>5.2982528295523839</v>
      </c>
      <c r="BV771" s="34">
        <f t="shared" si="650"/>
        <v>9.0197100192411011</v>
      </c>
      <c r="BW771" s="33">
        <v>16.74043269973998</v>
      </c>
      <c r="BX771" s="33">
        <v>6.4783369734274912E-2</v>
      </c>
      <c r="BY771" s="33">
        <v>3.1127050018803919</v>
      </c>
      <c r="BZ771" s="33">
        <v>-0.37156226722881591</v>
      </c>
      <c r="CA771" s="9">
        <f t="shared" si="651"/>
        <v>19.54635880412583</v>
      </c>
      <c r="CB771" s="34">
        <f t="shared" si="652"/>
        <v>33.275589900482338</v>
      </c>
      <c r="CC771" s="47">
        <v>73.735664</v>
      </c>
      <c r="CD771">
        <v>3011780</v>
      </c>
      <c r="CE771" s="68">
        <f t="shared" si="673"/>
        <v>3799476.3076923075</v>
      </c>
      <c r="CF771" s="62">
        <v>19.399999999999999</v>
      </c>
      <c r="CG771" s="62">
        <v>27.2</v>
      </c>
      <c r="CH771" s="62">
        <v>19.3</v>
      </c>
      <c r="CI771" s="62">
        <v>0.6</v>
      </c>
      <c r="CJ771" s="63">
        <f t="shared" si="645"/>
        <v>0.89648131085489458</v>
      </c>
      <c r="CK771" s="62">
        <v>5.9</v>
      </c>
      <c r="CL771" s="63">
        <f t="shared" si="646"/>
        <v>8.8153995567397967</v>
      </c>
      <c r="CM771" s="62">
        <v>6.4</v>
      </c>
      <c r="CN771" t="s">
        <v>2008</v>
      </c>
      <c r="CO771" t="s">
        <v>1560</v>
      </c>
      <c r="CP771" t="s">
        <v>2427</v>
      </c>
      <c r="CQ771" t="s">
        <v>2400</v>
      </c>
      <c r="CR771">
        <v>77</v>
      </c>
      <c r="CS771">
        <v>235</v>
      </c>
      <c r="CT771">
        <v>22</v>
      </c>
      <c r="CU771" t="s">
        <v>3402</v>
      </c>
      <c r="CZ771" s="72">
        <v>620666.66666666605</v>
      </c>
      <c r="DA771">
        <v>0</v>
      </c>
    </row>
    <row r="772" spans="1:105" x14ac:dyDescent="0.2">
      <c r="A772" s="38" t="s">
        <v>2452</v>
      </c>
      <c r="B772" t="s">
        <v>961</v>
      </c>
      <c r="C772" t="s">
        <v>961</v>
      </c>
      <c r="D772" s="82" t="s">
        <v>961</v>
      </c>
      <c r="E772" t="str">
        <f t="shared" si="636"/>
        <v xml:space="preserve">Bouwmeester, Jay </v>
      </c>
      <c r="F772" t="s">
        <v>2512</v>
      </c>
      <c r="G772" t="s">
        <v>1524</v>
      </c>
      <c r="H772">
        <v>82</v>
      </c>
      <c r="I772">
        <v>12</v>
      </c>
      <c r="J772">
        <v>30</v>
      </c>
      <c r="K772">
        <f>I772+J772</f>
        <v>42</v>
      </c>
      <c r="L772">
        <v>23</v>
      </c>
      <c r="M772">
        <v>66</v>
      </c>
      <c r="N772">
        <v>174</v>
      </c>
      <c r="O772" s="4">
        <f t="shared" si="637"/>
        <v>6.8965517241379309E-2</v>
      </c>
      <c r="P772">
        <v>2610</v>
      </c>
      <c r="Q772">
        <v>3</v>
      </c>
      <c r="R772">
        <v>0</v>
      </c>
      <c r="S772">
        <v>0</v>
      </c>
      <c r="T772">
        <v>0</v>
      </c>
      <c r="U772" s="4">
        <f t="shared" si="638"/>
        <v>0</v>
      </c>
      <c r="V772" s="40">
        <v>0</v>
      </c>
      <c r="W772">
        <v>3</v>
      </c>
      <c r="X772">
        <v>8</v>
      </c>
      <c r="Y772">
        <v>0</v>
      </c>
      <c r="Z772">
        <v>0</v>
      </c>
      <c r="AA772">
        <f>I772-W772-Y772</f>
        <v>9</v>
      </c>
      <c r="AB772">
        <f>J772-X772-Z772</f>
        <v>22</v>
      </c>
      <c r="AC772" s="9">
        <f t="shared" si="653"/>
        <v>3.2273487927324882</v>
      </c>
      <c r="AD772" s="9">
        <f t="shared" si="654"/>
        <v>8.6062634472866364</v>
      </c>
      <c r="AE772" s="9">
        <f t="shared" si="655"/>
        <v>0</v>
      </c>
      <c r="AF772" s="9">
        <f t="shared" si="656"/>
        <v>0</v>
      </c>
      <c r="AG772" s="9">
        <f t="shared" si="657"/>
        <v>7.2455665630520834</v>
      </c>
      <c r="AH772" s="9">
        <f t="shared" si="658"/>
        <v>17.711384931905094</v>
      </c>
      <c r="AI772" s="6">
        <f t="shared" si="659"/>
        <v>3.502023838808507</v>
      </c>
      <c r="AJ772" s="6">
        <f t="shared" si="660"/>
        <v>5.1637580683719815</v>
      </c>
      <c r="AK772" s="6">
        <f t="shared" si="661"/>
        <v>0.48038430744595673</v>
      </c>
      <c r="AL772" s="6">
        <f t="shared" si="662"/>
        <v>2.7774671825032988</v>
      </c>
      <c r="AM772" s="6">
        <f t="shared" si="663"/>
        <v>0.2151565861821659</v>
      </c>
      <c r="AN772" s="6">
        <f t="shared" si="664"/>
        <v>6.0848678943154528</v>
      </c>
      <c r="AO772" s="32">
        <v>1490.5666666666666</v>
      </c>
      <c r="AP772" s="32">
        <v>278.86666666666667</v>
      </c>
      <c r="AQ772" s="32">
        <v>374.7</v>
      </c>
      <c r="AR772" s="32">
        <v>2144.1333333333332</v>
      </c>
      <c r="AS772" s="40">
        <v>129</v>
      </c>
      <c r="AT772" s="40">
        <v>143</v>
      </c>
      <c r="AU772" s="40">
        <v>65</v>
      </c>
      <c r="AV772" s="40">
        <v>71</v>
      </c>
      <c r="AW772" s="40">
        <v>32</v>
      </c>
      <c r="AX772" s="9">
        <f t="shared" si="665"/>
        <v>3.6098501336981532</v>
      </c>
      <c r="AY772" s="9">
        <f t="shared" si="666"/>
        <v>4.0016168148746969</v>
      </c>
      <c r="AZ772" s="9">
        <f t="shared" si="667"/>
        <v>1.8189167340339532</v>
      </c>
      <c r="BA772" s="9">
        <f t="shared" si="668"/>
        <v>1.9868167402524719</v>
      </c>
      <c r="BB772" s="9">
        <f t="shared" si="669"/>
        <v>0.89546669983210003</v>
      </c>
      <c r="BC772" s="9">
        <f t="shared" si="670"/>
        <v>18.177642276422763</v>
      </c>
      <c r="BD772" s="9">
        <f t="shared" si="671"/>
        <v>4.5695121951219511</v>
      </c>
      <c r="BE772" s="9">
        <f t="shared" si="672"/>
        <v>3.4008130081300814</v>
      </c>
      <c r="BF772" s="3">
        <v>87</v>
      </c>
      <c r="BG772" s="3">
        <v>24</v>
      </c>
      <c r="BH772" s="3">
        <v>3</v>
      </c>
      <c r="BI772" s="3">
        <v>114</v>
      </c>
      <c r="BJ772" s="3">
        <v>69</v>
      </c>
      <c r="BK772" s="3">
        <v>1</v>
      </c>
      <c r="BL772" s="3">
        <v>38</v>
      </c>
      <c r="BM772" s="3">
        <v>108</v>
      </c>
      <c r="BN772" s="34">
        <f t="shared" si="647"/>
        <v>81.183719195548122</v>
      </c>
      <c r="BO772" s="34">
        <f t="shared" si="648"/>
        <v>75.726371987638942</v>
      </c>
      <c r="BP772" s="34">
        <v>25.969564982311496</v>
      </c>
      <c r="BQ772" s="34">
        <v>2.6282493190336167</v>
      </c>
      <c r="BR772" s="34">
        <v>-2.0169689529105401</v>
      </c>
      <c r="BS772" s="34">
        <v>-0.78972108456985946</v>
      </c>
      <c r="BT772" s="34">
        <v>-0.56005759366244257</v>
      </c>
      <c r="BU772" s="34">
        <f t="shared" si="649"/>
        <v>25.231066670202271</v>
      </c>
      <c r="BV772" s="34">
        <f t="shared" si="650"/>
        <v>23.534979171260126</v>
      </c>
      <c r="BW772" s="34">
        <v>24.899725459927787</v>
      </c>
      <c r="BX772" s="34">
        <v>8.4340332561525564</v>
      </c>
      <c r="BY772" s="34">
        <v>18.887263491197238</v>
      </c>
      <c r="BZ772" s="34">
        <v>3.7316303180682704</v>
      </c>
      <c r="CA772" s="34">
        <f t="shared" si="651"/>
        <v>55.952652525345847</v>
      </c>
      <c r="CB772" s="34">
        <f t="shared" si="652"/>
        <v>52.191392816378816</v>
      </c>
      <c r="CC772" s="15">
        <v>76</v>
      </c>
      <c r="CD772" s="7">
        <v>5349142</v>
      </c>
      <c r="CE772" s="68">
        <f t="shared" si="673"/>
        <v>5349142</v>
      </c>
      <c r="CF772" s="9">
        <v>43</v>
      </c>
      <c r="CG772" s="9">
        <v>47.9</v>
      </c>
      <c r="CH772" s="9">
        <v>18.5</v>
      </c>
      <c r="CI772" s="9">
        <v>5.3</v>
      </c>
      <c r="CJ772" s="9">
        <f t="shared" si="645"/>
        <v>3.788826536083211</v>
      </c>
      <c r="CK772" s="9">
        <v>8.3000000000000007</v>
      </c>
      <c r="CL772" s="9">
        <f t="shared" si="646"/>
        <v>5.9334453300925771</v>
      </c>
      <c r="CM772" s="9">
        <v>13.6</v>
      </c>
      <c r="CN772" t="s">
        <v>2949</v>
      </c>
      <c r="CO772" t="s">
        <v>2416</v>
      </c>
      <c r="CP772" t="s">
        <v>2417</v>
      </c>
      <c r="CQ772" t="s">
        <v>2400</v>
      </c>
      <c r="CR772">
        <v>76</v>
      </c>
      <c r="CS772">
        <v>212</v>
      </c>
      <c r="CU772" t="s">
        <v>3402</v>
      </c>
      <c r="CV772" t="s">
        <v>2382</v>
      </c>
      <c r="CW772">
        <v>1</v>
      </c>
      <c r="CX772">
        <v>0</v>
      </c>
      <c r="CY772">
        <v>0</v>
      </c>
      <c r="CZ772" s="70"/>
      <c r="DA772">
        <v>0</v>
      </c>
    </row>
    <row r="773" spans="1:105" x14ac:dyDescent="0.2">
      <c r="A773" s="44" t="s">
        <v>2372</v>
      </c>
      <c r="B773" s="43" t="s">
        <v>961</v>
      </c>
      <c r="C773" s="43" t="s">
        <v>961</v>
      </c>
      <c r="D773" s="82" t="s">
        <v>961</v>
      </c>
      <c r="E773" s="42" t="str">
        <f t="shared" si="636"/>
        <v xml:space="preserve">Bouwmeester, Jay </v>
      </c>
      <c r="F773" s="42" t="s">
        <v>2512</v>
      </c>
      <c r="G773" s="45" t="s">
        <v>2374</v>
      </c>
      <c r="H773" s="43">
        <v>82</v>
      </c>
      <c r="I773" s="64">
        <v>15</v>
      </c>
      <c r="J773" s="64">
        <v>22</v>
      </c>
      <c r="K773" s="64">
        <v>37</v>
      </c>
      <c r="L773" s="43">
        <v>-5</v>
      </c>
      <c r="M773">
        <v>72</v>
      </c>
      <c r="N773">
        <v>182</v>
      </c>
      <c r="O773" s="4">
        <f t="shared" si="637"/>
        <v>8.2417582417582416E-2</v>
      </c>
      <c r="Q773">
        <v>0</v>
      </c>
      <c r="R773">
        <v>0</v>
      </c>
      <c r="S773">
        <v>0</v>
      </c>
      <c r="T773">
        <v>0</v>
      </c>
      <c r="U773" s="4">
        <f t="shared" si="638"/>
        <v>0</v>
      </c>
      <c r="V773">
        <v>0</v>
      </c>
      <c r="W773">
        <v>4</v>
      </c>
      <c r="X773">
        <v>10</v>
      </c>
      <c r="Y773">
        <v>0</v>
      </c>
      <c r="Z773">
        <v>0</v>
      </c>
      <c r="AA773">
        <v>11</v>
      </c>
      <c r="AB773">
        <v>12</v>
      </c>
      <c r="AC773" s="9">
        <f t="shared" si="653"/>
        <v>4.1006948399589929</v>
      </c>
      <c r="AD773" s="9">
        <f t="shared" si="654"/>
        <v>10.251737099897483</v>
      </c>
      <c r="AE773" s="9">
        <f t="shared" si="655"/>
        <v>0</v>
      </c>
      <c r="AF773" s="9">
        <f t="shared" si="656"/>
        <v>0</v>
      </c>
      <c r="AG773" s="9">
        <f t="shared" si="657"/>
        <v>8.1137565053477019</v>
      </c>
      <c r="AH773" s="9">
        <f t="shared" si="658"/>
        <v>8.8513707331065845</v>
      </c>
      <c r="AI773" s="58">
        <f t="shared" si="659"/>
        <v>2.471007662992255</v>
      </c>
      <c r="AJ773" s="58">
        <f t="shared" si="660"/>
        <v>4.9208338079507916</v>
      </c>
      <c r="AK773" s="58">
        <f t="shared" si="661"/>
        <v>0.18019821803984384</v>
      </c>
      <c r="AL773" s="58">
        <f t="shared" si="662"/>
        <v>2.5816497971560874</v>
      </c>
      <c r="AM773" s="58">
        <f t="shared" si="663"/>
        <v>0.61510422599384895</v>
      </c>
      <c r="AN773" s="58">
        <f t="shared" si="664"/>
        <v>6.8475322855140659</v>
      </c>
      <c r="AO773" s="56">
        <v>1626.8666666666668</v>
      </c>
      <c r="AP773" s="56">
        <v>292.63333333333333</v>
      </c>
      <c r="AQ773" s="56">
        <v>332.96666666666664</v>
      </c>
      <c r="AR773" s="57">
        <f>SUM(AO773:AQ773)</f>
        <v>2252.4666666666667</v>
      </c>
      <c r="AS773">
        <v>118</v>
      </c>
      <c r="AT773">
        <v>105</v>
      </c>
      <c r="AU773">
        <v>62</v>
      </c>
      <c r="AV773">
        <v>65</v>
      </c>
      <c r="AW773">
        <v>19</v>
      </c>
      <c r="AX773" s="9">
        <f t="shared" si="665"/>
        <v>3.1432207653831354</v>
      </c>
      <c r="AY773" s="9">
        <f t="shared" si="666"/>
        <v>2.7969337319087222</v>
      </c>
      <c r="AZ773" s="9">
        <f t="shared" si="667"/>
        <v>1.6515227750318169</v>
      </c>
      <c r="BA773" s="9">
        <f t="shared" si="668"/>
        <v>1.731435167372066</v>
      </c>
      <c r="BB773" s="9">
        <f t="shared" si="669"/>
        <v>0.50611181815491169</v>
      </c>
      <c r="BC773" s="33">
        <f t="shared" si="670"/>
        <v>19.839837398373984</v>
      </c>
      <c r="BD773" s="33">
        <f t="shared" si="671"/>
        <v>4.0605691056910569</v>
      </c>
      <c r="BE773" s="33">
        <f t="shared" si="672"/>
        <v>3.5686991869918696</v>
      </c>
      <c r="BF773" s="42">
        <f>BI773-BG773-BH773</f>
        <v>67</v>
      </c>
      <c r="BG773" s="43">
        <v>24</v>
      </c>
      <c r="BH773" s="43">
        <v>1</v>
      </c>
      <c r="BI773" s="43">
        <v>92</v>
      </c>
      <c r="BJ773" s="42">
        <f>BM773-BK773-BL773</f>
        <v>70</v>
      </c>
      <c r="BK773" s="43">
        <v>3</v>
      </c>
      <c r="BL773" s="43">
        <v>38</v>
      </c>
      <c r="BM773" s="43">
        <v>111</v>
      </c>
      <c r="BN773" s="34">
        <f t="shared" si="647"/>
        <v>48.094414056629944</v>
      </c>
      <c r="BO773" s="34">
        <f t="shared" si="648"/>
        <v>42.703774282975651</v>
      </c>
      <c r="BP773" s="33">
        <v>22.50161939238221</v>
      </c>
      <c r="BQ773" s="33">
        <v>6.3271498466897143</v>
      </c>
      <c r="BR773" s="33">
        <v>-4.0124145950945316</v>
      </c>
      <c r="BS773" s="33">
        <v>-0.77808181069976412</v>
      </c>
      <c r="BT773" s="33">
        <v>-0.89128667274817219</v>
      </c>
      <c r="BU773" s="9">
        <f t="shared" si="649"/>
        <v>23.146986160529455</v>
      </c>
      <c r="BV773" s="34">
        <f t="shared" si="650"/>
        <v>20.55256710616165</v>
      </c>
      <c r="BW773" s="33">
        <v>14.464282222831079</v>
      </c>
      <c r="BX773" s="33">
        <v>3.0098660335426874</v>
      </c>
      <c r="BY773" s="33">
        <v>8.0141924222464329</v>
      </c>
      <c r="BZ773" s="33">
        <v>-0.54091278251970354</v>
      </c>
      <c r="CA773" s="9">
        <f t="shared" si="651"/>
        <v>24.947427896100493</v>
      </c>
      <c r="CB773" s="34">
        <f t="shared" si="652"/>
        <v>22.151207176814005</v>
      </c>
      <c r="CC773" s="47">
        <v>45.801330999999998</v>
      </c>
      <c r="CD773">
        <v>2707391</v>
      </c>
      <c r="CE773" s="68">
        <f t="shared" si="673"/>
        <v>2707391</v>
      </c>
      <c r="CF773" s="62">
        <v>42.1</v>
      </c>
      <c r="CG773" s="62">
        <v>47.6</v>
      </c>
      <c r="CH773" s="62">
        <v>-7</v>
      </c>
      <c r="CI773" s="62">
        <v>5.4</v>
      </c>
      <c r="CJ773" s="63">
        <f t="shared" si="645"/>
        <v>3.752519052141484</v>
      </c>
      <c r="CK773" s="62">
        <v>0.2</v>
      </c>
      <c r="CL773" s="63">
        <f t="shared" si="646"/>
        <v>0.13898218711635124</v>
      </c>
      <c r="CM773" s="62">
        <v>5.3</v>
      </c>
      <c r="CN773" t="s">
        <v>1631</v>
      </c>
      <c r="CO773" t="s">
        <v>2416</v>
      </c>
      <c r="CP773" t="s">
        <v>2417</v>
      </c>
      <c r="CQ773" t="s">
        <v>2400</v>
      </c>
      <c r="CR773">
        <v>76</v>
      </c>
      <c r="CS773">
        <v>212</v>
      </c>
      <c r="CT773">
        <v>4</v>
      </c>
      <c r="CU773" t="s">
        <v>3402</v>
      </c>
      <c r="CZ773" s="72">
        <v>2175000</v>
      </c>
      <c r="DA773">
        <v>0</v>
      </c>
    </row>
    <row r="774" spans="1:105" x14ac:dyDescent="0.2">
      <c r="A774" s="38" t="s">
        <v>2452</v>
      </c>
      <c r="B774" t="s">
        <v>961</v>
      </c>
      <c r="C774" t="s">
        <v>961</v>
      </c>
      <c r="D774" s="82" t="s">
        <v>961</v>
      </c>
      <c r="E774" t="str">
        <f t="shared" si="636"/>
        <v xml:space="preserve">Stumpel, Jozef </v>
      </c>
      <c r="F774" t="s">
        <v>916</v>
      </c>
      <c r="G774" t="s">
        <v>1537</v>
      </c>
      <c r="H774">
        <v>73</v>
      </c>
      <c r="I774">
        <v>23</v>
      </c>
      <c r="J774">
        <v>34</v>
      </c>
      <c r="K774">
        <f>I774+J774</f>
        <v>57</v>
      </c>
      <c r="L774">
        <v>2</v>
      </c>
      <c r="M774">
        <v>22</v>
      </c>
      <c r="N774">
        <v>131</v>
      </c>
      <c r="O774" s="4">
        <f t="shared" si="637"/>
        <v>0.17557251908396945</v>
      </c>
      <c r="P774">
        <v>1846</v>
      </c>
      <c r="Q774">
        <v>4</v>
      </c>
      <c r="R774">
        <v>0</v>
      </c>
      <c r="S774">
        <v>498</v>
      </c>
      <c r="T774">
        <v>488</v>
      </c>
      <c r="U774" s="4">
        <f t="shared" si="638"/>
        <v>0.50507099391480725</v>
      </c>
      <c r="V774" s="40">
        <v>22.2</v>
      </c>
      <c r="W774">
        <v>9</v>
      </c>
      <c r="X774">
        <v>16</v>
      </c>
      <c r="Y774">
        <v>2</v>
      </c>
      <c r="Z774">
        <v>0</v>
      </c>
      <c r="AA774">
        <f>I774-W774-Y774</f>
        <v>12</v>
      </c>
      <c r="AB774">
        <f>J774-X774-Z774</f>
        <v>18</v>
      </c>
      <c r="AC774" s="9">
        <f t="shared" si="653"/>
        <v>11.707740117077401</v>
      </c>
      <c r="AD774" s="9">
        <f t="shared" si="654"/>
        <v>20.813760208137598</v>
      </c>
      <c r="AE774" s="9">
        <f t="shared" si="655"/>
        <v>2.6509572901325482</v>
      </c>
      <c r="AF774" s="9">
        <f t="shared" si="656"/>
        <v>0</v>
      </c>
      <c r="AG774" s="9">
        <f t="shared" si="657"/>
        <v>15.341181484046237</v>
      </c>
      <c r="AH774" s="9">
        <f t="shared" si="658"/>
        <v>23.011772226069358</v>
      </c>
      <c r="AI774" s="6">
        <f t="shared" si="659"/>
        <v>2.7486283492249508</v>
      </c>
      <c r="AJ774" s="6">
        <f t="shared" si="660"/>
        <v>8.8458480884584798</v>
      </c>
      <c r="AK774" s="6">
        <f t="shared" si="661"/>
        <v>0.53019145802650969</v>
      </c>
      <c r="AL774" s="6">
        <f t="shared" si="662"/>
        <v>2.6207851701912324</v>
      </c>
      <c r="AM774" s="6">
        <f t="shared" si="663"/>
        <v>0.78051600780516006</v>
      </c>
      <c r="AN774" s="6">
        <f t="shared" si="664"/>
        <v>4.771723122238587</v>
      </c>
      <c r="AO774" s="32">
        <v>938.65</v>
      </c>
      <c r="AP774" s="32">
        <v>230.61666666666667</v>
      </c>
      <c r="AQ774" s="32">
        <v>226.33333333333331</v>
      </c>
      <c r="AR774" s="32">
        <v>1395.6</v>
      </c>
      <c r="AS774" s="40">
        <v>35</v>
      </c>
      <c r="AT774" s="40">
        <v>58</v>
      </c>
      <c r="AU774" s="40">
        <v>48</v>
      </c>
      <c r="AV774" s="40">
        <v>42</v>
      </c>
      <c r="AW774" s="40">
        <v>37</v>
      </c>
      <c r="AX774" s="9">
        <f t="shared" si="665"/>
        <v>1.5047291487532246</v>
      </c>
      <c r="AY774" s="9">
        <f t="shared" si="666"/>
        <v>2.4935511607910579</v>
      </c>
      <c r="AZ774" s="9">
        <f t="shared" si="667"/>
        <v>2.0636285468615649</v>
      </c>
      <c r="BA774" s="9">
        <f t="shared" si="668"/>
        <v>1.8056749785038693</v>
      </c>
      <c r="BB774" s="9">
        <f t="shared" si="669"/>
        <v>1.590713671539123</v>
      </c>
      <c r="BC774" s="9">
        <f t="shared" si="670"/>
        <v>12.858219178082191</v>
      </c>
      <c r="BD774" s="9">
        <f t="shared" si="671"/>
        <v>3.1004566210045659</v>
      </c>
      <c r="BE774" s="9">
        <f t="shared" si="672"/>
        <v>3.1591324200913244</v>
      </c>
      <c r="BF774" s="3">
        <v>43</v>
      </c>
      <c r="BG774" s="3">
        <v>34</v>
      </c>
      <c r="BH774" s="3">
        <v>2</v>
      </c>
      <c r="BI774" s="3">
        <v>79</v>
      </c>
      <c r="BJ774" s="3">
        <v>41</v>
      </c>
      <c r="BK774" s="3">
        <v>3</v>
      </c>
      <c r="BL774" s="3">
        <v>18</v>
      </c>
      <c r="BM774" s="3">
        <v>62</v>
      </c>
      <c r="BN774" s="34">
        <f t="shared" si="647"/>
        <v>75.428402988386807</v>
      </c>
      <c r="BO774" s="34">
        <f t="shared" si="648"/>
        <v>108.09458725764804</v>
      </c>
      <c r="BP774" s="34">
        <v>18.263222573667107</v>
      </c>
      <c r="BQ774" s="34">
        <v>19.616310891659623</v>
      </c>
      <c r="BR774" s="34">
        <v>-1.3128296766441527</v>
      </c>
      <c r="BS774" s="34">
        <v>2.3771247034802934</v>
      </c>
      <c r="BT774" s="34">
        <v>5.6940968481635199</v>
      </c>
      <c r="BU774" s="34">
        <f t="shared" si="649"/>
        <v>44.63792534032639</v>
      </c>
      <c r="BV774" s="34">
        <f t="shared" si="650"/>
        <v>63.969511809008878</v>
      </c>
      <c r="BW774" s="34">
        <v>7.2985259663322424</v>
      </c>
      <c r="BX774" s="34">
        <v>0.35249313897023871</v>
      </c>
      <c r="BY774" s="34">
        <v>13.023051715994734</v>
      </c>
      <c r="BZ774" s="34">
        <v>10.116406826763203</v>
      </c>
      <c r="CA774" s="34">
        <f t="shared" si="651"/>
        <v>30.790477648060417</v>
      </c>
      <c r="CB774" s="34">
        <f t="shared" si="652"/>
        <v>44.12507544863918</v>
      </c>
      <c r="CC774" s="15">
        <v>55</v>
      </c>
      <c r="CD774" s="7">
        <v>3976439</v>
      </c>
      <c r="CE774" s="68">
        <f t="shared" si="673"/>
        <v>4466684.9041095898</v>
      </c>
      <c r="CF774" s="9">
        <v>31</v>
      </c>
      <c r="CG774" s="9">
        <v>27.7</v>
      </c>
      <c r="CH774" s="9">
        <v>1.6</v>
      </c>
      <c r="CI774" s="9">
        <v>6.6</v>
      </c>
      <c r="CJ774" s="9">
        <f t="shared" si="645"/>
        <v>7.1253137567137186</v>
      </c>
      <c r="CK774" s="9">
        <v>2</v>
      </c>
      <c r="CL774" s="9">
        <f t="shared" si="646"/>
        <v>2.1591859868829451</v>
      </c>
      <c r="CM774" s="9">
        <v>8.6</v>
      </c>
      <c r="CN774" t="s">
        <v>2229</v>
      </c>
      <c r="CO774" t="s">
        <v>2230</v>
      </c>
      <c r="CQ774" t="s">
        <v>2403</v>
      </c>
      <c r="CR774">
        <v>75</v>
      </c>
      <c r="CS774">
        <v>222</v>
      </c>
      <c r="CT774">
        <v>15</v>
      </c>
      <c r="CU774" t="s">
        <v>3401</v>
      </c>
      <c r="CV774" t="s">
        <v>2382</v>
      </c>
      <c r="CW774">
        <v>4</v>
      </c>
      <c r="CX774">
        <v>2</v>
      </c>
      <c r="CY774">
        <v>1</v>
      </c>
      <c r="CZ774" s="70"/>
      <c r="DA774">
        <v>0</v>
      </c>
    </row>
    <row r="775" spans="1:105" x14ac:dyDescent="0.2">
      <c r="A775" s="44" t="s">
        <v>2372</v>
      </c>
      <c r="B775" s="43" t="s">
        <v>961</v>
      </c>
      <c r="C775" s="43" t="s">
        <v>961</v>
      </c>
      <c r="D775" s="82" t="s">
        <v>961</v>
      </c>
      <c r="E775" s="42" t="str">
        <f t="shared" si="636"/>
        <v xml:space="preserve">Stumpel, Jozef </v>
      </c>
      <c r="F775" s="42" t="s">
        <v>916</v>
      </c>
      <c r="G775" s="45" t="s">
        <v>1528</v>
      </c>
      <c r="H775" s="43">
        <v>52</v>
      </c>
      <c r="I775" s="64">
        <v>7</v>
      </c>
      <c r="J775" s="64">
        <v>13</v>
      </c>
      <c r="K775" s="64">
        <v>20</v>
      </c>
      <c r="L775" s="43">
        <v>-11</v>
      </c>
      <c r="M775">
        <v>10</v>
      </c>
      <c r="N775">
        <v>64</v>
      </c>
      <c r="O775" s="4">
        <f t="shared" si="637"/>
        <v>0.109375</v>
      </c>
      <c r="Q775">
        <v>1</v>
      </c>
      <c r="R775">
        <v>0</v>
      </c>
      <c r="S775">
        <v>329</v>
      </c>
      <c r="T775">
        <v>314</v>
      </c>
      <c r="U775" s="4">
        <f t="shared" si="638"/>
        <v>0.51166407465007779</v>
      </c>
      <c r="V775">
        <v>20.9</v>
      </c>
      <c r="W775">
        <v>3</v>
      </c>
      <c r="X775">
        <v>3</v>
      </c>
      <c r="Y775">
        <v>0</v>
      </c>
      <c r="Z775">
        <v>0</v>
      </c>
      <c r="AA775">
        <v>4</v>
      </c>
      <c r="AB775">
        <v>10</v>
      </c>
      <c r="AC775" s="9">
        <f t="shared" si="653"/>
        <v>6.5115157361630285</v>
      </c>
      <c r="AD775" s="9">
        <f t="shared" si="654"/>
        <v>6.5115157361630285</v>
      </c>
      <c r="AE775" s="9">
        <f t="shared" si="655"/>
        <v>0</v>
      </c>
      <c r="AF775" s="9">
        <f t="shared" si="656"/>
        <v>0</v>
      </c>
      <c r="AG775" s="9">
        <f t="shared" si="657"/>
        <v>7.1097067245976104</v>
      </c>
      <c r="AH775" s="9">
        <f t="shared" si="658"/>
        <v>17.774266811494027</v>
      </c>
      <c r="AI775" s="58">
        <f t="shared" si="659"/>
        <v>1.510812678976992</v>
      </c>
      <c r="AJ775" s="58">
        <f t="shared" si="660"/>
        <v>7.3797178343180994</v>
      </c>
      <c r="AK775" s="58">
        <f t="shared" si="661"/>
        <v>0</v>
      </c>
      <c r="AL775" s="58">
        <f t="shared" si="662"/>
        <v>2.3995260195516934</v>
      </c>
      <c r="AM775" s="58">
        <f t="shared" si="663"/>
        <v>0.43410104907753527</v>
      </c>
      <c r="AN775" s="58">
        <f t="shared" si="664"/>
        <v>4.674457429048414</v>
      </c>
      <c r="AO775" s="56">
        <v>675.13333333333333</v>
      </c>
      <c r="AP775" s="56">
        <v>138.21666666666667</v>
      </c>
      <c r="AQ775" s="56">
        <v>89.85</v>
      </c>
      <c r="AR775" s="57">
        <f>SUM(AO775:AQ775)</f>
        <v>903.2</v>
      </c>
      <c r="AS775">
        <v>22</v>
      </c>
      <c r="AT775">
        <v>39</v>
      </c>
      <c r="AU775">
        <v>29</v>
      </c>
      <c r="AV775">
        <v>22</v>
      </c>
      <c r="AW775">
        <v>18</v>
      </c>
      <c r="AX775" s="9">
        <f t="shared" si="665"/>
        <v>1.4614703277236492</v>
      </c>
      <c r="AY775" s="9">
        <f t="shared" si="666"/>
        <v>2.5907883082373782</v>
      </c>
      <c r="AZ775" s="9">
        <f t="shared" si="667"/>
        <v>1.9264836138175376</v>
      </c>
      <c r="BA775" s="9">
        <f t="shared" si="668"/>
        <v>1.4614703277236492</v>
      </c>
      <c r="BB775" s="9">
        <f t="shared" si="669"/>
        <v>1.1957484499557129</v>
      </c>
      <c r="BC775" s="33">
        <f t="shared" si="670"/>
        <v>12.983333333333333</v>
      </c>
      <c r="BD775" s="33">
        <f t="shared" si="671"/>
        <v>1.7278846153846152</v>
      </c>
      <c r="BE775" s="33">
        <f t="shared" si="672"/>
        <v>2.6580128205128206</v>
      </c>
      <c r="BF775" s="42">
        <f>BI775-BG775-BH775</f>
        <v>17</v>
      </c>
      <c r="BG775" s="43">
        <v>17</v>
      </c>
      <c r="BH775" s="43">
        <v>0</v>
      </c>
      <c r="BI775" s="43">
        <v>34</v>
      </c>
      <c r="BJ775" s="42">
        <f>BM775-BK775-BL775</f>
        <v>27</v>
      </c>
      <c r="BK775" s="43">
        <v>1</v>
      </c>
      <c r="BL775" s="43">
        <v>7</v>
      </c>
      <c r="BM775" s="43">
        <v>35</v>
      </c>
      <c r="BN775" s="34">
        <f t="shared" si="647"/>
        <v>10.749925205202654</v>
      </c>
      <c r="BO775" s="34">
        <f t="shared" si="648"/>
        <v>23.804085928260971</v>
      </c>
      <c r="BP775" s="33">
        <v>2.0804743269786319</v>
      </c>
      <c r="BQ775" s="33">
        <v>1.5815266317405217</v>
      </c>
      <c r="BR775" s="33">
        <v>-3.0727824199058897</v>
      </c>
      <c r="BS775" s="33">
        <v>-1.1046166941293076</v>
      </c>
      <c r="BT775" s="33">
        <v>1.7339210790717008</v>
      </c>
      <c r="BU775" s="9">
        <f t="shared" si="649"/>
        <v>1.2185229237556572</v>
      </c>
      <c r="BV775" s="34">
        <f t="shared" si="650"/>
        <v>2.6982349950302416</v>
      </c>
      <c r="BW775" s="33">
        <v>2.7772710990459561</v>
      </c>
      <c r="BX775" s="33">
        <v>0.21980873230541573</v>
      </c>
      <c r="BY775" s="33">
        <v>2.9757273638265915</v>
      </c>
      <c r="BZ775" s="33">
        <v>3.5585950862690328</v>
      </c>
      <c r="CA775" s="9">
        <f t="shared" si="651"/>
        <v>9.5314022814469972</v>
      </c>
      <c r="CB775" s="34">
        <f t="shared" si="652"/>
        <v>21.105850933230727</v>
      </c>
      <c r="CC775" s="47">
        <v>46.658740999999999</v>
      </c>
      <c r="CD775">
        <v>1026282</v>
      </c>
      <c r="CE775" s="68">
        <f t="shared" si="673"/>
        <v>1618367.7692307692</v>
      </c>
      <c r="CF775" s="62">
        <v>17.3</v>
      </c>
      <c r="CG775" s="62">
        <v>15.5</v>
      </c>
      <c r="CH775" s="62">
        <v>-11</v>
      </c>
      <c r="CI775" s="62">
        <v>-0.3</v>
      </c>
      <c r="CJ775" s="63">
        <f t="shared" si="645"/>
        <v>-0.53037892627732919</v>
      </c>
      <c r="CK775" s="62">
        <v>-1.3</v>
      </c>
      <c r="CL775" s="63">
        <f t="shared" si="646"/>
        <v>-2.2983086805350932</v>
      </c>
      <c r="CM775" s="62">
        <v>-1.6</v>
      </c>
      <c r="CN775" t="s">
        <v>2090</v>
      </c>
      <c r="CO775" t="s">
        <v>2230</v>
      </c>
      <c r="CQ775" t="s">
        <v>2403</v>
      </c>
      <c r="CR775">
        <v>75</v>
      </c>
      <c r="CS775">
        <v>222</v>
      </c>
      <c r="CT775">
        <v>15</v>
      </c>
      <c r="CU775" t="s">
        <v>3401</v>
      </c>
      <c r="CZ775" s="72">
        <v>2250000</v>
      </c>
      <c r="DA775">
        <v>0</v>
      </c>
    </row>
    <row r="776" spans="1:105" x14ac:dyDescent="0.2">
      <c r="A776" s="38" t="s">
        <v>2452</v>
      </c>
      <c r="B776" t="s">
        <v>961</v>
      </c>
      <c r="C776" t="s">
        <v>961</v>
      </c>
      <c r="D776" s="82" t="s">
        <v>961</v>
      </c>
      <c r="E776" t="str">
        <f t="shared" si="636"/>
        <v xml:space="preserve">Kreps, Kamil </v>
      </c>
      <c r="F776" t="s">
        <v>264</v>
      </c>
      <c r="G776" t="s">
        <v>1537</v>
      </c>
      <c r="H776">
        <v>14</v>
      </c>
      <c r="I776">
        <v>1</v>
      </c>
      <c r="J776">
        <v>1</v>
      </c>
      <c r="K776">
        <f>I776+J776</f>
        <v>2</v>
      </c>
      <c r="L776">
        <v>-1</v>
      </c>
      <c r="M776">
        <v>6</v>
      </c>
      <c r="N776">
        <v>20</v>
      </c>
      <c r="O776" s="4">
        <f t="shared" si="637"/>
        <v>0.05</v>
      </c>
      <c r="P776">
        <v>218</v>
      </c>
      <c r="Q776">
        <v>0</v>
      </c>
      <c r="R776">
        <v>0</v>
      </c>
      <c r="S776">
        <v>55</v>
      </c>
      <c r="T776">
        <v>58</v>
      </c>
      <c r="U776" s="4">
        <f t="shared" si="638"/>
        <v>0.48672566371681414</v>
      </c>
      <c r="V776" s="40">
        <v>13.1</v>
      </c>
      <c r="W776">
        <v>0</v>
      </c>
      <c r="X776">
        <v>0</v>
      </c>
      <c r="Y776">
        <v>0</v>
      </c>
      <c r="Z776">
        <v>0</v>
      </c>
      <c r="AA776">
        <f>I776-W776-Y776</f>
        <v>1</v>
      </c>
      <c r="AB776">
        <f>J776-X776-Z776</f>
        <v>1</v>
      </c>
      <c r="AC776" s="9">
        <f t="shared" si="653"/>
        <v>0</v>
      </c>
      <c r="AD776" s="9">
        <f t="shared" si="654"/>
        <v>0</v>
      </c>
      <c r="AE776" s="9">
        <f t="shared" si="655"/>
        <v>0</v>
      </c>
      <c r="AF776" s="9">
        <f t="shared" si="656"/>
        <v>0</v>
      </c>
      <c r="AG776" s="9">
        <f t="shared" si="657"/>
        <v>8.3391243919388458</v>
      </c>
      <c r="AH776" s="9">
        <f t="shared" si="658"/>
        <v>8.3391243919388458</v>
      </c>
      <c r="AI776" s="6">
        <f t="shared" si="659"/>
        <v>1.2508686587908269</v>
      </c>
      <c r="AJ776" s="6">
        <f t="shared" si="660"/>
        <v>0</v>
      </c>
      <c r="AK776" s="6">
        <f t="shared" si="661"/>
        <v>0</v>
      </c>
      <c r="AL776" s="6">
        <f t="shared" si="662"/>
        <v>1.6678248783877694</v>
      </c>
      <c r="AM776" s="6">
        <f t="shared" si="663"/>
        <v>0</v>
      </c>
      <c r="AN776" s="6">
        <f t="shared" si="664"/>
        <v>10.526315789473683</v>
      </c>
      <c r="AO776" s="32">
        <v>143.9</v>
      </c>
      <c r="AP776" s="32">
        <v>7.4666666666666668</v>
      </c>
      <c r="AQ776" s="32">
        <v>5.7</v>
      </c>
      <c r="AR776" s="32">
        <v>157.06666666666666</v>
      </c>
      <c r="AS776" s="40">
        <v>6</v>
      </c>
      <c r="AT776" s="40">
        <v>11</v>
      </c>
      <c r="AU776" s="40">
        <v>5</v>
      </c>
      <c r="AV776" s="40">
        <v>4</v>
      </c>
      <c r="AW776" s="40">
        <v>2</v>
      </c>
      <c r="AX776" s="9">
        <f t="shared" si="665"/>
        <v>2.2920203735144313</v>
      </c>
      <c r="AY776" s="9">
        <f t="shared" si="666"/>
        <v>4.2020373514431233</v>
      </c>
      <c r="AZ776" s="9">
        <f t="shared" si="667"/>
        <v>1.9100169779286928</v>
      </c>
      <c r="BA776" s="9">
        <f t="shared" si="668"/>
        <v>1.5280135823429541</v>
      </c>
      <c r="BB776" s="9">
        <f t="shared" si="669"/>
        <v>0.76400679117147707</v>
      </c>
      <c r="BC776" s="9">
        <f t="shared" si="670"/>
        <v>10.278571428571428</v>
      </c>
      <c r="BD776" s="9">
        <f t="shared" si="671"/>
        <v>0.40714285714285714</v>
      </c>
      <c r="BE776" s="9">
        <f t="shared" si="672"/>
        <v>0.53333333333333333</v>
      </c>
      <c r="BF776" s="3">
        <v>3</v>
      </c>
      <c r="BG776" s="3">
        <v>0</v>
      </c>
      <c r="BH776" s="3">
        <v>0</v>
      </c>
      <c r="BI776" s="3">
        <v>3</v>
      </c>
      <c r="BJ776" s="3">
        <v>4</v>
      </c>
      <c r="BK776" s="3">
        <v>0</v>
      </c>
      <c r="BL776" s="3">
        <v>1</v>
      </c>
      <c r="BM776" s="3">
        <v>5</v>
      </c>
      <c r="BN776" s="34">
        <f t="shared" si="647"/>
        <v>0.83358147939753513</v>
      </c>
      <c r="BO776" s="34">
        <f t="shared" si="648"/>
        <v>10.614365187574725</v>
      </c>
      <c r="BP776" s="34">
        <v>-0.33529293589260761</v>
      </c>
      <c r="BQ776" s="34">
        <v>-0.39656831270789411</v>
      </c>
      <c r="BR776" s="34">
        <v>-0.14775134795899608</v>
      </c>
      <c r="BS776" s="34">
        <v>-6.4108596387485839E-2</v>
      </c>
      <c r="BT776" s="34">
        <v>0</v>
      </c>
      <c r="BU776" s="34">
        <f t="shared" si="649"/>
        <v>-0.94372119294698376</v>
      </c>
      <c r="BV776" s="34">
        <f t="shared" si="650"/>
        <v>-12.01682333973239</v>
      </c>
      <c r="BW776" s="34">
        <v>1.9557418910397408</v>
      </c>
      <c r="BX776" s="34">
        <v>2.9705265816485728E-2</v>
      </c>
      <c r="BY776" s="34">
        <v>-5.4108419927021555E-2</v>
      </c>
      <c r="BZ776" s="34">
        <v>-0.15403606458468605</v>
      </c>
      <c r="CA776" s="34">
        <f t="shared" si="651"/>
        <v>1.7773026723445189</v>
      </c>
      <c r="CB776" s="34">
        <f t="shared" si="652"/>
        <v>22.631188527307117</v>
      </c>
      <c r="CE776" s="68">
        <f t="shared" si="673"/>
        <v>165000</v>
      </c>
      <c r="CF776" s="9">
        <v>2.2999999999999998</v>
      </c>
      <c r="CG776" s="9">
        <v>2.5</v>
      </c>
      <c r="CH776" s="9">
        <v>-1.3</v>
      </c>
      <c r="CI776" s="9">
        <v>-0.3</v>
      </c>
      <c r="CJ776" s="9">
        <f t="shared" si="645"/>
        <v>-3.5245741139612292</v>
      </c>
      <c r="CK776" s="9">
        <v>-0.1</v>
      </c>
      <c r="CL776" s="9">
        <f t="shared" si="646"/>
        <v>-1.1748580379870766</v>
      </c>
      <c r="CM776" s="9">
        <v>-0.4</v>
      </c>
      <c r="CN776" t="s">
        <v>30</v>
      </c>
      <c r="CO776" t="s">
        <v>31</v>
      </c>
      <c r="CQ776" t="s">
        <v>3079</v>
      </c>
      <c r="CR776">
        <v>74</v>
      </c>
      <c r="CS776">
        <v>194</v>
      </c>
      <c r="CU776" t="s">
        <v>3401</v>
      </c>
      <c r="CV776" t="s">
        <v>3090</v>
      </c>
      <c r="CW776">
        <v>0</v>
      </c>
      <c r="CX776">
        <v>0</v>
      </c>
      <c r="CY776">
        <v>0</v>
      </c>
      <c r="CZ776" s="70"/>
      <c r="DA776">
        <v>0</v>
      </c>
    </row>
    <row r="777" spans="1:105" x14ac:dyDescent="0.2">
      <c r="A777" s="44" t="s">
        <v>2372</v>
      </c>
      <c r="B777" s="43" t="s">
        <v>961</v>
      </c>
      <c r="C777" s="43" t="s">
        <v>961</v>
      </c>
      <c r="D777" s="82" t="s">
        <v>961</v>
      </c>
      <c r="E777" s="42" t="str">
        <f t="shared" ref="E777:E808" si="674">CONCATENATE(RIGHT(F777,LEN(F777)-SEARCH(" ",F777)), ", ", LEFT(F777, SEARCH(" ", F777)))</f>
        <v xml:space="preserve">Kreps, Kamil </v>
      </c>
      <c r="F777" s="42" t="s">
        <v>264</v>
      </c>
      <c r="G777" s="45" t="s">
        <v>2373</v>
      </c>
      <c r="H777" s="43">
        <v>76</v>
      </c>
      <c r="I777" s="64">
        <v>8</v>
      </c>
      <c r="J777" s="64">
        <v>17</v>
      </c>
      <c r="K777" s="64">
        <v>25</v>
      </c>
      <c r="L777" s="43">
        <v>10</v>
      </c>
      <c r="M777">
        <v>29</v>
      </c>
      <c r="N777">
        <v>99</v>
      </c>
      <c r="O777" s="4">
        <f t="shared" ref="O777:O808" si="675">IF(N777=0,0,I777/N777)</f>
        <v>8.0808080808080815E-2</v>
      </c>
      <c r="Q777">
        <v>2</v>
      </c>
      <c r="R777">
        <v>0</v>
      </c>
      <c r="S777">
        <v>411</v>
      </c>
      <c r="T777">
        <v>352</v>
      </c>
      <c r="U777" s="4">
        <f t="shared" ref="U777:U808" si="676">IF(S777+T777=0,0,S777/(S777+T777))</f>
        <v>0.53866317169069466</v>
      </c>
      <c r="V777">
        <v>16.8</v>
      </c>
      <c r="W777">
        <v>1</v>
      </c>
      <c r="X777">
        <v>3</v>
      </c>
      <c r="Y777">
        <v>0</v>
      </c>
      <c r="Z777">
        <v>0</v>
      </c>
      <c r="AA777">
        <v>7</v>
      </c>
      <c r="AB777">
        <v>14</v>
      </c>
      <c r="AC777" s="9">
        <f t="shared" si="653"/>
        <v>6.0893098782138031</v>
      </c>
      <c r="AD777" s="9">
        <f t="shared" si="654"/>
        <v>18.267929634641408</v>
      </c>
      <c r="AE777" s="9">
        <f t="shared" si="655"/>
        <v>0</v>
      </c>
      <c r="AF777" s="9">
        <f t="shared" si="656"/>
        <v>0</v>
      </c>
      <c r="AG777" s="9">
        <f t="shared" si="657"/>
        <v>10.514018691588786</v>
      </c>
      <c r="AH777" s="9">
        <f t="shared" si="658"/>
        <v>21.028037383177573</v>
      </c>
      <c r="AI777" s="58">
        <f t="shared" si="659"/>
        <v>2.2530040053404541</v>
      </c>
      <c r="AJ777" s="58">
        <f t="shared" si="660"/>
        <v>8.5250338294993231</v>
      </c>
      <c r="AK777" s="58">
        <f t="shared" si="661"/>
        <v>0</v>
      </c>
      <c r="AL777" s="58">
        <f t="shared" si="662"/>
        <v>1.5020026702269695</v>
      </c>
      <c r="AM777" s="58">
        <f t="shared" si="663"/>
        <v>0</v>
      </c>
      <c r="AN777" s="58">
        <f t="shared" si="664"/>
        <v>5.2073288331726122</v>
      </c>
      <c r="AO777" s="56">
        <v>798.93333333333317</v>
      </c>
      <c r="AP777" s="56">
        <v>49.266666666666666</v>
      </c>
      <c r="AQ777" s="56">
        <v>138.26666666666668</v>
      </c>
      <c r="AR777" s="57">
        <f>SUM(AO777:AQ777)</f>
        <v>986.46666666666647</v>
      </c>
      <c r="AS777">
        <v>30</v>
      </c>
      <c r="AT777">
        <v>45</v>
      </c>
      <c r="AU777">
        <v>20</v>
      </c>
      <c r="AV777">
        <v>23</v>
      </c>
      <c r="AW777">
        <v>32</v>
      </c>
      <c r="AX777" s="9">
        <f t="shared" si="665"/>
        <v>1.8246941947692104</v>
      </c>
      <c r="AY777" s="9">
        <f t="shared" si="666"/>
        <v>2.7370412921538154</v>
      </c>
      <c r="AZ777" s="9">
        <f t="shared" si="667"/>
        <v>1.2164627965128068</v>
      </c>
      <c r="BA777" s="9">
        <f t="shared" si="668"/>
        <v>1.3989322159897279</v>
      </c>
      <c r="BB777" s="9">
        <f t="shared" si="669"/>
        <v>1.9463404744204911</v>
      </c>
      <c r="BC777" s="33">
        <f t="shared" si="670"/>
        <v>10.512280701754383</v>
      </c>
      <c r="BD777" s="33">
        <f t="shared" si="671"/>
        <v>1.8192982456140352</v>
      </c>
      <c r="BE777" s="33">
        <f t="shared" si="672"/>
        <v>0.64824561403508774</v>
      </c>
      <c r="BF777" s="42">
        <f>BI777-BG777-BH777</f>
        <v>30</v>
      </c>
      <c r="BG777" s="43">
        <v>7</v>
      </c>
      <c r="BH777" s="43">
        <v>0</v>
      </c>
      <c r="BI777" s="43">
        <v>37</v>
      </c>
      <c r="BJ777" s="42">
        <f>BM777-BK777-BL777</f>
        <v>20</v>
      </c>
      <c r="BK777" s="43">
        <v>0</v>
      </c>
      <c r="BL777" s="43">
        <v>12</v>
      </c>
      <c r="BM777" s="43">
        <v>32</v>
      </c>
      <c r="BN777" s="34">
        <f t="shared" si="647"/>
        <v>18.926645694120797</v>
      </c>
      <c r="BO777" s="34">
        <f t="shared" si="648"/>
        <v>38.372600582795428</v>
      </c>
      <c r="BP777" s="33">
        <v>8.1373005476746769</v>
      </c>
      <c r="BQ777" s="33">
        <v>2.099813837683846</v>
      </c>
      <c r="BR777" s="33">
        <v>-3.2884288564620676</v>
      </c>
      <c r="BS777" s="33">
        <v>-1.699851622054672</v>
      </c>
      <c r="BT777" s="33">
        <v>2.6251342924745518</v>
      </c>
      <c r="BU777" s="9">
        <f t="shared" si="649"/>
        <v>7.8739681993163373</v>
      </c>
      <c r="BV777" s="34">
        <f t="shared" si="650"/>
        <v>15.963982292322102</v>
      </c>
      <c r="BW777" s="33">
        <v>5.5246844158195012</v>
      </c>
      <c r="BX777" s="33">
        <v>0.11668161444613197</v>
      </c>
      <c r="BY777" s="33">
        <v>4.141195423028007</v>
      </c>
      <c r="BZ777" s="33">
        <v>1.2701160415108186</v>
      </c>
      <c r="CA777" s="9">
        <f t="shared" si="651"/>
        <v>11.05267749480446</v>
      </c>
      <c r="CB777" s="34">
        <f t="shared" si="652"/>
        <v>22.408618290473331</v>
      </c>
      <c r="CC777" s="47">
        <v>65.766029000000003</v>
      </c>
      <c r="CD777">
        <v>2005545</v>
      </c>
      <c r="CE777" s="68">
        <f t="shared" si="673"/>
        <v>2163877.5</v>
      </c>
      <c r="CF777" s="62">
        <v>17.7</v>
      </c>
      <c r="CG777" s="62">
        <v>18.899999999999999</v>
      </c>
      <c r="CH777" s="62">
        <v>9.3000000000000007</v>
      </c>
      <c r="CI777" s="62">
        <v>1.2</v>
      </c>
      <c r="CJ777" s="63">
        <f t="shared" si="645"/>
        <v>2.0442930153321979</v>
      </c>
      <c r="CK777" s="62">
        <v>2.2999999999999998</v>
      </c>
      <c r="CL777" s="63">
        <f t="shared" si="646"/>
        <v>3.918228279386712</v>
      </c>
      <c r="CM777" s="62">
        <v>3.8</v>
      </c>
      <c r="CN777" t="s">
        <v>2096</v>
      </c>
      <c r="CO777" t="s">
        <v>31</v>
      </c>
      <c r="CQ777" t="s">
        <v>3079</v>
      </c>
      <c r="CR777">
        <v>74</v>
      </c>
      <c r="CS777">
        <v>194</v>
      </c>
      <c r="CT777">
        <v>54</v>
      </c>
      <c r="CU777" t="s">
        <v>3401</v>
      </c>
      <c r="CV777" t="s">
        <v>3090</v>
      </c>
      <c r="CZ777" s="72">
        <v>495000</v>
      </c>
      <c r="DA777">
        <v>0</v>
      </c>
    </row>
    <row r="778" spans="1:105" x14ac:dyDescent="0.2">
      <c r="A778" s="38" t="s">
        <v>2452</v>
      </c>
      <c r="B778" t="s">
        <v>957</v>
      </c>
      <c r="C778" t="s">
        <v>957</v>
      </c>
      <c r="D778" s="18" t="s">
        <v>961</v>
      </c>
      <c r="E778" t="str">
        <f t="shared" si="674"/>
        <v xml:space="preserve">Skrastins, Karlis </v>
      </c>
      <c r="F778" t="s">
        <v>876</v>
      </c>
      <c r="G778" t="s">
        <v>1524</v>
      </c>
      <c r="H778">
        <v>68</v>
      </c>
      <c r="I778">
        <v>0</v>
      </c>
      <c r="J778">
        <v>11</v>
      </c>
      <c r="K778">
        <f>I778+J778</f>
        <v>11</v>
      </c>
      <c r="L778">
        <v>0</v>
      </c>
      <c r="M778">
        <v>30</v>
      </c>
      <c r="N778">
        <v>65</v>
      </c>
      <c r="O778" s="4">
        <f t="shared" si="675"/>
        <v>0</v>
      </c>
      <c r="P778">
        <v>2069</v>
      </c>
      <c r="Q778">
        <v>0</v>
      </c>
      <c r="R778">
        <v>0</v>
      </c>
      <c r="S778">
        <v>0</v>
      </c>
      <c r="T778">
        <v>0</v>
      </c>
      <c r="U778" s="4">
        <f t="shared" si="676"/>
        <v>0</v>
      </c>
      <c r="V778" s="40">
        <v>0</v>
      </c>
      <c r="W778">
        <v>0</v>
      </c>
      <c r="X778">
        <v>0</v>
      </c>
      <c r="Y778">
        <v>0</v>
      </c>
      <c r="Z778">
        <v>0</v>
      </c>
      <c r="AA778">
        <f>I778-W778-Y778</f>
        <v>0</v>
      </c>
      <c r="AB778">
        <f>J778-X778-Z778</f>
        <v>11</v>
      </c>
      <c r="AC778" s="9">
        <f t="shared" si="653"/>
        <v>0</v>
      </c>
      <c r="AD778" s="9">
        <f t="shared" si="654"/>
        <v>0</v>
      </c>
      <c r="AE778" s="9">
        <f t="shared" si="655"/>
        <v>0</v>
      </c>
      <c r="AF778" s="9">
        <f t="shared" si="656"/>
        <v>0</v>
      </c>
      <c r="AG778" s="9">
        <f t="shared" si="657"/>
        <v>0</v>
      </c>
      <c r="AH778" s="9">
        <f t="shared" si="658"/>
        <v>11.599636779050352</v>
      </c>
      <c r="AI778" s="6">
        <f t="shared" si="659"/>
        <v>2.7944579513166761</v>
      </c>
      <c r="AJ778" s="6">
        <f t="shared" si="660"/>
        <v>0</v>
      </c>
      <c r="AK778" s="6">
        <f t="shared" si="661"/>
        <v>0.82568807339449535</v>
      </c>
      <c r="AL778" s="6">
        <f t="shared" si="662"/>
        <v>3.1108116816544129</v>
      </c>
      <c r="AM778" s="6">
        <f t="shared" si="663"/>
        <v>0</v>
      </c>
      <c r="AN778" s="6">
        <f t="shared" si="664"/>
        <v>9.0825688073394488</v>
      </c>
      <c r="AO778" s="32">
        <v>1137.9666666666667</v>
      </c>
      <c r="AP778" s="32">
        <v>14.8</v>
      </c>
      <c r="AQ778" s="32">
        <v>290.66666666666669</v>
      </c>
      <c r="AR778" s="32">
        <v>1443.4333333333334</v>
      </c>
      <c r="AS778" s="40">
        <v>190</v>
      </c>
      <c r="AT778" s="40">
        <v>37</v>
      </c>
      <c r="AU778" s="40">
        <v>43</v>
      </c>
      <c r="AV778" s="40">
        <v>22</v>
      </c>
      <c r="AW778" s="40">
        <v>39</v>
      </c>
      <c r="AX778" s="9">
        <f t="shared" si="665"/>
        <v>7.8978361776320352</v>
      </c>
      <c r="AY778" s="9">
        <f t="shared" si="666"/>
        <v>1.5379996766967645</v>
      </c>
      <c r="AZ778" s="9">
        <f t="shared" si="667"/>
        <v>1.7874050296746182</v>
      </c>
      <c r="BA778" s="9">
        <f t="shared" si="668"/>
        <v>0.91448629425213024</v>
      </c>
      <c r="BB778" s="9">
        <f t="shared" si="669"/>
        <v>1.6211347943560492</v>
      </c>
      <c r="BC778" s="9">
        <f t="shared" si="670"/>
        <v>16.734803921568627</v>
      </c>
      <c r="BD778" s="9">
        <f t="shared" si="671"/>
        <v>4.2745098039215685</v>
      </c>
      <c r="BE778" s="9">
        <f t="shared" si="672"/>
        <v>0.21764705882352942</v>
      </c>
      <c r="BF778" s="3">
        <v>53</v>
      </c>
      <c r="BG778" s="3">
        <v>0</v>
      </c>
      <c r="BH778" s="3">
        <v>4</v>
      </c>
      <c r="BI778" s="3">
        <v>57</v>
      </c>
      <c r="BJ778" s="3">
        <v>59</v>
      </c>
      <c r="BK778" s="3">
        <v>0</v>
      </c>
      <c r="BL778" s="3">
        <v>44</v>
      </c>
      <c r="BM778" s="3">
        <v>103</v>
      </c>
      <c r="BN778" s="34">
        <f t="shared" si="647"/>
        <v>23.162940253707749</v>
      </c>
      <c r="BO778" s="34">
        <f t="shared" si="648"/>
        <v>32.094229388782878</v>
      </c>
      <c r="BP778" s="34">
        <v>0.82197946109112219</v>
      </c>
      <c r="BQ778" s="34">
        <v>-0.50864307446869694</v>
      </c>
      <c r="BR778" s="34">
        <v>-0.51934418072448818</v>
      </c>
      <c r="BS778" s="34">
        <v>-0.75326062059666943</v>
      </c>
      <c r="BT778" s="34">
        <v>0</v>
      </c>
      <c r="BU778" s="34">
        <f t="shared" si="649"/>
        <v>-0.95926841469873236</v>
      </c>
      <c r="BV778" s="34">
        <f t="shared" si="650"/>
        <v>-1.3291482087135751</v>
      </c>
      <c r="BW778" s="34">
        <v>13.008063325659078</v>
      </c>
      <c r="BX778" s="34">
        <v>0.47774140807127957</v>
      </c>
      <c r="BY778" s="34">
        <v>3.4684677592164013</v>
      </c>
      <c r="BZ778" s="34">
        <v>7.1679361754597215</v>
      </c>
      <c r="CA778" s="34">
        <f t="shared" si="651"/>
        <v>24.122208668406483</v>
      </c>
      <c r="CB778" s="34">
        <f t="shared" si="652"/>
        <v>33.423377597496454</v>
      </c>
      <c r="CC778" s="15">
        <v>52</v>
      </c>
      <c r="CD778" s="7">
        <v>1391934</v>
      </c>
      <c r="CE778" s="68">
        <f t="shared" si="673"/>
        <v>1678508.6470588236</v>
      </c>
      <c r="CF778" s="9">
        <v>23.4</v>
      </c>
      <c r="CG778" s="9">
        <v>38.299999999999997</v>
      </c>
      <c r="CH778" s="9">
        <v>-6.7</v>
      </c>
      <c r="CI778" s="9">
        <v>-1.8</v>
      </c>
      <c r="CJ778" s="9">
        <f t="shared" si="645"/>
        <v>-2.0584367316599006</v>
      </c>
      <c r="CK778" s="9">
        <v>1.3</v>
      </c>
      <c r="CL778" s="9">
        <f t="shared" si="646"/>
        <v>1.4866487506432615</v>
      </c>
      <c r="CM778" s="9">
        <v>-0.6</v>
      </c>
      <c r="CN778" t="s">
        <v>97</v>
      </c>
      <c r="CO778" t="s">
        <v>3275</v>
      </c>
      <c r="CQ778" t="s">
        <v>3276</v>
      </c>
      <c r="CR778">
        <v>73</v>
      </c>
      <c r="CS778">
        <v>210</v>
      </c>
      <c r="CT778">
        <v>3</v>
      </c>
      <c r="CU778" t="s">
        <v>3402</v>
      </c>
      <c r="CV778" t="s">
        <v>2382</v>
      </c>
      <c r="CW778">
        <v>0</v>
      </c>
      <c r="CX778">
        <v>0</v>
      </c>
      <c r="CY778">
        <v>0</v>
      </c>
      <c r="CZ778" s="70"/>
      <c r="DA778">
        <v>0</v>
      </c>
    </row>
    <row r="779" spans="1:105" x14ac:dyDescent="0.2">
      <c r="A779" s="78" t="s">
        <v>2372</v>
      </c>
      <c r="B779" s="52" t="s">
        <v>957</v>
      </c>
      <c r="C779" s="52" t="s">
        <v>957</v>
      </c>
      <c r="D779" s="53" t="s">
        <v>961</v>
      </c>
      <c r="E779" s="53" t="str">
        <f t="shared" si="674"/>
        <v xml:space="preserve">Skrastins, Karlis </v>
      </c>
      <c r="F779" s="53" t="s">
        <v>876</v>
      </c>
      <c r="G779" s="54" t="s">
        <v>2374</v>
      </c>
      <c r="H779" s="52">
        <v>43</v>
      </c>
      <c r="I779" s="19">
        <v>1</v>
      </c>
      <c r="J779" s="19">
        <v>3</v>
      </c>
      <c r="K779" s="19">
        <v>4</v>
      </c>
      <c r="L779" s="52">
        <v>-2</v>
      </c>
      <c r="M779" s="19">
        <v>20</v>
      </c>
      <c r="N779" s="19">
        <v>34</v>
      </c>
      <c r="O779" s="20">
        <f t="shared" si="675"/>
        <v>2.9411764705882353E-2</v>
      </c>
      <c r="P779" s="19"/>
      <c r="Q779" s="19"/>
      <c r="R779" s="19"/>
      <c r="S779" s="19">
        <v>0</v>
      </c>
      <c r="T779" s="19">
        <v>0</v>
      </c>
      <c r="U779" s="20">
        <f t="shared" si="676"/>
        <v>0</v>
      </c>
      <c r="V779" s="19"/>
      <c r="W779" s="19"/>
      <c r="X779" s="19"/>
      <c r="Y779" s="19"/>
      <c r="Z779" s="19"/>
      <c r="AA779" s="19"/>
      <c r="AB779" s="19"/>
      <c r="AC779" s="24">
        <f t="shared" si="653"/>
        <v>0</v>
      </c>
      <c r="AD779" s="24">
        <f t="shared" si="654"/>
        <v>0</v>
      </c>
      <c r="AE779" s="24">
        <f t="shared" si="655"/>
        <v>0</v>
      </c>
      <c r="AF779" s="24">
        <f t="shared" si="656"/>
        <v>0</v>
      </c>
      <c r="AG779" s="24">
        <f t="shared" si="657"/>
        <v>0</v>
      </c>
      <c r="AH779" s="24">
        <f t="shared" si="658"/>
        <v>0</v>
      </c>
      <c r="AI779" s="21">
        <f t="shared" si="659"/>
        <v>1.815889029003783</v>
      </c>
      <c r="AJ779" s="21">
        <f t="shared" si="660"/>
        <v>0</v>
      </c>
      <c r="AK779" s="21">
        <f t="shared" si="661"/>
        <v>0</v>
      </c>
      <c r="AL779" s="21">
        <f t="shared" si="662"/>
        <v>1.9974779319041611</v>
      </c>
      <c r="AM779" s="21">
        <f t="shared" si="663"/>
        <v>0</v>
      </c>
      <c r="AN779" s="21">
        <f t="shared" si="664"/>
        <v>4.3570347957639939</v>
      </c>
      <c r="AO779" s="60">
        <v>660.83333333333337</v>
      </c>
      <c r="AP779" s="60">
        <v>4.55</v>
      </c>
      <c r="AQ779" s="60">
        <v>110.16666666666666</v>
      </c>
      <c r="AR779" s="61">
        <f>SUM(AO779:AQ779)</f>
        <v>775.55</v>
      </c>
      <c r="AS779" s="19"/>
      <c r="AT779" s="19"/>
      <c r="AU779" s="19"/>
      <c r="AV779" s="19"/>
      <c r="AW779" s="19"/>
      <c r="AX779" s="24">
        <f t="shared" si="665"/>
        <v>0</v>
      </c>
      <c r="AY779" s="24">
        <f t="shared" si="666"/>
        <v>0</v>
      </c>
      <c r="AZ779" s="24">
        <f t="shared" si="667"/>
        <v>0</v>
      </c>
      <c r="BA779" s="24">
        <f t="shared" si="668"/>
        <v>0</v>
      </c>
      <c r="BB779" s="24">
        <f t="shared" si="669"/>
        <v>0</v>
      </c>
      <c r="BC779" s="24">
        <f t="shared" si="670"/>
        <v>15.368217054263567</v>
      </c>
      <c r="BD779" s="24">
        <f t="shared" si="671"/>
        <v>2.5620155038759687</v>
      </c>
      <c r="BE779" s="24">
        <f t="shared" si="672"/>
        <v>0.1058139534883721</v>
      </c>
      <c r="BF779" s="53">
        <f>BI779-BG779-BH779</f>
        <v>20</v>
      </c>
      <c r="BG779" s="52">
        <v>0</v>
      </c>
      <c r="BH779" s="52">
        <v>0</v>
      </c>
      <c r="BI779" s="52">
        <v>20</v>
      </c>
      <c r="BJ779" s="53">
        <f>BM779-BK779-BL779</f>
        <v>22</v>
      </c>
      <c r="BK779" s="52">
        <v>0</v>
      </c>
      <c r="BL779" s="52">
        <v>8</v>
      </c>
      <c r="BM779" s="52">
        <v>30</v>
      </c>
      <c r="BN779" s="35">
        <f t="shared" si="647"/>
        <v>24.653528487050483</v>
      </c>
      <c r="BO779" s="35">
        <f t="shared" si="648"/>
        <v>63.576889915673995</v>
      </c>
      <c r="BP779" s="24">
        <v>-0.31659811295394946</v>
      </c>
      <c r="BQ779" s="24">
        <v>-0.17015326586979129</v>
      </c>
      <c r="BR779" s="24">
        <v>-0.90894275526600787</v>
      </c>
      <c r="BS779" s="24">
        <v>-0.32042943313128114</v>
      </c>
      <c r="BT779" s="24">
        <v>0</v>
      </c>
      <c r="BU779" s="24">
        <f t="shared" si="649"/>
        <v>-1.7161235672210298</v>
      </c>
      <c r="BV779" s="35">
        <f t="shared" si="650"/>
        <v>-4.4255652561950347</v>
      </c>
      <c r="BW779" s="24">
        <v>16.51219564992212</v>
      </c>
      <c r="BX779" s="24">
        <v>0.1434405556691852</v>
      </c>
      <c r="BY779" s="24">
        <v>8.2946531300557513</v>
      </c>
      <c r="BZ779" s="24">
        <v>1.4193627186244544</v>
      </c>
      <c r="CA779" s="24">
        <f t="shared" si="651"/>
        <v>26.369652054271512</v>
      </c>
      <c r="CB779" s="35">
        <f t="shared" si="652"/>
        <v>68.00245517186903</v>
      </c>
      <c r="CC779" s="55">
        <v>53.869208999999998</v>
      </c>
      <c r="CD779" s="19">
        <v>804633</v>
      </c>
      <c r="CE779" s="76">
        <f t="shared" si="673"/>
        <v>1534416.4186046512</v>
      </c>
      <c r="CF779" s="24"/>
      <c r="CG779" s="24"/>
      <c r="CH779" s="24"/>
      <c r="CI779" s="24"/>
      <c r="CJ779" s="24"/>
      <c r="CK779" s="24"/>
      <c r="CL779" s="24"/>
      <c r="CM779" s="24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74">
        <v>2400000</v>
      </c>
      <c r="DA779" s="19">
        <v>1</v>
      </c>
    </row>
    <row r="780" spans="1:105" x14ac:dyDescent="0.2">
      <c r="A780" s="78" t="s">
        <v>2372</v>
      </c>
      <c r="B780" s="52" t="s">
        <v>957</v>
      </c>
      <c r="C780" s="52" t="s">
        <v>961</v>
      </c>
      <c r="D780" s="53" t="s">
        <v>961</v>
      </c>
      <c r="E780" s="53" t="str">
        <f t="shared" si="674"/>
        <v xml:space="preserve">Skrastins, Karlis </v>
      </c>
      <c r="F780" s="53" t="s">
        <v>876</v>
      </c>
      <c r="G780" s="54" t="s">
        <v>2374</v>
      </c>
      <c r="H780" s="52">
        <v>17</v>
      </c>
      <c r="I780" s="53"/>
      <c r="J780" s="53"/>
      <c r="K780" s="53"/>
      <c r="L780" s="52">
        <v>-9</v>
      </c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24">
        <f t="shared" si="653"/>
        <v>0</v>
      </c>
      <c r="AD780" s="24">
        <f t="shared" si="654"/>
        <v>0</v>
      </c>
      <c r="AE780" s="24">
        <f t="shared" si="655"/>
        <v>0</v>
      </c>
      <c r="AF780" s="24">
        <f t="shared" si="656"/>
        <v>0</v>
      </c>
      <c r="AG780" s="24">
        <f t="shared" si="657"/>
        <v>0</v>
      </c>
      <c r="AH780" s="24">
        <f t="shared" si="658"/>
        <v>0</v>
      </c>
      <c r="AI780" s="21">
        <f t="shared" si="659"/>
        <v>1.4511113670390419</v>
      </c>
      <c r="AJ780" s="21">
        <f t="shared" si="660"/>
        <v>0</v>
      </c>
      <c r="AK780" s="21">
        <f t="shared" si="661"/>
        <v>0</v>
      </c>
      <c r="AL780" s="21">
        <f t="shared" si="662"/>
        <v>3.3168259818035244</v>
      </c>
      <c r="AM780" s="21">
        <f t="shared" si="663"/>
        <v>0</v>
      </c>
      <c r="AN780" s="21">
        <f t="shared" si="664"/>
        <v>1.1711125569290828</v>
      </c>
      <c r="AO780" s="60">
        <v>289.43333333333334</v>
      </c>
      <c r="AP780" s="60">
        <v>0.23333333333333334</v>
      </c>
      <c r="AQ780" s="60">
        <v>51.233333333333334</v>
      </c>
      <c r="AR780" s="61">
        <f>SUM(AO780:AQ780)</f>
        <v>340.90000000000003</v>
      </c>
      <c r="AS780" s="19"/>
      <c r="AT780" s="19"/>
      <c r="AU780" s="19"/>
      <c r="AV780" s="19"/>
      <c r="AW780" s="19"/>
      <c r="AX780" s="24">
        <f t="shared" si="665"/>
        <v>0</v>
      </c>
      <c r="AY780" s="24">
        <f t="shared" si="666"/>
        <v>0</v>
      </c>
      <c r="AZ780" s="24">
        <f t="shared" si="667"/>
        <v>0</v>
      </c>
      <c r="BA780" s="24">
        <f t="shared" si="668"/>
        <v>0</v>
      </c>
      <c r="BB780" s="24">
        <f t="shared" si="669"/>
        <v>0</v>
      </c>
      <c r="BC780" s="24">
        <f t="shared" si="670"/>
        <v>17.025490196078433</v>
      </c>
      <c r="BD780" s="24">
        <f t="shared" si="671"/>
        <v>3.0137254901960784</v>
      </c>
      <c r="BE780" s="24">
        <f t="shared" si="672"/>
        <v>1.3725490196078431E-2</v>
      </c>
      <c r="BF780" s="53">
        <f>BI780-BG780-BH780</f>
        <v>7</v>
      </c>
      <c r="BG780" s="52">
        <v>0</v>
      </c>
      <c r="BH780" s="52">
        <v>0</v>
      </c>
      <c r="BI780" s="52">
        <v>7</v>
      </c>
      <c r="BJ780" s="53">
        <f>BM780-BK780-BL780</f>
        <v>16</v>
      </c>
      <c r="BK780" s="52">
        <v>0</v>
      </c>
      <c r="BL780" s="52">
        <v>1</v>
      </c>
      <c r="BM780" s="52">
        <v>17</v>
      </c>
      <c r="BN780" s="35">
        <f t="shared" si="647"/>
        <v>3.3776673605738496</v>
      </c>
      <c r="BO780" s="35">
        <f t="shared" si="648"/>
        <v>19.816176946751831</v>
      </c>
      <c r="BP780" s="24">
        <v>-0.10218584027130813</v>
      </c>
      <c r="BQ780" s="24">
        <v>-9.2008865190204812E-3</v>
      </c>
      <c r="BR780" s="24">
        <v>-0.29377861367590491</v>
      </c>
      <c r="BS780" s="24">
        <v>-0.11972286946096079</v>
      </c>
      <c r="BT780" s="24">
        <v>0</v>
      </c>
      <c r="BU780" s="24">
        <f t="shared" si="649"/>
        <v>-0.52488820992719432</v>
      </c>
      <c r="BV780" s="35">
        <f t="shared" si="650"/>
        <v>-3.079426282940418</v>
      </c>
      <c r="BW780" s="24">
        <v>0.90770252105788141</v>
      </c>
      <c r="BX780" s="24">
        <v>4.048960608392182E-3</v>
      </c>
      <c r="BY780" s="24">
        <v>3.2933763182315854</v>
      </c>
      <c r="BZ780" s="24">
        <v>-0.30257222939681511</v>
      </c>
      <c r="CA780" s="24">
        <f t="shared" si="651"/>
        <v>3.9025555705010442</v>
      </c>
      <c r="CB780" s="35">
        <f t="shared" si="652"/>
        <v>22.895603229692249</v>
      </c>
      <c r="CC780" s="22"/>
      <c r="CD780" s="19"/>
      <c r="CE780" s="76">
        <f t="shared" si="673"/>
        <v>165000</v>
      </c>
      <c r="CF780" s="24"/>
      <c r="CG780" s="24"/>
      <c r="CH780" s="24"/>
      <c r="CI780" s="24"/>
      <c r="CJ780" s="24"/>
      <c r="CK780" s="24"/>
      <c r="CL780" s="24"/>
      <c r="CM780" s="24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74">
        <v>2400000</v>
      </c>
      <c r="DA780" s="19">
        <v>1</v>
      </c>
    </row>
    <row r="781" spans="1:105" x14ac:dyDescent="0.2">
      <c r="A781" s="80" t="s">
        <v>2372</v>
      </c>
      <c r="B781" s="48" t="s">
        <v>957</v>
      </c>
      <c r="C781" s="48" t="s">
        <v>961</v>
      </c>
      <c r="D781" s="49" t="s">
        <v>961</v>
      </c>
      <c r="E781" s="49" t="str">
        <f t="shared" si="674"/>
        <v xml:space="preserve">Skrastins, Karlis </v>
      </c>
      <c r="F781" s="49" t="s">
        <v>876</v>
      </c>
      <c r="G781" s="50" t="s">
        <v>2374</v>
      </c>
      <c r="H781" s="48">
        <v>60</v>
      </c>
      <c r="I781" s="65">
        <v>2</v>
      </c>
      <c r="J781" s="65">
        <v>3</v>
      </c>
      <c r="K781" s="65">
        <v>5</v>
      </c>
      <c r="L781" s="48">
        <v>-11</v>
      </c>
      <c r="M781" s="10">
        <v>32</v>
      </c>
      <c r="N781" s="10">
        <v>45</v>
      </c>
      <c r="O781" s="11">
        <f>IF(N781=0,0,I781/N781)</f>
        <v>4.4444444444444446E-2</v>
      </c>
      <c r="P781" s="10"/>
      <c r="Q781" s="10">
        <v>1</v>
      </c>
      <c r="R781" s="10">
        <v>0</v>
      </c>
      <c r="S781" s="10">
        <v>0</v>
      </c>
      <c r="T781" s="10">
        <v>0</v>
      </c>
      <c r="U781" s="11">
        <f>IF(S781+T781=0,0,S781/(S781+T781))</f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2</v>
      </c>
      <c r="AB781" s="10">
        <v>3</v>
      </c>
      <c r="AC781" s="13">
        <f t="shared" si="653"/>
        <v>0</v>
      </c>
      <c r="AD781" s="13">
        <f t="shared" si="654"/>
        <v>0</v>
      </c>
      <c r="AE781" s="13">
        <f t="shared" si="655"/>
        <v>0</v>
      </c>
      <c r="AF781" s="13">
        <f t="shared" si="656"/>
        <v>0</v>
      </c>
      <c r="AG781" s="13">
        <f t="shared" si="657"/>
        <v>2.5255182573924024</v>
      </c>
      <c r="AH781" s="13">
        <f t="shared" si="658"/>
        <v>3.7882773860886036</v>
      </c>
      <c r="AI781" s="29">
        <f t="shared" si="659"/>
        <v>1.7047248237398718</v>
      </c>
      <c r="AJ781" s="29">
        <f t="shared" si="660"/>
        <v>0</v>
      </c>
      <c r="AK781" s="29">
        <f t="shared" si="661"/>
        <v>0</v>
      </c>
      <c r="AL781" s="29">
        <f t="shared" si="662"/>
        <v>2.3992423445227824</v>
      </c>
      <c r="AM781" s="29">
        <f t="shared" si="663"/>
        <v>0</v>
      </c>
      <c r="AN781" s="29">
        <f t="shared" si="664"/>
        <v>3.3457249070631971</v>
      </c>
      <c r="AO781" s="13">
        <v>950.3</v>
      </c>
      <c r="AP781" s="13">
        <v>4.8</v>
      </c>
      <c r="AQ781" s="13">
        <v>161.4</v>
      </c>
      <c r="AR781" s="59">
        <v>1116.5</v>
      </c>
      <c r="AS781" s="10">
        <v>105</v>
      </c>
      <c r="AT781" s="10">
        <v>42</v>
      </c>
      <c r="AU781" s="10">
        <v>30</v>
      </c>
      <c r="AV781" s="10">
        <v>16</v>
      </c>
      <c r="AW781" s="10">
        <v>17</v>
      </c>
      <c r="AX781" s="13">
        <f t="shared" si="665"/>
        <v>5.6426332288401255</v>
      </c>
      <c r="AY781" s="13">
        <f t="shared" si="666"/>
        <v>2.2570532915360504</v>
      </c>
      <c r="AZ781" s="13">
        <f t="shared" si="667"/>
        <v>1.6121809225257502</v>
      </c>
      <c r="BA781" s="13">
        <f t="shared" si="668"/>
        <v>0.85982982534706676</v>
      </c>
      <c r="BB781" s="13">
        <f t="shared" si="669"/>
        <v>0.91356918943125842</v>
      </c>
      <c r="BC781" s="13">
        <f t="shared" si="670"/>
        <v>15.838333333333333</v>
      </c>
      <c r="BD781" s="13">
        <f t="shared" si="671"/>
        <v>2.69</v>
      </c>
      <c r="BE781" s="13">
        <f t="shared" si="672"/>
        <v>0.08</v>
      </c>
      <c r="BF781" s="49">
        <v>27</v>
      </c>
      <c r="BG781" s="49">
        <v>0</v>
      </c>
      <c r="BH781" s="49">
        <v>0</v>
      </c>
      <c r="BI781" s="49">
        <v>27</v>
      </c>
      <c r="BJ781" s="49">
        <v>38</v>
      </c>
      <c r="BK781" s="49">
        <v>0</v>
      </c>
      <c r="BL781" s="49">
        <v>9</v>
      </c>
      <c r="BM781" s="49">
        <v>47</v>
      </c>
      <c r="BN781" s="39">
        <v>28</v>
      </c>
      <c r="BO781" s="39">
        <v>50.2</v>
      </c>
      <c r="BP781" s="13">
        <v>-0.4</v>
      </c>
      <c r="BQ781" s="13">
        <v>-0.2</v>
      </c>
      <c r="BR781" s="13">
        <v>-1.2</v>
      </c>
      <c r="BS781" s="13">
        <v>-0.4</v>
      </c>
      <c r="BT781" s="13">
        <v>0</v>
      </c>
      <c r="BU781" s="13">
        <v>-2.2000000000000002</v>
      </c>
      <c r="BV781" s="39">
        <v>-4</v>
      </c>
      <c r="BW781" s="13">
        <v>17.399999999999999</v>
      </c>
      <c r="BX781" s="13">
        <v>0.1</v>
      </c>
      <c r="BY781" s="13">
        <v>11.6</v>
      </c>
      <c r="BZ781" s="13">
        <v>1.1000000000000001</v>
      </c>
      <c r="CA781" s="13">
        <v>30.3</v>
      </c>
      <c r="CB781" s="39">
        <v>54.2</v>
      </c>
      <c r="CC781" s="51">
        <v>50.937781999999999</v>
      </c>
      <c r="CD781" s="10">
        <v>1057127</v>
      </c>
      <c r="CE781" s="73">
        <f t="shared" si="673"/>
        <v>1444740.2333333334</v>
      </c>
      <c r="CF781" s="66">
        <v>16</v>
      </c>
      <c r="CG781" s="66">
        <v>20.8</v>
      </c>
      <c r="CH781" s="66">
        <v>-13.4</v>
      </c>
      <c r="CI781" s="66">
        <v>-1.5</v>
      </c>
      <c r="CJ781" s="67">
        <f>CI781/(AO781+2*(AP781+AQ781))*2000</f>
        <v>-2.3388165588212364</v>
      </c>
      <c r="CK781" s="66">
        <v>-1.7</v>
      </c>
      <c r="CL781" s="67">
        <f>CK781/(AO781+2*(AP781+AQ781))*2000</f>
        <v>-2.6506587666640677</v>
      </c>
      <c r="CM781" s="66">
        <v>-3.2</v>
      </c>
      <c r="CN781" s="10" t="s">
        <v>2100</v>
      </c>
      <c r="CO781" s="10" t="s">
        <v>3275</v>
      </c>
      <c r="CP781" s="10"/>
      <c r="CQ781" s="10" t="s">
        <v>3276</v>
      </c>
      <c r="CR781" s="10">
        <v>73</v>
      </c>
      <c r="CS781" s="10">
        <v>210</v>
      </c>
      <c r="CT781" s="10">
        <v>3</v>
      </c>
      <c r="CU781" s="10" t="s">
        <v>3402</v>
      </c>
      <c r="CV781" s="10"/>
      <c r="CW781" s="10"/>
      <c r="CX781" s="10"/>
      <c r="CY781" s="10"/>
      <c r="CZ781" s="73">
        <v>2400000</v>
      </c>
      <c r="DA781" s="10">
        <v>2</v>
      </c>
    </row>
    <row r="782" spans="1:105" x14ac:dyDescent="0.2">
      <c r="A782" s="38" t="s">
        <v>2452</v>
      </c>
      <c r="B782" t="s">
        <v>971</v>
      </c>
      <c r="C782" t="s">
        <v>971</v>
      </c>
      <c r="D782" t="s">
        <v>961</v>
      </c>
      <c r="E782" t="str">
        <f t="shared" si="674"/>
        <v xml:space="preserve">Ballard, Keith </v>
      </c>
      <c r="F782" t="s">
        <v>2471</v>
      </c>
      <c r="G782" t="s">
        <v>1524</v>
      </c>
      <c r="H782">
        <v>70</v>
      </c>
      <c r="I782">
        <v>5</v>
      </c>
      <c r="J782">
        <v>22</v>
      </c>
      <c r="K782">
        <f>I782+J782</f>
        <v>27</v>
      </c>
      <c r="L782">
        <v>-7</v>
      </c>
      <c r="M782">
        <v>59</v>
      </c>
      <c r="N782">
        <v>79</v>
      </c>
      <c r="O782" s="4">
        <f>IF(N782=0,0,I782/N782)</f>
        <v>6.3291139240506333E-2</v>
      </c>
      <c r="P782">
        <v>2110</v>
      </c>
      <c r="Q782">
        <v>0</v>
      </c>
      <c r="R782">
        <v>0</v>
      </c>
      <c r="S782">
        <v>0</v>
      </c>
      <c r="T782">
        <v>0</v>
      </c>
      <c r="U782" s="4">
        <f>IF(S782+T782=0,0,S782/(S782+T782))</f>
        <v>0</v>
      </c>
      <c r="V782" s="40">
        <v>0</v>
      </c>
      <c r="W782">
        <v>2</v>
      </c>
      <c r="X782">
        <v>9</v>
      </c>
      <c r="Y782">
        <v>0</v>
      </c>
      <c r="Z782">
        <v>1</v>
      </c>
      <c r="AA782">
        <f>I782-W782-Y782</f>
        <v>3</v>
      </c>
      <c r="AB782">
        <f>J782-X782-Z782</f>
        <v>12</v>
      </c>
      <c r="AC782" s="9">
        <f t="shared" si="653"/>
        <v>4.3113772455089823</v>
      </c>
      <c r="AD782" s="9">
        <f t="shared" si="654"/>
        <v>19.401197604790418</v>
      </c>
      <c r="AE782" s="9">
        <f t="shared" si="655"/>
        <v>0</v>
      </c>
      <c r="AF782" s="9">
        <f t="shared" si="656"/>
        <v>1.1618900077459333</v>
      </c>
      <c r="AG782" s="9">
        <f t="shared" si="657"/>
        <v>3.2136640233288198</v>
      </c>
      <c r="AH782" s="9">
        <f t="shared" si="658"/>
        <v>12.854656093315279</v>
      </c>
      <c r="AI782" s="6">
        <f t="shared" si="659"/>
        <v>2.3031258833856545</v>
      </c>
      <c r="AJ782" s="6">
        <f t="shared" si="660"/>
        <v>8.1916167664670656</v>
      </c>
      <c r="AK782" s="6">
        <f t="shared" si="661"/>
        <v>0.46475600309837339</v>
      </c>
      <c r="AL782" s="6">
        <f t="shared" si="662"/>
        <v>2.7316144198294969</v>
      </c>
      <c r="AM782" s="6">
        <f t="shared" si="663"/>
        <v>0.86227544910179654</v>
      </c>
      <c r="AN782" s="6">
        <f t="shared" si="664"/>
        <v>9.2951200619674665</v>
      </c>
      <c r="AO782" s="33">
        <v>1120.2166666666667</v>
      </c>
      <c r="AP782" s="33">
        <v>139.16666666666666</v>
      </c>
      <c r="AQ782" s="33">
        <v>258.2</v>
      </c>
      <c r="AR782" s="32">
        <v>1517.5833333333335</v>
      </c>
      <c r="AS782" s="40">
        <v>135</v>
      </c>
      <c r="AT782" s="40">
        <v>130</v>
      </c>
      <c r="AU782" s="40">
        <v>54</v>
      </c>
      <c r="AV782" s="40">
        <v>38</v>
      </c>
      <c r="AW782" s="40">
        <v>34</v>
      </c>
      <c r="AX782" s="9">
        <f t="shared" si="665"/>
        <v>5.3374334193619237</v>
      </c>
      <c r="AY782" s="9">
        <f t="shared" si="666"/>
        <v>5.1397507001262968</v>
      </c>
      <c r="AZ782" s="9">
        <f t="shared" si="667"/>
        <v>2.1349733677447693</v>
      </c>
      <c r="BA782" s="9">
        <f t="shared" si="668"/>
        <v>1.5023886661907637</v>
      </c>
      <c r="BB782" s="9">
        <f t="shared" si="669"/>
        <v>1.3442424908022621</v>
      </c>
      <c r="BC782" s="9">
        <f t="shared" si="670"/>
        <v>16.003095238095238</v>
      </c>
      <c r="BD782" s="9">
        <f t="shared" si="671"/>
        <v>3.6885714285714286</v>
      </c>
      <c r="BE782" s="9">
        <f t="shared" si="672"/>
        <v>1.9880952380952379</v>
      </c>
      <c r="BF782" s="3">
        <v>43</v>
      </c>
      <c r="BG782" s="3">
        <v>19</v>
      </c>
      <c r="BH782" s="3">
        <v>2</v>
      </c>
      <c r="BI782" s="3">
        <v>64</v>
      </c>
      <c r="BJ782" s="3">
        <v>51</v>
      </c>
      <c r="BK782" s="3">
        <v>2</v>
      </c>
      <c r="BL782" s="3">
        <v>40</v>
      </c>
      <c r="BM782" s="3">
        <v>93</v>
      </c>
      <c r="BN782" s="34">
        <f>BU782+CA782</f>
        <v>65.8675407197521</v>
      </c>
      <c r="BO782" s="34">
        <f>BN782/AR782*2000</f>
        <v>86.805830392293132</v>
      </c>
      <c r="BP782" s="34">
        <v>8.2747312919636133</v>
      </c>
      <c r="BQ782" s="34">
        <v>7.0507895207576423</v>
      </c>
      <c r="BR782" s="34">
        <v>5.2861476321189836E-2</v>
      </c>
      <c r="BS782" s="34">
        <v>0.48687594870227435</v>
      </c>
      <c r="BT782" s="34">
        <v>0</v>
      </c>
      <c r="BU782" s="34">
        <f>SUM(BP782:BT782)</f>
        <v>15.865258237744719</v>
      </c>
      <c r="BV782" s="34">
        <f>BU782/AR782*2000</f>
        <v>20.90858259875203</v>
      </c>
      <c r="BW782" s="34">
        <v>33.212249960590739</v>
      </c>
      <c r="BX782" s="34">
        <v>2.3350185966869654</v>
      </c>
      <c r="BY782" s="34">
        <v>7.5749015731436256</v>
      </c>
      <c r="BZ782" s="34">
        <v>6.8801123515860505</v>
      </c>
      <c r="CA782" s="34">
        <f>SUM(BW782:BZ782)</f>
        <v>50.002282482007381</v>
      </c>
      <c r="CB782" s="34">
        <f>CA782/AR782*2000</f>
        <v>65.897247793541098</v>
      </c>
      <c r="CC782" s="15">
        <v>35</v>
      </c>
      <c r="CD782" s="7">
        <v>1412032</v>
      </c>
      <c r="CE782" s="68">
        <f t="shared" si="673"/>
        <v>1654094.6285714288</v>
      </c>
      <c r="CF782" s="9">
        <v>30.1</v>
      </c>
      <c r="CG782" s="9">
        <v>35.299999999999997</v>
      </c>
      <c r="CH782" s="9">
        <v>5.2</v>
      </c>
      <c r="CI782" s="9">
        <v>2.2999999999999998</v>
      </c>
      <c r="CJ782" s="9">
        <f>CI782/(AO782+2*(AP782+AQ782))*2000</f>
        <v>2.4021514922060629</v>
      </c>
      <c r="CK782" s="9">
        <v>3.5</v>
      </c>
      <c r="CL782" s="9">
        <f>CK782/(AO782+2*(AP782+AQ782))*2000</f>
        <v>3.6554479229222694</v>
      </c>
      <c r="CM782" s="9">
        <v>5.9</v>
      </c>
      <c r="CN782" t="s">
        <v>1003</v>
      </c>
      <c r="CO782" t="s">
        <v>1004</v>
      </c>
      <c r="CP782" t="s">
        <v>2413</v>
      </c>
      <c r="CQ782" t="s">
        <v>2414</v>
      </c>
      <c r="CR782">
        <v>71</v>
      </c>
      <c r="CS782">
        <v>208</v>
      </c>
      <c r="CT782">
        <v>2</v>
      </c>
      <c r="CU782" t="s">
        <v>3402</v>
      </c>
      <c r="CV782" t="s">
        <v>2382</v>
      </c>
      <c r="CW782">
        <v>0</v>
      </c>
      <c r="CX782">
        <v>0</v>
      </c>
      <c r="CY782">
        <v>0</v>
      </c>
      <c r="CZ782" s="71"/>
      <c r="DA782">
        <v>0</v>
      </c>
    </row>
    <row r="783" spans="1:105" x14ac:dyDescent="0.2">
      <c r="A783" s="44" t="s">
        <v>2372</v>
      </c>
      <c r="B783" s="43" t="s">
        <v>971</v>
      </c>
      <c r="C783" s="43" t="s">
        <v>971</v>
      </c>
      <c r="D783" s="42" t="s">
        <v>961</v>
      </c>
      <c r="E783" s="42" t="str">
        <f t="shared" si="674"/>
        <v xml:space="preserve">Ballard, Keith </v>
      </c>
      <c r="F783" s="42" t="s">
        <v>2471</v>
      </c>
      <c r="G783" s="45" t="s">
        <v>2374</v>
      </c>
      <c r="H783" s="43">
        <v>82</v>
      </c>
      <c r="I783" s="64">
        <v>6</v>
      </c>
      <c r="J783" s="64">
        <v>15</v>
      </c>
      <c r="K783" s="64">
        <v>21</v>
      </c>
      <c r="L783" s="43">
        <v>7</v>
      </c>
      <c r="M783">
        <v>85</v>
      </c>
      <c r="N783">
        <v>105</v>
      </c>
      <c r="O783" s="4">
        <f>IF(N783=0,0,I783/N783)</f>
        <v>5.7142857142857141E-2</v>
      </c>
      <c r="Q783">
        <v>1</v>
      </c>
      <c r="R783">
        <v>0</v>
      </c>
      <c r="S783">
        <v>0</v>
      </c>
      <c r="T783">
        <v>0</v>
      </c>
      <c r="U783" s="4">
        <f>IF(S783+T783=0,0,S783/(S783+T783))</f>
        <v>0</v>
      </c>
      <c r="V783">
        <v>0</v>
      </c>
      <c r="W783">
        <v>2</v>
      </c>
      <c r="X783">
        <v>2</v>
      </c>
      <c r="Y783">
        <v>1</v>
      </c>
      <c r="Z783">
        <v>0</v>
      </c>
      <c r="AA783">
        <v>3</v>
      </c>
      <c r="AB783">
        <v>13</v>
      </c>
      <c r="AC783" s="9">
        <f t="shared" si="653"/>
        <v>10.526315789473683</v>
      </c>
      <c r="AD783" s="9">
        <f t="shared" si="654"/>
        <v>10.526315789473683</v>
      </c>
      <c r="AE783" s="9">
        <f t="shared" si="655"/>
        <v>1.03836169599077</v>
      </c>
      <c r="AF783" s="9">
        <f t="shared" si="656"/>
        <v>0</v>
      </c>
      <c r="AG783" s="9">
        <f t="shared" si="657"/>
        <v>2.5757521554037131</v>
      </c>
      <c r="AH783" s="9">
        <f t="shared" si="658"/>
        <v>11.16159267341609</v>
      </c>
      <c r="AI783" s="58">
        <f t="shared" si="659"/>
        <v>2.3611061424534037</v>
      </c>
      <c r="AJ783" s="58">
        <f t="shared" si="660"/>
        <v>7.3684210526315788</v>
      </c>
      <c r="AK783" s="58">
        <f t="shared" si="661"/>
        <v>0.83068935679261602</v>
      </c>
      <c r="AL783" s="58">
        <f t="shared" si="662"/>
        <v>2.1035309269130322</v>
      </c>
      <c r="AM783" s="58">
        <f t="shared" si="663"/>
        <v>3.1578947368421053</v>
      </c>
      <c r="AN783" s="58">
        <f t="shared" si="664"/>
        <v>7.0608595327372363</v>
      </c>
      <c r="AO783" s="56">
        <v>1397.65</v>
      </c>
      <c r="AP783" s="56">
        <v>57</v>
      </c>
      <c r="AQ783" s="56">
        <v>288.91666666666669</v>
      </c>
      <c r="AR783" s="57">
        <f>SUM(AO783:AQ783)</f>
        <v>1743.5666666666668</v>
      </c>
      <c r="AS783">
        <v>162</v>
      </c>
      <c r="AT783">
        <v>169</v>
      </c>
      <c r="AU783">
        <v>39</v>
      </c>
      <c r="AV783">
        <v>38</v>
      </c>
      <c r="AW783">
        <v>34</v>
      </c>
      <c r="AX783" s="9">
        <f t="shared" si="665"/>
        <v>5.5747796662014641</v>
      </c>
      <c r="AY783" s="9">
        <f t="shared" si="666"/>
        <v>5.8156652073336259</v>
      </c>
      <c r="AZ783" s="9">
        <f t="shared" si="667"/>
        <v>1.3420765863077597</v>
      </c>
      <c r="BA783" s="9">
        <f t="shared" si="668"/>
        <v>1.3076643661460223</v>
      </c>
      <c r="BB783" s="9">
        <f t="shared" si="669"/>
        <v>1.1700154854990725</v>
      </c>
      <c r="BC783" s="33">
        <f t="shared" si="670"/>
        <v>17.044512195121953</v>
      </c>
      <c r="BD783" s="33">
        <f t="shared" si="671"/>
        <v>3.5233739837398375</v>
      </c>
      <c r="BE783" s="33">
        <f t="shared" si="672"/>
        <v>0.69512195121951215</v>
      </c>
      <c r="BF783" s="42">
        <f>BI783-BG783-BH783</f>
        <v>55</v>
      </c>
      <c r="BG783" s="43">
        <v>7</v>
      </c>
      <c r="BH783" s="43">
        <v>4</v>
      </c>
      <c r="BI783" s="43">
        <v>66</v>
      </c>
      <c r="BJ783" s="42">
        <f>BM783-BK783-BL783</f>
        <v>49</v>
      </c>
      <c r="BK783" s="43">
        <v>3</v>
      </c>
      <c r="BL783" s="43">
        <v>34</v>
      </c>
      <c r="BM783" s="43">
        <v>86</v>
      </c>
      <c r="BN783" s="34">
        <f>BU783+CA783</f>
        <v>50.603373792271427</v>
      </c>
      <c r="BO783" s="34">
        <f>BN783/AR783*2000</f>
        <v>58.045814662211278</v>
      </c>
      <c r="BP783" s="33">
        <v>8.4736395869245307</v>
      </c>
      <c r="BQ783" s="33">
        <v>3.6718355102137048</v>
      </c>
      <c r="BR783" s="33">
        <v>2.8056887571432094</v>
      </c>
      <c r="BS783" s="33">
        <v>1.7761483694807321</v>
      </c>
      <c r="BT783" s="33">
        <v>-1.4164491443389902</v>
      </c>
      <c r="BU783" s="9">
        <f>SUM(BP783:BT783)</f>
        <v>15.310863079423186</v>
      </c>
      <c r="BV783" s="34">
        <f>BU783/AR783*2000</f>
        <v>17.562693038510929</v>
      </c>
      <c r="BW783" s="33">
        <v>30.805145390648669</v>
      </c>
      <c r="BX783" s="33">
        <v>-1.9191844980720982</v>
      </c>
      <c r="BY783" s="33">
        <v>10.521470877316506</v>
      </c>
      <c r="BZ783" s="33">
        <v>-4.1149210570448425</v>
      </c>
      <c r="CA783" s="9">
        <f>SUM(BW783:BZ783)</f>
        <v>35.292510712848241</v>
      </c>
      <c r="CB783" s="34">
        <f>CA783/AR783*2000</f>
        <v>40.483121623700349</v>
      </c>
      <c r="CC783" s="47">
        <v>55.089703</v>
      </c>
      <c r="CD783">
        <v>2533344</v>
      </c>
      <c r="CE783" s="68">
        <f t="shared" si="673"/>
        <v>2533344</v>
      </c>
      <c r="CF783" s="62">
        <v>30.1</v>
      </c>
      <c r="CG783" s="62">
        <v>40.9</v>
      </c>
      <c r="CH783" s="62">
        <v>7</v>
      </c>
      <c r="CI783" s="62">
        <v>1.2</v>
      </c>
      <c r="CJ783" s="63">
        <f>CI783/(AO783+2*(AP783+AQ783))*2000</f>
        <v>1.1486093053306636</v>
      </c>
      <c r="CK783" s="62">
        <v>5.2</v>
      </c>
      <c r="CL783" s="63">
        <f>CK783/(AO783+2*(AP783+AQ783))*2000</f>
        <v>4.9773069897662099</v>
      </c>
      <c r="CM783" s="62">
        <v>5.9</v>
      </c>
      <c r="CN783" t="s">
        <v>2101</v>
      </c>
      <c r="CO783" t="s">
        <v>1004</v>
      </c>
      <c r="CP783" t="s">
        <v>2413</v>
      </c>
      <c r="CQ783" t="s">
        <v>2414</v>
      </c>
      <c r="CR783">
        <v>71</v>
      </c>
      <c r="CS783">
        <v>208</v>
      </c>
      <c r="CT783">
        <v>2</v>
      </c>
      <c r="CU783" t="s">
        <v>3402</v>
      </c>
      <c r="CZ783" s="72">
        <v>2275000</v>
      </c>
      <c r="DA783">
        <v>0</v>
      </c>
    </row>
    <row r="784" spans="1:105" x14ac:dyDescent="0.2">
      <c r="A784" s="78" t="s">
        <v>2372</v>
      </c>
      <c r="B784" s="52"/>
      <c r="C784" s="52" t="s">
        <v>956</v>
      </c>
      <c r="D784" s="53" t="s">
        <v>961</v>
      </c>
      <c r="E784" s="53" t="str">
        <f t="shared" si="674"/>
        <v xml:space="preserve">Johansson, Magnus </v>
      </c>
      <c r="F784" s="53" t="s">
        <v>207</v>
      </c>
      <c r="G784" s="54" t="s">
        <v>2374</v>
      </c>
      <c r="H784" s="52">
        <v>18</v>
      </c>
      <c r="I784" s="53"/>
      <c r="J784" s="53"/>
      <c r="K784" s="53"/>
      <c r="L784" s="52">
        <v>-5</v>
      </c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24">
        <f t="shared" si="653"/>
        <v>0</v>
      </c>
      <c r="AD784" s="24">
        <f t="shared" si="654"/>
        <v>0</v>
      </c>
      <c r="AE784" s="24">
        <f t="shared" si="655"/>
        <v>0</v>
      </c>
      <c r="AF784" s="24">
        <f t="shared" si="656"/>
        <v>0</v>
      </c>
      <c r="AG784" s="24">
        <f t="shared" si="657"/>
        <v>0</v>
      </c>
      <c r="AH784" s="24">
        <f t="shared" si="658"/>
        <v>0</v>
      </c>
      <c r="AI784" s="21">
        <f t="shared" si="659"/>
        <v>2.9695619896065328</v>
      </c>
      <c r="AJ784" s="21">
        <f t="shared" si="660"/>
        <v>3.3908948194662472</v>
      </c>
      <c r="AK784" s="21">
        <f t="shared" si="661"/>
        <v>0</v>
      </c>
      <c r="AL784" s="21">
        <f t="shared" si="662"/>
        <v>4.1573867854491455</v>
      </c>
      <c r="AM784" s="21">
        <f t="shared" si="663"/>
        <v>1.1302982731554156</v>
      </c>
      <c r="AN784" s="21">
        <f t="shared" si="664"/>
        <v>0</v>
      </c>
      <c r="AO784" s="60">
        <v>202.05</v>
      </c>
      <c r="AP784" s="60">
        <v>53.083333333333343</v>
      </c>
      <c r="AQ784" s="60">
        <v>8.6</v>
      </c>
      <c r="AR784" s="61">
        <f>SUM(AO784:AQ784)</f>
        <v>263.73333333333335</v>
      </c>
      <c r="AS784" s="19"/>
      <c r="AT784" s="19"/>
      <c r="AU784" s="19"/>
      <c r="AV784" s="19"/>
      <c r="AW784" s="19"/>
      <c r="AX784" s="24">
        <f t="shared" si="665"/>
        <v>0</v>
      </c>
      <c r="AY784" s="24">
        <f t="shared" si="666"/>
        <v>0</v>
      </c>
      <c r="AZ784" s="24">
        <f t="shared" si="667"/>
        <v>0</v>
      </c>
      <c r="BA784" s="24">
        <f t="shared" si="668"/>
        <v>0</v>
      </c>
      <c r="BB784" s="24">
        <f t="shared" si="669"/>
        <v>0</v>
      </c>
      <c r="BC784" s="24">
        <f t="shared" si="670"/>
        <v>11.225000000000001</v>
      </c>
      <c r="BD784" s="24">
        <f t="shared" si="671"/>
        <v>0.47777777777777775</v>
      </c>
      <c r="BE784" s="24">
        <f t="shared" si="672"/>
        <v>2.9490740740740744</v>
      </c>
      <c r="BF784" s="53">
        <f>BI784-BG784-BH784</f>
        <v>10</v>
      </c>
      <c r="BG784" s="52">
        <v>3</v>
      </c>
      <c r="BH784" s="52">
        <v>0</v>
      </c>
      <c r="BI784" s="52">
        <v>13</v>
      </c>
      <c r="BJ784" s="53">
        <f>BM784-BK784-BL784</f>
        <v>14</v>
      </c>
      <c r="BK784" s="52">
        <v>1</v>
      </c>
      <c r="BL784" s="52">
        <v>0</v>
      </c>
      <c r="BM784" s="52">
        <v>15</v>
      </c>
      <c r="BN784" s="35">
        <f>BU784+CA784</f>
        <v>2.4240265797844933</v>
      </c>
      <c r="BO784" s="35">
        <f>BN784/AR784*2000</f>
        <v>18.38240581231921</v>
      </c>
      <c r="BP784" s="24">
        <v>2.0548615554603775</v>
      </c>
      <c r="BQ784" s="24">
        <v>-1.9435487962831026</v>
      </c>
      <c r="BR784" s="24">
        <v>0.18024987422811165</v>
      </c>
      <c r="BS784" s="24">
        <v>-1.8945182592025329E-2</v>
      </c>
      <c r="BT784" s="24">
        <v>0</v>
      </c>
      <c r="BU784" s="24">
        <f>SUM(BP784:BT784)</f>
        <v>0.27261745081336125</v>
      </c>
      <c r="BV784" s="35">
        <f>BU784/AR784*2000</f>
        <v>2.0673719728010203</v>
      </c>
      <c r="BW784" s="24">
        <v>-0.15906081134105421</v>
      </c>
      <c r="BX784" s="24">
        <v>-0.17400796052702713</v>
      </c>
      <c r="BY784" s="24">
        <v>1.0128695191968511</v>
      </c>
      <c r="BZ784" s="24">
        <v>1.4716083816423624</v>
      </c>
      <c r="CA784" s="24">
        <f>SUM(BW784:BZ784)</f>
        <v>2.1514091289711321</v>
      </c>
      <c r="CB784" s="35">
        <f>CA784/AR784*2000</f>
        <v>16.31503383951819</v>
      </c>
      <c r="CC784" s="22"/>
      <c r="CD784" s="19"/>
      <c r="CE784" s="76">
        <f t="shared" si="673"/>
        <v>165000</v>
      </c>
      <c r="CF784" s="24"/>
      <c r="CG784" s="24"/>
      <c r="CH784" s="24"/>
      <c r="CI784" s="24"/>
      <c r="CJ784" s="24"/>
      <c r="CK784" s="24"/>
      <c r="CL784" s="24"/>
      <c r="CM784" s="24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74">
        <v>700000</v>
      </c>
      <c r="DA784" s="19">
        <v>1</v>
      </c>
    </row>
    <row r="785" spans="1:105" x14ac:dyDescent="0.2">
      <c r="A785" s="78" t="s">
        <v>2372</v>
      </c>
      <c r="B785" s="52"/>
      <c r="C785" s="52" t="s">
        <v>961</v>
      </c>
      <c r="D785" s="53" t="s">
        <v>961</v>
      </c>
      <c r="E785" s="53" t="str">
        <f t="shared" si="674"/>
        <v xml:space="preserve">Johansson, Magnus </v>
      </c>
      <c r="F785" s="53" t="s">
        <v>207</v>
      </c>
      <c r="G785" s="54" t="s">
        <v>2374</v>
      </c>
      <c r="H785" s="52">
        <v>27</v>
      </c>
      <c r="I785" s="19">
        <v>0</v>
      </c>
      <c r="J785" s="19">
        <v>10</v>
      </c>
      <c r="K785" s="19">
        <v>10</v>
      </c>
      <c r="L785" s="52">
        <v>0</v>
      </c>
      <c r="M785" s="19">
        <v>14</v>
      </c>
      <c r="N785" s="19">
        <v>22</v>
      </c>
      <c r="O785" s="20">
        <f t="shared" ref="O785:O796" si="677">IF(N785=0,0,I785/N785)</f>
        <v>0</v>
      </c>
      <c r="P785" s="19"/>
      <c r="Q785" s="19"/>
      <c r="R785" s="19"/>
      <c r="S785" s="19">
        <v>0</v>
      </c>
      <c r="T785" s="19">
        <v>0</v>
      </c>
      <c r="U785" s="20">
        <f t="shared" ref="U785:U796" si="678">IF(S785+T785=0,0,S785/(S785+T785))</f>
        <v>0</v>
      </c>
      <c r="V785" s="19"/>
      <c r="W785" s="19"/>
      <c r="X785" s="19"/>
      <c r="Y785" s="19"/>
      <c r="Z785" s="19"/>
      <c r="AA785" s="19"/>
      <c r="AB785" s="19"/>
      <c r="AC785" s="24">
        <f t="shared" si="653"/>
        <v>0</v>
      </c>
      <c r="AD785" s="24">
        <f t="shared" si="654"/>
        <v>0</v>
      </c>
      <c r="AE785" s="24">
        <f t="shared" si="655"/>
        <v>0</v>
      </c>
      <c r="AF785" s="24">
        <f t="shared" si="656"/>
        <v>0</v>
      </c>
      <c r="AG785" s="24">
        <f t="shared" si="657"/>
        <v>0</v>
      </c>
      <c r="AH785" s="24">
        <f t="shared" si="658"/>
        <v>0</v>
      </c>
      <c r="AI785" s="21">
        <f t="shared" si="659"/>
        <v>1.7482671846717586</v>
      </c>
      <c r="AJ785" s="21">
        <f t="shared" si="660"/>
        <v>6.3897763578274756</v>
      </c>
      <c r="AK785" s="21">
        <f t="shared" si="661"/>
        <v>0</v>
      </c>
      <c r="AL785" s="21">
        <f t="shared" si="662"/>
        <v>1.7482671846717586</v>
      </c>
      <c r="AM785" s="21">
        <f t="shared" si="663"/>
        <v>0</v>
      </c>
      <c r="AN785" s="21">
        <f t="shared" si="664"/>
        <v>8.7026591458501201</v>
      </c>
      <c r="AO785" s="60">
        <v>377.51666666666665</v>
      </c>
      <c r="AP785" s="60">
        <v>46.95</v>
      </c>
      <c r="AQ785" s="60">
        <v>20.683333333333334</v>
      </c>
      <c r="AR785" s="61">
        <f>SUM(AO785:AQ785)</f>
        <v>445.15</v>
      </c>
      <c r="AS785" s="19"/>
      <c r="AT785" s="19"/>
      <c r="AU785" s="19"/>
      <c r="AV785" s="19"/>
      <c r="AW785" s="19"/>
      <c r="AX785" s="24">
        <f t="shared" si="665"/>
        <v>0</v>
      </c>
      <c r="AY785" s="24">
        <f t="shared" si="666"/>
        <v>0</v>
      </c>
      <c r="AZ785" s="24">
        <f t="shared" si="667"/>
        <v>0</v>
      </c>
      <c r="BA785" s="24">
        <f t="shared" si="668"/>
        <v>0</v>
      </c>
      <c r="BB785" s="24">
        <f t="shared" si="669"/>
        <v>0</v>
      </c>
      <c r="BC785" s="24">
        <f t="shared" si="670"/>
        <v>13.982098765432099</v>
      </c>
      <c r="BD785" s="24">
        <f t="shared" si="671"/>
        <v>0.76604938271604939</v>
      </c>
      <c r="BE785" s="24">
        <f t="shared" si="672"/>
        <v>1.7388888888888889</v>
      </c>
      <c r="BF785" s="53">
        <f>BI785-BG785-BH785</f>
        <v>11</v>
      </c>
      <c r="BG785" s="52">
        <v>5</v>
      </c>
      <c r="BH785" s="52">
        <v>0</v>
      </c>
      <c r="BI785" s="52">
        <v>16</v>
      </c>
      <c r="BJ785" s="53">
        <f>BM785-BK785-BL785</f>
        <v>11</v>
      </c>
      <c r="BK785" s="52">
        <v>0</v>
      </c>
      <c r="BL785" s="52">
        <v>3</v>
      </c>
      <c r="BM785" s="52">
        <v>14</v>
      </c>
      <c r="BN785" s="35">
        <f>BU785+CA785</f>
        <v>9.1793060019124653</v>
      </c>
      <c r="BO785" s="35">
        <f>BN785/AR785*2000</f>
        <v>41.241406276142719</v>
      </c>
      <c r="BP785" s="24">
        <v>3.0612403775826413</v>
      </c>
      <c r="BQ785" s="24">
        <v>0.39129152426277458</v>
      </c>
      <c r="BR785" s="24">
        <v>-1.0237433703255958</v>
      </c>
      <c r="BS785" s="24">
        <v>-4.8333142811012482E-2</v>
      </c>
      <c r="BT785" s="24">
        <v>0</v>
      </c>
      <c r="BU785" s="24">
        <f>SUM(BP785:BT785)</f>
        <v>2.3804553887088078</v>
      </c>
      <c r="BV785" s="35">
        <f>BU785/AR785*2000</f>
        <v>10.695070824256129</v>
      </c>
      <c r="BW785" s="24">
        <v>5.8191785794281286</v>
      </c>
      <c r="BX785" s="24">
        <v>0.81470871670291267</v>
      </c>
      <c r="BY785" s="24">
        <v>0.22600629820333853</v>
      </c>
      <c r="BZ785" s="24">
        <v>-6.1042981130722651E-2</v>
      </c>
      <c r="CA785" s="24">
        <f>SUM(BW785:BZ785)</f>
        <v>6.7988506132036566</v>
      </c>
      <c r="CB785" s="35">
        <f>CA785/AR785*2000</f>
        <v>30.546335451886584</v>
      </c>
      <c r="CC785" s="55">
        <v>54.396633000000001</v>
      </c>
      <c r="CD785" s="19">
        <v>891706</v>
      </c>
      <c r="CE785" s="76">
        <f t="shared" si="673"/>
        <v>2708144.1481481479</v>
      </c>
      <c r="CF785" s="24"/>
      <c r="CG785" s="24"/>
      <c r="CH785" s="24"/>
      <c r="CI785" s="24"/>
      <c r="CJ785" s="24"/>
      <c r="CK785" s="24"/>
      <c r="CL785" s="24"/>
      <c r="CM785" s="24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74">
        <v>700000</v>
      </c>
      <c r="DA785" s="19">
        <v>1</v>
      </c>
    </row>
    <row r="786" spans="1:105" x14ac:dyDescent="0.2">
      <c r="A786" s="80" t="s">
        <v>2372</v>
      </c>
      <c r="B786" s="48"/>
      <c r="C786" s="48" t="s">
        <v>961</v>
      </c>
      <c r="D786" s="49" t="s">
        <v>961</v>
      </c>
      <c r="E786" s="49" t="str">
        <f t="shared" si="674"/>
        <v xml:space="preserve">Johansson, Magnus </v>
      </c>
      <c r="F786" s="49" t="s">
        <v>207</v>
      </c>
      <c r="G786" s="50" t="s">
        <v>2374</v>
      </c>
      <c r="H786" s="48">
        <v>45</v>
      </c>
      <c r="I786" s="65">
        <v>0</v>
      </c>
      <c r="J786" s="65">
        <v>14</v>
      </c>
      <c r="K786" s="65">
        <v>14</v>
      </c>
      <c r="L786" s="48">
        <v>-5</v>
      </c>
      <c r="M786" s="10">
        <v>18</v>
      </c>
      <c r="N786" s="10">
        <v>37</v>
      </c>
      <c r="O786" s="11">
        <f t="shared" si="677"/>
        <v>0</v>
      </c>
      <c r="P786" s="10"/>
      <c r="Q786" s="10">
        <v>0</v>
      </c>
      <c r="R786" s="10">
        <v>0</v>
      </c>
      <c r="S786" s="10">
        <v>0</v>
      </c>
      <c r="T786" s="10">
        <v>0</v>
      </c>
      <c r="U786" s="11">
        <f t="shared" si="678"/>
        <v>0</v>
      </c>
      <c r="V786" s="10">
        <v>0</v>
      </c>
      <c r="W786" s="10">
        <v>0</v>
      </c>
      <c r="X786" s="10">
        <v>3</v>
      </c>
      <c r="Y786" s="10">
        <v>0</v>
      </c>
      <c r="Z786" s="10">
        <v>0</v>
      </c>
      <c r="AA786" s="10">
        <v>0</v>
      </c>
      <c r="AB786" s="10">
        <v>11</v>
      </c>
      <c r="AC786" s="13">
        <f t="shared" si="653"/>
        <v>0</v>
      </c>
      <c r="AD786" s="13">
        <f t="shared" si="654"/>
        <v>9</v>
      </c>
      <c r="AE786" s="13">
        <f t="shared" si="655"/>
        <v>0</v>
      </c>
      <c r="AF786" s="13">
        <f t="shared" si="656"/>
        <v>0</v>
      </c>
      <c r="AG786" s="13">
        <f t="shared" si="657"/>
        <v>0</v>
      </c>
      <c r="AH786" s="13">
        <f t="shared" si="658"/>
        <v>22.774327122153206</v>
      </c>
      <c r="AI786" s="29">
        <f t="shared" si="659"/>
        <v>2.1739130434782608</v>
      </c>
      <c r="AJ786" s="29">
        <f t="shared" si="660"/>
        <v>4.8</v>
      </c>
      <c r="AK786" s="29">
        <f t="shared" si="661"/>
        <v>0</v>
      </c>
      <c r="AL786" s="29">
        <f t="shared" si="662"/>
        <v>2.5879917184265011</v>
      </c>
      <c r="AM786" s="29">
        <f t="shared" si="663"/>
        <v>0.6</v>
      </c>
      <c r="AN786" s="29">
        <f t="shared" si="664"/>
        <v>6.1433447098976108</v>
      </c>
      <c r="AO786" s="13">
        <v>579.6</v>
      </c>
      <c r="AP786" s="13">
        <v>100</v>
      </c>
      <c r="AQ786" s="13">
        <v>29.3</v>
      </c>
      <c r="AR786" s="59">
        <v>708.9</v>
      </c>
      <c r="AS786" s="10">
        <v>37</v>
      </c>
      <c r="AT786" s="10">
        <v>23</v>
      </c>
      <c r="AU786" s="10">
        <v>15</v>
      </c>
      <c r="AV786" s="10">
        <v>15</v>
      </c>
      <c r="AW786" s="10">
        <v>7</v>
      </c>
      <c r="AX786" s="13">
        <f t="shared" si="665"/>
        <v>3.1316123571730854</v>
      </c>
      <c r="AY786" s="13">
        <f t="shared" si="666"/>
        <v>1.9466779517562423</v>
      </c>
      <c r="AZ786" s="13">
        <f t="shared" si="667"/>
        <v>1.2695725772323319</v>
      </c>
      <c r="BA786" s="13">
        <f t="shared" si="668"/>
        <v>1.2695725772323319</v>
      </c>
      <c r="BB786" s="13">
        <f t="shared" si="669"/>
        <v>0.59246720270842146</v>
      </c>
      <c r="BC786" s="13">
        <f t="shared" si="670"/>
        <v>12.88</v>
      </c>
      <c r="BD786" s="13">
        <f t="shared" si="671"/>
        <v>0.65111111111111108</v>
      </c>
      <c r="BE786" s="13">
        <f t="shared" si="672"/>
        <v>2.2222222222222223</v>
      </c>
      <c r="BF786" s="49">
        <v>21</v>
      </c>
      <c r="BG786" s="49">
        <v>8</v>
      </c>
      <c r="BH786" s="49">
        <v>0</v>
      </c>
      <c r="BI786" s="49">
        <v>29</v>
      </c>
      <c r="BJ786" s="49">
        <v>25</v>
      </c>
      <c r="BK786" s="49">
        <v>1</v>
      </c>
      <c r="BL786" s="49">
        <v>3</v>
      </c>
      <c r="BM786" s="49">
        <v>29</v>
      </c>
      <c r="BN786" s="39">
        <v>11.6</v>
      </c>
      <c r="BO786" s="39">
        <v>32.700000000000003</v>
      </c>
      <c r="BP786" s="13">
        <v>5.0999999999999996</v>
      </c>
      <c r="BQ786" s="13">
        <v>-1.6</v>
      </c>
      <c r="BR786" s="13">
        <v>-0.8</v>
      </c>
      <c r="BS786" s="13">
        <v>-0.1</v>
      </c>
      <c r="BT786" s="13">
        <v>0</v>
      </c>
      <c r="BU786" s="13">
        <v>2.7</v>
      </c>
      <c r="BV786" s="39">
        <v>7.5</v>
      </c>
      <c r="BW786" s="13">
        <v>5.7</v>
      </c>
      <c r="BX786" s="13">
        <v>0.6</v>
      </c>
      <c r="BY786" s="13">
        <v>1.2</v>
      </c>
      <c r="BZ786" s="13">
        <v>1.4</v>
      </c>
      <c r="CA786" s="13">
        <v>9</v>
      </c>
      <c r="CB786" s="39">
        <v>25.3</v>
      </c>
      <c r="CC786" s="51">
        <v>52.616450999999998</v>
      </c>
      <c r="CD786" s="10">
        <v>1308376</v>
      </c>
      <c r="CE786" s="73">
        <f t="shared" si="673"/>
        <v>2384151.8222222221</v>
      </c>
      <c r="CF786" s="66">
        <v>15.2</v>
      </c>
      <c r="CG786" s="66">
        <v>14.2</v>
      </c>
      <c r="CH786" s="66">
        <v>-5</v>
      </c>
      <c r="CI786" s="66">
        <v>1.3</v>
      </c>
      <c r="CJ786" s="67">
        <f t="shared" ref="CJ786:CJ817" si="679">CI786/(AO786+2*(AP786+AQ786))*2000</f>
        <v>3.1018849916487712</v>
      </c>
      <c r="CK786" s="66">
        <v>-0.5</v>
      </c>
      <c r="CL786" s="67">
        <f t="shared" ref="CL786:CL817" si="680">CK786/(AO786+2*(AP786+AQ786))*2000</f>
        <v>-1.1930326890956813</v>
      </c>
      <c r="CM786" s="66">
        <v>0.8</v>
      </c>
      <c r="CN786" s="10" t="s">
        <v>2154</v>
      </c>
      <c r="CO786" s="10" t="s">
        <v>2155</v>
      </c>
      <c r="CP786" s="10"/>
      <c r="CQ786" s="10" t="s">
        <v>2436</v>
      </c>
      <c r="CR786" s="10">
        <v>71</v>
      </c>
      <c r="CS786" s="10">
        <v>180</v>
      </c>
      <c r="CT786" s="10">
        <v>6</v>
      </c>
      <c r="CU786" s="10" t="s">
        <v>3402</v>
      </c>
      <c r="CV786" s="10"/>
      <c r="CW786" s="10"/>
      <c r="CX786" s="10"/>
      <c r="CY786" s="10"/>
      <c r="CZ786" s="73">
        <v>700000</v>
      </c>
      <c r="DA786" s="10">
        <v>2</v>
      </c>
    </row>
    <row r="787" spans="1:105" x14ac:dyDescent="0.2">
      <c r="A787" s="38" t="s">
        <v>2452</v>
      </c>
      <c r="B787" t="s">
        <v>961</v>
      </c>
      <c r="C787" t="s">
        <v>961</v>
      </c>
      <c r="D787" t="s">
        <v>961</v>
      </c>
      <c r="E787" t="str">
        <f t="shared" si="674"/>
        <v xml:space="preserve">Lojek, Martin </v>
      </c>
      <c r="F787" t="s">
        <v>305</v>
      </c>
      <c r="G787" t="s">
        <v>1524</v>
      </c>
      <c r="H787">
        <v>3</v>
      </c>
      <c r="I787">
        <v>0</v>
      </c>
      <c r="J787">
        <v>1</v>
      </c>
      <c r="K787">
        <f>I787+J787</f>
        <v>1</v>
      </c>
      <c r="L787">
        <v>2</v>
      </c>
      <c r="M787">
        <v>0</v>
      </c>
      <c r="N787">
        <v>0</v>
      </c>
      <c r="O787" s="4">
        <f t="shared" si="677"/>
        <v>0</v>
      </c>
      <c r="P787">
        <v>39</v>
      </c>
      <c r="Q787">
        <v>0</v>
      </c>
      <c r="R787">
        <v>0</v>
      </c>
      <c r="S787">
        <v>0</v>
      </c>
      <c r="T787">
        <v>0</v>
      </c>
      <c r="U787" s="4">
        <f t="shared" si="678"/>
        <v>0</v>
      </c>
      <c r="V787" s="40">
        <v>0</v>
      </c>
      <c r="W787">
        <v>0</v>
      </c>
      <c r="X787">
        <v>0</v>
      </c>
      <c r="Y787">
        <v>0</v>
      </c>
      <c r="Z787">
        <v>0</v>
      </c>
      <c r="AA787">
        <f>I787-W787-Y787</f>
        <v>0</v>
      </c>
      <c r="AB787">
        <f>J787-X787-Z787</f>
        <v>1</v>
      </c>
      <c r="AC787" s="9">
        <f t="shared" si="653"/>
        <v>0</v>
      </c>
      <c r="AD787" s="9">
        <f t="shared" si="654"/>
        <v>0</v>
      </c>
      <c r="AE787" s="9">
        <f t="shared" si="655"/>
        <v>0</v>
      </c>
      <c r="AF787" s="9">
        <f t="shared" si="656"/>
        <v>0</v>
      </c>
      <c r="AG787" s="9">
        <f t="shared" si="657"/>
        <v>0</v>
      </c>
      <c r="AH787" s="9">
        <f t="shared" si="658"/>
        <v>48.780487804878049</v>
      </c>
      <c r="AI787" s="6">
        <f t="shared" si="659"/>
        <v>7.3170731707317067</v>
      </c>
      <c r="AJ787" s="6">
        <f t="shared" si="660"/>
        <v>0</v>
      </c>
      <c r="AK787" s="6">
        <f t="shared" si="661"/>
        <v>0</v>
      </c>
      <c r="AL787" s="6">
        <f t="shared" si="662"/>
        <v>2.4390243902439024</v>
      </c>
      <c r="AM787" s="6">
        <f t="shared" si="663"/>
        <v>0</v>
      </c>
      <c r="AN787" s="6">
        <f t="shared" si="664"/>
        <v>0</v>
      </c>
      <c r="AO787" s="32">
        <v>24.6</v>
      </c>
      <c r="AP787" s="32">
        <v>0.53333333333333333</v>
      </c>
      <c r="AQ787" s="32">
        <v>0</v>
      </c>
      <c r="AR787" s="32">
        <v>25.133333333333336</v>
      </c>
      <c r="AS787" s="40">
        <v>3</v>
      </c>
      <c r="AT787" s="40">
        <v>0</v>
      </c>
      <c r="AU787" s="40">
        <v>0</v>
      </c>
      <c r="AV787" s="40">
        <v>1</v>
      </c>
      <c r="AW787" s="40">
        <v>0</v>
      </c>
      <c r="AX787" s="9">
        <f t="shared" si="665"/>
        <v>7.1618037135278501</v>
      </c>
      <c r="AY787" s="9">
        <f t="shared" si="666"/>
        <v>0</v>
      </c>
      <c r="AZ787" s="9">
        <f t="shared" si="667"/>
        <v>0</v>
      </c>
      <c r="BA787" s="9">
        <f t="shared" si="668"/>
        <v>2.3872679045092839</v>
      </c>
      <c r="BB787" s="9">
        <f t="shared" si="669"/>
        <v>0</v>
      </c>
      <c r="BC787" s="9">
        <f t="shared" si="670"/>
        <v>8.2000000000000011</v>
      </c>
      <c r="BD787" s="9">
        <f t="shared" si="671"/>
        <v>0</v>
      </c>
      <c r="BE787" s="9">
        <f t="shared" si="672"/>
        <v>0.17777777777777778</v>
      </c>
      <c r="BF787" s="3">
        <v>3</v>
      </c>
      <c r="BG787" s="3">
        <v>0</v>
      </c>
      <c r="BH787" s="3">
        <v>0</v>
      </c>
      <c r="BI787" s="3">
        <v>3</v>
      </c>
      <c r="BJ787" s="3">
        <v>1</v>
      </c>
      <c r="BK787" s="3">
        <v>0</v>
      </c>
      <c r="BL787" s="3">
        <v>0</v>
      </c>
      <c r="BM787" s="3">
        <v>1</v>
      </c>
      <c r="BN787" s="34">
        <f t="shared" ref="BN787:BN796" si="681">BU787+CA787</f>
        <v>1.3594162311880837</v>
      </c>
      <c r="BO787" s="34">
        <f t="shared" ref="BO787:BO796" si="682">BN787/AR787*2000</f>
        <v>108.17635791947615</v>
      </c>
      <c r="BP787" s="34">
        <v>0.5211395511225051</v>
      </c>
      <c r="BQ787" s="34">
        <v>-1.9440850886505573E-2</v>
      </c>
      <c r="BR787" s="34">
        <v>-2.3642724185289277E-2</v>
      </c>
      <c r="BS787" s="34">
        <v>0</v>
      </c>
      <c r="BT787" s="34">
        <v>0</v>
      </c>
      <c r="BU787" s="34">
        <f t="shared" ref="BU787:BU796" si="683">SUM(BP787:BT787)</f>
        <v>0.47805597605071021</v>
      </c>
      <c r="BV787" s="34">
        <f t="shared" ref="BV787:BV796" si="684">BU787/AR787*2000</f>
        <v>38.041589606157302</v>
      </c>
      <c r="BW787" s="34">
        <v>0.53539801661245734</v>
      </c>
      <c r="BX787" s="34">
        <v>1.8454683330482592E-2</v>
      </c>
      <c r="BY787" s="34">
        <v>0</v>
      </c>
      <c r="BZ787" s="34">
        <v>0.32750755519443364</v>
      </c>
      <c r="CA787" s="34">
        <f t="shared" ref="CA787:CA796" si="685">SUM(BW787:BZ787)</f>
        <v>0.88136025513737359</v>
      </c>
      <c r="CB787" s="34">
        <f t="shared" ref="CB787:CB796" si="686">CA787/AR787*2000</f>
        <v>70.134768313318844</v>
      </c>
      <c r="CE787" s="68">
        <f t="shared" si="673"/>
        <v>165000</v>
      </c>
      <c r="CF787" s="9">
        <v>0.8</v>
      </c>
      <c r="CG787" s="9">
        <v>0.9</v>
      </c>
      <c r="CH787" s="9">
        <v>1.9</v>
      </c>
      <c r="CI787" s="9">
        <v>0.1</v>
      </c>
      <c r="CJ787" s="9">
        <f t="shared" si="679"/>
        <v>7.7922077922077921</v>
      </c>
      <c r="CK787" s="9">
        <v>0.5</v>
      </c>
      <c r="CL787" s="9">
        <f t="shared" si="680"/>
        <v>38.961038961038959</v>
      </c>
      <c r="CM787" s="9">
        <v>0.7</v>
      </c>
      <c r="CN787" t="s">
        <v>2770</v>
      </c>
      <c r="CO787" t="s">
        <v>2771</v>
      </c>
      <c r="CQ787" t="s">
        <v>3079</v>
      </c>
      <c r="CR787">
        <v>76</v>
      </c>
      <c r="CS787">
        <v>220</v>
      </c>
      <c r="CU787" t="s">
        <v>3401</v>
      </c>
      <c r="CV787" t="s">
        <v>3090</v>
      </c>
      <c r="CW787">
        <v>0</v>
      </c>
      <c r="CX787">
        <v>0</v>
      </c>
      <c r="CY787">
        <v>0</v>
      </c>
      <c r="CZ787" s="70"/>
      <c r="DA787">
        <v>0</v>
      </c>
    </row>
    <row r="788" spans="1:105" x14ac:dyDescent="0.2">
      <c r="A788" s="44" t="s">
        <v>2372</v>
      </c>
      <c r="B788" s="43" t="s">
        <v>961</v>
      </c>
      <c r="C788" s="43" t="s">
        <v>961</v>
      </c>
      <c r="D788" s="42" t="s">
        <v>961</v>
      </c>
      <c r="E788" s="42" t="str">
        <f t="shared" si="674"/>
        <v xml:space="preserve">Lojek, Martin </v>
      </c>
      <c r="F788" s="42" t="s">
        <v>305</v>
      </c>
      <c r="G788" s="45" t="s">
        <v>2374</v>
      </c>
      <c r="H788" s="43">
        <v>2</v>
      </c>
      <c r="I788" s="64">
        <v>0</v>
      </c>
      <c r="J788" s="64">
        <v>0</v>
      </c>
      <c r="K788" s="64">
        <v>0</v>
      </c>
      <c r="L788" s="43">
        <v>-1</v>
      </c>
      <c r="M788">
        <v>0</v>
      </c>
      <c r="N788">
        <v>2</v>
      </c>
      <c r="O788" s="4">
        <f t="shared" si="677"/>
        <v>0</v>
      </c>
      <c r="Q788">
        <v>0</v>
      </c>
      <c r="R788">
        <v>0</v>
      </c>
      <c r="S788">
        <v>0</v>
      </c>
      <c r="T788">
        <v>0</v>
      </c>
      <c r="U788" s="4">
        <f t="shared" si="678"/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9">
        <f t="shared" si="653"/>
        <v>0</v>
      </c>
      <c r="AD788" s="9">
        <f t="shared" si="654"/>
        <v>0</v>
      </c>
      <c r="AE788" s="9">
        <f t="shared" si="655"/>
        <v>0</v>
      </c>
      <c r="AF788" s="9">
        <f t="shared" si="656"/>
        <v>0</v>
      </c>
      <c r="AG788" s="9">
        <f t="shared" si="657"/>
        <v>0</v>
      </c>
      <c r="AH788" s="9">
        <f t="shared" si="658"/>
        <v>0</v>
      </c>
      <c r="AI788" s="58">
        <f t="shared" si="659"/>
        <v>0</v>
      </c>
      <c r="AJ788" s="58">
        <f t="shared" si="660"/>
        <v>0</v>
      </c>
      <c r="AK788" s="58">
        <f t="shared" si="661"/>
        <v>0</v>
      </c>
      <c r="AL788" s="58">
        <f t="shared" si="662"/>
        <v>4.891304347826086</v>
      </c>
      <c r="AM788" s="58">
        <f t="shared" si="663"/>
        <v>0</v>
      </c>
      <c r="AN788" s="58">
        <f t="shared" si="664"/>
        <v>0</v>
      </c>
      <c r="AO788" s="56">
        <v>12.266666666666669</v>
      </c>
      <c r="AP788" s="56">
        <v>0</v>
      </c>
      <c r="AQ788" s="56">
        <v>0</v>
      </c>
      <c r="AR788" s="57">
        <f>SUM(AO788:AQ788)</f>
        <v>12.266666666666669</v>
      </c>
      <c r="AS788">
        <v>0</v>
      </c>
      <c r="AT788">
        <v>1</v>
      </c>
      <c r="AU788">
        <v>0</v>
      </c>
      <c r="AV788">
        <v>1</v>
      </c>
      <c r="AW788">
        <v>0</v>
      </c>
      <c r="AX788" s="9">
        <f t="shared" si="665"/>
        <v>0</v>
      </c>
      <c r="AY788" s="9">
        <f t="shared" si="666"/>
        <v>4.891304347826086</v>
      </c>
      <c r="AZ788" s="9">
        <f t="shared" si="667"/>
        <v>0</v>
      </c>
      <c r="BA788" s="9">
        <f t="shared" si="668"/>
        <v>4.891304347826086</v>
      </c>
      <c r="BB788" s="9">
        <f t="shared" si="669"/>
        <v>0</v>
      </c>
      <c r="BC788" s="33">
        <f t="shared" si="670"/>
        <v>6.1333333333333346</v>
      </c>
      <c r="BD788" s="33">
        <f t="shared" si="671"/>
        <v>0</v>
      </c>
      <c r="BE788" s="33">
        <f t="shared" si="672"/>
        <v>0</v>
      </c>
      <c r="BF788" s="42">
        <f>BI788-BG788-BH788</f>
        <v>0</v>
      </c>
      <c r="BG788" s="43">
        <v>0</v>
      </c>
      <c r="BH788" s="43">
        <v>0</v>
      </c>
      <c r="BI788" s="43">
        <v>0</v>
      </c>
      <c r="BJ788" s="42">
        <f>BM788-BK788-BL788</f>
        <v>1</v>
      </c>
      <c r="BK788" s="43">
        <v>0</v>
      </c>
      <c r="BL788" s="43">
        <v>0</v>
      </c>
      <c r="BM788" s="43">
        <v>1</v>
      </c>
      <c r="BN788" s="34">
        <f t="shared" si="681"/>
        <v>-0.17121587868910121</v>
      </c>
      <c r="BO788" s="34">
        <f t="shared" si="682"/>
        <v>-27.915632394962149</v>
      </c>
      <c r="BP788" s="33">
        <v>-9.485163886423767E-2</v>
      </c>
      <c r="BQ788" s="33">
        <v>0</v>
      </c>
      <c r="BR788" s="33">
        <v>-3.9155720830415353E-2</v>
      </c>
      <c r="BS788" s="33">
        <v>0</v>
      </c>
      <c r="BT788" s="33">
        <v>0</v>
      </c>
      <c r="BU788" s="9">
        <f t="shared" si="683"/>
        <v>-0.13400735969465302</v>
      </c>
      <c r="BV788" s="34">
        <f t="shared" si="684"/>
        <v>-21.849026037171683</v>
      </c>
      <c r="BW788" s="33">
        <v>-0.11271134876600594</v>
      </c>
      <c r="BX788" s="33">
        <v>0</v>
      </c>
      <c r="BY788" s="33">
        <v>0</v>
      </c>
      <c r="BZ788" s="33">
        <v>7.5502829771557742E-2</v>
      </c>
      <c r="CA788" s="9">
        <f t="shared" si="685"/>
        <v>-3.72085189944482E-2</v>
      </c>
      <c r="CB788" s="34">
        <f t="shared" si="686"/>
        <v>-6.0666063577904659</v>
      </c>
      <c r="CE788" s="68">
        <f t="shared" si="673"/>
        <v>165000</v>
      </c>
      <c r="CF788" s="62">
        <v>0.4</v>
      </c>
      <c r="CG788" s="62">
        <v>0.4</v>
      </c>
      <c r="CH788" s="62">
        <v>-1</v>
      </c>
      <c r="CI788" s="62">
        <v>-0.1</v>
      </c>
      <c r="CJ788" s="63">
        <f t="shared" si="679"/>
        <v>-16.304347826086953</v>
      </c>
      <c r="CK788" s="62">
        <v>-0.2</v>
      </c>
      <c r="CL788" s="63">
        <f t="shared" si="680"/>
        <v>-32.608695652173907</v>
      </c>
      <c r="CM788" s="62">
        <v>-0.3</v>
      </c>
      <c r="CN788" t="s">
        <v>2194</v>
      </c>
      <c r="CO788" t="s">
        <v>2771</v>
      </c>
      <c r="CQ788" t="s">
        <v>3079</v>
      </c>
      <c r="CR788">
        <v>76</v>
      </c>
      <c r="CS788">
        <v>220</v>
      </c>
      <c r="CT788">
        <v>47</v>
      </c>
      <c r="CU788" t="s">
        <v>3401</v>
      </c>
      <c r="CV788" t="s">
        <v>3090</v>
      </c>
      <c r="CZ788" s="72">
        <v>523333.33333333331</v>
      </c>
      <c r="DA788">
        <v>0</v>
      </c>
    </row>
    <row r="789" spans="1:105" s="18" customFormat="1" x14ac:dyDescent="0.2">
      <c r="A789" s="38" t="s">
        <v>2452</v>
      </c>
      <c r="B789" t="s">
        <v>961</v>
      </c>
      <c r="C789" t="s">
        <v>961</v>
      </c>
      <c r="D789" s="82" t="s">
        <v>961</v>
      </c>
      <c r="E789" t="str">
        <f t="shared" si="674"/>
        <v xml:space="preserve">Van Ryn, Mike </v>
      </c>
      <c r="F789" t="s">
        <v>2311</v>
      </c>
      <c r="G789" t="s">
        <v>1524</v>
      </c>
      <c r="H789">
        <v>78</v>
      </c>
      <c r="I789">
        <v>4</v>
      </c>
      <c r="J789">
        <v>25</v>
      </c>
      <c r="K789">
        <f>I789+J789</f>
        <v>29</v>
      </c>
      <c r="L789">
        <v>-5</v>
      </c>
      <c r="M789">
        <v>64</v>
      </c>
      <c r="N789">
        <v>121</v>
      </c>
      <c r="O789" s="4">
        <f t="shared" si="677"/>
        <v>3.3057851239669422E-2</v>
      </c>
      <c r="P789">
        <v>2185</v>
      </c>
      <c r="Q789">
        <v>0</v>
      </c>
      <c r="R789">
        <v>0</v>
      </c>
      <c r="S789">
        <v>0</v>
      </c>
      <c r="T789">
        <v>1</v>
      </c>
      <c r="U789" s="4">
        <f t="shared" si="678"/>
        <v>0</v>
      </c>
      <c r="V789" s="40">
        <v>0</v>
      </c>
      <c r="W789">
        <v>1</v>
      </c>
      <c r="X789">
        <v>9</v>
      </c>
      <c r="Y789">
        <v>0</v>
      </c>
      <c r="Z789">
        <v>1</v>
      </c>
      <c r="AA789">
        <f>I789-W789-Y789</f>
        <v>3</v>
      </c>
      <c r="AB789">
        <f>J789-X789-Z789</f>
        <v>15</v>
      </c>
      <c r="AC789" s="9">
        <f t="shared" si="653"/>
        <v>1.6341352700862459</v>
      </c>
      <c r="AD789" s="9">
        <f t="shared" si="654"/>
        <v>14.707217430776213</v>
      </c>
      <c r="AE789" s="9">
        <f t="shared" si="655"/>
        <v>0</v>
      </c>
      <c r="AF789" s="9">
        <f t="shared" si="656"/>
        <v>1.1472275334608031</v>
      </c>
      <c r="AG789" s="9">
        <f t="shared" si="657"/>
        <v>2.9903643814375904</v>
      </c>
      <c r="AH789" s="9">
        <f t="shared" si="658"/>
        <v>14.95182190718795</v>
      </c>
      <c r="AI789" s="6">
        <f t="shared" si="659"/>
        <v>2.4421309115073653</v>
      </c>
      <c r="AJ789" s="6">
        <f t="shared" si="660"/>
        <v>5.5560599182932364</v>
      </c>
      <c r="AK789" s="6">
        <f t="shared" si="661"/>
        <v>0.68833652007648183</v>
      </c>
      <c r="AL789" s="6">
        <f t="shared" si="662"/>
        <v>2.6913279432938313</v>
      </c>
      <c r="AM789" s="6">
        <f t="shared" si="663"/>
        <v>1.960962324103495</v>
      </c>
      <c r="AN789" s="6">
        <f t="shared" si="664"/>
        <v>6.6539196940726582</v>
      </c>
      <c r="AO789" s="32">
        <v>1203.8666666666666</v>
      </c>
      <c r="AP789" s="32">
        <v>183.58333333333334</v>
      </c>
      <c r="AQ789" s="32">
        <v>261.5</v>
      </c>
      <c r="AR789" s="32">
        <v>1648.95</v>
      </c>
      <c r="AS789" s="40">
        <v>120</v>
      </c>
      <c r="AT789" s="40">
        <v>91</v>
      </c>
      <c r="AU789" s="40">
        <v>67</v>
      </c>
      <c r="AV789" s="40">
        <v>47</v>
      </c>
      <c r="AW789" s="40">
        <v>26</v>
      </c>
      <c r="AX789" s="9">
        <f t="shared" si="665"/>
        <v>4.3664149913581367</v>
      </c>
      <c r="AY789" s="9">
        <f t="shared" si="666"/>
        <v>3.3111980351132537</v>
      </c>
      <c r="AZ789" s="9">
        <f t="shared" si="667"/>
        <v>2.437915036841626</v>
      </c>
      <c r="BA789" s="9">
        <f t="shared" si="668"/>
        <v>1.7101792049486035</v>
      </c>
      <c r="BB789" s="9">
        <f t="shared" si="669"/>
        <v>0.94605658146092964</v>
      </c>
      <c r="BC789" s="9">
        <f t="shared" si="670"/>
        <v>15.434188034188033</v>
      </c>
      <c r="BD789" s="9">
        <f t="shared" si="671"/>
        <v>3.3525641025641026</v>
      </c>
      <c r="BE789" s="9">
        <f t="shared" si="672"/>
        <v>2.3536324786324787</v>
      </c>
      <c r="BF789" s="3">
        <v>49</v>
      </c>
      <c r="BG789" s="3">
        <v>17</v>
      </c>
      <c r="BH789" s="3">
        <v>3</v>
      </c>
      <c r="BI789" s="3">
        <v>69</v>
      </c>
      <c r="BJ789" s="3">
        <v>54</v>
      </c>
      <c r="BK789" s="3">
        <v>6</v>
      </c>
      <c r="BL789" s="3">
        <v>29</v>
      </c>
      <c r="BM789" s="3">
        <v>89</v>
      </c>
      <c r="BN789" s="34">
        <f t="shared" si="681"/>
        <v>40.692469152512452</v>
      </c>
      <c r="BO789" s="34">
        <f t="shared" si="682"/>
        <v>49.355613150808033</v>
      </c>
      <c r="BP789" s="34">
        <v>9.4642923950721549</v>
      </c>
      <c r="BQ789" s="34">
        <v>2.7607203382799264</v>
      </c>
      <c r="BR789" s="34">
        <v>-1.5511539805835308</v>
      </c>
      <c r="BS789" s="34">
        <v>0.17279015709445575</v>
      </c>
      <c r="BT789" s="34">
        <v>0</v>
      </c>
      <c r="BU789" s="34">
        <f t="shared" si="683"/>
        <v>10.846648909863006</v>
      </c>
      <c r="BV789" s="34">
        <f t="shared" si="684"/>
        <v>13.155825112784507</v>
      </c>
      <c r="BW789" s="34">
        <v>21.660619730894545</v>
      </c>
      <c r="BX789" s="34">
        <v>-0.94030771397663759</v>
      </c>
      <c r="BY789" s="34">
        <v>11.11293478909549</v>
      </c>
      <c r="BZ789" s="34">
        <v>-1.9874265633639556</v>
      </c>
      <c r="CA789" s="34">
        <f t="shared" si="685"/>
        <v>29.845820242649445</v>
      </c>
      <c r="CB789" s="34">
        <f t="shared" si="686"/>
        <v>36.199788038023527</v>
      </c>
      <c r="CC789" s="15">
        <v>43</v>
      </c>
      <c r="CD789" s="7">
        <v>1937394</v>
      </c>
      <c r="CE789" s="68">
        <f t="shared" si="673"/>
        <v>2036747.5384615385</v>
      </c>
      <c r="CF789" s="9">
        <v>31.7</v>
      </c>
      <c r="CG789" s="9">
        <v>35.700000000000003</v>
      </c>
      <c r="CH789" s="9">
        <v>-8.1999999999999993</v>
      </c>
      <c r="CI789" s="9">
        <v>2.5</v>
      </c>
      <c r="CJ789" s="9">
        <f t="shared" si="679"/>
        <v>2.3877365848999537</v>
      </c>
      <c r="CK789" s="9">
        <v>0.6</v>
      </c>
      <c r="CL789" s="9">
        <f t="shared" si="680"/>
        <v>0.57305678037598895</v>
      </c>
      <c r="CM789" s="9">
        <v>3.2</v>
      </c>
      <c r="CN789" t="s">
        <v>1064</v>
      </c>
      <c r="CO789" t="s">
        <v>2233</v>
      </c>
      <c r="CP789" t="s">
        <v>2427</v>
      </c>
      <c r="CQ789" t="s">
        <v>2400</v>
      </c>
      <c r="CR789">
        <v>73</v>
      </c>
      <c r="CS789">
        <v>198</v>
      </c>
      <c r="CT789">
        <v>26</v>
      </c>
      <c r="CU789" t="s">
        <v>3401</v>
      </c>
      <c r="CV789" t="s">
        <v>2382</v>
      </c>
      <c r="CW789">
        <v>0</v>
      </c>
      <c r="CX789">
        <v>0</v>
      </c>
      <c r="CY789">
        <v>0</v>
      </c>
      <c r="CZ789" s="70"/>
      <c r="DA789">
        <v>0</v>
      </c>
    </row>
    <row r="790" spans="1:105" x14ac:dyDescent="0.2">
      <c r="A790" s="44" t="s">
        <v>2372</v>
      </c>
      <c r="B790" s="43" t="s">
        <v>961</v>
      </c>
      <c r="C790" s="43" t="s">
        <v>961</v>
      </c>
      <c r="D790" s="82" t="s">
        <v>961</v>
      </c>
      <c r="E790" s="42" t="str">
        <f t="shared" si="674"/>
        <v xml:space="preserve">Van Ryn, Mike </v>
      </c>
      <c r="F790" s="42" t="s">
        <v>2311</v>
      </c>
      <c r="G790" s="45" t="s">
        <v>2374</v>
      </c>
      <c r="H790" s="43">
        <v>20</v>
      </c>
      <c r="I790" s="64">
        <v>0</v>
      </c>
      <c r="J790" s="64">
        <v>2</v>
      </c>
      <c r="K790" s="64">
        <v>2</v>
      </c>
      <c r="L790" s="43">
        <v>-2</v>
      </c>
      <c r="M790">
        <v>14</v>
      </c>
      <c r="N790">
        <v>16</v>
      </c>
      <c r="O790" s="4">
        <f t="shared" si="677"/>
        <v>0</v>
      </c>
      <c r="Q790">
        <v>0</v>
      </c>
      <c r="R790">
        <v>0</v>
      </c>
      <c r="S790">
        <v>0</v>
      </c>
      <c r="T790">
        <v>0</v>
      </c>
      <c r="U790" s="4">
        <f t="shared" si="678"/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</v>
      </c>
      <c r="AC790" s="9">
        <f t="shared" si="653"/>
        <v>0</v>
      </c>
      <c r="AD790" s="9">
        <f t="shared" si="654"/>
        <v>0</v>
      </c>
      <c r="AE790" s="9">
        <f t="shared" si="655"/>
        <v>0</v>
      </c>
      <c r="AF790" s="9">
        <f t="shared" si="656"/>
        <v>0</v>
      </c>
      <c r="AG790" s="9">
        <f t="shared" si="657"/>
        <v>0</v>
      </c>
      <c r="AH790" s="9">
        <f t="shared" si="658"/>
        <v>8.5795996186844601</v>
      </c>
      <c r="AI790" s="58">
        <f t="shared" si="659"/>
        <v>1.9304099142040039</v>
      </c>
      <c r="AJ790" s="58">
        <f t="shared" si="660"/>
        <v>4.5540796963946866</v>
      </c>
      <c r="AK790" s="58">
        <f t="shared" si="661"/>
        <v>0</v>
      </c>
      <c r="AL790" s="58">
        <f t="shared" si="662"/>
        <v>2.3593898951382268</v>
      </c>
      <c r="AM790" s="58">
        <f t="shared" si="663"/>
        <v>0</v>
      </c>
      <c r="AN790" s="58">
        <f t="shared" si="664"/>
        <v>1.1956160743938891</v>
      </c>
      <c r="AO790" s="56">
        <v>279.73333333333335</v>
      </c>
      <c r="AP790" s="56">
        <v>26.35</v>
      </c>
      <c r="AQ790" s="56">
        <v>50.183333333333337</v>
      </c>
      <c r="AR790" s="57">
        <f>SUM(AO790:AQ790)</f>
        <v>356.26666666666671</v>
      </c>
      <c r="AS790">
        <v>19</v>
      </c>
      <c r="AT790">
        <v>21</v>
      </c>
      <c r="AU790">
        <v>8</v>
      </c>
      <c r="AV790">
        <v>5</v>
      </c>
      <c r="AW790">
        <v>4</v>
      </c>
      <c r="AX790" s="9">
        <f t="shared" si="665"/>
        <v>3.1998502994011973</v>
      </c>
      <c r="AY790" s="9">
        <f t="shared" si="666"/>
        <v>3.5366766467065864</v>
      </c>
      <c r="AZ790" s="9">
        <f t="shared" si="667"/>
        <v>1.3473053892215567</v>
      </c>
      <c r="BA790" s="9">
        <f t="shared" si="668"/>
        <v>0.84206586826347296</v>
      </c>
      <c r="BB790" s="9">
        <f t="shared" si="669"/>
        <v>0.67365269461077837</v>
      </c>
      <c r="BC790" s="33">
        <f t="shared" si="670"/>
        <v>13.986666666666668</v>
      </c>
      <c r="BD790" s="33">
        <f t="shared" si="671"/>
        <v>2.5091666666666668</v>
      </c>
      <c r="BE790" s="33">
        <f t="shared" si="672"/>
        <v>1.3175000000000001</v>
      </c>
      <c r="BF790" s="42">
        <f>BI790-BG790-BH790</f>
        <v>9</v>
      </c>
      <c r="BG790" s="43">
        <v>2</v>
      </c>
      <c r="BH790" s="43">
        <v>0</v>
      </c>
      <c r="BI790" s="43">
        <v>11</v>
      </c>
      <c r="BJ790" s="42">
        <f>BM790-BK790-BL790</f>
        <v>11</v>
      </c>
      <c r="BK790" s="43">
        <v>0</v>
      </c>
      <c r="BL790" s="43">
        <v>1</v>
      </c>
      <c r="BM790" s="43">
        <v>12</v>
      </c>
      <c r="BN790" s="34">
        <f t="shared" si="681"/>
        <v>4.2233098391297172</v>
      </c>
      <c r="BO790" s="34">
        <f t="shared" si="682"/>
        <v>23.708700444216227</v>
      </c>
      <c r="BP790" s="33">
        <v>7.9611568591218485E-2</v>
      </c>
      <c r="BQ790" s="33">
        <v>-1.0390429704693847</v>
      </c>
      <c r="BR790" s="33">
        <v>-0.74002399642803496</v>
      </c>
      <c r="BS790" s="33">
        <v>-0.11726921273485785</v>
      </c>
      <c r="BT790" s="33">
        <v>0</v>
      </c>
      <c r="BU790" s="9">
        <f t="shared" si="683"/>
        <v>-1.8167246110410591</v>
      </c>
      <c r="BV790" s="34">
        <f t="shared" si="684"/>
        <v>-10.198678579946064</v>
      </c>
      <c r="BW790" s="33">
        <v>2.9737527435767674</v>
      </c>
      <c r="BX790" s="33">
        <v>0.45724333727628863</v>
      </c>
      <c r="BY790" s="33">
        <v>3.2171691101926232</v>
      </c>
      <c r="BZ790" s="33">
        <v>-0.60813074087490315</v>
      </c>
      <c r="CA790" s="9">
        <f t="shared" si="685"/>
        <v>6.0400344501707766</v>
      </c>
      <c r="CB790" s="34">
        <f t="shared" si="686"/>
        <v>33.907379024162289</v>
      </c>
      <c r="CC790" s="47">
        <v>50.581817999999998</v>
      </c>
      <c r="CD790">
        <v>326399</v>
      </c>
      <c r="CE790" s="68">
        <f t="shared" si="673"/>
        <v>1338235.9000000001</v>
      </c>
      <c r="CF790" s="62">
        <v>6.1</v>
      </c>
      <c r="CG790" s="62">
        <v>6.2</v>
      </c>
      <c r="CH790" s="62">
        <v>-2.2000000000000002</v>
      </c>
      <c r="CI790" s="62">
        <v>-0.6</v>
      </c>
      <c r="CJ790" s="63">
        <f t="shared" si="679"/>
        <v>-2.7726432532347505</v>
      </c>
      <c r="CK790" s="62">
        <v>-0.3</v>
      </c>
      <c r="CL790" s="63">
        <f t="shared" si="680"/>
        <v>-1.3863216266173752</v>
      </c>
      <c r="CM790" s="62">
        <v>-0.9</v>
      </c>
      <c r="CN790" t="s">
        <v>589</v>
      </c>
      <c r="CO790" t="s">
        <v>2233</v>
      </c>
      <c r="CP790" t="s">
        <v>2427</v>
      </c>
      <c r="CQ790" t="s">
        <v>2400</v>
      </c>
      <c r="CR790">
        <v>73</v>
      </c>
      <c r="CS790">
        <v>198</v>
      </c>
      <c r="CT790">
        <v>26</v>
      </c>
      <c r="CU790" t="s">
        <v>3401</v>
      </c>
      <c r="CZ790" s="72">
        <v>2900000</v>
      </c>
      <c r="DA790">
        <v>0</v>
      </c>
    </row>
    <row r="791" spans="1:105" x14ac:dyDescent="0.2">
      <c r="A791" s="38" t="s">
        <v>2452</v>
      </c>
      <c r="B791" t="s">
        <v>961</v>
      </c>
      <c r="C791" t="s">
        <v>961</v>
      </c>
      <c r="D791" t="s">
        <v>961</v>
      </c>
      <c r="E791" t="str">
        <f t="shared" si="674"/>
        <v xml:space="preserve">Horton, Nathan </v>
      </c>
      <c r="F791" t="s">
        <v>185</v>
      </c>
      <c r="G791" t="s">
        <v>1537</v>
      </c>
      <c r="H791">
        <v>82</v>
      </c>
      <c r="I791">
        <v>31</v>
      </c>
      <c r="J791">
        <v>31</v>
      </c>
      <c r="K791">
        <f>I791+J791</f>
        <v>62</v>
      </c>
      <c r="L791">
        <v>15</v>
      </c>
      <c r="M791">
        <v>61</v>
      </c>
      <c r="N791">
        <v>217</v>
      </c>
      <c r="O791" s="4">
        <f t="shared" si="677"/>
        <v>0.14285714285714285</v>
      </c>
      <c r="P791">
        <v>2043</v>
      </c>
      <c r="Q791">
        <v>3</v>
      </c>
      <c r="R791">
        <v>0</v>
      </c>
      <c r="S791">
        <v>15</v>
      </c>
      <c r="T791">
        <v>16</v>
      </c>
      <c r="U791" s="4">
        <f t="shared" si="678"/>
        <v>0.4838709677419355</v>
      </c>
      <c r="V791" s="40">
        <v>0.6</v>
      </c>
      <c r="W791">
        <v>7</v>
      </c>
      <c r="X791">
        <v>6</v>
      </c>
      <c r="Y791">
        <v>1</v>
      </c>
      <c r="Z791">
        <v>0</v>
      </c>
      <c r="AA791">
        <f>I791-W791-Y791</f>
        <v>23</v>
      </c>
      <c r="AB791">
        <f>J791-X791-Z791</f>
        <v>25</v>
      </c>
      <c r="AC791" s="9">
        <f t="shared" si="653"/>
        <v>9.0588827377956722</v>
      </c>
      <c r="AD791" s="9">
        <f t="shared" si="654"/>
        <v>7.7647566323962902</v>
      </c>
      <c r="AE791" s="9">
        <f t="shared" si="655"/>
        <v>2.4711696869851729</v>
      </c>
      <c r="AF791" s="9">
        <f t="shared" si="656"/>
        <v>0</v>
      </c>
      <c r="AG791" s="9">
        <f t="shared" si="657"/>
        <v>24.465193239569786</v>
      </c>
      <c r="AH791" s="9">
        <f t="shared" si="658"/>
        <v>26.592601347358467</v>
      </c>
      <c r="AI791" s="6">
        <f t="shared" si="659"/>
        <v>3.3506677697671665</v>
      </c>
      <c r="AJ791" s="6">
        <f t="shared" si="660"/>
        <v>6.2118053059170322</v>
      </c>
      <c r="AK791" s="6">
        <f t="shared" si="661"/>
        <v>0.49423393739703458</v>
      </c>
      <c r="AL791" s="6">
        <f t="shared" si="662"/>
        <v>2.499704526651696</v>
      </c>
      <c r="AM791" s="6">
        <f t="shared" si="663"/>
        <v>0.25882522107987632</v>
      </c>
      <c r="AN791" s="6">
        <f t="shared" si="664"/>
        <v>2.9654036243822071</v>
      </c>
      <c r="AO791" s="33">
        <v>1128.1333333333334</v>
      </c>
      <c r="AP791" s="33">
        <v>231.81666666666666</v>
      </c>
      <c r="AQ791" s="33">
        <v>121.4</v>
      </c>
      <c r="AR791" s="32">
        <v>1481.35</v>
      </c>
      <c r="AS791" s="40">
        <v>25</v>
      </c>
      <c r="AT791" s="40">
        <v>63</v>
      </c>
      <c r="AU791" s="40">
        <v>74</v>
      </c>
      <c r="AV791" s="40">
        <v>34</v>
      </c>
      <c r="AW791" s="40">
        <v>37</v>
      </c>
      <c r="AX791" s="9">
        <f t="shared" si="665"/>
        <v>1.0125898673507274</v>
      </c>
      <c r="AY791" s="9">
        <f t="shared" si="666"/>
        <v>2.5517264657238328</v>
      </c>
      <c r="AZ791" s="9">
        <f t="shared" si="667"/>
        <v>2.9972660073581534</v>
      </c>
      <c r="BA791" s="9">
        <f t="shared" si="668"/>
        <v>1.3771222195969894</v>
      </c>
      <c r="BB791" s="9">
        <f t="shared" si="669"/>
        <v>1.4986330036790767</v>
      </c>
      <c r="BC791" s="9">
        <f t="shared" si="670"/>
        <v>13.757723577235774</v>
      </c>
      <c r="BD791" s="9">
        <f t="shared" si="671"/>
        <v>1.4804878048780488</v>
      </c>
      <c r="BE791" s="9">
        <f t="shared" si="672"/>
        <v>2.8270325203252034</v>
      </c>
      <c r="BF791" s="3">
        <v>63</v>
      </c>
      <c r="BG791" s="3">
        <v>24</v>
      </c>
      <c r="BH791" s="3">
        <v>1</v>
      </c>
      <c r="BI791" s="3">
        <v>88</v>
      </c>
      <c r="BJ791" s="3">
        <v>47</v>
      </c>
      <c r="BK791" s="3">
        <v>1</v>
      </c>
      <c r="BL791" s="3">
        <v>6</v>
      </c>
      <c r="BM791" s="3">
        <v>54</v>
      </c>
      <c r="BN791" s="34">
        <f t="shared" si="681"/>
        <v>74.030835700010101</v>
      </c>
      <c r="BO791" s="34">
        <f t="shared" si="682"/>
        <v>99.950498801782302</v>
      </c>
      <c r="BP791" s="34">
        <v>45.599835429660388</v>
      </c>
      <c r="BQ791" s="34">
        <v>6.4387644814045606</v>
      </c>
      <c r="BR791" s="34">
        <v>-1.3934940108174376</v>
      </c>
      <c r="BS791" s="34">
        <v>1.0959610458471112</v>
      </c>
      <c r="BT791" s="34">
        <v>4.0140090766105869</v>
      </c>
      <c r="BU791" s="34">
        <f t="shared" si="683"/>
        <v>55.755076022705211</v>
      </c>
      <c r="BV791" s="34">
        <f t="shared" si="684"/>
        <v>75.2760333786144</v>
      </c>
      <c r="BW791" s="34">
        <v>9.2392845588092651</v>
      </c>
      <c r="BX791" s="34">
        <v>0.73392618294676637</v>
      </c>
      <c r="BY791" s="34">
        <v>9.5396168744480647</v>
      </c>
      <c r="BZ791" s="34">
        <v>-1.2370679388992047</v>
      </c>
      <c r="CA791" s="34">
        <f t="shared" si="685"/>
        <v>18.27575967730489</v>
      </c>
      <c r="CB791" s="34">
        <f t="shared" si="686"/>
        <v>24.674465423167909</v>
      </c>
      <c r="CC791" s="15">
        <v>64</v>
      </c>
      <c r="CD791" s="7">
        <v>4289078</v>
      </c>
      <c r="CE791" s="68">
        <f t="shared" si="673"/>
        <v>4289078</v>
      </c>
      <c r="CF791" s="9">
        <v>32.4</v>
      </c>
      <c r="CG791" s="9">
        <v>27.4</v>
      </c>
      <c r="CH791" s="9">
        <v>13.8</v>
      </c>
      <c r="CI791" s="9">
        <v>8.8000000000000007</v>
      </c>
      <c r="CJ791" s="9">
        <f t="shared" si="679"/>
        <v>9.5935461598560963</v>
      </c>
      <c r="CK791" s="9">
        <v>3.8</v>
      </c>
      <c r="CL791" s="9">
        <f t="shared" si="680"/>
        <v>4.1426676599378593</v>
      </c>
      <c r="CM791" s="9">
        <v>12.6</v>
      </c>
      <c r="CN791" t="s">
        <v>3106</v>
      </c>
      <c r="CO791" t="s">
        <v>3107</v>
      </c>
      <c r="CP791" t="s">
        <v>2427</v>
      </c>
      <c r="CQ791" t="s">
        <v>2400</v>
      </c>
      <c r="CR791">
        <v>74</v>
      </c>
      <c r="CS791">
        <v>229</v>
      </c>
      <c r="CT791">
        <v>16</v>
      </c>
      <c r="CU791" t="s">
        <v>3401</v>
      </c>
      <c r="CV791" t="s">
        <v>2382</v>
      </c>
      <c r="CW791">
        <v>7</v>
      </c>
      <c r="CX791">
        <v>2</v>
      </c>
      <c r="CY791">
        <v>1</v>
      </c>
      <c r="CZ791" s="70"/>
      <c r="DA791">
        <v>0</v>
      </c>
    </row>
    <row r="792" spans="1:105" x14ac:dyDescent="0.2">
      <c r="A792" s="44" t="s">
        <v>2372</v>
      </c>
      <c r="B792" s="43" t="s">
        <v>961</v>
      </c>
      <c r="C792" s="43" t="s">
        <v>961</v>
      </c>
      <c r="D792" s="42" t="s">
        <v>961</v>
      </c>
      <c r="E792" s="42" t="str">
        <f t="shared" si="674"/>
        <v xml:space="preserve">Horton, Nathan </v>
      </c>
      <c r="F792" s="42" t="s">
        <v>185</v>
      </c>
      <c r="G792" s="45" t="s">
        <v>1528</v>
      </c>
      <c r="H792" s="43">
        <v>82</v>
      </c>
      <c r="I792" s="64">
        <v>27</v>
      </c>
      <c r="J792" s="64">
        <v>35</v>
      </c>
      <c r="K792" s="64">
        <v>62</v>
      </c>
      <c r="L792" s="43">
        <v>15</v>
      </c>
      <c r="M792">
        <v>85</v>
      </c>
      <c r="N792">
        <v>212</v>
      </c>
      <c r="O792" s="4">
        <f t="shared" si="677"/>
        <v>0.12735849056603774</v>
      </c>
      <c r="Q792">
        <v>3</v>
      </c>
      <c r="R792">
        <v>0</v>
      </c>
      <c r="S792">
        <v>29</v>
      </c>
      <c r="T792">
        <v>44</v>
      </c>
      <c r="U792" s="4">
        <f t="shared" si="678"/>
        <v>0.39726027397260272</v>
      </c>
      <c r="V792">
        <v>1.4</v>
      </c>
      <c r="W792">
        <v>9</v>
      </c>
      <c r="X792">
        <v>10</v>
      </c>
      <c r="Y792">
        <v>0</v>
      </c>
      <c r="Z792">
        <v>0</v>
      </c>
      <c r="AA792">
        <v>18</v>
      </c>
      <c r="AB792">
        <v>25</v>
      </c>
      <c r="AC792" s="9">
        <f t="shared" si="653"/>
        <v>11.1256095048417</v>
      </c>
      <c r="AD792" s="9">
        <f t="shared" si="654"/>
        <v>12.361788338713</v>
      </c>
      <c r="AE792" s="9">
        <f t="shared" si="655"/>
        <v>0</v>
      </c>
      <c r="AF792" s="9">
        <f t="shared" si="656"/>
        <v>0</v>
      </c>
      <c r="AG792" s="9">
        <f t="shared" si="657"/>
        <v>17.350791228211101</v>
      </c>
      <c r="AH792" s="9">
        <f t="shared" si="658"/>
        <v>24.098321150293195</v>
      </c>
      <c r="AI792" s="58">
        <f t="shared" si="659"/>
        <v>3.2773716764398744</v>
      </c>
      <c r="AJ792" s="58">
        <f t="shared" si="660"/>
        <v>6.9226014696792797</v>
      </c>
      <c r="AK792" s="58">
        <f t="shared" si="661"/>
        <v>0</v>
      </c>
      <c r="AL792" s="58">
        <f t="shared" si="662"/>
        <v>2.458028757329906</v>
      </c>
      <c r="AM792" s="58">
        <f t="shared" si="663"/>
        <v>0.49447153354851997</v>
      </c>
      <c r="AN792" s="58">
        <f t="shared" si="664"/>
        <v>3.6797274275979563</v>
      </c>
      <c r="AO792" s="56">
        <v>1244.9000000000001</v>
      </c>
      <c r="AP792" s="56">
        <v>242.68333333333334</v>
      </c>
      <c r="AQ792" s="56">
        <v>48.916666666666657</v>
      </c>
      <c r="AR792" s="57">
        <f>SUM(AO792:AQ792)</f>
        <v>1536.5000000000002</v>
      </c>
      <c r="AS792">
        <v>24</v>
      </c>
      <c r="AT792">
        <v>81</v>
      </c>
      <c r="AU792">
        <v>82</v>
      </c>
      <c r="AV792">
        <v>36</v>
      </c>
      <c r="AW792">
        <v>27</v>
      </c>
      <c r="AX792" s="9">
        <f t="shared" si="665"/>
        <v>0.93719492352749745</v>
      </c>
      <c r="AY792" s="9">
        <f t="shared" si="666"/>
        <v>3.1630328669053038</v>
      </c>
      <c r="AZ792" s="9">
        <f t="shared" si="667"/>
        <v>3.2020826553856163</v>
      </c>
      <c r="BA792" s="9">
        <f t="shared" si="668"/>
        <v>1.4057923852912462</v>
      </c>
      <c r="BB792" s="9">
        <f t="shared" si="669"/>
        <v>1.0543442889684345</v>
      </c>
      <c r="BC792" s="33">
        <f t="shared" si="670"/>
        <v>15.181707317073172</v>
      </c>
      <c r="BD792" s="33">
        <f t="shared" si="671"/>
        <v>0.59654471544715437</v>
      </c>
      <c r="BE792" s="33">
        <f t="shared" si="672"/>
        <v>2.9595528455284552</v>
      </c>
      <c r="BF792" s="42">
        <f>BI792-BG792-BH792</f>
        <v>68</v>
      </c>
      <c r="BG792" s="43">
        <v>28</v>
      </c>
      <c r="BH792" s="43">
        <v>0</v>
      </c>
      <c r="BI792" s="43">
        <v>96</v>
      </c>
      <c r="BJ792" s="42">
        <f>BM792-BK792-BL792</f>
        <v>51</v>
      </c>
      <c r="BK792" s="43">
        <v>2</v>
      </c>
      <c r="BL792" s="43">
        <v>3</v>
      </c>
      <c r="BM792" s="43">
        <v>56</v>
      </c>
      <c r="BN792" s="34">
        <f t="shared" si="681"/>
        <v>56.521452031018022</v>
      </c>
      <c r="BO792" s="34">
        <f t="shared" si="682"/>
        <v>73.571691547045901</v>
      </c>
      <c r="BP792" s="33">
        <v>32.903834309450119</v>
      </c>
      <c r="BQ792" s="33">
        <v>15.479486111644063</v>
      </c>
      <c r="BR792" s="33">
        <v>-0.18716369486016474</v>
      </c>
      <c r="BS792" s="33">
        <v>-0.60138193234455883</v>
      </c>
      <c r="BT792" s="33">
        <v>4.3107851060583267</v>
      </c>
      <c r="BU792" s="9">
        <f t="shared" si="683"/>
        <v>51.905559899947782</v>
      </c>
      <c r="BV792" s="34">
        <f t="shared" si="684"/>
        <v>67.563371168171528</v>
      </c>
      <c r="BW792" s="33">
        <v>4.8937769677855485</v>
      </c>
      <c r="BX792" s="33">
        <v>0.3596850325223952</v>
      </c>
      <c r="BY792" s="33">
        <v>1.9093517724437903</v>
      </c>
      <c r="BZ792" s="33">
        <v>-2.5469216416814935</v>
      </c>
      <c r="CA792" s="9">
        <f t="shared" si="685"/>
        <v>4.6158921310702414</v>
      </c>
      <c r="CB792" s="34">
        <f t="shared" si="686"/>
        <v>6.0083203788743784</v>
      </c>
      <c r="CC792" s="47">
        <v>64.215964999999997</v>
      </c>
      <c r="CD792">
        <v>4498363</v>
      </c>
      <c r="CE792" s="68">
        <f t="shared" si="673"/>
        <v>4498363</v>
      </c>
      <c r="CF792" s="62">
        <v>37.4</v>
      </c>
      <c r="CG792" s="62">
        <v>30.8</v>
      </c>
      <c r="CH792" s="62">
        <v>15.1</v>
      </c>
      <c r="CI792" s="62">
        <v>7.2</v>
      </c>
      <c r="CJ792" s="63">
        <f t="shared" si="679"/>
        <v>7.8770307970023516</v>
      </c>
      <c r="CK792" s="62">
        <v>3.8</v>
      </c>
      <c r="CL792" s="63">
        <f t="shared" si="680"/>
        <v>4.1573218095290185</v>
      </c>
      <c r="CM792" s="62">
        <v>10.8</v>
      </c>
      <c r="CN792" t="s">
        <v>602</v>
      </c>
      <c r="CO792" t="s">
        <v>3107</v>
      </c>
      <c r="CP792" t="s">
        <v>2427</v>
      </c>
      <c r="CQ792" t="s">
        <v>2400</v>
      </c>
      <c r="CR792">
        <v>74</v>
      </c>
      <c r="CS792">
        <v>229</v>
      </c>
      <c r="CT792">
        <v>16</v>
      </c>
      <c r="CU792" t="s">
        <v>3401</v>
      </c>
      <c r="CZ792" s="72">
        <v>4000000</v>
      </c>
      <c r="DA792">
        <v>0</v>
      </c>
    </row>
    <row r="793" spans="1:105" x14ac:dyDescent="0.2">
      <c r="A793" s="38" t="s">
        <v>2452</v>
      </c>
      <c r="B793" t="s">
        <v>971</v>
      </c>
      <c r="C793" t="s">
        <v>971</v>
      </c>
      <c r="D793" s="82" t="s">
        <v>961</v>
      </c>
      <c r="E793" t="str">
        <f t="shared" si="674"/>
        <v xml:space="preserve">Boynton, Nick </v>
      </c>
      <c r="F793" t="s">
        <v>2518</v>
      </c>
      <c r="G793" t="s">
        <v>1524</v>
      </c>
      <c r="H793">
        <v>59</v>
      </c>
      <c r="I793">
        <v>2</v>
      </c>
      <c r="J793">
        <v>9</v>
      </c>
      <c r="K793">
        <f>I793+J793</f>
        <v>11</v>
      </c>
      <c r="L793">
        <v>-13</v>
      </c>
      <c r="M793">
        <v>138</v>
      </c>
      <c r="N793">
        <v>53</v>
      </c>
      <c r="O793" s="4">
        <f t="shared" si="677"/>
        <v>3.7735849056603772E-2</v>
      </c>
      <c r="P793">
        <v>1466</v>
      </c>
      <c r="Q793">
        <v>0</v>
      </c>
      <c r="R793">
        <v>0</v>
      </c>
      <c r="S793">
        <v>0</v>
      </c>
      <c r="T793">
        <v>1</v>
      </c>
      <c r="U793" s="4">
        <f t="shared" si="678"/>
        <v>0</v>
      </c>
      <c r="V793" s="40">
        <v>0</v>
      </c>
      <c r="W793">
        <v>1</v>
      </c>
      <c r="X793">
        <v>0</v>
      </c>
      <c r="Y793">
        <v>0</v>
      </c>
      <c r="Z793">
        <v>0</v>
      </c>
      <c r="AA793">
        <f>I793-W793-Y793</f>
        <v>1</v>
      </c>
      <c r="AB793">
        <f>J793-X793-Z793</f>
        <v>9</v>
      </c>
      <c r="AC793" s="9">
        <f t="shared" si="653"/>
        <v>10.550996483001173</v>
      </c>
      <c r="AD793" s="9">
        <f t="shared" si="654"/>
        <v>0</v>
      </c>
      <c r="AE793" s="9">
        <f t="shared" si="655"/>
        <v>0</v>
      </c>
      <c r="AF793" s="9">
        <f t="shared" si="656"/>
        <v>0</v>
      </c>
      <c r="AG793" s="9">
        <f t="shared" si="657"/>
        <v>1.4843218504545734</v>
      </c>
      <c r="AH793" s="9">
        <f t="shared" si="658"/>
        <v>13.358896654091161</v>
      </c>
      <c r="AI793" s="6">
        <f t="shared" si="659"/>
        <v>2.0780505906364026</v>
      </c>
      <c r="AJ793" s="6">
        <f t="shared" si="660"/>
        <v>4.2203985932004686</v>
      </c>
      <c r="AK793" s="6">
        <f t="shared" si="661"/>
        <v>0.38969473912102187</v>
      </c>
      <c r="AL793" s="6">
        <f t="shared" si="662"/>
        <v>3.0428597934318757</v>
      </c>
      <c r="AM793" s="6">
        <f t="shared" si="663"/>
        <v>2.1101992966002343</v>
      </c>
      <c r="AN793" s="6">
        <f t="shared" si="664"/>
        <v>8.9629789997835037</v>
      </c>
      <c r="AO793" s="32">
        <v>808.45</v>
      </c>
      <c r="AP793" s="32">
        <v>28.433333333333334</v>
      </c>
      <c r="AQ793" s="32">
        <v>153.96666666666667</v>
      </c>
      <c r="AR793" s="32">
        <v>990.85</v>
      </c>
      <c r="AS793" s="40">
        <v>63</v>
      </c>
      <c r="AT793" s="40">
        <v>68</v>
      </c>
      <c r="AU793" s="40">
        <v>22</v>
      </c>
      <c r="AV793" s="40">
        <v>27</v>
      </c>
      <c r="AW793" s="40">
        <v>10</v>
      </c>
      <c r="AX793" s="9">
        <f t="shared" si="665"/>
        <v>3.8149063935005296</v>
      </c>
      <c r="AY793" s="9">
        <f t="shared" si="666"/>
        <v>4.1176767421910476</v>
      </c>
      <c r="AZ793" s="9">
        <f t="shared" si="667"/>
        <v>1.3321895342382801</v>
      </c>
      <c r="BA793" s="9">
        <f t="shared" si="668"/>
        <v>1.6349598829287986</v>
      </c>
      <c r="BB793" s="9">
        <f t="shared" si="669"/>
        <v>0.60554069738103644</v>
      </c>
      <c r="BC793" s="9">
        <f t="shared" si="670"/>
        <v>13.702542372881357</v>
      </c>
      <c r="BD793" s="9">
        <f t="shared" si="671"/>
        <v>2.6096045197740114</v>
      </c>
      <c r="BE793" s="9">
        <f t="shared" si="672"/>
        <v>0.48192090395480225</v>
      </c>
      <c r="BF793" s="3">
        <v>28</v>
      </c>
      <c r="BG793" s="3">
        <v>2</v>
      </c>
      <c r="BH793" s="3">
        <v>1</v>
      </c>
      <c r="BI793" s="3">
        <v>31</v>
      </c>
      <c r="BJ793" s="3">
        <v>41</v>
      </c>
      <c r="BK793" s="3">
        <v>1</v>
      </c>
      <c r="BL793" s="3">
        <v>23</v>
      </c>
      <c r="BM793" s="3">
        <v>65</v>
      </c>
      <c r="BN793" s="34">
        <f t="shared" si="681"/>
        <v>5.5137544361177211</v>
      </c>
      <c r="BO793" s="34">
        <f t="shared" si="682"/>
        <v>11.129342354781693</v>
      </c>
      <c r="BP793" s="34">
        <v>4.1231465110186925</v>
      </c>
      <c r="BQ793" s="34">
        <v>0.91337116153430176</v>
      </c>
      <c r="BR793" s="34">
        <v>3.4513949028291219E-2</v>
      </c>
      <c r="BS793" s="34">
        <v>-0.38160208919804284</v>
      </c>
      <c r="BT793" s="34">
        <v>0</v>
      </c>
      <c r="BU793" s="34">
        <f t="shared" si="683"/>
        <v>4.6894295323832429</v>
      </c>
      <c r="BV793" s="34">
        <f t="shared" si="684"/>
        <v>9.4654680978619226</v>
      </c>
      <c r="BW793" s="34">
        <v>18.158968681860348</v>
      </c>
      <c r="BX793" s="34">
        <v>-0.63484273014697101</v>
      </c>
      <c r="BY793" s="34">
        <v>5.584544782159651</v>
      </c>
      <c r="BZ793" s="34">
        <v>-22.284345830138548</v>
      </c>
      <c r="CA793" s="34">
        <f t="shared" si="685"/>
        <v>0.8243249037344782</v>
      </c>
      <c r="CB793" s="34">
        <f t="shared" si="686"/>
        <v>1.6638742569197722</v>
      </c>
      <c r="CC793" s="15">
        <v>50</v>
      </c>
      <c r="CD793" s="7">
        <v>827266</v>
      </c>
      <c r="CE793" s="68">
        <f t="shared" si="673"/>
        <v>1149759.5254237289</v>
      </c>
      <c r="CF793" s="9">
        <v>17.2</v>
      </c>
      <c r="CG793" s="9">
        <v>24.4</v>
      </c>
      <c r="CH793" s="9">
        <v>-6.1</v>
      </c>
      <c r="CI793" s="9">
        <v>-0.2</v>
      </c>
      <c r="CJ793" s="9">
        <f t="shared" si="679"/>
        <v>-0.34093330492222457</v>
      </c>
      <c r="CK793" s="9">
        <v>0</v>
      </c>
      <c r="CL793" s="9">
        <f t="shared" si="680"/>
        <v>0</v>
      </c>
      <c r="CM793" s="9">
        <v>-0.2</v>
      </c>
      <c r="CN793" t="s">
        <v>1241</v>
      </c>
      <c r="CO793" t="s">
        <v>1242</v>
      </c>
      <c r="CP793" t="s">
        <v>2427</v>
      </c>
      <c r="CQ793" t="s">
        <v>2400</v>
      </c>
      <c r="CR793">
        <v>74</v>
      </c>
      <c r="CS793">
        <v>210</v>
      </c>
      <c r="CU793" t="s">
        <v>3401</v>
      </c>
      <c r="CV793" t="s">
        <v>2382</v>
      </c>
      <c r="CW793">
        <v>0</v>
      </c>
      <c r="CX793">
        <v>0</v>
      </c>
      <c r="CY793">
        <v>0</v>
      </c>
      <c r="CZ793" s="70"/>
      <c r="DA793">
        <v>0</v>
      </c>
    </row>
    <row r="794" spans="1:105" x14ac:dyDescent="0.2">
      <c r="A794" s="44" t="s">
        <v>2372</v>
      </c>
      <c r="B794" s="43" t="s">
        <v>971</v>
      </c>
      <c r="C794" s="43" t="s">
        <v>971</v>
      </c>
      <c r="D794" s="82" t="s">
        <v>961</v>
      </c>
      <c r="E794" s="42" t="str">
        <f t="shared" si="674"/>
        <v xml:space="preserve">Boynton, Nick </v>
      </c>
      <c r="F794" s="42" t="s">
        <v>2518</v>
      </c>
      <c r="G794" s="45" t="s">
        <v>2374</v>
      </c>
      <c r="H794" s="43">
        <v>79</v>
      </c>
      <c r="I794" s="64">
        <v>3</v>
      </c>
      <c r="J794" s="64">
        <v>9</v>
      </c>
      <c r="K794" s="64">
        <v>12</v>
      </c>
      <c r="L794" s="43">
        <v>-9</v>
      </c>
      <c r="M794">
        <v>125</v>
      </c>
      <c r="N794">
        <v>94</v>
      </c>
      <c r="O794" s="4">
        <f t="shared" si="677"/>
        <v>3.1914893617021274E-2</v>
      </c>
      <c r="Q794">
        <v>0</v>
      </c>
      <c r="R794">
        <v>0</v>
      </c>
      <c r="S794">
        <v>0</v>
      </c>
      <c r="T794">
        <v>0</v>
      </c>
      <c r="U794" s="4">
        <f t="shared" si="678"/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2</v>
      </c>
      <c r="AB794">
        <v>9</v>
      </c>
      <c r="AC794" s="9">
        <f t="shared" si="653"/>
        <v>0</v>
      </c>
      <c r="AD794" s="9">
        <f t="shared" si="654"/>
        <v>0</v>
      </c>
      <c r="AE794" s="9">
        <f t="shared" si="655"/>
        <v>1.5704065608096318</v>
      </c>
      <c r="AF794" s="9">
        <f t="shared" si="656"/>
        <v>0</v>
      </c>
      <c r="AG794" s="9">
        <f t="shared" si="657"/>
        <v>2.1198604425208671</v>
      </c>
      <c r="AH794" s="9">
        <f t="shared" si="658"/>
        <v>9.5393719913439039</v>
      </c>
      <c r="AI794" s="58">
        <f t="shared" si="659"/>
        <v>1.7488848650797153</v>
      </c>
      <c r="AJ794" s="58">
        <f t="shared" si="660"/>
        <v>0</v>
      </c>
      <c r="AK794" s="58">
        <f t="shared" si="661"/>
        <v>1.8844878729715584</v>
      </c>
      <c r="AL794" s="58">
        <f t="shared" si="662"/>
        <v>2.5438325310250409</v>
      </c>
      <c r="AM794" s="58">
        <f t="shared" si="663"/>
        <v>0</v>
      </c>
      <c r="AN794" s="58">
        <f t="shared" si="664"/>
        <v>7.5379514918862336</v>
      </c>
      <c r="AO794" s="56">
        <v>1132.1500000000001</v>
      </c>
      <c r="AP794" s="56">
        <v>20.783333333333335</v>
      </c>
      <c r="AQ794" s="56">
        <v>191.03333333333333</v>
      </c>
      <c r="AR794" s="57">
        <f>SUM(AO794:AQ794)</f>
        <v>1343.9666666666667</v>
      </c>
      <c r="AS794">
        <v>93</v>
      </c>
      <c r="AT794">
        <v>93</v>
      </c>
      <c r="AU794">
        <v>36</v>
      </c>
      <c r="AV794">
        <v>20</v>
      </c>
      <c r="AW794">
        <v>16</v>
      </c>
      <c r="AX794" s="9">
        <f t="shared" si="665"/>
        <v>4.151888687715469</v>
      </c>
      <c r="AY794" s="9">
        <f t="shared" si="666"/>
        <v>4.151888687715469</v>
      </c>
      <c r="AZ794" s="9">
        <f t="shared" si="667"/>
        <v>1.6071827178253428</v>
      </c>
      <c r="BA794" s="9">
        <f t="shared" si="668"/>
        <v>0.89287928768074598</v>
      </c>
      <c r="BB794" s="9">
        <f t="shared" si="669"/>
        <v>0.71430343014459685</v>
      </c>
      <c r="BC794" s="33">
        <f t="shared" si="670"/>
        <v>14.331012658227849</v>
      </c>
      <c r="BD794" s="33">
        <f t="shared" si="671"/>
        <v>2.418143459915612</v>
      </c>
      <c r="BE794" s="33">
        <f t="shared" si="672"/>
        <v>0.2630801687763713</v>
      </c>
      <c r="BF794" s="42">
        <f>BI794-BG794-BH794</f>
        <v>33</v>
      </c>
      <c r="BG794" s="43">
        <v>0</v>
      </c>
      <c r="BH794" s="43">
        <v>6</v>
      </c>
      <c r="BI794" s="43">
        <v>39</v>
      </c>
      <c r="BJ794" s="42">
        <f>BM794-BK794-BL794</f>
        <v>48</v>
      </c>
      <c r="BK794" s="43">
        <v>0</v>
      </c>
      <c r="BL794" s="43">
        <v>24</v>
      </c>
      <c r="BM794" s="43">
        <v>72</v>
      </c>
      <c r="BN794" s="34">
        <f t="shared" si="681"/>
        <v>19.202248945271556</v>
      </c>
      <c r="BO794" s="34">
        <f t="shared" si="682"/>
        <v>28.575483933537374</v>
      </c>
      <c r="BP794" s="33">
        <v>3.8592207193917636</v>
      </c>
      <c r="BQ794" s="33">
        <v>-0.79151462741865897</v>
      </c>
      <c r="BR794" s="33">
        <v>1.5379945041662635</v>
      </c>
      <c r="BS794" s="33">
        <v>2.033075724704823</v>
      </c>
      <c r="BT794" s="33">
        <v>0</v>
      </c>
      <c r="BU794" s="9">
        <f t="shared" si="683"/>
        <v>6.6387763208441903</v>
      </c>
      <c r="BV794" s="34">
        <f t="shared" si="684"/>
        <v>9.8793764540452749</v>
      </c>
      <c r="BW794" s="33">
        <v>18.284680411419092</v>
      </c>
      <c r="BX794" s="33">
        <v>0.67119333050711338</v>
      </c>
      <c r="BY794" s="33">
        <v>5.1188482895455003</v>
      </c>
      <c r="BZ794" s="33">
        <v>-11.511249407044337</v>
      </c>
      <c r="CA794" s="9">
        <f t="shared" si="685"/>
        <v>12.563472624427368</v>
      </c>
      <c r="CB794" s="34">
        <f t="shared" si="686"/>
        <v>18.696107479492102</v>
      </c>
      <c r="CC794" s="47">
        <v>33.632770999999998</v>
      </c>
      <c r="CD794">
        <v>356746</v>
      </c>
      <c r="CE794" s="68">
        <f t="shared" si="673"/>
        <v>370293.31645569624</v>
      </c>
      <c r="CF794" s="62">
        <v>22.7</v>
      </c>
      <c r="CG794" s="62">
        <v>33.1</v>
      </c>
      <c r="CH794" s="62">
        <v>-9.6999999999999993</v>
      </c>
      <c r="CI794" s="62">
        <v>-0.5</v>
      </c>
      <c r="CJ794" s="63">
        <f t="shared" si="679"/>
        <v>-0.64276302398577356</v>
      </c>
      <c r="CK794" s="62">
        <v>0.3</v>
      </c>
      <c r="CL794" s="63">
        <f t="shared" si="680"/>
        <v>0.38565781439146413</v>
      </c>
      <c r="CM794" s="62">
        <v>-0.2</v>
      </c>
      <c r="CN794" t="s">
        <v>605</v>
      </c>
      <c r="CO794" t="s">
        <v>1242</v>
      </c>
      <c r="CP794" t="s">
        <v>2427</v>
      </c>
      <c r="CQ794" t="s">
        <v>2400</v>
      </c>
      <c r="CR794">
        <v>74</v>
      </c>
      <c r="CS794">
        <v>210</v>
      </c>
      <c r="CT794">
        <v>44</v>
      </c>
      <c r="CU794" t="s">
        <v>3401</v>
      </c>
      <c r="CZ794" s="72">
        <v>2950000</v>
      </c>
      <c r="DA794">
        <v>0</v>
      </c>
    </row>
    <row r="795" spans="1:105" x14ac:dyDescent="0.2">
      <c r="A795" s="75" t="s">
        <v>2452</v>
      </c>
      <c r="B795" s="19" t="s">
        <v>972</v>
      </c>
      <c r="C795" s="19" t="s">
        <v>961</v>
      </c>
      <c r="D795" s="19" t="s">
        <v>961</v>
      </c>
      <c r="E795" s="19" t="str">
        <f t="shared" si="674"/>
        <v xml:space="preserve">Welch, Noah </v>
      </c>
      <c r="F795" s="19" t="s">
        <v>2889</v>
      </c>
      <c r="G795" s="19" t="s">
        <v>1524</v>
      </c>
      <c r="H795" s="19">
        <v>22</v>
      </c>
      <c r="I795" s="19">
        <v>1</v>
      </c>
      <c r="J795" s="19">
        <v>1</v>
      </c>
      <c r="K795" s="19">
        <f>I795+J795</f>
        <v>2</v>
      </c>
      <c r="L795" s="19">
        <v>1</v>
      </c>
      <c r="M795" s="19">
        <v>22</v>
      </c>
      <c r="N795" s="19">
        <v>14</v>
      </c>
      <c r="O795" s="20">
        <f t="shared" si="677"/>
        <v>7.1428571428571425E-2</v>
      </c>
      <c r="P795" s="19">
        <v>420</v>
      </c>
      <c r="Q795" s="19">
        <v>0</v>
      </c>
      <c r="R795" s="19">
        <v>0</v>
      </c>
      <c r="S795" s="19">
        <v>0</v>
      </c>
      <c r="T795" s="19">
        <v>0</v>
      </c>
      <c r="U795" s="20">
        <f t="shared" si="678"/>
        <v>0</v>
      </c>
      <c r="V795" s="19"/>
      <c r="W795" s="19">
        <v>0</v>
      </c>
      <c r="X795" s="19">
        <v>0</v>
      </c>
      <c r="Y795" s="19">
        <v>0</v>
      </c>
      <c r="Z795" s="19">
        <v>0</v>
      </c>
      <c r="AA795" s="19">
        <f>I795-W795-Y795</f>
        <v>1</v>
      </c>
      <c r="AB795" s="19">
        <f>J795-X795-Z795</f>
        <v>1</v>
      </c>
      <c r="AC795" s="24">
        <f t="shared" si="653"/>
        <v>0</v>
      </c>
      <c r="AD795" s="24">
        <f t="shared" si="654"/>
        <v>0</v>
      </c>
      <c r="AE795" s="24">
        <f t="shared" si="655"/>
        <v>0</v>
      </c>
      <c r="AF795" s="24">
        <f t="shared" si="656"/>
        <v>0</v>
      </c>
      <c r="AG795" s="24">
        <f t="shared" si="657"/>
        <v>4.4726052925829292</v>
      </c>
      <c r="AH795" s="24">
        <f t="shared" si="658"/>
        <v>4.4726052925829292</v>
      </c>
      <c r="AI795" s="21">
        <f t="shared" si="659"/>
        <v>2.6835631755497573</v>
      </c>
      <c r="AJ795" s="21">
        <f t="shared" si="660"/>
        <v>2.6315789473684208</v>
      </c>
      <c r="AK795" s="21">
        <f t="shared" si="661"/>
        <v>0</v>
      </c>
      <c r="AL795" s="21">
        <f t="shared" si="662"/>
        <v>2.236302646291465</v>
      </c>
      <c r="AM795" s="21">
        <f t="shared" si="663"/>
        <v>2.6315789473684208</v>
      </c>
      <c r="AN795" s="21">
        <f t="shared" si="664"/>
        <v>8.2004555808656043</v>
      </c>
      <c r="AO795" s="36">
        <v>268.3</v>
      </c>
      <c r="AP795" s="36">
        <v>22.8</v>
      </c>
      <c r="AQ795" s="36">
        <v>7.3166666666666664</v>
      </c>
      <c r="AR795" s="36">
        <v>298.41666666666669</v>
      </c>
      <c r="AS795" s="19"/>
      <c r="AT795" s="19"/>
      <c r="AU795" s="19"/>
      <c r="AV795" s="19"/>
      <c r="AW795" s="19"/>
      <c r="AX795" s="24">
        <f t="shared" si="665"/>
        <v>0</v>
      </c>
      <c r="AY795" s="24">
        <f t="shared" si="666"/>
        <v>0</v>
      </c>
      <c r="AZ795" s="24">
        <f t="shared" si="667"/>
        <v>0</v>
      </c>
      <c r="BA795" s="24">
        <f t="shared" si="668"/>
        <v>0</v>
      </c>
      <c r="BB795" s="24">
        <f t="shared" si="669"/>
        <v>0</v>
      </c>
      <c r="BC795" s="24">
        <f t="shared" si="670"/>
        <v>12.195454545454545</v>
      </c>
      <c r="BD795" s="24">
        <f t="shared" si="671"/>
        <v>0.33257575757575758</v>
      </c>
      <c r="BE795" s="24">
        <f t="shared" si="672"/>
        <v>1.0363636363636364</v>
      </c>
      <c r="BF795" s="30">
        <v>12</v>
      </c>
      <c r="BG795" s="30">
        <v>1</v>
      </c>
      <c r="BH795" s="30">
        <v>0</v>
      </c>
      <c r="BI795" s="30">
        <v>13</v>
      </c>
      <c r="BJ795" s="30">
        <v>10</v>
      </c>
      <c r="BK795" s="30">
        <v>1</v>
      </c>
      <c r="BL795" s="30">
        <v>1</v>
      </c>
      <c r="BM795" s="30">
        <v>12</v>
      </c>
      <c r="BN795" s="35">
        <f t="shared" si="681"/>
        <v>2.3829371291382526</v>
      </c>
      <c r="BO795" s="35">
        <f t="shared" si="682"/>
        <v>15.970536470069272</v>
      </c>
      <c r="BP795" s="35">
        <v>0.5015454155043787</v>
      </c>
      <c r="BQ795" s="35">
        <v>-0.83359841938567036</v>
      </c>
      <c r="BR795" s="35">
        <v>0.29769393938891531</v>
      </c>
      <c r="BS795" s="35">
        <v>-1.6609197079350241E-2</v>
      </c>
      <c r="BT795" s="35">
        <v>0</v>
      </c>
      <c r="BU795" s="35">
        <f t="shared" si="683"/>
        <v>-5.0968261571726597E-2</v>
      </c>
      <c r="BV795" s="35">
        <f t="shared" si="684"/>
        <v>-0.3415912532034176</v>
      </c>
      <c r="BW795" s="35">
        <v>6.0596371740000876</v>
      </c>
      <c r="BX795" s="35">
        <v>-0.72214516764571679</v>
      </c>
      <c r="BY795" s="35">
        <v>0.17511604634669645</v>
      </c>
      <c r="BZ795" s="35">
        <v>-3.0787026619910876</v>
      </c>
      <c r="CA795" s="35">
        <f t="shared" si="685"/>
        <v>2.4339053907099792</v>
      </c>
      <c r="CB795" s="35">
        <f t="shared" si="686"/>
        <v>16.312127723272688</v>
      </c>
      <c r="CC795" s="22">
        <v>49</v>
      </c>
      <c r="CD795" s="23">
        <v>339703</v>
      </c>
      <c r="CE795" s="76">
        <f t="shared" si="673"/>
        <v>1266165.7272727273</v>
      </c>
      <c r="CF795" s="24">
        <v>5.7</v>
      </c>
      <c r="CG795" s="24">
        <v>6.6</v>
      </c>
      <c r="CH795" s="24">
        <v>0.6</v>
      </c>
      <c r="CI795" s="24">
        <v>-0.5</v>
      </c>
      <c r="CJ795" s="24">
        <f t="shared" si="679"/>
        <v>-3.0438311688311686</v>
      </c>
      <c r="CK795" s="24">
        <v>0.6</v>
      </c>
      <c r="CL795" s="24">
        <f t="shared" si="680"/>
        <v>3.6525974025974022</v>
      </c>
      <c r="CM795" s="24">
        <v>0.1</v>
      </c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77"/>
      <c r="DA795" s="19">
        <v>1</v>
      </c>
    </row>
    <row r="796" spans="1:105" x14ac:dyDescent="0.2">
      <c r="A796" s="75" t="s">
        <v>2452</v>
      </c>
      <c r="B796" s="19" t="s">
        <v>961</v>
      </c>
      <c r="C796" s="19" t="s">
        <v>961</v>
      </c>
      <c r="D796" s="19" t="s">
        <v>961</v>
      </c>
      <c r="E796" s="19" t="str">
        <f t="shared" si="674"/>
        <v xml:space="preserve">Welch, Noah </v>
      </c>
      <c r="F796" s="19" t="s">
        <v>2889</v>
      </c>
      <c r="G796" s="19" t="s">
        <v>1524</v>
      </c>
      <c r="H796" s="19">
        <v>2</v>
      </c>
      <c r="I796" s="19">
        <v>1</v>
      </c>
      <c r="J796" s="19">
        <v>0</v>
      </c>
      <c r="K796" s="19">
        <f>I796+J796</f>
        <v>1</v>
      </c>
      <c r="L796" s="19">
        <v>3</v>
      </c>
      <c r="M796" s="19">
        <v>2</v>
      </c>
      <c r="N796" s="19">
        <v>4</v>
      </c>
      <c r="O796" s="20">
        <f t="shared" si="677"/>
        <v>0.25</v>
      </c>
      <c r="P796" s="19">
        <v>44</v>
      </c>
      <c r="Q796" s="19">
        <v>0</v>
      </c>
      <c r="R796" s="19">
        <v>0</v>
      </c>
      <c r="S796" s="19">
        <v>0</v>
      </c>
      <c r="T796" s="19">
        <v>0</v>
      </c>
      <c r="U796" s="20">
        <f t="shared" si="678"/>
        <v>0</v>
      </c>
      <c r="V796" s="19">
        <v>0</v>
      </c>
      <c r="W796" s="19">
        <v>0</v>
      </c>
      <c r="X796" s="19">
        <v>0</v>
      </c>
      <c r="Y796" s="19">
        <v>0</v>
      </c>
      <c r="Z796" s="19">
        <v>0</v>
      </c>
      <c r="AA796" s="19">
        <f>I796-W796-Y796</f>
        <v>1</v>
      </c>
      <c r="AB796" s="19">
        <f>J796-X796-Z796</f>
        <v>0</v>
      </c>
      <c r="AC796" s="24">
        <f t="shared" si="653"/>
        <v>0</v>
      </c>
      <c r="AD796" s="24">
        <f t="shared" si="654"/>
        <v>0</v>
      </c>
      <c r="AE796" s="24">
        <f t="shared" si="655"/>
        <v>0</v>
      </c>
      <c r="AF796" s="24">
        <f t="shared" si="656"/>
        <v>0</v>
      </c>
      <c r="AG796" s="24">
        <f t="shared" si="657"/>
        <v>33.93025447690858</v>
      </c>
      <c r="AH796" s="24">
        <f t="shared" si="658"/>
        <v>0</v>
      </c>
      <c r="AI796" s="21">
        <f t="shared" si="659"/>
        <v>6.7860508953817149</v>
      </c>
      <c r="AJ796" s="21">
        <f t="shared" si="660"/>
        <v>0</v>
      </c>
      <c r="AK796" s="21">
        <f t="shared" si="661"/>
        <v>0</v>
      </c>
      <c r="AL796" s="21">
        <f t="shared" si="662"/>
        <v>1.6965127238454287</v>
      </c>
      <c r="AM796" s="21">
        <f t="shared" si="663"/>
        <v>0</v>
      </c>
      <c r="AN796" s="21">
        <f t="shared" si="664"/>
        <v>0</v>
      </c>
      <c r="AO796" s="36">
        <v>35.366666666666667</v>
      </c>
      <c r="AP796" s="36">
        <v>0.9</v>
      </c>
      <c r="AQ796" s="36">
        <v>0</v>
      </c>
      <c r="AR796" s="36">
        <v>36.266666666666666</v>
      </c>
      <c r="AS796" s="19">
        <v>31</v>
      </c>
      <c r="AT796" s="19">
        <v>33</v>
      </c>
      <c r="AU796" s="19">
        <v>9</v>
      </c>
      <c r="AV796" s="19">
        <v>7</v>
      </c>
      <c r="AW796" s="19">
        <v>4</v>
      </c>
      <c r="AX796" s="24">
        <f t="shared" si="665"/>
        <v>51.286764705882355</v>
      </c>
      <c r="AY796" s="24">
        <f t="shared" si="666"/>
        <v>54.595588235294116</v>
      </c>
      <c r="AZ796" s="24">
        <f t="shared" si="667"/>
        <v>14.889705882352942</v>
      </c>
      <c r="BA796" s="24">
        <f t="shared" si="668"/>
        <v>11.580882352941178</v>
      </c>
      <c r="BB796" s="24">
        <f t="shared" si="669"/>
        <v>6.617647058823529</v>
      </c>
      <c r="BC796" s="24">
        <f t="shared" si="670"/>
        <v>17.683333333333334</v>
      </c>
      <c r="BD796" s="24">
        <f t="shared" si="671"/>
        <v>0</v>
      </c>
      <c r="BE796" s="24">
        <f t="shared" si="672"/>
        <v>0.45</v>
      </c>
      <c r="BF796" s="30">
        <v>4</v>
      </c>
      <c r="BG796" s="30">
        <v>0</v>
      </c>
      <c r="BH796" s="30">
        <v>0</v>
      </c>
      <c r="BI796" s="30">
        <v>4</v>
      </c>
      <c r="BJ796" s="30">
        <v>1</v>
      </c>
      <c r="BK796" s="30">
        <v>0</v>
      </c>
      <c r="BL796" s="30">
        <v>0</v>
      </c>
      <c r="BM796" s="30">
        <v>1</v>
      </c>
      <c r="BN796" s="35">
        <f t="shared" si="681"/>
        <v>2.6931721302448763</v>
      </c>
      <c r="BO796" s="35">
        <f t="shared" si="682"/>
        <v>148.52052188850419</v>
      </c>
      <c r="BP796" s="35">
        <v>1.8276683187505929</v>
      </c>
      <c r="BQ796" s="35">
        <v>-3.2806435870978159E-2</v>
      </c>
      <c r="BR796" s="35">
        <v>-3.41157611586137E-2</v>
      </c>
      <c r="BS796" s="35">
        <v>0</v>
      </c>
      <c r="BT796" s="35">
        <v>0</v>
      </c>
      <c r="BU796" s="35">
        <f t="shared" si="683"/>
        <v>1.760746121721001</v>
      </c>
      <c r="BV796" s="35">
        <f t="shared" si="684"/>
        <v>97.099969947849317</v>
      </c>
      <c r="BW796" s="35">
        <v>1.1622802523393152</v>
      </c>
      <c r="BX796" s="35">
        <v>3.1142278120189385E-2</v>
      </c>
      <c r="BY796" s="35">
        <v>0</v>
      </c>
      <c r="BZ796" s="35">
        <v>-0.26099652193562911</v>
      </c>
      <c r="CA796" s="35">
        <f t="shared" si="685"/>
        <v>0.93242600852387536</v>
      </c>
      <c r="CB796" s="35">
        <f t="shared" si="686"/>
        <v>51.420551940654889</v>
      </c>
      <c r="CC796" s="22"/>
      <c r="CD796" s="19"/>
      <c r="CE796" s="76">
        <f t="shared" si="673"/>
        <v>165000</v>
      </c>
      <c r="CF796" s="24">
        <v>0.9</v>
      </c>
      <c r="CG796" s="24">
        <v>1</v>
      </c>
      <c r="CH796" s="24">
        <v>2.9</v>
      </c>
      <c r="CI796" s="24">
        <v>0.3</v>
      </c>
      <c r="CJ796" s="24">
        <f t="shared" si="679"/>
        <v>16.143497757847534</v>
      </c>
      <c r="CK796" s="24">
        <v>0.8</v>
      </c>
      <c r="CL796" s="24">
        <f t="shared" si="680"/>
        <v>43.049327354260093</v>
      </c>
      <c r="CM796" s="24">
        <v>1.1000000000000001</v>
      </c>
      <c r="CN796" s="19" t="s">
        <v>1286</v>
      </c>
      <c r="CO796" s="19" t="s">
        <v>1287</v>
      </c>
      <c r="CP796" s="19" t="s">
        <v>2441</v>
      </c>
      <c r="CQ796" s="19" t="s">
        <v>2414</v>
      </c>
      <c r="CR796" s="19">
        <v>76</v>
      </c>
      <c r="CS796" s="19">
        <v>218</v>
      </c>
      <c r="CT796" s="19">
        <v>6</v>
      </c>
      <c r="CU796" s="19" t="s">
        <v>3402</v>
      </c>
      <c r="CV796" s="19" t="s">
        <v>3090</v>
      </c>
      <c r="CW796" s="19">
        <v>0</v>
      </c>
      <c r="CX796" s="19">
        <v>0</v>
      </c>
      <c r="CY796" s="19">
        <v>0</v>
      </c>
      <c r="CZ796" s="77"/>
      <c r="DA796" s="19">
        <v>1</v>
      </c>
    </row>
    <row r="797" spans="1:105" x14ac:dyDescent="0.2">
      <c r="A797" s="25" t="s">
        <v>2452</v>
      </c>
      <c r="B797" s="10" t="s">
        <v>961</v>
      </c>
      <c r="C797" s="10" t="s">
        <v>961</v>
      </c>
      <c r="D797" s="10" t="s">
        <v>961</v>
      </c>
      <c r="E797" s="10" t="s">
        <v>2888</v>
      </c>
      <c r="F797" s="10" t="s">
        <v>2889</v>
      </c>
      <c r="G797" s="10" t="s">
        <v>1524</v>
      </c>
      <c r="H797" s="10">
        <v>24</v>
      </c>
      <c r="I797" s="10">
        <v>2</v>
      </c>
      <c r="J797" s="10">
        <v>1</v>
      </c>
      <c r="K797" s="10">
        <v>3</v>
      </c>
      <c r="L797" s="10">
        <v>4</v>
      </c>
      <c r="M797" s="10">
        <v>24</v>
      </c>
      <c r="N797" s="10">
        <v>18</v>
      </c>
      <c r="O797" s="11">
        <v>0.111</v>
      </c>
      <c r="P797" s="10">
        <v>464</v>
      </c>
      <c r="Q797" s="10">
        <v>0</v>
      </c>
      <c r="R797" s="10">
        <v>0</v>
      </c>
      <c r="S797" s="10">
        <v>0</v>
      </c>
      <c r="T797" s="10">
        <v>0</v>
      </c>
      <c r="U797" s="11">
        <v>0</v>
      </c>
      <c r="V797" s="41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2</v>
      </c>
      <c r="AB797" s="10">
        <v>1</v>
      </c>
      <c r="AC797" s="13">
        <f t="shared" si="653"/>
        <v>0</v>
      </c>
      <c r="AD797" s="13">
        <f t="shared" si="654"/>
        <v>0</v>
      </c>
      <c r="AE797" s="13">
        <f t="shared" si="655"/>
        <v>0</v>
      </c>
      <c r="AF797" s="13">
        <f t="shared" si="656"/>
        <v>0</v>
      </c>
      <c r="AG797" s="13">
        <f t="shared" si="657"/>
        <v>7.9033160997135044</v>
      </c>
      <c r="AH797" s="13">
        <f t="shared" si="658"/>
        <v>3.9516580498567522</v>
      </c>
      <c r="AI797" s="29">
        <f t="shared" si="659"/>
        <v>3.1613264398854017</v>
      </c>
      <c r="AJ797" s="29">
        <f t="shared" si="660"/>
        <v>2.5316455696202529</v>
      </c>
      <c r="AK797" s="29">
        <f t="shared" si="661"/>
        <v>0</v>
      </c>
      <c r="AL797" s="29">
        <f t="shared" si="662"/>
        <v>2.1734119274212138</v>
      </c>
      <c r="AM797" s="29">
        <f t="shared" si="663"/>
        <v>2.5316455696202529</v>
      </c>
      <c r="AN797" s="29">
        <f t="shared" si="664"/>
        <v>8.1967213114754092</v>
      </c>
      <c r="AO797" s="13">
        <v>303.67</v>
      </c>
      <c r="AP797" s="13">
        <v>23.7</v>
      </c>
      <c r="AQ797" s="13">
        <v>7.32</v>
      </c>
      <c r="AR797" s="13">
        <v>334.68</v>
      </c>
      <c r="AS797" s="41">
        <v>33</v>
      </c>
      <c r="AT797" s="41">
        <v>31</v>
      </c>
      <c r="AU797" s="41">
        <v>9</v>
      </c>
      <c r="AV797" s="41">
        <v>7</v>
      </c>
      <c r="AW797" s="41">
        <v>4</v>
      </c>
      <c r="AX797" s="13">
        <f t="shared" si="665"/>
        <v>5.9160989602007881</v>
      </c>
      <c r="AY797" s="13">
        <f t="shared" si="666"/>
        <v>5.5575475080674073</v>
      </c>
      <c r="AZ797" s="13">
        <f t="shared" si="667"/>
        <v>1.6134815346002149</v>
      </c>
      <c r="BA797" s="13">
        <f t="shared" si="668"/>
        <v>1.2549300824668339</v>
      </c>
      <c r="BB797" s="13">
        <f t="shared" si="669"/>
        <v>0.71710290426676226</v>
      </c>
      <c r="BC797" s="13">
        <f t="shared" si="670"/>
        <v>12.652916666666668</v>
      </c>
      <c r="BD797" s="13">
        <f t="shared" si="671"/>
        <v>0.30499999999999999</v>
      </c>
      <c r="BE797" s="13">
        <f t="shared" si="672"/>
        <v>0.98749999999999993</v>
      </c>
      <c r="BF797" s="10">
        <v>16</v>
      </c>
      <c r="BG797" s="10">
        <v>1</v>
      </c>
      <c r="BH797" s="10">
        <v>0</v>
      </c>
      <c r="BI797" s="10">
        <v>17</v>
      </c>
      <c r="BJ797" s="10">
        <v>11</v>
      </c>
      <c r="BK797" s="10">
        <v>1</v>
      </c>
      <c r="BL797" s="10">
        <v>1</v>
      </c>
      <c r="BM797" s="10">
        <v>13</v>
      </c>
      <c r="BN797" s="39">
        <v>5.0759999999999996</v>
      </c>
      <c r="BO797" s="39">
        <v>30.334</v>
      </c>
      <c r="BP797" s="13">
        <v>2.3290000000000002</v>
      </c>
      <c r="BQ797" s="13">
        <v>-0.86599999999999999</v>
      </c>
      <c r="BR797" s="13">
        <v>0.26400000000000001</v>
      </c>
      <c r="BS797" s="13">
        <v>-1.7000000000000001E-2</v>
      </c>
      <c r="BT797" s="13">
        <v>0</v>
      </c>
      <c r="BU797" s="39">
        <v>1.71</v>
      </c>
      <c r="BV797" s="39">
        <v>10.217000000000001</v>
      </c>
      <c r="BW797" s="13">
        <v>7.2220000000000004</v>
      </c>
      <c r="BX797" s="13">
        <v>-0.69099999999999995</v>
      </c>
      <c r="BY797" s="13">
        <v>0.17499999999999999</v>
      </c>
      <c r="BZ797" s="13">
        <v>-3.34</v>
      </c>
      <c r="CA797" s="39">
        <v>3.3660000000000001</v>
      </c>
      <c r="CB797" s="39">
        <v>20.117000000000001</v>
      </c>
      <c r="CC797" s="16">
        <v>45</v>
      </c>
      <c r="CD797" s="12">
        <v>339703</v>
      </c>
      <c r="CE797" s="73">
        <f t="shared" si="673"/>
        <v>1160651.9166666665</v>
      </c>
      <c r="CF797" s="13">
        <v>6.6</v>
      </c>
      <c r="CG797" s="13">
        <v>7.6</v>
      </c>
      <c r="CH797" s="13">
        <v>3.5</v>
      </c>
      <c r="CI797" s="17">
        <v>-0.4</v>
      </c>
      <c r="CJ797" s="13">
        <f t="shared" si="679"/>
        <v>-2.1875256350660357</v>
      </c>
      <c r="CK797" s="17">
        <v>0.6</v>
      </c>
      <c r="CL797" s="13">
        <f t="shared" si="680"/>
        <v>3.2812884525990533</v>
      </c>
      <c r="CM797" s="13">
        <v>0.2</v>
      </c>
      <c r="CN797" s="10" t="s">
        <v>1286</v>
      </c>
      <c r="CO797" s="10" t="s">
        <v>1287</v>
      </c>
      <c r="CP797" s="10" t="s">
        <v>2441</v>
      </c>
      <c r="CQ797" s="10" t="s">
        <v>2414</v>
      </c>
      <c r="CR797" s="10">
        <v>76</v>
      </c>
      <c r="CS797" s="10">
        <v>218</v>
      </c>
      <c r="CT797" s="10">
        <v>6</v>
      </c>
      <c r="CU797" s="10" t="s">
        <v>3402</v>
      </c>
      <c r="CV797" s="10" t="s">
        <v>3090</v>
      </c>
      <c r="CW797" s="10">
        <v>0</v>
      </c>
      <c r="CX797" s="10">
        <v>0</v>
      </c>
      <c r="CY797" s="10">
        <v>0</v>
      </c>
      <c r="CZ797" s="73"/>
      <c r="DA797" s="10">
        <v>2</v>
      </c>
    </row>
    <row r="798" spans="1:105" x14ac:dyDescent="0.2">
      <c r="A798" s="44" t="s">
        <v>2372</v>
      </c>
      <c r="B798" s="43" t="s">
        <v>961</v>
      </c>
      <c r="C798" s="43" t="s">
        <v>961</v>
      </c>
      <c r="D798" s="42" t="s">
        <v>961</v>
      </c>
      <c r="E798" s="42" t="str">
        <f>CONCATENATE(RIGHT(F798,LEN(F798)-SEARCH(" ",F798)), ", ", LEFT(F798, SEARCH(" ", F798)))</f>
        <v xml:space="preserve">Welch, Noah </v>
      </c>
      <c r="F798" s="42" t="s">
        <v>2889</v>
      </c>
      <c r="G798" s="45" t="s">
        <v>2374</v>
      </c>
      <c r="H798" s="43">
        <v>4</v>
      </c>
      <c r="I798" s="64">
        <v>0</v>
      </c>
      <c r="J798" s="64">
        <v>0</v>
      </c>
      <c r="K798" s="64">
        <v>0</v>
      </c>
      <c r="L798" s="43">
        <v>1</v>
      </c>
      <c r="M798">
        <v>7</v>
      </c>
      <c r="N798">
        <v>0</v>
      </c>
      <c r="O798" s="4">
        <f>IF(N798=0,0,I798/N798)</f>
        <v>0</v>
      </c>
      <c r="Q798">
        <v>0</v>
      </c>
      <c r="R798">
        <v>0</v>
      </c>
      <c r="S798">
        <v>0</v>
      </c>
      <c r="T798">
        <v>0</v>
      </c>
      <c r="U798" s="4">
        <f>IF(S798+T798=0,0,S798/(S798+T798))</f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s="9">
        <f t="shared" si="653"/>
        <v>0</v>
      </c>
      <c r="AD798" s="9">
        <f t="shared" si="654"/>
        <v>0</v>
      </c>
      <c r="AE798" s="9">
        <f t="shared" si="655"/>
        <v>0</v>
      </c>
      <c r="AF798" s="9">
        <f t="shared" si="656"/>
        <v>0</v>
      </c>
      <c r="AG798" s="9">
        <f t="shared" si="657"/>
        <v>0</v>
      </c>
      <c r="AH798" s="9">
        <f t="shared" si="658"/>
        <v>0</v>
      </c>
      <c r="AI798" s="58">
        <f t="shared" si="659"/>
        <v>3.9647577092511015</v>
      </c>
      <c r="AJ798" s="58">
        <f t="shared" si="660"/>
        <v>0</v>
      </c>
      <c r="AK798" s="58">
        <f t="shared" si="661"/>
        <v>0</v>
      </c>
      <c r="AL798" s="58">
        <f t="shared" si="662"/>
        <v>1.9823788546255507</v>
      </c>
      <c r="AM798" s="58">
        <f t="shared" si="663"/>
        <v>0</v>
      </c>
      <c r="AN798" s="58">
        <f t="shared" si="664"/>
        <v>0</v>
      </c>
      <c r="AO798" s="56">
        <v>30.266666666666666</v>
      </c>
      <c r="AP798" s="56">
        <v>3.3333333333333333E-2</v>
      </c>
      <c r="AQ798" s="56">
        <v>1.9666666666666668</v>
      </c>
      <c r="AR798" s="57">
        <f>SUM(AO798:AQ798)</f>
        <v>32.266666666666666</v>
      </c>
      <c r="AS798">
        <v>2</v>
      </c>
      <c r="AT798">
        <v>6</v>
      </c>
      <c r="AU798">
        <v>2</v>
      </c>
      <c r="AV798">
        <v>4</v>
      </c>
      <c r="AW798">
        <v>1</v>
      </c>
      <c r="AX798" s="9">
        <f t="shared" si="665"/>
        <v>3.71900826446281</v>
      </c>
      <c r="AY798" s="9">
        <f t="shared" si="666"/>
        <v>11.15702479338843</v>
      </c>
      <c r="AZ798" s="9">
        <f t="shared" si="667"/>
        <v>3.71900826446281</v>
      </c>
      <c r="BA798" s="9">
        <f t="shared" si="668"/>
        <v>7.4380165289256199</v>
      </c>
      <c r="BB798" s="9">
        <f t="shared" si="669"/>
        <v>1.859504132231405</v>
      </c>
      <c r="BC798" s="33">
        <f t="shared" si="670"/>
        <v>7.5666666666666664</v>
      </c>
      <c r="BD798" s="33">
        <f t="shared" si="671"/>
        <v>0.4916666666666667</v>
      </c>
      <c r="BE798" s="33">
        <f t="shared" si="672"/>
        <v>8.3333333333333332E-3</v>
      </c>
      <c r="BF798" s="42">
        <f>BI798-BG798-BH798</f>
        <v>2</v>
      </c>
      <c r="BG798" s="43">
        <v>0</v>
      </c>
      <c r="BH798" s="43">
        <v>0</v>
      </c>
      <c r="BI798" s="43">
        <v>2</v>
      </c>
      <c r="BJ798" s="42">
        <f>BM798-BK798-BL798</f>
        <v>1</v>
      </c>
      <c r="BK798" s="43">
        <v>0</v>
      </c>
      <c r="BL798" s="43">
        <v>0</v>
      </c>
      <c r="BM798" s="43">
        <v>1</v>
      </c>
      <c r="BN798" s="34">
        <f>BU798+CA798</f>
        <v>9.9118735945400993E-3</v>
      </c>
      <c r="BO798" s="34">
        <f>BN798/AR798*2000</f>
        <v>0.61437233024008886</v>
      </c>
      <c r="BP798" s="33">
        <v>-0.23403610893676027</v>
      </c>
      <c r="BQ798" s="33">
        <v>-1.3144123598600687E-3</v>
      </c>
      <c r="BR798" s="33">
        <v>-0.10299657001044037</v>
      </c>
      <c r="BS798" s="33">
        <v>-4.5957379949230241E-3</v>
      </c>
      <c r="BT798" s="33">
        <v>0</v>
      </c>
      <c r="BU798" s="9">
        <f>SUM(BP798:BT798)</f>
        <v>-0.34294282930198372</v>
      </c>
      <c r="BV798" s="34">
        <f>BU798/AR798*2000</f>
        <v>-21.256786940205604</v>
      </c>
      <c r="BW798" s="33">
        <v>0.41107591946639033</v>
      </c>
      <c r="BX798" s="33">
        <v>5.7842294405602605E-4</v>
      </c>
      <c r="BY798" s="33">
        <v>0.14273731029519951</v>
      </c>
      <c r="BZ798" s="33">
        <v>-0.20153694980912201</v>
      </c>
      <c r="CA798" s="9">
        <f>SUM(BW798:BZ798)</f>
        <v>0.35285470289652382</v>
      </c>
      <c r="CB798" s="34">
        <f>CA798/AR798*2000</f>
        <v>21.871159270445691</v>
      </c>
      <c r="CE798" s="68">
        <f t="shared" si="673"/>
        <v>165000</v>
      </c>
      <c r="CF798" s="62">
        <v>0.9</v>
      </c>
      <c r="CG798" s="62">
        <v>1</v>
      </c>
      <c r="CH798" s="62">
        <v>1</v>
      </c>
      <c r="CI798" s="62">
        <v>-0.2</v>
      </c>
      <c r="CJ798" s="63">
        <f t="shared" si="679"/>
        <v>-11.673151750972762</v>
      </c>
      <c r="CK798" s="62">
        <v>0.3</v>
      </c>
      <c r="CL798" s="63">
        <f t="shared" si="680"/>
        <v>17.509727626459146</v>
      </c>
      <c r="CM798" s="62">
        <v>0.1</v>
      </c>
      <c r="CN798" t="s">
        <v>625</v>
      </c>
      <c r="CO798" t="s">
        <v>1287</v>
      </c>
      <c r="CP798" t="s">
        <v>2441</v>
      </c>
      <c r="CQ798" t="s">
        <v>2414</v>
      </c>
      <c r="CR798">
        <v>76</v>
      </c>
      <c r="CS798">
        <v>218</v>
      </c>
      <c r="CT798">
        <v>27</v>
      </c>
      <c r="CU798" t="s">
        <v>3402</v>
      </c>
      <c r="CV798" t="s">
        <v>3090</v>
      </c>
      <c r="CZ798" s="72">
        <v>650000</v>
      </c>
      <c r="DA798">
        <v>0</v>
      </c>
    </row>
    <row r="799" spans="1:105" x14ac:dyDescent="0.2">
      <c r="A799" s="38" t="s">
        <v>2452</v>
      </c>
      <c r="B799" t="s">
        <v>974</v>
      </c>
      <c r="C799" t="s">
        <v>961</v>
      </c>
      <c r="D799" s="82" t="s">
        <v>961</v>
      </c>
      <c r="E799" t="str">
        <f>CONCATENATE(RIGHT(F799,LEN(F799)-SEARCH(" ",F799)), ", ", LEFT(F799, SEARCH(" ", F799)))</f>
        <v xml:space="preserve">Dvorak, Radek </v>
      </c>
      <c r="F799" t="s">
        <v>2610</v>
      </c>
      <c r="G799" t="s">
        <v>1528</v>
      </c>
      <c r="H799">
        <v>82</v>
      </c>
      <c r="I799">
        <v>10</v>
      </c>
      <c r="J799">
        <v>27</v>
      </c>
      <c r="K799">
        <f>I799+J799</f>
        <v>37</v>
      </c>
      <c r="L799">
        <v>-6</v>
      </c>
      <c r="M799">
        <v>48</v>
      </c>
      <c r="N799">
        <v>139</v>
      </c>
      <c r="O799" s="4">
        <f>IF(N799=0,0,I799/N799)</f>
        <v>7.1942446043165464E-2</v>
      </c>
      <c r="P799">
        <v>1758</v>
      </c>
      <c r="Q799">
        <v>1</v>
      </c>
      <c r="R799">
        <v>0</v>
      </c>
      <c r="S799">
        <v>10</v>
      </c>
      <c r="T799">
        <v>16</v>
      </c>
      <c r="U799" s="4">
        <f>IF(S799+T799=0,0,S799/(S799+T799))</f>
        <v>0.38461538461538464</v>
      </c>
      <c r="V799" s="40">
        <v>0.5</v>
      </c>
      <c r="W799">
        <v>1</v>
      </c>
      <c r="X799">
        <v>8</v>
      </c>
      <c r="Y799">
        <v>1</v>
      </c>
      <c r="Z799">
        <v>0</v>
      </c>
      <c r="AA799">
        <f>I799-W799-Y799</f>
        <v>8</v>
      </c>
      <c r="AB799">
        <f>J799-X799-Z799</f>
        <v>19</v>
      </c>
      <c r="AC799" s="9">
        <f t="shared" si="653"/>
        <v>1.6993957703927491</v>
      </c>
      <c r="AD799" s="9">
        <f t="shared" si="654"/>
        <v>13.595166163141993</v>
      </c>
      <c r="AE799" s="9">
        <f t="shared" si="655"/>
        <v>3.3143067575032221</v>
      </c>
      <c r="AF799" s="9">
        <f t="shared" si="656"/>
        <v>0</v>
      </c>
      <c r="AG799" s="9">
        <f t="shared" si="657"/>
        <v>9.4623231974767137</v>
      </c>
      <c r="AH799" s="9">
        <f t="shared" si="658"/>
        <v>22.473017594007199</v>
      </c>
      <c r="AI799" s="6">
        <f t="shared" si="659"/>
        <v>2.1290227194322608</v>
      </c>
      <c r="AJ799" s="6">
        <f t="shared" si="660"/>
        <v>3.7386706948640485</v>
      </c>
      <c r="AK799" s="6">
        <f t="shared" si="661"/>
        <v>0.66286135150064451</v>
      </c>
      <c r="AL799" s="6">
        <f t="shared" si="662"/>
        <v>2.5429993593218669</v>
      </c>
      <c r="AM799" s="6">
        <f t="shared" si="663"/>
        <v>0.33987915407854985</v>
      </c>
      <c r="AN799" s="6">
        <f t="shared" si="664"/>
        <v>5.9657521635058002</v>
      </c>
      <c r="AO799" s="32">
        <v>1014.55</v>
      </c>
      <c r="AP799" s="32">
        <v>176.53333333333333</v>
      </c>
      <c r="AQ799" s="32">
        <v>90.516666666666666</v>
      </c>
      <c r="AR799" s="32">
        <v>1281.5999999999999</v>
      </c>
      <c r="AS799" s="40">
        <v>32</v>
      </c>
      <c r="AT799" s="40">
        <v>27</v>
      </c>
      <c r="AU799" s="40">
        <v>71</v>
      </c>
      <c r="AV799" s="40">
        <v>47</v>
      </c>
      <c r="AW799" s="40">
        <v>29</v>
      </c>
      <c r="AX799" s="9">
        <f t="shared" si="665"/>
        <v>1.4981273408239701</v>
      </c>
      <c r="AY799" s="9">
        <f t="shared" si="666"/>
        <v>1.2640449438202248</v>
      </c>
      <c r="AZ799" s="9">
        <f t="shared" si="667"/>
        <v>3.3239700374531838</v>
      </c>
      <c r="BA799" s="9">
        <f t="shared" si="668"/>
        <v>2.2003745318352061</v>
      </c>
      <c r="BB799" s="9">
        <f t="shared" si="669"/>
        <v>1.3576779026217229</v>
      </c>
      <c r="BC799" s="9">
        <f t="shared" si="670"/>
        <v>12.372560975609755</v>
      </c>
      <c r="BD799" s="9">
        <f t="shared" si="671"/>
        <v>1.1038617886178861</v>
      </c>
      <c r="BE799" s="9">
        <f t="shared" si="672"/>
        <v>2.1528455284552845</v>
      </c>
      <c r="BF799" s="3">
        <v>36</v>
      </c>
      <c r="BG799" s="3">
        <v>11</v>
      </c>
      <c r="BH799" s="3">
        <v>1</v>
      </c>
      <c r="BI799" s="3">
        <v>48</v>
      </c>
      <c r="BJ799" s="3">
        <v>43</v>
      </c>
      <c r="BK799" s="3">
        <v>1</v>
      </c>
      <c r="BL799" s="3">
        <v>9</v>
      </c>
      <c r="BM799" s="3">
        <v>53</v>
      </c>
      <c r="BN799" s="34">
        <f>BU799+CA799</f>
        <v>21.774302482280813</v>
      </c>
      <c r="BO799" s="34">
        <f>BN799/AR799*2000</f>
        <v>33.979872787579303</v>
      </c>
      <c r="BP799" s="34">
        <v>9.4883630532354921</v>
      </c>
      <c r="BQ799" s="34">
        <v>-6.2634603531280947E-2</v>
      </c>
      <c r="BR799" s="34">
        <v>-0.35086771305135117</v>
      </c>
      <c r="BS799" s="34">
        <v>1.4708550675995764</v>
      </c>
      <c r="BT799" s="34">
        <v>0</v>
      </c>
      <c r="BU799" s="34">
        <f>SUM(BP799:BT799)</f>
        <v>10.545715804252437</v>
      </c>
      <c r="BV799" s="34">
        <f>BU799/AR799*2000</f>
        <v>16.457109557197935</v>
      </c>
      <c r="BW799" s="34">
        <v>7.8440123041897305</v>
      </c>
      <c r="BX799" s="34">
        <v>0.32555372760506635</v>
      </c>
      <c r="BY799" s="34">
        <v>4.0265659002610965</v>
      </c>
      <c r="BZ799" s="34">
        <v>-0.96754525402751912</v>
      </c>
      <c r="CA799" s="34">
        <f>SUM(BW799:BZ799)</f>
        <v>11.228586678028377</v>
      </c>
      <c r="CB799" s="34">
        <f>CA799/AR799*2000</f>
        <v>17.522763230381365</v>
      </c>
      <c r="CC799" s="15">
        <v>45</v>
      </c>
      <c r="CD799" s="7">
        <v>937814</v>
      </c>
      <c r="CE799" s="68">
        <f t="shared" si="673"/>
        <v>937814</v>
      </c>
      <c r="CF799" s="9">
        <v>26.3</v>
      </c>
      <c r="CG799" s="9">
        <v>24.2</v>
      </c>
      <c r="CH799" s="9">
        <v>-3.8</v>
      </c>
      <c r="CI799" s="9">
        <v>0.6</v>
      </c>
      <c r="CJ799" s="9">
        <f t="shared" si="679"/>
        <v>0.77486843379717818</v>
      </c>
      <c r="CK799" s="9">
        <v>1.1000000000000001</v>
      </c>
      <c r="CL799" s="9">
        <f t="shared" si="680"/>
        <v>1.42059212862816</v>
      </c>
      <c r="CM799" s="9">
        <v>1.8</v>
      </c>
      <c r="CN799" t="s">
        <v>3017</v>
      </c>
      <c r="CO799" t="s">
        <v>3018</v>
      </c>
      <c r="CP799" t="s">
        <v>2387</v>
      </c>
      <c r="CQ799" t="s">
        <v>3501</v>
      </c>
      <c r="CR799">
        <v>74</v>
      </c>
      <c r="CS799">
        <v>200</v>
      </c>
      <c r="CU799" t="s">
        <v>3403</v>
      </c>
      <c r="CV799" t="s">
        <v>2382</v>
      </c>
      <c r="CW799">
        <v>0</v>
      </c>
      <c r="CX799">
        <v>0</v>
      </c>
      <c r="CY799">
        <v>0</v>
      </c>
      <c r="CZ799" s="70"/>
      <c r="DA799">
        <v>0</v>
      </c>
    </row>
    <row r="800" spans="1:105" x14ac:dyDescent="0.2">
      <c r="A800" s="44" t="s">
        <v>2372</v>
      </c>
      <c r="B800" s="43" t="s">
        <v>974</v>
      </c>
      <c r="C800" s="43" t="s">
        <v>961</v>
      </c>
      <c r="D800" s="82" t="s">
        <v>961</v>
      </c>
      <c r="E800" s="42" t="str">
        <f>CONCATENATE(RIGHT(F800,LEN(F800)-SEARCH(" ",F800)), ", ", LEFT(F800, SEARCH(" ", F800)))</f>
        <v xml:space="preserve">Dvorak, Radek </v>
      </c>
      <c r="F800" s="42" t="s">
        <v>2610</v>
      </c>
      <c r="G800" s="45" t="s">
        <v>2379</v>
      </c>
      <c r="H800" s="43">
        <v>67</v>
      </c>
      <c r="I800" s="64">
        <v>8</v>
      </c>
      <c r="J800" s="64">
        <v>9</v>
      </c>
      <c r="K800" s="64">
        <v>17</v>
      </c>
      <c r="L800" s="43">
        <v>-1</v>
      </c>
      <c r="M800">
        <v>16</v>
      </c>
      <c r="N800">
        <v>146</v>
      </c>
      <c r="O800" s="4">
        <f>IF(N800=0,0,I800/N800)</f>
        <v>5.4794520547945202E-2</v>
      </c>
      <c r="Q800">
        <v>1</v>
      </c>
      <c r="R800">
        <v>0</v>
      </c>
      <c r="S800">
        <v>2</v>
      </c>
      <c r="T800">
        <v>10</v>
      </c>
      <c r="U800" s="4">
        <f>IF(S800+T800=0,0,S800/(S800+T800))</f>
        <v>0.16666666666666666</v>
      </c>
      <c r="V800">
        <v>0.3</v>
      </c>
      <c r="W800">
        <v>0</v>
      </c>
      <c r="X800">
        <v>0</v>
      </c>
      <c r="Y800">
        <v>1</v>
      </c>
      <c r="Z800">
        <v>1</v>
      </c>
      <c r="AA800">
        <v>7</v>
      </c>
      <c r="AB800">
        <v>8</v>
      </c>
      <c r="AC800" s="9">
        <f t="shared" si="653"/>
        <v>0</v>
      </c>
      <c r="AD800" s="9">
        <f t="shared" si="654"/>
        <v>0</v>
      </c>
      <c r="AE800" s="9">
        <f t="shared" si="655"/>
        <v>1.6709988860007428</v>
      </c>
      <c r="AF800" s="9">
        <f t="shared" si="656"/>
        <v>1.6709988860007428</v>
      </c>
      <c r="AG800" s="9">
        <f t="shared" si="657"/>
        <v>10.221672379175372</v>
      </c>
      <c r="AH800" s="9">
        <f t="shared" si="658"/>
        <v>11.68191129048614</v>
      </c>
      <c r="AI800" s="58">
        <f t="shared" si="659"/>
        <v>1.5332508568763057</v>
      </c>
      <c r="AJ800" s="58">
        <f t="shared" si="660"/>
        <v>0</v>
      </c>
      <c r="AK800" s="58">
        <f t="shared" si="661"/>
        <v>1.0025993316004458</v>
      </c>
      <c r="AL800" s="58">
        <f t="shared" si="662"/>
        <v>1.8252986391384591</v>
      </c>
      <c r="AM800" s="58">
        <f t="shared" si="663"/>
        <v>0</v>
      </c>
      <c r="AN800" s="58">
        <f t="shared" si="664"/>
        <v>7.6865948756034168</v>
      </c>
      <c r="AO800" s="56">
        <v>821.7833333333333</v>
      </c>
      <c r="AP800" s="56">
        <v>11.45</v>
      </c>
      <c r="AQ800" s="56">
        <v>179.53333333333333</v>
      </c>
      <c r="AR800" s="57">
        <f>SUM(AO800:AQ800)</f>
        <v>1012.7666666666667</v>
      </c>
      <c r="AS800">
        <v>36</v>
      </c>
      <c r="AT800">
        <v>50</v>
      </c>
      <c r="AU800">
        <v>45</v>
      </c>
      <c r="AV800">
        <v>15</v>
      </c>
      <c r="AW800">
        <v>36</v>
      </c>
      <c r="AX800" s="9">
        <f t="shared" si="665"/>
        <v>2.1327716157061518</v>
      </c>
      <c r="AY800" s="9">
        <f t="shared" si="666"/>
        <v>2.962182799591877</v>
      </c>
      <c r="AZ800" s="9">
        <f t="shared" si="667"/>
        <v>2.6659645196326895</v>
      </c>
      <c r="BA800" s="9">
        <f t="shared" si="668"/>
        <v>0.88865483987756311</v>
      </c>
      <c r="BB800" s="9">
        <f t="shared" si="669"/>
        <v>2.1327716157061518</v>
      </c>
      <c r="BC800" s="33">
        <f t="shared" si="670"/>
        <v>12.265422885572139</v>
      </c>
      <c r="BD800" s="33">
        <f t="shared" si="671"/>
        <v>2.6796019900497514</v>
      </c>
      <c r="BE800" s="33">
        <f t="shared" si="672"/>
        <v>0.17089552238805969</v>
      </c>
      <c r="BF800" s="42">
        <f>BI800-BG800-BH800</f>
        <v>21</v>
      </c>
      <c r="BG800" s="43">
        <v>0</v>
      </c>
      <c r="BH800" s="43">
        <v>3</v>
      </c>
      <c r="BI800" s="43">
        <v>24</v>
      </c>
      <c r="BJ800" s="42">
        <f>BM800-BK800-BL800</f>
        <v>25</v>
      </c>
      <c r="BK800" s="43">
        <v>0</v>
      </c>
      <c r="BL800" s="43">
        <v>23</v>
      </c>
      <c r="BM800" s="43">
        <v>48</v>
      </c>
      <c r="BN800" s="34">
        <f>BU800+CA800</f>
        <v>14.592987427560381</v>
      </c>
      <c r="BO800" s="34">
        <f>BN800/AR800*2000</f>
        <v>28.818064235053249</v>
      </c>
      <c r="BP800" s="33">
        <v>2.3568209934634199</v>
      </c>
      <c r="BQ800" s="33">
        <v>-0.61521136267791177</v>
      </c>
      <c r="BR800" s="33">
        <v>0.48994704658665456</v>
      </c>
      <c r="BS800" s="33">
        <v>1.7174379461843927</v>
      </c>
      <c r="BT800" s="33">
        <v>0</v>
      </c>
      <c r="BU800" s="9">
        <f>SUM(BP800:BT800)</f>
        <v>3.9489946235565556</v>
      </c>
      <c r="BV800" s="34">
        <f>BU800/AR800*2000</f>
        <v>7.7984292997200191</v>
      </c>
      <c r="BW800" s="33">
        <v>4.8534373178830803</v>
      </c>
      <c r="BX800" s="33">
        <v>2.7117817701113892E-2</v>
      </c>
      <c r="BY800" s="33">
        <v>2.7308730408102835</v>
      </c>
      <c r="BZ800" s="33">
        <v>3.0325646276093479</v>
      </c>
      <c r="CA800" s="9">
        <f>SUM(BW800:BZ800)</f>
        <v>10.643992804003826</v>
      </c>
      <c r="CB800" s="34">
        <f>CA800/AR800*2000</f>
        <v>21.019634935333229</v>
      </c>
      <c r="CC800" s="47">
        <v>56.193759999999997</v>
      </c>
      <c r="CD800">
        <v>1209271</v>
      </c>
      <c r="CE800" s="68">
        <f t="shared" si="673"/>
        <v>1480003.313432836</v>
      </c>
      <c r="CF800" s="62">
        <v>15.9</v>
      </c>
      <c r="CG800" s="62">
        <v>21.8</v>
      </c>
      <c r="CH800" s="62">
        <v>-2.6</v>
      </c>
      <c r="CI800" s="62">
        <v>-0.5</v>
      </c>
      <c r="CJ800" s="63">
        <f t="shared" si="679"/>
        <v>-0.83073727933541019</v>
      </c>
      <c r="CK800" s="62">
        <v>0.4</v>
      </c>
      <c r="CL800" s="63">
        <f t="shared" si="680"/>
        <v>0.66458982346832818</v>
      </c>
      <c r="CM800" s="62">
        <v>-0.1</v>
      </c>
      <c r="CN800" t="s">
        <v>675</v>
      </c>
      <c r="CO800" t="s">
        <v>676</v>
      </c>
      <c r="CQ800" t="s">
        <v>3079</v>
      </c>
      <c r="CR800">
        <v>74</v>
      </c>
      <c r="CS800">
        <v>200</v>
      </c>
      <c r="CT800">
        <v>14</v>
      </c>
      <c r="CU800" t="s">
        <v>3401</v>
      </c>
      <c r="CZ800" s="72">
        <v>1550000</v>
      </c>
      <c r="DA800">
        <v>0</v>
      </c>
    </row>
    <row r="801" spans="1:105" x14ac:dyDescent="0.2">
      <c r="A801" s="75" t="s">
        <v>2452</v>
      </c>
      <c r="B801" s="19" t="s">
        <v>978</v>
      </c>
      <c r="C801" s="19" t="s">
        <v>961</v>
      </c>
      <c r="D801" s="19" t="s">
        <v>961</v>
      </c>
      <c r="E801" s="19" t="str">
        <f>CONCATENATE(RIGHT(F801,LEN(F801)-SEARCH(" ",F801)), ", ", LEFT(F801, SEARCH(" ", F801)))</f>
        <v xml:space="preserve">Zednik, Richard </v>
      </c>
      <c r="F801" s="19" t="s">
        <v>2907</v>
      </c>
      <c r="G801" s="19" t="s">
        <v>1540</v>
      </c>
      <c r="H801" s="19">
        <v>32</v>
      </c>
      <c r="I801" s="19">
        <v>6</v>
      </c>
      <c r="J801" s="19">
        <v>12</v>
      </c>
      <c r="K801" s="19">
        <f>I801+J801</f>
        <v>18</v>
      </c>
      <c r="L801" s="19">
        <v>-4</v>
      </c>
      <c r="M801" s="19">
        <v>16</v>
      </c>
      <c r="N801" s="19">
        <v>68</v>
      </c>
      <c r="O801" s="20">
        <f>IF(N801=0,0,I801/N801)</f>
        <v>8.8235294117647065E-2</v>
      </c>
      <c r="P801" s="19">
        <v>647</v>
      </c>
      <c r="Q801" s="19">
        <v>1</v>
      </c>
      <c r="R801" s="19">
        <v>0</v>
      </c>
      <c r="S801" s="19">
        <v>1</v>
      </c>
      <c r="T801" s="19">
        <v>2</v>
      </c>
      <c r="U801" s="20">
        <f>IF(S801+T801=0,0,S801/(S801+T801))</f>
        <v>0.33333333333333331</v>
      </c>
      <c r="V801" s="19"/>
      <c r="W801" s="19">
        <v>1</v>
      </c>
      <c r="X801" s="19">
        <v>5</v>
      </c>
      <c r="Y801" s="19">
        <v>0</v>
      </c>
      <c r="Z801" s="19">
        <v>0</v>
      </c>
      <c r="AA801" s="19">
        <f>I801-W801-Y801</f>
        <v>5</v>
      </c>
      <c r="AB801" s="19">
        <f>J801-X801-Z801</f>
        <v>7</v>
      </c>
      <c r="AC801" s="24">
        <f t="shared" si="653"/>
        <v>2.8120606155288237</v>
      </c>
      <c r="AD801" s="24">
        <f t="shared" si="654"/>
        <v>14.060303077644118</v>
      </c>
      <c r="AE801" s="24">
        <f t="shared" si="655"/>
        <v>0</v>
      </c>
      <c r="AF801" s="24">
        <f t="shared" si="656"/>
        <v>0</v>
      </c>
      <c r="AG801" s="24">
        <f t="shared" si="657"/>
        <v>16.403900483003738</v>
      </c>
      <c r="AH801" s="24">
        <f t="shared" si="658"/>
        <v>22.965460676205232</v>
      </c>
      <c r="AI801" s="21">
        <f t="shared" si="659"/>
        <v>2.4605850724505602</v>
      </c>
      <c r="AJ801" s="21">
        <f t="shared" si="660"/>
        <v>6.1865333541634122</v>
      </c>
      <c r="AK801" s="21">
        <f t="shared" si="661"/>
        <v>0</v>
      </c>
      <c r="AL801" s="21">
        <f t="shared" si="662"/>
        <v>2.4605850724505602</v>
      </c>
      <c r="AM801" s="21">
        <f t="shared" si="663"/>
        <v>1.1248242462115294</v>
      </c>
      <c r="AN801" s="21">
        <f t="shared" si="664"/>
        <v>10.106681639528356</v>
      </c>
      <c r="AO801" s="24">
        <v>365.76666666666665</v>
      </c>
      <c r="AP801" s="24">
        <v>106.68333333333334</v>
      </c>
      <c r="AQ801" s="24">
        <v>29.68333333333333</v>
      </c>
      <c r="AR801" s="36">
        <v>502.13333333333333</v>
      </c>
      <c r="AS801" s="19"/>
      <c r="AT801" s="19"/>
      <c r="AU801" s="19"/>
      <c r="AV801" s="19"/>
      <c r="AW801" s="19"/>
      <c r="AX801" s="24">
        <f t="shared" si="665"/>
        <v>0</v>
      </c>
      <c r="AY801" s="24">
        <f t="shared" si="666"/>
        <v>0</v>
      </c>
      <c r="AZ801" s="24">
        <f t="shared" si="667"/>
        <v>0</v>
      </c>
      <c r="BA801" s="24">
        <f t="shared" si="668"/>
        <v>0</v>
      </c>
      <c r="BB801" s="24">
        <f t="shared" si="669"/>
        <v>0</v>
      </c>
      <c r="BC801" s="24">
        <f t="shared" si="670"/>
        <v>11.430208333333333</v>
      </c>
      <c r="BD801" s="24">
        <f t="shared" si="671"/>
        <v>0.92760416666666656</v>
      </c>
      <c r="BE801" s="24">
        <f t="shared" si="672"/>
        <v>3.3338541666666668</v>
      </c>
      <c r="BF801" s="30">
        <v>15</v>
      </c>
      <c r="BG801" s="30">
        <v>11</v>
      </c>
      <c r="BH801" s="30">
        <v>0</v>
      </c>
      <c r="BI801" s="30">
        <v>26</v>
      </c>
      <c r="BJ801" s="30">
        <v>15</v>
      </c>
      <c r="BK801" s="30">
        <v>2</v>
      </c>
      <c r="BL801" s="30">
        <v>5</v>
      </c>
      <c r="BM801" s="30">
        <v>22</v>
      </c>
      <c r="BN801" s="35">
        <f>BU801+CA801</f>
        <v>10.515987626339436</v>
      </c>
      <c r="BO801" s="35">
        <f>BN801/AR801*2000</f>
        <v>41.885240147395521</v>
      </c>
      <c r="BP801" s="35">
        <v>7.9418601793778256</v>
      </c>
      <c r="BQ801" s="35">
        <v>1.1762589878180358</v>
      </c>
      <c r="BR801" s="35">
        <v>7.6952675010190735E-2</v>
      </c>
      <c r="BS801" s="35">
        <v>-0.36632605246171818</v>
      </c>
      <c r="BT801" s="35">
        <v>-1.4116977453673822</v>
      </c>
      <c r="BU801" s="35">
        <f>SUM(BP801:BT801)</f>
        <v>7.4170480443769513</v>
      </c>
      <c r="BV801" s="35">
        <f>BU801/AR801*2000</f>
        <v>29.542145689233742</v>
      </c>
      <c r="BW801" s="35">
        <v>2.4228461188361483</v>
      </c>
      <c r="BX801" s="35">
        <v>-0.10477472954010537</v>
      </c>
      <c r="BY801" s="35">
        <v>8.8863060548288172E-2</v>
      </c>
      <c r="BZ801" s="35">
        <v>0.69200513211815418</v>
      </c>
      <c r="CA801" s="35">
        <f>SUM(BW801:BZ801)</f>
        <v>3.098939581962485</v>
      </c>
      <c r="CB801" s="35">
        <f>CA801/AR801*2000</f>
        <v>12.343094458161783</v>
      </c>
      <c r="CC801" s="22">
        <v>43</v>
      </c>
      <c r="CD801" s="23">
        <v>662287</v>
      </c>
      <c r="CE801" s="76">
        <f t="shared" si="673"/>
        <v>1697110.4375</v>
      </c>
      <c r="CF801" s="24">
        <v>10.9</v>
      </c>
      <c r="CG801" s="24">
        <v>9.3000000000000007</v>
      </c>
      <c r="CH801" s="24">
        <v>-0.6</v>
      </c>
      <c r="CI801" s="24">
        <v>1.5</v>
      </c>
      <c r="CJ801" s="24">
        <f t="shared" si="679"/>
        <v>4.6985121378230232</v>
      </c>
      <c r="CK801" s="24">
        <v>0.1</v>
      </c>
      <c r="CL801" s="24">
        <f t="shared" si="680"/>
        <v>0.31323414252153486</v>
      </c>
      <c r="CM801" s="24">
        <v>1.6</v>
      </c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77"/>
      <c r="DA801" s="19">
        <v>1</v>
      </c>
    </row>
    <row r="802" spans="1:105" s="18" customFormat="1" x14ac:dyDescent="0.2">
      <c r="A802" s="75" t="s">
        <v>2452</v>
      </c>
      <c r="B802" s="19" t="s">
        <v>967</v>
      </c>
      <c r="C802" s="19" t="s">
        <v>961</v>
      </c>
      <c r="D802" s="19" t="s">
        <v>961</v>
      </c>
      <c r="E802" s="19" t="str">
        <f>CONCATENATE(RIGHT(F802,LEN(F802)-SEARCH(" ",F802)), ", ", LEFT(F802, SEARCH(" ", F802)))</f>
        <v xml:space="preserve">Zednik, Richard </v>
      </c>
      <c r="F802" s="19" t="s">
        <v>2907</v>
      </c>
      <c r="G802" s="19" t="s">
        <v>1540</v>
      </c>
      <c r="H802" s="19">
        <v>10</v>
      </c>
      <c r="I802" s="19">
        <v>1</v>
      </c>
      <c r="J802" s="19">
        <v>2</v>
      </c>
      <c r="K802" s="19">
        <f>I802+J802</f>
        <v>3</v>
      </c>
      <c r="L802" s="19">
        <v>-2</v>
      </c>
      <c r="M802" s="19">
        <v>2</v>
      </c>
      <c r="N802" s="19">
        <v>15</v>
      </c>
      <c r="O802" s="20">
        <f>IF(N802=0,0,I802/N802)</f>
        <v>6.6666666666666666E-2</v>
      </c>
      <c r="P802" s="19">
        <v>155</v>
      </c>
      <c r="Q802" s="19">
        <v>0</v>
      </c>
      <c r="R802" s="19">
        <v>0</v>
      </c>
      <c r="S802" s="19">
        <v>0</v>
      </c>
      <c r="T802" s="19">
        <v>1</v>
      </c>
      <c r="U802" s="20">
        <f>IF(S802+T802=0,0,S802/(S802+T802))</f>
        <v>0</v>
      </c>
      <c r="V802" s="19">
        <v>42</v>
      </c>
      <c r="W802" s="19">
        <v>0</v>
      </c>
      <c r="X802" s="19">
        <v>0</v>
      </c>
      <c r="Y802" s="19">
        <v>0</v>
      </c>
      <c r="Z802" s="19">
        <v>0</v>
      </c>
      <c r="AA802" s="19">
        <f>I802-W802-Y802</f>
        <v>1</v>
      </c>
      <c r="AB802" s="19">
        <f>J802-X802-Z802</f>
        <v>2</v>
      </c>
      <c r="AC802" s="24">
        <f t="shared" si="653"/>
        <v>0</v>
      </c>
      <c r="AD802" s="24">
        <f t="shared" si="654"/>
        <v>0</v>
      </c>
      <c r="AE802" s="24">
        <f t="shared" si="655"/>
        <v>0</v>
      </c>
      <c r="AF802" s="24">
        <f t="shared" si="656"/>
        <v>0</v>
      </c>
      <c r="AG802" s="24">
        <f t="shared" si="657"/>
        <v>9.7336758145193993</v>
      </c>
      <c r="AH802" s="24">
        <f t="shared" si="658"/>
        <v>19.467351629038799</v>
      </c>
      <c r="AI802" s="21">
        <f t="shared" si="659"/>
        <v>1.94673516290388</v>
      </c>
      <c r="AJ802" s="21">
        <f t="shared" si="660"/>
        <v>0</v>
      </c>
      <c r="AK802" s="21">
        <f t="shared" si="661"/>
        <v>0</v>
      </c>
      <c r="AL802" s="21">
        <f t="shared" si="662"/>
        <v>1.94673516290388</v>
      </c>
      <c r="AM802" s="21">
        <f t="shared" si="663"/>
        <v>0</v>
      </c>
      <c r="AN802" s="21">
        <f t="shared" si="664"/>
        <v>0</v>
      </c>
      <c r="AO802" s="36">
        <v>123.28333333333333</v>
      </c>
      <c r="AP802" s="36">
        <v>3.7166666666666668</v>
      </c>
      <c r="AQ802" s="36">
        <v>1.4666666666666668</v>
      </c>
      <c r="AR802" s="36">
        <v>128.46666666666667</v>
      </c>
      <c r="AS802" s="19">
        <v>36</v>
      </c>
      <c r="AT802" s="19">
        <v>15</v>
      </c>
      <c r="AU802" s="19">
        <v>20</v>
      </c>
      <c r="AV802" s="19">
        <v>14</v>
      </c>
      <c r="AW802" s="19">
        <v>16</v>
      </c>
      <c r="AX802" s="24">
        <f t="shared" si="665"/>
        <v>16.813700051894138</v>
      </c>
      <c r="AY802" s="24">
        <f t="shared" si="666"/>
        <v>7.0057083549558898</v>
      </c>
      <c r="AZ802" s="24">
        <f t="shared" si="667"/>
        <v>9.3409444732745186</v>
      </c>
      <c r="BA802" s="24">
        <f t="shared" si="668"/>
        <v>6.5386611312921641</v>
      </c>
      <c r="BB802" s="24">
        <f t="shared" si="669"/>
        <v>7.4727555786196156</v>
      </c>
      <c r="BC802" s="24">
        <f t="shared" si="670"/>
        <v>12.328333333333333</v>
      </c>
      <c r="BD802" s="24">
        <f t="shared" si="671"/>
        <v>0.14666666666666667</v>
      </c>
      <c r="BE802" s="24">
        <f t="shared" si="672"/>
        <v>0.3716666666666667</v>
      </c>
      <c r="BF802" s="30">
        <v>4</v>
      </c>
      <c r="BG802" s="30">
        <v>0</v>
      </c>
      <c r="BH802" s="30">
        <v>0</v>
      </c>
      <c r="BI802" s="30">
        <v>4</v>
      </c>
      <c r="BJ802" s="30">
        <v>4</v>
      </c>
      <c r="BK802" s="30">
        <v>0</v>
      </c>
      <c r="BL802" s="30">
        <v>0</v>
      </c>
      <c r="BM802" s="30">
        <v>4</v>
      </c>
      <c r="BN802" s="35">
        <f>BU802+CA802</f>
        <v>1.678797853372739</v>
      </c>
      <c r="BO802" s="35">
        <f>BN802/AR802*2000</f>
        <v>26.135929217012023</v>
      </c>
      <c r="BP802" s="35">
        <v>0.82120870597491813</v>
      </c>
      <c r="BQ802" s="35">
        <v>-0.18590527274178498</v>
      </c>
      <c r="BR802" s="35">
        <v>-9.5033295805385679E-2</v>
      </c>
      <c r="BS802" s="35">
        <v>-1.6189506350876428E-2</v>
      </c>
      <c r="BT802" s="35">
        <v>0</v>
      </c>
      <c r="BU802" s="35">
        <f>SUM(BP802:BT802)</f>
        <v>0.52408063107687097</v>
      </c>
      <c r="BV802" s="35">
        <f>BU802/AR802*2000</f>
        <v>8.1590134573461999</v>
      </c>
      <c r="BW802" s="35">
        <v>0.46306855723220125</v>
      </c>
      <c r="BX802" s="35">
        <v>8.4181050810245139E-3</v>
      </c>
      <c r="BY802" s="35">
        <v>0.10129566842663119</v>
      </c>
      <c r="BZ802" s="35">
        <v>0.58193489155601097</v>
      </c>
      <c r="CA802" s="35">
        <f>SUM(BW802:BZ802)</f>
        <v>1.1547172222958679</v>
      </c>
      <c r="CB802" s="35">
        <f>CA802/AR802*2000</f>
        <v>17.976915759665822</v>
      </c>
      <c r="CC802" s="22"/>
      <c r="CD802" s="19"/>
      <c r="CE802" s="76">
        <f t="shared" si="673"/>
        <v>165000</v>
      </c>
      <c r="CF802" s="24">
        <v>2.6</v>
      </c>
      <c r="CG802" s="24">
        <v>2.4</v>
      </c>
      <c r="CH802" s="24">
        <v>-2.7</v>
      </c>
      <c r="CI802" s="24">
        <v>-0.2</v>
      </c>
      <c r="CJ802" s="24">
        <f t="shared" si="679"/>
        <v>-2.9928918817807708</v>
      </c>
      <c r="CK802" s="24">
        <v>-0.3</v>
      </c>
      <c r="CL802" s="24">
        <f t="shared" si="680"/>
        <v>-4.4893378226711551</v>
      </c>
      <c r="CM802" s="24">
        <v>-0.5</v>
      </c>
      <c r="CN802" s="19" t="s">
        <v>3605</v>
      </c>
      <c r="CO802" s="19" t="s">
        <v>3606</v>
      </c>
      <c r="CP802" s="19"/>
      <c r="CQ802" s="19" t="s">
        <v>2403</v>
      </c>
      <c r="CR802" s="19">
        <v>72</v>
      </c>
      <c r="CS802" s="19">
        <v>200</v>
      </c>
      <c r="CT802" s="19">
        <v>20</v>
      </c>
      <c r="CU802" s="19" t="s">
        <v>3402</v>
      </c>
      <c r="CV802" s="19" t="s">
        <v>2382</v>
      </c>
      <c r="CW802" s="19">
        <v>1</v>
      </c>
      <c r="CX802" s="19">
        <v>0</v>
      </c>
      <c r="CY802" s="19">
        <v>0</v>
      </c>
      <c r="CZ802" s="77"/>
      <c r="DA802" s="19">
        <v>1</v>
      </c>
    </row>
    <row r="803" spans="1:105" x14ac:dyDescent="0.2">
      <c r="A803" s="25" t="s">
        <v>2452</v>
      </c>
      <c r="B803" s="10" t="s">
        <v>967</v>
      </c>
      <c r="C803" s="10" t="s">
        <v>961</v>
      </c>
      <c r="D803" s="10" t="s">
        <v>961</v>
      </c>
      <c r="E803" s="10" t="s">
        <v>2906</v>
      </c>
      <c r="F803" s="10" t="s">
        <v>2907</v>
      </c>
      <c r="G803" s="10" t="s">
        <v>1540</v>
      </c>
      <c r="H803" s="10">
        <v>42</v>
      </c>
      <c r="I803" s="10">
        <v>7</v>
      </c>
      <c r="J803" s="10">
        <v>14</v>
      </c>
      <c r="K803" s="10">
        <v>21</v>
      </c>
      <c r="L803" s="10">
        <v>-6</v>
      </c>
      <c r="M803" s="10">
        <v>18</v>
      </c>
      <c r="N803" s="10">
        <v>83</v>
      </c>
      <c r="O803" s="11">
        <v>8.4000000000000005E-2</v>
      </c>
      <c r="P803" s="10">
        <v>802</v>
      </c>
      <c r="Q803" s="10">
        <v>1</v>
      </c>
      <c r="R803" s="10">
        <v>0</v>
      </c>
      <c r="S803" s="10">
        <v>1</v>
      </c>
      <c r="T803" s="10">
        <v>3</v>
      </c>
      <c r="U803" s="11">
        <v>0.25</v>
      </c>
      <c r="V803" s="41">
        <v>0.1</v>
      </c>
      <c r="W803" s="10">
        <v>1</v>
      </c>
      <c r="X803" s="10">
        <v>5</v>
      </c>
      <c r="Y803" s="10">
        <v>0</v>
      </c>
      <c r="Z803" s="10">
        <v>0</v>
      </c>
      <c r="AA803" s="10">
        <v>6</v>
      </c>
      <c r="AB803" s="10">
        <v>9</v>
      </c>
      <c r="AC803" s="13">
        <f t="shared" si="653"/>
        <v>2.7173913043478262</v>
      </c>
      <c r="AD803" s="13">
        <f t="shared" si="654"/>
        <v>13.586956521739131</v>
      </c>
      <c r="AE803" s="13">
        <f t="shared" si="655"/>
        <v>0</v>
      </c>
      <c r="AF803" s="13">
        <f t="shared" si="656"/>
        <v>0</v>
      </c>
      <c r="AG803" s="13">
        <f t="shared" si="657"/>
        <v>14.722421020345568</v>
      </c>
      <c r="AH803" s="13">
        <f t="shared" si="658"/>
        <v>22.08363153051835</v>
      </c>
      <c r="AI803" s="29">
        <f t="shared" si="659"/>
        <v>2.3310499948880485</v>
      </c>
      <c r="AJ803" s="29">
        <f t="shared" si="660"/>
        <v>5.9782608695652169</v>
      </c>
      <c r="AK803" s="29">
        <f t="shared" si="661"/>
        <v>0</v>
      </c>
      <c r="AL803" s="29">
        <f t="shared" si="662"/>
        <v>2.3310499948880485</v>
      </c>
      <c r="AM803" s="29">
        <f t="shared" si="663"/>
        <v>1.0869565217391304</v>
      </c>
      <c r="AN803" s="29">
        <f t="shared" si="664"/>
        <v>9.6308186195826639</v>
      </c>
      <c r="AO803" s="13">
        <v>489.05</v>
      </c>
      <c r="AP803" s="13">
        <v>110.4</v>
      </c>
      <c r="AQ803" s="13">
        <v>31.15</v>
      </c>
      <c r="AR803" s="13">
        <v>630.6</v>
      </c>
      <c r="AS803" s="41">
        <v>15</v>
      </c>
      <c r="AT803" s="41">
        <v>36</v>
      </c>
      <c r="AU803" s="41">
        <v>20</v>
      </c>
      <c r="AV803" s="41">
        <v>14</v>
      </c>
      <c r="AW803" s="41">
        <v>16</v>
      </c>
      <c r="AX803" s="13">
        <f t="shared" si="665"/>
        <v>1.4272121788772596</v>
      </c>
      <c r="AY803" s="13">
        <f t="shared" si="666"/>
        <v>3.425309229305423</v>
      </c>
      <c r="AZ803" s="13">
        <f t="shared" si="667"/>
        <v>1.9029495718363463</v>
      </c>
      <c r="BA803" s="13">
        <f t="shared" si="668"/>
        <v>1.3320647002854424</v>
      </c>
      <c r="BB803" s="13">
        <f t="shared" si="669"/>
        <v>1.5223596574690772</v>
      </c>
      <c r="BC803" s="13">
        <f t="shared" si="670"/>
        <v>11.644047619047619</v>
      </c>
      <c r="BD803" s="13">
        <f t="shared" si="671"/>
        <v>0.74166666666666659</v>
      </c>
      <c r="BE803" s="13">
        <f t="shared" si="672"/>
        <v>2.6285714285714286</v>
      </c>
      <c r="BF803" s="10">
        <v>19</v>
      </c>
      <c r="BG803" s="10">
        <v>11</v>
      </c>
      <c r="BH803" s="10">
        <v>0</v>
      </c>
      <c r="BI803" s="10">
        <v>30</v>
      </c>
      <c r="BJ803" s="10">
        <v>19</v>
      </c>
      <c r="BK803" s="10">
        <v>2</v>
      </c>
      <c r="BL803" s="10">
        <v>5</v>
      </c>
      <c r="BM803" s="10">
        <v>26</v>
      </c>
      <c r="BN803" s="39">
        <v>12.195</v>
      </c>
      <c r="BO803" s="39">
        <v>38.677</v>
      </c>
      <c r="BP803" s="13">
        <v>8.7629999999999999</v>
      </c>
      <c r="BQ803" s="13">
        <v>0.99</v>
      </c>
      <c r="BR803" s="13">
        <v>-1.7999999999999999E-2</v>
      </c>
      <c r="BS803" s="13">
        <v>-0.38300000000000001</v>
      </c>
      <c r="BT803" s="13">
        <v>-1.4119999999999999</v>
      </c>
      <c r="BU803" s="39">
        <v>7.9409999999999998</v>
      </c>
      <c r="BV803" s="39">
        <v>25.186</v>
      </c>
      <c r="BW803" s="13">
        <v>2.8860000000000001</v>
      </c>
      <c r="BX803" s="13">
        <v>-9.6000000000000002E-2</v>
      </c>
      <c r="BY803" s="13">
        <v>0.19</v>
      </c>
      <c r="BZ803" s="13">
        <v>1.274</v>
      </c>
      <c r="CA803" s="39">
        <v>4.2539999999999996</v>
      </c>
      <c r="CB803" s="39">
        <v>13.491</v>
      </c>
      <c r="CC803" s="16">
        <v>33</v>
      </c>
      <c r="CD803" s="12">
        <v>662287</v>
      </c>
      <c r="CE803" s="73">
        <f t="shared" si="673"/>
        <v>1293036.5238095238</v>
      </c>
      <c r="CF803" s="13">
        <v>13.5</v>
      </c>
      <c r="CG803" s="13">
        <v>11.7</v>
      </c>
      <c r="CH803" s="13">
        <v>-3.3</v>
      </c>
      <c r="CI803" s="17">
        <v>1.1000000000000001</v>
      </c>
      <c r="CJ803" s="13">
        <f t="shared" si="679"/>
        <v>2.8491873340672149</v>
      </c>
      <c r="CK803" s="17">
        <v>0</v>
      </c>
      <c r="CL803" s="13">
        <f t="shared" si="680"/>
        <v>0</v>
      </c>
      <c r="CM803" s="13">
        <v>1.1000000000000001</v>
      </c>
      <c r="CN803" s="10" t="s">
        <v>3605</v>
      </c>
      <c r="CO803" s="10" t="s">
        <v>3606</v>
      </c>
      <c r="CP803" s="10">
        <v>0</v>
      </c>
      <c r="CQ803" s="10" t="s">
        <v>2403</v>
      </c>
      <c r="CR803" s="10">
        <v>72</v>
      </c>
      <c r="CS803" s="10">
        <v>200</v>
      </c>
      <c r="CT803" s="10">
        <v>20</v>
      </c>
      <c r="CU803" s="10" t="s">
        <v>3402</v>
      </c>
      <c r="CV803" s="10" t="s">
        <v>2382</v>
      </c>
      <c r="CW803" s="10">
        <v>1</v>
      </c>
      <c r="CX803" s="10">
        <v>0</v>
      </c>
      <c r="CY803" s="10">
        <v>0</v>
      </c>
      <c r="CZ803" s="79"/>
      <c r="DA803" s="10">
        <v>2</v>
      </c>
    </row>
    <row r="804" spans="1:105" x14ac:dyDescent="0.2">
      <c r="A804" s="44" t="s">
        <v>2372</v>
      </c>
      <c r="B804" s="43" t="s">
        <v>967</v>
      </c>
      <c r="C804" s="43" t="s">
        <v>961</v>
      </c>
      <c r="D804" s="42" t="s">
        <v>961</v>
      </c>
      <c r="E804" s="42" t="str">
        <f t="shared" ref="E804:E844" si="687">CONCATENATE(RIGHT(F804,LEN(F804)-SEARCH(" ",F804)), ", ", LEFT(F804, SEARCH(" ", F804)))</f>
        <v xml:space="preserve">Zednik, Richard </v>
      </c>
      <c r="F804" s="42" t="s">
        <v>2907</v>
      </c>
      <c r="G804" s="45" t="s">
        <v>1540</v>
      </c>
      <c r="H804" s="43">
        <v>54</v>
      </c>
      <c r="I804" s="64">
        <v>15</v>
      </c>
      <c r="J804" s="64">
        <v>11</v>
      </c>
      <c r="K804" s="64">
        <v>26</v>
      </c>
      <c r="L804" s="43">
        <v>-5</v>
      </c>
      <c r="M804">
        <v>43</v>
      </c>
      <c r="N804">
        <v>140</v>
      </c>
      <c r="O804" s="4">
        <f t="shared" ref="O804:O844" si="688">IF(N804=0,0,I804/N804)</f>
        <v>0.10714285714285714</v>
      </c>
      <c r="Q804">
        <v>5</v>
      </c>
      <c r="R804">
        <v>0</v>
      </c>
      <c r="S804">
        <v>0</v>
      </c>
      <c r="T804">
        <v>2</v>
      </c>
      <c r="U804" s="4">
        <f t="shared" ref="U804:U844" si="689">IF(S804+T804=0,0,S804/(S804+T804))</f>
        <v>0</v>
      </c>
      <c r="V804">
        <v>0</v>
      </c>
      <c r="W804">
        <v>6</v>
      </c>
      <c r="X804">
        <v>3</v>
      </c>
      <c r="Y804">
        <v>0</v>
      </c>
      <c r="Z804">
        <v>0</v>
      </c>
      <c r="AA804">
        <v>9</v>
      </c>
      <c r="AB804">
        <v>8</v>
      </c>
      <c r="AC804" s="9">
        <f t="shared" si="653"/>
        <v>11.018159559273618</v>
      </c>
      <c r="AD804" s="9">
        <f t="shared" si="654"/>
        <v>5.5090797796368092</v>
      </c>
      <c r="AE804" s="9">
        <f t="shared" si="655"/>
        <v>0</v>
      </c>
      <c r="AF804" s="9">
        <f t="shared" si="656"/>
        <v>0</v>
      </c>
      <c r="AG804" s="9">
        <f t="shared" si="657"/>
        <v>13.779025261546312</v>
      </c>
      <c r="AH804" s="9">
        <f t="shared" si="658"/>
        <v>12.248022454707835</v>
      </c>
      <c r="AI804" s="58">
        <f t="shared" si="659"/>
        <v>2.2199540699157949</v>
      </c>
      <c r="AJ804" s="58">
        <f t="shared" si="660"/>
        <v>6.9781677208732908</v>
      </c>
      <c r="AK804" s="58">
        <f t="shared" si="661"/>
        <v>0</v>
      </c>
      <c r="AL804" s="58">
        <f t="shared" si="662"/>
        <v>2.5261546312834908</v>
      </c>
      <c r="AM804" s="58">
        <f t="shared" si="663"/>
        <v>0.36727198530912059</v>
      </c>
      <c r="AN804" s="58">
        <f t="shared" si="664"/>
        <v>0</v>
      </c>
      <c r="AO804" s="56">
        <v>783.8</v>
      </c>
      <c r="AP804" s="56">
        <v>163.36666666666667</v>
      </c>
      <c r="AQ804" s="56">
        <v>2.3666666666666667</v>
      </c>
      <c r="AR804" s="57">
        <f>SUM(AO804:AQ804)</f>
        <v>949.5333333333333</v>
      </c>
      <c r="AS804">
        <v>26</v>
      </c>
      <c r="AT804">
        <v>51</v>
      </c>
      <c r="AU804">
        <v>53</v>
      </c>
      <c r="AV804">
        <v>15</v>
      </c>
      <c r="AW804">
        <v>22</v>
      </c>
      <c r="AX804" s="9">
        <f t="shared" si="665"/>
        <v>1.6429123078003229</v>
      </c>
      <c r="AY804" s="9">
        <f t="shared" si="666"/>
        <v>3.222635680685249</v>
      </c>
      <c r="AZ804" s="9">
        <f t="shared" si="667"/>
        <v>3.3490135505160432</v>
      </c>
      <c r="BA804" s="9">
        <f t="shared" si="668"/>
        <v>0.9478340237309556</v>
      </c>
      <c r="BB804" s="9">
        <f t="shared" si="669"/>
        <v>1.3901565681387349</v>
      </c>
      <c r="BC804" s="33">
        <f t="shared" si="670"/>
        <v>14.514814814814814</v>
      </c>
      <c r="BD804" s="33">
        <f t="shared" si="671"/>
        <v>4.3827160493827164E-2</v>
      </c>
      <c r="BE804" s="33">
        <f t="shared" si="672"/>
        <v>3.0253086419753088</v>
      </c>
      <c r="BF804" s="42">
        <f>BI804-BG804-BH804</f>
        <v>29</v>
      </c>
      <c r="BG804" s="43">
        <v>19</v>
      </c>
      <c r="BH804" s="43">
        <v>0</v>
      </c>
      <c r="BI804" s="43">
        <v>48</v>
      </c>
      <c r="BJ804" s="42">
        <f>BM804-BK804-BL804</f>
        <v>33</v>
      </c>
      <c r="BK804" s="43">
        <v>1</v>
      </c>
      <c r="BL804" s="43">
        <v>0</v>
      </c>
      <c r="BM804" s="43">
        <v>34</v>
      </c>
      <c r="BN804" s="34">
        <f t="shared" ref="BN804:BN844" si="690">BU804+CA804</f>
        <v>15.681703380002288</v>
      </c>
      <c r="BO804" s="34">
        <f t="shared" ref="BO804:BO844" si="691">BN804/AR804*2000</f>
        <v>33.030337808050874</v>
      </c>
      <c r="BP804" s="33">
        <v>8.6601923488571657</v>
      </c>
      <c r="BQ804" s="33">
        <v>6.9955121987788749</v>
      </c>
      <c r="BR804" s="33">
        <v>-0.63343438400654295</v>
      </c>
      <c r="BS804" s="33">
        <v>-2.9095820917522101E-2</v>
      </c>
      <c r="BT804" s="33">
        <v>-0.89128667274817219</v>
      </c>
      <c r="BU804" s="9">
        <f t="shared" ref="BU804:BU844" si="692">SUM(BP804:BT804)</f>
        <v>14.101887669963803</v>
      </c>
      <c r="BV804" s="34">
        <f t="shared" ref="BV804:BV844" si="693">BU804/AR804*2000</f>
        <v>29.702775405386092</v>
      </c>
      <c r="BW804" s="33">
        <v>2.9144984343988818</v>
      </c>
      <c r="BX804" s="33">
        <v>0.27937319651353931</v>
      </c>
      <c r="BY804" s="33">
        <v>0.1441527458414914</v>
      </c>
      <c r="BZ804" s="33">
        <v>-1.7582086667154277</v>
      </c>
      <c r="CA804" s="9">
        <f t="shared" ref="CA804:CA844" si="694">SUM(BW804:BZ804)</f>
        <v>1.5798157100384846</v>
      </c>
      <c r="CB804" s="34">
        <f t="shared" ref="CB804:CB844" si="695">CA804/AR804*2000</f>
        <v>3.3275624026647859</v>
      </c>
      <c r="CC804" s="47">
        <v>46.618855000000003</v>
      </c>
      <c r="CD804">
        <v>1614648</v>
      </c>
      <c r="CE804" s="68">
        <f t="shared" si="673"/>
        <v>2451872.888888889</v>
      </c>
      <c r="CF804" s="62">
        <v>21</v>
      </c>
      <c r="CG804" s="62">
        <v>16.100000000000001</v>
      </c>
      <c r="CH804" s="62">
        <v>-4.5999999999999996</v>
      </c>
      <c r="CI804" s="62">
        <v>1.2</v>
      </c>
      <c r="CJ804" s="63">
        <f t="shared" si="679"/>
        <v>2.1519517006396081</v>
      </c>
      <c r="CK804" s="62">
        <v>-0.1</v>
      </c>
      <c r="CL804" s="63">
        <f t="shared" si="680"/>
        <v>-0.179329308386634</v>
      </c>
      <c r="CM804" s="62">
        <v>0.8</v>
      </c>
      <c r="CN804" t="s">
        <v>687</v>
      </c>
      <c r="CO804" t="s">
        <v>3606</v>
      </c>
      <c r="CQ804" t="s">
        <v>2403</v>
      </c>
      <c r="CR804">
        <v>72</v>
      </c>
      <c r="CS804">
        <v>200</v>
      </c>
      <c r="CT804">
        <v>20</v>
      </c>
      <c r="CU804" t="s">
        <v>3402</v>
      </c>
      <c r="CZ804" s="72">
        <v>1625000</v>
      </c>
      <c r="DA804">
        <v>0</v>
      </c>
    </row>
    <row r="805" spans="1:105" x14ac:dyDescent="0.2">
      <c r="A805" s="38" t="s">
        <v>2452</v>
      </c>
      <c r="B805" t="s">
        <v>961</v>
      </c>
      <c r="C805" t="s">
        <v>961</v>
      </c>
      <c r="D805" t="s">
        <v>961</v>
      </c>
      <c r="E805" t="str">
        <f t="shared" si="687"/>
        <v xml:space="preserve">Globke, Rob </v>
      </c>
      <c r="F805" t="s">
        <v>123</v>
      </c>
      <c r="G805" t="s">
        <v>1537</v>
      </c>
      <c r="H805">
        <v>19</v>
      </c>
      <c r="I805">
        <v>0</v>
      </c>
      <c r="J805">
        <v>1</v>
      </c>
      <c r="K805">
        <f>I805+J805</f>
        <v>1</v>
      </c>
      <c r="L805">
        <v>-3</v>
      </c>
      <c r="M805">
        <v>0</v>
      </c>
      <c r="N805">
        <v>15</v>
      </c>
      <c r="O805" s="4">
        <f t="shared" si="688"/>
        <v>0</v>
      </c>
      <c r="P805">
        <v>171</v>
      </c>
      <c r="Q805">
        <v>0</v>
      </c>
      <c r="R805">
        <v>0</v>
      </c>
      <c r="S805">
        <v>0</v>
      </c>
      <c r="T805">
        <v>0</v>
      </c>
      <c r="U805" s="4">
        <f t="shared" si="689"/>
        <v>0</v>
      </c>
      <c r="V805" s="40">
        <v>0</v>
      </c>
      <c r="W805">
        <v>0</v>
      </c>
      <c r="X805">
        <v>0</v>
      </c>
      <c r="Y805">
        <v>0</v>
      </c>
      <c r="Z805">
        <v>0</v>
      </c>
      <c r="AA805">
        <f>I805-W805-Y805</f>
        <v>0</v>
      </c>
      <c r="AB805">
        <f>J805-X805-Z805</f>
        <v>1</v>
      </c>
      <c r="AC805" s="9">
        <f t="shared" si="653"/>
        <v>0</v>
      </c>
      <c r="AD805" s="9">
        <f t="shared" si="654"/>
        <v>0</v>
      </c>
      <c r="AE805" s="9">
        <f t="shared" si="655"/>
        <v>0</v>
      </c>
      <c r="AF805" s="9">
        <f t="shared" si="656"/>
        <v>0</v>
      </c>
      <c r="AG805" s="9">
        <f t="shared" si="657"/>
        <v>0</v>
      </c>
      <c r="AH805" s="9">
        <f t="shared" si="658"/>
        <v>10.554089709762533</v>
      </c>
      <c r="AI805" s="6">
        <f t="shared" si="659"/>
        <v>0.52770448548812654</v>
      </c>
      <c r="AJ805" s="6">
        <f t="shared" si="660"/>
        <v>0</v>
      </c>
      <c r="AK805" s="6">
        <f t="shared" si="661"/>
        <v>0</v>
      </c>
      <c r="AL805" s="6">
        <f t="shared" si="662"/>
        <v>2.1108179419525062</v>
      </c>
      <c r="AM805" s="6">
        <f t="shared" si="663"/>
        <v>0</v>
      </c>
      <c r="AN805" s="6">
        <f t="shared" si="664"/>
        <v>0</v>
      </c>
      <c r="AO805" s="32">
        <v>113.7</v>
      </c>
      <c r="AP805" s="32">
        <v>1.4833333333333334</v>
      </c>
      <c r="AQ805" s="32">
        <v>8.3333333333333329E-2</v>
      </c>
      <c r="AR805" s="32">
        <v>115.26666666666667</v>
      </c>
      <c r="AS805" s="40">
        <v>3</v>
      </c>
      <c r="AT805" s="40">
        <v>10</v>
      </c>
      <c r="AU805" s="40">
        <v>2</v>
      </c>
      <c r="AV805" s="40">
        <v>2</v>
      </c>
      <c r="AW805" s="40">
        <v>4</v>
      </c>
      <c r="AX805" s="9">
        <f t="shared" si="665"/>
        <v>1.5615962984384038</v>
      </c>
      <c r="AY805" s="9">
        <f t="shared" si="666"/>
        <v>5.205320994794679</v>
      </c>
      <c r="AZ805" s="9">
        <f t="shared" si="667"/>
        <v>1.041064198958936</v>
      </c>
      <c r="BA805" s="9">
        <f t="shared" si="668"/>
        <v>1.041064198958936</v>
      </c>
      <c r="BB805" s="9">
        <f t="shared" si="669"/>
        <v>2.082128397917872</v>
      </c>
      <c r="BC805" s="9">
        <f t="shared" si="670"/>
        <v>5.9842105263157892</v>
      </c>
      <c r="BD805" s="9">
        <f t="shared" si="671"/>
        <v>4.3859649122807015E-3</v>
      </c>
      <c r="BE805" s="9">
        <f t="shared" si="672"/>
        <v>7.8070175438596498E-2</v>
      </c>
      <c r="BF805" s="3">
        <v>1</v>
      </c>
      <c r="BG805" s="3">
        <v>0</v>
      </c>
      <c r="BH805" s="3">
        <v>0</v>
      </c>
      <c r="BI805" s="3">
        <v>1</v>
      </c>
      <c r="BJ805" s="3">
        <v>4</v>
      </c>
      <c r="BK805" s="3">
        <v>0</v>
      </c>
      <c r="BL805" s="3">
        <v>0</v>
      </c>
      <c r="BM805" s="3">
        <v>4</v>
      </c>
      <c r="BN805" s="34">
        <f t="shared" si="690"/>
        <v>0.85562807118525575</v>
      </c>
      <c r="BO805" s="34">
        <f t="shared" si="691"/>
        <v>14.846062542254293</v>
      </c>
      <c r="BP805" s="34">
        <v>-1.7114898627144037</v>
      </c>
      <c r="BQ805" s="34">
        <v>-7.8782544265630763E-2</v>
      </c>
      <c r="BR805" s="34">
        <v>-0.10843042471184391</v>
      </c>
      <c r="BS805" s="34">
        <v>-9.3726018110359412E-4</v>
      </c>
      <c r="BT805" s="34">
        <v>0</v>
      </c>
      <c r="BU805" s="34">
        <f t="shared" si="692"/>
        <v>-1.8996400918729819</v>
      </c>
      <c r="BV805" s="34">
        <f t="shared" si="693"/>
        <v>-32.96078817593375</v>
      </c>
      <c r="BW805" s="34">
        <v>1.2379226243859056</v>
      </c>
      <c r="BX805" s="34">
        <v>5.9012693251500681E-3</v>
      </c>
      <c r="BY805" s="34">
        <v>9.426861041676407E-3</v>
      </c>
      <c r="BZ805" s="34">
        <v>1.5020174083055056</v>
      </c>
      <c r="CA805" s="34">
        <f t="shared" si="694"/>
        <v>2.7552681630582376</v>
      </c>
      <c r="CB805" s="34">
        <f t="shared" si="695"/>
        <v>47.806850718188045</v>
      </c>
      <c r="CE805" s="68">
        <f t="shared" si="673"/>
        <v>165000</v>
      </c>
      <c r="CF805" s="9">
        <v>2.2999999999999998</v>
      </c>
      <c r="CG805" s="9">
        <v>2.2000000000000002</v>
      </c>
      <c r="CH805" s="9">
        <v>-3.1</v>
      </c>
      <c r="CI805" s="9">
        <v>-0.8</v>
      </c>
      <c r="CJ805" s="9">
        <f t="shared" si="679"/>
        <v>-13.69472182596291</v>
      </c>
      <c r="CK805" s="9">
        <v>-0.4</v>
      </c>
      <c r="CL805" s="9">
        <f t="shared" si="680"/>
        <v>-6.847360912981455</v>
      </c>
      <c r="CM805" s="9">
        <v>-1.2</v>
      </c>
      <c r="CN805" t="s">
        <v>2754</v>
      </c>
      <c r="CO805" t="s">
        <v>2755</v>
      </c>
      <c r="CP805" t="s">
        <v>3105</v>
      </c>
      <c r="CQ805" t="s">
        <v>2414</v>
      </c>
      <c r="CR805">
        <v>74</v>
      </c>
      <c r="CS805">
        <v>208</v>
      </c>
      <c r="CT805">
        <v>51</v>
      </c>
      <c r="CU805" t="s">
        <v>3401</v>
      </c>
      <c r="CV805" t="s">
        <v>3090</v>
      </c>
      <c r="CW805">
        <v>0</v>
      </c>
      <c r="CX805">
        <v>0</v>
      </c>
      <c r="CY805">
        <v>0</v>
      </c>
      <c r="CZ805" s="70"/>
      <c r="DA805">
        <v>0</v>
      </c>
    </row>
    <row r="806" spans="1:105" x14ac:dyDescent="0.2">
      <c r="A806" s="44" t="s">
        <v>2372</v>
      </c>
      <c r="B806" s="43" t="s">
        <v>961</v>
      </c>
      <c r="C806" s="43" t="s">
        <v>961</v>
      </c>
      <c r="D806" s="42" t="s">
        <v>961</v>
      </c>
      <c r="E806" s="42" t="str">
        <f t="shared" si="687"/>
        <v xml:space="preserve">Globke, Rob </v>
      </c>
      <c r="F806" s="42" t="s">
        <v>123</v>
      </c>
      <c r="G806" s="45" t="s">
        <v>2377</v>
      </c>
      <c r="H806" s="43">
        <v>9</v>
      </c>
      <c r="I806" s="64">
        <v>0</v>
      </c>
      <c r="J806" s="64">
        <v>0</v>
      </c>
      <c r="K806" s="64">
        <v>0</v>
      </c>
      <c r="L806" s="43">
        <v>-3</v>
      </c>
      <c r="M806">
        <v>2</v>
      </c>
      <c r="N806">
        <v>4</v>
      </c>
      <c r="O806" s="4">
        <f t="shared" si="688"/>
        <v>0</v>
      </c>
      <c r="Q806">
        <v>0</v>
      </c>
      <c r="R806">
        <v>0</v>
      </c>
      <c r="S806">
        <v>0</v>
      </c>
      <c r="T806">
        <v>1</v>
      </c>
      <c r="U806" s="4">
        <f t="shared" si="689"/>
        <v>0</v>
      </c>
      <c r="V806">
        <v>0.1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s="9">
        <f t="shared" si="653"/>
        <v>0</v>
      </c>
      <c r="AD806" s="9">
        <f t="shared" si="654"/>
        <v>0</v>
      </c>
      <c r="AE806" s="9">
        <f t="shared" si="655"/>
        <v>0</v>
      </c>
      <c r="AF806" s="9">
        <f t="shared" si="656"/>
        <v>0</v>
      </c>
      <c r="AG806" s="9">
        <f t="shared" si="657"/>
        <v>0</v>
      </c>
      <c r="AH806" s="9">
        <f t="shared" si="658"/>
        <v>0</v>
      </c>
      <c r="AI806" s="58">
        <f t="shared" si="659"/>
        <v>0</v>
      </c>
      <c r="AJ806" s="58">
        <f t="shared" si="660"/>
        <v>0</v>
      </c>
      <c r="AK806" s="58">
        <f t="shared" si="661"/>
        <v>0</v>
      </c>
      <c r="AL806" s="58">
        <f t="shared" si="662"/>
        <v>2.7551020408163267</v>
      </c>
      <c r="AM806" s="58">
        <f t="shared" si="663"/>
        <v>0</v>
      </c>
      <c r="AN806" s="58">
        <f t="shared" si="664"/>
        <v>0</v>
      </c>
      <c r="AO806" s="56">
        <v>65.333333333333329</v>
      </c>
      <c r="AP806" s="56">
        <v>0.43333333333333335</v>
      </c>
      <c r="AQ806" s="56">
        <v>3.7666666666666666</v>
      </c>
      <c r="AR806" s="57">
        <f>SUM(AO806:AQ806)</f>
        <v>69.533333333333331</v>
      </c>
      <c r="AS806">
        <v>2</v>
      </c>
      <c r="AT806">
        <v>7</v>
      </c>
      <c r="AU806">
        <v>4</v>
      </c>
      <c r="AV806">
        <v>3</v>
      </c>
      <c r="AW806">
        <v>1</v>
      </c>
      <c r="AX806" s="9">
        <f t="shared" si="665"/>
        <v>1.7257909875359541</v>
      </c>
      <c r="AY806" s="9">
        <f t="shared" si="666"/>
        <v>6.0402684563758395</v>
      </c>
      <c r="AZ806" s="9">
        <f t="shared" si="667"/>
        <v>3.4515819750719081</v>
      </c>
      <c r="BA806" s="9">
        <f t="shared" si="668"/>
        <v>2.588686481303931</v>
      </c>
      <c r="BB806" s="9">
        <f t="shared" si="669"/>
        <v>0.86289549376797703</v>
      </c>
      <c r="BC806" s="33">
        <f t="shared" si="670"/>
        <v>7.2592592592592586</v>
      </c>
      <c r="BD806" s="33">
        <f t="shared" si="671"/>
        <v>0.41851851851851851</v>
      </c>
      <c r="BE806" s="33">
        <f t="shared" si="672"/>
        <v>4.8148148148148148E-2</v>
      </c>
      <c r="BF806" s="42">
        <f>BI806-BG806-BH806</f>
        <v>0</v>
      </c>
      <c r="BG806" s="43">
        <v>0</v>
      </c>
      <c r="BH806" s="43">
        <v>0</v>
      </c>
      <c r="BI806" s="43">
        <v>0</v>
      </c>
      <c r="BJ806" s="42">
        <f>BM806-BK806-BL806</f>
        <v>3</v>
      </c>
      <c r="BK806" s="43">
        <v>0</v>
      </c>
      <c r="BL806" s="43">
        <v>0</v>
      </c>
      <c r="BM806" s="43">
        <v>3</v>
      </c>
      <c r="BN806" s="34">
        <f t="shared" si="690"/>
        <v>-0.89827493582781703</v>
      </c>
      <c r="BO806" s="34">
        <f t="shared" si="691"/>
        <v>-25.8372464763514</v>
      </c>
      <c r="BP806" s="33">
        <v>-1.565854942026649</v>
      </c>
      <c r="BQ806" s="33">
        <v>-2.3283108340066531E-2</v>
      </c>
      <c r="BR806" s="33">
        <v>0.28262491373632981</v>
      </c>
      <c r="BS806" s="33">
        <v>-4.6307433291267575E-2</v>
      </c>
      <c r="BT806" s="33">
        <v>0</v>
      </c>
      <c r="BU806" s="9">
        <f t="shared" si="692"/>
        <v>-1.3528205699216536</v>
      </c>
      <c r="BV806" s="34">
        <f t="shared" si="693"/>
        <v>-38.911425788734043</v>
      </c>
      <c r="BW806" s="33">
        <v>0.19624921024202002</v>
      </c>
      <c r="BX806" s="33">
        <v>1.0262929552095504E-3</v>
      </c>
      <c r="BY806" s="33">
        <v>0.22942620112800749</v>
      </c>
      <c r="BZ806" s="33">
        <v>2.7843929768599507E-2</v>
      </c>
      <c r="CA806" s="9">
        <f t="shared" si="694"/>
        <v>0.45454563409383658</v>
      </c>
      <c r="CB806" s="34">
        <f t="shared" si="695"/>
        <v>13.074179312382643</v>
      </c>
      <c r="CE806" s="68">
        <f t="shared" si="673"/>
        <v>165000</v>
      </c>
      <c r="CF806" s="62">
        <v>1.3</v>
      </c>
      <c r="CG806" s="62">
        <v>1.2</v>
      </c>
      <c r="CH806" s="62">
        <v>-3</v>
      </c>
      <c r="CI806" s="62">
        <v>-0.6</v>
      </c>
      <c r="CJ806" s="63">
        <f t="shared" si="679"/>
        <v>-16.274864376130196</v>
      </c>
      <c r="CK806" s="62">
        <v>-0.5</v>
      </c>
      <c r="CL806" s="63">
        <f t="shared" si="680"/>
        <v>-13.562386980108499</v>
      </c>
      <c r="CM806" s="62">
        <v>-1.1000000000000001</v>
      </c>
      <c r="CN806" t="s">
        <v>693</v>
      </c>
      <c r="CO806" t="s">
        <v>2755</v>
      </c>
      <c r="CP806" t="s">
        <v>3105</v>
      </c>
      <c r="CQ806" t="s">
        <v>2414</v>
      </c>
      <c r="CR806">
        <v>74</v>
      </c>
      <c r="CS806">
        <v>208</v>
      </c>
      <c r="CT806">
        <v>51</v>
      </c>
      <c r="CU806" t="s">
        <v>3401</v>
      </c>
      <c r="CZ806" s="72">
        <v>495000</v>
      </c>
      <c r="DA806">
        <v>0</v>
      </c>
    </row>
    <row r="807" spans="1:105" x14ac:dyDescent="0.2">
      <c r="A807" s="38" t="s">
        <v>2452</v>
      </c>
      <c r="B807" t="s">
        <v>977</v>
      </c>
      <c r="C807" t="s">
        <v>970</v>
      </c>
      <c r="D807" t="s">
        <v>961</v>
      </c>
      <c r="E807" t="str">
        <f t="shared" si="687"/>
        <v xml:space="preserve">Fitzpatrick, Rory </v>
      </c>
      <c r="F807" t="s">
        <v>2639</v>
      </c>
      <c r="G807" t="s">
        <v>1524</v>
      </c>
      <c r="H807">
        <v>58</v>
      </c>
      <c r="I807">
        <v>1</v>
      </c>
      <c r="J807">
        <v>6</v>
      </c>
      <c r="K807">
        <f>I807+J807</f>
        <v>7</v>
      </c>
      <c r="L807">
        <v>12</v>
      </c>
      <c r="M807">
        <v>46</v>
      </c>
      <c r="N807">
        <v>41</v>
      </c>
      <c r="O807" s="4">
        <f t="shared" si="688"/>
        <v>2.4390243902439025E-2</v>
      </c>
      <c r="P807">
        <v>1200</v>
      </c>
      <c r="Q807">
        <v>1</v>
      </c>
      <c r="R807">
        <v>0</v>
      </c>
      <c r="S807">
        <v>1</v>
      </c>
      <c r="T807">
        <v>0</v>
      </c>
      <c r="U807" s="4">
        <f t="shared" si="689"/>
        <v>1</v>
      </c>
      <c r="V807" s="40">
        <v>0</v>
      </c>
      <c r="W807">
        <v>0</v>
      </c>
      <c r="X807">
        <v>0</v>
      </c>
      <c r="Y807">
        <v>0</v>
      </c>
      <c r="Z807">
        <v>2</v>
      </c>
      <c r="AA807">
        <f>I807-W807-Y807</f>
        <v>1</v>
      </c>
      <c r="AB807">
        <f>J807-X807-Z807</f>
        <v>4</v>
      </c>
      <c r="AC807" s="9">
        <f t="shared" si="653"/>
        <v>0</v>
      </c>
      <c r="AD807" s="9">
        <f t="shared" si="654"/>
        <v>0</v>
      </c>
      <c r="AE807" s="9">
        <f t="shared" si="655"/>
        <v>0</v>
      </c>
      <c r="AF807" s="9">
        <f t="shared" si="656"/>
        <v>5.0977060322854717</v>
      </c>
      <c r="AG807" s="9">
        <f t="shared" si="657"/>
        <v>1.7627185036478481</v>
      </c>
      <c r="AH807" s="9">
        <f t="shared" si="658"/>
        <v>7.0508740145913924</v>
      </c>
      <c r="AI807" s="6">
        <f t="shared" si="659"/>
        <v>2.3796699799245946</v>
      </c>
      <c r="AJ807" s="6">
        <f t="shared" si="660"/>
        <v>0</v>
      </c>
      <c r="AK807" s="6">
        <f t="shared" si="661"/>
        <v>1.0195412064570943</v>
      </c>
      <c r="AL807" s="6">
        <f t="shared" si="662"/>
        <v>1.4101748029182786</v>
      </c>
      <c r="AM807" s="6">
        <f t="shared" si="663"/>
        <v>0</v>
      </c>
      <c r="AN807" s="6">
        <f t="shared" si="664"/>
        <v>2.5488530161427359</v>
      </c>
      <c r="AO807" s="32">
        <v>680.76666666666665</v>
      </c>
      <c r="AP807" s="32">
        <v>18.966666666666665</v>
      </c>
      <c r="AQ807" s="32">
        <v>117.7</v>
      </c>
      <c r="AR807" s="32">
        <v>817.43333333333339</v>
      </c>
      <c r="AS807" s="40">
        <v>40</v>
      </c>
      <c r="AT807" s="40">
        <v>37</v>
      </c>
      <c r="AU807" s="40">
        <v>17</v>
      </c>
      <c r="AV807" s="40">
        <v>14</v>
      </c>
      <c r="AW807" s="40">
        <v>9</v>
      </c>
      <c r="AX807" s="9">
        <f t="shared" si="665"/>
        <v>2.936019247237287</v>
      </c>
      <c r="AY807" s="9">
        <f t="shared" si="666"/>
        <v>2.7158178036944904</v>
      </c>
      <c r="AZ807" s="9">
        <f t="shared" si="667"/>
        <v>1.2478081800758469</v>
      </c>
      <c r="BA807" s="9">
        <f t="shared" si="668"/>
        <v>1.0276067365330506</v>
      </c>
      <c r="BB807" s="9">
        <f t="shared" si="669"/>
        <v>0.66060433062838952</v>
      </c>
      <c r="BC807" s="9">
        <f t="shared" si="670"/>
        <v>11.73735632183908</v>
      </c>
      <c r="BD807" s="9">
        <f t="shared" si="671"/>
        <v>2.0293103448275862</v>
      </c>
      <c r="BE807" s="9">
        <f t="shared" si="672"/>
        <v>0.32701149425287351</v>
      </c>
      <c r="BF807" s="3">
        <v>27</v>
      </c>
      <c r="BG807" s="3">
        <v>0</v>
      </c>
      <c r="BH807" s="3">
        <v>2</v>
      </c>
      <c r="BI807" s="3">
        <v>29</v>
      </c>
      <c r="BJ807" s="3">
        <v>16</v>
      </c>
      <c r="BK807" s="3">
        <v>0</v>
      </c>
      <c r="BL807" s="3">
        <v>5</v>
      </c>
      <c r="BM807" s="3">
        <v>21</v>
      </c>
      <c r="BN807" s="34">
        <f t="shared" si="690"/>
        <v>26.676268536791305</v>
      </c>
      <c r="BO807" s="34">
        <f t="shared" si="691"/>
        <v>65.268364890408122</v>
      </c>
      <c r="BP807" s="34">
        <v>-0.91234290072573387</v>
      </c>
      <c r="BQ807" s="34">
        <v>-0.72481222713634164</v>
      </c>
      <c r="BR807" s="34">
        <v>0.12460247331421383</v>
      </c>
      <c r="BS807" s="34">
        <v>1.2932169161618117</v>
      </c>
      <c r="BT807" s="34">
        <v>0</v>
      </c>
      <c r="BU807" s="34">
        <f t="shared" si="692"/>
        <v>-0.21933573838604992</v>
      </c>
      <c r="BV807" s="34">
        <f t="shared" si="693"/>
        <v>-0.53664495792370404</v>
      </c>
      <c r="BW807" s="34">
        <v>21.398423194079538</v>
      </c>
      <c r="BX807" s="34">
        <v>0.42441117180228483</v>
      </c>
      <c r="BY807" s="34">
        <v>9.4369563434207926</v>
      </c>
      <c r="BZ807" s="34">
        <v>-4.3641864341252576</v>
      </c>
      <c r="CA807" s="34">
        <f t="shared" si="694"/>
        <v>26.895604275177355</v>
      </c>
      <c r="CB807" s="34">
        <f t="shared" si="695"/>
        <v>65.805009848331821</v>
      </c>
      <c r="CC807" s="15">
        <v>60</v>
      </c>
      <c r="CD807" s="7">
        <v>1205660</v>
      </c>
      <c r="CE807" s="68">
        <f t="shared" si="673"/>
        <v>1704553.7931034481</v>
      </c>
      <c r="CF807" s="9">
        <v>13.7</v>
      </c>
      <c r="CG807" s="9">
        <v>17.7</v>
      </c>
      <c r="CH807" s="9">
        <v>9.1999999999999993</v>
      </c>
      <c r="CI807" s="9">
        <v>-0.8</v>
      </c>
      <c r="CJ807" s="9">
        <f t="shared" si="679"/>
        <v>-1.6769730636201658</v>
      </c>
      <c r="CK807" s="9">
        <v>4.3</v>
      </c>
      <c r="CL807" s="9">
        <f t="shared" si="680"/>
        <v>9.0137302169583897</v>
      </c>
      <c r="CM807" s="9">
        <v>3.5</v>
      </c>
      <c r="CN807" t="s">
        <v>3235</v>
      </c>
      <c r="CO807" t="s">
        <v>3236</v>
      </c>
      <c r="CP807" t="s">
        <v>2972</v>
      </c>
      <c r="CQ807" t="s">
        <v>2973</v>
      </c>
      <c r="CR807">
        <v>74</v>
      </c>
      <c r="CS807">
        <v>210</v>
      </c>
      <c r="CU807" t="s">
        <v>3403</v>
      </c>
      <c r="CV807" t="s">
        <v>2382</v>
      </c>
      <c r="CW807">
        <v>0</v>
      </c>
      <c r="CX807">
        <v>0</v>
      </c>
      <c r="CY807">
        <v>0</v>
      </c>
      <c r="CZ807" s="70"/>
      <c r="DA807">
        <v>0</v>
      </c>
    </row>
    <row r="808" spans="1:105" x14ac:dyDescent="0.2">
      <c r="A808" s="44" t="s">
        <v>2372</v>
      </c>
      <c r="B808" s="46" t="s">
        <v>977</v>
      </c>
      <c r="C808" s="46" t="s">
        <v>970</v>
      </c>
      <c r="D808" s="42" t="s">
        <v>961</v>
      </c>
      <c r="E808" s="42" t="str">
        <f t="shared" si="687"/>
        <v xml:space="preserve">Fitzpatrick, Rory </v>
      </c>
      <c r="F808" s="42" t="s">
        <v>2639</v>
      </c>
      <c r="G808" s="45" t="s">
        <v>2374</v>
      </c>
      <c r="H808" s="43">
        <v>19</v>
      </c>
      <c r="I808" s="64">
        <v>0</v>
      </c>
      <c r="J808" s="64">
        <v>1</v>
      </c>
      <c r="K808" s="64">
        <v>1</v>
      </c>
      <c r="L808" s="43">
        <v>-12</v>
      </c>
      <c r="M808">
        <v>11</v>
      </c>
      <c r="N808">
        <v>10</v>
      </c>
      <c r="O808" s="4">
        <f t="shared" si="688"/>
        <v>0</v>
      </c>
      <c r="Q808">
        <v>0</v>
      </c>
      <c r="R808">
        <v>0</v>
      </c>
      <c r="S808">
        <v>0</v>
      </c>
      <c r="T808">
        <v>0</v>
      </c>
      <c r="U808" s="4">
        <f t="shared" si="689"/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 s="9">
        <f t="shared" si="653"/>
        <v>0</v>
      </c>
      <c r="AD808" s="9">
        <f t="shared" si="654"/>
        <v>0</v>
      </c>
      <c r="AE808" s="9">
        <f t="shared" si="655"/>
        <v>0</v>
      </c>
      <c r="AF808" s="9">
        <f t="shared" si="656"/>
        <v>0</v>
      </c>
      <c r="AG808" s="9">
        <f t="shared" si="657"/>
        <v>0</v>
      </c>
      <c r="AH808" s="9">
        <f t="shared" si="658"/>
        <v>5.3148298516276675</v>
      </c>
      <c r="AI808" s="58">
        <f t="shared" si="659"/>
        <v>0.79722447774415006</v>
      </c>
      <c r="AJ808" s="58">
        <f t="shared" si="660"/>
        <v>14.007782101167315</v>
      </c>
      <c r="AK808" s="58">
        <f t="shared" si="661"/>
        <v>0</v>
      </c>
      <c r="AL808" s="58">
        <f t="shared" si="662"/>
        <v>3.9861223887207502</v>
      </c>
      <c r="AM808" s="58">
        <f t="shared" si="663"/>
        <v>0</v>
      </c>
      <c r="AN808" s="58">
        <f t="shared" si="664"/>
        <v>5.0991501416430589</v>
      </c>
      <c r="AO808" s="56">
        <v>225.7833333333333</v>
      </c>
      <c r="AP808" s="56">
        <v>4.2833333333333332</v>
      </c>
      <c r="AQ808" s="56">
        <v>11.766666666666667</v>
      </c>
      <c r="AR808" s="57">
        <f>SUM(AO808:AQ808)</f>
        <v>241.83333333333331</v>
      </c>
      <c r="AS808">
        <v>18</v>
      </c>
      <c r="AT808">
        <v>19</v>
      </c>
      <c r="AU808">
        <v>3</v>
      </c>
      <c r="AV808">
        <v>6</v>
      </c>
      <c r="AW808">
        <v>0</v>
      </c>
      <c r="AX808" s="9">
        <f t="shared" si="665"/>
        <v>4.465885596140593</v>
      </c>
      <c r="AY808" s="9">
        <f t="shared" si="666"/>
        <v>4.713990351481737</v>
      </c>
      <c r="AZ808" s="9">
        <f t="shared" si="667"/>
        <v>0.7443142660234322</v>
      </c>
      <c r="BA808" s="9">
        <f t="shared" si="668"/>
        <v>1.4886285320468644</v>
      </c>
      <c r="BB808" s="9">
        <f t="shared" si="669"/>
        <v>0</v>
      </c>
      <c r="BC808" s="33">
        <f t="shared" si="670"/>
        <v>11.883333333333331</v>
      </c>
      <c r="BD808" s="33">
        <f t="shared" si="671"/>
        <v>0.61929824561403513</v>
      </c>
      <c r="BE808" s="33">
        <f t="shared" si="672"/>
        <v>0.22543859649122808</v>
      </c>
      <c r="BF808" s="42">
        <f>BI808-BG808-BH808</f>
        <v>3</v>
      </c>
      <c r="BG808" s="43">
        <v>1</v>
      </c>
      <c r="BH808" s="43">
        <v>0</v>
      </c>
      <c r="BI808" s="43">
        <v>4</v>
      </c>
      <c r="BJ808" s="42">
        <f>BM808-BK808-BL808</f>
        <v>15</v>
      </c>
      <c r="BK808" s="43">
        <v>0</v>
      </c>
      <c r="BL808" s="43">
        <v>1</v>
      </c>
      <c r="BM808" s="43">
        <v>16</v>
      </c>
      <c r="BN808" s="34">
        <f t="shared" si="690"/>
        <v>1.3675965246271353</v>
      </c>
      <c r="BO808" s="34">
        <f t="shared" si="691"/>
        <v>11.310240038267144</v>
      </c>
      <c r="BP808" s="33">
        <v>-1.068140917117155</v>
      </c>
      <c r="BQ808" s="33">
        <v>-0.17331235002907069</v>
      </c>
      <c r="BR808" s="33">
        <v>0.95404209577310695</v>
      </c>
      <c r="BS808" s="33">
        <v>-2.7580043768919763E-2</v>
      </c>
      <c r="BT808" s="33">
        <v>0</v>
      </c>
      <c r="BU808" s="9">
        <f t="shared" si="692"/>
        <v>-0.31499121514203854</v>
      </c>
      <c r="BV808" s="34">
        <f t="shared" si="693"/>
        <v>-2.6050272789141715</v>
      </c>
      <c r="BW808" s="33">
        <v>-0.29737532368648323</v>
      </c>
      <c r="BX808" s="33">
        <v>0.10172841337872174</v>
      </c>
      <c r="BY808" s="33">
        <v>1.2431445454545327</v>
      </c>
      <c r="BZ808" s="33">
        <v>0.6350901046224029</v>
      </c>
      <c r="CA808" s="9">
        <f t="shared" si="694"/>
        <v>1.682587739769174</v>
      </c>
      <c r="CB808" s="34">
        <f t="shared" si="695"/>
        <v>13.915267317181316</v>
      </c>
      <c r="CE808" s="68">
        <f t="shared" si="673"/>
        <v>165000</v>
      </c>
      <c r="CF808" s="62">
        <v>5</v>
      </c>
      <c r="CG808" s="62">
        <v>5.3</v>
      </c>
      <c r="CH808" s="62">
        <v>-11.6</v>
      </c>
      <c r="CI808" s="62">
        <v>-0.7</v>
      </c>
      <c r="CJ808" s="63">
        <f t="shared" si="679"/>
        <v>-5.4288114780585532</v>
      </c>
      <c r="CK808" s="62">
        <v>-2.8</v>
      </c>
      <c r="CL808" s="63">
        <f t="shared" si="680"/>
        <v>-21.715245912234213</v>
      </c>
      <c r="CM808" s="62">
        <v>-3.5</v>
      </c>
      <c r="CN808" t="s">
        <v>705</v>
      </c>
      <c r="CO808" t="s">
        <v>1626</v>
      </c>
      <c r="CP808" t="s">
        <v>3131</v>
      </c>
      <c r="CQ808" t="s">
        <v>2414</v>
      </c>
      <c r="CR808">
        <v>74</v>
      </c>
      <c r="CS808">
        <v>210</v>
      </c>
      <c r="CT808">
        <v>8</v>
      </c>
      <c r="CU808" t="s">
        <v>3401</v>
      </c>
      <c r="CZ808" s="72">
        <v>550000</v>
      </c>
      <c r="DA808">
        <v>0</v>
      </c>
    </row>
    <row r="809" spans="1:105" s="18" customFormat="1" x14ac:dyDescent="0.2">
      <c r="A809" s="38" t="s">
        <v>2452</v>
      </c>
      <c r="B809" t="s">
        <v>961</v>
      </c>
      <c r="C809" t="s">
        <v>961</v>
      </c>
      <c r="D809" s="82" t="s">
        <v>961</v>
      </c>
      <c r="E809" t="str">
        <f t="shared" si="687"/>
        <v xml:space="preserve">Olesz, Rostislav </v>
      </c>
      <c r="F809" t="s">
        <v>406</v>
      </c>
      <c r="G809" t="s">
        <v>1537</v>
      </c>
      <c r="H809">
        <v>75</v>
      </c>
      <c r="I809">
        <v>11</v>
      </c>
      <c r="J809">
        <v>19</v>
      </c>
      <c r="K809">
        <f>I809+J809</f>
        <v>30</v>
      </c>
      <c r="L809">
        <v>2</v>
      </c>
      <c r="M809">
        <v>28</v>
      </c>
      <c r="N809">
        <v>164</v>
      </c>
      <c r="O809" s="4">
        <f t="shared" si="688"/>
        <v>6.7073170731707321E-2</v>
      </c>
      <c r="P809">
        <v>1664</v>
      </c>
      <c r="Q809">
        <v>2</v>
      </c>
      <c r="R809">
        <v>0</v>
      </c>
      <c r="S809">
        <v>7</v>
      </c>
      <c r="T809">
        <v>5</v>
      </c>
      <c r="U809" s="4">
        <f t="shared" si="689"/>
        <v>0.58333333333333337</v>
      </c>
      <c r="V809" s="40">
        <v>0.2</v>
      </c>
      <c r="W809">
        <v>2</v>
      </c>
      <c r="X809">
        <v>1</v>
      </c>
      <c r="Y809">
        <v>0</v>
      </c>
      <c r="Z809">
        <v>1</v>
      </c>
      <c r="AA809">
        <f>I809-W809-Y809</f>
        <v>9</v>
      </c>
      <c r="AB809">
        <f>J809-X809-Z809</f>
        <v>17</v>
      </c>
      <c r="AC809" s="9">
        <f t="shared" si="653"/>
        <v>8</v>
      </c>
      <c r="AD809" s="9">
        <f t="shared" si="654"/>
        <v>4</v>
      </c>
      <c r="AE809" s="9">
        <f t="shared" si="655"/>
        <v>0</v>
      </c>
      <c r="AF809" s="9">
        <f t="shared" si="656"/>
        <v>1.3943760167325121</v>
      </c>
      <c r="AG809" s="9">
        <f t="shared" si="657"/>
        <v>12.375386730835338</v>
      </c>
      <c r="AH809" s="9">
        <f t="shared" si="658"/>
        <v>23.375730491577858</v>
      </c>
      <c r="AI809" s="6">
        <f t="shared" si="659"/>
        <v>2.2688209006531452</v>
      </c>
      <c r="AJ809" s="6">
        <f t="shared" si="660"/>
        <v>7.1999999999999993</v>
      </c>
      <c r="AK809" s="6">
        <f t="shared" si="661"/>
        <v>0.55775040669300491</v>
      </c>
      <c r="AL809" s="6">
        <f t="shared" si="662"/>
        <v>2.2688209006531452</v>
      </c>
      <c r="AM809" s="6">
        <f t="shared" si="663"/>
        <v>1.6</v>
      </c>
      <c r="AN809" s="6">
        <f t="shared" si="664"/>
        <v>6.1352544736230534</v>
      </c>
      <c r="AO809" s="32">
        <v>872.7</v>
      </c>
      <c r="AP809" s="32">
        <v>75</v>
      </c>
      <c r="AQ809" s="32">
        <v>215.15</v>
      </c>
      <c r="AR809" s="32">
        <v>1162.8499999999999</v>
      </c>
      <c r="AS809" s="40">
        <v>38</v>
      </c>
      <c r="AT809" s="40">
        <v>86</v>
      </c>
      <c r="AU809" s="40">
        <v>71</v>
      </c>
      <c r="AV809" s="40">
        <v>33</v>
      </c>
      <c r="AW809" s="40">
        <v>44</v>
      </c>
      <c r="AX809" s="9">
        <f t="shared" si="665"/>
        <v>1.9607000042997806</v>
      </c>
      <c r="AY809" s="9">
        <f t="shared" si="666"/>
        <v>4.4373736939416091</v>
      </c>
      <c r="AZ809" s="9">
        <f t="shared" si="667"/>
        <v>3.6634131659285378</v>
      </c>
      <c r="BA809" s="9">
        <f t="shared" si="668"/>
        <v>1.702713161628757</v>
      </c>
      <c r="BB809" s="9">
        <f t="shared" si="669"/>
        <v>2.2702842155050096</v>
      </c>
      <c r="BC809" s="9">
        <f t="shared" si="670"/>
        <v>11.636000000000001</v>
      </c>
      <c r="BD809" s="9">
        <f t="shared" si="671"/>
        <v>2.8686666666666669</v>
      </c>
      <c r="BE809" s="9">
        <f t="shared" si="672"/>
        <v>1</v>
      </c>
      <c r="BF809" s="3">
        <v>33</v>
      </c>
      <c r="BG809" s="3">
        <v>9</v>
      </c>
      <c r="BH809" s="3">
        <v>2</v>
      </c>
      <c r="BI809" s="3">
        <v>44</v>
      </c>
      <c r="BJ809" s="3">
        <v>33</v>
      </c>
      <c r="BK809" s="3">
        <v>2</v>
      </c>
      <c r="BL809" s="3">
        <v>22</v>
      </c>
      <c r="BM809" s="3">
        <v>57</v>
      </c>
      <c r="BN809" s="34">
        <f t="shared" si="690"/>
        <v>33.014350421021689</v>
      </c>
      <c r="BO809" s="34">
        <f t="shared" si="691"/>
        <v>56.781786853027803</v>
      </c>
      <c r="BP809" s="34">
        <v>14.252092627507198</v>
      </c>
      <c r="BQ809" s="34">
        <v>0.4432662851348883</v>
      </c>
      <c r="BR809" s="34">
        <v>-1.0938836267452374</v>
      </c>
      <c r="BS809" s="34">
        <v>-1.3339234777737767</v>
      </c>
      <c r="BT809" s="34">
        <v>-1.6801727809873277</v>
      </c>
      <c r="BU809" s="34">
        <f t="shared" si="692"/>
        <v>10.587379027135745</v>
      </c>
      <c r="BV809" s="34">
        <f t="shared" si="693"/>
        <v>18.209363249147774</v>
      </c>
      <c r="BW809" s="34">
        <v>8.6601615321717453</v>
      </c>
      <c r="BX809" s="34">
        <v>-7.8280197295784948E-2</v>
      </c>
      <c r="BY809" s="34">
        <v>8.9623441034910147</v>
      </c>
      <c r="BZ809" s="34">
        <v>4.882745955518967</v>
      </c>
      <c r="CA809" s="34">
        <f t="shared" si="694"/>
        <v>22.426971393885943</v>
      </c>
      <c r="CB809" s="34">
        <f t="shared" si="695"/>
        <v>38.572423603880026</v>
      </c>
      <c r="CC809" s="15">
        <v>55</v>
      </c>
      <c r="CD809" s="7">
        <v>1262474</v>
      </c>
      <c r="CE809" s="68">
        <f t="shared" si="673"/>
        <v>1380304.9066666667</v>
      </c>
      <c r="CF809" s="9">
        <v>20.9</v>
      </c>
      <c r="CG809" s="9">
        <v>24.2</v>
      </c>
      <c r="CH809" s="9">
        <v>-0.4</v>
      </c>
      <c r="CI809" s="9">
        <v>1.1000000000000001</v>
      </c>
      <c r="CJ809" s="9">
        <f t="shared" si="679"/>
        <v>1.5141087405368205</v>
      </c>
      <c r="CK809" s="9">
        <v>1.6</v>
      </c>
      <c r="CL809" s="9">
        <f t="shared" si="680"/>
        <v>2.2023399862353754</v>
      </c>
      <c r="CM809" s="9">
        <v>2.7</v>
      </c>
      <c r="CN809" t="s">
        <v>2982</v>
      </c>
      <c r="CO809" t="s">
        <v>2983</v>
      </c>
      <c r="CP809"/>
      <c r="CQ809" t="s">
        <v>3079</v>
      </c>
      <c r="CR809">
        <v>73</v>
      </c>
      <c r="CS809">
        <v>214</v>
      </c>
      <c r="CT809">
        <v>85</v>
      </c>
      <c r="CU809" t="s">
        <v>3402</v>
      </c>
      <c r="CV809" t="s">
        <v>2382</v>
      </c>
      <c r="CW809">
        <v>3</v>
      </c>
      <c r="CX809">
        <v>0</v>
      </c>
      <c r="CY809">
        <v>0</v>
      </c>
      <c r="CZ809" s="70"/>
      <c r="DA809">
        <v>0</v>
      </c>
    </row>
    <row r="810" spans="1:105" x14ac:dyDescent="0.2">
      <c r="A810" s="44" t="s">
        <v>2372</v>
      </c>
      <c r="B810" s="43" t="s">
        <v>961</v>
      </c>
      <c r="C810" s="43" t="s">
        <v>961</v>
      </c>
      <c r="D810" s="82" t="s">
        <v>961</v>
      </c>
      <c r="E810" s="42" t="str">
        <f t="shared" si="687"/>
        <v xml:space="preserve">Olesz, Rostislav </v>
      </c>
      <c r="F810" s="42" t="s">
        <v>406</v>
      </c>
      <c r="G810" s="45" t="s">
        <v>2376</v>
      </c>
      <c r="H810" s="43">
        <v>56</v>
      </c>
      <c r="I810" s="64">
        <v>14</v>
      </c>
      <c r="J810" s="64">
        <v>12</v>
      </c>
      <c r="K810" s="64">
        <v>26</v>
      </c>
      <c r="L810" s="43">
        <v>3</v>
      </c>
      <c r="M810">
        <v>16</v>
      </c>
      <c r="N810">
        <v>139</v>
      </c>
      <c r="O810" s="4">
        <f t="shared" si="688"/>
        <v>0.10071942446043165</v>
      </c>
      <c r="Q810">
        <v>2</v>
      </c>
      <c r="R810">
        <v>0</v>
      </c>
      <c r="S810">
        <v>7</v>
      </c>
      <c r="T810">
        <v>3</v>
      </c>
      <c r="U810" s="4">
        <f t="shared" si="689"/>
        <v>0.7</v>
      </c>
      <c r="V810">
        <v>0.3</v>
      </c>
      <c r="W810">
        <v>5</v>
      </c>
      <c r="X810">
        <v>4</v>
      </c>
      <c r="Y810">
        <v>0</v>
      </c>
      <c r="Z810">
        <v>0</v>
      </c>
      <c r="AA810">
        <v>9</v>
      </c>
      <c r="AB810">
        <v>8</v>
      </c>
      <c r="AC810" s="9">
        <f t="shared" si="653"/>
        <v>10.240072818295598</v>
      </c>
      <c r="AD810" s="9">
        <f t="shared" si="654"/>
        <v>8.1920582546364784</v>
      </c>
      <c r="AE810" s="9">
        <f t="shared" si="655"/>
        <v>0</v>
      </c>
      <c r="AF810" s="9">
        <f t="shared" si="656"/>
        <v>0</v>
      </c>
      <c r="AG810" s="9">
        <f t="shared" si="657"/>
        <v>15.782167125356192</v>
      </c>
      <c r="AH810" s="9">
        <f t="shared" si="658"/>
        <v>14.028593000316617</v>
      </c>
      <c r="AI810" s="58">
        <f t="shared" si="659"/>
        <v>2.1042889500474926</v>
      </c>
      <c r="AJ810" s="58">
        <f t="shared" si="660"/>
        <v>9.8304699055637741</v>
      </c>
      <c r="AK810" s="58">
        <f t="shared" si="661"/>
        <v>0.48044841852395564</v>
      </c>
      <c r="AL810" s="58">
        <f t="shared" si="662"/>
        <v>1.8412528312915559</v>
      </c>
      <c r="AM810" s="58">
        <f t="shared" si="663"/>
        <v>0.40960291273182392</v>
      </c>
      <c r="AN810" s="58">
        <f t="shared" si="664"/>
        <v>3.3631389296676897</v>
      </c>
      <c r="AO810" s="56">
        <v>684.31666666666672</v>
      </c>
      <c r="AP810" s="56">
        <v>146.48333333333332</v>
      </c>
      <c r="AQ810" s="56">
        <v>124.88333333333334</v>
      </c>
      <c r="AR810" s="57">
        <f>SUM(AO810:AQ810)</f>
        <v>955.68333333333339</v>
      </c>
      <c r="AS810">
        <v>25</v>
      </c>
      <c r="AT810">
        <v>69</v>
      </c>
      <c r="AU810">
        <v>39</v>
      </c>
      <c r="AV810">
        <v>19</v>
      </c>
      <c r="AW810">
        <v>35</v>
      </c>
      <c r="AX810" s="9">
        <f t="shared" si="665"/>
        <v>1.5695575591636002</v>
      </c>
      <c r="AY810" s="9">
        <f t="shared" si="666"/>
        <v>4.3319788632915364</v>
      </c>
      <c r="AZ810" s="9">
        <f t="shared" si="667"/>
        <v>2.4485097922952161</v>
      </c>
      <c r="BA810" s="9">
        <f t="shared" si="668"/>
        <v>1.192863744964336</v>
      </c>
      <c r="BB810" s="9">
        <f t="shared" si="669"/>
        <v>2.19738058282904</v>
      </c>
      <c r="BC810" s="33">
        <f t="shared" si="670"/>
        <v>12.219940476190477</v>
      </c>
      <c r="BD810" s="33">
        <f t="shared" si="671"/>
        <v>2.230059523809524</v>
      </c>
      <c r="BE810" s="33">
        <f t="shared" si="672"/>
        <v>2.6157738095238092</v>
      </c>
      <c r="BF810" s="42">
        <f>BI810-BG810-BH810</f>
        <v>24</v>
      </c>
      <c r="BG810" s="43">
        <v>24</v>
      </c>
      <c r="BH810" s="43">
        <v>1</v>
      </c>
      <c r="BI810" s="43">
        <v>49</v>
      </c>
      <c r="BJ810" s="42">
        <f>BM810-BK810-BL810</f>
        <v>21</v>
      </c>
      <c r="BK810" s="43">
        <v>1</v>
      </c>
      <c r="BL810" s="43">
        <v>7</v>
      </c>
      <c r="BM810" s="43">
        <v>29</v>
      </c>
      <c r="BN810" s="34">
        <f t="shared" si="690"/>
        <v>23.943054484707066</v>
      </c>
      <c r="BO810" s="34">
        <f t="shared" si="691"/>
        <v>50.106669541250554</v>
      </c>
      <c r="BP810" s="33">
        <v>10.670752504804852</v>
      </c>
      <c r="BQ810" s="33">
        <v>6.5196957644470421</v>
      </c>
      <c r="BR810" s="33">
        <v>-1.0758925739869962</v>
      </c>
      <c r="BS810" s="33">
        <v>-1.5353168037675573</v>
      </c>
      <c r="BT810" s="33">
        <v>-2.6738600182445165</v>
      </c>
      <c r="BU810" s="9">
        <f t="shared" si="692"/>
        <v>11.905378873252824</v>
      </c>
      <c r="BV810" s="34">
        <f t="shared" si="693"/>
        <v>24.914903206960791</v>
      </c>
      <c r="BW810" s="33">
        <v>4.0074845538158392</v>
      </c>
      <c r="BX810" s="33">
        <v>0.23938724406633638</v>
      </c>
      <c r="BY810" s="33">
        <v>5.1095940663534583</v>
      </c>
      <c r="BZ810" s="33">
        <v>2.6812097472186074</v>
      </c>
      <c r="CA810" s="9">
        <f t="shared" si="694"/>
        <v>12.037675611454242</v>
      </c>
      <c r="CB810" s="34">
        <f t="shared" si="695"/>
        <v>25.191766334289756</v>
      </c>
      <c r="CC810" s="47">
        <v>59.724674</v>
      </c>
      <c r="CD810">
        <v>2151685</v>
      </c>
      <c r="CE810" s="68">
        <f t="shared" si="673"/>
        <v>3150681.6071428573</v>
      </c>
      <c r="CF810" s="62">
        <v>19.8</v>
      </c>
      <c r="CG810" s="62">
        <v>16.100000000000001</v>
      </c>
      <c r="CH810" s="62">
        <v>3.4</v>
      </c>
      <c r="CI810" s="62">
        <v>1.6</v>
      </c>
      <c r="CJ810" s="63">
        <f t="shared" si="679"/>
        <v>2.6078806894584567</v>
      </c>
      <c r="CK810" s="62">
        <v>1.2</v>
      </c>
      <c r="CL810" s="63">
        <f t="shared" si="680"/>
        <v>1.9559105170938424</v>
      </c>
      <c r="CM810" s="62">
        <v>2</v>
      </c>
      <c r="CN810" t="s">
        <v>707</v>
      </c>
      <c r="CO810" t="s">
        <v>2983</v>
      </c>
      <c r="CQ810" t="s">
        <v>3079</v>
      </c>
      <c r="CR810">
        <v>73</v>
      </c>
      <c r="CS810">
        <v>214</v>
      </c>
      <c r="CT810">
        <v>85</v>
      </c>
      <c r="CU810" t="s">
        <v>3402</v>
      </c>
      <c r="CZ810" s="72">
        <v>984200</v>
      </c>
      <c r="DA810">
        <v>0</v>
      </c>
    </row>
    <row r="811" spans="1:105" x14ac:dyDescent="0.2">
      <c r="A811" s="44" t="s">
        <v>2372</v>
      </c>
      <c r="B811" s="43"/>
      <c r="C811" s="43" t="s">
        <v>961</v>
      </c>
      <c r="D811" s="82" t="s">
        <v>961</v>
      </c>
      <c r="E811" s="42" t="str">
        <f t="shared" si="687"/>
        <v xml:space="preserve">Matthias, Shawn </v>
      </c>
      <c r="F811" s="42" t="s">
        <v>329</v>
      </c>
      <c r="G811" s="45" t="s">
        <v>2373</v>
      </c>
      <c r="H811" s="43">
        <v>4</v>
      </c>
      <c r="I811" s="64">
        <v>2</v>
      </c>
      <c r="J811" s="64">
        <v>0</v>
      </c>
      <c r="K811" s="64">
        <v>2</v>
      </c>
      <c r="L811" s="43">
        <v>-2</v>
      </c>
      <c r="M811">
        <v>2</v>
      </c>
      <c r="N811">
        <v>5</v>
      </c>
      <c r="O811" s="4">
        <f t="shared" si="688"/>
        <v>0.4</v>
      </c>
      <c r="Q811">
        <v>0</v>
      </c>
      <c r="R811">
        <v>0</v>
      </c>
      <c r="S811">
        <v>17</v>
      </c>
      <c r="T811">
        <v>21</v>
      </c>
      <c r="U811" s="4">
        <f t="shared" si="689"/>
        <v>0.44736842105263158</v>
      </c>
      <c r="V811">
        <v>14.6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0</v>
      </c>
      <c r="AC811" s="9">
        <f t="shared" si="653"/>
        <v>42.755344418052246</v>
      </c>
      <c r="AD811" s="9">
        <f t="shared" si="654"/>
        <v>0</v>
      </c>
      <c r="AE811" s="9">
        <f t="shared" si="655"/>
        <v>0</v>
      </c>
      <c r="AF811" s="9">
        <f t="shared" si="656"/>
        <v>0</v>
      </c>
      <c r="AG811" s="9">
        <f t="shared" si="657"/>
        <v>26.383290582630998</v>
      </c>
      <c r="AH811" s="9">
        <f t="shared" si="658"/>
        <v>0</v>
      </c>
      <c r="AI811" s="58">
        <f t="shared" si="659"/>
        <v>1.3191645291315499</v>
      </c>
      <c r="AJ811" s="58">
        <f t="shared" si="660"/>
        <v>8.5510688836104496</v>
      </c>
      <c r="AK811" s="58">
        <f t="shared" si="661"/>
        <v>0</v>
      </c>
      <c r="AL811" s="58">
        <f t="shared" si="662"/>
        <v>3.9574935873946497</v>
      </c>
      <c r="AM811" s="58">
        <f t="shared" si="663"/>
        <v>0</v>
      </c>
      <c r="AN811" s="58">
        <f t="shared" si="664"/>
        <v>0</v>
      </c>
      <c r="AO811" s="56">
        <v>45.483333333333334</v>
      </c>
      <c r="AP811" s="56">
        <v>7.0166666666666675</v>
      </c>
      <c r="AQ811" s="56">
        <v>0</v>
      </c>
      <c r="AR811" s="57">
        <f>SUM(AO811:AQ811)</f>
        <v>52.5</v>
      </c>
      <c r="AS811">
        <v>1</v>
      </c>
      <c r="AT811">
        <v>1</v>
      </c>
      <c r="AU811">
        <v>5</v>
      </c>
      <c r="AV811">
        <v>1</v>
      </c>
      <c r="AW811">
        <v>1</v>
      </c>
      <c r="AX811" s="9">
        <f t="shared" si="665"/>
        <v>1.142857142857143</v>
      </c>
      <c r="AY811" s="9">
        <f t="shared" si="666"/>
        <v>1.142857142857143</v>
      </c>
      <c r="AZ811" s="9">
        <f t="shared" si="667"/>
        <v>5.7142857142857135</v>
      </c>
      <c r="BA811" s="9">
        <f t="shared" si="668"/>
        <v>1.142857142857143</v>
      </c>
      <c r="BB811" s="9">
        <f t="shared" si="669"/>
        <v>1.142857142857143</v>
      </c>
      <c r="BC811" s="33">
        <f t="shared" si="670"/>
        <v>11.370833333333334</v>
      </c>
      <c r="BD811" s="33">
        <f t="shared" si="671"/>
        <v>0</v>
      </c>
      <c r="BE811" s="33">
        <f t="shared" si="672"/>
        <v>1.7541666666666669</v>
      </c>
      <c r="BF811" s="42">
        <f>BI811-BG811-BH811</f>
        <v>1</v>
      </c>
      <c r="BG811" s="43">
        <v>1</v>
      </c>
      <c r="BH811" s="43">
        <v>0</v>
      </c>
      <c r="BI811" s="43">
        <v>2</v>
      </c>
      <c r="BJ811" s="42">
        <f>BM811-BK811-BL811</f>
        <v>3</v>
      </c>
      <c r="BK811" s="43">
        <v>0</v>
      </c>
      <c r="BL811" s="43">
        <v>0</v>
      </c>
      <c r="BM811" s="43">
        <v>3</v>
      </c>
      <c r="BN811" s="34">
        <f t="shared" si="690"/>
        <v>2.7155845700220498</v>
      </c>
      <c r="BO811" s="34">
        <f t="shared" si="691"/>
        <v>103.45084076274476</v>
      </c>
      <c r="BP811" s="33">
        <v>1.0457422211424703</v>
      </c>
      <c r="BQ811" s="33">
        <v>1.7535020121937044</v>
      </c>
      <c r="BR811" s="33">
        <v>1.0795528138439484E-2</v>
      </c>
      <c r="BS811" s="33">
        <v>0</v>
      </c>
      <c r="BT811" s="33">
        <v>0</v>
      </c>
      <c r="BU811" s="9">
        <f t="shared" si="692"/>
        <v>2.8100397614746142</v>
      </c>
      <c r="BV811" s="34">
        <f t="shared" si="693"/>
        <v>107.04913377046149</v>
      </c>
      <c r="BW811" s="33">
        <v>-3.4074927933098652E-2</v>
      </c>
      <c r="BX811" s="33">
        <v>1.66180513132008E-2</v>
      </c>
      <c r="BY811" s="33">
        <v>0</v>
      </c>
      <c r="BZ811" s="33">
        <v>-7.6998314832666767E-2</v>
      </c>
      <c r="CA811" s="9">
        <f t="shared" si="694"/>
        <v>-9.4455191452564619E-2</v>
      </c>
      <c r="CB811" s="34">
        <f t="shared" si="695"/>
        <v>-3.5982930077167472</v>
      </c>
      <c r="CE811" s="68">
        <f t="shared" si="673"/>
        <v>165000</v>
      </c>
      <c r="CF811" s="62">
        <v>1.4</v>
      </c>
      <c r="CG811" s="62">
        <v>1.1000000000000001</v>
      </c>
      <c r="CH811" s="62">
        <v>-2</v>
      </c>
      <c r="CI811" s="62">
        <v>0.3</v>
      </c>
      <c r="CJ811" s="63">
        <f t="shared" si="679"/>
        <v>10.081209745169421</v>
      </c>
      <c r="CK811" s="62">
        <v>-0.3</v>
      </c>
      <c r="CL811" s="63">
        <f t="shared" si="680"/>
        <v>-10.081209745169421</v>
      </c>
      <c r="CM811" s="62">
        <v>0.1</v>
      </c>
      <c r="CN811" t="s">
        <v>759</v>
      </c>
      <c r="CO811" t="s">
        <v>3482</v>
      </c>
      <c r="CP811" t="s">
        <v>2427</v>
      </c>
      <c r="CQ811" t="s">
        <v>2400</v>
      </c>
      <c r="CR811">
        <v>74</v>
      </c>
      <c r="CS811">
        <v>213</v>
      </c>
      <c r="CT811">
        <v>41</v>
      </c>
      <c r="CU811" t="s">
        <v>3402</v>
      </c>
      <c r="CV811" t="s">
        <v>3090</v>
      </c>
      <c r="CZ811" s="72">
        <v>850000</v>
      </c>
      <c r="DA811">
        <v>0</v>
      </c>
    </row>
    <row r="812" spans="1:105" x14ac:dyDescent="0.2">
      <c r="A812" s="44" t="s">
        <v>2372</v>
      </c>
      <c r="B812" s="43"/>
      <c r="C812" s="43" t="s">
        <v>961</v>
      </c>
      <c r="D812" s="42" t="s">
        <v>961</v>
      </c>
      <c r="E812" s="42" t="str">
        <f t="shared" si="687"/>
        <v xml:space="preserve">Meyer, Stefan </v>
      </c>
      <c r="F812" s="42" t="s">
        <v>347</v>
      </c>
      <c r="G812" s="45" t="s">
        <v>1540</v>
      </c>
      <c r="H812" s="43">
        <v>4</v>
      </c>
      <c r="I812" s="64">
        <v>0</v>
      </c>
      <c r="J812" s="64">
        <v>0</v>
      </c>
      <c r="K812" s="64">
        <v>0</v>
      </c>
      <c r="L812" s="43">
        <v>-1</v>
      </c>
      <c r="M812">
        <v>0</v>
      </c>
      <c r="N812">
        <v>0</v>
      </c>
      <c r="O812" s="4">
        <f t="shared" si="688"/>
        <v>0</v>
      </c>
      <c r="Q812">
        <v>0</v>
      </c>
      <c r="R812">
        <v>0</v>
      </c>
      <c r="S812">
        <v>3</v>
      </c>
      <c r="T812">
        <v>3</v>
      </c>
      <c r="U812" s="4">
        <f t="shared" si="689"/>
        <v>0.5</v>
      </c>
      <c r="V812">
        <v>2.5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s="9">
        <f t="shared" si="653"/>
        <v>0</v>
      </c>
      <c r="AD812" s="9">
        <f t="shared" si="654"/>
        <v>0</v>
      </c>
      <c r="AE812" s="9">
        <f t="shared" si="655"/>
        <v>0</v>
      </c>
      <c r="AF812" s="9">
        <f t="shared" si="656"/>
        <v>0</v>
      </c>
      <c r="AG812" s="9">
        <f t="shared" si="657"/>
        <v>0</v>
      </c>
      <c r="AH812" s="9">
        <f t="shared" si="658"/>
        <v>0</v>
      </c>
      <c r="AI812" s="58">
        <f t="shared" si="659"/>
        <v>0</v>
      </c>
      <c r="AJ812" s="58">
        <f t="shared" si="660"/>
        <v>0</v>
      </c>
      <c r="AK812" s="58">
        <f t="shared" si="661"/>
        <v>0</v>
      </c>
      <c r="AL812" s="58">
        <f t="shared" si="662"/>
        <v>6.1855670103092786</v>
      </c>
      <c r="AM812" s="58">
        <f t="shared" si="663"/>
        <v>0</v>
      </c>
      <c r="AN812" s="58">
        <f t="shared" si="664"/>
        <v>0</v>
      </c>
      <c r="AO812" s="56">
        <v>9.6999999999999993</v>
      </c>
      <c r="AP812" s="56">
        <v>0</v>
      </c>
      <c r="AQ812" s="56">
        <v>0</v>
      </c>
      <c r="AR812" s="57">
        <f>SUM(AO812:AQ812)</f>
        <v>9.6999999999999993</v>
      </c>
      <c r="AS812">
        <v>0</v>
      </c>
      <c r="AT812">
        <v>6</v>
      </c>
      <c r="AU812">
        <v>0</v>
      </c>
      <c r="AV812">
        <v>0</v>
      </c>
      <c r="AW812">
        <v>0</v>
      </c>
      <c r="AX812" s="9">
        <f t="shared" si="665"/>
        <v>0</v>
      </c>
      <c r="AY812" s="9">
        <f t="shared" si="666"/>
        <v>37.113402061855673</v>
      </c>
      <c r="AZ812" s="9">
        <f t="shared" si="667"/>
        <v>0</v>
      </c>
      <c r="BA812" s="9">
        <f t="shared" si="668"/>
        <v>0</v>
      </c>
      <c r="BB812" s="9">
        <f t="shared" si="669"/>
        <v>0</v>
      </c>
      <c r="BC812" s="33">
        <f t="shared" si="670"/>
        <v>2.4249999999999998</v>
      </c>
      <c r="BD812" s="33">
        <f t="shared" si="671"/>
        <v>0</v>
      </c>
      <c r="BE812" s="33">
        <f t="shared" si="672"/>
        <v>0</v>
      </c>
      <c r="BF812" s="42">
        <f>BI812-BG812-BH812</f>
        <v>0</v>
      </c>
      <c r="BG812" s="43">
        <v>0</v>
      </c>
      <c r="BH812" s="43">
        <v>0</v>
      </c>
      <c r="BI812" s="43">
        <v>0</v>
      </c>
      <c r="BJ812" s="42">
        <f>BM812-BK812-BL812</f>
        <v>1</v>
      </c>
      <c r="BK812" s="43">
        <v>0</v>
      </c>
      <c r="BL812" s="43">
        <v>0</v>
      </c>
      <c r="BM812" s="43">
        <v>1</v>
      </c>
      <c r="BN812" s="34">
        <f t="shared" si="690"/>
        <v>7.8300866555570808E-2</v>
      </c>
      <c r="BO812" s="34">
        <f t="shared" si="691"/>
        <v>16.14450856815893</v>
      </c>
      <c r="BP812" s="33">
        <v>-0.23248152455599744</v>
      </c>
      <c r="BQ812" s="33">
        <v>0</v>
      </c>
      <c r="BR812" s="33">
        <v>0.32580255161394217</v>
      </c>
      <c r="BS812" s="33">
        <v>0</v>
      </c>
      <c r="BT812" s="33">
        <v>0</v>
      </c>
      <c r="BU812" s="9">
        <f t="shared" si="692"/>
        <v>9.3321027057944733E-2</v>
      </c>
      <c r="BV812" s="34">
        <f t="shared" si="693"/>
        <v>19.24144887792675</v>
      </c>
      <c r="BW812" s="33">
        <v>-7.4724843827165474E-2</v>
      </c>
      <c r="BX812" s="33">
        <v>0</v>
      </c>
      <c r="BY812" s="33">
        <v>0</v>
      </c>
      <c r="BZ812" s="33">
        <v>5.9704683324791556E-2</v>
      </c>
      <c r="CA812" s="9">
        <f t="shared" si="694"/>
        <v>-1.5020160502373918E-2</v>
      </c>
      <c r="CB812" s="34">
        <f t="shared" si="695"/>
        <v>-3.0969403097678185</v>
      </c>
      <c r="CE812" s="68">
        <f t="shared" si="673"/>
        <v>165000</v>
      </c>
      <c r="CF812" s="62">
        <v>0.5</v>
      </c>
      <c r="CG812" s="62">
        <v>0.5</v>
      </c>
      <c r="CH812" s="62">
        <v>-1</v>
      </c>
      <c r="CI812" s="62">
        <v>-0.2</v>
      </c>
      <c r="CJ812" s="63">
        <f t="shared" si="679"/>
        <v>-41.237113402061858</v>
      </c>
      <c r="CK812" s="62">
        <v>-0.2</v>
      </c>
      <c r="CL812" s="63">
        <f t="shared" si="680"/>
        <v>-41.237113402061858</v>
      </c>
      <c r="CM812" s="62">
        <v>-0.4</v>
      </c>
      <c r="CN812" t="s">
        <v>770</v>
      </c>
      <c r="CO812" t="s">
        <v>2965</v>
      </c>
      <c r="CP812" t="s">
        <v>3102</v>
      </c>
      <c r="CQ812" t="s">
        <v>2400</v>
      </c>
      <c r="CR812">
        <v>74</v>
      </c>
      <c r="CS812">
        <v>194</v>
      </c>
      <c r="CT812">
        <v>64</v>
      </c>
      <c r="CU812" t="s">
        <v>3402</v>
      </c>
      <c r="CV812" t="s">
        <v>3090</v>
      </c>
      <c r="CZ812" s="72">
        <v>683333.33333333337</v>
      </c>
      <c r="DA812">
        <v>0</v>
      </c>
    </row>
    <row r="813" spans="1:105" x14ac:dyDescent="0.2">
      <c r="A813" s="38" t="s">
        <v>2452</v>
      </c>
      <c r="B813" t="s">
        <v>961</v>
      </c>
      <c r="C813" t="s">
        <v>961</v>
      </c>
      <c r="D813" s="82" t="s">
        <v>961</v>
      </c>
      <c r="E813" t="str">
        <f t="shared" si="687"/>
        <v xml:space="preserve">Weiss, Stephen </v>
      </c>
      <c r="F813" t="s">
        <v>2336</v>
      </c>
      <c r="G813" t="s">
        <v>1537</v>
      </c>
      <c r="H813">
        <v>74</v>
      </c>
      <c r="I813">
        <v>20</v>
      </c>
      <c r="J813">
        <v>28</v>
      </c>
      <c r="K813">
        <f>I813+J813</f>
        <v>48</v>
      </c>
      <c r="L813">
        <v>-1</v>
      </c>
      <c r="M813">
        <v>28</v>
      </c>
      <c r="N813">
        <v>176</v>
      </c>
      <c r="O813" s="4">
        <f t="shared" si="688"/>
        <v>0.11363636363636363</v>
      </c>
      <c r="P813">
        <v>1805</v>
      </c>
      <c r="Q813">
        <v>1</v>
      </c>
      <c r="R813">
        <v>0</v>
      </c>
      <c r="S813">
        <v>543</v>
      </c>
      <c r="T813">
        <v>639</v>
      </c>
      <c r="U813" s="4">
        <f t="shared" si="689"/>
        <v>0.45939086294416243</v>
      </c>
      <c r="V813" s="40">
        <v>26.2</v>
      </c>
      <c r="W813">
        <v>10</v>
      </c>
      <c r="X813">
        <v>11</v>
      </c>
      <c r="Y813">
        <v>0</v>
      </c>
      <c r="Z813">
        <v>2</v>
      </c>
      <c r="AA813">
        <f>I813-W813-Y813</f>
        <v>10</v>
      </c>
      <c r="AB813">
        <f>J813-X813-Z813</f>
        <v>15</v>
      </c>
      <c r="AC813" s="9">
        <f t="shared" si="653"/>
        <v>16.219138583528562</v>
      </c>
      <c r="AD813" s="9">
        <f t="shared" si="654"/>
        <v>17.84105244188142</v>
      </c>
      <c r="AE813" s="9">
        <f t="shared" si="655"/>
        <v>0</v>
      </c>
      <c r="AF813" s="9">
        <f t="shared" si="656"/>
        <v>3.2048428736757768</v>
      </c>
      <c r="AG813" s="9">
        <f t="shared" si="657"/>
        <v>13.419066256639644</v>
      </c>
      <c r="AH813" s="9">
        <f t="shared" si="658"/>
        <v>20.128599384959461</v>
      </c>
      <c r="AI813" s="6">
        <f t="shared" si="659"/>
        <v>2.885099245177523</v>
      </c>
      <c r="AJ813" s="6">
        <f t="shared" si="660"/>
        <v>8.4339520634348535</v>
      </c>
      <c r="AK813" s="6">
        <f t="shared" si="661"/>
        <v>0.64096857473515534</v>
      </c>
      <c r="AL813" s="6">
        <f t="shared" si="662"/>
        <v>2.885099245177523</v>
      </c>
      <c r="AM813" s="6">
        <f t="shared" si="663"/>
        <v>0.32438277167057128</v>
      </c>
      <c r="AN813" s="6">
        <f t="shared" si="664"/>
        <v>6.4096857473515536</v>
      </c>
      <c r="AO813" s="32">
        <v>894.25</v>
      </c>
      <c r="AP813" s="32">
        <v>184.96666666666667</v>
      </c>
      <c r="AQ813" s="32">
        <v>187.21666666666667</v>
      </c>
      <c r="AR813" s="32">
        <v>1266.4333333333334</v>
      </c>
      <c r="AS813" s="40">
        <v>42</v>
      </c>
      <c r="AT813" s="40">
        <v>44</v>
      </c>
      <c r="AU813" s="40">
        <v>39</v>
      </c>
      <c r="AV813" s="40">
        <v>39</v>
      </c>
      <c r="AW813" s="40">
        <v>35</v>
      </c>
      <c r="AX813" s="9">
        <f t="shared" si="665"/>
        <v>1.9898402337272654</v>
      </c>
      <c r="AY813" s="9">
        <f t="shared" si="666"/>
        <v>2.0845945305714206</v>
      </c>
      <c r="AZ813" s="9">
        <f t="shared" si="667"/>
        <v>1.8477087884610321</v>
      </c>
      <c r="BA813" s="9">
        <f t="shared" si="668"/>
        <v>1.8477087884610321</v>
      </c>
      <c r="BB813" s="9">
        <f t="shared" si="669"/>
        <v>1.6582001947727214</v>
      </c>
      <c r="BC813" s="9">
        <f t="shared" si="670"/>
        <v>12.08445945945946</v>
      </c>
      <c r="BD813" s="9">
        <f t="shared" si="671"/>
        <v>2.5299549549549551</v>
      </c>
      <c r="BE813" s="9">
        <f t="shared" si="672"/>
        <v>2.4995495495495494</v>
      </c>
      <c r="BF813" s="3">
        <v>43</v>
      </c>
      <c r="BG813" s="3">
        <v>26</v>
      </c>
      <c r="BH813" s="3">
        <v>2</v>
      </c>
      <c r="BI813" s="3">
        <v>71</v>
      </c>
      <c r="BJ813" s="3">
        <v>43</v>
      </c>
      <c r="BK813" s="3">
        <v>1</v>
      </c>
      <c r="BL813" s="3">
        <v>20</v>
      </c>
      <c r="BM813" s="3">
        <v>64</v>
      </c>
      <c r="BN813" s="34">
        <f t="shared" si="690"/>
        <v>50.291649633224935</v>
      </c>
      <c r="BO813" s="34">
        <f t="shared" si="691"/>
        <v>79.422498302147659</v>
      </c>
      <c r="BP813" s="34">
        <v>13.669317585717234</v>
      </c>
      <c r="BQ813" s="34">
        <v>19.548648114937535</v>
      </c>
      <c r="BR813" s="34">
        <v>-1.1913236339147153</v>
      </c>
      <c r="BS813" s="34">
        <v>6.6140992731630946E-2</v>
      </c>
      <c r="BT813" s="34">
        <v>-0.56005759366244257</v>
      </c>
      <c r="BU813" s="34">
        <f t="shared" si="692"/>
        <v>31.53272546580925</v>
      </c>
      <c r="BV813" s="34">
        <f t="shared" si="693"/>
        <v>49.797687151542519</v>
      </c>
      <c r="BW813" s="34">
        <v>4.7785934232356624</v>
      </c>
      <c r="BX813" s="34">
        <v>0.54753890122770077</v>
      </c>
      <c r="BY813" s="34">
        <v>7.200271712676459</v>
      </c>
      <c r="BZ813" s="34">
        <v>6.2325201302758666</v>
      </c>
      <c r="CA813" s="34">
        <f t="shared" si="694"/>
        <v>18.758924167415689</v>
      </c>
      <c r="CB813" s="34">
        <f t="shared" si="695"/>
        <v>29.624811150605144</v>
      </c>
      <c r="CC813" s="15">
        <v>52</v>
      </c>
      <c r="CD813" s="7">
        <v>2412274</v>
      </c>
      <c r="CE813" s="68">
        <f t="shared" si="673"/>
        <v>2673060.3783783782</v>
      </c>
      <c r="CF813" s="9">
        <v>28.4</v>
      </c>
      <c r="CG813" s="9">
        <v>27.1</v>
      </c>
      <c r="CH813" s="9">
        <v>-2.1</v>
      </c>
      <c r="CI813" s="9">
        <v>4.5999999999999996</v>
      </c>
      <c r="CJ813" s="9">
        <f t="shared" si="679"/>
        <v>5.6144918986543519</v>
      </c>
      <c r="CK813" s="9">
        <v>1.4</v>
      </c>
      <c r="CL813" s="9">
        <f t="shared" si="680"/>
        <v>1.708758403938281</v>
      </c>
      <c r="CM813" s="9">
        <v>5.9</v>
      </c>
      <c r="CN813" t="s">
        <v>3434</v>
      </c>
      <c r="CO813" t="s">
        <v>3081</v>
      </c>
      <c r="CP813" t="s">
        <v>2427</v>
      </c>
      <c r="CQ813" t="s">
        <v>2400</v>
      </c>
      <c r="CR813">
        <v>71</v>
      </c>
      <c r="CS813">
        <v>185</v>
      </c>
      <c r="CT813">
        <v>9</v>
      </c>
      <c r="CU813" t="s">
        <v>3402</v>
      </c>
      <c r="CV813" t="s">
        <v>2382</v>
      </c>
      <c r="CW813">
        <v>0</v>
      </c>
      <c r="CX813">
        <v>0</v>
      </c>
      <c r="CY813">
        <v>0</v>
      </c>
      <c r="CZ813" s="70"/>
      <c r="DA813">
        <v>0</v>
      </c>
    </row>
    <row r="814" spans="1:105" x14ac:dyDescent="0.2">
      <c r="A814" s="44" t="s">
        <v>2372</v>
      </c>
      <c r="B814" s="43" t="s">
        <v>961</v>
      </c>
      <c r="C814" s="43" t="s">
        <v>961</v>
      </c>
      <c r="D814" s="82" t="s">
        <v>961</v>
      </c>
      <c r="E814" s="42" t="str">
        <f t="shared" si="687"/>
        <v xml:space="preserve">Weiss, Stephen </v>
      </c>
      <c r="F814" s="42" t="s">
        <v>2336</v>
      </c>
      <c r="G814" s="45" t="s">
        <v>2373</v>
      </c>
      <c r="H814" s="43">
        <v>74</v>
      </c>
      <c r="I814" s="64">
        <v>13</v>
      </c>
      <c r="J814" s="64">
        <v>29</v>
      </c>
      <c r="K814" s="64">
        <v>42</v>
      </c>
      <c r="L814" s="43">
        <v>14</v>
      </c>
      <c r="M814">
        <v>40</v>
      </c>
      <c r="N814">
        <v>132</v>
      </c>
      <c r="O814" s="4">
        <f t="shared" si="688"/>
        <v>9.8484848484848481E-2</v>
      </c>
      <c r="Q814">
        <v>4</v>
      </c>
      <c r="R814">
        <v>0</v>
      </c>
      <c r="S814">
        <v>613</v>
      </c>
      <c r="T814">
        <v>585</v>
      </c>
      <c r="U814" s="4">
        <f t="shared" si="689"/>
        <v>0.51168614357262099</v>
      </c>
      <c r="V814">
        <v>27.1</v>
      </c>
      <c r="W814">
        <v>4</v>
      </c>
      <c r="X814">
        <v>9</v>
      </c>
      <c r="Y814">
        <v>0</v>
      </c>
      <c r="Z814">
        <v>0</v>
      </c>
      <c r="AA814">
        <v>9</v>
      </c>
      <c r="AB814">
        <v>20</v>
      </c>
      <c r="AC814" s="9">
        <f t="shared" si="653"/>
        <v>5.9386341141537446</v>
      </c>
      <c r="AD814" s="9">
        <f t="shared" si="654"/>
        <v>13.361926756845925</v>
      </c>
      <c r="AE814" s="9">
        <f t="shared" si="655"/>
        <v>0</v>
      </c>
      <c r="AF814" s="9">
        <f t="shared" si="656"/>
        <v>0</v>
      </c>
      <c r="AG814" s="9">
        <f t="shared" si="657"/>
        <v>10.452118650902463</v>
      </c>
      <c r="AH814" s="9">
        <f t="shared" si="658"/>
        <v>23.22693033533881</v>
      </c>
      <c r="AI814" s="58">
        <f t="shared" si="659"/>
        <v>2.9614336177556981</v>
      </c>
      <c r="AJ814" s="58">
        <f t="shared" si="660"/>
        <v>7.4232926426921804</v>
      </c>
      <c r="AK814" s="58">
        <f t="shared" si="661"/>
        <v>0</v>
      </c>
      <c r="AL814" s="58">
        <f t="shared" si="662"/>
        <v>2.0904237301804924</v>
      </c>
      <c r="AM814" s="58">
        <f t="shared" si="663"/>
        <v>0.29693170570768723</v>
      </c>
      <c r="AN814" s="58">
        <f t="shared" si="664"/>
        <v>6.3556116015132407</v>
      </c>
      <c r="AO814" s="56">
        <v>1033.2833333333333</v>
      </c>
      <c r="AP814" s="56">
        <v>202.06666666666666</v>
      </c>
      <c r="AQ814" s="56">
        <v>66.083333333333329</v>
      </c>
      <c r="AR814" s="57">
        <f>SUM(AO814:AQ814)</f>
        <v>1301.4333333333332</v>
      </c>
      <c r="AS814">
        <v>26</v>
      </c>
      <c r="AT814">
        <v>26</v>
      </c>
      <c r="AU814">
        <v>47</v>
      </c>
      <c r="AV814">
        <v>29</v>
      </c>
      <c r="AW814">
        <v>30</v>
      </c>
      <c r="AX814" s="9">
        <f t="shared" si="665"/>
        <v>1.1986783802474197</v>
      </c>
      <c r="AY814" s="9">
        <f t="shared" si="666"/>
        <v>1.1986783802474197</v>
      </c>
      <c r="AZ814" s="9">
        <f t="shared" si="667"/>
        <v>2.1668416873703356</v>
      </c>
      <c r="BA814" s="9">
        <f t="shared" si="668"/>
        <v>1.336987424122122</v>
      </c>
      <c r="BB814" s="9">
        <f t="shared" si="669"/>
        <v>1.3830904387470226</v>
      </c>
      <c r="BC814" s="33">
        <f t="shared" si="670"/>
        <v>13.963288288288288</v>
      </c>
      <c r="BD814" s="33">
        <f t="shared" si="671"/>
        <v>0.89301801801801795</v>
      </c>
      <c r="BE814" s="33">
        <f t="shared" si="672"/>
        <v>2.7306306306306305</v>
      </c>
      <c r="BF814" s="42">
        <f>BI814-BG814-BH814</f>
        <v>51</v>
      </c>
      <c r="BG814" s="43">
        <v>25</v>
      </c>
      <c r="BH814" s="43">
        <v>0</v>
      </c>
      <c r="BI814" s="43">
        <v>76</v>
      </c>
      <c r="BJ814" s="42">
        <f>BM814-BK814-BL814</f>
        <v>36</v>
      </c>
      <c r="BK814" s="43">
        <v>1</v>
      </c>
      <c r="BL814" s="43">
        <v>7</v>
      </c>
      <c r="BM814" s="43">
        <v>44</v>
      </c>
      <c r="BN814" s="34">
        <f t="shared" si="690"/>
        <v>25.26065659158472</v>
      </c>
      <c r="BO814" s="34">
        <f t="shared" si="691"/>
        <v>38.819747342547537</v>
      </c>
      <c r="BP814" s="33">
        <v>13.520216625496019</v>
      </c>
      <c r="BQ814" s="33">
        <v>7.0092834340948507</v>
      </c>
      <c r="BR814" s="33">
        <v>-0.84024437326576296</v>
      </c>
      <c r="BS814" s="33">
        <v>-0.8124290840702475</v>
      </c>
      <c r="BT814" s="33">
        <v>-0.93986547737888981</v>
      </c>
      <c r="BU814" s="9">
        <f t="shared" si="692"/>
        <v>17.936961124875967</v>
      </c>
      <c r="BV814" s="34">
        <f t="shared" si="693"/>
        <v>27.564932702214435</v>
      </c>
      <c r="BW814" s="33">
        <v>5.0602064735920482</v>
      </c>
      <c r="BX814" s="33">
        <v>0.37102905197494607</v>
      </c>
      <c r="BY814" s="33">
        <v>1.8848233982112361</v>
      </c>
      <c r="BZ814" s="33">
        <v>7.6365429305207851E-3</v>
      </c>
      <c r="CA814" s="9">
        <f t="shared" si="694"/>
        <v>7.3236954667087515</v>
      </c>
      <c r="CB814" s="34">
        <f t="shared" si="695"/>
        <v>11.254814640333098</v>
      </c>
      <c r="CC814" s="47">
        <v>68.176413999999994</v>
      </c>
      <c r="CD814">
        <v>3018660</v>
      </c>
      <c r="CE814" s="68">
        <f t="shared" si="673"/>
        <v>3345001.6216216213</v>
      </c>
      <c r="CF814" s="62">
        <v>30</v>
      </c>
      <c r="CG814" s="62">
        <v>25.3</v>
      </c>
      <c r="CH814" s="62">
        <v>14.1</v>
      </c>
      <c r="CI814" s="62">
        <v>1.9</v>
      </c>
      <c r="CJ814" s="63">
        <f t="shared" si="679"/>
        <v>2.4210246880807009</v>
      </c>
      <c r="CK814" s="62">
        <v>3.4</v>
      </c>
      <c r="CL814" s="63">
        <f t="shared" si="680"/>
        <v>4.332359968144412</v>
      </c>
      <c r="CM814" s="62">
        <v>4.5</v>
      </c>
      <c r="CN814" t="s">
        <v>776</v>
      </c>
      <c r="CO814" t="s">
        <v>3081</v>
      </c>
      <c r="CP814" t="s">
        <v>2427</v>
      </c>
      <c r="CQ814" t="s">
        <v>2400</v>
      </c>
      <c r="CR814">
        <v>71</v>
      </c>
      <c r="CS814">
        <v>185</v>
      </c>
      <c r="CT814">
        <v>9</v>
      </c>
      <c r="CU814" t="s">
        <v>3402</v>
      </c>
      <c r="CZ814" s="72">
        <v>3100000</v>
      </c>
      <c r="DA814">
        <v>0</v>
      </c>
    </row>
    <row r="815" spans="1:105" x14ac:dyDescent="0.2">
      <c r="A815" s="44" t="s">
        <v>2372</v>
      </c>
      <c r="B815" s="43"/>
      <c r="C815" s="43" t="s">
        <v>961</v>
      </c>
      <c r="D815" s="82" t="s">
        <v>961</v>
      </c>
      <c r="E815" s="42" t="str">
        <f t="shared" si="687"/>
        <v xml:space="preserve">Glass, Tanner </v>
      </c>
      <c r="F815" s="42" t="s">
        <v>121</v>
      </c>
      <c r="G815" s="45" t="s">
        <v>1540</v>
      </c>
      <c r="H815" s="43">
        <v>41</v>
      </c>
      <c r="I815" s="64">
        <v>1</v>
      </c>
      <c r="J815" s="64">
        <v>1</v>
      </c>
      <c r="K815" s="64">
        <v>2</v>
      </c>
      <c r="L815" s="43">
        <v>-5</v>
      </c>
      <c r="M815">
        <v>39</v>
      </c>
      <c r="N815">
        <v>11</v>
      </c>
      <c r="O815" s="4">
        <f t="shared" si="688"/>
        <v>9.0909090909090912E-2</v>
      </c>
      <c r="Q815">
        <v>0</v>
      </c>
      <c r="R815">
        <v>0</v>
      </c>
      <c r="S815">
        <v>0</v>
      </c>
      <c r="T815">
        <v>2</v>
      </c>
      <c r="U815" s="4">
        <f t="shared" si="689"/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 s="9">
        <f t="shared" si="653"/>
        <v>0</v>
      </c>
      <c r="AD815" s="9">
        <f t="shared" si="654"/>
        <v>0</v>
      </c>
      <c r="AE815" s="9">
        <f t="shared" si="655"/>
        <v>0</v>
      </c>
      <c r="AF815" s="9">
        <f t="shared" si="656"/>
        <v>0</v>
      </c>
      <c r="AG815" s="9">
        <f t="shared" si="657"/>
        <v>6.6200809121000361</v>
      </c>
      <c r="AH815" s="9">
        <f t="shared" si="658"/>
        <v>6.6200809121000361</v>
      </c>
      <c r="AI815" s="58">
        <f t="shared" si="659"/>
        <v>1.3240161824200072</v>
      </c>
      <c r="AJ815" s="58">
        <f t="shared" si="660"/>
        <v>0</v>
      </c>
      <c r="AK815" s="58">
        <f t="shared" si="661"/>
        <v>0</v>
      </c>
      <c r="AL815" s="58">
        <f t="shared" si="662"/>
        <v>2.9790364104450164</v>
      </c>
      <c r="AM815" s="58">
        <f t="shared" si="663"/>
        <v>0</v>
      </c>
      <c r="AN815" s="58">
        <f t="shared" si="664"/>
        <v>0</v>
      </c>
      <c r="AO815" s="56">
        <v>181.26666666666668</v>
      </c>
      <c r="AP815" s="56">
        <v>0</v>
      </c>
      <c r="AQ815" s="56">
        <v>0</v>
      </c>
      <c r="AR815" s="57">
        <f>SUM(AO815:AQ815)</f>
        <v>181.26666666666668</v>
      </c>
      <c r="AS815">
        <v>5</v>
      </c>
      <c r="AT815">
        <v>29</v>
      </c>
      <c r="AU815">
        <v>3</v>
      </c>
      <c r="AV815">
        <v>0</v>
      </c>
      <c r="AW815">
        <v>1</v>
      </c>
      <c r="AX815" s="9">
        <f t="shared" si="665"/>
        <v>1.655020228025009</v>
      </c>
      <c r="AY815" s="9">
        <f t="shared" si="666"/>
        <v>9.5991173225450535</v>
      </c>
      <c r="AZ815" s="9">
        <f t="shared" si="667"/>
        <v>0.99301213681500544</v>
      </c>
      <c r="BA815" s="9">
        <f t="shared" si="668"/>
        <v>0</v>
      </c>
      <c r="BB815" s="9">
        <f t="shared" si="669"/>
        <v>0.3310040456050018</v>
      </c>
      <c r="BC815" s="33">
        <f t="shared" si="670"/>
        <v>4.4211382113821145</v>
      </c>
      <c r="BD815" s="33">
        <f t="shared" si="671"/>
        <v>0</v>
      </c>
      <c r="BE815" s="33">
        <f t="shared" si="672"/>
        <v>0</v>
      </c>
      <c r="BF815" s="42">
        <f>BI815-BG815-BH815</f>
        <v>4</v>
      </c>
      <c r="BG815" s="43">
        <v>0</v>
      </c>
      <c r="BH815" s="43">
        <v>0</v>
      </c>
      <c r="BI815" s="43">
        <v>4</v>
      </c>
      <c r="BJ815" s="42">
        <f>BM815-BK815-BL815</f>
        <v>9</v>
      </c>
      <c r="BK815" s="43">
        <v>0</v>
      </c>
      <c r="BL815" s="43">
        <v>0</v>
      </c>
      <c r="BM815" s="43">
        <v>9</v>
      </c>
      <c r="BN815" s="34">
        <f t="shared" si="690"/>
        <v>-9.9392846807258906E-2</v>
      </c>
      <c r="BO815" s="34">
        <f t="shared" si="691"/>
        <v>-1.0966478132466961</v>
      </c>
      <c r="BP815" s="33">
        <v>-1.0872790032873203</v>
      </c>
      <c r="BQ815" s="33">
        <v>0</v>
      </c>
      <c r="BR815" s="33">
        <v>0.25465879030756128</v>
      </c>
      <c r="BS815" s="33">
        <v>0</v>
      </c>
      <c r="BT815" s="33">
        <v>0</v>
      </c>
      <c r="BU815" s="9">
        <f t="shared" si="692"/>
        <v>-0.83262021297975908</v>
      </c>
      <c r="BV815" s="34">
        <f t="shared" si="693"/>
        <v>-9.1866886316266161</v>
      </c>
      <c r="BW815" s="33">
        <v>0.41779335856249655</v>
      </c>
      <c r="BX815" s="33">
        <v>0</v>
      </c>
      <c r="BY815" s="33">
        <v>0</v>
      </c>
      <c r="BZ815" s="33">
        <v>0.31543400761000367</v>
      </c>
      <c r="CA815" s="9">
        <f t="shared" si="694"/>
        <v>0.73322736617250017</v>
      </c>
      <c r="CB815" s="34">
        <f t="shared" si="695"/>
        <v>8.0900408183799204</v>
      </c>
      <c r="CC815" s="47">
        <v>45.069622000000003</v>
      </c>
      <c r="CD815">
        <v>165000</v>
      </c>
      <c r="CE815" s="68">
        <f t="shared" si="673"/>
        <v>165000</v>
      </c>
      <c r="CF815" s="62">
        <v>5.9</v>
      </c>
      <c r="CG815" s="62">
        <v>5.5</v>
      </c>
      <c r="CH815" s="62">
        <v>-5.0999999999999996</v>
      </c>
      <c r="CI815" s="62">
        <v>-1.9</v>
      </c>
      <c r="CJ815" s="63">
        <f t="shared" si="679"/>
        <v>-20.963589554983447</v>
      </c>
      <c r="CK815" s="62">
        <v>-0.7</v>
      </c>
      <c r="CL815" s="63">
        <f t="shared" si="680"/>
        <v>-7.7234277307833752</v>
      </c>
      <c r="CM815" s="62">
        <v>-2.5</v>
      </c>
      <c r="CN815" t="s">
        <v>791</v>
      </c>
      <c r="CO815" t="s">
        <v>3176</v>
      </c>
      <c r="CP815" t="s">
        <v>3102</v>
      </c>
      <c r="CQ815" t="s">
        <v>2400</v>
      </c>
      <c r="CR815">
        <v>72</v>
      </c>
      <c r="CS815">
        <v>200</v>
      </c>
      <c r="CT815">
        <v>37</v>
      </c>
      <c r="CU815" t="s">
        <v>3402</v>
      </c>
      <c r="CV815" t="s">
        <v>3090</v>
      </c>
      <c r="CZ815" s="72">
        <v>570000</v>
      </c>
      <c r="DA815">
        <v>0</v>
      </c>
    </row>
    <row r="816" spans="1:105" s="18" customFormat="1" x14ac:dyDescent="0.2">
      <c r="A816" s="38" t="s">
        <v>2452</v>
      </c>
      <c r="B816" t="s">
        <v>961</v>
      </c>
      <c r="C816" t="s">
        <v>961</v>
      </c>
      <c r="D816" t="s">
        <v>961</v>
      </c>
      <c r="E816" t="str">
        <f t="shared" si="687"/>
        <v xml:space="preserve">Peltonen, Ville </v>
      </c>
      <c r="F816" t="s">
        <v>427</v>
      </c>
      <c r="G816" t="s">
        <v>1540</v>
      </c>
      <c r="H816">
        <v>72</v>
      </c>
      <c r="I816">
        <v>17</v>
      </c>
      <c r="J816">
        <v>20</v>
      </c>
      <c r="K816">
        <f>I816+J816</f>
        <v>37</v>
      </c>
      <c r="L816">
        <v>7</v>
      </c>
      <c r="M816">
        <v>28</v>
      </c>
      <c r="N816">
        <v>145</v>
      </c>
      <c r="O816" s="4">
        <f t="shared" si="688"/>
        <v>0.11724137931034483</v>
      </c>
      <c r="P816">
        <v>1662</v>
      </c>
      <c r="Q816">
        <v>0</v>
      </c>
      <c r="R816">
        <v>0</v>
      </c>
      <c r="S816">
        <v>11</v>
      </c>
      <c r="T816">
        <v>24</v>
      </c>
      <c r="U816" s="4">
        <f t="shared" si="689"/>
        <v>0.31428571428571428</v>
      </c>
      <c r="V816" s="40">
        <v>0.8</v>
      </c>
      <c r="W816">
        <v>4</v>
      </c>
      <c r="X816">
        <v>2</v>
      </c>
      <c r="Y816">
        <v>0</v>
      </c>
      <c r="Z816">
        <v>1</v>
      </c>
      <c r="AA816">
        <f>I816-W816-Y816</f>
        <v>13</v>
      </c>
      <c r="AB816">
        <f>J816-X816-Z816</f>
        <v>17</v>
      </c>
      <c r="AC816" s="9">
        <f t="shared" si="653"/>
        <v>18.004501125281319</v>
      </c>
      <c r="AD816" s="9">
        <f t="shared" si="654"/>
        <v>9.0022505626406595</v>
      </c>
      <c r="AE816" s="9">
        <f t="shared" si="655"/>
        <v>0</v>
      </c>
      <c r="AF816" s="9">
        <f t="shared" si="656"/>
        <v>1.2594458438287153</v>
      </c>
      <c r="AG816" s="9">
        <f t="shared" si="657"/>
        <v>17.777440124594026</v>
      </c>
      <c r="AH816" s="9">
        <f t="shared" si="658"/>
        <v>23.247421701392184</v>
      </c>
      <c r="AI816" s="6">
        <f t="shared" si="659"/>
        <v>2.940115097529012</v>
      </c>
      <c r="AJ816" s="6">
        <f t="shared" si="660"/>
        <v>8.1020255063765934</v>
      </c>
      <c r="AK816" s="6">
        <f t="shared" si="661"/>
        <v>0.25188916876574308</v>
      </c>
      <c r="AL816" s="6">
        <f t="shared" si="662"/>
        <v>2.5298664792691499</v>
      </c>
      <c r="AM816" s="6">
        <f t="shared" si="663"/>
        <v>0.9002250562640659</v>
      </c>
      <c r="AN816" s="6">
        <f t="shared" si="664"/>
        <v>8.0604534005037785</v>
      </c>
      <c r="AO816" s="32">
        <v>877.51666666666665</v>
      </c>
      <c r="AP816" s="32">
        <v>66.650000000000006</v>
      </c>
      <c r="AQ816" s="32">
        <v>238.2</v>
      </c>
      <c r="AR816" s="32">
        <v>1182.3666666666668</v>
      </c>
      <c r="AS816" s="40">
        <v>32</v>
      </c>
      <c r="AT816" s="40">
        <v>50</v>
      </c>
      <c r="AU816" s="40">
        <v>58</v>
      </c>
      <c r="AV816" s="40">
        <v>27</v>
      </c>
      <c r="AW816" s="40">
        <v>41</v>
      </c>
      <c r="AX816" s="9">
        <f t="shared" si="665"/>
        <v>1.6238617462152178</v>
      </c>
      <c r="AY816" s="9">
        <f t="shared" si="666"/>
        <v>2.5372839784612777</v>
      </c>
      <c r="AZ816" s="9">
        <f t="shared" si="667"/>
        <v>2.9432494150150825</v>
      </c>
      <c r="BA816" s="9">
        <f t="shared" si="668"/>
        <v>1.3701333483690901</v>
      </c>
      <c r="BB816" s="9">
        <f t="shared" si="669"/>
        <v>2.0805728623382476</v>
      </c>
      <c r="BC816" s="9">
        <f t="shared" si="670"/>
        <v>12.187731481481482</v>
      </c>
      <c r="BD816" s="9">
        <f t="shared" si="671"/>
        <v>3.3083333333333331</v>
      </c>
      <c r="BE816" s="9">
        <f t="shared" si="672"/>
        <v>0.92569444444444449</v>
      </c>
      <c r="BF816" s="3">
        <v>43</v>
      </c>
      <c r="BG816" s="3">
        <v>9</v>
      </c>
      <c r="BH816" s="3">
        <v>1</v>
      </c>
      <c r="BI816" s="3">
        <v>53</v>
      </c>
      <c r="BJ816" s="3">
        <v>37</v>
      </c>
      <c r="BK816" s="3">
        <v>1</v>
      </c>
      <c r="BL816" s="3">
        <v>32</v>
      </c>
      <c r="BM816" s="3">
        <v>70</v>
      </c>
      <c r="BN816" s="34">
        <f t="shared" si="690"/>
        <v>49.942386459860316</v>
      </c>
      <c r="BO816" s="34">
        <f t="shared" si="691"/>
        <v>84.478678007150037</v>
      </c>
      <c r="BP816" s="34">
        <v>21.524547521858018</v>
      </c>
      <c r="BQ816" s="34">
        <v>6.0373333054966167</v>
      </c>
      <c r="BR816" s="34">
        <v>-1.1122427978466789</v>
      </c>
      <c r="BS816" s="34">
        <v>-1.5931696438670304</v>
      </c>
      <c r="BT816" s="34">
        <v>7.9812151927344299</v>
      </c>
      <c r="BU816" s="34">
        <f t="shared" si="692"/>
        <v>32.837683578375355</v>
      </c>
      <c r="BV816" s="34">
        <f t="shared" si="693"/>
        <v>55.545685622128524</v>
      </c>
      <c r="BW816" s="34">
        <v>7.3100525511219425</v>
      </c>
      <c r="BX816" s="34">
        <v>7.6829789550843103E-2</v>
      </c>
      <c r="BY816" s="34">
        <v>4.5807567158418321</v>
      </c>
      <c r="BZ816" s="34">
        <v>5.1370638249703466</v>
      </c>
      <c r="CA816" s="34">
        <f t="shared" si="694"/>
        <v>17.104702881484965</v>
      </c>
      <c r="CB816" s="34">
        <f t="shared" si="695"/>
        <v>28.932992385021507</v>
      </c>
      <c r="CC816" s="15">
        <v>59</v>
      </c>
      <c r="CD816" s="7">
        <v>2323306</v>
      </c>
      <c r="CE816" s="68">
        <f t="shared" si="673"/>
        <v>2645987.388888889</v>
      </c>
      <c r="CF816" s="9">
        <v>23.9</v>
      </c>
      <c r="CG816" s="9">
        <v>29.9</v>
      </c>
      <c r="CH816" s="9">
        <v>3.5</v>
      </c>
      <c r="CI816" s="9">
        <v>2.8</v>
      </c>
      <c r="CJ816" s="9">
        <f t="shared" si="679"/>
        <v>3.7654231058016649</v>
      </c>
      <c r="CK816" s="9">
        <v>2.8</v>
      </c>
      <c r="CL816" s="9">
        <f t="shared" si="680"/>
        <v>3.7654231058016649</v>
      </c>
      <c r="CM816" s="9">
        <v>5.6</v>
      </c>
      <c r="CN816" t="s">
        <v>3490</v>
      </c>
      <c r="CO816" t="s">
        <v>3489</v>
      </c>
      <c r="CP816"/>
      <c r="CQ816" t="s">
        <v>2393</v>
      </c>
      <c r="CR816">
        <v>71</v>
      </c>
      <c r="CS816">
        <v>182</v>
      </c>
      <c r="CT816">
        <v>18</v>
      </c>
      <c r="CU816" t="s">
        <v>3402</v>
      </c>
      <c r="CV816" t="s">
        <v>2382</v>
      </c>
      <c r="CW816">
        <v>7</v>
      </c>
      <c r="CX816">
        <v>3</v>
      </c>
      <c r="CY816">
        <v>0</v>
      </c>
      <c r="CZ816" s="70"/>
      <c r="DA816">
        <v>0</v>
      </c>
    </row>
    <row r="817" spans="1:105" x14ac:dyDescent="0.2">
      <c r="A817" s="44" t="s">
        <v>2372</v>
      </c>
      <c r="B817" s="43" t="s">
        <v>961</v>
      </c>
      <c r="C817" s="43" t="s">
        <v>961</v>
      </c>
      <c r="D817" s="42" t="s">
        <v>961</v>
      </c>
      <c r="E817" s="42" t="str">
        <f t="shared" si="687"/>
        <v xml:space="preserve">Peltonen, Ville </v>
      </c>
      <c r="F817" s="42" t="s">
        <v>427</v>
      </c>
      <c r="G817" s="45" t="s">
        <v>1540</v>
      </c>
      <c r="H817" s="43">
        <v>56</v>
      </c>
      <c r="I817" s="64">
        <v>5</v>
      </c>
      <c r="J817" s="64">
        <v>15</v>
      </c>
      <c r="K817" s="64">
        <v>20</v>
      </c>
      <c r="L817" s="43">
        <v>-2</v>
      </c>
      <c r="M817">
        <v>20</v>
      </c>
      <c r="N817">
        <v>108</v>
      </c>
      <c r="O817" s="4">
        <f t="shared" si="688"/>
        <v>4.6296296296296294E-2</v>
      </c>
      <c r="Q817">
        <v>0</v>
      </c>
      <c r="R817">
        <v>0</v>
      </c>
      <c r="S817">
        <v>3</v>
      </c>
      <c r="T817">
        <v>13</v>
      </c>
      <c r="U817" s="4">
        <f t="shared" si="689"/>
        <v>0.1875</v>
      </c>
      <c r="V817">
        <v>0.4</v>
      </c>
      <c r="W817">
        <v>1</v>
      </c>
      <c r="X817">
        <v>2</v>
      </c>
      <c r="Y817">
        <v>0</v>
      </c>
      <c r="Z817">
        <v>0</v>
      </c>
      <c r="AA817">
        <v>4</v>
      </c>
      <c r="AB817">
        <v>13</v>
      </c>
      <c r="AC817" s="9">
        <f t="shared" si="653"/>
        <v>4.5067601402103152</v>
      </c>
      <c r="AD817" s="9">
        <f t="shared" si="654"/>
        <v>9.0135202804206305</v>
      </c>
      <c r="AE817" s="9">
        <f t="shared" si="655"/>
        <v>0</v>
      </c>
      <c r="AF817" s="9">
        <f t="shared" si="656"/>
        <v>0</v>
      </c>
      <c r="AG817" s="9">
        <f t="shared" si="657"/>
        <v>6.702662446471793</v>
      </c>
      <c r="AH817" s="9">
        <f t="shared" si="658"/>
        <v>21.783652951033329</v>
      </c>
      <c r="AI817" s="58">
        <f t="shared" si="659"/>
        <v>2.2621485756842299</v>
      </c>
      <c r="AJ817" s="58">
        <f t="shared" si="660"/>
        <v>4.5067601402103152</v>
      </c>
      <c r="AK817" s="58">
        <f t="shared" si="661"/>
        <v>0</v>
      </c>
      <c r="AL817" s="58">
        <f t="shared" si="662"/>
        <v>2.429715136846025</v>
      </c>
      <c r="AM817" s="58">
        <f t="shared" si="663"/>
        <v>0</v>
      </c>
      <c r="AN817" s="58">
        <f t="shared" si="664"/>
        <v>8.1369066838876325</v>
      </c>
      <c r="AO817" s="56">
        <v>716.13333333333333</v>
      </c>
      <c r="AP817" s="56">
        <v>66.566666666666663</v>
      </c>
      <c r="AQ817" s="56">
        <v>103.23333333333333</v>
      </c>
      <c r="AR817" s="57">
        <f>SUM(AO817:AQ817)</f>
        <v>885.93333333333339</v>
      </c>
      <c r="AS817">
        <v>31</v>
      </c>
      <c r="AT817">
        <v>33</v>
      </c>
      <c r="AU817">
        <v>33</v>
      </c>
      <c r="AV817">
        <v>28</v>
      </c>
      <c r="AW817">
        <v>23</v>
      </c>
      <c r="AX817" s="9">
        <f t="shared" si="665"/>
        <v>2.099480773572127</v>
      </c>
      <c r="AY817" s="9">
        <f t="shared" si="666"/>
        <v>2.2349311460606516</v>
      </c>
      <c r="AZ817" s="9">
        <f t="shared" si="667"/>
        <v>2.2349311460606516</v>
      </c>
      <c r="BA817" s="9">
        <f t="shared" si="668"/>
        <v>1.8963052148393409</v>
      </c>
      <c r="BB817" s="9">
        <f t="shared" si="669"/>
        <v>1.5576792836180298</v>
      </c>
      <c r="BC817" s="33">
        <f t="shared" si="670"/>
        <v>12.788095238095238</v>
      </c>
      <c r="BD817" s="33">
        <f t="shared" si="671"/>
        <v>1.8434523809523811</v>
      </c>
      <c r="BE817" s="33">
        <f t="shared" si="672"/>
        <v>1.1886904761904762</v>
      </c>
      <c r="BF817" s="42">
        <f>BI817-BG817-BH817</f>
        <v>27</v>
      </c>
      <c r="BG817" s="43">
        <v>5</v>
      </c>
      <c r="BH817" s="43">
        <v>0</v>
      </c>
      <c r="BI817" s="43">
        <v>32</v>
      </c>
      <c r="BJ817" s="42">
        <f>BM817-BK817-BL817</f>
        <v>29</v>
      </c>
      <c r="BK817" s="43">
        <v>0</v>
      </c>
      <c r="BL817" s="43">
        <v>14</v>
      </c>
      <c r="BM817" s="43">
        <v>43</v>
      </c>
      <c r="BN817" s="34">
        <f t="shared" si="690"/>
        <v>4.6387611963157198</v>
      </c>
      <c r="BO817" s="34">
        <f t="shared" si="691"/>
        <v>10.472032198771283</v>
      </c>
      <c r="BP817" s="33">
        <v>4.8355560155081134</v>
      </c>
      <c r="BQ817" s="33">
        <v>0.42273340137314208</v>
      </c>
      <c r="BR817" s="33">
        <v>-1.7541171562989348</v>
      </c>
      <c r="BS817" s="33">
        <v>-1.2691515124164221</v>
      </c>
      <c r="BT817" s="33">
        <v>-3.5651466909926888</v>
      </c>
      <c r="BU817" s="9">
        <f t="shared" si="692"/>
        <v>-1.3301259428267902</v>
      </c>
      <c r="BV817" s="34">
        <f t="shared" si="693"/>
        <v>-3.0027675735423061</v>
      </c>
      <c r="BW817" s="33">
        <v>3.0657273899735111</v>
      </c>
      <c r="BX817" s="33">
        <v>0.15765438704257478</v>
      </c>
      <c r="BY817" s="33">
        <v>1.2938998127182342</v>
      </c>
      <c r="BZ817" s="33">
        <v>1.4516055494081885</v>
      </c>
      <c r="CA817" s="9">
        <f t="shared" si="694"/>
        <v>5.9688871391425096</v>
      </c>
      <c r="CB817" s="34">
        <f t="shared" si="695"/>
        <v>13.474799772313588</v>
      </c>
      <c r="CC817" s="47">
        <v>54.010390999999998</v>
      </c>
      <c r="CD817">
        <v>829596</v>
      </c>
      <c r="CE817" s="68">
        <f t="shared" si="673"/>
        <v>1214765.5714285714</v>
      </c>
      <c r="CF817" s="62">
        <v>16.899999999999999</v>
      </c>
      <c r="CG817" s="62">
        <v>19.100000000000001</v>
      </c>
      <c r="CH817" s="62">
        <v>-3</v>
      </c>
      <c r="CI817" s="62">
        <v>-0.5</v>
      </c>
      <c r="CJ817" s="63">
        <f t="shared" si="679"/>
        <v>-0.94720889113412476</v>
      </c>
      <c r="CK817" s="62">
        <v>0.2</v>
      </c>
      <c r="CL817" s="63">
        <f t="shared" si="680"/>
        <v>0.37888355645364991</v>
      </c>
      <c r="CM817" s="62">
        <v>-1.3</v>
      </c>
      <c r="CN817" t="s">
        <v>838</v>
      </c>
      <c r="CO817" t="s">
        <v>3489</v>
      </c>
      <c r="CQ817" t="s">
        <v>2393</v>
      </c>
      <c r="CR817">
        <v>71</v>
      </c>
      <c r="CS817">
        <v>182</v>
      </c>
      <c r="CT817">
        <v>18</v>
      </c>
      <c r="CU817" t="s">
        <v>3402</v>
      </c>
      <c r="CZ817" s="72">
        <v>1100000</v>
      </c>
      <c r="DA817">
        <v>0</v>
      </c>
    </row>
    <row r="818" spans="1:105" x14ac:dyDescent="0.2">
      <c r="A818" s="38" t="s">
        <v>2452</v>
      </c>
      <c r="B818" t="s">
        <v>962</v>
      </c>
      <c r="C818" t="s">
        <v>962</v>
      </c>
      <c r="D818" s="82" t="s">
        <v>962</v>
      </c>
      <c r="E818" t="str">
        <f t="shared" si="687"/>
        <v xml:space="preserve">Frolov, Alexander </v>
      </c>
      <c r="F818" t="s">
        <v>104</v>
      </c>
      <c r="G818" t="s">
        <v>1540</v>
      </c>
      <c r="H818">
        <v>82</v>
      </c>
      <c r="I818">
        <v>35</v>
      </c>
      <c r="J818">
        <v>36</v>
      </c>
      <c r="K818">
        <f>I818+J818</f>
        <v>71</v>
      </c>
      <c r="L818">
        <v>-8</v>
      </c>
      <c r="M818">
        <v>34</v>
      </c>
      <c r="N818">
        <v>195</v>
      </c>
      <c r="O818" s="4">
        <f t="shared" si="688"/>
        <v>0.17948717948717949</v>
      </c>
      <c r="P818">
        <v>2065</v>
      </c>
      <c r="Q818">
        <v>6</v>
      </c>
      <c r="R818">
        <v>0</v>
      </c>
      <c r="S818">
        <v>7</v>
      </c>
      <c r="T818">
        <v>12</v>
      </c>
      <c r="U818" s="4">
        <f t="shared" si="689"/>
        <v>0.36842105263157893</v>
      </c>
      <c r="V818" s="40">
        <v>0.4</v>
      </c>
      <c r="W818">
        <v>10</v>
      </c>
      <c r="X818">
        <v>18</v>
      </c>
      <c r="Y818">
        <v>1</v>
      </c>
      <c r="Z818">
        <v>2</v>
      </c>
      <c r="AA818">
        <f>I818-W818-Y818</f>
        <v>24</v>
      </c>
      <c r="AB818">
        <f>J818-X818-Z818</f>
        <v>16</v>
      </c>
      <c r="AC818" s="9">
        <f t="shared" si="653"/>
        <v>8.169934640522877</v>
      </c>
      <c r="AD818" s="9">
        <f t="shared" si="654"/>
        <v>14.705882352941176</v>
      </c>
      <c r="AE818" s="9">
        <f t="shared" si="655"/>
        <v>2.3907557444547751</v>
      </c>
      <c r="AF818" s="9">
        <f t="shared" si="656"/>
        <v>4.7815114889095502</v>
      </c>
      <c r="AG818" s="9">
        <f t="shared" si="657"/>
        <v>25.21265885580052</v>
      </c>
      <c r="AH818" s="9">
        <f t="shared" si="658"/>
        <v>16.808439237200346</v>
      </c>
      <c r="AI818" s="6">
        <f t="shared" si="659"/>
        <v>2.6788450034288047</v>
      </c>
      <c r="AJ818" s="6">
        <f t="shared" si="660"/>
        <v>8.0065359477124201</v>
      </c>
      <c r="AK818" s="6">
        <f t="shared" si="661"/>
        <v>1.4344534466728651</v>
      </c>
      <c r="AL818" s="6">
        <f t="shared" si="662"/>
        <v>2.8364241212775583</v>
      </c>
      <c r="AM818" s="6">
        <f t="shared" si="663"/>
        <v>0.49019607843137258</v>
      </c>
      <c r="AN818" s="6">
        <f t="shared" si="664"/>
        <v>10.041174126710056</v>
      </c>
      <c r="AO818" s="32">
        <v>1142.2833333333333</v>
      </c>
      <c r="AP818" s="32">
        <v>367.2</v>
      </c>
      <c r="AQ818" s="32">
        <v>125.48333333333332</v>
      </c>
      <c r="AR818" s="32">
        <v>1634.9666666666667</v>
      </c>
      <c r="AS818" s="40">
        <v>21</v>
      </c>
      <c r="AT818" s="40">
        <v>40</v>
      </c>
      <c r="AU818" s="40">
        <v>75</v>
      </c>
      <c r="AV818" s="40">
        <v>63</v>
      </c>
      <c r="AW818" s="40">
        <v>24</v>
      </c>
      <c r="AX818" s="9">
        <f t="shared" si="665"/>
        <v>0.77065791351505641</v>
      </c>
      <c r="AY818" s="9">
        <f t="shared" si="666"/>
        <v>1.4679198352667742</v>
      </c>
      <c r="AZ818" s="9">
        <f t="shared" si="667"/>
        <v>2.7523496911252012</v>
      </c>
      <c r="BA818" s="9">
        <f t="shared" si="668"/>
        <v>2.3119737405451692</v>
      </c>
      <c r="BB818" s="9">
        <f t="shared" si="669"/>
        <v>0.88075190116006441</v>
      </c>
      <c r="BC818" s="9">
        <f t="shared" si="670"/>
        <v>13.930284552845528</v>
      </c>
      <c r="BD818" s="9">
        <f t="shared" si="671"/>
        <v>1.5302845528455282</v>
      </c>
      <c r="BE818" s="9">
        <f t="shared" si="672"/>
        <v>4.4780487804878044</v>
      </c>
      <c r="BF818" s="3">
        <v>51</v>
      </c>
      <c r="BG818" s="3">
        <v>49</v>
      </c>
      <c r="BH818" s="3">
        <v>3</v>
      </c>
      <c r="BI818" s="3">
        <v>103</v>
      </c>
      <c r="BJ818" s="3">
        <v>54</v>
      </c>
      <c r="BK818" s="3">
        <v>3</v>
      </c>
      <c r="BL818" s="3">
        <v>21</v>
      </c>
      <c r="BM818" s="3">
        <v>78</v>
      </c>
      <c r="BN818" s="34">
        <f t="shared" si="690"/>
        <v>79.247547300862038</v>
      </c>
      <c r="BO818" s="34">
        <f t="shared" si="691"/>
        <v>96.940872149314401</v>
      </c>
      <c r="BP818" s="34">
        <v>34.193672930930987</v>
      </c>
      <c r="BQ818" s="34">
        <v>16.019987342481876</v>
      </c>
      <c r="BR818" s="34">
        <v>1.0794990152379427</v>
      </c>
      <c r="BS818" s="34">
        <v>2.625786357195246</v>
      </c>
      <c r="BT818" s="34">
        <v>8.028182146896766</v>
      </c>
      <c r="BU818" s="34">
        <f t="shared" si="692"/>
        <v>61.947127792742819</v>
      </c>
      <c r="BV818" s="34">
        <f t="shared" si="693"/>
        <v>75.777848020644043</v>
      </c>
      <c r="BW818" s="34">
        <v>6.9703865585825779</v>
      </c>
      <c r="BX818" s="34">
        <v>0.43298192703657051</v>
      </c>
      <c r="BY818" s="34">
        <v>0.55438382335140635</v>
      </c>
      <c r="BZ818" s="34">
        <v>9.3426671991486643</v>
      </c>
      <c r="CA818" s="34">
        <f t="shared" si="694"/>
        <v>17.300419508119219</v>
      </c>
      <c r="CB818" s="34">
        <f t="shared" si="695"/>
        <v>21.163024128670372</v>
      </c>
      <c r="CC818" s="15">
        <v>39</v>
      </c>
      <c r="CD818" s="7">
        <v>4442316</v>
      </c>
      <c r="CE818" s="68">
        <f t="shared" si="673"/>
        <v>4442316</v>
      </c>
      <c r="CF818" s="9">
        <v>38.299999999999997</v>
      </c>
      <c r="CG818" s="9">
        <v>32.9</v>
      </c>
      <c r="CH818" s="9">
        <v>9</v>
      </c>
      <c r="CI818" s="9">
        <v>8.5</v>
      </c>
      <c r="CJ818" s="9">
        <f t="shared" ref="CJ818:CJ849" si="696">CI818/(AO818+2*(AP818+AQ818))*2000</f>
        <v>7.9900359551618001</v>
      </c>
      <c r="CK818" s="9">
        <v>3.7</v>
      </c>
      <c r="CL818" s="9">
        <f t="shared" ref="CL818:CL849" si="697">CK818/(AO818+2*(AP818+AQ818))*2000</f>
        <v>3.4780156510704305</v>
      </c>
      <c r="CM818" s="9">
        <v>12.3</v>
      </c>
      <c r="CN818" t="s">
        <v>2442</v>
      </c>
      <c r="CO818" t="s">
        <v>2395</v>
      </c>
      <c r="CQ818" t="s">
        <v>2396</v>
      </c>
      <c r="CR818">
        <v>74</v>
      </c>
      <c r="CS818">
        <v>210</v>
      </c>
      <c r="CU818" t="s">
        <v>3401</v>
      </c>
      <c r="CV818" t="s">
        <v>2382</v>
      </c>
      <c r="CW818">
        <v>9</v>
      </c>
      <c r="CX818">
        <v>4</v>
      </c>
      <c r="CY818">
        <v>0</v>
      </c>
      <c r="CZ818" s="70"/>
      <c r="DA818">
        <v>0</v>
      </c>
    </row>
    <row r="819" spans="1:105" x14ac:dyDescent="0.2">
      <c r="A819" s="44" t="s">
        <v>2372</v>
      </c>
      <c r="B819" s="43" t="s">
        <v>962</v>
      </c>
      <c r="C819" s="43" t="s">
        <v>962</v>
      </c>
      <c r="D819" s="82" t="s">
        <v>962</v>
      </c>
      <c r="E819" s="42" t="str">
        <f t="shared" si="687"/>
        <v xml:space="preserve">Frolov, Alexander </v>
      </c>
      <c r="F819" s="42" t="s">
        <v>104</v>
      </c>
      <c r="G819" s="45" t="s">
        <v>1540</v>
      </c>
      <c r="H819" s="43">
        <v>71</v>
      </c>
      <c r="I819" s="64">
        <v>23</v>
      </c>
      <c r="J819" s="64">
        <v>44</v>
      </c>
      <c r="K819" s="64">
        <v>67</v>
      </c>
      <c r="L819" s="43">
        <v>1</v>
      </c>
      <c r="M819">
        <v>22</v>
      </c>
      <c r="N819">
        <v>160</v>
      </c>
      <c r="O819" s="4">
        <f t="shared" si="688"/>
        <v>0.14374999999999999</v>
      </c>
      <c r="Q819">
        <v>7</v>
      </c>
      <c r="R819">
        <v>0</v>
      </c>
      <c r="S819">
        <v>2</v>
      </c>
      <c r="T819">
        <v>9</v>
      </c>
      <c r="U819" s="4">
        <f t="shared" si="689"/>
        <v>0.18181818181818182</v>
      </c>
      <c r="V819">
        <v>0.2</v>
      </c>
      <c r="W819">
        <v>5</v>
      </c>
      <c r="X819">
        <v>13</v>
      </c>
      <c r="Y819">
        <v>0</v>
      </c>
      <c r="Z819">
        <v>0</v>
      </c>
      <c r="AA819">
        <v>18</v>
      </c>
      <c r="AB819">
        <v>31</v>
      </c>
      <c r="AC819" s="9">
        <f t="shared" si="653"/>
        <v>5.8256197812156127</v>
      </c>
      <c r="AD819" s="9">
        <f t="shared" si="654"/>
        <v>15.146611431160592</v>
      </c>
      <c r="AE819" s="9">
        <f t="shared" si="655"/>
        <v>0</v>
      </c>
      <c r="AF819" s="9">
        <f t="shared" si="656"/>
        <v>0</v>
      </c>
      <c r="AG819" s="9">
        <f t="shared" si="657"/>
        <v>20.327179760653735</v>
      </c>
      <c r="AH819" s="9">
        <f t="shared" si="658"/>
        <v>35.007920698903654</v>
      </c>
      <c r="AI819" s="58">
        <f t="shared" si="659"/>
        <v>3.3313989052182511</v>
      </c>
      <c r="AJ819" s="58">
        <f t="shared" si="660"/>
        <v>5.8256197812156127</v>
      </c>
      <c r="AK819" s="58">
        <f t="shared" si="661"/>
        <v>0</v>
      </c>
      <c r="AL819" s="58">
        <f t="shared" si="662"/>
        <v>2.9926125758740221</v>
      </c>
      <c r="AM819" s="58">
        <f t="shared" si="663"/>
        <v>1.1651239562431226</v>
      </c>
      <c r="AN819" s="58">
        <f t="shared" si="664"/>
        <v>4.1142857142857139</v>
      </c>
      <c r="AO819" s="56">
        <v>1062.6166666666666</v>
      </c>
      <c r="AP819" s="56">
        <v>257.48333333333335</v>
      </c>
      <c r="AQ819" s="56">
        <v>14.583333333333336</v>
      </c>
      <c r="AR819" s="57">
        <f>SUM(AO819:AQ819)</f>
        <v>1334.6833333333332</v>
      </c>
      <c r="AS819">
        <v>18</v>
      </c>
      <c r="AT819">
        <v>22</v>
      </c>
      <c r="AU819">
        <v>64</v>
      </c>
      <c r="AV819">
        <v>70</v>
      </c>
      <c r="AW819">
        <v>45</v>
      </c>
      <c r="AX819" s="9">
        <f t="shared" si="665"/>
        <v>0.80918070453665669</v>
      </c>
      <c r="AY819" s="9">
        <f t="shared" si="666"/>
        <v>0.98899863887813599</v>
      </c>
      <c r="AZ819" s="9">
        <f t="shared" si="667"/>
        <v>2.8770869494636684</v>
      </c>
      <c r="BA819" s="9">
        <f t="shared" si="668"/>
        <v>3.1468138509758874</v>
      </c>
      <c r="BB819" s="9">
        <f t="shared" si="669"/>
        <v>2.0229517613416417</v>
      </c>
      <c r="BC819" s="33">
        <f t="shared" si="670"/>
        <v>14.966431924882627</v>
      </c>
      <c r="BD819" s="33">
        <f t="shared" si="671"/>
        <v>0.20539906103286387</v>
      </c>
      <c r="BE819" s="33">
        <f t="shared" si="672"/>
        <v>3.6265258215962444</v>
      </c>
      <c r="BF819" s="42">
        <f>BI819-BG819-BH819</f>
        <v>59</v>
      </c>
      <c r="BG819" s="43">
        <v>25</v>
      </c>
      <c r="BH819" s="43">
        <v>0</v>
      </c>
      <c r="BI819" s="43">
        <v>84</v>
      </c>
      <c r="BJ819" s="42">
        <f>BM819-BK819-BL819</f>
        <v>53</v>
      </c>
      <c r="BK819" s="43">
        <v>5</v>
      </c>
      <c r="BL819" s="43">
        <v>1</v>
      </c>
      <c r="BM819" s="43">
        <v>59</v>
      </c>
      <c r="BN819" s="34">
        <f t="shared" si="690"/>
        <v>53.454771068431036</v>
      </c>
      <c r="BO819" s="34">
        <f t="shared" si="691"/>
        <v>80.101054285182812</v>
      </c>
      <c r="BP819" s="33">
        <v>43.212051976175196</v>
      </c>
      <c r="BQ819" s="33">
        <v>6.8207483029411131</v>
      </c>
      <c r="BR819" s="33">
        <v>-5.6558405533469385</v>
      </c>
      <c r="BS819" s="33">
        <v>-0.21146333446290175</v>
      </c>
      <c r="BT819" s="33">
        <v>-1.9475112289451679</v>
      </c>
      <c r="BU819" s="9">
        <f t="shared" si="692"/>
        <v>42.217985162361302</v>
      </c>
      <c r="BV819" s="34">
        <f t="shared" si="693"/>
        <v>63.262924032958594</v>
      </c>
      <c r="BW819" s="33">
        <v>3.9194038431441403</v>
      </c>
      <c r="BX819" s="33">
        <v>0.12822983113032665</v>
      </c>
      <c r="BY819" s="33">
        <v>0.86585578330954482</v>
      </c>
      <c r="BZ819" s="33">
        <v>6.3232964484857206</v>
      </c>
      <c r="CA819" s="9">
        <f t="shared" si="694"/>
        <v>11.236785906069732</v>
      </c>
      <c r="CB819" s="34">
        <f t="shared" si="695"/>
        <v>16.838130252224225</v>
      </c>
      <c r="CC819" s="47">
        <v>49.196846000000001</v>
      </c>
      <c r="CD819">
        <v>3351484</v>
      </c>
      <c r="CE819" s="68">
        <f t="shared" si="673"/>
        <v>3870728</v>
      </c>
      <c r="CF819" s="62">
        <v>31.4</v>
      </c>
      <c r="CG819" s="62">
        <v>26.2</v>
      </c>
      <c r="CH819" s="62">
        <v>14.4</v>
      </c>
      <c r="CI819" s="62">
        <v>10.4</v>
      </c>
      <c r="CJ819" s="63">
        <f t="shared" si="696"/>
        <v>12.945386650070018</v>
      </c>
      <c r="CK819" s="62">
        <v>3.7</v>
      </c>
      <c r="CL819" s="63">
        <f t="shared" si="697"/>
        <v>4.6055702505056795</v>
      </c>
      <c r="CM819" s="62">
        <v>13.5</v>
      </c>
      <c r="CN819" t="s">
        <v>1653</v>
      </c>
      <c r="CO819" t="s">
        <v>2395</v>
      </c>
      <c r="CQ819" t="s">
        <v>2396</v>
      </c>
      <c r="CR819">
        <v>74</v>
      </c>
      <c r="CS819">
        <v>210</v>
      </c>
      <c r="CT819">
        <v>24</v>
      </c>
      <c r="CU819" t="s">
        <v>3401</v>
      </c>
      <c r="CZ819" s="72">
        <v>2900000</v>
      </c>
      <c r="DA819">
        <v>0</v>
      </c>
    </row>
    <row r="820" spans="1:105" s="18" customFormat="1" x14ac:dyDescent="0.2">
      <c r="A820" s="38" t="s">
        <v>2452</v>
      </c>
      <c r="B820" t="s">
        <v>962</v>
      </c>
      <c r="C820" t="s">
        <v>962</v>
      </c>
      <c r="D820" s="82" t="s">
        <v>962</v>
      </c>
      <c r="E820" t="str">
        <f t="shared" si="687"/>
        <v xml:space="preserve">Kopitar, Anze </v>
      </c>
      <c r="F820" t="s">
        <v>254</v>
      </c>
      <c r="G820" t="s">
        <v>1537</v>
      </c>
      <c r="H820">
        <v>72</v>
      </c>
      <c r="I820">
        <v>20</v>
      </c>
      <c r="J820">
        <v>41</v>
      </c>
      <c r="K820">
        <f>I820+J820</f>
        <v>61</v>
      </c>
      <c r="L820">
        <v>-12</v>
      </c>
      <c r="M820">
        <v>24</v>
      </c>
      <c r="N820">
        <v>193</v>
      </c>
      <c r="O820" s="4">
        <f t="shared" si="688"/>
        <v>0.10362694300518134</v>
      </c>
      <c r="P820">
        <v>1895</v>
      </c>
      <c r="Q820">
        <v>1</v>
      </c>
      <c r="R820">
        <v>0</v>
      </c>
      <c r="S820">
        <v>555</v>
      </c>
      <c r="T820">
        <v>649</v>
      </c>
      <c r="U820" s="4">
        <f t="shared" si="689"/>
        <v>0.46096345514950166</v>
      </c>
      <c r="V820" s="40">
        <v>28.8</v>
      </c>
      <c r="W820">
        <v>7</v>
      </c>
      <c r="X820">
        <v>22</v>
      </c>
      <c r="Y820">
        <v>2</v>
      </c>
      <c r="Z820">
        <v>0</v>
      </c>
      <c r="AA820">
        <f>I820-W820-Y820</f>
        <v>11</v>
      </c>
      <c r="AB820">
        <f>J820-X820-Z820</f>
        <v>19</v>
      </c>
      <c r="AC820" s="9">
        <f t="shared" si="653"/>
        <v>6.3037822693616175</v>
      </c>
      <c r="AD820" s="9">
        <f t="shared" si="654"/>
        <v>19.811887132279367</v>
      </c>
      <c r="AE820" s="9">
        <f t="shared" si="655"/>
        <v>3.9726329728536744</v>
      </c>
      <c r="AF820" s="9">
        <f t="shared" si="656"/>
        <v>0</v>
      </c>
      <c r="AG820" s="9">
        <f t="shared" si="657"/>
        <v>13.27277907191098</v>
      </c>
      <c r="AH820" s="9">
        <f t="shared" si="658"/>
        <v>22.925709306028054</v>
      </c>
      <c r="AI820" s="6">
        <f t="shared" si="659"/>
        <v>2.4735633724925008</v>
      </c>
      <c r="AJ820" s="6">
        <f t="shared" si="660"/>
        <v>7.9247548529117475</v>
      </c>
      <c r="AK820" s="6">
        <f t="shared" si="661"/>
        <v>0.79452659457073493</v>
      </c>
      <c r="AL820" s="6">
        <f t="shared" si="662"/>
        <v>2.9562098841983544</v>
      </c>
      <c r="AM820" s="6">
        <f t="shared" si="663"/>
        <v>0.3602161296778067</v>
      </c>
      <c r="AN820" s="6">
        <f t="shared" si="664"/>
        <v>6.7534760538512471</v>
      </c>
      <c r="AO820" s="32">
        <v>994.51666666666665</v>
      </c>
      <c r="AP820" s="32">
        <v>333.13333333333333</v>
      </c>
      <c r="AQ820" s="32">
        <v>151.03333333333333</v>
      </c>
      <c r="AR820" s="32">
        <v>1478.6833333333334</v>
      </c>
      <c r="AS820" s="40">
        <v>33</v>
      </c>
      <c r="AT820" s="40">
        <v>55</v>
      </c>
      <c r="AU820" s="40">
        <v>82</v>
      </c>
      <c r="AV820" s="40">
        <v>37</v>
      </c>
      <c r="AW820" s="40">
        <v>41</v>
      </c>
      <c r="AX820" s="9">
        <f t="shared" si="665"/>
        <v>1.3390290911959963</v>
      </c>
      <c r="AY820" s="9">
        <f t="shared" si="666"/>
        <v>2.2317151519933276</v>
      </c>
      <c r="AZ820" s="9">
        <f t="shared" si="667"/>
        <v>3.327284408426415</v>
      </c>
      <c r="BA820" s="9">
        <f t="shared" si="668"/>
        <v>1.501335647704602</v>
      </c>
      <c r="BB820" s="9">
        <f t="shared" si="669"/>
        <v>1.6636422042132075</v>
      </c>
      <c r="BC820" s="9">
        <f t="shared" si="670"/>
        <v>13.812731481481482</v>
      </c>
      <c r="BD820" s="9">
        <f t="shared" si="671"/>
        <v>2.0976851851851852</v>
      </c>
      <c r="BE820" s="9">
        <f t="shared" si="672"/>
        <v>4.6268518518518515</v>
      </c>
      <c r="BF820" s="3">
        <v>41</v>
      </c>
      <c r="BG820" s="3">
        <v>44</v>
      </c>
      <c r="BH820" s="3">
        <v>2</v>
      </c>
      <c r="BI820" s="3">
        <v>87</v>
      </c>
      <c r="BJ820" s="3">
        <v>49</v>
      </c>
      <c r="BK820" s="3">
        <v>2</v>
      </c>
      <c r="BL820" s="3">
        <v>17</v>
      </c>
      <c r="BM820" s="3">
        <v>68</v>
      </c>
      <c r="BN820" s="34">
        <f t="shared" si="690"/>
        <v>65.842749728093665</v>
      </c>
      <c r="BO820" s="34">
        <f t="shared" si="691"/>
        <v>89.055916495206759</v>
      </c>
      <c r="BP820" s="34">
        <v>13.948504463863408</v>
      </c>
      <c r="BQ820" s="34">
        <v>14.243771468200636</v>
      </c>
      <c r="BR820" s="34">
        <v>0.97631177119743029</v>
      </c>
      <c r="BS820" s="34">
        <v>2.2548859542723072</v>
      </c>
      <c r="BT820" s="34">
        <v>10.969492255045566</v>
      </c>
      <c r="BU820" s="34">
        <f t="shared" si="692"/>
        <v>42.392965912579342</v>
      </c>
      <c r="BV820" s="34">
        <f t="shared" si="693"/>
        <v>57.338802645478758</v>
      </c>
      <c r="BW820" s="34">
        <v>5.4525290108502507</v>
      </c>
      <c r="BX820" s="34">
        <v>0.55398878265434748</v>
      </c>
      <c r="BY820" s="34">
        <v>6.4353095782434364</v>
      </c>
      <c r="BZ820" s="34">
        <v>11.007956443766288</v>
      </c>
      <c r="CA820" s="34">
        <f t="shared" si="694"/>
        <v>23.449783815514323</v>
      </c>
      <c r="CB820" s="34">
        <f t="shared" si="695"/>
        <v>31.717113849728008</v>
      </c>
      <c r="CC820" s="15">
        <v>36</v>
      </c>
      <c r="CD820" s="7">
        <v>2230753</v>
      </c>
      <c r="CE820" s="68">
        <f t="shared" si="673"/>
        <v>2540579.8055555555</v>
      </c>
      <c r="CF820" s="9">
        <v>33.200000000000003</v>
      </c>
      <c r="CG820" s="9">
        <v>28</v>
      </c>
      <c r="CH820" s="9">
        <v>2.6</v>
      </c>
      <c r="CI820" s="9">
        <v>5.6</v>
      </c>
      <c r="CJ820" s="9">
        <f t="shared" si="696"/>
        <v>5.7059887408615024</v>
      </c>
      <c r="CK820" s="9">
        <v>2.2999999999999998</v>
      </c>
      <c r="CL820" s="9">
        <f t="shared" si="697"/>
        <v>2.3435310899966884</v>
      </c>
      <c r="CM820" s="9">
        <v>7.9</v>
      </c>
      <c r="CN820" t="s">
        <v>3427</v>
      </c>
      <c r="CO820" t="s">
        <v>3428</v>
      </c>
      <c r="CP820"/>
      <c r="CQ820" t="s">
        <v>3429</v>
      </c>
      <c r="CR820">
        <v>76</v>
      </c>
      <c r="CS820">
        <v>220</v>
      </c>
      <c r="CT820">
        <v>11</v>
      </c>
      <c r="CU820" t="s">
        <v>3402</v>
      </c>
      <c r="CV820" t="s">
        <v>3090</v>
      </c>
      <c r="CW820">
        <v>9</v>
      </c>
      <c r="CX820">
        <v>5</v>
      </c>
      <c r="CY820">
        <v>2</v>
      </c>
      <c r="CZ820" s="70"/>
      <c r="DA820">
        <v>0</v>
      </c>
    </row>
    <row r="821" spans="1:105" x14ac:dyDescent="0.2">
      <c r="A821" s="44" t="s">
        <v>2372</v>
      </c>
      <c r="B821" s="43" t="s">
        <v>962</v>
      </c>
      <c r="C821" s="43" t="s">
        <v>962</v>
      </c>
      <c r="D821" s="82" t="s">
        <v>962</v>
      </c>
      <c r="E821" s="42" t="str">
        <f t="shared" si="687"/>
        <v xml:space="preserve">Kopitar, Anze </v>
      </c>
      <c r="F821" s="42" t="s">
        <v>254</v>
      </c>
      <c r="G821" s="45" t="s">
        <v>2373</v>
      </c>
      <c r="H821" s="43">
        <v>82</v>
      </c>
      <c r="I821" s="64">
        <v>32</v>
      </c>
      <c r="J821" s="64">
        <v>45</v>
      </c>
      <c r="K821" s="64">
        <v>77</v>
      </c>
      <c r="L821" s="43">
        <v>-15</v>
      </c>
      <c r="M821">
        <v>22</v>
      </c>
      <c r="N821">
        <v>201</v>
      </c>
      <c r="O821" s="4">
        <f t="shared" si="688"/>
        <v>0.15920398009950248</v>
      </c>
      <c r="Q821">
        <v>3</v>
      </c>
      <c r="R821">
        <v>0</v>
      </c>
      <c r="S821">
        <v>566</v>
      </c>
      <c r="T821">
        <v>584</v>
      </c>
      <c r="U821" s="4">
        <f t="shared" si="689"/>
        <v>0.49217391304347824</v>
      </c>
      <c r="V821">
        <v>25</v>
      </c>
      <c r="W821">
        <v>12</v>
      </c>
      <c r="X821">
        <v>22</v>
      </c>
      <c r="Y821">
        <v>2</v>
      </c>
      <c r="Z821">
        <v>2</v>
      </c>
      <c r="AA821">
        <v>18</v>
      </c>
      <c r="AB821">
        <v>21</v>
      </c>
      <c r="AC821" s="9">
        <f t="shared" si="653"/>
        <v>10.81135191951549</v>
      </c>
      <c r="AD821" s="9">
        <f t="shared" si="654"/>
        <v>19.820811852445065</v>
      </c>
      <c r="AE821" s="9">
        <f t="shared" si="655"/>
        <v>6.3257775434897203</v>
      </c>
      <c r="AF821" s="9">
        <f t="shared" si="656"/>
        <v>6.3257775434897203</v>
      </c>
      <c r="AG821" s="9">
        <f t="shared" si="657"/>
        <v>17.027090942533569</v>
      </c>
      <c r="AH821" s="9">
        <f t="shared" si="658"/>
        <v>19.864939432955829</v>
      </c>
      <c r="AI821" s="58">
        <f t="shared" si="659"/>
        <v>2.5540636413800351</v>
      </c>
      <c r="AJ821" s="58">
        <f t="shared" si="660"/>
        <v>7.9283247409780264</v>
      </c>
      <c r="AK821" s="58">
        <f t="shared" si="661"/>
        <v>2.5303110173958885</v>
      </c>
      <c r="AL821" s="58">
        <f t="shared" si="662"/>
        <v>3.3581207136663425</v>
      </c>
      <c r="AM821" s="58">
        <f t="shared" si="663"/>
        <v>0.36037839731718302</v>
      </c>
      <c r="AN821" s="58">
        <f t="shared" si="664"/>
        <v>9.4886663152345818</v>
      </c>
      <c r="AO821" s="56">
        <v>1268.5666666666666</v>
      </c>
      <c r="AP821" s="56">
        <v>332.98333333333335</v>
      </c>
      <c r="AQ821" s="56">
        <v>94.85</v>
      </c>
      <c r="AR821" s="57">
        <f>SUM(AO821:AQ821)</f>
        <v>1696.3999999999999</v>
      </c>
      <c r="AS821">
        <v>40</v>
      </c>
      <c r="AT821">
        <v>47</v>
      </c>
      <c r="AU821">
        <v>81</v>
      </c>
      <c r="AV821">
        <v>85</v>
      </c>
      <c r="AW821">
        <v>52</v>
      </c>
      <c r="AX821" s="9">
        <f t="shared" si="665"/>
        <v>1.4147606696533839</v>
      </c>
      <c r="AY821" s="9">
        <f t="shared" si="666"/>
        <v>1.6623437868427258</v>
      </c>
      <c r="AZ821" s="9">
        <f t="shared" si="667"/>
        <v>2.864890356048102</v>
      </c>
      <c r="BA821" s="9">
        <f t="shared" si="668"/>
        <v>3.0063664230134406</v>
      </c>
      <c r="BB821" s="9">
        <f t="shared" si="669"/>
        <v>1.8391888705493991</v>
      </c>
      <c r="BC821" s="33">
        <f t="shared" si="670"/>
        <v>15.470325203252031</v>
      </c>
      <c r="BD821" s="33">
        <f t="shared" si="671"/>
        <v>1.1567073170731708</v>
      </c>
      <c r="BE821" s="33">
        <f t="shared" si="672"/>
        <v>4.060772357723577</v>
      </c>
      <c r="BF821" s="42">
        <f>BI821-BG821-BH821</f>
        <v>54</v>
      </c>
      <c r="BG821" s="43">
        <v>44</v>
      </c>
      <c r="BH821" s="43">
        <v>4</v>
      </c>
      <c r="BI821" s="43">
        <v>102</v>
      </c>
      <c r="BJ821" s="42">
        <f>BM821-BK821-BL821</f>
        <v>71</v>
      </c>
      <c r="BK821" s="43">
        <v>2</v>
      </c>
      <c r="BL821" s="43">
        <v>15</v>
      </c>
      <c r="BM821" s="43">
        <v>88</v>
      </c>
      <c r="BN821" s="34">
        <f t="shared" si="690"/>
        <v>83.068443688002688</v>
      </c>
      <c r="BO821" s="34">
        <f t="shared" si="691"/>
        <v>97.934972515919227</v>
      </c>
      <c r="BP821" s="33">
        <v>27.539676856693816</v>
      </c>
      <c r="BQ821" s="33">
        <v>24.319016608118787</v>
      </c>
      <c r="BR821" s="33">
        <v>4.4823390784493062</v>
      </c>
      <c r="BS821" s="33">
        <v>5.9781633470485573</v>
      </c>
      <c r="BT821" s="33">
        <v>6.6571283892193129</v>
      </c>
      <c r="BU821" s="9">
        <f t="shared" si="692"/>
        <v>68.976324279529777</v>
      </c>
      <c r="BV821" s="34">
        <f t="shared" si="693"/>
        <v>81.320825606613738</v>
      </c>
      <c r="BW821" s="33">
        <v>2.4341797563212877</v>
      </c>
      <c r="BX821" s="33">
        <v>0.79229625825861849</v>
      </c>
      <c r="BY821" s="33">
        <v>0.99140877719726195</v>
      </c>
      <c r="BZ821" s="33">
        <v>9.8742346166957393</v>
      </c>
      <c r="CA821" s="9">
        <f t="shared" si="694"/>
        <v>14.092119408472907</v>
      </c>
      <c r="CB821" s="34">
        <f t="shared" si="695"/>
        <v>16.614146909305482</v>
      </c>
      <c r="CC821" s="47">
        <v>33.612510999999998</v>
      </c>
      <c r="CD821">
        <v>3090123</v>
      </c>
      <c r="CE821" s="68">
        <f t="shared" si="673"/>
        <v>3090123</v>
      </c>
      <c r="CF821" s="62">
        <v>39.200000000000003</v>
      </c>
      <c r="CG821" s="62">
        <v>33.200000000000003</v>
      </c>
      <c r="CH821" s="62">
        <v>-1.6</v>
      </c>
      <c r="CI821" s="62">
        <v>11.5</v>
      </c>
      <c r="CJ821" s="63">
        <f t="shared" si="696"/>
        <v>10.827435780752269</v>
      </c>
      <c r="CK821" s="62">
        <v>1.4</v>
      </c>
      <c r="CL821" s="63">
        <f t="shared" si="697"/>
        <v>1.3181226167872326</v>
      </c>
      <c r="CM821" s="62">
        <v>13.2</v>
      </c>
      <c r="CN821" t="s">
        <v>1702</v>
      </c>
      <c r="CO821" t="s">
        <v>3428</v>
      </c>
      <c r="CQ821" t="s">
        <v>3429</v>
      </c>
      <c r="CR821">
        <v>76</v>
      </c>
      <c r="CS821">
        <v>220</v>
      </c>
      <c r="CT821">
        <v>11</v>
      </c>
      <c r="CU821" t="s">
        <v>3402</v>
      </c>
      <c r="CZ821" s="72">
        <v>955866.66666666663</v>
      </c>
      <c r="DA821">
        <v>0</v>
      </c>
    </row>
    <row r="822" spans="1:105" x14ac:dyDescent="0.2">
      <c r="A822" s="44" t="s">
        <v>2372</v>
      </c>
      <c r="B822" s="43"/>
      <c r="C822" s="43" t="s">
        <v>962</v>
      </c>
      <c r="D822" s="42" t="s">
        <v>962</v>
      </c>
      <c r="E822" s="42" t="str">
        <f t="shared" si="687"/>
        <v xml:space="preserve">Murray, Brady </v>
      </c>
      <c r="F822" s="42" t="s">
        <v>377</v>
      </c>
      <c r="G822" s="45" t="s">
        <v>1540</v>
      </c>
      <c r="H822" s="43">
        <v>4</v>
      </c>
      <c r="I822" s="64">
        <v>1</v>
      </c>
      <c r="J822" s="64">
        <v>0</v>
      </c>
      <c r="K822" s="64">
        <v>1</v>
      </c>
      <c r="L822" s="43">
        <v>-2</v>
      </c>
      <c r="M822">
        <v>6</v>
      </c>
      <c r="N822">
        <v>2</v>
      </c>
      <c r="O822" s="4">
        <f t="shared" si="688"/>
        <v>0.5</v>
      </c>
      <c r="Q822">
        <v>0</v>
      </c>
      <c r="R822">
        <v>0</v>
      </c>
      <c r="S822">
        <v>16</v>
      </c>
      <c r="T822">
        <v>15</v>
      </c>
      <c r="U822" s="4">
        <f t="shared" si="689"/>
        <v>0.5161290322580645</v>
      </c>
      <c r="V822">
        <v>12.8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 s="9">
        <f t="shared" si="653"/>
        <v>0</v>
      </c>
      <c r="AD822" s="9">
        <f t="shared" si="654"/>
        <v>0</v>
      </c>
      <c r="AE822" s="9">
        <f t="shared" si="655"/>
        <v>0</v>
      </c>
      <c r="AF822" s="9">
        <f t="shared" si="656"/>
        <v>0</v>
      </c>
      <c r="AG822" s="9">
        <f t="shared" si="657"/>
        <v>30.405405405405403</v>
      </c>
      <c r="AH822" s="9">
        <f t="shared" si="658"/>
        <v>0</v>
      </c>
      <c r="AI822" s="58">
        <f t="shared" si="659"/>
        <v>1.5202702702702702</v>
      </c>
      <c r="AJ822" s="58">
        <f t="shared" si="660"/>
        <v>0</v>
      </c>
      <c r="AK822" s="58">
        <f t="shared" si="661"/>
        <v>0</v>
      </c>
      <c r="AL822" s="58">
        <f t="shared" si="662"/>
        <v>4.5608108108108105</v>
      </c>
      <c r="AM822" s="58">
        <f t="shared" si="663"/>
        <v>0</v>
      </c>
      <c r="AN822" s="58">
        <f t="shared" si="664"/>
        <v>0</v>
      </c>
      <c r="AO822" s="56">
        <v>39.466666666666669</v>
      </c>
      <c r="AP822" s="56">
        <v>1.4166666666666667</v>
      </c>
      <c r="AQ822" s="56">
        <v>4.333333333333333</v>
      </c>
      <c r="AR822" s="57">
        <f>SUM(AO822:AQ822)</f>
        <v>45.216666666666669</v>
      </c>
      <c r="AS822">
        <v>2</v>
      </c>
      <c r="AT822">
        <v>6</v>
      </c>
      <c r="AU822">
        <v>1</v>
      </c>
      <c r="AV822">
        <v>2</v>
      </c>
      <c r="AW822">
        <v>0</v>
      </c>
      <c r="AX822" s="9">
        <f t="shared" si="665"/>
        <v>2.6538886841135274</v>
      </c>
      <c r="AY822" s="9">
        <f t="shared" si="666"/>
        <v>7.9616660523405818</v>
      </c>
      <c r="AZ822" s="9">
        <f t="shared" si="667"/>
        <v>1.3269443420567637</v>
      </c>
      <c r="BA822" s="9">
        <f t="shared" si="668"/>
        <v>2.6538886841135274</v>
      </c>
      <c r="BB822" s="9">
        <f t="shared" si="669"/>
        <v>0</v>
      </c>
      <c r="BC822" s="33">
        <f t="shared" si="670"/>
        <v>9.8666666666666671</v>
      </c>
      <c r="BD822" s="33">
        <f t="shared" si="671"/>
        <v>1.0833333333333333</v>
      </c>
      <c r="BE822" s="33">
        <f t="shared" si="672"/>
        <v>0.35416666666666669</v>
      </c>
      <c r="BF822" s="42">
        <f>BI822-BG822-BH822</f>
        <v>1</v>
      </c>
      <c r="BG822" s="43">
        <v>0</v>
      </c>
      <c r="BH822" s="43">
        <v>0</v>
      </c>
      <c r="BI822" s="43">
        <v>1</v>
      </c>
      <c r="BJ822" s="42">
        <f>BM822-BK822-BL822</f>
        <v>3</v>
      </c>
      <c r="BK822" s="43">
        <v>0</v>
      </c>
      <c r="BL822" s="43">
        <v>0</v>
      </c>
      <c r="BM822" s="43">
        <v>3</v>
      </c>
      <c r="BN822" s="34">
        <f t="shared" si="690"/>
        <v>-0.40834557066992128</v>
      </c>
      <c r="BO822" s="34">
        <f t="shared" si="691"/>
        <v>-18.061728153479745</v>
      </c>
      <c r="BP822" s="33">
        <v>1.1694585993576145</v>
      </c>
      <c r="BQ822" s="33">
        <v>-6.879343725136057E-2</v>
      </c>
      <c r="BR822" s="33">
        <v>-0.31406047755097188</v>
      </c>
      <c r="BS822" s="33">
        <v>-6.2834819383262228E-2</v>
      </c>
      <c r="BT822" s="33">
        <v>0</v>
      </c>
      <c r="BU822" s="9">
        <f t="shared" si="692"/>
        <v>0.72376986517201991</v>
      </c>
      <c r="BV822" s="34">
        <f t="shared" si="693"/>
        <v>32.013410918039952</v>
      </c>
      <c r="BW822" s="33">
        <v>-0.15071837988188333</v>
      </c>
      <c r="BX822" s="33">
        <v>4.0095117216847774E-3</v>
      </c>
      <c r="BY822" s="33">
        <v>0.41956837137959868</v>
      </c>
      <c r="BZ822" s="33">
        <v>-1.4049749390613413</v>
      </c>
      <c r="CA822" s="9">
        <f t="shared" si="694"/>
        <v>-1.1321154358419412</v>
      </c>
      <c r="CB822" s="34">
        <f t="shared" si="695"/>
        <v>-50.0751390715197</v>
      </c>
      <c r="CE822" s="68">
        <f t="shared" si="673"/>
        <v>165000</v>
      </c>
      <c r="CF822" s="62">
        <v>1</v>
      </c>
      <c r="CG822" s="62">
        <v>1</v>
      </c>
      <c r="CH822" s="62">
        <v>-1.6</v>
      </c>
      <c r="CI822" s="62">
        <v>0</v>
      </c>
      <c r="CJ822" s="63">
        <f t="shared" si="696"/>
        <v>0</v>
      </c>
      <c r="CK822" s="62">
        <v>-0.2</v>
      </c>
      <c r="CL822" s="63">
        <f t="shared" si="697"/>
        <v>-7.8482668410725962</v>
      </c>
      <c r="CM822" s="62">
        <v>-0.2</v>
      </c>
      <c r="CN822" t="s">
        <v>1733</v>
      </c>
      <c r="CO822" t="s">
        <v>1267</v>
      </c>
      <c r="CP822" t="s">
        <v>3134</v>
      </c>
      <c r="CQ822" t="s">
        <v>2400</v>
      </c>
      <c r="CR822">
        <v>70</v>
      </c>
      <c r="CS822">
        <v>185</v>
      </c>
      <c r="CT822">
        <v>15</v>
      </c>
      <c r="CU822" t="s">
        <v>3402</v>
      </c>
      <c r="CV822" t="s">
        <v>3090</v>
      </c>
      <c r="CZ822" s="72">
        <v>942400</v>
      </c>
      <c r="DA822">
        <v>0</v>
      </c>
    </row>
    <row r="823" spans="1:105" x14ac:dyDescent="0.2">
      <c r="A823" s="44" t="s">
        <v>2372</v>
      </c>
      <c r="B823" s="43"/>
      <c r="C823" s="43" t="s">
        <v>962</v>
      </c>
      <c r="D823" s="82" t="s">
        <v>962</v>
      </c>
      <c r="E823" s="42" t="str">
        <f t="shared" si="687"/>
        <v xml:space="preserve">Boyle, Brian </v>
      </c>
      <c r="F823" s="42" t="s">
        <v>2516</v>
      </c>
      <c r="G823" s="45" t="s">
        <v>2373</v>
      </c>
      <c r="H823" s="43">
        <v>8</v>
      </c>
      <c r="I823" s="64">
        <v>4</v>
      </c>
      <c r="J823" s="64">
        <v>1</v>
      </c>
      <c r="K823" s="64">
        <v>5</v>
      </c>
      <c r="L823" s="43">
        <v>4</v>
      </c>
      <c r="M823">
        <v>4</v>
      </c>
      <c r="N823">
        <v>19</v>
      </c>
      <c r="O823" s="4">
        <f t="shared" si="688"/>
        <v>0.21052631578947367</v>
      </c>
      <c r="Q823">
        <v>0</v>
      </c>
      <c r="R823">
        <v>0</v>
      </c>
      <c r="S823">
        <v>37</v>
      </c>
      <c r="T823">
        <v>43</v>
      </c>
      <c r="U823" s="4">
        <f t="shared" si="689"/>
        <v>0.46250000000000002</v>
      </c>
      <c r="V823">
        <v>16.7</v>
      </c>
      <c r="W823">
        <v>0</v>
      </c>
      <c r="X823">
        <v>0</v>
      </c>
      <c r="Y823">
        <v>0</v>
      </c>
      <c r="Z823">
        <v>0</v>
      </c>
      <c r="AA823">
        <v>4</v>
      </c>
      <c r="AB823">
        <v>1</v>
      </c>
      <c r="AC823" s="9">
        <f t="shared" si="653"/>
        <v>0</v>
      </c>
      <c r="AD823" s="9">
        <f t="shared" si="654"/>
        <v>0</v>
      </c>
      <c r="AE823" s="9">
        <f t="shared" si="655"/>
        <v>0</v>
      </c>
      <c r="AF823" s="9">
        <f t="shared" si="656"/>
        <v>0</v>
      </c>
      <c r="AG823" s="9">
        <f t="shared" si="657"/>
        <v>51.45613721636591</v>
      </c>
      <c r="AH823" s="9">
        <f t="shared" si="658"/>
        <v>12.864034304091478</v>
      </c>
      <c r="AI823" s="58">
        <f t="shared" si="659"/>
        <v>5.1456137216365914</v>
      </c>
      <c r="AJ823" s="58">
        <f t="shared" si="660"/>
        <v>0</v>
      </c>
      <c r="AK823" s="58">
        <f t="shared" si="661"/>
        <v>0</v>
      </c>
      <c r="AL823" s="58">
        <f t="shared" si="662"/>
        <v>2.5728068608182957</v>
      </c>
      <c r="AM823" s="58">
        <f t="shared" si="663"/>
        <v>0</v>
      </c>
      <c r="AN823" s="58">
        <f t="shared" si="664"/>
        <v>0</v>
      </c>
      <c r="AO823" s="56">
        <v>93.283333333333331</v>
      </c>
      <c r="AP823" s="56">
        <v>15.716666666666667</v>
      </c>
      <c r="AQ823" s="56">
        <v>0</v>
      </c>
      <c r="AR823" s="57">
        <f>SUM(AO823:AQ823)</f>
        <v>109</v>
      </c>
      <c r="AS823">
        <v>2</v>
      </c>
      <c r="AT823">
        <v>10</v>
      </c>
      <c r="AU823">
        <v>1</v>
      </c>
      <c r="AV823">
        <v>0</v>
      </c>
      <c r="AW823">
        <v>1</v>
      </c>
      <c r="AX823" s="9">
        <f t="shared" si="665"/>
        <v>1.1009174311926606</v>
      </c>
      <c r="AY823" s="9">
        <f t="shared" si="666"/>
        <v>5.5045871559633035</v>
      </c>
      <c r="AZ823" s="9">
        <f t="shared" si="667"/>
        <v>0.55045871559633031</v>
      </c>
      <c r="BA823" s="9">
        <f t="shared" si="668"/>
        <v>0</v>
      </c>
      <c r="BB823" s="9">
        <f t="shared" si="669"/>
        <v>0.55045871559633031</v>
      </c>
      <c r="BC823" s="33">
        <f t="shared" si="670"/>
        <v>11.660416666666666</v>
      </c>
      <c r="BD823" s="33">
        <f t="shared" si="671"/>
        <v>0</v>
      </c>
      <c r="BE823" s="33">
        <f t="shared" si="672"/>
        <v>1.9645833333333333</v>
      </c>
      <c r="BF823" s="42">
        <f>BI823-BG823-BH823</f>
        <v>8</v>
      </c>
      <c r="BG823" s="43">
        <v>0</v>
      </c>
      <c r="BH823" s="43">
        <v>0</v>
      </c>
      <c r="BI823" s="43">
        <v>8</v>
      </c>
      <c r="BJ823" s="42">
        <f>BM823-BK823-BL823</f>
        <v>4</v>
      </c>
      <c r="BK823" s="43">
        <v>0</v>
      </c>
      <c r="BL823" s="43">
        <v>0</v>
      </c>
      <c r="BM823" s="43">
        <v>4</v>
      </c>
      <c r="BN823" s="34">
        <f t="shared" si="690"/>
        <v>7.2186784822175953</v>
      </c>
      <c r="BO823" s="34">
        <f t="shared" si="691"/>
        <v>132.45281618747882</v>
      </c>
      <c r="BP823" s="33">
        <v>7.2079760134260553</v>
      </c>
      <c r="BQ823" s="33">
        <v>-0.76320248621215325</v>
      </c>
      <c r="BR823" s="33">
        <v>0.32725358690578082</v>
      </c>
      <c r="BS823" s="33">
        <v>0</v>
      </c>
      <c r="BT823" s="33">
        <v>0</v>
      </c>
      <c r="BU823" s="9">
        <f t="shared" si="692"/>
        <v>6.7720271141196831</v>
      </c>
      <c r="BV823" s="34">
        <f t="shared" si="693"/>
        <v>124.25737824072813</v>
      </c>
      <c r="BW823" s="33">
        <v>0.56470183192472534</v>
      </c>
      <c r="BX823" s="33">
        <v>4.4481994747632286E-2</v>
      </c>
      <c r="BY823" s="33">
        <v>0</v>
      </c>
      <c r="BZ823" s="33">
        <v>-0.16253245857444532</v>
      </c>
      <c r="CA823" s="9">
        <f t="shared" si="694"/>
        <v>0.44665136809791228</v>
      </c>
      <c r="CB823" s="34">
        <f t="shared" si="695"/>
        <v>8.195437946750685</v>
      </c>
      <c r="CE823" s="68">
        <f t="shared" si="673"/>
        <v>165000</v>
      </c>
      <c r="CF823" s="62">
        <v>2.6</v>
      </c>
      <c r="CG823" s="62">
        <v>2.6</v>
      </c>
      <c r="CH823" s="62">
        <v>5.2</v>
      </c>
      <c r="CI823" s="62">
        <v>1</v>
      </c>
      <c r="CJ823" s="63">
        <f t="shared" si="696"/>
        <v>16.036349057864491</v>
      </c>
      <c r="CK823" s="62">
        <v>1</v>
      </c>
      <c r="CL823" s="63">
        <f t="shared" si="697"/>
        <v>16.036349057864491</v>
      </c>
      <c r="CM823" s="62">
        <v>2</v>
      </c>
      <c r="CN823" t="s">
        <v>1758</v>
      </c>
      <c r="CO823" t="s">
        <v>3029</v>
      </c>
      <c r="CP823" t="s">
        <v>2441</v>
      </c>
      <c r="CQ823" t="s">
        <v>2414</v>
      </c>
      <c r="CR823">
        <v>78</v>
      </c>
      <c r="CS823">
        <v>222</v>
      </c>
      <c r="CT823">
        <v>22</v>
      </c>
      <c r="CU823" t="s">
        <v>3402</v>
      </c>
      <c r="CV823" t="s">
        <v>3090</v>
      </c>
      <c r="CZ823" s="72">
        <v>835000</v>
      </c>
      <c r="DA823">
        <v>0</v>
      </c>
    </row>
    <row r="824" spans="1:105" x14ac:dyDescent="0.2">
      <c r="A824" s="38" t="s">
        <v>2452</v>
      </c>
      <c r="B824" t="s">
        <v>970</v>
      </c>
      <c r="D824" t="s">
        <v>962</v>
      </c>
      <c r="E824" t="str">
        <f t="shared" si="687"/>
        <v xml:space="preserve">Gauthier, Denis </v>
      </c>
      <c r="F824" t="s">
        <v>1350</v>
      </c>
      <c r="G824" t="s">
        <v>1524</v>
      </c>
      <c r="H824">
        <v>43</v>
      </c>
      <c r="I824">
        <v>0</v>
      </c>
      <c r="J824">
        <v>4</v>
      </c>
      <c r="K824">
        <f>I824+J824</f>
        <v>4</v>
      </c>
      <c r="L824">
        <v>-11</v>
      </c>
      <c r="M824">
        <v>45</v>
      </c>
      <c r="N824">
        <v>23</v>
      </c>
      <c r="O824" s="4">
        <f t="shared" si="688"/>
        <v>0</v>
      </c>
      <c r="P824">
        <v>916</v>
      </c>
      <c r="Q824">
        <v>0</v>
      </c>
      <c r="R824">
        <v>0</v>
      </c>
      <c r="S824">
        <v>0</v>
      </c>
      <c r="T824">
        <v>0</v>
      </c>
      <c r="U824" s="4">
        <f t="shared" si="689"/>
        <v>0</v>
      </c>
      <c r="V824" s="40">
        <v>0</v>
      </c>
      <c r="W824">
        <v>0</v>
      </c>
      <c r="X824">
        <v>0</v>
      </c>
      <c r="Y824">
        <v>0</v>
      </c>
      <c r="Z824">
        <v>2</v>
      </c>
      <c r="AA824">
        <f>I824-W824-Y824</f>
        <v>0</v>
      </c>
      <c r="AB824">
        <f>J824-X824-Z824</f>
        <v>2</v>
      </c>
      <c r="AC824" s="9">
        <f t="shared" si="653"/>
        <v>0</v>
      </c>
      <c r="AD824" s="9">
        <f t="shared" si="654"/>
        <v>0</v>
      </c>
      <c r="AE824" s="9">
        <f t="shared" si="655"/>
        <v>0</v>
      </c>
      <c r="AF824" s="9">
        <f t="shared" si="656"/>
        <v>3.0431107354184284</v>
      </c>
      <c r="AG824" s="9">
        <f t="shared" si="657"/>
        <v>0</v>
      </c>
      <c r="AH824" s="9">
        <f t="shared" si="658"/>
        <v>4.6430644225188624</v>
      </c>
      <c r="AI824" s="6">
        <f t="shared" si="659"/>
        <v>2.3215322112594312</v>
      </c>
      <c r="AJ824" s="6">
        <f t="shared" si="660"/>
        <v>0</v>
      </c>
      <c r="AK824" s="6">
        <f t="shared" si="661"/>
        <v>1.5215553677092142</v>
      </c>
      <c r="AL824" s="6">
        <f t="shared" si="662"/>
        <v>4.2948345908299483</v>
      </c>
      <c r="AM824" s="6">
        <f t="shared" si="663"/>
        <v>0</v>
      </c>
      <c r="AN824" s="6">
        <f t="shared" si="664"/>
        <v>5.7819103972950137</v>
      </c>
      <c r="AO824" s="32">
        <v>516.9</v>
      </c>
      <c r="AP824" s="32">
        <v>2</v>
      </c>
      <c r="AQ824" s="32">
        <v>197.16666666666663</v>
      </c>
      <c r="AR824" s="32">
        <v>716.06666666666661</v>
      </c>
      <c r="AS824" s="40">
        <v>87</v>
      </c>
      <c r="AT824" s="40">
        <v>111</v>
      </c>
      <c r="AU824" s="40">
        <v>10</v>
      </c>
      <c r="AV824" s="40">
        <v>21</v>
      </c>
      <c r="AW824" s="40">
        <v>6</v>
      </c>
      <c r="AX824" s="9">
        <f t="shared" si="665"/>
        <v>7.2898240387301003</v>
      </c>
      <c r="AY824" s="9">
        <f t="shared" si="666"/>
        <v>9.300809980448749</v>
      </c>
      <c r="AZ824" s="9">
        <f t="shared" si="667"/>
        <v>0.83791080904943671</v>
      </c>
      <c r="BA824" s="9">
        <f t="shared" si="668"/>
        <v>1.7596126990038172</v>
      </c>
      <c r="BB824" s="9">
        <f t="shared" si="669"/>
        <v>0.50274648542966216</v>
      </c>
      <c r="BC824" s="9">
        <f t="shared" si="670"/>
        <v>12.02093023255814</v>
      </c>
      <c r="BD824" s="9">
        <f t="shared" si="671"/>
        <v>4.5852713178294566</v>
      </c>
      <c r="BE824" s="9">
        <f t="shared" si="672"/>
        <v>4.6511627906976744E-2</v>
      </c>
      <c r="BF824" s="3">
        <v>20</v>
      </c>
      <c r="BG824" s="3">
        <v>0</v>
      </c>
      <c r="BH824" s="3">
        <v>5</v>
      </c>
      <c r="BI824" s="3">
        <v>25</v>
      </c>
      <c r="BJ824" s="3">
        <v>37</v>
      </c>
      <c r="BK824" s="3">
        <v>0</v>
      </c>
      <c r="BL824" s="3">
        <v>19</v>
      </c>
      <c r="BM824" s="3">
        <v>56</v>
      </c>
      <c r="BN824" s="34">
        <f t="shared" si="690"/>
        <v>2.495102764870718</v>
      </c>
      <c r="BO824" s="34">
        <f t="shared" si="691"/>
        <v>6.9689119212476998</v>
      </c>
      <c r="BP824" s="34">
        <v>-2.4733743141204481</v>
      </c>
      <c r="BQ824" s="34">
        <v>-7.191107388488778E-2</v>
      </c>
      <c r="BR824" s="34">
        <v>-0.24171928752537311</v>
      </c>
      <c r="BS824" s="34">
        <v>1.0081453427479237</v>
      </c>
      <c r="BT824" s="34">
        <v>0</v>
      </c>
      <c r="BU824" s="34">
        <f t="shared" si="692"/>
        <v>-1.7788593327827851</v>
      </c>
      <c r="BV824" s="34">
        <f t="shared" si="693"/>
        <v>-4.9684182090572158</v>
      </c>
      <c r="BW824" s="34">
        <v>-1.9547480604462364</v>
      </c>
      <c r="BX824" s="34">
        <v>7.0326568881046811E-2</v>
      </c>
      <c r="BY824" s="34">
        <v>11.502280724340713</v>
      </c>
      <c r="BZ824" s="34">
        <v>-5.3438971351220195</v>
      </c>
      <c r="CA824" s="34">
        <f t="shared" si="694"/>
        <v>4.2739620976535031</v>
      </c>
      <c r="CB824" s="34">
        <f t="shared" si="695"/>
        <v>11.937330130304916</v>
      </c>
      <c r="CC824" s="15">
        <v>27</v>
      </c>
      <c r="CD824" s="7">
        <v>165000</v>
      </c>
      <c r="CE824" s="68">
        <f t="shared" si="673"/>
        <v>165000</v>
      </c>
      <c r="CF824" s="9">
        <v>12.2</v>
      </c>
      <c r="CG824" s="9">
        <v>20.6</v>
      </c>
      <c r="CH824" s="9">
        <v>-5.3</v>
      </c>
      <c r="CI824" s="9">
        <v>-1.6</v>
      </c>
      <c r="CJ824" s="9">
        <f t="shared" si="696"/>
        <v>-3.4963761518009986</v>
      </c>
      <c r="CK824" s="9">
        <v>0.2</v>
      </c>
      <c r="CL824" s="9">
        <f t="shared" si="697"/>
        <v>0.43704701897512482</v>
      </c>
      <c r="CM824" s="9">
        <v>-1.3</v>
      </c>
      <c r="CN824" t="s">
        <v>2684</v>
      </c>
      <c r="CO824" t="s">
        <v>3417</v>
      </c>
      <c r="CP824" t="s">
        <v>2399</v>
      </c>
      <c r="CQ824" t="s">
        <v>2400</v>
      </c>
      <c r="CR824">
        <v>75</v>
      </c>
      <c r="CS824">
        <v>224</v>
      </c>
      <c r="CU824" t="s">
        <v>3402</v>
      </c>
      <c r="CV824" t="s">
        <v>2382</v>
      </c>
      <c r="CW824">
        <v>0</v>
      </c>
      <c r="CX824">
        <v>0</v>
      </c>
      <c r="CY824">
        <v>0</v>
      </c>
      <c r="CZ824" s="70"/>
      <c r="DA824">
        <v>0</v>
      </c>
    </row>
    <row r="825" spans="1:105" x14ac:dyDescent="0.2">
      <c r="A825" s="38" t="s">
        <v>2452</v>
      </c>
      <c r="B825" t="s">
        <v>962</v>
      </c>
      <c r="C825" t="s">
        <v>962</v>
      </c>
      <c r="D825" t="s">
        <v>962</v>
      </c>
      <c r="E825" t="str">
        <f t="shared" si="687"/>
        <v xml:space="preserve">Armstrong, Derek </v>
      </c>
      <c r="F825" t="s">
        <v>2461</v>
      </c>
      <c r="G825" t="s">
        <v>1537</v>
      </c>
      <c r="H825">
        <v>67</v>
      </c>
      <c r="I825">
        <v>11</v>
      </c>
      <c r="J825">
        <v>33</v>
      </c>
      <c r="K825">
        <f>I825+J825</f>
        <v>44</v>
      </c>
      <c r="L825">
        <v>13</v>
      </c>
      <c r="M825">
        <v>62</v>
      </c>
      <c r="N825">
        <v>109</v>
      </c>
      <c r="O825" s="4">
        <f t="shared" si="688"/>
        <v>0.10091743119266056</v>
      </c>
      <c r="P825">
        <v>1506</v>
      </c>
      <c r="Q825">
        <v>0</v>
      </c>
      <c r="R825">
        <v>0</v>
      </c>
      <c r="S825">
        <v>403</v>
      </c>
      <c r="T825">
        <v>439</v>
      </c>
      <c r="U825" s="4">
        <f t="shared" si="689"/>
        <v>0.47862232779097386</v>
      </c>
      <c r="V825" s="40">
        <v>21.4</v>
      </c>
      <c r="W825">
        <v>3</v>
      </c>
      <c r="X825">
        <v>6</v>
      </c>
      <c r="Y825">
        <v>0</v>
      </c>
      <c r="Z825">
        <v>0</v>
      </c>
      <c r="AA825">
        <f>I825-W825-Y825</f>
        <v>8</v>
      </c>
      <c r="AB825">
        <f>J825-X825-Z825</f>
        <v>27</v>
      </c>
      <c r="AC825" s="9">
        <f t="shared" si="653"/>
        <v>4.9586776859504136</v>
      </c>
      <c r="AD825" s="9">
        <f t="shared" si="654"/>
        <v>9.9173553719008272</v>
      </c>
      <c r="AE825" s="9">
        <f t="shared" si="655"/>
        <v>0</v>
      </c>
      <c r="AF825" s="9">
        <f t="shared" si="656"/>
        <v>0</v>
      </c>
      <c r="AG825" s="9">
        <f t="shared" si="657"/>
        <v>11.747190667509637</v>
      </c>
      <c r="AH825" s="9">
        <f t="shared" si="658"/>
        <v>39.646768502845021</v>
      </c>
      <c r="AI825" s="6">
        <f t="shared" si="659"/>
        <v>3.37731731690902</v>
      </c>
      <c r="AJ825" s="6">
        <f t="shared" si="660"/>
        <v>4.6280991735537196</v>
      </c>
      <c r="AK825" s="6">
        <f t="shared" si="661"/>
        <v>0</v>
      </c>
      <c r="AL825" s="6">
        <f t="shared" si="662"/>
        <v>2.3494381335019274</v>
      </c>
      <c r="AM825" s="6">
        <f t="shared" si="663"/>
        <v>0</v>
      </c>
      <c r="AN825" s="6">
        <f t="shared" si="664"/>
        <v>17.252396166134186</v>
      </c>
      <c r="AO825" s="32">
        <v>817.2166666666667</v>
      </c>
      <c r="AP825" s="32">
        <v>181.5</v>
      </c>
      <c r="AQ825" s="32">
        <v>10.433333333333334</v>
      </c>
      <c r="AR825" s="32">
        <v>1009.15</v>
      </c>
      <c r="AS825" s="40">
        <v>18</v>
      </c>
      <c r="AT825" s="40">
        <v>58</v>
      </c>
      <c r="AU825" s="40">
        <v>46</v>
      </c>
      <c r="AV825" s="40">
        <v>43</v>
      </c>
      <c r="AW825" s="40">
        <v>15</v>
      </c>
      <c r="AX825" s="9">
        <f t="shared" si="665"/>
        <v>1.0702076004558292</v>
      </c>
      <c r="AY825" s="9">
        <f t="shared" si="666"/>
        <v>3.4484467125798939</v>
      </c>
      <c r="AZ825" s="9">
        <f t="shared" si="667"/>
        <v>2.7349749789426747</v>
      </c>
      <c r="BA825" s="9">
        <f t="shared" si="668"/>
        <v>2.5566070455333696</v>
      </c>
      <c r="BB825" s="9">
        <f t="shared" si="669"/>
        <v>0.89183966704652429</v>
      </c>
      <c r="BC825" s="9">
        <f t="shared" si="670"/>
        <v>12.197263681592041</v>
      </c>
      <c r="BD825" s="9">
        <f t="shared" si="671"/>
        <v>0.15572139303482588</v>
      </c>
      <c r="BE825" s="9">
        <f t="shared" si="672"/>
        <v>2.7089552238805972</v>
      </c>
      <c r="BF825" s="3">
        <v>46</v>
      </c>
      <c r="BG825" s="3">
        <v>14</v>
      </c>
      <c r="BH825" s="3">
        <v>0</v>
      </c>
      <c r="BI825" s="3">
        <v>60</v>
      </c>
      <c r="BJ825" s="3">
        <v>32</v>
      </c>
      <c r="BK825" s="3">
        <v>0</v>
      </c>
      <c r="BL825" s="3">
        <v>3</v>
      </c>
      <c r="BM825" s="3">
        <v>35</v>
      </c>
      <c r="BN825" s="34">
        <f t="shared" si="690"/>
        <v>22.762696819770674</v>
      </c>
      <c r="BO825" s="34">
        <f t="shared" si="691"/>
        <v>45.112613228500571</v>
      </c>
      <c r="BP825" s="34">
        <v>19.742857886487265</v>
      </c>
      <c r="BQ825" s="34">
        <v>0.70377192262930455</v>
      </c>
      <c r="BR825" s="34">
        <v>0.66629886311282782</v>
      </c>
      <c r="BS825" s="34">
        <v>-0.1275332300614295</v>
      </c>
      <c r="BT825" s="34">
        <v>-0.41522869841093768</v>
      </c>
      <c r="BU825" s="34">
        <f t="shared" si="692"/>
        <v>20.570166743757028</v>
      </c>
      <c r="BV825" s="34">
        <f t="shared" si="693"/>
        <v>40.767312577430566</v>
      </c>
      <c r="BW825" s="34">
        <v>8.4634146363699561</v>
      </c>
      <c r="BX825" s="34">
        <v>0.54518661373968691</v>
      </c>
      <c r="BY825" s="34">
        <v>-0.82787449252388168</v>
      </c>
      <c r="BZ825" s="34">
        <v>-5.9881966815721173</v>
      </c>
      <c r="CA825" s="34">
        <f t="shared" si="694"/>
        <v>2.1925300760136457</v>
      </c>
      <c r="CB825" s="34">
        <f t="shared" si="695"/>
        <v>4.3453006510700005</v>
      </c>
      <c r="CC825" s="15">
        <v>55</v>
      </c>
      <c r="CD825" s="7">
        <v>1630960</v>
      </c>
      <c r="CE825" s="68">
        <f t="shared" si="673"/>
        <v>1996100.2985074627</v>
      </c>
      <c r="CF825" s="9">
        <v>21.7</v>
      </c>
      <c r="CG825" s="9">
        <v>19.3</v>
      </c>
      <c r="CH825" s="9">
        <v>23.8</v>
      </c>
      <c r="CI825" s="9">
        <v>4.5999999999999996</v>
      </c>
      <c r="CJ825" s="9">
        <f t="shared" si="696"/>
        <v>7.6597516131270362</v>
      </c>
      <c r="CK825" s="9">
        <v>5.4</v>
      </c>
      <c r="CL825" s="9">
        <f t="shared" si="697"/>
        <v>8.9918823284534799</v>
      </c>
      <c r="CM825" s="9">
        <v>10</v>
      </c>
      <c r="CN825" t="s">
        <v>2974</v>
      </c>
      <c r="CO825" t="s">
        <v>3170</v>
      </c>
      <c r="CP825" t="s">
        <v>2427</v>
      </c>
      <c r="CQ825" t="s">
        <v>2400</v>
      </c>
      <c r="CR825">
        <v>72</v>
      </c>
      <c r="CS825">
        <v>190</v>
      </c>
      <c r="CT825">
        <v>7</v>
      </c>
      <c r="CU825" t="s">
        <v>3401</v>
      </c>
      <c r="CV825" t="s">
        <v>2382</v>
      </c>
      <c r="CW825">
        <v>1</v>
      </c>
      <c r="CX825">
        <v>0</v>
      </c>
      <c r="CY825">
        <v>0</v>
      </c>
      <c r="CZ825" s="70"/>
      <c r="DA825">
        <v>0</v>
      </c>
    </row>
    <row r="826" spans="1:105" x14ac:dyDescent="0.2">
      <c r="A826" s="44" t="s">
        <v>2372</v>
      </c>
      <c r="B826" s="43" t="s">
        <v>962</v>
      </c>
      <c r="C826" s="43" t="s">
        <v>962</v>
      </c>
      <c r="D826" s="42" t="s">
        <v>962</v>
      </c>
      <c r="E826" s="42" t="str">
        <f t="shared" si="687"/>
        <v xml:space="preserve">Armstrong, Derek </v>
      </c>
      <c r="F826" s="42" t="s">
        <v>2461</v>
      </c>
      <c r="G826" s="45" t="s">
        <v>2373</v>
      </c>
      <c r="H826" s="43">
        <v>77</v>
      </c>
      <c r="I826" s="64">
        <v>8</v>
      </c>
      <c r="J826" s="64">
        <v>27</v>
      </c>
      <c r="K826" s="64">
        <v>35</v>
      </c>
      <c r="L826" s="43">
        <v>4</v>
      </c>
      <c r="M826">
        <v>63</v>
      </c>
      <c r="N826">
        <v>118</v>
      </c>
      <c r="O826" s="4">
        <f t="shared" si="688"/>
        <v>6.7796610169491525E-2</v>
      </c>
      <c r="Q826">
        <v>2</v>
      </c>
      <c r="R826">
        <v>0</v>
      </c>
      <c r="S826">
        <v>380</v>
      </c>
      <c r="T826">
        <v>370</v>
      </c>
      <c r="U826" s="4">
        <f t="shared" si="689"/>
        <v>0.50666666666666671</v>
      </c>
      <c r="V826">
        <v>17.2</v>
      </c>
      <c r="W826">
        <v>1</v>
      </c>
      <c r="X826">
        <v>7</v>
      </c>
      <c r="Y826">
        <v>0</v>
      </c>
      <c r="Z826">
        <v>0</v>
      </c>
      <c r="AA826">
        <v>7</v>
      </c>
      <c r="AB826">
        <v>20</v>
      </c>
      <c r="AC826" s="9">
        <f t="shared" si="653"/>
        <v>2.3249806251614569</v>
      </c>
      <c r="AD826" s="9">
        <f t="shared" si="654"/>
        <v>16.2748643761302</v>
      </c>
      <c r="AE826" s="9">
        <f t="shared" si="655"/>
        <v>0</v>
      </c>
      <c r="AF826" s="9">
        <f t="shared" si="656"/>
        <v>0</v>
      </c>
      <c r="AG826" s="9">
        <f t="shared" si="657"/>
        <v>9.4567970728961441</v>
      </c>
      <c r="AH826" s="9">
        <f t="shared" si="658"/>
        <v>27.019420208274695</v>
      </c>
      <c r="AI826" s="58">
        <f t="shared" si="659"/>
        <v>2.9045876723895301</v>
      </c>
      <c r="AJ826" s="58">
        <f t="shared" si="660"/>
        <v>4.6499612503229137</v>
      </c>
      <c r="AK826" s="58">
        <f t="shared" si="661"/>
        <v>0</v>
      </c>
      <c r="AL826" s="58">
        <f t="shared" si="662"/>
        <v>2.5668449197860963</v>
      </c>
      <c r="AM826" s="58">
        <f t="shared" si="663"/>
        <v>0.46499612503229143</v>
      </c>
      <c r="AN826" s="58">
        <f t="shared" si="664"/>
        <v>0</v>
      </c>
      <c r="AO826" s="56">
        <v>888.25</v>
      </c>
      <c r="AP826" s="56">
        <v>129.03333333333333</v>
      </c>
      <c r="AQ826" s="56">
        <v>5.45</v>
      </c>
      <c r="AR826" s="57">
        <f>SUM(AO826:AQ826)</f>
        <v>1022.7333333333333</v>
      </c>
      <c r="AS826">
        <v>29</v>
      </c>
      <c r="AT826">
        <v>106</v>
      </c>
      <c r="AU826">
        <v>41</v>
      </c>
      <c r="AV826">
        <v>43</v>
      </c>
      <c r="AW826">
        <v>19</v>
      </c>
      <c r="AX826" s="9">
        <f t="shared" si="665"/>
        <v>1.7013232514177694</v>
      </c>
      <c r="AY826" s="9">
        <f t="shared" si="666"/>
        <v>6.2186298155270192</v>
      </c>
      <c r="AZ826" s="9">
        <f t="shared" si="667"/>
        <v>2.4053190795906394</v>
      </c>
      <c r="BA826" s="9">
        <f t="shared" si="668"/>
        <v>2.5226517176194512</v>
      </c>
      <c r="BB826" s="9">
        <f t="shared" si="669"/>
        <v>1.1146600612737108</v>
      </c>
      <c r="BC826" s="33">
        <f t="shared" si="670"/>
        <v>11.535714285714286</v>
      </c>
      <c r="BD826" s="33">
        <f t="shared" si="671"/>
        <v>7.0779220779220775E-2</v>
      </c>
      <c r="BE826" s="33">
        <f t="shared" si="672"/>
        <v>1.6757575757575758</v>
      </c>
      <c r="BF826" s="42">
        <f>BI826-BG826-BH826</f>
        <v>43</v>
      </c>
      <c r="BG826" s="43">
        <v>10</v>
      </c>
      <c r="BH826" s="43">
        <v>0</v>
      </c>
      <c r="BI826" s="43">
        <v>53</v>
      </c>
      <c r="BJ826" s="42">
        <f>BM826-BK826-BL826</f>
        <v>38</v>
      </c>
      <c r="BK826" s="43">
        <v>1</v>
      </c>
      <c r="BL826" s="43">
        <v>0</v>
      </c>
      <c r="BM826" s="43">
        <v>39</v>
      </c>
      <c r="BN826" s="34">
        <f t="shared" si="690"/>
        <v>20.26592040569064</v>
      </c>
      <c r="BO826" s="34">
        <f t="shared" si="691"/>
        <v>39.6308983880268</v>
      </c>
      <c r="BP826" s="33">
        <v>12.744631527908766</v>
      </c>
      <c r="BQ826" s="33">
        <v>2.6367702842893683</v>
      </c>
      <c r="BR826" s="33">
        <v>0.48675060330753284</v>
      </c>
      <c r="BS826" s="33">
        <v>-7.9026868993564411E-2</v>
      </c>
      <c r="BT826" s="33">
        <v>0</v>
      </c>
      <c r="BU826" s="9">
        <f t="shared" si="692"/>
        <v>15.789125546512103</v>
      </c>
      <c r="BV826" s="34">
        <f t="shared" si="693"/>
        <v>30.876329209006133</v>
      </c>
      <c r="BW826" s="33">
        <v>5.4034263742358108</v>
      </c>
      <c r="BX826" s="33">
        <v>0.21506808251442297</v>
      </c>
      <c r="BY826" s="33">
        <v>0.52768791323511077</v>
      </c>
      <c r="BZ826" s="33">
        <v>-1.669387510806809</v>
      </c>
      <c r="CA826" s="9">
        <f t="shared" si="694"/>
        <v>4.4767948591785363</v>
      </c>
      <c r="CB826" s="34">
        <f t="shared" si="695"/>
        <v>8.7545691790206686</v>
      </c>
      <c r="CC826" s="47">
        <v>47.113621000000002</v>
      </c>
      <c r="CD826">
        <v>1009425</v>
      </c>
      <c r="CE826" s="68">
        <f t="shared" si="673"/>
        <v>1074972.0779220778</v>
      </c>
      <c r="CF826" s="62">
        <v>22</v>
      </c>
      <c r="CG826" s="62">
        <v>19.899999999999999</v>
      </c>
      <c r="CH826" s="62">
        <v>13.1</v>
      </c>
      <c r="CI826" s="62">
        <v>2.2999999999999998</v>
      </c>
      <c r="CJ826" s="63">
        <f t="shared" si="696"/>
        <v>3.9750550890786802</v>
      </c>
      <c r="CK826" s="62">
        <v>3.1</v>
      </c>
      <c r="CL826" s="63">
        <f t="shared" si="697"/>
        <v>5.3576829461495254</v>
      </c>
      <c r="CM826" s="62">
        <v>5.3</v>
      </c>
      <c r="CN826" t="s">
        <v>1885</v>
      </c>
      <c r="CO826" t="s">
        <v>3170</v>
      </c>
      <c r="CP826" t="s">
        <v>2427</v>
      </c>
      <c r="CQ826" t="s">
        <v>2400</v>
      </c>
      <c r="CR826">
        <v>72</v>
      </c>
      <c r="CS826">
        <v>190</v>
      </c>
      <c r="CT826">
        <v>7</v>
      </c>
      <c r="CU826" t="s">
        <v>3401</v>
      </c>
      <c r="CZ826" s="72">
        <v>1500000</v>
      </c>
      <c r="DA826">
        <v>0</v>
      </c>
    </row>
    <row r="827" spans="1:105" x14ac:dyDescent="0.2">
      <c r="A827" s="38" t="s">
        <v>2452</v>
      </c>
      <c r="B827" t="s">
        <v>962</v>
      </c>
      <c r="C827" t="s">
        <v>962</v>
      </c>
      <c r="D827" s="82" t="s">
        <v>962</v>
      </c>
      <c r="E827" t="str">
        <f t="shared" si="687"/>
        <v xml:space="preserve">Brown, Dustin </v>
      </c>
      <c r="F827" t="s">
        <v>2534</v>
      </c>
      <c r="G827" t="s">
        <v>1540</v>
      </c>
      <c r="H827">
        <v>81</v>
      </c>
      <c r="I827">
        <v>17</v>
      </c>
      <c r="J827">
        <v>29</v>
      </c>
      <c r="K827">
        <f>I827+J827</f>
        <v>46</v>
      </c>
      <c r="L827">
        <v>-21</v>
      </c>
      <c r="M827">
        <v>54</v>
      </c>
      <c r="N827">
        <v>195</v>
      </c>
      <c r="O827" s="4">
        <f t="shared" si="688"/>
        <v>8.7179487179487175E-2</v>
      </c>
      <c r="P827">
        <v>2051</v>
      </c>
      <c r="Q827">
        <v>1</v>
      </c>
      <c r="R827">
        <v>0</v>
      </c>
      <c r="S827">
        <v>38</v>
      </c>
      <c r="T827">
        <v>39</v>
      </c>
      <c r="U827" s="4">
        <f t="shared" si="689"/>
        <v>0.4935064935064935</v>
      </c>
      <c r="V827" s="40">
        <v>1.6</v>
      </c>
      <c r="W827">
        <v>13</v>
      </c>
      <c r="X827">
        <v>12</v>
      </c>
      <c r="Y827">
        <v>0</v>
      </c>
      <c r="Z827">
        <v>1</v>
      </c>
      <c r="AA827">
        <f>I827-W827-Y827</f>
        <v>4</v>
      </c>
      <c r="AB827">
        <f>J827-X827-Z827</f>
        <v>16</v>
      </c>
      <c r="AC827" s="9">
        <f t="shared" si="653"/>
        <v>13.075547608404113</v>
      </c>
      <c r="AD827" s="9">
        <f t="shared" si="654"/>
        <v>12.06973625391149</v>
      </c>
      <c r="AE827" s="9">
        <f t="shared" si="655"/>
        <v>0</v>
      </c>
      <c r="AF827" s="9">
        <f t="shared" si="656"/>
        <v>1.5566894404566285</v>
      </c>
      <c r="AG827" s="9">
        <f t="shared" si="657"/>
        <v>4.6838407494145198</v>
      </c>
      <c r="AH827" s="9">
        <f t="shared" si="658"/>
        <v>18.735362997658079</v>
      </c>
      <c r="AI827" s="6">
        <f t="shared" si="659"/>
        <v>2.1077283372365341</v>
      </c>
      <c r="AJ827" s="6">
        <f t="shared" si="660"/>
        <v>7.4430040232454182</v>
      </c>
      <c r="AK827" s="6">
        <f t="shared" si="661"/>
        <v>0.31133788809132573</v>
      </c>
      <c r="AL827" s="6">
        <f t="shared" si="662"/>
        <v>3.1030444964871196</v>
      </c>
      <c r="AM827" s="6">
        <f t="shared" si="663"/>
        <v>0.40232454179704963</v>
      </c>
      <c r="AN827" s="6">
        <f t="shared" si="664"/>
        <v>9.0287987546484469</v>
      </c>
      <c r="AO827" s="32">
        <v>1024.8</v>
      </c>
      <c r="AP827" s="32">
        <v>298.26666666666665</v>
      </c>
      <c r="AQ827" s="32">
        <v>192.7166666666667</v>
      </c>
      <c r="AR827" s="32">
        <v>1515.7833333333333</v>
      </c>
      <c r="AS827" s="40">
        <v>31</v>
      </c>
      <c r="AT827" s="40">
        <v>258</v>
      </c>
      <c r="AU827" s="40">
        <v>78</v>
      </c>
      <c r="AV827" s="40">
        <v>41</v>
      </c>
      <c r="AW827" s="40">
        <v>24</v>
      </c>
      <c r="AX827" s="9">
        <f t="shared" si="665"/>
        <v>1.2270883041771581</v>
      </c>
      <c r="AY827" s="9">
        <f t="shared" si="666"/>
        <v>10.212541370248607</v>
      </c>
      <c r="AZ827" s="9">
        <f t="shared" si="667"/>
        <v>3.0875125072844622</v>
      </c>
      <c r="BA827" s="9">
        <f t="shared" si="668"/>
        <v>1.6229232410084995</v>
      </c>
      <c r="BB827" s="9">
        <f t="shared" si="669"/>
        <v>0.95000384839521923</v>
      </c>
      <c r="BC827" s="9">
        <f t="shared" si="670"/>
        <v>12.651851851851852</v>
      </c>
      <c r="BD827" s="9">
        <f t="shared" si="671"/>
        <v>2.3792181069958853</v>
      </c>
      <c r="BE827" s="9">
        <f t="shared" si="672"/>
        <v>3.6823045267489709</v>
      </c>
      <c r="BF827" s="3">
        <v>36</v>
      </c>
      <c r="BG827" s="3">
        <v>37</v>
      </c>
      <c r="BH827" s="3">
        <v>1</v>
      </c>
      <c r="BI827" s="3">
        <v>74</v>
      </c>
      <c r="BJ827" s="3">
        <v>53</v>
      </c>
      <c r="BK827" s="3">
        <v>2</v>
      </c>
      <c r="BL827" s="3">
        <v>29</v>
      </c>
      <c r="BM827" s="3">
        <v>84</v>
      </c>
      <c r="BN827" s="34">
        <f t="shared" si="690"/>
        <v>36.34220330865471</v>
      </c>
      <c r="BO827" s="34">
        <f t="shared" si="691"/>
        <v>47.95171250331034</v>
      </c>
      <c r="BP827" s="34">
        <v>-2.3339498330373969</v>
      </c>
      <c r="BQ827" s="34">
        <v>18.290160008050822</v>
      </c>
      <c r="BR827" s="34">
        <v>1.0008073247043279</v>
      </c>
      <c r="BS827" s="34">
        <v>-1.652658486666545</v>
      </c>
      <c r="BT827" s="34">
        <v>8.4433945049002457</v>
      </c>
      <c r="BU827" s="34">
        <f t="shared" si="692"/>
        <v>23.747753517951452</v>
      </c>
      <c r="BV827" s="34">
        <f t="shared" si="693"/>
        <v>31.333968378881924</v>
      </c>
      <c r="BW827" s="34">
        <v>5.0953159626010889</v>
      </c>
      <c r="BX827" s="34">
        <v>0.44925688220040577</v>
      </c>
      <c r="BY827" s="34">
        <v>3.1177586955921281</v>
      </c>
      <c r="BZ827" s="34">
        <v>3.9321182503096361</v>
      </c>
      <c r="CA827" s="34">
        <f t="shared" si="694"/>
        <v>12.594449790703258</v>
      </c>
      <c r="CB827" s="34">
        <f t="shared" si="695"/>
        <v>16.617744124428416</v>
      </c>
      <c r="CC827" s="15">
        <v>25</v>
      </c>
      <c r="CD827" s="7">
        <v>1095974</v>
      </c>
      <c r="CE827" s="68">
        <f t="shared" si="673"/>
        <v>1109504.5432098766</v>
      </c>
      <c r="CF827" s="9">
        <v>32.1</v>
      </c>
      <c r="CG827" s="9">
        <v>31</v>
      </c>
      <c r="CH827" s="9">
        <v>-8.1</v>
      </c>
      <c r="CI827" s="9">
        <v>1.1000000000000001</v>
      </c>
      <c r="CJ827" s="9">
        <f t="shared" si="696"/>
        <v>1.0962908825141604</v>
      </c>
      <c r="CK827" s="9">
        <v>0.5</v>
      </c>
      <c r="CL827" s="9">
        <f t="shared" si="697"/>
        <v>0.49831403750643655</v>
      </c>
      <c r="CM827" s="9">
        <v>1.6</v>
      </c>
      <c r="CN827" t="s">
        <v>3479</v>
      </c>
      <c r="CO827" t="s">
        <v>3480</v>
      </c>
      <c r="CP827" t="s">
        <v>3131</v>
      </c>
      <c r="CQ827" t="s">
        <v>2414</v>
      </c>
      <c r="CR827">
        <v>72</v>
      </c>
      <c r="CS827">
        <v>200</v>
      </c>
      <c r="CU827" t="s">
        <v>3401</v>
      </c>
      <c r="CV827" t="s">
        <v>2382</v>
      </c>
      <c r="CW827">
        <v>8</v>
      </c>
      <c r="CX827">
        <v>4</v>
      </c>
      <c r="CY827">
        <v>1</v>
      </c>
      <c r="CZ827" s="70"/>
      <c r="DA827">
        <v>0</v>
      </c>
    </row>
    <row r="828" spans="1:105" s="18" customFormat="1" x14ac:dyDescent="0.2">
      <c r="A828" s="44" t="s">
        <v>2372</v>
      </c>
      <c r="B828" s="43" t="s">
        <v>962</v>
      </c>
      <c r="C828" s="43" t="s">
        <v>962</v>
      </c>
      <c r="D828" s="82" t="s">
        <v>962</v>
      </c>
      <c r="E828" s="42" t="str">
        <f t="shared" si="687"/>
        <v xml:space="preserve">Brown, Dustin </v>
      </c>
      <c r="F828" s="42" t="s">
        <v>2534</v>
      </c>
      <c r="G828" s="45" t="s">
        <v>2379</v>
      </c>
      <c r="H828" s="43">
        <v>78</v>
      </c>
      <c r="I828" s="64">
        <v>33</v>
      </c>
      <c r="J828" s="64">
        <v>27</v>
      </c>
      <c r="K828" s="64">
        <v>60</v>
      </c>
      <c r="L828" s="43">
        <v>-13</v>
      </c>
      <c r="M828">
        <v>55</v>
      </c>
      <c r="N828">
        <v>219</v>
      </c>
      <c r="O828" s="4">
        <f t="shared" si="688"/>
        <v>0.15068493150684931</v>
      </c>
      <c r="P828"/>
      <c r="Q828">
        <v>4</v>
      </c>
      <c r="R828">
        <v>0</v>
      </c>
      <c r="S828">
        <v>20</v>
      </c>
      <c r="T828">
        <v>20</v>
      </c>
      <c r="U828" s="4">
        <f t="shared" si="689"/>
        <v>0.5</v>
      </c>
      <c r="V828">
        <v>0.9</v>
      </c>
      <c r="W828">
        <v>12</v>
      </c>
      <c r="X828">
        <v>10</v>
      </c>
      <c r="Y828">
        <v>2</v>
      </c>
      <c r="Z828">
        <v>2</v>
      </c>
      <c r="AA828">
        <v>19</v>
      </c>
      <c r="AB828">
        <v>15</v>
      </c>
      <c r="AC828" s="9">
        <f t="shared" si="653"/>
        <v>12.418789168056115</v>
      </c>
      <c r="AD828" s="9">
        <f t="shared" si="654"/>
        <v>10.348990973380095</v>
      </c>
      <c r="AE828" s="9">
        <f t="shared" si="655"/>
        <v>4.03995062282572</v>
      </c>
      <c r="AF828" s="9">
        <f t="shared" si="656"/>
        <v>4.03995062282572</v>
      </c>
      <c r="AG828" s="9">
        <f t="shared" si="657"/>
        <v>19.919912631962141</v>
      </c>
      <c r="AH828" s="9">
        <f t="shared" si="658"/>
        <v>15.726246814706954</v>
      </c>
      <c r="AI828" s="58">
        <f t="shared" si="659"/>
        <v>2.4113578449217328</v>
      </c>
      <c r="AJ828" s="58">
        <f t="shared" si="660"/>
        <v>8.0722129592364738</v>
      </c>
      <c r="AK828" s="58">
        <f t="shared" si="661"/>
        <v>2.01997531141286</v>
      </c>
      <c r="AL828" s="58">
        <f t="shared" si="662"/>
        <v>3.2500910083727703</v>
      </c>
      <c r="AM828" s="58">
        <f t="shared" si="663"/>
        <v>0.41395963893520382</v>
      </c>
      <c r="AN828" s="58">
        <f t="shared" si="664"/>
        <v>9.2918864324991581</v>
      </c>
      <c r="AO828" s="56">
        <v>1144.5833333333333</v>
      </c>
      <c r="AP828" s="56">
        <v>289.88333333333333</v>
      </c>
      <c r="AQ828" s="56">
        <v>148.51666666666668</v>
      </c>
      <c r="AR828" s="57">
        <f>SUM(AO828:AQ828)</f>
        <v>1582.9833333333333</v>
      </c>
      <c r="AS828">
        <v>23</v>
      </c>
      <c r="AT828">
        <v>311</v>
      </c>
      <c r="AU828">
        <v>80</v>
      </c>
      <c r="AV828">
        <v>62</v>
      </c>
      <c r="AW828">
        <v>26</v>
      </c>
      <c r="AX828" s="9">
        <f t="shared" si="665"/>
        <v>0.87177165478684759</v>
      </c>
      <c r="AY828" s="9">
        <f t="shared" si="666"/>
        <v>11.787868897335199</v>
      </c>
      <c r="AZ828" s="9">
        <f t="shared" si="667"/>
        <v>3.0322492340412088</v>
      </c>
      <c r="BA828" s="9">
        <f t="shared" si="668"/>
        <v>2.3499931563819372</v>
      </c>
      <c r="BB828" s="9">
        <f t="shared" si="669"/>
        <v>0.98548100106339309</v>
      </c>
      <c r="BC828" s="33">
        <f t="shared" si="670"/>
        <v>14.674145299145298</v>
      </c>
      <c r="BD828" s="33">
        <f t="shared" si="671"/>
        <v>1.9040598290598292</v>
      </c>
      <c r="BE828" s="33">
        <f t="shared" si="672"/>
        <v>3.7164529914529916</v>
      </c>
      <c r="BF828" s="42">
        <f>BI828-BG828-BH828</f>
        <v>46</v>
      </c>
      <c r="BG828" s="43">
        <v>39</v>
      </c>
      <c r="BH828" s="43">
        <v>5</v>
      </c>
      <c r="BI828" s="43">
        <v>90</v>
      </c>
      <c r="BJ828" s="42">
        <f>BM828-BK828-BL828</f>
        <v>62</v>
      </c>
      <c r="BK828" s="43">
        <v>2</v>
      </c>
      <c r="BL828" s="43">
        <v>23</v>
      </c>
      <c r="BM828" s="43">
        <v>87</v>
      </c>
      <c r="BN828" s="34">
        <f t="shared" si="690"/>
        <v>79.955739179765473</v>
      </c>
      <c r="BO828" s="34">
        <f t="shared" si="691"/>
        <v>101.01905370210106</v>
      </c>
      <c r="BP828" s="33">
        <v>27.806803214029916</v>
      </c>
      <c r="BQ828" s="33">
        <v>16.123477002425929</v>
      </c>
      <c r="BR828" s="33">
        <v>11.414646637731975</v>
      </c>
      <c r="BS828" s="33">
        <v>5.1999782762250781</v>
      </c>
      <c r="BT828" s="33">
        <v>11.472852824219306</v>
      </c>
      <c r="BU828" s="9">
        <f t="shared" si="692"/>
        <v>72.017757954632202</v>
      </c>
      <c r="BV828" s="34">
        <f t="shared" si="693"/>
        <v>90.989913081374453</v>
      </c>
      <c r="BW828" s="33">
        <v>2.7811992257761893</v>
      </c>
      <c r="BX828" s="33">
        <v>0.67031276046712629</v>
      </c>
      <c r="BY828" s="33">
        <v>1.2722232547830412</v>
      </c>
      <c r="BZ828" s="33">
        <v>3.2142459841069084</v>
      </c>
      <c r="CA828" s="9">
        <f t="shared" si="694"/>
        <v>7.9379812251332655</v>
      </c>
      <c r="CB828" s="34">
        <f t="shared" si="695"/>
        <v>10.029140620726601</v>
      </c>
      <c r="CC828" s="47">
        <v>31.244156</v>
      </c>
      <c r="CD828">
        <v>2546993</v>
      </c>
      <c r="CE828" s="68">
        <f t="shared" si="673"/>
        <v>2677608.0256410255</v>
      </c>
      <c r="CF828" s="62">
        <v>34.700000000000003</v>
      </c>
      <c r="CG828" s="62">
        <v>32.1</v>
      </c>
      <c r="CH828" s="62">
        <v>-3.3</v>
      </c>
      <c r="CI828" s="62">
        <v>8.3000000000000007</v>
      </c>
      <c r="CJ828" s="63">
        <f t="shared" si="696"/>
        <v>8.2121979172678792</v>
      </c>
      <c r="CK828" s="62">
        <v>1.1000000000000001</v>
      </c>
      <c r="CL828" s="63">
        <f t="shared" si="697"/>
        <v>1.0883635793969477</v>
      </c>
      <c r="CM828" s="62">
        <v>10.5</v>
      </c>
      <c r="CN828" t="s">
        <v>1911</v>
      </c>
      <c r="CO828" t="s">
        <v>3480</v>
      </c>
      <c r="CP828" t="s">
        <v>3131</v>
      </c>
      <c r="CQ828" t="s">
        <v>2414</v>
      </c>
      <c r="CR828">
        <v>72</v>
      </c>
      <c r="CS828">
        <v>200</v>
      </c>
      <c r="CT828">
        <v>23</v>
      </c>
      <c r="CU828" t="s">
        <v>3401</v>
      </c>
      <c r="CV828"/>
      <c r="CW828"/>
      <c r="CX828"/>
      <c r="CY828"/>
      <c r="CZ828" s="72">
        <v>1175000</v>
      </c>
      <c r="DA828">
        <v>0</v>
      </c>
    </row>
    <row r="829" spans="1:105" x14ac:dyDescent="0.2">
      <c r="A829" s="38" t="s">
        <v>2452</v>
      </c>
      <c r="B829" t="s">
        <v>962</v>
      </c>
      <c r="C829" t="s">
        <v>962</v>
      </c>
      <c r="D829" t="s">
        <v>962</v>
      </c>
      <c r="E829" t="str">
        <f t="shared" si="687"/>
        <v xml:space="preserve">Gauthier, Gabe </v>
      </c>
      <c r="F829" t="s">
        <v>111</v>
      </c>
      <c r="G829" t="s">
        <v>1540</v>
      </c>
      <c r="H829">
        <v>5</v>
      </c>
      <c r="I829">
        <v>0</v>
      </c>
      <c r="J829">
        <v>0</v>
      </c>
      <c r="K829">
        <f>I829+J829</f>
        <v>0</v>
      </c>
      <c r="L829">
        <v>-1</v>
      </c>
      <c r="M829">
        <v>2</v>
      </c>
      <c r="N829">
        <v>6</v>
      </c>
      <c r="O829" s="4">
        <f t="shared" si="688"/>
        <v>0</v>
      </c>
      <c r="P829">
        <v>72</v>
      </c>
      <c r="Q829">
        <v>0</v>
      </c>
      <c r="R829">
        <v>0</v>
      </c>
      <c r="S829">
        <v>11</v>
      </c>
      <c r="T829">
        <v>12</v>
      </c>
      <c r="U829" s="4">
        <f t="shared" si="689"/>
        <v>0.47826086956521741</v>
      </c>
      <c r="V829" s="40">
        <v>7.9</v>
      </c>
      <c r="W829">
        <v>0</v>
      </c>
      <c r="X829">
        <v>0</v>
      </c>
      <c r="Y829">
        <v>0</v>
      </c>
      <c r="Z829">
        <v>0</v>
      </c>
      <c r="AA829">
        <f>I829-W829-Y829</f>
        <v>0</v>
      </c>
      <c r="AB829">
        <f>J829-X829-Z829</f>
        <v>0</v>
      </c>
      <c r="AC829" s="9">
        <f t="shared" si="653"/>
        <v>0</v>
      </c>
      <c r="AD829" s="9">
        <f t="shared" si="654"/>
        <v>0</v>
      </c>
      <c r="AE829" s="9">
        <f t="shared" si="655"/>
        <v>0</v>
      </c>
      <c r="AF829" s="9">
        <f t="shared" si="656"/>
        <v>0</v>
      </c>
      <c r="AG829" s="9">
        <f t="shared" si="657"/>
        <v>0</v>
      </c>
      <c r="AH829" s="9">
        <f t="shared" si="658"/>
        <v>0</v>
      </c>
      <c r="AI829" s="6">
        <f t="shared" si="659"/>
        <v>0</v>
      </c>
      <c r="AJ829" s="6">
        <f t="shared" si="660"/>
        <v>10.212765957446809</v>
      </c>
      <c r="AK829" s="6">
        <f t="shared" si="661"/>
        <v>0</v>
      </c>
      <c r="AL829" s="6">
        <f t="shared" si="662"/>
        <v>1.5803336259877083</v>
      </c>
      <c r="AM829" s="6">
        <f t="shared" si="663"/>
        <v>0</v>
      </c>
      <c r="AN829" s="6">
        <f t="shared" si="664"/>
        <v>0</v>
      </c>
      <c r="AO829" s="32">
        <v>37.966666666666669</v>
      </c>
      <c r="AP829" s="32">
        <v>11.75</v>
      </c>
      <c r="AQ829" s="32">
        <v>0</v>
      </c>
      <c r="AR829" s="32">
        <v>49.716666666666669</v>
      </c>
      <c r="AS829" s="40">
        <v>0</v>
      </c>
      <c r="AT829" s="40">
        <v>3</v>
      </c>
      <c r="AU829" s="40">
        <v>3</v>
      </c>
      <c r="AV829" s="40">
        <v>0</v>
      </c>
      <c r="AW829" s="40">
        <v>0</v>
      </c>
      <c r="AX829" s="9">
        <f t="shared" si="665"/>
        <v>0</v>
      </c>
      <c r="AY829" s="9">
        <f t="shared" si="666"/>
        <v>3.6205162587998658</v>
      </c>
      <c r="AZ829" s="9">
        <f t="shared" si="667"/>
        <v>3.6205162587998658</v>
      </c>
      <c r="BA829" s="9">
        <f t="shared" si="668"/>
        <v>0</v>
      </c>
      <c r="BB829" s="9">
        <f t="shared" si="669"/>
        <v>0</v>
      </c>
      <c r="BC829" s="9">
        <f t="shared" si="670"/>
        <v>7.5933333333333337</v>
      </c>
      <c r="BD829" s="9">
        <f t="shared" si="671"/>
        <v>0</v>
      </c>
      <c r="BE829" s="9">
        <f t="shared" si="672"/>
        <v>2.35</v>
      </c>
      <c r="BF829" s="3">
        <v>0</v>
      </c>
      <c r="BG829" s="3">
        <v>2</v>
      </c>
      <c r="BH829" s="3">
        <v>0</v>
      </c>
      <c r="BI829" s="3">
        <v>2</v>
      </c>
      <c r="BJ829" s="3">
        <v>1</v>
      </c>
      <c r="BK829" s="3">
        <v>0</v>
      </c>
      <c r="BL829" s="3">
        <v>0</v>
      </c>
      <c r="BM829" s="3">
        <v>1</v>
      </c>
      <c r="BN829" s="34">
        <f t="shared" si="690"/>
        <v>-0.96257099240415578</v>
      </c>
      <c r="BO829" s="34">
        <f t="shared" si="691"/>
        <v>-38.722265869426316</v>
      </c>
      <c r="BP829" s="34">
        <v>-0.92530586691351469</v>
      </c>
      <c r="BQ829" s="34">
        <v>-0.61775694014721005</v>
      </c>
      <c r="BR829" s="34">
        <v>3.2825802385928179E-2</v>
      </c>
      <c r="BS829" s="34">
        <v>0</v>
      </c>
      <c r="BT829" s="34">
        <v>0</v>
      </c>
      <c r="BU829" s="34">
        <f t="shared" si="692"/>
        <v>-1.5102370046747966</v>
      </c>
      <c r="BV829" s="34">
        <f t="shared" si="693"/>
        <v>-60.753751445181223</v>
      </c>
      <c r="BW829" s="34">
        <v>0.5944462522085594</v>
      </c>
      <c r="BX829" s="34">
        <v>3.5294450200778635E-2</v>
      </c>
      <c r="BY829" s="34">
        <v>0</v>
      </c>
      <c r="BZ829" s="34">
        <v>-8.2074690138697212E-2</v>
      </c>
      <c r="CA829" s="34">
        <f t="shared" si="694"/>
        <v>0.54766601227064082</v>
      </c>
      <c r="CB829" s="34">
        <f t="shared" si="695"/>
        <v>22.03148557575491</v>
      </c>
      <c r="CE829" s="68">
        <f t="shared" si="673"/>
        <v>165000</v>
      </c>
      <c r="CF829" s="9">
        <v>1</v>
      </c>
      <c r="CG829" s="9">
        <v>0.6</v>
      </c>
      <c r="CH829" s="9">
        <v>-0.7</v>
      </c>
      <c r="CI829" s="9">
        <v>-0.5</v>
      </c>
      <c r="CJ829" s="9">
        <f t="shared" si="696"/>
        <v>-16.268980477223426</v>
      </c>
      <c r="CK829" s="9">
        <v>-0.1</v>
      </c>
      <c r="CL829" s="9">
        <f t="shared" si="697"/>
        <v>-3.2537960954446854</v>
      </c>
      <c r="CM829" s="9">
        <v>-0.6</v>
      </c>
      <c r="CN829" t="s">
        <v>2791</v>
      </c>
      <c r="CO829" t="s">
        <v>2792</v>
      </c>
      <c r="CP829" t="s">
        <v>1298</v>
      </c>
      <c r="CQ829" t="s">
        <v>2414</v>
      </c>
      <c r="CR829">
        <v>69</v>
      </c>
      <c r="CS829">
        <v>205</v>
      </c>
      <c r="CT829">
        <v>37</v>
      </c>
      <c r="CU829" t="s">
        <v>3402</v>
      </c>
      <c r="CV829" t="s">
        <v>3090</v>
      </c>
      <c r="CW829">
        <v>0</v>
      </c>
      <c r="CX829">
        <v>0</v>
      </c>
      <c r="CY829">
        <v>0</v>
      </c>
      <c r="CZ829" s="70"/>
      <c r="DA829">
        <v>0</v>
      </c>
    </row>
    <row r="830" spans="1:105" x14ac:dyDescent="0.2">
      <c r="A830" s="44" t="s">
        <v>2372</v>
      </c>
      <c r="B830" s="43" t="s">
        <v>962</v>
      </c>
      <c r="C830" s="43" t="s">
        <v>962</v>
      </c>
      <c r="D830" s="42" t="s">
        <v>962</v>
      </c>
      <c r="E830" s="42" t="str">
        <f t="shared" si="687"/>
        <v xml:space="preserve">Gauthier, Gabe </v>
      </c>
      <c r="F830" s="42" t="s">
        <v>111</v>
      </c>
      <c r="G830" s="45" t="s">
        <v>2378</v>
      </c>
      <c r="H830" s="43">
        <v>3</v>
      </c>
      <c r="I830" s="64">
        <v>0</v>
      </c>
      <c r="J830" s="64">
        <v>0</v>
      </c>
      <c r="K830" s="64">
        <v>0</v>
      </c>
      <c r="L830" s="43">
        <v>0</v>
      </c>
      <c r="M830">
        <v>0</v>
      </c>
      <c r="N830">
        <v>2</v>
      </c>
      <c r="O830" s="4">
        <f t="shared" si="688"/>
        <v>0</v>
      </c>
      <c r="Q830">
        <v>0</v>
      </c>
      <c r="R830">
        <v>0</v>
      </c>
      <c r="S830">
        <v>8</v>
      </c>
      <c r="T830">
        <v>9</v>
      </c>
      <c r="U830" s="4">
        <f t="shared" si="689"/>
        <v>0.47058823529411764</v>
      </c>
      <c r="V830">
        <v>9.4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s="9">
        <f t="shared" si="653"/>
        <v>0</v>
      </c>
      <c r="AD830" s="9">
        <f t="shared" si="654"/>
        <v>0</v>
      </c>
      <c r="AE830" s="9">
        <f t="shared" si="655"/>
        <v>0</v>
      </c>
      <c r="AF830" s="9">
        <f t="shared" si="656"/>
        <v>0</v>
      </c>
      <c r="AG830" s="9">
        <f t="shared" si="657"/>
        <v>0</v>
      </c>
      <c r="AH830" s="9">
        <f t="shared" si="658"/>
        <v>0</v>
      </c>
      <c r="AI830" s="58">
        <f t="shared" si="659"/>
        <v>0</v>
      </c>
      <c r="AJ830" s="58">
        <f t="shared" si="660"/>
        <v>0</v>
      </c>
      <c r="AK830" s="58">
        <f t="shared" si="661"/>
        <v>0</v>
      </c>
      <c r="AL830" s="58">
        <f t="shared" si="662"/>
        <v>0</v>
      </c>
      <c r="AM830" s="58">
        <f t="shared" si="663"/>
        <v>0</v>
      </c>
      <c r="AN830" s="58">
        <f t="shared" si="664"/>
        <v>0</v>
      </c>
      <c r="AO830" s="56">
        <v>21.383333333333333</v>
      </c>
      <c r="AP830" s="56">
        <v>0</v>
      </c>
      <c r="AQ830" s="56">
        <v>0</v>
      </c>
      <c r="AR830" s="57">
        <f>SUM(AO830:AQ830)</f>
        <v>21.383333333333333</v>
      </c>
      <c r="AS830">
        <v>1</v>
      </c>
      <c r="AT830">
        <v>3</v>
      </c>
      <c r="AU830">
        <v>0</v>
      </c>
      <c r="AV830">
        <v>1</v>
      </c>
      <c r="AW830">
        <v>0</v>
      </c>
      <c r="AX830" s="9">
        <f t="shared" si="665"/>
        <v>2.8059236165237724</v>
      </c>
      <c r="AY830" s="9">
        <f t="shared" si="666"/>
        <v>8.4177708495713173</v>
      </c>
      <c r="AZ830" s="9">
        <f t="shared" si="667"/>
        <v>0</v>
      </c>
      <c r="BA830" s="9">
        <f t="shared" si="668"/>
        <v>2.8059236165237724</v>
      </c>
      <c r="BB830" s="9">
        <f t="shared" si="669"/>
        <v>0</v>
      </c>
      <c r="BC830" s="33">
        <f t="shared" si="670"/>
        <v>7.1277777777777773</v>
      </c>
      <c r="BD830" s="33">
        <f t="shared" si="671"/>
        <v>0</v>
      </c>
      <c r="BE830" s="33">
        <f t="shared" si="672"/>
        <v>0</v>
      </c>
      <c r="BF830" s="42">
        <f>BI830-BG830-BH830</f>
        <v>0</v>
      </c>
      <c r="BG830" s="43">
        <v>0</v>
      </c>
      <c r="BH830" s="43">
        <v>0</v>
      </c>
      <c r="BI830" s="43">
        <v>0</v>
      </c>
      <c r="BJ830" s="42">
        <f>BM830-BK830-BL830</f>
        <v>0</v>
      </c>
      <c r="BK830" s="43">
        <v>0</v>
      </c>
      <c r="BL830" s="43">
        <v>0</v>
      </c>
      <c r="BM830" s="43">
        <v>0</v>
      </c>
      <c r="BN830" s="34">
        <f t="shared" si="690"/>
        <v>0.34016749206674146</v>
      </c>
      <c r="BO830" s="34">
        <f t="shared" si="691"/>
        <v>31.816133318791096</v>
      </c>
      <c r="BP830" s="33">
        <v>-0.48532702408203104</v>
      </c>
      <c r="BQ830" s="33">
        <v>0</v>
      </c>
      <c r="BR830" s="33">
        <v>0.21292243842794553</v>
      </c>
      <c r="BS830" s="33">
        <v>0</v>
      </c>
      <c r="BT830" s="33">
        <v>0</v>
      </c>
      <c r="BU830" s="9">
        <f t="shared" si="692"/>
        <v>-0.27240458565408554</v>
      </c>
      <c r="BV830" s="34">
        <f t="shared" si="693"/>
        <v>-25.478215337872381</v>
      </c>
      <c r="BW830" s="33">
        <v>0.40265392493948549</v>
      </c>
      <c r="BX830" s="33">
        <v>0</v>
      </c>
      <c r="BY830" s="33">
        <v>0</v>
      </c>
      <c r="BZ830" s="33">
        <v>0.20991815278134152</v>
      </c>
      <c r="CA830" s="9">
        <f t="shared" si="694"/>
        <v>0.612572077720827</v>
      </c>
      <c r="CB830" s="34">
        <f t="shared" si="695"/>
        <v>57.294348656663473</v>
      </c>
      <c r="CE830" s="68">
        <f t="shared" si="673"/>
        <v>165000</v>
      </c>
      <c r="CF830" s="62">
        <v>0.2</v>
      </c>
      <c r="CG830" s="62">
        <v>0.2</v>
      </c>
      <c r="CH830" s="62">
        <v>0</v>
      </c>
      <c r="CI830" s="62">
        <v>-0.1</v>
      </c>
      <c r="CJ830" s="63">
        <f t="shared" si="696"/>
        <v>-9.3530787217459093</v>
      </c>
      <c r="CK830" s="62">
        <v>0</v>
      </c>
      <c r="CL830" s="63">
        <f t="shared" si="697"/>
        <v>0</v>
      </c>
      <c r="CM830" s="62">
        <v>-0.1</v>
      </c>
      <c r="CN830" t="s">
        <v>1942</v>
      </c>
      <c r="CO830" t="s">
        <v>2792</v>
      </c>
      <c r="CP830" t="s">
        <v>1298</v>
      </c>
      <c r="CQ830" t="s">
        <v>2414</v>
      </c>
      <c r="CR830">
        <v>69</v>
      </c>
      <c r="CS830">
        <v>205</v>
      </c>
      <c r="CT830">
        <v>52</v>
      </c>
      <c r="CU830" t="s">
        <v>3402</v>
      </c>
      <c r="CV830" t="s">
        <v>3090</v>
      </c>
      <c r="CZ830" s="72">
        <v>650000</v>
      </c>
      <c r="DA830">
        <v>0</v>
      </c>
    </row>
    <row r="831" spans="1:105" s="18" customFormat="1" x14ac:dyDescent="0.2">
      <c r="A831" s="38" t="s">
        <v>2452</v>
      </c>
      <c r="B831" t="s">
        <v>962</v>
      </c>
      <c r="C831" t="s">
        <v>962</v>
      </c>
      <c r="D831" s="82" t="s">
        <v>962</v>
      </c>
      <c r="E831" t="str">
        <f t="shared" si="687"/>
        <v xml:space="preserve">Johnson, Jack </v>
      </c>
      <c r="F831" t="s">
        <v>210</v>
      </c>
      <c r="G831" t="s">
        <v>1524</v>
      </c>
      <c r="H831">
        <v>5</v>
      </c>
      <c r="I831">
        <v>0</v>
      </c>
      <c r="J831">
        <v>0</v>
      </c>
      <c r="K831">
        <f>I831+J831</f>
        <v>0</v>
      </c>
      <c r="L831">
        <v>-5</v>
      </c>
      <c r="M831">
        <v>18</v>
      </c>
      <c r="N831">
        <v>5</v>
      </c>
      <c r="O831" s="4">
        <f t="shared" si="688"/>
        <v>0</v>
      </c>
      <c r="P831">
        <v>130</v>
      </c>
      <c r="Q831">
        <v>0</v>
      </c>
      <c r="R831">
        <v>0</v>
      </c>
      <c r="S831">
        <v>0</v>
      </c>
      <c r="T831">
        <v>0</v>
      </c>
      <c r="U831" s="4">
        <f t="shared" si="689"/>
        <v>0</v>
      </c>
      <c r="V831" s="40">
        <v>0</v>
      </c>
      <c r="W831">
        <v>0</v>
      </c>
      <c r="X831">
        <v>0</v>
      </c>
      <c r="Y831">
        <v>0</v>
      </c>
      <c r="Z831">
        <v>0</v>
      </c>
      <c r="AA831">
        <f>I831-W831-Y831</f>
        <v>0</v>
      </c>
      <c r="AB831">
        <f>J831-X831-Z831</f>
        <v>0</v>
      </c>
      <c r="AC831" s="9">
        <f t="shared" si="653"/>
        <v>0</v>
      </c>
      <c r="AD831" s="9">
        <f t="shared" si="654"/>
        <v>0</v>
      </c>
      <c r="AE831" s="9">
        <f t="shared" si="655"/>
        <v>0</v>
      </c>
      <c r="AF831" s="9">
        <f t="shared" si="656"/>
        <v>0</v>
      </c>
      <c r="AG831" s="9">
        <f t="shared" si="657"/>
        <v>0</v>
      </c>
      <c r="AH831" s="9">
        <f t="shared" si="658"/>
        <v>0</v>
      </c>
      <c r="AI831" s="6">
        <f t="shared" si="659"/>
        <v>0</v>
      </c>
      <c r="AJ831" s="6">
        <f t="shared" si="660"/>
        <v>0</v>
      </c>
      <c r="AK831" s="6">
        <f t="shared" si="661"/>
        <v>0</v>
      </c>
      <c r="AL831" s="6">
        <f t="shared" si="662"/>
        <v>2.304737516005122</v>
      </c>
      <c r="AM831" s="6">
        <f t="shared" si="663"/>
        <v>0</v>
      </c>
      <c r="AN831" s="6">
        <f t="shared" si="664"/>
        <v>12.857142857142856</v>
      </c>
      <c r="AO831" s="32">
        <v>78.099999999999994</v>
      </c>
      <c r="AP831" s="32">
        <v>19.466666666666665</v>
      </c>
      <c r="AQ831" s="32">
        <v>9.3333333333333339</v>
      </c>
      <c r="AR831" s="32">
        <v>106.9</v>
      </c>
      <c r="AS831" s="40">
        <v>6</v>
      </c>
      <c r="AT831" s="40">
        <v>6</v>
      </c>
      <c r="AU831" s="40">
        <v>3</v>
      </c>
      <c r="AV831" s="40">
        <v>2</v>
      </c>
      <c r="AW831" s="40">
        <v>0</v>
      </c>
      <c r="AX831" s="9">
        <f t="shared" si="665"/>
        <v>3.3676333021515434</v>
      </c>
      <c r="AY831" s="9">
        <f t="shared" si="666"/>
        <v>3.3676333021515434</v>
      </c>
      <c r="AZ831" s="9">
        <f t="shared" si="667"/>
        <v>1.6838166510757717</v>
      </c>
      <c r="BA831" s="9">
        <f t="shared" si="668"/>
        <v>1.1225444340505144</v>
      </c>
      <c r="BB831" s="9">
        <f t="shared" si="669"/>
        <v>0</v>
      </c>
      <c r="BC831" s="9">
        <f t="shared" si="670"/>
        <v>15.62</v>
      </c>
      <c r="BD831" s="9">
        <f t="shared" si="671"/>
        <v>1.8666666666666667</v>
      </c>
      <c r="BE831" s="9">
        <f t="shared" si="672"/>
        <v>3.8933333333333331</v>
      </c>
      <c r="BF831" s="3">
        <v>0</v>
      </c>
      <c r="BG831" s="3">
        <v>0</v>
      </c>
      <c r="BH831" s="3">
        <v>0</v>
      </c>
      <c r="BI831" s="3">
        <v>0</v>
      </c>
      <c r="BJ831" s="3">
        <v>3</v>
      </c>
      <c r="BK831" s="3">
        <v>0</v>
      </c>
      <c r="BL831" s="3">
        <v>2</v>
      </c>
      <c r="BM831" s="3">
        <v>5</v>
      </c>
      <c r="BN831" s="34">
        <f t="shared" si="690"/>
        <v>-2.4020463115150976</v>
      </c>
      <c r="BO831" s="34">
        <f t="shared" si="691"/>
        <v>-44.940061955380678</v>
      </c>
      <c r="BP831" s="34">
        <v>-0.63775567677142153</v>
      </c>
      <c r="BQ831" s="34">
        <v>-0.70241965318301824</v>
      </c>
      <c r="BR831" s="34">
        <v>7.0581527490225726E-2</v>
      </c>
      <c r="BS831" s="34">
        <v>-2.1378915982758599E-2</v>
      </c>
      <c r="BT831" s="34">
        <v>0</v>
      </c>
      <c r="BU831" s="34">
        <f t="shared" si="692"/>
        <v>-1.2909727184469726</v>
      </c>
      <c r="BV831" s="34">
        <f t="shared" si="693"/>
        <v>-24.152903993395181</v>
      </c>
      <c r="BW831" s="34">
        <v>0.27412214746934804</v>
      </c>
      <c r="BX831" s="34">
        <v>0.50858241174038121</v>
      </c>
      <c r="BY831" s="34">
        <v>-0.31509561583404594</v>
      </c>
      <c r="BZ831" s="34">
        <v>-1.5786825364438086</v>
      </c>
      <c r="CA831" s="34">
        <f t="shared" si="694"/>
        <v>-1.1110735930681253</v>
      </c>
      <c r="CB831" s="34">
        <f t="shared" si="695"/>
        <v>-20.787157961985507</v>
      </c>
      <c r="CC831" s="15"/>
      <c r="CD831"/>
      <c r="CE831" s="68">
        <f t="shared" si="673"/>
        <v>165000</v>
      </c>
      <c r="CF831" s="9">
        <v>1.2</v>
      </c>
      <c r="CG831" s="9">
        <v>1.9</v>
      </c>
      <c r="CH831" s="9">
        <v>-4.5</v>
      </c>
      <c r="CI831" s="9">
        <v>-0.3</v>
      </c>
      <c r="CJ831" s="9">
        <f t="shared" si="696"/>
        <v>-4.421518054532056</v>
      </c>
      <c r="CK831" s="9">
        <v>-1</v>
      </c>
      <c r="CL831" s="9">
        <f t="shared" si="697"/>
        <v>-14.738393515106855</v>
      </c>
      <c r="CM831" s="9">
        <v>-1.3</v>
      </c>
      <c r="CN831" t="s">
        <v>2797</v>
      </c>
      <c r="CO831" t="s">
        <v>1140</v>
      </c>
      <c r="CP831" t="s">
        <v>3066</v>
      </c>
      <c r="CQ831" t="s">
        <v>2414</v>
      </c>
      <c r="CR831">
        <v>73</v>
      </c>
      <c r="CS831">
        <v>201</v>
      </c>
      <c r="CT831">
        <v>33</v>
      </c>
      <c r="CU831" t="s">
        <v>3402</v>
      </c>
      <c r="CV831" t="s">
        <v>3090</v>
      </c>
      <c r="CW831">
        <v>0</v>
      </c>
      <c r="CX831">
        <v>0</v>
      </c>
      <c r="CY831">
        <v>0</v>
      </c>
      <c r="CZ831" s="70"/>
      <c r="DA831">
        <v>0</v>
      </c>
    </row>
    <row r="832" spans="1:105" x14ac:dyDescent="0.2">
      <c r="A832" s="44" t="s">
        <v>2372</v>
      </c>
      <c r="B832" s="43" t="s">
        <v>962</v>
      </c>
      <c r="C832" s="43" t="s">
        <v>962</v>
      </c>
      <c r="D832" s="82" t="s">
        <v>962</v>
      </c>
      <c r="E832" s="42" t="str">
        <f t="shared" si="687"/>
        <v xml:space="preserve">Johnson, Jack </v>
      </c>
      <c r="F832" s="42" t="s">
        <v>210</v>
      </c>
      <c r="G832" s="45" t="s">
        <v>2374</v>
      </c>
      <c r="H832" s="43">
        <v>74</v>
      </c>
      <c r="I832" s="64">
        <v>3</v>
      </c>
      <c r="J832" s="64">
        <v>8</v>
      </c>
      <c r="K832" s="64">
        <v>11</v>
      </c>
      <c r="L832" s="43">
        <v>-19</v>
      </c>
      <c r="M832">
        <v>76</v>
      </c>
      <c r="N832">
        <v>81</v>
      </c>
      <c r="O832" s="4">
        <f t="shared" si="688"/>
        <v>3.7037037037037035E-2</v>
      </c>
      <c r="Q832">
        <v>0</v>
      </c>
      <c r="R832">
        <v>0</v>
      </c>
      <c r="S832">
        <v>3</v>
      </c>
      <c r="T832">
        <v>2</v>
      </c>
      <c r="U832" s="4">
        <f t="shared" si="689"/>
        <v>0.6</v>
      </c>
      <c r="V832">
        <v>0.1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8</v>
      </c>
      <c r="AC832" s="9">
        <f t="shared" si="653"/>
        <v>0</v>
      </c>
      <c r="AD832" s="9">
        <f t="shared" si="654"/>
        <v>0</v>
      </c>
      <c r="AE832" s="9">
        <f t="shared" si="655"/>
        <v>0</v>
      </c>
      <c r="AF832" s="9">
        <f t="shared" si="656"/>
        <v>0</v>
      </c>
      <c r="AG832" s="9">
        <f t="shared" si="657"/>
        <v>2.7113878288813016</v>
      </c>
      <c r="AH832" s="9">
        <f t="shared" si="658"/>
        <v>7.2303675436834709</v>
      </c>
      <c r="AI832" s="58">
        <f t="shared" si="659"/>
        <v>2.1691102631050412</v>
      </c>
      <c r="AJ832" s="58">
        <f t="shared" si="660"/>
        <v>3.2281205164992826</v>
      </c>
      <c r="AK832" s="58">
        <f t="shared" si="661"/>
        <v>1.2987012987012987</v>
      </c>
      <c r="AL832" s="58">
        <f t="shared" si="662"/>
        <v>3.20847559750954</v>
      </c>
      <c r="AM832" s="58">
        <f t="shared" si="663"/>
        <v>0</v>
      </c>
      <c r="AN832" s="58">
        <f t="shared" si="664"/>
        <v>6.4935064935064934</v>
      </c>
      <c r="AO832" s="56">
        <v>1327.7333333333333</v>
      </c>
      <c r="AP832" s="56">
        <v>92.933333333333337</v>
      </c>
      <c r="AQ832" s="56">
        <v>184.8</v>
      </c>
      <c r="AR832" s="57">
        <f>SUM(AO832:AQ832)</f>
        <v>1605.4666666666667</v>
      </c>
      <c r="AS832">
        <v>136</v>
      </c>
      <c r="AT832">
        <v>84</v>
      </c>
      <c r="AU832">
        <v>32</v>
      </c>
      <c r="AV832">
        <v>62</v>
      </c>
      <c r="AW832">
        <v>23</v>
      </c>
      <c r="AX832" s="9">
        <f t="shared" si="665"/>
        <v>5.0826343326966192</v>
      </c>
      <c r="AY832" s="9">
        <f t="shared" si="666"/>
        <v>3.1392741466655592</v>
      </c>
      <c r="AZ832" s="9">
        <f t="shared" si="667"/>
        <v>1.1959139606344988</v>
      </c>
      <c r="BA832" s="9">
        <f t="shared" si="668"/>
        <v>2.3170832987293415</v>
      </c>
      <c r="BB832" s="9">
        <f t="shared" si="669"/>
        <v>0.85956315920604598</v>
      </c>
      <c r="BC832" s="33">
        <f t="shared" si="670"/>
        <v>17.942342342342343</v>
      </c>
      <c r="BD832" s="33">
        <f t="shared" si="671"/>
        <v>2.4972972972972975</v>
      </c>
      <c r="BE832" s="33">
        <f t="shared" si="672"/>
        <v>1.2558558558558559</v>
      </c>
      <c r="BF832" s="42">
        <f>BI832-BG832-BH832</f>
        <v>48</v>
      </c>
      <c r="BG832" s="43">
        <v>5</v>
      </c>
      <c r="BH832" s="43">
        <v>4</v>
      </c>
      <c r="BI832" s="43">
        <v>57</v>
      </c>
      <c r="BJ832" s="42">
        <f>BM832-BK832-BL832</f>
        <v>71</v>
      </c>
      <c r="BK832" s="43">
        <v>0</v>
      </c>
      <c r="BL832" s="43">
        <v>20</v>
      </c>
      <c r="BM832" s="43">
        <v>91</v>
      </c>
      <c r="BN832" s="34">
        <f t="shared" si="690"/>
        <v>13.551116639955577</v>
      </c>
      <c r="BO832" s="34">
        <f t="shared" si="691"/>
        <v>16.881218304072224</v>
      </c>
      <c r="BP832" s="33">
        <v>2.8592394643332897</v>
      </c>
      <c r="BQ832" s="33">
        <v>-3.3119584244446445</v>
      </c>
      <c r="BR832" s="33">
        <v>-0.13746940944043629</v>
      </c>
      <c r="BS832" s="33">
        <v>-0.50934403427200114</v>
      </c>
      <c r="BT832" s="33">
        <v>0</v>
      </c>
      <c r="BU832" s="9">
        <f t="shared" si="692"/>
        <v>-1.0995324038237921</v>
      </c>
      <c r="BV832" s="34">
        <f t="shared" si="693"/>
        <v>-1.3697355748988358</v>
      </c>
      <c r="BW832" s="33">
        <v>9.6459014432041883</v>
      </c>
      <c r="BX832" s="33">
        <v>1.9271381237783207</v>
      </c>
      <c r="BY832" s="33">
        <v>7.6543849462475384</v>
      </c>
      <c r="BZ832" s="33">
        <v>-4.5767754694506788</v>
      </c>
      <c r="CA832" s="9">
        <f t="shared" si="694"/>
        <v>14.650649043779369</v>
      </c>
      <c r="CB832" s="34">
        <f t="shared" si="695"/>
        <v>18.25095387897106</v>
      </c>
      <c r="CC832" s="47">
        <v>22.025167</v>
      </c>
      <c r="CD832">
        <v>165000</v>
      </c>
      <c r="CE832" s="68">
        <f t="shared" si="673"/>
        <v>165000</v>
      </c>
      <c r="CF832" s="62">
        <v>26.2</v>
      </c>
      <c r="CG832" s="62">
        <v>33.6</v>
      </c>
      <c r="CH832" s="62">
        <v>-9.8000000000000007</v>
      </c>
      <c r="CI832" s="62">
        <v>-1.6</v>
      </c>
      <c r="CJ832" s="63">
        <f t="shared" si="696"/>
        <v>-1.6992353440951573</v>
      </c>
      <c r="CK832" s="62">
        <v>-1.2</v>
      </c>
      <c r="CL832" s="63">
        <f t="shared" si="697"/>
        <v>-1.2744265080713679</v>
      </c>
      <c r="CM832" s="62">
        <v>-2.8</v>
      </c>
      <c r="CN832" t="s">
        <v>1972</v>
      </c>
      <c r="CO832" t="s">
        <v>1140</v>
      </c>
      <c r="CP832" t="s">
        <v>3066</v>
      </c>
      <c r="CQ832" t="s">
        <v>2414</v>
      </c>
      <c r="CR832">
        <v>73</v>
      </c>
      <c r="CS832">
        <v>201</v>
      </c>
      <c r="CT832">
        <v>3</v>
      </c>
      <c r="CU832" t="s">
        <v>3402</v>
      </c>
      <c r="CV832" t="s">
        <v>3090</v>
      </c>
      <c r="CZ832" s="72">
        <v>2150000</v>
      </c>
      <c r="DA832">
        <v>0</v>
      </c>
    </row>
    <row r="833" spans="1:105" x14ac:dyDescent="0.2">
      <c r="A833" s="38" t="s">
        <v>2452</v>
      </c>
      <c r="B833" t="s">
        <v>960</v>
      </c>
      <c r="C833" t="s">
        <v>960</v>
      </c>
      <c r="D833" t="s">
        <v>962</v>
      </c>
      <c r="E833" t="str">
        <f t="shared" si="687"/>
        <v xml:space="preserve">Stoll, Jarret </v>
      </c>
      <c r="F833" t="s">
        <v>907</v>
      </c>
      <c r="G833" t="s">
        <v>1537</v>
      </c>
      <c r="H833">
        <v>51</v>
      </c>
      <c r="I833">
        <v>13</v>
      </c>
      <c r="J833">
        <v>26</v>
      </c>
      <c r="K833">
        <f>I833+J833</f>
        <v>39</v>
      </c>
      <c r="L833">
        <v>2</v>
      </c>
      <c r="M833">
        <v>48</v>
      </c>
      <c r="N833">
        <v>115</v>
      </c>
      <c r="O833" s="4">
        <f t="shared" si="688"/>
        <v>0.11304347826086956</v>
      </c>
      <c r="P833">
        <v>1238</v>
      </c>
      <c r="Q833">
        <v>2</v>
      </c>
      <c r="R833">
        <v>0</v>
      </c>
      <c r="S833">
        <v>501</v>
      </c>
      <c r="T833">
        <v>400</v>
      </c>
      <c r="U833" s="4">
        <f t="shared" si="689"/>
        <v>0.55604883462819088</v>
      </c>
      <c r="V833" s="40">
        <v>31.2</v>
      </c>
      <c r="W833">
        <v>6</v>
      </c>
      <c r="X833">
        <v>11</v>
      </c>
      <c r="Y833">
        <v>1</v>
      </c>
      <c r="Z833">
        <v>1</v>
      </c>
      <c r="AA833">
        <f>I833-W833-Y833</f>
        <v>6</v>
      </c>
      <c r="AB833">
        <f>J833-X833-Z833</f>
        <v>14</v>
      </c>
      <c r="AC833" s="9">
        <f t="shared" si="653"/>
        <v>7.4099485420240141</v>
      </c>
      <c r="AD833" s="9">
        <f t="shared" si="654"/>
        <v>13.584905660377359</v>
      </c>
      <c r="AE833" s="9">
        <f t="shared" si="655"/>
        <v>2.144899904671115</v>
      </c>
      <c r="AF833" s="9">
        <f t="shared" si="656"/>
        <v>2.144899904671115</v>
      </c>
      <c r="AG833" s="9">
        <f t="shared" si="657"/>
        <v>13.211009174311927</v>
      </c>
      <c r="AH833" s="9">
        <f t="shared" si="658"/>
        <v>30.825688073394495</v>
      </c>
      <c r="AI833" s="6">
        <f t="shared" si="659"/>
        <v>3.0825688073394497</v>
      </c>
      <c r="AJ833" s="6">
        <f t="shared" si="660"/>
        <v>7.1629502572898813</v>
      </c>
      <c r="AK833" s="6">
        <f t="shared" si="661"/>
        <v>0.85795996186844614</v>
      </c>
      <c r="AL833" s="6">
        <f t="shared" si="662"/>
        <v>2.4220183486238533</v>
      </c>
      <c r="AM833" s="6">
        <f t="shared" si="663"/>
        <v>0.4939965694682677</v>
      </c>
      <c r="AN833" s="6">
        <f t="shared" si="664"/>
        <v>4.28979980934223</v>
      </c>
      <c r="AO833" s="32">
        <v>545</v>
      </c>
      <c r="AP833" s="32">
        <v>242.91666666666663</v>
      </c>
      <c r="AQ833" s="32">
        <v>139.86666666666667</v>
      </c>
      <c r="AR833" s="32">
        <v>927.7833333333333</v>
      </c>
      <c r="AS833" s="40">
        <v>31</v>
      </c>
      <c r="AT833" s="40">
        <v>89</v>
      </c>
      <c r="AU833" s="40">
        <v>57</v>
      </c>
      <c r="AV833" s="40">
        <v>49</v>
      </c>
      <c r="AW833" s="40">
        <v>31</v>
      </c>
      <c r="AX833" s="9">
        <f t="shared" si="665"/>
        <v>2.0047784145005121</v>
      </c>
      <c r="AY833" s="9">
        <f t="shared" si="666"/>
        <v>5.755654157759535</v>
      </c>
      <c r="AZ833" s="9">
        <f t="shared" si="667"/>
        <v>3.6862054718235222</v>
      </c>
      <c r="BA833" s="9">
        <f t="shared" si="668"/>
        <v>3.1688433003395193</v>
      </c>
      <c r="BB833" s="9">
        <f t="shared" si="669"/>
        <v>2.0047784145005121</v>
      </c>
      <c r="BC833" s="9">
        <f t="shared" si="670"/>
        <v>10.686274509803921</v>
      </c>
      <c r="BD833" s="9">
        <f t="shared" si="671"/>
        <v>2.742483660130719</v>
      </c>
      <c r="BE833" s="9">
        <f t="shared" si="672"/>
        <v>4.7630718954248357</v>
      </c>
      <c r="BF833" s="3">
        <v>28</v>
      </c>
      <c r="BG833" s="3">
        <v>29</v>
      </c>
      <c r="BH833" s="3">
        <v>2</v>
      </c>
      <c r="BI833" s="3">
        <v>59</v>
      </c>
      <c r="BJ833" s="3">
        <v>22</v>
      </c>
      <c r="BK833" s="3">
        <v>2</v>
      </c>
      <c r="BL833" s="3">
        <v>10</v>
      </c>
      <c r="BM833" s="3">
        <v>34</v>
      </c>
      <c r="BN833" s="34">
        <f t="shared" si="690"/>
        <v>30.832928435087233</v>
      </c>
      <c r="BO833" s="34">
        <f t="shared" si="691"/>
        <v>66.465795034948314</v>
      </c>
      <c r="BP833" s="34">
        <v>11.951121764200135</v>
      </c>
      <c r="BQ833" s="34">
        <v>8.7256806234017681</v>
      </c>
      <c r="BR833" s="34">
        <v>-0.36580678746698325</v>
      </c>
      <c r="BS833" s="34">
        <v>1.8819507010016971</v>
      </c>
      <c r="BT833" s="34">
        <v>-0.6893208936465961</v>
      </c>
      <c r="BU833" s="34">
        <f t="shared" si="692"/>
        <v>21.50362540749002</v>
      </c>
      <c r="BV833" s="34">
        <f t="shared" si="693"/>
        <v>46.354843064990078</v>
      </c>
      <c r="BW833" s="34">
        <v>3.7136896997248376</v>
      </c>
      <c r="BX833" s="34">
        <v>0.70774061203705629</v>
      </c>
      <c r="BY833" s="34">
        <v>9.0876131366382769</v>
      </c>
      <c r="BZ833" s="34">
        <v>-4.1797404208029576</v>
      </c>
      <c r="CA833" s="34">
        <f t="shared" si="694"/>
        <v>9.3293030275972129</v>
      </c>
      <c r="CB833" s="34">
        <f t="shared" si="695"/>
        <v>20.110951969958244</v>
      </c>
      <c r="CC833" s="15">
        <v>50</v>
      </c>
      <c r="CD833" s="7">
        <v>2124816</v>
      </c>
      <c r="CE833" s="68">
        <f t="shared" si="673"/>
        <v>3416370.823529412</v>
      </c>
      <c r="CF833" s="9">
        <v>24.1</v>
      </c>
      <c r="CG833" s="9">
        <v>18.7</v>
      </c>
      <c r="CH833" s="9">
        <v>10.3</v>
      </c>
      <c r="CI833" s="9">
        <v>3</v>
      </c>
      <c r="CJ833" s="9">
        <f t="shared" si="696"/>
        <v>4.5781722918839183</v>
      </c>
      <c r="CK833" s="9">
        <v>3.8</v>
      </c>
      <c r="CL833" s="9">
        <f t="shared" si="697"/>
        <v>5.7990182363862965</v>
      </c>
      <c r="CM833" s="9">
        <v>6.8</v>
      </c>
      <c r="CN833" t="s">
        <v>1594</v>
      </c>
      <c r="CO833" t="s">
        <v>1595</v>
      </c>
      <c r="CP833" t="s">
        <v>1596</v>
      </c>
      <c r="CQ833" t="s">
        <v>2386</v>
      </c>
      <c r="CR833">
        <v>73</v>
      </c>
      <c r="CS833">
        <v>201</v>
      </c>
      <c r="CU833" t="s">
        <v>3403</v>
      </c>
      <c r="CV833" t="s">
        <v>2382</v>
      </c>
      <c r="CW833">
        <v>0</v>
      </c>
      <c r="CX833">
        <v>0</v>
      </c>
      <c r="CY833">
        <v>0</v>
      </c>
      <c r="CZ833" s="70"/>
      <c r="DA833">
        <v>0</v>
      </c>
    </row>
    <row r="834" spans="1:105" x14ac:dyDescent="0.2">
      <c r="A834" s="44" t="s">
        <v>2372</v>
      </c>
      <c r="B834" s="43" t="s">
        <v>960</v>
      </c>
      <c r="C834" s="43" t="s">
        <v>960</v>
      </c>
      <c r="D834" s="42" t="s">
        <v>962</v>
      </c>
      <c r="E834" s="42" t="str">
        <f t="shared" si="687"/>
        <v xml:space="preserve">Stoll, Jarret </v>
      </c>
      <c r="F834" s="42" t="s">
        <v>907</v>
      </c>
      <c r="G834" s="45" t="s">
        <v>2373</v>
      </c>
      <c r="H834" s="43">
        <v>81</v>
      </c>
      <c r="I834" s="64">
        <v>14</v>
      </c>
      <c r="J834" s="64">
        <v>22</v>
      </c>
      <c r="K834" s="64">
        <v>36</v>
      </c>
      <c r="L834" s="43">
        <v>-23</v>
      </c>
      <c r="M834">
        <v>74</v>
      </c>
      <c r="N834">
        <v>187</v>
      </c>
      <c r="O834" s="4">
        <f t="shared" si="688"/>
        <v>7.4866310160427801E-2</v>
      </c>
      <c r="Q834">
        <v>1</v>
      </c>
      <c r="R834">
        <v>0</v>
      </c>
      <c r="S834">
        <v>677</v>
      </c>
      <c r="T834">
        <v>552</v>
      </c>
      <c r="U834" s="4">
        <f t="shared" si="689"/>
        <v>0.55085435313262821</v>
      </c>
      <c r="V834">
        <v>27</v>
      </c>
      <c r="W834">
        <v>8</v>
      </c>
      <c r="X834">
        <v>13</v>
      </c>
      <c r="Y834">
        <v>3</v>
      </c>
      <c r="Z834">
        <v>1</v>
      </c>
      <c r="AA834">
        <v>3</v>
      </c>
      <c r="AB834">
        <v>8</v>
      </c>
      <c r="AC834" s="9">
        <f t="shared" ref="AC834:AC897" si="698">IF(AP834=0,0,W834/AP834*300)</f>
        <v>7.613408057523527</v>
      </c>
      <c r="AD834" s="9">
        <f t="shared" ref="AD834:AD897" si="699">IF(AP834=0,0,X834/AP834*300)</f>
        <v>12.371788093475732</v>
      </c>
      <c r="AE834" s="9">
        <f t="shared" ref="AE834:AE897" si="700">IF(AQ834=0,0,Y834/AQ834*300)</f>
        <v>3.8497184002281317</v>
      </c>
      <c r="AF834" s="9">
        <f t="shared" ref="AF834:AF897" si="701">IF(AQ834=0,0,Z834/AQ834*300)</f>
        <v>1.2832394667427105</v>
      </c>
      <c r="AG834" s="9">
        <f t="shared" ref="AG834:AG897" si="702">AA834/AO834*1200</f>
        <v>3.981860413671054</v>
      </c>
      <c r="AH834" s="9">
        <f t="shared" ref="AH834:AH897" si="703">AB834/AO834*1200</f>
        <v>10.618294436456143</v>
      </c>
      <c r="AI834" s="58">
        <f t="shared" ref="AI834:AI897" si="704">IF(AO834=0,0,BF834/AO834*60)</f>
        <v>1.5263798252405707</v>
      </c>
      <c r="AJ834" s="58">
        <f t="shared" ref="AJ834:AJ897" si="705">IF(AP834=0,0,BG834/AP834*60)</f>
        <v>7.4230728560854393</v>
      </c>
      <c r="AK834" s="58">
        <f t="shared" ref="AK834:AK897" si="706">IF(AQ834=0,0,BH834/AQ834*60)</f>
        <v>1.0265915733941684</v>
      </c>
      <c r="AL834" s="58">
        <f t="shared" ref="AL834:AL897" si="707">IF(AO834=0,0,BJ834/AO834*60)</f>
        <v>3.0527596504811414</v>
      </c>
      <c r="AM834" s="58">
        <f t="shared" ref="AM834:AM897" si="708">IF(AP834=0,0,BK834/AP834*60)</f>
        <v>0.76134080575235275</v>
      </c>
      <c r="AN834" s="58">
        <f t="shared" ref="AN834:AN897" si="709">IF(AQ834=0,0,BL834/AQ834*60)</f>
        <v>6.4161973337135523</v>
      </c>
      <c r="AO834" s="56">
        <v>904.1</v>
      </c>
      <c r="AP834" s="56">
        <v>315.23333333333335</v>
      </c>
      <c r="AQ834" s="56">
        <v>233.78333333333333</v>
      </c>
      <c r="AR834" s="57">
        <f>SUM(AO834:AQ834)</f>
        <v>1453.1166666666668</v>
      </c>
      <c r="AS834">
        <v>61</v>
      </c>
      <c r="AT834">
        <v>122</v>
      </c>
      <c r="AU834">
        <v>68</v>
      </c>
      <c r="AV834">
        <v>35</v>
      </c>
      <c r="AW834">
        <v>39</v>
      </c>
      <c r="AX834" s="9">
        <f t="shared" ref="AX834:AX897" si="710">AS834/AR834*60</f>
        <v>2.5187241217153931</v>
      </c>
      <c r="AY834" s="9">
        <f t="shared" ref="AY834:AY897" si="711">AT834/AR834*60</f>
        <v>5.0374482434307861</v>
      </c>
      <c r="AZ834" s="9">
        <f t="shared" ref="AZ834:AZ897" si="712">AU834/AR834*60</f>
        <v>2.8077580373220776</v>
      </c>
      <c r="BA834" s="9">
        <f t="shared" ref="BA834:BA897" si="713">AV834/AR834*60</f>
        <v>1.4451695780334222</v>
      </c>
      <c r="BB834" s="9">
        <f t="shared" ref="BB834:BB897" si="714">AW834/AR834*60</f>
        <v>1.6103318155229562</v>
      </c>
      <c r="BC834" s="33">
        <f t="shared" ref="BC834:BC897" si="715">AO834/H834</f>
        <v>11.161728395061729</v>
      </c>
      <c r="BD834" s="33">
        <f t="shared" ref="BD834:BD897" si="716">AQ834/H834</f>
        <v>2.8862139917695475</v>
      </c>
      <c r="BE834" s="33">
        <f t="shared" ref="BE834:BE897" si="717">AP834/H834</f>
        <v>3.8917695473251031</v>
      </c>
      <c r="BF834" s="42">
        <f>BI834-BG834-BH834</f>
        <v>23</v>
      </c>
      <c r="BG834" s="43">
        <v>39</v>
      </c>
      <c r="BH834" s="43">
        <v>4</v>
      </c>
      <c r="BI834" s="43">
        <v>66</v>
      </c>
      <c r="BJ834" s="42">
        <f>BM834-BK834-BL834</f>
        <v>46</v>
      </c>
      <c r="BK834" s="43">
        <v>4</v>
      </c>
      <c r="BL834" s="43">
        <v>25</v>
      </c>
      <c r="BM834" s="43">
        <v>75</v>
      </c>
      <c r="BN834" s="34">
        <f t="shared" si="690"/>
        <v>12.347267672391075</v>
      </c>
      <c r="BO834" s="34">
        <f t="shared" si="691"/>
        <v>16.994186297119168</v>
      </c>
      <c r="BP834" s="33">
        <v>-7.8175839656533839</v>
      </c>
      <c r="BQ834" s="33">
        <v>12.052461542182231</v>
      </c>
      <c r="BR834" s="33">
        <v>-1.7469269572961728</v>
      </c>
      <c r="BS834" s="33">
        <v>5.8866037762330432</v>
      </c>
      <c r="BT834" s="33">
        <v>1.6731983491605085</v>
      </c>
      <c r="BU834" s="9">
        <f t="shared" si="692"/>
        <v>10.047752744626225</v>
      </c>
      <c r="BV834" s="34">
        <f t="shared" si="693"/>
        <v>13.829244375367278</v>
      </c>
      <c r="BW834" s="33">
        <v>3.0541560413687434</v>
      </c>
      <c r="BX834" s="33">
        <v>0.44408352192967881</v>
      </c>
      <c r="BY834" s="33">
        <v>6.6982405225840775</v>
      </c>
      <c r="BZ834" s="33">
        <v>-7.8969651581176485</v>
      </c>
      <c r="CA834" s="9">
        <f t="shared" si="694"/>
        <v>2.2995149277648501</v>
      </c>
      <c r="CB834" s="34">
        <f t="shared" si="695"/>
        <v>3.1649419217518893</v>
      </c>
      <c r="CC834" s="47">
        <v>24.905897</v>
      </c>
      <c r="CD834">
        <v>186367</v>
      </c>
      <c r="CE834" s="68">
        <f t="shared" ref="CE834:CE897" si="718">IF(CD834&gt;165000, CD834/H834*82, 165000)</f>
        <v>188667.82716049382</v>
      </c>
      <c r="CF834" s="62">
        <v>30.1</v>
      </c>
      <c r="CG834" s="62">
        <v>28.8</v>
      </c>
      <c r="CH834" s="62">
        <v>-15.4</v>
      </c>
      <c r="CI834" s="62">
        <v>0</v>
      </c>
      <c r="CJ834" s="63">
        <f t="shared" si="696"/>
        <v>0</v>
      </c>
      <c r="CK834" s="62">
        <v>-0.4</v>
      </c>
      <c r="CL834" s="63">
        <f t="shared" si="697"/>
        <v>-0.39957378795950987</v>
      </c>
      <c r="CM834" s="62">
        <v>-0.4</v>
      </c>
      <c r="CN834" t="s">
        <v>1994</v>
      </c>
      <c r="CO834" t="s">
        <v>1995</v>
      </c>
      <c r="CP834" t="s">
        <v>3102</v>
      </c>
      <c r="CQ834" t="s">
        <v>2400</v>
      </c>
      <c r="CR834">
        <v>73</v>
      </c>
      <c r="CS834">
        <v>210</v>
      </c>
      <c r="CT834">
        <v>16</v>
      </c>
      <c r="CU834" t="s">
        <v>3401</v>
      </c>
      <c r="CZ834" s="72">
        <v>2200000</v>
      </c>
      <c r="DA834">
        <v>0</v>
      </c>
    </row>
    <row r="835" spans="1:105" x14ac:dyDescent="0.2">
      <c r="A835" s="44" t="s">
        <v>2372</v>
      </c>
      <c r="B835" s="43"/>
      <c r="C835" s="43" t="s">
        <v>962</v>
      </c>
      <c r="D835" s="42" t="s">
        <v>962</v>
      </c>
      <c r="E835" s="42" t="str">
        <f t="shared" si="687"/>
        <v xml:space="preserve">Giuliano, Jeff </v>
      </c>
      <c r="F835" s="42" t="s">
        <v>120</v>
      </c>
      <c r="G835" s="45" t="s">
        <v>2380</v>
      </c>
      <c r="H835" s="43">
        <v>53</v>
      </c>
      <c r="I835" s="64">
        <v>0</v>
      </c>
      <c r="J835" s="64">
        <v>6</v>
      </c>
      <c r="K835" s="64">
        <v>6</v>
      </c>
      <c r="L835" s="43">
        <v>-9</v>
      </c>
      <c r="M835">
        <v>14</v>
      </c>
      <c r="N835">
        <v>30</v>
      </c>
      <c r="O835" s="4">
        <f t="shared" si="688"/>
        <v>0</v>
      </c>
      <c r="Q835">
        <v>0</v>
      </c>
      <c r="R835">
        <v>0</v>
      </c>
      <c r="S835">
        <v>108</v>
      </c>
      <c r="T835">
        <v>131</v>
      </c>
      <c r="U835" s="4">
        <f t="shared" si="689"/>
        <v>0.45188284518828453</v>
      </c>
      <c r="V835">
        <v>8.1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5</v>
      </c>
      <c r="AC835" s="9">
        <f t="shared" si="698"/>
        <v>0</v>
      </c>
      <c r="AD835" s="9">
        <f t="shared" si="699"/>
        <v>0</v>
      </c>
      <c r="AE835" s="9">
        <f t="shared" si="700"/>
        <v>0</v>
      </c>
      <c r="AF835" s="9">
        <f t="shared" si="701"/>
        <v>2.1423470602237562</v>
      </c>
      <c r="AG835" s="9">
        <f t="shared" si="702"/>
        <v>0</v>
      </c>
      <c r="AH835" s="9">
        <f t="shared" si="703"/>
        <v>12.482662968099859</v>
      </c>
      <c r="AI835" s="58">
        <f t="shared" si="704"/>
        <v>1.248266296809986</v>
      </c>
      <c r="AJ835" s="58">
        <f t="shared" si="705"/>
        <v>0</v>
      </c>
      <c r="AK835" s="58">
        <f t="shared" si="706"/>
        <v>0.8569388240895025</v>
      </c>
      <c r="AL835" s="58">
        <f t="shared" si="707"/>
        <v>2.621359223300971</v>
      </c>
      <c r="AM835" s="58">
        <f t="shared" si="708"/>
        <v>0</v>
      </c>
      <c r="AN835" s="58">
        <f t="shared" si="709"/>
        <v>6.85551059271602</v>
      </c>
      <c r="AO835" s="56">
        <v>480.66666666666669</v>
      </c>
      <c r="AP835" s="56">
        <v>5.9666666666666668</v>
      </c>
      <c r="AQ835" s="56">
        <v>140.03333333333333</v>
      </c>
      <c r="AR835" s="57">
        <f>SUM(AO835:AQ835)</f>
        <v>626.66666666666663</v>
      </c>
      <c r="AS835">
        <v>27</v>
      </c>
      <c r="AT835">
        <v>69</v>
      </c>
      <c r="AU835">
        <v>14</v>
      </c>
      <c r="AV835">
        <v>11</v>
      </c>
      <c r="AW835">
        <v>11</v>
      </c>
      <c r="AX835" s="9">
        <f t="shared" si="710"/>
        <v>2.5851063829787235</v>
      </c>
      <c r="AY835" s="9">
        <f t="shared" si="711"/>
        <v>6.6063829787234045</v>
      </c>
      <c r="AZ835" s="9">
        <f t="shared" si="712"/>
        <v>1.3404255319148937</v>
      </c>
      <c r="BA835" s="9">
        <f t="shared" si="713"/>
        <v>1.0531914893617023</v>
      </c>
      <c r="BB835" s="9">
        <f t="shared" si="714"/>
        <v>1.0531914893617023</v>
      </c>
      <c r="BC835" s="33">
        <f t="shared" si="715"/>
        <v>9.069182389937108</v>
      </c>
      <c r="BD835" s="33">
        <f t="shared" si="716"/>
        <v>2.642138364779874</v>
      </c>
      <c r="BE835" s="33">
        <f t="shared" si="717"/>
        <v>0.11257861635220126</v>
      </c>
      <c r="BF835" s="42">
        <f>BI835-BG835-BH835</f>
        <v>10</v>
      </c>
      <c r="BG835" s="43">
        <v>0</v>
      </c>
      <c r="BH835" s="43">
        <v>2</v>
      </c>
      <c r="BI835" s="43">
        <v>12</v>
      </c>
      <c r="BJ835" s="42">
        <f>BM835-BK835-BL835</f>
        <v>21</v>
      </c>
      <c r="BK835" s="43">
        <v>0</v>
      </c>
      <c r="BL835" s="43">
        <v>16</v>
      </c>
      <c r="BM835" s="43">
        <v>37</v>
      </c>
      <c r="BN835" s="34">
        <f t="shared" si="690"/>
        <v>-0.26854452773223514</v>
      </c>
      <c r="BO835" s="34">
        <f t="shared" si="691"/>
        <v>-0.85705700340075053</v>
      </c>
      <c r="BP835" s="33">
        <v>-6.297378786313093</v>
      </c>
      <c r="BQ835" s="33">
        <v>-0.28974177101161275</v>
      </c>
      <c r="BR835" s="33">
        <v>-2.183960540729474</v>
      </c>
      <c r="BS835" s="33">
        <v>-0.96620596589323815</v>
      </c>
      <c r="BT835" s="33">
        <v>0</v>
      </c>
      <c r="BU835" s="9">
        <f t="shared" si="692"/>
        <v>-9.7372870639474183</v>
      </c>
      <c r="BV835" s="34">
        <f t="shared" si="693"/>
        <v>-31.076448076427933</v>
      </c>
      <c r="BW835" s="33">
        <v>2.79387838327253</v>
      </c>
      <c r="BX835" s="33">
        <v>1.688711995721353E-2</v>
      </c>
      <c r="BY835" s="33">
        <v>4.8200627522488935</v>
      </c>
      <c r="BZ835" s="33">
        <v>1.8379142807365458</v>
      </c>
      <c r="CA835" s="9">
        <f t="shared" si="694"/>
        <v>9.4687425362151831</v>
      </c>
      <c r="CB835" s="34">
        <f t="shared" si="695"/>
        <v>30.219391073027182</v>
      </c>
      <c r="CC835" s="47">
        <v>39.653927000000003</v>
      </c>
      <c r="CD835">
        <v>165000</v>
      </c>
      <c r="CE835" s="68">
        <f t="shared" si="718"/>
        <v>165000</v>
      </c>
      <c r="CF835" s="62">
        <v>9.6</v>
      </c>
      <c r="CG835" s="62">
        <v>13.2</v>
      </c>
      <c r="CH835" s="62">
        <v>-8.5</v>
      </c>
      <c r="CI835" s="62">
        <v>-2.5</v>
      </c>
      <c r="CJ835" s="63">
        <f t="shared" si="696"/>
        <v>-6.4710957722174287</v>
      </c>
      <c r="CK835" s="62">
        <v>-0.9</v>
      </c>
      <c r="CL835" s="63">
        <f t="shared" si="697"/>
        <v>-2.329594477998274</v>
      </c>
      <c r="CM835" s="62">
        <v>-3.3</v>
      </c>
      <c r="CN835" t="s">
        <v>2017</v>
      </c>
      <c r="CO835" t="s">
        <v>2018</v>
      </c>
      <c r="CP835" t="s">
        <v>1265</v>
      </c>
      <c r="CQ835" t="s">
        <v>2414</v>
      </c>
      <c r="CR835">
        <v>69</v>
      </c>
      <c r="CS835">
        <v>205</v>
      </c>
      <c r="CT835">
        <v>29</v>
      </c>
      <c r="CU835" t="s">
        <v>3401</v>
      </c>
      <c r="CZ835" s="72">
        <v>475000</v>
      </c>
      <c r="DA835">
        <v>0</v>
      </c>
    </row>
    <row r="836" spans="1:105" x14ac:dyDescent="0.2">
      <c r="A836" s="38" t="s">
        <v>2452</v>
      </c>
      <c r="B836" t="s">
        <v>962</v>
      </c>
      <c r="D836" t="s">
        <v>962</v>
      </c>
      <c r="E836" t="str">
        <f t="shared" si="687"/>
        <v xml:space="preserve">Piskula, Joe </v>
      </c>
      <c r="F836" t="s">
        <v>1383</v>
      </c>
      <c r="G836" t="s">
        <v>1524</v>
      </c>
      <c r="H836">
        <v>5</v>
      </c>
      <c r="I836">
        <v>0</v>
      </c>
      <c r="J836">
        <v>0</v>
      </c>
      <c r="K836">
        <f>I836+J836</f>
        <v>0</v>
      </c>
      <c r="L836">
        <v>-3</v>
      </c>
      <c r="M836">
        <v>6</v>
      </c>
      <c r="N836">
        <v>4</v>
      </c>
      <c r="O836" s="4">
        <f t="shared" si="688"/>
        <v>0</v>
      </c>
      <c r="P836">
        <v>81</v>
      </c>
      <c r="Q836">
        <v>0</v>
      </c>
      <c r="R836">
        <v>0</v>
      </c>
      <c r="S836">
        <v>0</v>
      </c>
      <c r="T836">
        <v>0</v>
      </c>
      <c r="U836" s="4">
        <f t="shared" si="689"/>
        <v>0</v>
      </c>
      <c r="V836" s="40">
        <v>0</v>
      </c>
      <c r="W836">
        <v>0</v>
      </c>
      <c r="X836">
        <v>0</v>
      </c>
      <c r="Y836">
        <v>0</v>
      </c>
      <c r="Z836">
        <v>0</v>
      </c>
      <c r="AA836">
        <f>I836-W836-Y836</f>
        <v>0</v>
      </c>
      <c r="AB836">
        <f>J836-X836-Z836</f>
        <v>0</v>
      </c>
      <c r="AC836" s="9">
        <f t="shared" si="698"/>
        <v>0</v>
      </c>
      <c r="AD836" s="9">
        <f t="shared" si="699"/>
        <v>0</v>
      </c>
      <c r="AE836" s="9">
        <f t="shared" si="700"/>
        <v>0</v>
      </c>
      <c r="AF836" s="9">
        <f t="shared" si="701"/>
        <v>0</v>
      </c>
      <c r="AG836" s="9">
        <f t="shared" si="702"/>
        <v>0</v>
      </c>
      <c r="AH836" s="9">
        <f t="shared" si="703"/>
        <v>0</v>
      </c>
      <c r="AI836" s="6">
        <f t="shared" si="704"/>
        <v>0</v>
      </c>
      <c r="AJ836" s="6">
        <f t="shared" si="705"/>
        <v>0</v>
      </c>
      <c r="AK836" s="6">
        <f t="shared" si="706"/>
        <v>0</v>
      </c>
      <c r="AL836" s="6">
        <f t="shared" si="707"/>
        <v>3.8420490928495195</v>
      </c>
      <c r="AM836" s="6">
        <f t="shared" si="708"/>
        <v>0</v>
      </c>
      <c r="AN836" s="6">
        <f t="shared" si="709"/>
        <v>0</v>
      </c>
      <c r="AO836" s="32">
        <v>46.85</v>
      </c>
      <c r="AP836" s="32">
        <v>0.66666666666666663</v>
      </c>
      <c r="AQ836" s="32">
        <v>2.3666666666666667</v>
      </c>
      <c r="AR836" s="32">
        <v>49.883333333333333</v>
      </c>
      <c r="AS836" s="40">
        <v>2</v>
      </c>
      <c r="AT836" s="40">
        <v>4</v>
      </c>
      <c r="AU836" s="40">
        <v>0</v>
      </c>
      <c r="AV836" s="40">
        <v>1</v>
      </c>
      <c r="AW836" s="40">
        <v>0</v>
      </c>
      <c r="AX836" s="9">
        <f t="shared" si="710"/>
        <v>2.4056130972268628</v>
      </c>
      <c r="AY836" s="9">
        <f t="shared" si="711"/>
        <v>4.8112261944537256</v>
      </c>
      <c r="AZ836" s="9">
        <f t="shared" si="712"/>
        <v>0</v>
      </c>
      <c r="BA836" s="9">
        <f t="shared" si="713"/>
        <v>1.2028065486134314</v>
      </c>
      <c r="BB836" s="9">
        <f t="shared" si="714"/>
        <v>0</v>
      </c>
      <c r="BC836" s="9">
        <f t="shared" si="715"/>
        <v>9.370000000000001</v>
      </c>
      <c r="BD836" s="9">
        <f t="shared" si="716"/>
        <v>0.47333333333333333</v>
      </c>
      <c r="BE836" s="9">
        <f t="shared" si="717"/>
        <v>0.13333333333333333</v>
      </c>
      <c r="BF836" s="3">
        <v>0</v>
      </c>
      <c r="BG836" s="3">
        <v>0</v>
      </c>
      <c r="BH836" s="3">
        <v>0</v>
      </c>
      <c r="BI836" s="3">
        <v>0</v>
      </c>
      <c r="BJ836" s="3">
        <v>3</v>
      </c>
      <c r="BK836" s="3">
        <v>0</v>
      </c>
      <c r="BL836" s="3">
        <v>0</v>
      </c>
      <c r="BM836" s="3">
        <v>3</v>
      </c>
      <c r="BN836" s="34">
        <f t="shared" si="690"/>
        <v>-1.4518387137475468</v>
      </c>
      <c r="BO836" s="34">
        <f t="shared" si="691"/>
        <v>-58.209370414201679</v>
      </c>
      <c r="BP836" s="34">
        <v>-0.38257174720539183</v>
      </c>
      <c r="BQ836" s="34">
        <v>-2.4055467574760899E-2</v>
      </c>
      <c r="BR836" s="34">
        <v>3.293584530374892E-2</v>
      </c>
      <c r="BS836" s="34">
        <v>-5.4210822670566448E-3</v>
      </c>
      <c r="BT836" s="34">
        <v>0</v>
      </c>
      <c r="BU836" s="34">
        <f t="shared" si="692"/>
        <v>-0.37911245174346042</v>
      </c>
      <c r="BV836" s="34">
        <f t="shared" si="693"/>
        <v>-15.199964653930923</v>
      </c>
      <c r="BW836" s="34">
        <v>0.16384619913902024</v>
      </c>
      <c r="BX836" s="34">
        <v>1.7417205881519904E-2</v>
      </c>
      <c r="BY836" s="34">
        <v>0.34186937424956587</v>
      </c>
      <c r="BZ836" s="34">
        <v>-1.5958590412741922</v>
      </c>
      <c r="CA836" s="34">
        <f t="shared" si="694"/>
        <v>-1.0727262620040863</v>
      </c>
      <c r="CB836" s="34">
        <f t="shared" si="695"/>
        <v>-43.009405760270752</v>
      </c>
      <c r="CE836" s="68">
        <f t="shared" si="718"/>
        <v>165000</v>
      </c>
      <c r="CF836" s="9">
        <v>0.9</v>
      </c>
      <c r="CG836" s="9">
        <v>1</v>
      </c>
      <c r="CH836" s="9">
        <v>-2.6</v>
      </c>
      <c r="CI836" s="9">
        <v>-0.2</v>
      </c>
      <c r="CJ836" s="9">
        <f t="shared" si="696"/>
        <v>-7.5590551181102361</v>
      </c>
      <c r="CK836" s="9">
        <v>-0.6</v>
      </c>
      <c r="CL836" s="9">
        <f t="shared" si="697"/>
        <v>-22.677165354330707</v>
      </c>
      <c r="CM836" s="9">
        <v>-0.8</v>
      </c>
      <c r="CN836" t="s">
        <v>2801</v>
      </c>
      <c r="CO836" t="s">
        <v>2802</v>
      </c>
      <c r="CP836" t="s">
        <v>1571</v>
      </c>
      <c r="CQ836" t="s">
        <v>2414</v>
      </c>
      <c r="CR836">
        <v>75</v>
      </c>
      <c r="CS836">
        <v>214</v>
      </c>
      <c r="CU836" t="s">
        <v>3402</v>
      </c>
      <c r="CV836" t="s">
        <v>3090</v>
      </c>
      <c r="CW836">
        <v>0</v>
      </c>
      <c r="CX836">
        <v>0</v>
      </c>
      <c r="CY836">
        <v>0</v>
      </c>
      <c r="CZ836" s="70"/>
      <c r="DA836">
        <v>0</v>
      </c>
    </row>
    <row r="837" spans="1:105" x14ac:dyDescent="0.2">
      <c r="A837" s="38" t="s">
        <v>2452</v>
      </c>
      <c r="B837" t="s">
        <v>962</v>
      </c>
      <c r="C837" t="s">
        <v>962</v>
      </c>
      <c r="D837" s="82" t="s">
        <v>962</v>
      </c>
      <c r="E837" t="str">
        <f t="shared" si="687"/>
        <v xml:space="preserve">Zeiler, John </v>
      </c>
      <c r="F837" t="s">
        <v>2364</v>
      </c>
      <c r="G837" t="s">
        <v>1528</v>
      </c>
      <c r="H837">
        <v>23</v>
      </c>
      <c r="I837">
        <v>1</v>
      </c>
      <c r="J837">
        <v>2</v>
      </c>
      <c r="K837">
        <f>I837+J837</f>
        <v>3</v>
      </c>
      <c r="L837">
        <v>-2</v>
      </c>
      <c r="M837">
        <v>22</v>
      </c>
      <c r="N837">
        <v>12</v>
      </c>
      <c r="O837" s="4">
        <f t="shared" si="688"/>
        <v>8.3333333333333329E-2</v>
      </c>
      <c r="P837">
        <v>319</v>
      </c>
      <c r="Q837">
        <v>0</v>
      </c>
      <c r="R837">
        <v>0</v>
      </c>
      <c r="S837">
        <v>9</v>
      </c>
      <c r="T837">
        <v>13</v>
      </c>
      <c r="U837" s="4">
        <f t="shared" si="689"/>
        <v>0.40909090909090912</v>
      </c>
      <c r="V837" s="40">
        <v>1.6</v>
      </c>
      <c r="W837">
        <v>0</v>
      </c>
      <c r="X837">
        <v>0</v>
      </c>
      <c r="Y837">
        <v>0</v>
      </c>
      <c r="Z837">
        <v>0</v>
      </c>
      <c r="AA837">
        <f>I837-W837-Y837</f>
        <v>1</v>
      </c>
      <c r="AB837">
        <f>J837-X837-Z837</f>
        <v>2</v>
      </c>
      <c r="AC837" s="9">
        <f t="shared" si="698"/>
        <v>0</v>
      </c>
      <c r="AD837" s="9">
        <f t="shared" si="699"/>
        <v>0</v>
      </c>
      <c r="AE837" s="9">
        <f t="shared" si="700"/>
        <v>0</v>
      </c>
      <c r="AF837" s="9">
        <f t="shared" si="701"/>
        <v>0</v>
      </c>
      <c r="AG837" s="9">
        <f t="shared" si="702"/>
        <v>6.1638558342607652</v>
      </c>
      <c r="AH837" s="9">
        <f t="shared" si="703"/>
        <v>12.32771166852153</v>
      </c>
      <c r="AI837" s="6">
        <f t="shared" si="704"/>
        <v>0.92457837513911478</v>
      </c>
      <c r="AJ837" s="6">
        <f t="shared" si="705"/>
        <v>0</v>
      </c>
      <c r="AK837" s="6">
        <f t="shared" si="706"/>
        <v>0</v>
      </c>
      <c r="AL837" s="6">
        <f t="shared" si="707"/>
        <v>1.5409639585651913</v>
      </c>
      <c r="AM837" s="6">
        <f t="shared" si="708"/>
        <v>0</v>
      </c>
      <c r="AN837" s="6">
        <f t="shared" si="709"/>
        <v>0</v>
      </c>
      <c r="AO837" s="32">
        <v>194.68333333333334</v>
      </c>
      <c r="AP837" s="32">
        <v>2.6833333333333336</v>
      </c>
      <c r="AQ837" s="32">
        <v>0.31666666666666665</v>
      </c>
      <c r="AR837" s="32">
        <v>197.68333333333334</v>
      </c>
      <c r="AS837" s="40">
        <v>8</v>
      </c>
      <c r="AT837" s="40">
        <v>46</v>
      </c>
      <c r="AU837" s="40">
        <v>8</v>
      </c>
      <c r="AV837" s="40">
        <v>6</v>
      </c>
      <c r="AW837" s="40">
        <v>1</v>
      </c>
      <c r="AX837" s="9">
        <f t="shared" si="710"/>
        <v>2.4281257904055304</v>
      </c>
      <c r="AY837" s="9">
        <f t="shared" si="711"/>
        <v>13.961723294831801</v>
      </c>
      <c r="AZ837" s="9">
        <f t="shared" si="712"/>
        <v>2.4281257904055304</v>
      </c>
      <c r="BA837" s="9">
        <f t="shared" si="713"/>
        <v>1.8210943428041479</v>
      </c>
      <c r="BB837" s="9">
        <f t="shared" si="714"/>
        <v>0.30351572380069131</v>
      </c>
      <c r="BC837" s="9">
        <f t="shared" si="715"/>
        <v>8.4644927536231886</v>
      </c>
      <c r="BD837" s="9">
        <f t="shared" si="716"/>
        <v>1.3768115942028985E-2</v>
      </c>
      <c r="BE837" s="9">
        <f t="shared" si="717"/>
        <v>0.11666666666666668</v>
      </c>
      <c r="BF837" s="3">
        <v>3</v>
      </c>
      <c r="BG837" s="3">
        <v>0</v>
      </c>
      <c r="BH837" s="3">
        <v>0</v>
      </c>
      <c r="BI837" s="3">
        <v>3</v>
      </c>
      <c r="BJ837" s="3">
        <v>5</v>
      </c>
      <c r="BK837" s="3">
        <v>0</v>
      </c>
      <c r="BL837" s="3">
        <v>0</v>
      </c>
      <c r="BM837" s="3">
        <v>5</v>
      </c>
      <c r="BN837" s="34">
        <f t="shared" si="690"/>
        <v>-3.5397942371867415</v>
      </c>
      <c r="BO837" s="34">
        <f t="shared" si="691"/>
        <v>-35.812773666841665</v>
      </c>
      <c r="BP837" s="34">
        <v>-1.017589735257499</v>
      </c>
      <c r="BQ837" s="34">
        <v>-0.14107640760808629</v>
      </c>
      <c r="BR837" s="34">
        <v>0.13052190482718545</v>
      </c>
      <c r="BS837" s="34">
        <v>-3.8708168868484987E-3</v>
      </c>
      <c r="BT837" s="34">
        <v>0</v>
      </c>
      <c r="BU837" s="34">
        <f t="shared" si="692"/>
        <v>-1.0320150549252483</v>
      </c>
      <c r="BV837" s="34">
        <f t="shared" si="693"/>
        <v>-10.441093212294899</v>
      </c>
      <c r="BW837" s="34">
        <v>3.0963892389615886</v>
      </c>
      <c r="BX837" s="34">
        <v>8.0601510387593757E-3</v>
      </c>
      <c r="BY837" s="34">
        <v>3.8335112853305708E-2</v>
      </c>
      <c r="BZ837" s="34">
        <v>-5.6505636851151468</v>
      </c>
      <c r="CA837" s="34">
        <f t="shared" si="694"/>
        <v>-2.5077791822614932</v>
      </c>
      <c r="CB837" s="34">
        <f t="shared" si="695"/>
        <v>-25.371680454546766</v>
      </c>
      <c r="CC837" s="15">
        <v>40</v>
      </c>
      <c r="CD837" s="7">
        <v>165000</v>
      </c>
      <c r="CE837" s="68">
        <f t="shared" si="718"/>
        <v>165000</v>
      </c>
      <c r="CF837" s="9">
        <v>3.1</v>
      </c>
      <c r="CG837" s="9">
        <v>3</v>
      </c>
      <c r="CH837" s="9">
        <v>-1</v>
      </c>
      <c r="CI837" s="9">
        <v>-0.4</v>
      </c>
      <c r="CJ837" s="9">
        <f t="shared" si="696"/>
        <v>-3.9863798687816629</v>
      </c>
      <c r="CK837" s="9">
        <v>0</v>
      </c>
      <c r="CL837" s="9">
        <f t="shared" si="697"/>
        <v>0</v>
      </c>
      <c r="CM837" s="9">
        <v>-0.4</v>
      </c>
      <c r="CN837" t="s">
        <v>3270</v>
      </c>
      <c r="CO837" t="s">
        <v>3271</v>
      </c>
      <c r="CP837" t="s">
        <v>3523</v>
      </c>
      <c r="CQ837" t="s">
        <v>2414</v>
      </c>
      <c r="CR837">
        <v>72</v>
      </c>
      <c r="CS837">
        <v>193</v>
      </c>
      <c r="CT837">
        <v>73</v>
      </c>
      <c r="CU837" t="s">
        <v>3401</v>
      </c>
      <c r="CV837" t="s">
        <v>3090</v>
      </c>
      <c r="CW837">
        <v>0</v>
      </c>
      <c r="CX837">
        <v>0</v>
      </c>
      <c r="CY837">
        <v>0</v>
      </c>
      <c r="CZ837" s="71"/>
      <c r="DA837">
        <v>0</v>
      </c>
    </row>
    <row r="838" spans="1:105" x14ac:dyDescent="0.2">
      <c r="A838" s="44" t="s">
        <v>2372</v>
      </c>
      <c r="B838" s="43" t="s">
        <v>962</v>
      </c>
      <c r="C838" s="43" t="s">
        <v>962</v>
      </c>
      <c r="D838" s="82" t="s">
        <v>962</v>
      </c>
      <c r="E838" s="42" t="str">
        <f t="shared" si="687"/>
        <v xml:space="preserve">Zeiler, John </v>
      </c>
      <c r="F838" s="42" t="s">
        <v>2364</v>
      </c>
      <c r="G838" s="45" t="s">
        <v>1528</v>
      </c>
      <c r="H838" s="43">
        <v>36</v>
      </c>
      <c r="I838" s="64">
        <v>0</v>
      </c>
      <c r="J838" s="64">
        <v>1</v>
      </c>
      <c r="K838" s="64">
        <v>1</v>
      </c>
      <c r="L838" s="43">
        <v>-6</v>
      </c>
      <c r="M838">
        <v>23</v>
      </c>
      <c r="N838">
        <v>18</v>
      </c>
      <c r="O838" s="4">
        <f t="shared" si="688"/>
        <v>0</v>
      </c>
      <c r="Q838">
        <v>0</v>
      </c>
      <c r="R838">
        <v>0</v>
      </c>
      <c r="S838">
        <v>12</v>
      </c>
      <c r="T838">
        <v>19</v>
      </c>
      <c r="U838" s="4">
        <f t="shared" si="689"/>
        <v>0.38709677419354838</v>
      </c>
      <c r="V838">
        <v>1.5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 s="9">
        <f t="shared" si="698"/>
        <v>0</v>
      </c>
      <c r="AD838" s="9">
        <f t="shared" si="699"/>
        <v>0</v>
      </c>
      <c r="AE838" s="9">
        <f t="shared" si="700"/>
        <v>0</v>
      </c>
      <c r="AF838" s="9">
        <f t="shared" si="701"/>
        <v>0</v>
      </c>
      <c r="AG838" s="9">
        <f t="shared" si="702"/>
        <v>0</v>
      </c>
      <c r="AH838" s="9">
        <f t="shared" si="703"/>
        <v>4.0588533739218677</v>
      </c>
      <c r="AI838" s="58">
        <f t="shared" si="704"/>
        <v>0.60882800608828014</v>
      </c>
      <c r="AJ838" s="58">
        <f t="shared" si="705"/>
        <v>0</v>
      </c>
      <c r="AK838" s="58">
        <f t="shared" si="706"/>
        <v>0</v>
      </c>
      <c r="AL838" s="58">
        <f t="shared" si="707"/>
        <v>1.8264840182648403</v>
      </c>
      <c r="AM838" s="58">
        <f t="shared" si="708"/>
        <v>0</v>
      </c>
      <c r="AN838" s="58">
        <f t="shared" si="709"/>
        <v>0</v>
      </c>
      <c r="AO838" s="56">
        <v>295.64999999999998</v>
      </c>
      <c r="AP838" s="56">
        <v>2.2833333333333332</v>
      </c>
      <c r="AQ838" s="56">
        <v>7.4</v>
      </c>
      <c r="AR838" s="57">
        <f>SUM(AO838:AQ838)</f>
        <v>305.33333333333331</v>
      </c>
      <c r="AS838">
        <v>14</v>
      </c>
      <c r="AT838">
        <v>102</v>
      </c>
      <c r="AU838">
        <v>8</v>
      </c>
      <c r="AV838">
        <v>7</v>
      </c>
      <c r="AW838">
        <v>7</v>
      </c>
      <c r="AX838" s="9">
        <f t="shared" si="710"/>
        <v>2.7510917030567685</v>
      </c>
      <c r="AY838" s="9">
        <f t="shared" si="711"/>
        <v>20.043668122270741</v>
      </c>
      <c r="AZ838" s="9">
        <f t="shared" si="712"/>
        <v>1.572052401746725</v>
      </c>
      <c r="BA838" s="9">
        <f t="shared" si="713"/>
        <v>1.3755458515283843</v>
      </c>
      <c r="BB838" s="9">
        <f t="shared" si="714"/>
        <v>1.3755458515283843</v>
      </c>
      <c r="BC838" s="33">
        <f t="shared" si="715"/>
        <v>8.2124999999999986</v>
      </c>
      <c r="BD838" s="33">
        <f t="shared" si="716"/>
        <v>0.20555555555555557</v>
      </c>
      <c r="BE838" s="33">
        <f t="shared" si="717"/>
        <v>6.3425925925925927E-2</v>
      </c>
      <c r="BF838" s="42">
        <f>BI838-BG838-BH838</f>
        <v>3</v>
      </c>
      <c r="BG838" s="43">
        <v>0</v>
      </c>
      <c r="BH838" s="43">
        <v>0</v>
      </c>
      <c r="BI838" s="43">
        <v>3</v>
      </c>
      <c r="BJ838" s="42">
        <f>BM838-BK838-BL838</f>
        <v>9</v>
      </c>
      <c r="BK838" s="43">
        <v>0</v>
      </c>
      <c r="BL838" s="43">
        <v>0</v>
      </c>
      <c r="BM838" s="43">
        <v>9</v>
      </c>
      <c r="BN838" s="34">
        <f t="shared" si="690"/>
        <v>-2.94296443125558</v>
      </c>
      <c r="BO838" s="34">
        <f t="shared" si="691"/>
        <v>-19.277059593377164</v>
      </c>
      <c r="BP838" s="33">
        <v>-6.0006727177356423</v>
      </c>
      <c r="BQ838" s="33">
        <v>-0.1108788341580753</v>
      </c>
      <c r="BR838" s="33">
        <v>2.2165831437895878</v>
      </c>
      <c r="BS838" s="33">
        <v>-0.10730253771603243</v>
      </c>
      <c r="BT838" s="33">
        <v>0</v>
      </c>
      <c r="BU838" s="9">
        <f t="shared" si="692"/>
        <v>-4.0022709458201629</v>
      </c>
      <c r="BV838" s="34">
        <f t="shared" si="693"/>
        <v>-26.215748553407181</v>
      </c>
      <c r="BW838" s="33">
        <v>2.8855100916337162</v>
      </c>
      <c r="BX838" s="33">
        <v>6.462389480833111E-3</v>
      </c>
      <c r="BY838" s="33">
        <v>0.71649368035592997</v>
      </c>
      <c r="BZ838" s="33">
        <v>-2.5491596469058968</v>
      </c>
      <c r="CA838" s="9">
        <f t="shared" si="694"/>
        <v>1.0593065145645828</v>
      </c>
      <c r="CB838" s="34">
        <f t="shared" si="695"/>
        <v>6.938688960030019</v>
      </c>
      <c r="CC838" s="47">
        <v>38.906548000000001</v>
      </c>
      <c r="CD838">
        <v>165000</v>
      </c>
      <c r="CE838" s="68">
        <f t="shared" si="718"/>
        <v>165000</v>
      </c>
      <c r="CF838" s="62">
        <v>4.8</v>
      </c>
      <c r="CG838" s="62">
        <v>4.7</v>
      </c>
      <c r="CH838" s="62">
        <v>-4.8</v>
      </c>
      <c r="CI838" s="62">
        <v>-1.8</v>
      </c>
      <c r="CJ838" s="63">
        <f t="shared" si="696"/>
        <v>-11.42796677424475</v>
      </c>
      <c r="CK838" s="62">
        <v>-0.6</v>
      </c>
      <c r="CL838" s="63">
        <f t="shared" si="697"/>
        <v>-3.8093222580815831</v>
      </c>
      <c r="CM838" s="62">
        <v>-2.5</v>
      </c>
      <c r="CN838" t="s">
        <v>2066</v>
      </c>
      <c r="CO838" t="s">
        <v>3271</v>
      </c>
      <c r="CP838" t="s">
        <v>3523</v>
      </c>
      <c r="CQ838" t="s">
        <v>2414</v>
      </c>
      <c r="CR838">
        <v>72</v>
      </c>
      <c r="CS838">
        <v>193</v>
      </c>
      <c r="CT838">
        <v>73</v>
      </c>
      <c r="CU838" t="s">
        <v>3401</v>
      </c>
      <c r="CV838" t="s">
        <v>3090</v>
      </c>
      <c r="CZ838" s="72">
        <v>543750</v>
      </c>
      <c r="DA838">
        <v>0</v>
      </c>
    </row>
    <row r="839" spans="1:105" x14ac:dyDescent="0.2">
      <c r="A839" s="38" t="s">
        <v>2452</v>
      </c>
      <c r="B839" t="s">
        <v>958</v>
      </c>
      <c r="C839" t="s">
        <v>962</v>
      </c>
      <c r="D839" s="82" t="s">
        <v>962</v>
      </c>
      <c r="E839" t="str">
        <f t="shared" si="687"/>
        <v xml:space="preserve">Klemm, Jon </v>
      </c>
      <c r="F839" t="s">
        <v>242</v>
      </c>
      <c r="G839" t="s">
        <v>1524</v>
      </c>
      <c r="H839">
        <v>38</v>
      </c>
      <c r="I839">
        <v>1</v>
      </c>
      <c r="J839">
        <v>2</v>
      </c>
      <c r="K839">
        <f>I839+J839</f>
        <v>3</v>
      </c>
      <c r="L839">
        <v>0</v>
      </c>
      <c r="M839">
        <v>24</v>
      </c>
      <c r="N839">
        <v>25</v>
      </c>
      <c r="O839" s="4">
        <f t="shared" si="688"/>
        <v>0.04</v>
      </c>
      <c r="P839">
        <v>690</v>
      </c>
      <c r="Q839">
        <v>0</v>
      </c>
      <c r="R839">
        <v>0</v>
      </c>
      <c r="S839">
        <v>0</v>
      </c>
      <c r="T839">
        <v>0</v>
      </c>
      <c r="U839" s="4">
        <f t="shared" si="689"/>
        <v>0</v>
      </c>
      <c r="V839" s="40">
        <v>0</v>
      </c>
      <c r="W839">
        <v>0</v>
      </c>
      <c r="X839">
        <v>0</v>
      </c>
      <c r="Y839">
        <v>0</v>
      </c>
      <c r="Z839">
        <v>0</v>
      </c>
      <c r="AA839">
        <f>I839-W839-Y839</f>
        <v>1</v>
      </c>
      <c r="AB839">
        <f>J839-X839-Z839</f>
        <v>2</v>
      </c>
      <c r="AC839" s="9">
        <f t="shared" si="698"/>
        <v>0</v>
      </c>
      <c r="AD839" s="9">
        <f t="shared" si="699"/>
        <v>0</v>
      </c>
      <c r="AE839" s="9">
        <f t="shared" si="700"/>
        <v>0</v>
      </c>
      <c r="AF839" s="9">
        <f t="shared" si="701"/>
        <v>0</v>
      </c>
      <c r="AG839" s="9">
        <f t="shared" si="702"/>
        <v>2.7625369297471511</v>
      </c>
      <c r="AH839" s="9">
        <f t="shared" si="703"/>
        <v>5.5250738594943023</v>
      </c>
      <c r="AI839" s="6">
        <f t="shared" si="704"/>
        <v>1.5193953113609333</v>
      </c>
      <c r="AJ839" s="6">
        <f t="shared" si="705"/>
        <v>0</v>
      </c>
      <c r="AK839" s="6">
        <f t="shared" si="706"/>
        <v>0</v>
      </c>
      <c r="AL839" s="6">
        <f t="shared" si="707"/>
        <v>1.7956490043356483</v>
      </c>
      <c r="AM839" s="6">
        <f t="shared" si="708"/>
        <v>0</v>
      </c>
      <c r="AN839" s="6">
        <f t="shared" si="709"/>
        <v>3.050847457627119</v>
      </c>
      <c r="AO839" s="32">
        <v>434.38333333333333</v>
      </c>
      <c r="AP839" s="32">
        <v>2.5333333333333332</v>
      </c>
      <c r="AQ839" s="32">
        <v>59</v>
      </c>
      <c r="AR839" s="32">
        <v>495.91666666666669</v>
      </c>
      <c r="AS839" s="40">
        <v>47</v>
      </c>
      <c r="AT839" s="40">
        <v>59</v>
      </c>
      <c r="AU839" s="40">
        <v>8</v>
      </c>
      <c r="AV839" s="40">
        <v>16</v>
      </c>
      <c r="AW839" s="40">
        <v>5</v>
      </c>
      <c r="AX839" s="9">
        <f t="shared" si="710"/>
        <v>5.6864392539069062</v>
      </c>
      <c r="AY839" s="9">
        <f t="shared" si="711"/>
        <v>7.1382960846916488</v>
      </c>
      <c r="AZ839" s="9">
        <f t="shared" si="712"/>
        <v>0.96790455385649476</v>
      </c>
      <c r="BA839" s="9">
        <f t="shared" si="713"/>
        <v>1.9358091077129895</v>
      </c>
      <c r="BB839" s="9">
        <f t="shared" si="714"/>
        <v>0.60494034616030923</v>
      </c>
      <c r="BC839" s="9">
        <f t="shared" si="715"/>
        <v>11.431140350877193</v>
      </c>
      <c r="BD839" s="9">
        <f t="shared" si="716"/>
        <v>1.5526315789473684</v>
      </c>
      <c r="BE839" s="9">
        <f t="shared" si="717"/>
        <v>6.6666666666666666E-2</v>
      </c>
      <c r="BF839" s="3">
        <v>11</v>
      </c>
      <c r="BG839" s="3">
        <v>0</v>
      </c>
      <c r="BH839" s="3">
        <v>0</v>
      </c>
      <c r="BI839" s="3">
        <v>11</v>
      </c>
      <c r="BJ839" s="3">
        <v>13</v>
      </c>
      <c r="BK839" s="3">
        <v>0</v>
      </c>
      <c r="BL839" s="3">
        <v>3</v>
      </c>
      <c r="BM839" s="3">
        <v>16</v>
      </c>
      <c r="BN839" s="34">
        <f t="shared" si="690"/>
        <v>17.187907644265824</v>
      </c>
      <c r="BO839" s="34">
        <f t="shared" si="691"/>
        <v>69.31772533395727</v>
      </c>
      <c r="BP839" s="34">
        <v>-7.3059291717927799E-2</v>
      </c>
      <c r="BQ839" s="34">
        <v>-0.10241506035896315</v>
      </c>
      <c r="BR839" s="34">
        <v>0.23127469288123415</v>
      </c>
      <c r="BS839" s="34">
        <v>-0.15537712401570683</v>
      </c>
      <c r="BT839" s="34">
        <v>0</v>
      </c>
      <c r="BU839" s="34">
        <f t="shared" si="692"/>
        <v>-9.9576783211363623E-2</v>
      </c>
      <c r="BV839" s="34">
        <f t="shared" si="693"/>
        <v>-0.40158675803608246</v>
      </c>
      <c r="BW839" s="34">
        <v>13.881952999397919</v>
      </c>
      <c r="BX839" s="34">
        <v>7.0975673551233284E-2</v>
      </c>
      <c r="BY839" s="34">
        <v>5.6404147718562667</v>
      </c>
      <c r="BZ839" s="34">
        <v>-2.3058590173282312</v>
      </c>
      <c r="CA839" s="34">
        <f t="shared" si="694"/>
        <v>17.287484427477189</v>
      </c>
      <c r="CB839" s="34">
        <f t="shared" si="695"/>
        <v>69.719312091993359</v>
      </c>
      <c r="CC839" s="15">
        <v>64</v>
      </c>
      <c r="CD839" s="7">
        <v>903963</v>
      </c>
      <c r="CE839" s="68">
        <f t="shared" si="718"/>
        <v>1950657</v>
      </c>
      <c r="CF839" s="9">
        <v>8.1</v>
      </c>
      <c r="CG839" s="9">
        <v>10.5</v>
      </c>
      <c r="CH839" s="9">
        <v>-0.8</v>
      </c>
      <c r="CI839" s="9">
        <v>-0.8</v>
      </c>
      <c r="CJ839" s="9">
        <f t="shared" si="696"/>
        <v>-2.8702125751188445</v>
      </c>
      <c r="CK839" s="9">
        <v>1.6</v>
      </c>
      <c r="CL839" s="9">
        <f t="shared" si="697"/>
        <v>5.7404251502376891</v>
      </c>
      <c r="CM839" s="9">
        <v>0.8</v>
      </c>
      <c r="CN839" t="s">
        <v>3272</v>
      </c>
      <c r="CO839" t="s">
        <v>3273</v>
      </c>
      <c r="CP839" t="s">
        <v>2433</v>
      </c>
      <c r="CQ839" t="s">
        <v>2400</v>
      </c>
      <c r="CR839">
        <v>74</v>
      </c>
      <c r="CS839">
        <v>205</v>
      </c>
      <c r="CT839">
        <v>42</v>
      </c>
      <c r="CU839" t="s">
        <v>3401</v>
      </c>
      <c r="CV839" t="s">
        <v>2382</v>
      </c>
      <c r="CW839">
        <v>0</v>
      </c>
      <c r="CX839">
        <v>0</v>
      </c>
      <c r="CY839">
        <v>0</v>
      </c>
      <c r="CZ839" s="71"/>
      <c r="DA839">
        <v>0</v>
      </c>
    </row>
    <row r="840" spans="1:105" s="18" customFormat="1" x14ac:dyDescent="0.2">
      <c r="A840" s="44" t="s">
        <v>2372</v>
      </c>
      <c r="B840" s="43" t="s">
        <v>958</v>
      </c>
      <c r="C840" s="43" t="s">
        <v>962</v>
      </c>
      <c r="D840" s="82" t="s">
        <v>962</v>
      </c>
      <c r="E840" s="42" t="str">
        <f t="shared" si="687"/>
        <v xml:space="preserve">Klemm, Jon </v>
      </c>
      <c r="F840" s="42" t="s">
        <v>242</v>
      </c>
      <c r="G840" s="45" t="s">
        <v>2374</v>
      </c>
      <c r="H840" s="43">
        <v>22</v>
      </c>
      <c r="I840" s="64">
        <v>0</v>
      </c>
      <c r="J840" s="64">
        <v>0</v>
      </c>
      <c r="K840" s="64">
        <v>0</v>
      </c>
      <c r="L840" s="43">
        <v>-5</v>
      </c>
      <c r="M840">
        <v>10</v>
      </c>
      <c r="N840">
        <v>6</v>
      </c>
      <c r="O840" s="4">
        <f t="shared" si="688"/>
        <v>0</v>
      </c>
      <c r="P840"/>
      <c r="Q840">
        <v>0</v>
      </c>
      <c r="R840">
        <v>0</v>
      </c>
      <c r="S840">
        <v>2</v>
      </c>
      <c r="T840">
        <v>0</v>
      </c>
      <c r="U840" s="4">
        <f t="shared" si="689"/>
        <v>1</v>
      </c>
      <c r="V840">
        <v>0.1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s="9">
        <f t="shared" si="698"/>
        <v>0</v>
      </c>
      <c r="AD840" s="9">
        <f t="shared" si="699"/>
        <v>0</v>
      </c>
      <c r="AE840" s="9">
        <f t="shared" si="700"/>
        <v>0</v>
      </c>
      <c r="AF840" s="9">
        <f t="shared" si="701"/>
        <v>0</v>
      </c>
      <c r="AG840" s="9">
        <f t="shared" si="702"/>
        <v>0</v>
      </c>
      <c r="AH840" s="9">
        <f t="shared" si="703"/>
        <v>0</v>
      </c>
      <c r="AI840" s="58">
        <f t="shared" si="704"/>
        <v>1.549453387277266</v>
      </c>
      <c r="AJ840" s="58">
        <f t="shared" si="705"/>
        <v>0</v>
      </c>
      <c r="AK840" s="58">
        <f t="shared" si="706"/>
        <v>1.3090909090909091</v>
      </c>
      <c r="AL840" s="58">
        <f t="shared" si="707"/>
        <v>3.4087974520099853</v>
      </c>
      <c r="AM840" s="58">
        <f t="shared" si="708"/>
        <v>0</v>
      </c>
      <c r="AN840" s="58">
        <f t="shared" si="709"/>
        <v>11.781818181818181</v>
      </c>
      <c r="AO840" s="56">
        <v>193.61666666666667</v>
      </c>
      <c r="AP840" s="56">
        <v>1.4833333333333334</v>
      </c>
      <c r="AQ840" s="56">
        <v>45.833333333333336</v>
      </c>
      <c r="AR840" s="57">
        <f>SUM(AO840:AQ840)</f>
        <v>240.93333333333334</v>
      </c>
      <c r="AS840">
        <v>22</v>
      </c>
      <c r="AT840">
        <v>34</v>
      </c>
      <c r="AU840">
        <v>2</v>
      </c>
      <c r="AV840">
        <v>6</v>
      </c>
      <c r="AW840">
        <v>2</v>
      </c>
      <c r="AX840" s="9">
        <f t="shared" si="710"/>
        <v>5.4786939679026005</v>
      </c>
      <c r="AY840" s="9">
        <f t="shared" si="711"/>
        <v>8.4670724958494734</v>
      </c>
      <c r="AZ840" s="9">
        <f t="shared" si="712"/>
        <v>0.49806308799114557</v>
      </c>
      <c r="BA840" s="9">
        <f t="shared" si="713"/>
        <v>1.4941892639734367</v>
      </c>
      <c r="BB840" s="9">
        <f t="shared" si="714"/>
        <v>0.49806308799114557</v>
      </c>
      <c r="BC840" s="33">
        <f t="shared" si="715"/>
        <v>8.8007575757575758</v>
      </c>
      <c r="BD840" s="33">
        <f t="shared" si="716"/>
        <v>2.0833333333333335</v>
      </c>
      <c r="BE840" s="33">
        <f t="shared" si="717"/>
        <v>6.7424242424242428E-2</v>
      </c>
      <c r="BF840" s="42">
        <f>BI840-BG840-BH840</f>
        <v>5</v>
      </c>
      <c r="BG840" s="43">
        <v>0</v>
      </c>
      <c r="BH840" s="43">
        <v>1</v>
      </c>
      <c r="BI840" s="43">
        <v>6</v>
      </c>
      <c r="BJ840" s="42">
        <f>BM840-BK840-BL840</f>
        <v>11</v>
      </c>
      <c r="BK840" s="43">
        <v>0</v>
      </c>
      <c r="BL840" s="43">
        <v>9</v>
      </c>
      <c r="BM840" s="43">
        <v>20</v>
      </c>
      <c r="BN840" s="34">
        <f t="shared" si="690"/>
        <v>-1.5694212427391028</v>
      </c>
      <c r="BO840" s="34">
        <f t="shared" si="691"/>
        <v>-13.027846508625647</v>
      </c>
      <c r="BP840" s="33">
        <v>-1.4177621307472119</v>
      </c>
      <c r="BQ840" s="33">
        <v>-5.28630379798374E-2</v>
      </c>
      <c r="BR840" s="33">
        <v>0.35855461846099707</v>
      </c>
      <c r="BS840" s="33">
        <v>-0.12632540532539713</v>
      </c>
      <c r="BT840" s="33">
        <v>0</v>
      </c>
      <c r="BU840" s="9">
        <f t="shared" si="692"/>
        <v>-1.2383959555914492</v>
      </c>
      <c r="BV840" s="34">
        <f t="shared" si="693"/>
        <v>-10.279988563293712</v>
      </c>
      <c r="BW840" s="33">
        <v>0.92357183706890078</v>
      </c>
      <c r="BX840" s="33">
        <v>3.0759557571067173E-2</v>
      </c>
      <c r="BY840" s="33">
        <v>-0.56913856624171766</v>
      </c>
      <c r="BZ840" s="33">
        <v>-0.71621811554590376</v>
      </c>
      <c r="CA840" s="9">
        <f t="shared" si="694"/>
        <v>-0.33102528714765345</v>
      </c>
      <c r="CB840" s="34">
        <f t="shared" si="695"/>
        <v>-2.7478579453319325</v>
      </c>
      <c r="CC840" s="47">
        <v>41.749980999999998</v>
      </c>
      <c r="CD840">
        <v>165000</v>
      </c>
      <c r="CE840" s="68">
        <f t="shared" si="718"/>
        <v>165000</v>
      </c>
      <c r="CF840" s="62">
        <v>4.5</v>
      </c>
      <c r="CG840" s="62">
        <v>7.3</v>
      </c>
      <c r="CH840" s="62">
        <v>-4.9000000000000004</v>
      </c>
      <c r="CI840" s="62">
        <v>-0.9</v>
      </c>
      <c r="CJ840" s="63">
        <f t="shared" si="696"/>
        <v>-6.2445793581960105</v>
      </c>
      <c r="CK840" s="62">
        <v>-1</v>
      </c>
      <c r="CL840" s="63">
        <f t="shared" si="697"/>
        <v>-6.9384215091066777</v>
      </c>
      <c r="CM840" s="62">
        <v>-1.9</v>
      </c>
      <c r="CN840" t="s">
        <v>2069</v>
      </c>
      <c r="CO840" t="s">
        <v>3273</v>
      </c>
      <c r="CP840" t="s">
        <v>2433</v>
      </c>
      <c r="CQ840" t="s">
        <v>2400</v>
      </c>
      <c r="CR840">
        <v>74</v>
      </c>
      <c r="CS840">
        <v>205</v>
      </c>
      <c r="CT840">
        <v>25</v>
      </c>
      <c r="CU840" t="s">
        <v>3401</v>
      </c>
      <c r="CV840"/>
      <c r="CW840"/>
      <c r="CX840"/>
      <c r="CY840"/>
      <c r="CZ840" s="72">
        <v>500000</v>
      </c>
      <c r="DA840">
        <v>0</v>
      </c>
    </row>
    <row r="841" spans="1:105" x14ac:dyDescent="0.2">
      <c r="A841" s="38" t="s">
        <v>2452</v>
      </c>
      <c r="B841" t="s">
        <v>962</v>
      </c>
      <c r="C841" t="s">
        <v>962</v>
      </c>
      <c r="D841" s="82" t="s">
        <v>962</v>
      </c>
      <c r="E841" t="str">
        <f t="shared" si="687"/>
        <v xml:space="preserve">Dallman, Kevin </v>
      </c>
      <c r="F841" t="s">
        <v>2587</v>
      </c>
      <c r="G841" t="s">
        <v>1524</v>
      </c>
      <c r="H841">
        <v>53</v>
      </c>
      <c r="I841">
        <v>1</v>
      </c>
      <c r="J841">
        <v>9</v>
      </c>
      <c r="K841">
        <f>I841+J841</f>
        <v>10</v>
      </c>
      <c r="L841">
        <v>-13</v>
      </c>
      <c r="M841">
        <v>12</v>
      </c>
      <c r="N841">
        <v>76</v>
      </c>
      <c r="O841" s="4">
        <f t="shared" si="688"/>
        <v>1.3157894736842105E-2</v>
      </c>
      <c r="P841">
        <v>926</v>
      </c>
      <c r="Q841">
        <v>0</v>
      </c>
      <c r="R841">
        <v>0</v>
      </c>
      <c r="S841">
        <v>4</v>
      </c>
      <c r="T841">
        <v>16</v>
      </c>
      <c r="U841" s="4">
        <f t="shared" si="689"/>
        <v>0.2</v>
      </c>
      <c r="V841" s="40">
        <v>0.6</v>
      </c>
      <c r="W841">
        <v>0</v>
      </c>
      <c r="X841">
        <v>3</v>
      </c>
      <c r="Y841">
        <v>0</v>
      </c>
      <c r="Z841">
        <v>0</v>
      </c>
      <c r="AA841">
        <f>I841-W841-Y841</f>
        <v>1</v>
      </c>
      <c r="AB841">
        <f>J841-X841-Z841</f>
        <v>6</v>
      </c>
      <c r="AC841" s="9">
        <f t="shared" si="698"/>
        <v>0</v>
      </c>
      <c r="AD841" s="9">
        <f t="shared" si="699"/>
        <v>7.1005917159763312</v>
      </c>
      <c r="AE841" s="9">
        <f t="shared" si="700"/>
        <v>0</v>
      </c>
      <c r="AF841" s="9">
        <f t="shared" si="701"/>
        <v>0</v>
      </c>
      <c r="AG841" s="9">
        <f t="shared" si="702"/>
        <v>2.2569117923641149</v>
      </c>
      <c r="AH841" s="9">
        <f t="shared" si="703"/>
        <v>13.54147075418469</v>
      </c>
      <c r="AI841" s="6">
        <f t="shared" si="704"/>
        <v>2.144066202745909</v>
      </c>
      <c r="AJ841" s="6">
        <f t="shared" si="705"/>
        <v>3.7869822485207103</v>
      </c>
      <c r="AK841" s="6">
        <f t="shared" si="706"/>
        <v>0</v>
      </c>
      <c r="AL841" s="6">
        <f t="shared" si="707"/>
        <v>3.6110588677825839</v>
      </c>
      <c r="AM841" s="6">
        <f t="shared" si="708"/>
        <v>0</v>
      </c>
      <c r="AN841" s="6">
        <f t="shared" si="709"/>
        <v>0</v>
      </c>
      <c r="AO841" s="32">
        <v>531.70000000000005</v>
      </c>
      <c r="AP841" s="32">
        <v>126.75</v>
      </c>
      <c r="AQ841" s="32">
        <v>19.983333333333334</v>
      </c>
      <c r="AR841" s="32">
        <v>678.43333333333339</v>
      </c>
      <c r="AS841" s="40">
        <v>32</v>
      </c>
      <c r="AT841" s="40">
        <v>38</v>
      </c>
      <c r="AU841" s="40">
        <v>41</v>
      </c>
      <c r="AV841" s="40">
        <v>21</v>
      </c>
      <c r="AW841" s="40">
        <v>6</v>
      </c>
      <c r="AX841" s="9">
        <f t="shared" si="710"/>
        <v>2.830049624134034</v>
      </c>
      <c r="AY841" s="9">
        <f t="shared" si="711"/>
        <v>3.3606839286591654</v>
      </c>
      <c r="AZ841" s="9">
        <f t="shared" si="712"/>
        <v>3.6260010809217311</v>
      </c>
      <c r="BA841" s="9">
        <f t="shared" si="713"/>
        <v>1.8572200658379598</v>
      </c>
      <c r="BB841" s="9">
        <f t="shared" si="714"/>
        <v>0.53063430452513138</v>
      </c>
      <c r="BC841" s="9">
        <f t="shared" si="715"/>
        <v>10.032075471698114</v>
      </c>
      <c r="BD841" s="9">
        <f t="shared" si="716"/>
        <v>0.37704402515723273</v>
      </c>
      <c r="BE841" s="9">
        <f t="shared" si="717"/>
        <v>2.391509433962264</v>
      </c>
      <c r="BF841" s="3">
        <v>19</v>
      </c>
      <c r="BG841" s="3">
        <v>8</v>
      </c>
      <c r="BH841" s="3">
        <v>0</v>
      </c>
      <c r="BI841" s="3">
        <v>27</v>
      </c>
      <c r="BJ841" s="3">
        <v>32</v>
      </c>
      <c r="BK841" s="3">
        <v>0</v>
      </c>
      <c r="BL841" s="3">
        <v>0</v>
      </c>
      <c r="BM841" s="3">
        <v>32</v>
      </c>
      <c r="BN841" s="34">
        <f t="shared" si="690"/>
        <v>16.167543161965998</v>
      </c>
      <c r="BO841" s="34">
        <f t="shared" si="691"/>
        <v>47.661405675721504</v>
      </c>
      <c r="BP841" s="34">
        <v>3.2520555716448234</v>
      </c>
      <c r="BQ841" s="34">
        <v>-2.1129086433947326</v>
      </c>
      <c r="BR841" s="34">
        <v>0.4479407012811239</v>
      </c>
      <c r="BS841" s="34">
        <v>-4.5773786184513499E-2</v>
      </c>
      <c r="BT841" s="34">
        <v>0</v>
      </c>
      <c r="BU841" s="34">
        <f t="shared" si="692"/>
        <v>1.5413138433467011</v>
      </c>
      <c r="BV841" s="34">
        <f t="shared" si="693"/>
        <v>4.5437444406624117</v>
      </c>
      <c r="BW841" s="34">
        <v>3.7522883892943804</v>
      </c>
      <c r="BX841" s="34">
        <v>3.311446268223972</v>
      </c>
      <c r="BY841" s="34">
        <v>2.8866294346847146</v>
      </c>
      <c r="BZ841" s="34">
        <v>4.6758652264162324</v>
      </c>
      <c r="CA841" s="34">
        <f t="shared" si="694"/>
        <v>14.626229318619298</v>
      </c>
      <c r="CB841" s="34">
        <f t="shared" si="695"/>
        <v>43.117661235059096</v>
      </c>
      <c r="CC841" s="15">
        <v>36</v>
      </c>
      <c r="CD841" s="7">
        <v>734051</v>
      </c>
      <c r="CE841" s="68">
        <f t="shared" si="718"/>
        <v>1135701.5471698113</v>
      </c>
      <c r="CF841" s="9">
        <v>15.1</v>
      </c>
      <c r="CG841" s="9">
        <v>14.4</v>
      </c>
      <c r="CH841" s="9">
        <v>-6</v>
      </c>
      <c r="CI841" s="9">
        <v>-0.2</v>
      </c>
      <c r="CJ841" s="9">
        <f t="shared" si="696"/>
        <v>-0.48475055544334472</v>
      </c>
      <c r="CK841" s="9">
        <v>-0.2</v>
      </c>
      <c r="CL841" s="9">
        <f t="shared" si="697"/>
        <v>-0.48475055544334472</v>
      </c>
      <c r="CM841" s="9">
        <v>-0.5</v>
      </c>
      <c r="CN841" t="s">
        <v>3219</v>
      </c>
      <c r="CO841" t="s">
        <v>3220</v>
      </c>
      <c r="CP841" t="s">
        <v>2427</v>
      </c>
      <c r="CQ841" t="s">
        <v>2400</v>
      </c>
      <c r="CR841">
        <v>71</v>
      </c>
      <c r="CS841">
        <v>195</v>
      </c>
      <c r="CT841">
        <v>38</v>
      </c>
      <c r="CU841" t="s">
        <v>3401</v>
      </c>
      <c r="CV841" t="s">
        <v>2382</v>
      </c>
      <c r="CW841">
        <v>0</v>
      </c>
      <c r="CX841">
        <v>0</v>
      </c>
      <c r="CY841">
        <v>0</v>
      </c>
      <c r="CZ841" s="70"/>
      <c r="DA841">
        <v>0</v>
      </c>
    </row>
    <row r="842" spans="1:105" x14ac:dyDescent="0.2">
      <c r="A842" s="44" t="s">
        <v>2372</v>
      </c>
      <c r="B842" s="43" t="s">
        <v>962</v>
      </c>
      <c r="C842" s="43" t="s">
        <v>962</v>
      </c>
      <c r="D842" s="82" t="s">
        <v>962</v>
      </c>
      <c r="E842" s="42" t="str">
        <f t="shared" si="687"/>
        <v xml:space="preserve">Dallman, Kevin </v>
      </c>
      <c r="F842" s="42" t="s">
        <v>2587</v>
      </c>
      <c r="G842" s="45" t="s">
        <v>2374</v>
      </c>
      <c r="H842" s="43">
        <v>34</v>
      </c>
      <c r="I842" s="64">
        <v>3</v>
      </c>
      <c r="J842" s="64">
        <v>4</v>
      </c>
      <c r="K842" s="64">
        <v>7</v>
      </c>
      <c r="L842" s="43">
        <v>4</v>
      </c>
      <c r="M842">
        <v>4</v>
      </c>
      <c r="N842">
        <v>41</v>
      </c>
      <c r="O842" s="4">
        <f t="shared" si="688"/>
        <v>7.3170731707317069E-2</v>
      </c>
      <c r="Q842">
        <v>1</v>
      </c>
      <c r="R842">
        <v>0</v>
      </c>
      <c r="S842">
        <v>0</v>
      </c>
      <c r="T842">
        <v>2</v>
      </c>
      <c r="U842" s="4">
        <f t="shared" si="689"/>
        <v>0</v>
      </c>
      <c r="V842">
        <v>0.1</v>
      </c>
      <c r="W842">
        <v>0</v>
      </c>
      <c r="X842">
        <v>1</v>
      </c>
      <c r="Y842">
        <v>0</v>
      </c>
      <c r="Z842">
        <v>0</v>
      </c>
      <c r="AA842">
        <v>3</v>
      </c>
      <c r="AB842">
        <v>3</v>
      </c>
      <c r="AC842" s="9">
        <f t="shared" si="698"/>
        <v>0</v>
      </c>
      <c r="AD842" s="9">
        <f t="shared" si="699"/>
        <v>11.049723756906078</v>
      </c>
      <c r="AE842" s="9">
        <f t="shared" si="700"/>
        <v>0</v>
      </c>
      <c r="AF842" s="9">
        <f t="shared" si="701"/>
        <v>0</v>
      </c>
      <c r="AG842" s="9">
        <f t="shared" si="702"/>
        <v>8.7947882736156373</v>
      </c>
      <c r="AH842" s="9">
        <f t="shared" si="703"/>
        <v>8.7947882736156373</v>
      </c>
      <c r="AI842" s="58">
        <f t="shared" si="704"/>
        <v>1.905537459283388</v>
      </c>
      <c r="AJ842" s="58">
        <f t="shared" si="705"/>
        <v>6.6298342541436472</v>
      </c>
      <c r="AK842" s="58">
        <f t="shared" si="706"/>
        <v>0</v>
      </c>
      <c r="AL842" s="58">
        <f t="shared" si="707"/>
        <v>1.172638436482085</v>
      </c>
      <c r="AM842" s="58">
        <f t="shared" si="708"/>
        <v>2.2099447513812156</v>
      </c>
      <c r="AN842" s="58">
        <f t="shared" si="709"/>
        <v>0</v>
      </c>
      <c r="AO842" s="56">
        <v>409.33333333333326</v>
      </c>
      <c r="AP842" s="56">
        <v>27.15</v>
      </c>
      <c r="AQ842" s="56">
        <v>1.7166666666666668</v>
      </c>
      <c r="AR842" s="57">
        <f>SUM(AO842:AQ842)</f>
        <v>438.19999999999987</v>
      </c>
      <c r="AS842">
        <v>26</v>
      </c>
      <c r="AT842">
        <v>42</v>
      </c>
      <c r="AU842">
        <v>32</v>
      </c>
      <c r="AV842">
        <v>14</v>
      </c>
      <c r="AW842">
        <v>6</v>
      </c>
      <c r="AX842" s="9">
        <f t="shared" si="710"/>
        <v>3.5600182565038803</v>
      </c>
      <c r="AY842" s="9">
        <f t="shared" si="711"/>
        <v>5.7507987220447294</v>
      </c>
      <c r="AZ842" s="9">
        <f t="shared" si="712"/>
        <v>4.3815609310816992</v>
      </c>
      <c r="BA842" s="9">
        <f t="shared" si="713"/>
        <v>1.9169329073482435</v>
      </c>
      <c r="BB842" s="9">
        <f t="shared" si="714"/>
        <v>0.82154267457781849</v>
      </c>
      <c r="BC842" s="33">
        <f t="shared" si="715"/>
        <v>12.039215686274508</v>
      </c>
      <c r="BD842" s="33">
        <f t="shared" si="716"/>
        <v>5.0490196078431374E-2</v>
      </c>
      <c r="BE842" s="33">
        <f t="shared" si="717"/>
        <v>0.79852941176470582</v>
      </c>
      <c r="BF842" s="42">
        <f>BI842-BG842-BH842</f>
        <v>13</v>
      </c>
      <c r="BG842" s="43">
        <v>3</v>
      </c>
      <c r="BH842" s="43">
        <v>0</v>
      </c>
      <c r="BI842" s="43">
        <v>16</v>
      </c>
      <c r="BJ842" s="42">
        <f>BM842-BK842-BL842</f>
        <v>8</v>
      </c>
      <c r="BK842" s="43">
        <v>1</v>
      </c>
      <c r="BL842" s="43">
        <v>0</v>
      </c>
      <c r="BM842" s="43">
        <v>9</v>
      </c>
      <c r="BN842" s="34">
        <f t="shared" si="690"/>
        <v>21.764851489031336</v>
      </c>
      <c r="BO842" s="34">
        <f t="shared" si="691"/>
        <v>99.337523911599007</v>
      </c>
      <c r="BP842" s="33">
        <v>5.6817164314951798</v>
      </c>
      <c r="BQ842" s="33">
        <v>-0.2580215252366167</v>
      </c>
      <c r="BR842" s="33">
        <v>0.12576053642939286</v>
      </c>
      <c r="BS842" s="33">
        <v>-4.7314606358239654E-3</v>
      </c>
      <c r="BT842" s="33">
        <v>0</v>
      </c>
      <c r="BU842" s="9">
        <f t="shared" si="692"/>
        <v>5.5447239820521315</v>
      </c>
      <c r="BV842" s="34">
        <f t="shared" si="693"/>
        <v>25.306818722282671</v>
      </c>
      <c r="BW842" s="33">
        <v>13.352254022354863</v>
      </c>
      <c r="BX842" s="33">
        <v>-0.39937498708282837</v>
      </c>
      <c r="BY842" s="33">
        <v>0.19805579096979922</v>
      </c>
      <c r="BZ842" s="33">
        <v>3.069192680737368</v>
      </c>
      <c r="CA842" s="9">
        <f t="shared" si="694"/>
        <v>16.220127506979203</v>
      </c>
      <c r="CB842" s="34">
        <f t="shared" si="695"/>
        <v>74.030705189316322</v>
      </c>
      <c r="CC842" s="47">
        <v>54.118965000000003</v>
      </c>
      <c r="CD842">
        <v>1011740</v>
      </c>
      <c r="CE842" s="68">
        <f t="shared" si="718"/>
        <v>2440078.823529412</v>
      </c>
      <c r="CF842" s="62">
        <v>7.6</v>
      </c>
      <c r="CG842" s="62">
        <v>7.4</v>
      </c>
      <c r="CH842" s="62">
        <v>6.4</v>
      </c>
      <c r="CI842" s="62">
        <v>1.1000000000000001</v>
      </c>
      <c r="CJ842" s="63">
        <f t="shared" si="696"/>
        <v>4.7102483585498147</v>
      </c>
      <c r="CK842" s="62">
        <v>2</v>
      </c>
      <c r="CL842" s="63">
        <f t="shared" si="697"/>
        <v>8.5640879246360271</v>
      </c>
      <c r="CM842" s="62">
        <v>3</v>
      </c>
      <c r="CN842" t="s">
        <v>2109</v>
      </c>
      <c r="CO842" t="s">
        <v>3220</v>
      </c>
      <c r="CP842" t="s">
        <v>2427</v>
      </c>
      <c r="CQ842" t="s">
        <v>2400</v>
      </c>
      <c r="CR842">
        <v>71</v>
      </c>
      <c r="CS842">
        <v>195</v>
      </c>
      <c r="CT842">
        <v>38</v>
      </c>
      <c r="CU842" t="s">
        <v>3401</v>
      </c>
      <c r="CZ842" s="72">
        <v>477500</v>
      </c>
      <c r="DA842">
        <v>0</v>
      </c>
    </row>
    <row r="843" spans="1:105" x14ac:dyDescent="0.2">
      <c r="A843" s="75" t="s">
        <v>2452</v>
      </c>
      <c r="B843" s="19" t="s">
        <v>959</v>
      </c>
      <c r="C843" s="19" t="s">
        <v>962</v>
      </c>
      <c r="D843" s="19" t="s">
        <v>962</v>
      </c>
      <c r="E843" s="19" t="str">
        <f t="shared" si="687"/>
        <v xml:space="preserve">Calder, Kyle </v>
      </c>
      <c r="F843" s="19" t="s">
        <v>2863</v>
      </c>
      <c r="G843" s="19" t="s">
        <v>1540</v>
      </c>
      <c r="H843" s="19">
        <v>19</v>
      </c>
      <c r="I843" s="19">
        <v>5</v>
      </c>
      <c r="J843" s="19">
        <v>9</v>
      </c>
      <c r="K843" s="19">
        <f>I843+J843</f>
        <v>14</v>
      </c>
      <c r="L843" s="19">
        <v>6</v>
      </c>
      <c r="M843" s="19">
        <v>22</v>
      </c>
      <c r="N843" s="19">
        <v>42</v>
      </c>
      <c r="O843" s="20">
        <f t="shared" si="688"/>
        <v>0.11904761904761904</v>
      </c>
      <c r="P843" s="19">
        <v>419</v>
      </c>
      <c r="Q843" s="19">
        <v>2</v>
      </c>
      <c r="R843" s="19">
        <v>0</v>
      </c>
      <c r="S843" s="19">
        <v>1</v>
      </c>
      <c r="T843" s="19">
        <v>1</v>
      </c>
      <c r="U843" s="20">
        <f t="shared" si="689"/>
        <v>0.5</v>
      </c>
      <c r="V843" s="19">
        <v>0.2</v>
      </c>
      <c r="W843" s="19">
        <v>1</v>
      </c>
      <c r="X843" s="19">
        <v>3</v>
      </c>
      <c r="Y843" s="19">
        <v>0</v>
      </c>
      <c r="Z843" s="19">
        <v>0</v>
      </c>
      <c r="AA843" s="19">
        <f>I843-W843-Y843</f>
        <v>4</v>
      </c>
      <c r="AB843" s="19">
        <f>J843-X843-Z843</f>
        <v>6</v>
      </c>
      <c r="AC843" s="24">
        <f t="shared" si="698"/>
        <v>5.6585979251807608</v>
      </c>
      <c r="AD843" s="24">
        <f t="shared" si="699"/>
        <v>16.975793775542282</v>
      </c>
      <c r="AE843" s="24">
        <f t="shared" si="700"/>
        <v>0</v>
      </c>
      <c r="AF843" s="24">
        <f t="shared" si="701"/>
        <v>0</v>
      </c>
      <c r="AG843" s="24">
        <f t="shared" si="702"/>
        <v>18.988593657282259</v>
      </c>
      <c r="AH843" s="24">
        <f t="shared" si="703"/>
        <v>28.482890485923392</v>
      </c>
      <c r="AI843" s="21">
        <f t="shared" si="704"/>
        <v>3.797718731456452</v>
      </c>
      <c r="AJ843" s="21">
        <f t="shared" si="705"/>
        <v>5.6585979251807608</v>
      </c>
      <c r="AK843" s="21">
        <f t="shared" si="706"/>
        <v>0</v>
      </c>
      <c r="AL843" s="21">
        <f t="shared" si="707"/>
        <v>2.1362167864442543</v>
      </c>
      <c r="AM843" s="21">
        <f t="shared" si="708"/>
        <v>1.1317195850361521</v>
      </c>
      <c r="AN843" s="21">
        <f t="shared" si="709"/>
        <v>0</v>
      </c>
      <c r="AO843" s="36">
        <v>252.7833333333333</v>
      </c>
      <c r="AP843" s="36">
        <v>53.016666666666666</v>
      </c>
      <c r="AQ843" s="36">
        <v>18.916666666666668</v>
      </c>
      <c r="AR843" s="36">
        <v>324.71666666666664</v>
      </c>
      <c r="AS843" s="19">
        <v>19</v>
      </c>
      <c r="AT843" s="19">
        <v>39</v>
      </c>
      <c r="AU843" s="19">
        <v>41</v>
      </c>
      <c r="AV843" s="19">
        <v>36</v>
      </c>
      <c r="AW843" s="19">
        <v>27</v>
      </c>
      <c r="AX843" s="24">
        <f t="shared" si="710"/>
        <v>3.5107529641225685</v>
      </c>
      <c r="AY843" s="24">
        <f t="shared" si="711"/>
        <v>7.2062824000410615</v>
      </c>
      <c r="AZ843" s="24">
        <f t="shared" si="712"/>
        <v>7.5758353436329102</v>
      </c>
      <c r="BA843" s="24">
        <f t="shared" si="713"/>
        <v>6.6519529846532874</v>
      </c>
      <c r="BB843" s="24">
        <f t="shared" si="714"/>
        <v>4.9889647384899654</v>
      </c>
      <c r="BC843" s="24">
        <f t="shared" si="715"/>
        <v>13.30438596491228</v>
      </c>
      <c r="BD843" s="24">
        <f t="shared" si="716"/>
        <v>0.9956140350877194</v>
      </c>
      <c r="BE843" s="24">
        <f t="shared" si="717"/>
        <v>2.7903508771929824</v>
      </c>
      <c r="BF843" s="30">
        <v>16</v>
      </c>
      <c r="BG843" s="30">
        <v>5</v>
      </c>
      <c r="BH843" s="30">
        <v>0</v>
      </c>
      <c r="BI843" s="30">
        <v>21</v>
      </c>
      <c r="BJ843" s="30">
        <v>9</v>
      </c>
      <c r="BK843" s="30">
        <v>1</v>
      </c>
      <c r="BL843" s="30">
        <v>0</v>
      </c>
      <c r="BM843" s="30">
        <v>10</v>
      </c>
      <c r="BN843" s="35">
        <f t="shared" si="690"/>
        <v>15.301949736535706</v>
      </c>
      <c r="BO843" s="35">
        <f t="shared" si="691"/>
        <v>94.248009463854899</v>
      </c>
      <c r="BP843" s="35">
        <v>8.8629081565636749</v>
      </c>
      <c r="BQ843" s="35">
        <v>1.6568801539563804</v>
      </c>
      <c r="BR843" s="35">
        <v>8.6219936776674275E-4</v>
      </c>
      <c r="BS843" s="35">
        <v>-0.24281425262107642</v>
      </c>
      <c r="BT843" s="35">
        <v>0</v>
      </c>
      <c r="BU843" s="35">
        <f t="shared" si="692"/>
        <v>10.277836257266745</v>
      </c>
      <c r="BV843" s="35">
        <f t="shared" si="693"/>
        <v>63.303410710466025</v>
      </c>
      <c r="BW843" s="35">
        <v>2.9267020931343102</v>
      </c>
      <c r="BX843" s="35">
        <v>-2.4683857494032175E-3</v>
      </c>
      <c r="BY843" s="35">
        <v>2.2175504850429202</v>
      </c>
      <c r="BZ843" s="35">
        <v>-0.11767071315886739</v>
      </c>
      <c r="CA843" s="35">
        <f t="shared" si="694"/>
        <v>5.0241134792689603</v>
      </c>
      <c r="CB843" s="35">
        <f t="shared" si="695"/>
        <v>30.944598753388867</v>
      </c>
      <c r="CC843" s="22"/>
      <c r="CD843" s="19"/>
      <c r="CE843" s="76">
        <f t="shared" si="718"/>
        <v>165000</v>
      </c>
      <c r="CF843" s="24">
        <v>7.6</v>
      </c>
      <c r="CG843" s="24">
        <v>6.2</v>
      </c>
      <c r="CH843" s="24">
        <v>2.9</v>
      </c>
      <c r="CI843" s="24">
        <v>1.5</v>
      </c>
      <c r="CJ843" s="24">
        <f t="shared" si="696"/>
        <v>7.5633429976049422</v>
      </c>
      <c r="CK843" s="24">
        <v>1.1000000000000001</v>
      </c>
      <c r="CL843" s="24">
        <f t="shared" si="697"/>
        <v>5.5464515315769578</v>
      </c>
      <c r="CM843" s="24">
        <v>2.7</v>
      </c>
      <c r="CN843" s="19" t="s">
        <v>3072</v>
      </c>
      <c r="CO843" s="19" t="s">
        <v>3073</v>
      </c>
      <c r="CP843" s="19" t="s">
        <v>2417</v>
      </c>
      <c r="CQ843" s="19" t="s">
        <v>2400</v>
      </c>
      <c r="CR843" s="19">
        <v>71</v>
      </c>
      <c r="CS843" s="19">
        <v>180</v>
      </c>
      <c r="CT843" s="19">
        <v>17</v>
      </c>
      <c r="CU843" s="19" t="s">
        <v>3402</v>
      </c>
      <c r="CV843" s="19" t="s">
        <v>2382</v>
      </c>
      <c r="CW843" s="19">
        <v>1</v>
      </c>
      <c r="CX843" s="19">
        <v>0</v>
      </c>
      <c r="CY843" s="19">
        <v>0</v>
      </c>
      <c r="CZ843" s="77"/>
      <c r="DA843" s="19">
        <v>1</v>
      </c>
    </row>
    <row r="844" spans="1:105" x14ac:dyDescent="0.2">
      <c r="A844" s="75" t="s">
        <v>2452</v>
      </c>
      <c r="B844" s="19" t="s">
        <v>970</v>
      </c>
      <c r="C844" s="19" t="s">
        <v>962</v>
      </c>
      <c r="D844" s="19" t="s">
        <v>962</v>
      </c>
      <c r="E844" s="19" t="str">
        <f t="shared" si="687"/>
        <v xml:space="preserve">Calder, Kyle </v>
      </c>
      <c r="F844" s="19" t="s">
        <v>2863</v>
      </c>
      <c r="G844" s="19" t="s">
        <v>1540</v>
      </c>
      <c r="H844" s="19">
        <v>59</v>
      </c>
      <c r="I844" s="19">
        <v>9</v>
      </c>
      <c r="J844" s="19">
        <v>12</v>
      </c>
      <c r="K844" s="19">
        <f>I844+J844</f>
        <v>21</v>
      </c>
      <c r="L844" s="19">
        <v>-31</v>
      </c>
      <c r="M844" s="19">
        <v>36</v>
      </c>
      <c r="N844" s="19">
        <v>88</v>
      </c>
      <c r="O844" s="20">
        <f t="shared" si="688"/>
        <v>0.10227272727272728</v>
      </c>
      <c r="P844" s="19">
        <v>1224</v>
      </c>
      <c r="Q844" s="19">
        <v>0</v>
      </c>
      <c r="R844" s="19">
        <v>0</v>
      </c>
      <c r="S844" s="19">
        <v>3</v>
      </c>
      <c r="T844" s="19">
        <v>7</v>
      </c>
      <c r="U844" s="20">
        <f t="shared" si="689"/>
        <v>0.3</v>
      </c>
      <c r="V844" s="19"/>
      <c r="W844" s="19">
        <v>2</v>
      </c>
      <c r="X844" s="19">
        <v>4</v>
      </c>
      <c r="Y844" s="19">
        <v>2</v>
      </c>
      <c r="Z844" s="19">
        <v>0</v>
      </c>
      <c r="AA844" s="19">
        <f>I844-W844-Y844</f>
        <v>5</v>
      </c>
      <c r="AB844" s="19">
        <f>J844-X844-Z844</f>
        <v>8</v>
      </c>
      <c r="AC844" s="24">
        <f t="shared" si="698"/>
        <v>4.7324832391218621</v>
      </c>
      <c r="AD844" s="24">
        <f t="shared" si="699"/>
        <v>9.4649664782437242</v>
      </c>
      <c r="AE844" s="24">
        <f t="shared" si="700"/>
        <v>5.9592782651878826</v>
      </c>
      <c r="AF844" s="24">
        <f t="shared" si="701"/>
        <v>0</v>
      </c>
      <c r="AG844" s="24">
        <f t="shared" si="702"/>
        <v>9.0961922328625207</v>
      </c>
      <c r="AH844" s="24">
        <f t="shared" si="703"/>
        <v>14.553907572580034</v>
      </c>
      <c r="AI844" s="21">
        <f t="shared" si="704"/>
        <v>1.5463526795866287</v>
      </c>
      <c r="AJ844" s="21">
        <f t="shared" si="705"/>
        <v>4.2592349152096753</v>
      </c>
      <c r="AK844" s="21">
        <f t="shared" si="706"/>
        <v>1.1918556530375766</v>
      </c>
      <c r="AL844" s="21">
        <f t="shared" si="707"/>
        <v>4.184248427116759</v>
      </c>
      <c r="AM844" s="21">
        <f t="shared" si="708"/>
        <v>0.94649664782437237</v>
      </c>
      <c r="AN844" s="21">
        <f t="shared" si="709"/>
        <v>4.7674226121503063</v>
      </c>
      <c r="AO844" s="24">
        <v>659.61666666666667</v>
      </c>
      <c r="AP844" s="24">
        <v>126.78333333333333</v>
      </c>
      <c r="AQ844" s="24">
        <v>100.68333333333334</v>
      </c>
      <c r="AR844" s="36">
        <v>887.08333333333326</v>
      </c>
      <c r="AS844" s="19"/>
      <c r="AT844" s="19"/>
      <c r="AU844" s="19"/>
      <c r="AV844" s="19"/>
      <c r="AW844" s="19"/>
      <c r="AX844" s="24">
        <f t="shared" si="710"/>
        <v>0</v>
      </c>
      <c r="AY844" s="24">
        <f t="shared" si="711"/>
        <v>0</v>
      </c>
      <c r="AZ844" s="24">
        <f t="shared" si="712"/>
        <v>0</v>
      </c>
      <c r="BA844" s="24">
        <f t="shared" si="713"/>
        <v>0</v>
      </c>
      <c r="BB844" s="24">
        <f t="shared" si="714"/>
        <v>0</v>
      </c>
      <c r="BC844" s="24">
        <f t="shared" si="715"/>
        <v>11.179943502824859</v>
      </c>
      <c r="BD844" s="24">
        <f t="shared" si="716"/>
        <v>1.706497175141243</v>
      </c>
      <c r="BE844" s="24">
        <f t="shared" si="717"/>
        <v>2.148870056497175</v>
      </c>
      <c r="BF844" s="30">
        <v>17</v>
      </c>
      <c r="BG844" s="30">
        <v>9</v>
      </c>
      <c r="BH844" s="30">
        <v>2</v>
      </c>
      <c r="BI844" s="30">
        <v>28</v>
      </c>
      <c r="BJ844" s="30">
        <v>46</v>
      </c>
      <c r="BK844" s="30">
        <v>2</v>
      </c>
      <c r="BL844" s="30">
        <v>8</v>
      </c>
      <c r="BM844" s="30">
        <v>56</v>
      </c>
      <c r="BN844" s="35">
        <f t="shared" si="690"/>
        <v>7.7513907778017019</v>
      </c>
      <c r="BO844" s="35">
        <f t="shared" si="691"/>
        <v>17.476127634311023</v>
      </c>
      <c r="BP844" s="35">
        <v>1.3151109258261551</v>
      </c>
      <c r="BQ844" s="35">
        <v>0.38006095421285802</v>
      </c>
      <c r="BR844" s="35">
        <v>-0.29944858668973995</v>
      </c>
      <c r="BS844" s="35">
        <v>4.2059614138609431</v>
      </c>
      <c r="BT844" s="35">
        <v>-1.2046237934672999</v>
      </c>
      <c r="BU844" s="35">
        <f t="shared" si="692"/>
        <v>4.3970609137429166</v>
      </c>
      <c r="BV844" s="35">
        <f t="shared" si="693"/>
        <v>9.9135239013461742</v>
      </c>
      <c r="BW844" s="35">
        <v>-1.3188508529097112</v>
      </c>
      <c r="BX844" s="35">
        <v>-6.8060800926655896E-2</v>
      </c>
      <c r="BY844" s="35">
        <v>6.1666266610889267</v>
      </c>
      <c r="BZ844" s="35">
        <v>-1.4253851431937745</v>
      </c>
      <c r="CA844" s="35">
        <f t="shared" si="694"/>
        <v>3.3543298640587853</v>
      </c>
      <c r="CB844" s="35">
        <f t="shared" si="695"/>
        <v>7.5626037329648526</v>
      </c>
      <c r="CC844" s="22">
        <v>23</v>
      </c>
      <c r="CD844" s="23">
        <v>290186</v>
      </c>
      <c r="CE844" s="76">
        <f t="shared" si="718"/>
        <v>403309.35593220341</v>
      </c>
      <c r="CF844" s="24">
        <v>18.399999999999999</v>
      </c>
      <c r="CG844" s="24">
        <v>17.8</v>
      </c>
      <c r="CH844" s="24">
        <v>-18.600000000000001</v>
      </c>
      <c r="CI844" s="24">
        <v>-1</v>
      </c>
      <c r="CJ844" s="24">
        <f t="shared" si="696"/>
        <v>-1.7944461890449062</v>
      </c>
      <c r="CK844" s="24">
        <v>-2.5</v>
      </c>
      <c r="CL844" s="24">
        <f t="shared" si="697"/>
        <v>-4.4861154726122647</v>
      </c>
      <c r="CM844" s="24">
        <v>-3.5</v>
      </c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77"/>
      <c r="DA844" s="19">
        <v>1</v>
      </c>
    </row>
    <row r="845" spans="1:105" x14ac:dyDescent="0.2">
      <c r="A845" s="25" t="s">
        <v>2452</v>
      </c>
      <c r="B845" s="10" t="s">
        <v>959</v>
      </c>
      <c r="C845" s="10" t="s">
        <v>962</v>
      </c>
      <c r="D845" s="10" t="s">
        <v>962</v>
      </c>
      <c r="E845" s="10" t="s">
        <v>2862</v>
      </c>
      <c r="F845" s="10" t="s">
        <v>2863</v>
      </c>
      <c r="G845" s="10" t="s">
        <v>1540</v>
      </c>
      <c r="H845" s="10">
        <v>78</v>
      </c>
      <c r="I845" s="10">
        <v>14</v>
      </c>
      <c r="J845" s="10">
        <v>21</v>
      </c>
      <c r="K845" s="10">
        <v>35</v>
      </c>
      <c r="L845" s="10">
        <v>-25</v>
      </c>
      <c r="M845" s="10">
        <v>58</v>
      </c>
      <c r="N845" s="10">
        <v>130</v>
      </c>
      <c r="O845" s="11">
        <v>0.108</v>
      </c>
      <c r="P845" s="10">
        <v>1643</v>
      </c>
      <c r="Q845" s="10">
        <v>2</v>
      </c>
      <c r="R845" s="10">
        <v>0</v>
      </c>
      <c r="S845" s="10">
        <v>4</v>
      </c>
      <c r="T845" s="10">
        <v>8</v>
      </c>
      <c r="U845" s="11">
        <v>0.33300000000000002</v>
      </c>
      <c r="V845" s="41">
        <v>0.2</v>
      </c>
      <c r="W845" s="10">
        <v>3</v>
      </c>
      <c r="X845" s="10">
        <v>7</v>
      </c>
      <c r="Y845" s="10">
        <v>2</v>
      </c>
      <c r="Z845" s="10">
        <v>0</v>
      </c>
      <c r="AA845" s="10">
        <v>9</v>
      </c>
      <c r="AB845" s="10">
        <v>14</v>
      </c>
      <c r="AC845" s="13">
        <f t="shared" si="698"/>
        <v>5.0055617352614012</v>
      </c>
      <c r="AD845" s="13">
        <f t="shared" si="699"/>
        <v>11.67964404894327</v>
      </c>
      <c r="AE845" s="13">
        <f t="shared" si="700"/>
        <v>5.0167224080267561</v>
      </c>
      <c r="AF845" s="13">
        <f t="shared" si="701"/>
        <v>0</v>
      </c>
      <c r="AG845" s="13">
        <f t="shared" si="702"/>
        <v>11.836913634370889</v>
      </c>
      <c r="AH845" s="13">
        <f t="shared" si="703"/>
        <v>18.412976764576939</v>
      </c>
      <c r="AI845" s="29">
        <f t="shared" si="704"/>
        <v>2.1701008329679965</v>
      </c>
      <c r="AJ845" s="29">
        <f t="shared" si="705"/>
        <v>4.6718576195773078</v>
      </c>
      <c r="AK845" s="29">
        <f t="shared" si="706"/>
        <v>1.0033444816053512</v>
      </c>
      <c r="AL845" s="29">
        <f t="shared" si="707"/>
        <v>3.6168347216133276</v>
      </c>
      <c r="AM845" s="29">
        <f t="shared" si="708"/>
        <v>1.0011123470522802</v>
      </c>
      <c r="AN845" s="29">
        <f t="shared" si="709"/>
        <v>4.0133779264214047</v>
      </c>
      <c r="AO845" s="13">
        <v>912.4</v>
      </c>
      <c r="AP845" s="13">
        <v>179.8</v>
      </c>
      <c r="AQ845" s="13">
        <v>119.6</v>
      </c>
      <c r="AR845" s="13">
        <v>1211.8</v>
      </c>
      <c r="AS845" s="41">
        <v>19</v>
      </c>
      <c r="AT845" s="41">
        <v>39</v>
      </c>
      <c r="AU845" s="41">
        <v>41</v>
      </c>
      <c r="AV845" s="41">
        <v>36</v>
      </c>
      <c r="AW845" s="41">
        <v>27</v>
      </c>
      <c r="AX845" s="13">
        <f t="shared" si="710"/>
        <v>0.94074929856411948</v>
      </c>
      <c r="AY845" s="13">
        <f t="shared" si="711"/>
        <v>1.9310117181052979</v>
      </c>
      <c r="AZ845" s="13">
        <f t="shared" si="712"/>
        <v>2.0300379600594156</v>
      </c>
      <c r="BA845" s="13">
        <f t="shared" si="713"/>
        <v>1.7824723551741213</v>
      </c>
      <c r="BB845" s="13">
        <f t="shared" si="714"/>
        <v>1.3368542663805909</v>
      </c>
      <c r="BC845" s="13">
        <f t="shared" si="715"/>
        <v>11.697435897435897</v>
      </c>
      <c r="BD845" s="13">
        <f t="shared" si="716"/>
        <v>1.5333333333333332</v>
      </c>
      <c r="BE845" s="13">
        <f t="shared" si="717"/>
        <v>2.3051282051282054</v>
      </c>
      <c r="BF845" s="10">
        <v>33</v>
      </c>
      <c r="BG845" s="10">
        <v>14</v>
      </c>
      <c r="BH845" s="10">
        <v>2</v>
      </c>
      <c r="BI845" s="10">
        <v>49</v>
      </c>
      <c r="BJ845" s="10">
        <v>55</v>
      </c>
      <c r="BK845" s="10">
        <v>3</v>
      </c>
      <c r="BL845" s="10">
        <v>8</v>
      </c>
      <c r="BM845" s="10">
        <v>66</v>
      </c>
      <c r="BN845" s="39">
        <v>23.053000000000001</v>
      </c>
      <c r="BO845" s="39">
        <v>38.048000000000002</v>
      </c>
      <c r="BP845" s="13">
        <v>10.178000000000001</v>
      </c>
      <c r="BQ845" s="13">
        <v>2.0369999999999999</v>
      </c>
      <c r="BR845" s="13">
        <v>-0.29899999999999999</v>
      </c>
      <c r="BS845" s="13">
        <v>3.9630000000000001</v>
      </c>
      <c r="BT845" s="13">
        <v>-1.2050000000000001</v>
      </c>
      <c r="BU845" s="39">
        <v>14.675000000000001</v>
      </c>
      <c r="BV845" s="39">
        <v>24.22</v>
      </c>
      <c r="BW845" s="13">
        <v>1.6080000000000001</v>
      </c>
      <c r="BX845" s="13">
        <v>-7.0999999999999994E-2</v>
      </c>
      <c r="BY845" s="13">
        <v>8.3840000000000003</v>
      </c>
      <c r="BZ845" s="13">
        <v>-1.5429999999999999</v>
      </c>
      <c r="CA845" s="39">
        <v>8.3780000000000001</v>
      </c>
      <c r="CB845" s="39">
        <v>13.827999999999999</v>
      </c>
      <c r="CC845" s="16">
        <v>17</v>
      </c>
      <c r="CD845" s="12">
        <v>290186</v>
      </c>
      <c r="CE845" s="73">
        <f t="shared" si="718"/>
        <v>305067.33333333337</v>
      </c>
      <c r="CF845" s="13">
        <v>26</v>
      </c>
      <c r="CG845" s="13">
        <v>24</v>
      </c>
      <c r="CH845" s="13">
        <v>-15.7</v>
      </c>
      <c r="CI845" s="17">
        <v>-0.4</v>
      </c>
      <c r="CJ845" s="13">
        <f t="shared" si="696"/>
        <v>-0.52938062466913727</v>
      </c>
      <c r="CK845" s="17">
        <v>-1.6</v>
      </c>
      <c r="CL845" s="13">
        <f t="shared" si="697"/>
        <v>-2.1175224986765491</v>
      </c>
      <c r="CM845" s="13">
        <v>-2</v>
      </c>
      <c r="CN845" s="10" t="s">
        <v>3072</v>
      </c>
      <c r="CO845" s="10" t="s">
        <v>3073</v>
      </c>
      <c r="CP845" s="10" t="s">
        <v>2417</v>
      </c>
      <c r="CQ845" s="10" t="s">
        <v>2400</v>
      </c>
      <c r="CR845" s="10">
        <v>71</v>
      </c>
      <c r="CS845" s="10">
        <v>180</v>
      </c>
      <c r="CT845" s="10">
        <v>17</v>
      </c>
      <c r="CU845" s="10" t="s">
        <v>3402</v>
      </c>
      <c r="CV845" s="10" t="s">
        <v>2382</v>
      </c>
      <c r="CW845" s="10">
        <v>1</v>
      </c>
      <c r="CX845" s="10">
        <v>0</v>
      </c>
      <c r="CY845" s="10">
        <v>0</v>
      </c>
      <c r="CZ845" s="79"/>
      <c r="DA845" s="10">
        <v>2</v>
      </c>
    </row>
    <row r="846" spans="1:105" x14ac:dyDescent="0.2">
      <c r="A846" s="44" t="s">
        <v>2372</v>
      </c>
      <c r="B846" s="43" t="s">
        <v>959</v>
      </c>
      <c r="C846" s="43" t="s">
        <v>962</v>
      </c>
      <c r="D846" s="42" t="s">
        <v>962</v>
      </c>
      <c r="E846" s="42" t="str">
        <f>CONCATENATE(RIGHT(F846,LEN(F846)-SEARCH(" ",F846)), ", ", LEFT(F846, SEARCH(" ", F846)))</f>
        <v xml:space="preserve">Calder, Kyle </v>
      </c>
      <c r="F846" s="42" t="s">
        <v>2863</v>
      </c>
      <c r="G846" s="45" t="s">
        <v>1540</v>
      </c>
      <c r="H846" s="43">
        <v>65</v>
      </c>
      <c r="I846" s="64">
        <v>7</v>
      </c>
      <c r="J846" s="64">
        <v>13</v>
      </c>
      <c r="K846" s="64">
        <v>20</v>
      </c>
      <c r="L846" s="43">
        <v>-11</v>
      </c>
      <c r="M846">
        <v>18</v>
      </c>
      <c r="N846">
        <v>70</v>
      </c>
      <c r="O846" s="4">
        <f>IF(N846=0,0,I846/N846)</f>
        <v>0.1</v>
      </c>
      <c r="Q846">
        <v>0</v>
      </c>
      <c r="R846">
        <v>0</v>
      </c>
      <c r="S846">
        <v>7</v>
      </c>
      <c r="T846">
        <v>11</v>
      </c>
      <c r="U846" s="4">
        <f>IF(S846+T846=0,0,S846/(S846+T846))</f>
        <v>0.3888888888888889</v>
      </c>
      <c r="V846">
        <v>0.4</v>
      </c>
      <c r="W846">
        <v>3</v>
      </c>
      <c r="X846">
        <v>3</v>
      </c>
      <c r="Y846">
        <v>0</v>
      </c>
      <c r="Z846">
        <v>0</v>
      </c>
      <c r="AA846">
        <v>4</v>
      </c>
      <c r="AB846">
        <v>10</v>
      </c>
      <c r="AC846" s="9">
        <f t="shared" si="698"/>
        <v>4.4768695075443548</v>
      </c>
      <c r="AD846" s="9">
        <f t="shared" si="699"/>
        <v>4.4768695075443548</v>
      </c>
      <c r="AE846" s="9">
        <f t="shared" si="700"/>
        <v>0</v>
      </c>
      <c r="AF846" s="9">
        <f t="shared" si="701"/>
        <v>0</v>
      </c>
      <c r="AG846" s="9">
        <f t="shared" si="702"/>
        <v>7.4826573826288021</v>
      </c>
      <c r="AH846" s="9">
        <f t="shared" si="703"/>
        <v>18.706643456572007</v>
      </c>
      <c r="AI846" s="58">
        <f t="shared" si="704"/>
        <v>1.8706643456572007</v>
      </c>
      <c r="AJ846" s="58">
        <f t="shared" si="705"/>
        <v>5.969159343392473</v>
      </c>
      <c r="AK846" s="58">
        <f t="shared" si="706"/>
        <v>25.352112676056336</v>
      </c>
      <c r="AL846" s="58">
        <f t="shared" si="707"/>
        <v>2.7124633012029409</v>
      </c>
      <c r="AM846" s="58">
        <f t="shared" si="708"/>
        <v>0.89537390150887097</v>
      </c>
      <c r="AN846" s="58">
        <f t="shared" si="709"/>
        <v>0</v>
      </c>
      <c r="AO846" s="56">
        <v>641.48333333333335</v>
      </c>
      <c r="AP846" s="56">
        <v>201.0333333333333</v>
      </c>
      <c r="AQ846" s="56">
        <v>2.3666666666666667</v>
      </c>
      <c r="AR846" s="57">
        <f>SUM(AO846:AQ846)</f>
        <v>844.88333333333333</v>
      </c>
      <c r="AS846">
        <v>13</v>
      </c>
      <c r="AT846">
        <v>26</v>
      </c>
      <c r="AU846">
        <v>29</v>
      </c>
      <c r="AV846">
        <v>38</v>
      </c>
      <c r="AW846">
        <v>11</v>
      </c>
      <c r="AX846" s="9">
        <f t="shared" si="710"/>
        <v>0.92320438719349818</v>
      </c>
      <c r="AY846" s="9">
        <f t="shared" si="711"/>
        <v>1.8464087743869964</v>
      </c>
      <c r="AZ846" s="9">
        <f t="shared" si="712"/>
        <v>2.0594559406624189</v>
      </c>
      <c r="BA846" s="9">
        <f t="shared" si="713"/>
        <v>2.6985974394886867</v>
      </c>
      <c r="BB846" s="9">
        <f t="shared" si="714"/>
        <v>0.78117294300988305</v>
      </c>
      <c r="BC846" s="33">
        <f t="shared" si="715"/>
        <v>9.8689743589743593</v>
      </c>
      <c r="BD846" s="33">
        <f t="shared" si="716"/>
        <v>3.6410256410256414E-2</v>
      </c>
      <c r="BE846" s="33">
        <f t="shared" si="717"/>
        <v>3.0928205128205124</v>
      </c>
      <c r="BF846" s="42">
        <f>BI846-BG846-BH846</f>
        <v>20</v>
      </c>
      <c r="BG846" s="43">
        <v>20</v>
      </c>
      <c r="BH846" s="43">
        <v>1</v>
      </c>
      <c r="BI846" s="43">
        <v>41</v>
      </c>
      <c r="BJ846" s="42">
        <f>BM846-BK846-BL846</f>
        <v>29</v>
      </c>
      <c r="BK846" s="43">
        <v>3</v>
      </c>
      <c r="BL846" s="43">
        <v>0</v>
      </c>
      <c r="BM846" s="43">
        <v>32</v>
      </c>
      <c r="BN846" s="34">
        <f>BU846+CA846</f>
        <v>8.5600754745932299</v>
      </c>
      <c r="BO846" s="34">
        <f>BN846/AR846*2000</f>
        <v>20.263331366287012</v>
      </c>
      <c r="BP846" s="33">
        <v>2.2160273376078079</v>
      </c>
      <c r="BQ846" s="33">
        <v>-1.1478097902393818</v>
      </c>
      <c r="BR846" s="33">
        <v>0.63770705427977059</v>
      </c>
      <c r="BS846" s="33">
        <v>0.32045765162648404</v>
      </c>
      <c r="BT846" s="33">
        <v>0</v>
      </c>
      <c r="BU846" s="9">
        <f>SUM(BP846:BT846)</f>
        <v>2.0263822532746807</v>
      </c>
      <c r="BV846" s="34">
        <f>BU846/AR846*2000</f>
        <v>4.7968332983441826</v>
      </c>
      <c r="BW846" s="33">
        <v>3.4384026129586887</v>
      </c>
      <c r="BX846" s="33">
        <v>0.11859026094457649</v>
      </c>
      <c r="BY846" s="33">
        <v>0.22914887975347309</v>
      </c>
      <c r="BZ846" s="33">
        <v>2.7475514676618116</v>
      </c>
      <c r="CA846" s="9">
        <f>SUM(BW846:BZ846)</f>
        <v>6.5336932213185497</v>
      </c>
      <c r="CB846" s="34">
        <f>CA846/AR846*2000</f>
        <v>15.466498067942831</v>
      </c>
      <c r="CC846" s="47">
        <v>37.526206999999999</v>
      </c>
      <c r="CD846">
        <v>505799</v>
      </c>
      <c r="CE846" s="68">
        <f t="shared" si="718"/>
        <v>638084.89230769232</v>
      </c>
      <c r="CF846" s="62">
        <v>18.8</v>
      </c>
      <c r="CG846" s="62">
        <v>14.4</v>
      </c>
      <c r="CH846" s="62">
        <v>-4.4000000000000004</v>
      </c>
      <c r="CI846" s="62">
        <v>-1.1000000000000001</v>
      </c>
      <c r="CJ846" s="63">
        <f t="shared" si="696"/>
        <v>-2.0986692529055442</v>
      </c>
      <c r="CK846" s="62">
        <v>-0.1</v>
      </c>
      <c r="CL846" s="63">
        <f t="shared" si="697"/>
        <v>-0.19078811390050401</v>
      </c>
      <c r="CM846" s="62">
        <v>-1.2</v>
      </c>
      <c r="CN846" t="s">
        <v>2127</v>
      </c>
      <c r="CO846" t="s">
        <v>3073</v>
      </c>
      <c r="CP846" t="s">
        <v>2417</v>
      </c>
      <c r="CQ846" t="s">
        <v>2400</v>
      </c>
      <c r="CR846">
        <v>71</v>
      </c>
      <c r="CS846">
        <v>180</v>
      </c>
      <c r="CT846">
        <v>19</v>
      </c>
      <c r="CU846" t="s">
        <v>3402</v>
      </c>
      <c r="CZ846" s="72">
        <v>2700000</v>
      </c>
      <c r="DA846">
        <v>0</v>
      </c>
    </row>
    <row r="847" spans="1:105" x14ac:dyDescent="0.2">
      <c r="A847" s="75" t="s">
        <v>2452</v>
      </c>
      <c r="B847" s="19" t="s">
        <v>971</v>
      </c>
      <c r="C847" s="19" t="s">
        <v>962</v>
      </c>
      <c r="D847" s="19" t="s">
        <v>962</v>
      </c>
      <c r="E847" s="19" t="str">
        <f>CONCATENATE(RIGHT(F847,LEN(F847)-SEARCH(" ",F847)), ", ", LEFT(F847, SEARCH(" ", F847)))</f>
        <v xml:space="preserve">Nagy, Ladislav </v>
      </c>
      <c r="F847" s="19" t="s">
        <v>2865</v>
      </c>
      <c r="G847" s="19" t="s">
        <v>1540</v>
      </c>
      <c r="H847" s="19">
        <v>55</v>
      </c>
      <c r="I847" s="19">
        <v>8</v>
      </c>
      <c r="J847" s="19">
        <v>33</v>
      </c>
      <c r="K847" s="19">
        <f>I847+J847</f>
        <v>41</v>
      </c>
      <c r="L847" s="19">
        <v>-2</v>
      </c>
      <c r="M847" s="19">
        <v>48</v>
      </c>
      <c r="N847" s="19">
        <v>113</v>
      </c>
      <c r="O847" s="20">
        <f>IF(N847=0,0,I847/N847)</f>
        <v>7.0796460176991149E-2</v>
      </c>
      <c r="P847" s="19">
        <v>1281</v>
      </c>
      <c r="Q847" s="19">
        <v>0</v>
      </c>
      <c r="R847" s="19">
        <v>0</v>
      </c>
      <c r="S847" s="19">
        <v>13</v>
      </c>
      <c r="T847" s="19">
        <v>30</v>
      </c>
      <c r="U847" s="20">
        <f>IF(S847+T847=0,0,S847/(S847+T847))</f>
        <v>0.30232558139534882</v>
      </c>
      <c r="V847" s="19"/>
      <c r="W847" s="19">
        <v>2</v>
      </c>
      <c r="X847" s="19">
        <v>15</v>
      </c>
      <c r="Y847" s="19">
        <v>0</v>
      </c>
      <c r="Z847" s="19">
        <v>0</v>
      </c>
      <c r="AA847" s="19">
        <f>I847-W847-Y847</f>
        <v>6</v>
      </c>
      <c r="AB847" s="19">
        <f>J847-X847-Z847</f>
        <v>18</v>
      </c>
      <c r="AC847" s="24">
        <f t="shared" si="698"/>
        <v>2.7535566773749425</v>
      </c>
      <c r="AD847" s="24">
        <f t="shared" si="699"/>
        <v>20.651675080312071</v>
      </c>
      <c r="AE847" s="24">
        <f t="shared" si="700"/>
        <v>0</v>
      </c>
      <c r="AF847" s="24">
        <f t="shared" si="701"/>
        <v>0</v>
      </c>
      <c r="AG847" s="24">
        <f t="shared" si="702"/>
        <v>9.8826436071649155</v>
      </c>
      <c r="AH847" s="24">
        <f t="shared" si="703"/>
        <v>29.647930821494754</v>
      </c>
      <c r="AI847" s="21">
        <f t="shared" si="704"/>
        <v>2.6353716285773112</v>
      </c>
      <c r="AJ847" s="21">
        <f t="shared" si="705"/>
        <v>6.3331803579623678</v>
      </c>
      <c r="AK847" s="21">
        <f t="shared" si="706"/>
        <v>0</v>
      </c>
      <c r="AL847" s="21">
        <f t="shared" si="707"/>
        <v>2.3059501750051474</v>
      </c>
      <c r="AM847" s="21">
        <f t="shared" si="708"/>
        <v>1.1014226709499768</v>
      </c>
      <c r="AN847" s="21">
        <f t="shared" si="709"/>
        <v>4.9518569463548827</v>
      </c>
      <c r="AO847" s="36">
        <v>728.55</v>
      </c>
      <c r="AP847" s="36">
        <v>217.9</v>
      </c>
      <c r="AQ847" s="36">
        <v>36.35</v>
      </c>
      <c r="AR847" s="36">
        <v>982.8</v>
      </c>
      <c r="AS847" s="19"/>
      <c r="AT847" s="19"/>
      <c r="AU847" s="19"/>
      <c r="AV847" s="19"/>
      <c r="AW847" s="19"/>
      <c r="AX847" s="24">
        <f t="shared" si="710"/>
        <v>0</v>
      </c>
      <c r="AY847" s="24">
        <f t="shared" si="711"/>
        <v>0</v>
      </c>
      <c r="AZ847" s="24">
        <f t="shared" si="712"/>
        <v>0</v>
      </c>
      <c r="BA847" s="24">
        <f t="shared" si="713"/>
        <v>0</v>
      </c>
      <c r="BB847" s="24">
        <f t="shared" si="714"/>
        <v>0</v>
      </c>
      <c r="BC847" s="24">
        <f t="shared" si="715"/>
        <v>13.246363636363636</v>
      </c>
      <c r="BD847" s="24">
        <f t="shared" si="716"/>
        <v>0.66090909090909089</v>
      </c>
      <c r="BE847" s="24">
        <f t="shared" si="717"/>
        <v>3.9618181818181819</v>
      </c>
      <c r="BF847" s="30">
        <v>32</v>
      </c>
      <c r="BG847" s="30">
        <v>23</v>
      </c>
      <c r="BH847" s="30">
        <v>0</v>
      </c>
      <c r="BI847" s="30">
        <v>55</v>
      </c>
      <c r="BJ847" s="30">
        <v>28</v>
      </c>
      <c r="BK847" s="30">
        <v>4</v>
      </c>
      <c r="BL847" s="30">
        <v>3</v>
      </c>
      <c r="BM847" s="30">
        <v>35</v>
      </c>
      <c r="BN847" s="35">
        <f>BU847+CA847</f>
        <v>47.026144924620183</v>
      </c>
      <c r="BO847" s="35">
        <f>BN847/AR847*2000</f>
        <v>95.698300619902696</v>
      </c>
      <c r="BP847" s="35">
        <v>12.238593979607003</v>
      </c>
      <c r="BQ847" s="35">
        <v>6.0994714065265692</v>
      </c>
      <c r="BR847" s="35">
        <v>3.4233546051374686E-2</v>
      </c>
      <c r="BS847" s="35">
        <v>-0.48077272771798579</v>
      </c>
      <c r="BT847" s="35">
        <v>10.212507895584945</v>
      </c>
      <c r="BU847" s="35">
        <f>SUM(BP847:BT847)</f>
        <v>28.104034100051905</v>
      </c>
      <c r="BV847" s="35">
        <f>BU847/AR847*2000</f>
        <v>57.191766585372214</v>
      </c>
      <c r="BW847" s="35">
        <v>10.609811487829278</v>
      </c>
      <c r="BX847" s="35">
        <v>-6.8016573316805481E-2</v>
      </c>
      <c r="BY847" s="35">
        <v>3.6558121566811241</v>
      </c>
      <c r="BZ847" s="35">
        <v>4.7245037533746848</v>
      </c>
      <c r="CA847" s="35">
        <f>SUM(BW847:BZ847)</f>
        <v>18.922110824568282</v>
      </c>
      <c r="CB847" s="35">
        <f>CA847/AR847*2000</f>
        <v>38.506534034530489</v>
      </c>
      <c r="CC847" s="22">
        <v>40</v>
      </c>
      <c r="CD847" s="23">
        <v>892575</v>
      </c>
      <c r="CE847" s="76">
        <f t="shared" si="718"/>
        <v>1330748.1818181819</v>
      </c>
      <c r="CF847" s="24">
        <v>21.7</v>
      </c>
      <c r="CG847" s="24">
        <v>16.7</v>
      </c>
      <c r="CH847" s="24">
        <v>9.4</v>
      </c>
      <c r="CI847" s="24">
        <v>3.6</v>
      </c>
      <c r="CJ847" s="24">
        <f t="shared" si="696"/>
        <v>5.8202982902873774</v>
      </c>
      <c r="CK847" s="24">
        <v>2.4</v>
      </c>
      <c r="CL847" s="24">
        <f t="shared" si="697"/>
        <v>3.8801988601915847</v>
      </c>
      <c r="CM847" s="24">
        <v>5.9</v>
      </c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77"/>
      <c r="DA847" s="19">
        <v>1</v>
      </c>
    </row>
    <row r="848" spans="1:105" x14ac:dyDescent="0.2">
      <c r="A848" s="75" t="s">
        <v>2452</v>
      </c>
      <c r="B848" s="19" t="s">
        <v>958</v>
      </c>
      <c r="C848" s="19" t="s">
        <v>962</v>
      </c>
      <c r="D848" s="19" t="s">
        <v>962</v>
      </c>
      <c r="E848" s="19" t="str">
        <f>CONCATENATE(RIGHT(F848,LEN(F848)-SEARCH(" ",F848)), ", ", LEFT(F848, SEARCH(" ", F848)))</f>
        <v xml:space="preserve">Nagy, Ladislav </v>
      </c>
      <c r="F848" s="19" t="s">
        <v>2865</v>
      </c>
      <c r="G848" s="19" t="s">
        <v>1540</v>
      </c>
      <c r="H848" s="19">
        <v>25</v>
      </c>
      <c r="I848" s="19">
        <v>4</v>
      </c>
      <c r="J848" s="19">
        <v>10</v>
      </c>
      <c r="K848" s="19">
        <f>I848+J848</f>
        <v>14</v>
      </c>
      <c r="L848" s="19">
        <v>-3</v>
      </c>
      <c r="M848" s="19">
        <v>6</v>
      </c>
      <c r="N848" s="19">
        <v>33</v>
      </c>
      <c r="O848" s="20">
        <f>IF(N848=0,0,I848/N848)</f>
        <v>0.12121212121212122</v>
      </c>
      <c r="P848" s="19">
        <v>491</v>
      </c>
      <c r="Q848" s="19">
        <v>1</v>
      </c>
      <c r="R848" s="19">
        <v>0</v>
      </c>
      <c r="S848" s="19">
        <v>1</v>
      </c>
      <c r="T848" s="19">
        <v>4</v>
      </c>
      <c r="U848" s="20">
        <f>IF(S848+T848=0,0,S848/(S848+T848))</f>
        <v>0.2</v>
      </c>
      <c r="V848" s="19">
        <v>1</v>
      </c>
      <c r="W848" s="19">
        <v>2</v>
      </c>
      <c r="X848" s="19">
        <v>5</v>
      </c>
      <c r="Y848" s="19">
        <v>0</v>
      </c>
      <c r="Z848" s="19">
        <v>0</v>
      </c>
      <c r="AA848" s="19">
        <f>I848-W848-Y848</f>
        <v>2</v>
      </c>
      <c r="AB848" s="19">
        <f>J848-X848-Z848</f>
        <v>5</v>
      </c>
      <c r="AC848" s="24">
        <f t="shared" si="698"/>
        <v>6.9780965303353364</v>
      </c>
      <c r="AD848" s="24">
        <f t="shared" si="699"/>
        <v>17.445241325838339</v>
      </c>
      <c r="AE848" s="24">
        <f t="shared" si="700"/>
        <v>0</v>
      </c>
      <c r="AF848" s="24">
        <f t="shared" si="701"/>
        <v>0</v>
      </c>
      <c r="AG848" s="24">
        <f t="shared" si="702"/>
        <v>7.5737653184663127</v>
      </c>
      <c r="AH848" s="24">
        <f t="shared" si="703"/>
        <v>18.934413296165779</v>
      </c>
      <c r="AI848" s="21">
        <f t="shared" si="704"/>
        <v>2.2721295955398935</v>
      </c>
      <c r="AJ848" s="21">
        <f t="shared" si="705"/>
        <v>7.6759061833688698</v>
      </c>
      <c r="AK848" s="21">
        <f t="shared" si="706"/>
        <v>0</v>
      </c>
      <c r="AL848" s="21">
        <f t="shared" si="707"/>
        <v>2.2721295955398935</v>
      </c>
      <c r="AM848" s="21">
        <f t="shared" si="708"/>
        <v>0.69780965303353359</v>
      </c>
      <c r="AN848" s="21">
        <f t="shared" si="709"/>
        <v>0</v>
      </c>
      <c r="AO848" s="36">
        <v>316.88333333333333</v>
      </c>
      <c r="AP848" s="36">
        <v>85.983333333333334</v>
      </c>
      <c r="AQ848" s="36">
        <v>0.51666666666666672</v>
      </c>
      <c r="AR848" s="36">
        <v>403.38333333333333</v>
      </c>
      <c r="AS848" s="19">
        <v>17</v>
      </c>
      <c r="AT848" s="19">
        <v>40</v>
      </c>
      <c r="AU848" s="19">
        <v>54</v>
      </c>
      <c r="AV848" s="19">
        <v>62</v>
      </c>
      <c r="AW848" s="19">
        <v>36</v>
      </c>
      <c r="AX848" s="24">
        <f t="shared" si="710"/>
        <v>2.5286121555179109</v>
      </c>
      <c r="AY848" s="24">
        <f t="shared" si="711"/>
        <v>5.9496756600421437</v>
      </c>
      <c r="AZ848" s="24">
        <f t="shared" si="712"/>
        <v>8.032062141056894</v>
      </c>
      <c r="BA848" s="24">
        <f t="shared" si="713"/>
        <v>9.2219972730653215</v>
      </c>
      <c r="BB848" s="24">
        <f t="shared" si="714"/>
        <v>5.354708094037929</v>
      </c>
      <c r="BC848" s="24">
        <f t="shared" si="715"/>
        <v>12.675333333333333</v>
      </c>
      <c r="BD848" s="24">
        <f t="shared" si="716"/>
        <v>2.066666666666667E-2</v>
      </c>
      <c r="BE848" s="24">
        <f t="shared" si="717"/>
        <v>3.4393333333333334</v>
      </c>
      <c r="BF848" s="30">
        <v>12</v>
      </c>
      <c r="BG848" s="30">
        <v>11</v>
      </c>
      <c r="BH848" s="30">
        <v>0</v>
      </c>
      <c r="BI848" s="30">
        <v>23</v>
      </c>
      <c r="BJ848" s="30">
        <v>12</v>
      </c>
      <c r="BK848" s="30">
        <v>1</v>
      </c>
      <c r="BL848" s="30">
        <v>0</v>
      </c>
      <c r="BM848" s="30">
        <v>13</v>
      </c>
      <c r="BN848" s="35">
        <f>BU848+CA848</f>
        <v>13.506995800483001</v>
      </c>
      <c r="BO848" s="35">
        <f>BN848/AR848*2000</f>
        <v>66.968536795354311</v>
      </c>
      <c r="BP848" s="35">
        <v>0.70509708251111813</v>
      </c>
      <c r="BQ848" s="35">
        <v>4.1221549172235967</v>
      </c>
      <c r="BR848" s="35">
        <v>0.18812103484471551</v>
      </c>
      <c r="BS848" s="35">
        <v>-7.2610074587833558E-3</v>
      </c>
      <c r="BT848" s="35">
        <v>2.8365997571653758</v>
      </c>
      <c r="BU848" s="35">
        <f>SUM(BP848:BT848)</f>
        <v>7.844711784286023</v>
      </c>
      <c r="BV848" s="35">
        <f>BU848/AR848*2000</f>
        <v>38.894575635843609</v>
      </c>
      <c r="BW848" s="35">
        <v>2.4794695359251526</v>
      </c>
      <c r="BX848" s="35">
        <v>4.5795969594704888E-2</v>
      </c>
      <c r="BY848" s="35">
        <v>5.924856335688039E-2</v>
      </c>
      <c r="BZ848" s="35">
        <v>3.0777699473202387</v>
      </c>
      <c r="CA848" s="35">
        <f>SUM(BW848:BZ848)</f>
        <v>5.6622840161969767</v>
      </c>
      <c r="CB848" s="35">
        <f>CA848/AR848*2000</f>
        <v>28.073961159510691</v>
      </c>
      <c r="CC848" s="22">
        <v>65</v>
      </c>
      <c r="CD848" s="23">
        <v>801155</v>
      </c>
      <c r="CE848" s="76">
        <f t="shared" si="718"/>
        <v>2627788.4</v>
      </c>
      <c r="CF848" s="24">
        <v>9.9</v>
      </c>
      <c r="CG848" s="24">
        <v>7.6</v>
      </c>
      <c r="CH848" s="24">
        <v>-2.8</v>
      </c>
      <c r="CI848" s="24">
        <v>0.3</v>
      </c>
      <c r="CJ848" s="24">
        <f t="shared" si="696"/>
        <v>1.2247814105399244</v>
      </c>
      <c r="CK848" s="24">
        <v>0.5</v>
      </c>
      <c r="CL848" s="24">
        <f t="shared" si="697"/>
        <v>2.0413023508998744</v>
      </c>
      <c r="CM848" s="24">
        <v>0.7</v>
      </c>
      <c r="CN848" s="19" t="s">
        <v>1617</v>
      </c>
      <c r="CO848" s="19" t="s">
        <v>1618</v>
      </c>
      <c r="CP848" s="19"/>
      <c r="CQ848" s="19" t="s">
        <v>2403</v>
      </c>
      <c r="CR848" s="19">
        <v>71</v>
      </c>
      <c r="CS848" s="19">
        <v>192</v>
      </c>
      <c r="CT848" s="19">
        <v>17</v>
      </c>
      <c r="CU848" s="19" t="s">
        <v>3402</v>
      </c>
      <c r="CV848" s="19" t="s">
        <v>2382</v>
      </c>
      <c r="CW848" s="19">
        <v>6</v>
      </c>
      <c r="CX848" s="19">
        <v>4</v>
      </c>
      <c r="CY848" s="19">
        <v>4</v>
      </c>
      <c r="CZ848" s="77"/>
      <c r="DA848" s="19">
        <v>1</v>
      </c>
    </row>
    <row r="849" spans="1:105" x14ac:dyDescent="0.2">
      <c r="A849" s="25" t="s">
        <v>2452</v>
      </c>
      <c r="B849" s="10" t="s">
        <v>958</v>
      </c>
      <c r="C849" s="10" t="s">
        <v>962</v>
      </c>
      <c r="D849" s="10" t="s">
        <v>962</v>
      </c>
      <c r="E849" s="10" t="s">
        <v>2864</v>
      </c>
      <c r="F849" s="10" t="s">
        <v>2865</v>
      </c>
      <c r="G849" s="10" t="s">
        <v>1540</v>
      </c>
      <c r="H849" s="10">
        <v>80</v>
      </c>
      <c r="I849" s="10">
        <v>12</v>
      </c>
      <c r="J849" s="10">
        <v>43</v>
      </c>
      <c r="K849" s="10">
        <v>55</v>
      </c>
      <c r="L849" s="10">
        <v>-5</v>
      </c>
      <c r="M849" s="10">
        <v>54</v>
      </c>
      <c r="N849" s="10">
        <v>146</v>
      </c>
      <c r="O849" s="11">
        <v>8.2000000000000003E-2</v>
      </c>
      <c r="P849" s="10">
        <v>1772</v>
      </c>
      <c r="Q849" s="10">
        <v>1</v>
      </c>
      <c r="R849" s="10">
        <v>0</v>
      </c>
      <c r="S849" s="10">
        <v>14</v>
      </c>
      <c r="T849" s="10">
        <v>34</v>
      </c>
      <c r="U849" s="11">
        <v>0.29199999999999998</v>
      </c>
      <c r="V849" s="41">
        <v>1</v>
      </c>
      <c r="W849" s="10">
        <v>4</v>
      </c>
      <c r="X849" s="10">
        <v>20</v>
      </c>
      <c r="Y849" s="10">
        <v>0</v>
      </c>
      <c r="Z849" s="10">
        <v>0</v>
      </c>
      <c r="AA849" s="10">
        <v>8</v>
      </c>
      <c r="AB849" s="10">
        <v>23</v>
      </c>
      <c r="AC849" s="13">
        <f t="shared" si="698"/>
        <v>3.9489272081084641</v>
      </c>
      <c r="AD849" s="13">
        <f t="shared" si="699"/>
        <v>19.744636040542318</v>
      </c>
      <c r="AE849" s="13">
        <f t="shared" si="700"/>
        <v>0</v>
      </c>
      <c r="AF849" s="13">
        <f t="shared" si="701"/>
        <v>0</v>
      </c>
      <c r="AG849" s="13">
        <f t="shared" si="702"/>
        <v>9.1828242923964289</v>
      </c>
      <c r="AH849" s="13">
        <f t="shared" si="703"/>
        <v>26.400619840639735</v>
      </c>
      <c r="AI849" s="29">
        <f t="shared" si="704"/>
        <v>2.5252766804090183</v>
      </c>
      <c r="AJ849" s="29">
        <f t="shared" si="705"/>
        <v>6.713176253784388</v>
      </c>
      <c r="AK849" s="29">
        <f t="shared" si="706"/>
        <v>0</v>
      </c>
      <c r="AL849" s="29">
        <f t="shared" si="707"/>
        <v>2.2957060730991072</v>
      </c>
      <c r="AM849" s="29">
        <f t="shared" si="708"/>
        <v>0.98723180202711591</v>
      </c>
      <c r="AN849" s="29">
        <f t="shared" si="709"/>
        <v>4.8820179007323032</v>
      </c>
      <c r="AO849" s="13">
        <v>1045.43</v>
      </c>
      <c r="AP849" s="13">
        <v>303.88</v>
      </c>
      <c r="AQ849" s="13">
        <v>36.869999999999997</v>
      </c>
      <c r="AR849" s="13">
        <v>1386.18</v>
      </c>
      <c r="AS849" s="41">
        <v>17</v>
      </c>
      <c r="AT849" s="41">
        <v>40</v>
      </c>
      <c r="AU849" s="41">
        <v>54</v>
      </c>
      <c r="AV849" s="41">
        <v>62</v>
      </c>
      <c r="AW849" s="41">
        <v>36</v>
      </c>
      <c r="AX849" s="13">
        <f t="shared" si="710"/>
        <v>0.73583517292126555</v>
      </c>
      <c r="AY849" s="13">
        <f t="shared" si="711"/>
        <v>1.7313768774618015</v>
      </c>
      <c r="AZ849" s="13">
        <f t="shared" si="712"/>
        <v>2.3373587845734316</v>
      </c>
      <c r="BA849" s="13">
        <f t="shared" si="713"/>
        <v>2.6836341600657923</v>
      </c>
      <c r="BB849" s="13">
        <f t="shared" si="714"/>
        <v>1.5582391897156211</v>
      </c>
      <c r="BC849" s="13">
        <f t="shared" si="715"/>
        <v>13.067875000000001</v>
      </c>
      <c r="BD849" s="13">
        <f t="shared" si="716"/>
        <v>0.46087499999999998</v>
      </c>
      <c r="BE849" s="13">
        <f t="shared" si="717"/>
        <v>3.7984999999999998</v>
      </c>
      <c r="BF849" s="10">
        <v>44</v>
      </c>
      <c r="BG849" s="10">
        <v>34</v>
      </c>
      <c r="BH849" s="10">
        <v>0</v>
      </c>
      <c r="BI849" s="10">
        <v>78</v>
      </c>
      <c r="BJ849" s="10">
        <v>40</v>
      </c>
      <c r="BK849" s="10">
        <v>5</v>
      </c>
      <c r="BL849" s="10">
        <v>3</v>
      </c>
      <c r="BM849" s="10">
        <v>48</v>
      </c>
      <c r="BN849" s="39">
        <v>60.533000000000001</v>
      </c>
      <c r="BO849" s="39">
        <v>87.337999999999994</v>
      </c>
      <c r="BP849" s="13">
        <v>12.944000000000001</v>
      </c>
      <c r="BQ849" s="13">
        <v>10.222</v>
      </c>
      <c r="BR849" s="13">
        <v>0.222</v>
      </c>
      <c r="BS849" s="13">
        <v>-0.48799999999999999</v>
      </c>
      <c r="BT849" s="13">
        <v>13.048999999999999</v>
      </c>
      <c r="BU849" s="39">
        <v>35.948999999999998</v>
      </c>
      <c r="BV849" s="39">
        <v>51.866999999999997</v>
      </c>
      <c r="BW849" s="13">
        <v>13.089</v>
      </c>
      <c r="BX849" s="13">
        <v>-2.1999999999999999E-2</v>
      </c>
      <c r="BY849" s="13">
        <v>3.7149999999999999</v>
      </c>
      <c r="BZ849" s="13">
        <v>7.8019999999999996</v>
      </c>
      <c r="CA849" s="39">
        <v>24.584</v>
      </c>
      <c r="CB849" s="39">
        <v>35.470999999999997</v>
      </c>
      <c r="CC849" s="16">
        <v>48</v>
      </c>
      <c r="CD849" s="12">
        <v>1693730</v>
      </c>
      <c r="CE849" s="73">
        <f t="shared" si="718"/>
        <v>1736073.25</v>
      </c>
      <c r="CF849" s="13">
        <v>31.6</v>
      </c>
      <c r="CG849" s="13">
        <v>24.3</v>
      </c>
      <c r="CH849" s="13">
        <v>6.6</v>
      </c>
      <c r="CI849" s="17">
        <v>2.6</v>
      </c>
      <c r="CJ849" s="13">
        <f t="shared" si="696"/>
        <v>3.0111237861407236</v>
      </c>
      <c r="CK849" s="17">
        <v>1.8</v>
      </c>
      <c r="CL849" s="13">
        <f t="shared" si="697"/>
        <v>2.0846241596358857</v>
      </c>
      <c r="CM849" s="13">
        <v>4.4000000000000004</v>
      </c>
      <c r="CN849" s="10" t="s">
        <v>1617</v>
      </c>
      <c r="CO849" s="10" t="s">
        <v>1618</v>
      </c>
      <c r="CP849" s="10">
        <v>0</v>
      </c>
      <c r="CQ849" s="10" t="s">
        <v>2403</v>
      </c>
      <c r="CR849" s="10">
        <v>71</v>
      </c>
      <c r="CS849" s="10">
        <v>192</v>
      </c>
      <c r="CT849" s="10">
        <v>17</v>
      </c>
      <c r="CU849" s="10" t="s">
        <v>3402</v>
      </c>
      <c r="CV849" s="10" t="s">
        <v>2382</v>
      </c>
      <c r="CW849" s="10">
        <v>6</v>
      </c>
      <c r="CX849" s="10">
        <v>4</v>
      </c>
      <c r="CY849" s="10">
        <v>4</v>
      </c>
      <c r="CZ849" s="79"/>
      <c r="DA849" s="10">
        <v>2</v>
      </c>
    </row>
    <row r="850" spans="1:105" x14ac:dyDescent="0.2">
      <c r="A850" s="44" t="s">
        <v>2372</v>
      </c>
      <c r="B850" s="43" t="s">
        <v>958</v>
      </c>
      <c r="C850" s="43" t="s">
        <v>962</v>
      </c>
      <c r="D850" s="42" t="s">
        <v>962</v>
      </c>
      <c r="E850" s="42" t="str">
        <f t="shared" ref="E850:E891" si="719">CONCATENATE(RIGHT(F850,LEN(F850)-SEARCH(" ",F850)), ", ", LEFT(F850, SEARCH(" ", F850)))</f>
        <v xml:space="preserve">Nagy, Ladislav </v>
      </c>
      <c r="F850" s="42" t="s">
        <v>2865</v>
      </c>
      <c r="G850" s="45" t="s">
        <v>2376</v>
      </c>
      <c r="H850" s="43">
        <v>38</v>
      </c>
      <c r="I850" s="64">
        <v>9</v>
      </c>
      <c r="J850" s="64">
        <v>17</v>
      </c>
      <c r="K850" s="64">
        <v>26</v>
      </c>
      <c r="L850" s="43">
        <v>-2</v>
      </c>
      <c r="M850">
        <v>18</v>
      </c>
      <c r="N850">
        <v>78</v>
      </c>
      <c r="O850" s="4">
        <f>IF(N850=0,0,I850/N850)</f>
        <v>0.11538461538461539</v>
      </c>
      <c r="Q850">
        <v>1</v>
      </c>
      <c r="R850">
        <v>0</v>
      </c>
      <c r="S850">
        <v>44</v>
      </c>
      <c r="T850">
        <v>39</v>
      </c>
      <c r="U850" s="4">
        <f>IF(S850+T850=0,0,S850/(S850+T850))</f>
        <v>0.53012048192771088</v>
      </c>
      <c r="V850">
        <v>3.8</v>
      </c>
      <c r="W850">
        <v>2</v>
      </c>
      <c r="X850">
        <v>10</v>
      </c>
      <c r="Y850">
        <v>0</v>
      </c>
      <c r="Z850">
        <v>0</v>
      </c>
      <c r="AA850">
        <v>7</v>
      </c>
      <c r="AB850">
        <v>7</v>
      </c>
      <c r="AC850" s="9">
        <f t="shared" si="698"/>
        <v>5.3819703991628041</v>
      </c>
      <c r="AD850" s="9">
        <f t="shared" si="699"/>
        <v>26.909851995814023</v>
      </c>
      <c r="AE850" s="9">
        <f t="shared" si="700"/>
        <v>0</v>
      </c>
      <c r="AF850" s="9">
        <f t="shared" si="701"/>
        <v>0</v>
      </c>
      <c r="AG850" s="9">
        <f t="shared" si="702"/>
        <v>20.414776409591706</v>
      </c>
      <c r="AH850" s="9">
        <f t="shared" si="703"/>
        <v>20.414776409591706</v>
      </c>
      <c r="AI850" s="58">
        <f t="shared" si="704"/>
        <v>2.7705767984445893</v>
      </c>
      <c r="AJ850" s="58">
        <f t="shared" si="705"/>
        <v>6.9965615189116459</v>
      </c>
      <c r="AK850" s="58">
        <f t="shared" si="706"/>
        <v>0</v>
      </c>
      <c r="AL850" s="58">
        <f t="shared" si="707"/>
        <v>2.7705767984445893</v>
      </c>
      <c r="AM850" s="58">
        <f t="shared" si="708"/>
        <v>1.0763940798325609</v>
      </c>
      <c r="AN850" s="58">
        <f t="shared" si="709"/>
        <v>43.90243902439024</v>
      </c>
      <c r="AO850" s="56">
        <v>411.46666666666658</v>
      </c>
      <c r="AP850" s="56">
        <v>111.48333333333333</v>
      </c>
      <c r="AQ850" s="56">
        <v>1.3666666666666667</v>
      </c>
      <c r="AR850" s="57">
        <f>SUM(AO850:AQ850)</f>
        <v>524.31666666666661</v>
      </c>
      <c r="AS850">
        <v>11</v>
      </c>
      <c r="AT850">
        <v>28</v>
      </c>
      <c r="AU850">
        <v>30</v>
      </c>
      <c r="AV850">
        <v>13</v>
      </c>
      <c r="AW850">
        <v>7</v>
      </c>
      <c r="AX850" s="9">
        <f t="shared" si="710"/>
        <v>1.2587812708604853</v>
      </c>
      <c r="AY850" s="9">
        <f t="shared" si="711"/>
        <v>3.2041705076448714</v>
      </c>
      <c r="AZ850" s="9">
        <f t="shared" si="712"/>
        <v>3.433039829619505</v>
      </c>
      <c r="BA850" s="9">
        <f t="shared" si="713"/>
        <v>1.4876505928351189</v>
      </c>
      <c r="BB850" s="9">
        <f t="shared" si="714"/>
        <v>0.80104262691121786</v>
      </c>
      <c r="BC850" s="33">
        <f t="shared" si="715"/>
        <v>10.828070175438594</v>
      </c>
      <c r="BD850" s="33">
        <f t="shared" si="716"/>
        <v>3.5964912280701755E-2</v>
      </c>
      <c r="BE850" s="33">
        <f t="shared" si="717"/>
        <v>2.9337719298245615</v>
      </c>
      <c r="BF850" s="42">
        <f>BI850-BG850-BH850</f>
        <v>19</v>
      </c>
      <c r="BG850" s="43">
        <v>13</v>
      </c>
      <c r="BH850" s="43">
        <v>0</v>
      </c>
      <c r="BI850" s="43">
        <v>32</v>
      </c>
      <c r="BJ850" s="42">
        <f>BM850-BK850-BL850</f>
        <v>19</v>
      </c>
      <c r="BK850" s="43">
        <v>2</v>
      </c>
      <c r="BL850" s="43">
        <v>1</v>
      </c>
      <c r="BM850" s="43">
        <v>22</v>
      </c>
      <c r="BN850" s="34">
        <f>BU850+CA850</f>
        <v>20.544821346684607</v>
      </c>
      <c r="BO850" s="34">
        <f>BN850/AR850*2000</f>
        <v>78.367988861761432</v>
      </c>
      <c r="BP850" s="33">
        <v>11.148819345156683</v>
      </c>
      <c r="BQ850" s="33">
        <v>7.0700110391292865</v>
      </c>
      <c r="BR850" s="33">
        <v>1.0570393006678391</v>
      </c>
      <c r="BS850" s="33">
        <v>-1.9817135343951936E-2</v>
      </c>
      <c r="BT850" s="33">
        <v>0</v>
      </c>
      <c r="BU850" s="9">
        <f>SUM(BP850:BT850)</f>
        <v>19.256052549609855</v>
      </c>
      <c r="BV850" s="34">
        <f>BU850/AR850*2000</f>
        <v>73.451994848952054</v>
      </c>
      <c r="BW850" s="33">
        <v>2.0867479759574028</v>
      </c>
      <c r="BX850" s="33">
        <v>1.526962864981523E-2</v>
      </c>
      <c r="BY850" s="33">
        <v>-0.4138277493982313</v>
      </c>
      <c r="BZ850" s="33">
        <v>-0.39942105813423279</v>
      </c>
      <c r="CA850" s="9">
        <f>SUM(BW850:BZ850)</f>
        <v>1.2887687970747539</v>
      </c>
      <c r="CB850" s="34">
        <f>CA850/AR850*2000</f>
        <v>4.915994012809386</v>
      </c>
      <c r="CC850" s="47">
        <v>44.558593999999999</v>
      </c>
      <c r="CD850">
        <v>1142740</v>
      </c>
      <c r="CE850" s="68">
        <f t="shared" si="718"/>
        <v>2465912.6315789474</v>
      </c>
      <c r="CF850" s="62">
        <v>12.8</v>
      </c>
      <c r="CG850" s="62">
        <v>10.3</v>
      </c>
      <c r="CH850" s="62">
        <v>2.7</v>
      </c>
      <c r="CI850" s="62">
        <v>3.8</v>
      </c>
      <c r="CJ850" s="63">
        <f t="shared" ref="CJ850:CJ881" si="720">CI850/(AO850+2*(AP850+AQ850))*2000</f>
        <v>11.927805388438401</v>
      </c>
      <c r="CK850" s="62">
        <v>0.9</v>
      </c>
      <c r="CL850" s="63">
        <f t="shared" ref="CL850:CL881" si="721">CK850/(AO850+2*(AP850+AQ850))*2000</f>
        <v>2.8250065393669899</v>
      </c>
      <c r="CM850" s="62">
        <v>4.7</v>
      </c>
      <c r="CN850" t="s">
        <v>2141</v>
      </c>
      <c r="CO850" t="s">
        <v>1618</v>
      </c>
      <c r="CQ850" t="s">
        <v>2403</v>
      </c>
      <c r="CR850">
        <v>71</v>
      </c>
      <c r="CS850">
        <v>192</v>
      </c>
      <c r="CT850">
        <v>47</v>
      </c>
      <c r="CU850" t="s">
        <v>3402</v>
      </c>
      <c r="CZ850" s="72">
        <v>3750000</v>
      </c>
      <c r="DA850">
        <v>0</v>
      </c>
    </row>
    <row r="851" spans="1:105" x14ac:dyDescent="0.2">
      <c r="A851" s="38" t="s">
        <v>2452</v>
      </c>
      <c r="B851" t="s">
        <v>959</v>
      </c>
      <c r="C851" t="s">
        <v>959</v>
      </c>
      <c r="D851" s="82" t="s">
        <v>962</v>
      </c>
      <c r="E851" t="str">
        <f t="shared" si="719"/>
        <v xml:space="preserve">Ellis, Matt </v>
      </c>
      <c r="F851" t="s">
        <v>2619</v>
      </c>
      <c r="G851" t="s">
        <v>1540</v>
      </c>
      <c r="H851">
        <v>16</v>
      </c>
      <c r="I851">
        <v>0</v>
      </c>
      <c r="J851">
        <v>0</v>
      </c>
      <c r="K851">
        <f>I851+J851</f>
        <v>0</v>
      </c>
      <c r="L851">
        <v>-1</v>
      </c>
      <c r="M851">
        <v>6</v>
      </c>
      <c r="N851">
        <v>22</v>
      </c>
      <c r="O851" s="4">
        <f>IF(N851=0,0,I851/N851)</f>
        <v>0</v>
      </c>
      <c r="P851">
        <v>155</v>
      </c>
      <c r="Q851">
        <v>0</v>
      </c>
      <c r="R851">
        <v>0</v>
      </c>
      <c r="S851">
        <v>23</v>
      </c>
      <c r="T851">
        <v>25</v>
      </c>
      <c r="U851" s="4">
        <f>IF(S851+T851=0,0,S851/(S851+T851))</f>
        <v>0.47916666666666669</v>
      </c>
      <c r="V851" s="40">
        <v>5.2</v>
      </c>
      <c r="W851">
        <v>0</v>
      </c>
      <c r="X851">
        <v>0</v>
      </c>
      <c r="Y851">
        <v>0</v>
      </c>
      <c r="Z851">
        <v>0</v>
      </c>
      <c r="AA851">
        <f>I851-W851-Y851</f>
        <v>0</v>
      </c>
      <c r="AB851">
        <f>J851-X851-Z851</f>
        <v>0</v>
      </c>
      <c r="AC851" s="9">
        <f t="shared" si="698"/>
        <v>0</v>
      </c>
      <c r="AD851" s="9">
        <f t="shared" si="699"/>
        <v>0</v>
      </c>
      <c r="AE851" s="9">
        <f t="shared" si="700"/>
        <v>0</v>
      </c>
      <c r="AF851" s="9">
        <f t="shared" si="701"/>
        <v>0</v>
      </c>
      <c r="AG851" s="9">
        <f t="shared" si="702"/>
        <v>0</v>
      </c>
      <c r="AH851" s="9">
        <f t="shared" si="703"/>
        <v>0</v>
      </c>
      <c r="AI851" s="6">
        <f t="shared" si="704"/>
        <v>0.6805293005671077</v>
      </c>
      <c r="AJ851" s="6">
        <f t="shared" si="705"/>
        <v>0</v>
      </c>
      <c r="AK851" s="6">
        <f t="shared" si="706"/>
        <v>0</v>
      </c>
      <c r="AL851" s="6">
        <f t="shared" si="707"/>
        <v>1.3610586011342154</v>
      </c>
      <c r="AM851" s="6">
        <f t="shared" si="708"/>
        <v>0</v>
      </c>
      <c r="AN851" s="6">
        <f t="shared" si="709"/>
        <v>0</v>
      </c>
      <c r="AO851" s="32">
        <v>88.166666666666671</v>
      </c>
      <c r="AP851" s="32">
        <v>0.26666666666666666</v>
      </c>
      <c r="AQ851" s="32">
        <v>0.96666666666666679</v>
      </c>
      <c r="AR851" s="32">
        <v>89.4</v>
      </c>
      <c r="AS851" s="40">
        <v>1</v>
      </c>
      <c r="AT851" s="40">
        <v>8</v>
      </c>
      <c r="AU851" s="40">
        <v>2</v>
      </c>
      <c r="AV851" s="40">
        <v>2</v>
      </c>
      <c r="AW851" s="40">
        <v>2</v>
      </c>
      <c r="AX851" s="9">
        <f t="shared" si="710"/>
        <v>0.67114093959731536</v>
      </c>
      <c r="AY851" s="9">
        <f t="shared" si="711"/>
        <v>5.3691275167785228</v>
      </c>
      <c r="AZ851" s="9">
        <f t="shared" si="712"/>
        <v>1.3422818791946307</v>
      </c>
      <c r="BA851" s="9">
        <f t="shared" si="713"/>
        <v>1.3422818791946307</v>
      </c>
      <c r="BB851" s="9">
        <f t="shared" si="714"/>
        <v>1.3422818791946307</v>
      </c>
      <c r="BC851" s="9">
        <f t="shared" si="715"/>
        <v>5.510416666666667</v>
      </c>
      <c r="BD851" s="9">
        <f t="shared" si="716"/>
        <v>6.0416666666666674E-2</v>
      </c>
      <c r="BE851" s="9">
        <f t="shared" si="717"/>
        <v>1.6666666666666666E-2</v>
      </c>
      <c r="BF851" s="3">
        <v>1</v>
      </c>
      <c r="BG851" s="3">
        <v>0</v>
      </c>
      <c r="BH851" s="3">
        <v>0</v>
      </c>
      <c r="BI851" s="3">
        <v>1</v>
      </c>
      <c r="BJ851" s="3">
        <v>2</v>
      </c>
      <c r="BK851" s="3">
        <v>0</v>
      </c>
      <c r="BL851" s="3">
        <v>0</v>
      </c>
      <c r="BM851" s="3">
        <v>2</v>
      </c>
      <c r="BN851" s="34">
        <f>BU851+CA851</f>
        <v>-1.7575731494166575</v>
      </c>
      <c r="BO851" s="34">
        <f>BN851/AR851*2000</f>
        <v>-39.319309830350278</v>
      </c>
      <c r="BP851" s="34">
        <v>-2.2550861562405005</v>
      </c>
      <c r="BQ851" s="34">
        <v>-1.4495622262509996E-2</v>
      </c>
      <c r="BR851" s="34">
        <v>2.3737809416931734E-4</v>
      </c>
      <c r="BS851" s="34">
        <v>-1.2408129208830339E-2</v>
      </c>
      <c r="BT851" s="34">
        <v>0</v>
      </c>
      <c r="BU851" s="34">
        <f>SUM(BP851:BT851)</f>
        <v>-2.2817525296176719</v>
      </c>
      <c r="BV851" s="34">
        <f>BU851/AR851*2000</f>
        <v>-51.045917888538519</v>
      </c>
      <c r="BW851" s="34">
        <v>1.4502185644288643</v>
      </c>
      <c r="BX851" s="34">
        <v>9.4116064617019398E-4</v>
      </c>
      <c r="BY851" s="34">
        <v>0.11331976046915364</v>
      </c>
      <c r="BZ851" s="34">
        <v>-1.0403001053431737</v>
      </c>
      <c r="CA851" s="34">
        <f>SUM(BW851:BZ851)</f>
        <v>0.5241793802010144</v>
      </c>
      <c r="CB851" s="34">
        <f>CA851/AR851*2000</f>
        <v>11.726608058188241</v>
      </c>
      <c r="CE851" s="68">
        <f t="shared" si="718"/>
        <v>165000</v>
      </c>
      <c r="CF851" s="9">
        <v>1.8</v>
      </c>
      <c r="CG851" s="9">
        <v>1.7</v>
      </c>
      <c r="CH851" s="9">
        <v>-1.5</v>
      </c>
      <c r="CI851" s="9">
        <v>-0.9</v>
      </c>
      <c r="CJ851" s="9">
        <f t="shared" si="720"/>
        <v>-19.860242736300108</v>
      </c>
      <c r="CK851" s="9">
        <v>0</v>
      </c>
      <c r="CL851" s="9">
        <f t="shared" si="721"/>
        <v>0</v>
      </c>
      <c r="CM851" s="9">
        <v>-0.9</v>
      </c>
      <c r="CN851" t="s">
        <v>3382</v>
      </c>
      <c r="CO851" t="s">
        <v>3107</v>
      </c>
      <c r="CP851" t="s">
        <v>2427</v>
      </c>
      <c r="CQ851" t="s">
        <v>2400</v>
      </c>
      <c r="CR851">
        <v>72</v>
      </c>
      <c r="CS851">
        <v>188</v>
      </c>
      <c r="CU851" t="s">
        <v>3402</v>
      </c>
      <c r="CV851" t="s">
        <v>3090</v>
      </c>
      <c r="CW851">
        <v>0</v>
      </c>
      <c r="CX851">
        <v>0</v>
      </c>
      <c r="CY851">
        <v>0</v>
      </c>
      <c r="CZ851" s="70"/>
      <c r="DA851">
        <v>0</v>
      </c>
    </row>
    <row r="852" spans="1:105" x14ac:dyDescent="0.2">
      <c r="A852" s="78" t="s">
        <v>2372</v>
      </c>
      <c r="B852" s="52" t="s">
        <v>959</v>
      </c>
      <c r="C852" s="52" t="s">
        <v>959</v>
      </c>
      <c r="D852" s="53" t="s">
        <v>962</v>
      </c>
      <c r="E852" s="53" t="str">
        <f t="shared" si="719"/>
        <v xml:space="preserve">Ellis, Matt </v>
      </c>
      <c r="F852" s="53" t="s">
        <v>2619</v>
      </c>
      <c r="G852" s="54" t="s">
        <v>1540</v>
      </c>
      <c r="H852" s="52">
        <v>35</v>
      </c>
      <c r="I852" s="19">
        <v>2</v>
      </c>
      <c r="J852" s="19">
        <v>4</v>
      </c>
      <c r="K852" s="19">
        <v>6</v>
      </c>
      <c r="L852" s="52">
        <v>1</v>
      </c>
      <c r="M852" s="19">
        <v>12</v>
      </c>
      <c r="N852" s="19">
        <v>28</v>
      </c>
      <c r="O852" s="20">
        <f>IF(N852=0,0,I852/N852)</f>
        <v>7.1428571428571425E-2</v>
      </c>
      <c r="P852" s="19"/>
      <c r="Q852" s="19"/>
      <c r="R852" s="19"/>
      <c r="S852" s="19">
        <v>43</v>
      </c>
      <c r="T852" s="19">
        <v>44</v>
      </c>
      <c r="U852" s="20">
        <f>IF(S852+T852=0,0,S852/(S852+T852))</f>
        <v>0.4942528735632184</v>
      </c>
      <c r="V852" s="19"/>
      <c r="W852" s="19"/>
      <c r="X852" s="19"/>
      <c r="Y852" s="19"/>
      <c r="Z852" s="19"/>
      <c r="AA852" s="19"/>
      <c r="AB852" s="19"/>
      <c r="AC852" s="24">
        <f t="shared" si="698"/>
        <v>0</v>
      </c>
      <c r="AD852" s="24">
        <f t="shared" si="699"/>
        <v>0</v>
      </c>
      <c r="AE852" s="24">
        <f t="shared" si="700"/>
        <v>0</v>
      </c>
      <c r="AF852" s="24">
        <f t="shared" si="701"/>
        <v>0</v>
      </c>
      <c r="AG852" s="24">
        <f t="shared" si="702"/>
        <v>0</v>
      </c>
      <c r="AH852" s="24">
        <f t="shared" si="703"/>
        <v>0</v>
      </c>
      <c r="AI852" s="21">
        <f t="shared" si="704"/>
        <v>2.5657015590200447</v>
      </c>
      <c r="AJ852" s="21">
        <f t="shared" si="705"/>
        <v>0</v>
      </c>
      <c r="AK852" s="21">
        <f t="shared" si="706"/>
        <v>0</v>
      </c>
      <c r="AL852" s="21">
        <f t="shared" si="707"/>
        <v>2.2449888641425391</v>
      </c>
      <c r="AM852" s="21">
        <f t="shared" si="708"/>
        <v>0</v>
      </c>
      <c r="AN852" s="21">
        <f t="shared" si="709"/>
        <v>0</v>
      </c>
      <c r="AO852" s="60">
        <v>187.08333333333334</v>
      </c>
      <c r="AP852" s="60">
        <v>0.41666666666666669</v>
      </c>
      <c r="AQ852" s="60">
        <v>0.85</v>
      </c>
      <c r="AR852" s="61">
        <f>SUM(AO852:AQ852)</f>
        <v>188.35</v>
      </c>
      <c r="AS852" s="19"/>
      <c r="AT852" s="19"/>
      <c r="AU852" s="19"/>
      <c r="AV852" s="19"/>
      <c r="AW852" s="19"/>
      <c r="AX852" s="24">
        <f t="shared" si="710"/>
        <v>0</v>
      </c>
      <c r="AY852" s="24">
        <f t="shared" si="711"/>
        <v>0</v>
      </c>
      <c r="AZ852" s="24">
        <f t="shared" si="712"/>
        <v>0</v>
      </c>
      <c r="BA852" s="24">
        <f t="shared" si="713"/>
        <v>0</v>
      </c>
      <c r="BB852" s="24">
        <f t="shared" si="714"/>
        <v>0</v>
      </c>
      <c r="BC852" s="24">
        <f t="shared" si="715"/>
        <v>5.3452380952380958</v>
      </c>
      <c r="BD852" s="24">
        <f t="shared" si="716"/>
        <v>2.4285714285714285E-2</v>
      </c>
      <c r="BE852" s="24">
        <f t="shared" si="717"/>
        <v>1.1904761904761906E-2</v>
      </c>
      <c r="BF852" s="53">
        <f>BI852-BG852-BH852</f>
        <v>8</v>
      </c>
      <c r="BG852" s="52">
        <v>0</v>
      </c>
      <c r="BH852" s="52">
        <v>0</v>
      </c>
      <c r="BI852" s="52">
        <v>8</v>
      </c>
      <c r="BJ852" s="53">
        <f>BM852-BK852-BL852</f>
        <v>7</v>
      </c>
      <c r="BK852" s="52">
        <v>0</v>
      </c>
      <c r="BL852" s="52">
        <v>0</v>
      </c>
      <c r="BM852" s="52">
        <v>7</v>
      </c>
      <c r="BN852" s="35">
        <f>BU852+CA852</f>
        <v>3.2645385502055286</v>
      </c>
      <c r="BO852" s="35">
        <f>BN852/AR852*2000</f>
        <v>34.664598356310371</v>
      </c>
      <c r="BP852" s="24">
        <v>4.1260895755332809</v>
      </c>
      <c r="BQ852" s="24">
        <v>-2.2887840278545374E-2</v>
      </c>
      <c r="BR852" s="24">
        <v>-0.6186559152417872</v>
      </c>
      <c r="BS852" s="24">
        <v>-1.0731258152431858E-2</v>
      </c>
      <c r="BT852" s="24">
        <v>0</v>
      </c>
      <c r="BU852" s="24">
        <f>SUM(BP852:BT852)</f>
        <v>3.4738145618605167</v>
      </c>
      <c r="BV852" s="35">
        <f>BU852/AR852*2000</f>
        <v>36.886801824905938</v>
      </c>
      <c r="BW852" s="24">
        <v>1.9360240906409694</v>
      </c>
      <c r="BX852" s="24">
        <v>1.6657755952996748E-3</v>
      </c>
      <c r="BY852" s="24">
        <v>0.10541815156664812</v>
      </c>
      <c r="BZ852" s="24">
        <v>-2.2523840294579052</v>
      </c>
      <c r="CA852" s="24">
        <f>SUM(BW852:BZ852)</f>
        <v>-0.2092760116549881</v>
      </c>
      <c r="CB852" s="35">
        <f>CA852/AR852*2000</f>
        <v>-2.2222034685955734</v>
      </c>
      <c r="CC852" s="55">
        <v>68.761932000000002</v>
      </c>
      <c r="CD852" s="19">
        <v>650777</v>
      </c>
      <c r="CE852" s="76">
        <f t="shared" si="718"/>
        <v>1524677.5428571431</v>
      </c>
      <c r="CF852" s="24"/>
      <c r="CG852" s="24"/>
      <c r="CH852" s="24"/>
      <c r="CI852" s="24"/>
      <c r="CJ852" s="24"/>
      <c r="CK852" s="24"/>
      <c r="CL852" s="24"/>
      <c r="CM852" s="24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74">
        <v>475000</v>
      </c>
      <c r="DA852" s="19">
        <v>1</v>
      </c>
    </row>
    <row r="853" spans="1:105" x14ac:dyDescent="0.2">
      <c r="A853" s="78" t="s">
        <v>2372</v>
      </c>
      <c r="B853" s="52" t="s">
        <v>959</v>
      </c>
      <c r="C853" s="52" t="s">
        <v>962</v>
      </c>
      <c r="D853" s="53" t="s">
        <v>962</v>
      </c>
      <c r="E853" s="53" t="str">
        <f t="shared" si="719"/>
        <v xml:space="preserve">Ellis, Matt </v>
      </c>
      <c r="F853" s="53" t="s">
        <v>2619</v>
      </c>
      <c r="G853" s="54" t="s">
        <v>1540</v>
      </c>
      <c r="H853" s="52">
        <v>19</v>
      </c>
      <c r="I853" s="53"/>
      <c r="J853" s="53"/>
      <c r="K853" s="53"/>
      <c r="L853" s="52">
        <v>2</v>
      </c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24">
        <f t="shared" si="698"/>
        <v>0</v>
      </c>
      <c r="AD853" s="24">
        <f t="shared" si="699"/>
        <v>0</v>
      </c>
      <c r="AE853" s="24">
        <f t="shared" si="700"/>
        <v>0</v>
      </c>
      <c r="AF853" s="24">
        <f t="shared" si="701"/>
        <v>0</v>
      </c>
      <c r="AG853" s="24">
        <f t="shared" si="702"/>
        <v>0</v>
      </c>
      <c r="AH853" s="24">
        <f t="shared" si="703"/>
        <v>0</v>
      </c>
      <c r="AI853" s="21">
        <f t="shared" si="704"/>
        <v>1.2400964519462627</v>
      </c>
      <c r="AJ853" s="21">
        <f t="shared" si="705"/>
        <v>0</v>
      </c>
      <c r="AK853" s="21">
        <f t="shared" si="706"/>
        <v>1.3289036544850499</v>
      </c>
      <c r="AL853" s="21">
        <f t="shared" si="707"/>
        <v>0.93007233895969699</v>
      </c>
      <c r="AM853" s="21">
        <f t="shared" si="708"/>
        <v>0</v>
      </c>
      <c r="AN853" s="21">
        <f t="shared" si="709"/>
        <v>6.6445182724252501</v>
      </c>
      <c r="AO853" s="60">
        <v>193.5333333333333</v>
      </c>
      <c r="AP853" s="60">
        <v>2.25</v>
      </c>
      <c r="AQ853" s="60">
        <v>45.15</v>
      </c>
      <c r="AR853" s="61">
        <f>SUM(AO853:AQ853)</f>
        <v>240.93333333333331</v>
      </c>
      <c r="AS853" s="19"/>
      <c r="AT853" s="19"/>
      <c r="AU853" s="19"/>
      <c r="AV853" s="19"/>
      <c r="AW853" s="19"/>
      <c r="AX853" s="24">
        <f t="shared" si="710"/>
        <v>0</v>
      </c>
      <c r="AY853" s="24">
        <f t="shared" si="711"/>
        <v>0</v>
      </c>
      <c r="AZ853" s="24">
        <f t="shared" si="712"/>
        <v>0</v>
      </c>
      <c r="BA853" s="24">
        <f t="shared" si="713"/>
        <v>0</v>
      </c>
      <c r="BB853" s="24">
        <f t="shared" si="714"/>
        <v>0</v>
      </c>
      <c r="BC853" s="24">
        <f t="shared" si="715"/>
        <v>10.185964912280701</v>
      </c>
      <c r="BD853" s="24">
        <f t="shared" si="716"/>
        <v>2.3763157894736842</v>
      </c>
      <c r="BE853" s="24">
        <f t="shared" si="717"/>
        <v>0.11842105263157894</v>
      </c>
      <c r="BF853" s="53">
        <f>BI853-BG853-BH853</f>
        <v>4</v>
      </c>
      <c r="BG853" s="52">
        <v>0</v>
      </c>
      <c r="BH853" s="52">
        <v>1</v>
      </c>
      <c r="BI853" s="52">
        <v>5</v>
      </c>
      <c r="BJ853" s="53">
        <f>BM853-BK853-BL853</f>
        <v>3</v>
      </c>
      <c r="BK853" s="52">
        <v>0</v>
      </c>
      <c r="BL853" s="52">
        <v>5</v>
      </c>
      <c r="BM853" s="52">
        <v>8</v>
      </c>
      <c r="BN853" s="35">
        <f>BU853+CA853</f>
        <v>1.8508553998775934E-2</v>
      </c>
      <c r="BO853" s="35">
        <f>BN853/AR853*2000</f>
        <v>0.15364045931468678</v>
      </c>
      <c r="BP853" s="24">
        <v>-3.328205712109169</v>
      </c>
      <c r="BQ853" s="24">
        <v>-0.10926016504627856</v>
      </c>
      <c r="BR853" s="24">
        <v>-0.95055728977921949</v>
      </c>
      <c r="BS853" s="24">
        <v>1.9577445639853859</v>
      </c>
      <c r="BT853" s="24">
        <v>0</v>
      </c>
      <c r="BU853" s="24">
        <f>SUM(BP853:BT853)</f>
        <v>-2.4302786029492807</v>
      </c>
      <c r="BV853" s="35">
        <f>BU853/AR853*2000</f>
        <v>-20.173867761062102</v>
      </c>
      <c r="BW853" s="24">
        <v>2.7503984417397862</v>
      </c>
      <c r="BX853" s="24">
        <v>6.3680480285581761E-3</v>
      </c>
      <c r="BY853" s="24">
        <v>1.640813890707679</v>
      </c>
      <c r="BZ853" s="24">
        <v>-1.9487932235279672</v>
      </c>
      <c r="CA853" s="24">
        <f>SUM(BW853:BZ853)</f>
        <v>2.4487871569480566</v>
      </c>
      <c r="CB853" s="35">
        <f>CA853/AR853*2000</f>
        <v>20.327508220376789</v>
      </c>
      <c r="CC853" s="22"/>
      <c r="CD853" s="19"/>
      <c r="CE853" s="76">
        <f t="shared" si="718"/>
        <v>165000</v>
      </c>
      <c r="CF853" s="24"/>
      <c r="CG853" s="24"/>
      <c r="CH853" s="24"/>
      <c r="CI853" s="24"/>
      <c r="CJ853" s="24"/>
      <c r="CK853" s="24"/>
      <c r="CL853" s="24"/>
      <c r="CM853" s="24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74">
        <v>475000</v>
      </c>
      <c r="DA853" s="19">
        <v>1</v>
      </c>
    </row>
    <row r="854" spans="1:105" x14ac:dyDescent="0.2">
      <c r="A854" s="80" t="s">
        <v>2372</v>
      </c>
      <c r="B854" s="48" t="s">
        <v>959</v>
      </c>
      <c r="C854" s="48" t="s">
        <v>962</v>
      </c>
      <c r="D854" s="49" t="s">
        <v>962</v>
      </c>
      <c r="E854" s="49" t="str">
        <f t="shared" si="719"/>
        <v xml:space="preserve">Ellis, Matt </v>
      </c>
      <c r="F854" s="49" t="s">
        <v>2619</v>
      </c>
      <c r="G854" s="50" t="s">
        <v>1540</v>
      </c>
      <c r="H854" s="48">
        <v>54</v>
      </c>
      <c r="I854" s="65">
        <v>3</v>
      </c>
      <c r="J854" s="65">
        <v>5</v>
      </c>
      <c r="K854" s="65">
        <v>8</v>
      </c>
      <c r="L854" s="48">
        <v>3</v>
      </c>
      <c r="M854" s="10">
        <v>26</v>
      </c>
      <c r="N854" s="10">
        <v>66</v>
      </c>
      <c r="O854" s="11">
        <f t="shared" ref="O854:O882" si="722">IF(N854=0,0,I854/N854)</f>
        <v>4.5454545454545456E-2</v>
      </c>
      <c r="P854" s="10"/>
      <c r="Q854" s="10">
        <v>1</v>
      </c>
      <c r="R854" s="10">
        <v>0</v>
      </c>
      <c r="S854" s="10">
        <v>53</v>
      </c>
      <c r="T854" s="10">
        <v>61</v>
      </c>
      <c r="U854" s="11">
        <f t="shared" ref="U854:U882" si="723">IF(S854+T854=0,0,S854/(S854+T854))</f>
        <v>0.46491228070175439</v>
      </c>
      <c r="V854" s="10">
        <v>3.8</v>
      </c>
      <c r="W854" s="10">
        <v>0</v>
      </c>
      <c r="X854" s="10">
        <v>0</v>
      </c>
      <c r="Y854" s="10">
        <v>1</v>
      </c>
      <c r="Z854" s="10">
        <v>0</v>
      </c>
      <c r="AA854" s="10">
        <v>2</v>
      </c>
      <c r="AB854" s="10">
        <v>5</v>
      </c>
      <c r="AC854" s="13">
        <f t="shared" si="698"/>
        <v>0</v>
      </c>
      <c r="AD854" s="13">
        <f t="shared" si="699"/>
        <v>0</v>
      </c>
      <c r="AE854" s="13">
        <f t="shared" si="700"/>
        <v>6.5217391304347823</v>
      </c>
      <c r="AF854" s="13">
        <f t="shared" si="701"/>
        <v>0</v>
      </c>
      <c r="AG854" s="13">
        <f t="shared" si="702"/>
        <v>6.3058328954282716</v>
      </c>
      <c r="AH854" s="13">
        <f t="shared" si="703"/>
        <v>15.764582238570677</v>
      </c>
      <c r="AI854" s="29">
        <f t="shared" si="704"/>
        <v>1.891749868628481</v>
      </c>
      <c r="AJ854" s="29">
        <f t="shared" si="705"/>
        <v>0</v>
      </c>
      <c r="AK854" s="29">
        <f t="shared" si="706"/>
        <v>1.3043478260869565</v>
      </c>
      <c r="AL854" s="29">
        <f t="shared" si="707"/>
        <v>1.5764582238570677</v>
      </c>
      <c r="AM854" s="29">
        <f t="shared" si="708"/>
        <v>0</v>
      </c>
      <c r="AN854" s="29">
        <f t="shared" si="709"/>
        <v>6.5217391304347823</v>
      </c>
      <c r="AO854" s="13">
        <v>380.6</v>
      </c>
      <c r="AP854" s="13">
        <v>2.7</v>
      </c>
      <c r="AQ854" s="13">
        <v>46</v>
      </c>
      <c r="AR854" s="59">
        <v>429.3</v>
      </c>
      <c r="AS854" s="10">
        <v>16</v>
      </c>
      <c r="AT854" s="10">
        <v>28</v>
      </c>
      <c r="AU854" s="10">
        <v>21</v>
      </c>
      <c r="AV854" s="10">
        <v>9</v>
      </c>
      <c r="AW854" s="10">
        <v>17</v>
      </c>
      <c r="AX854" s="13">
        <f t="shared" si="710"/>
        <v>2.2361984626135567</v>
      </c>
      <c r="AY854" s="13">
        <f t="shared" si="711"/>
        <v>3.9133473095737243</v>
      </c>
      <c r="AZ854" s="13">
        <f t="shared" si="712"/>
        <v>2.9350104821802936</v>
      </c>
      <c r="BA854" s="13">
        <f t="shared" si="713"/>
        <v>1.257861635220126</v>
      </c>
      <c r="BB854" s="13">
        <f t="shared" si="714"/>
        <v>2.3759608665269041</v>
      </c>
      <c r="BC854" s="13">
        <f t="shared" si="715"/>
        <v>7.0481481481481483</v>
      </c>
      <c r="BD854" s="13">
        <f t="shared" si="716"/>
        <v>0.85185185185185186</v>
      </c>
      <c r="BE854" s="13">
        <f t="shared" si="717"/>
        <v>0.05</v>
      </c>
      <c r="BF854" s="49">
        <v>12</v>
      </c>
      <c r="BG854" s="49">
        <v>0</v>
      </c>
      <c r="BH854" s="49">
        <v>1</v>
      </c>
      <c r="BI854" s="49">
        <v>13</v>
      </c>
      <c r="BJ854" s="49">
        <v>10</v>
      </c>
      <c r="BK854" s="49">
        <v>0</v>
      </c>
      <c r="BL854" s="49">
        <v>5</v>
      </c>
      <c r="BM854" s="49">
        <v>15</v>
      </c>
      <c r="BN854" s="39">
        <v>3.3</v>
      </c>
      <c r="BO854" s="39">
        <v>15.3</v>
      </c>
      <c r="BP854" s="13">
        <v>0.8</v>
      </c>
      <c r="BQ854" s="13">
        <v>-0.1</v>
      </c>
      <c r="BR854" s="13">
        <v>-1.6</v>
      </c>
      <c r="BS854" s="13">
        <v>1.9</v>
      </c>
      <c r="BT854" s="13">
        <v>0</v>
      </c>
      <c r="BU854" s="13">
        <v>1</v>
      </c>
      <c r="BV854" s="39">
        <v>4.9000000000000004</v>
      </c>
      <c r="BW854" s="13">
        <v>4.7</v>
      </c>
      <c r="BX854" s="13">
        <v>0</v>
      </c>
      <c r="BY854" s="13">
        <v>1.7</v>
      </c>
      <c r="BZ854" s="13">
        <v>-4.2</v>
      </c>
      <c r="CA854" s="13">
        <v>2.2000000000000002</v>
      </c>
      <c r="CB854" s="39">
        <v>10.4</v>
      </c>
      <c r="CC854" s="51">
        <v>60.727424999999997</v>
      </c>
      <c r="CD854" s="10">
        <v>519835</v>
      </c>
      <c r="CE854" s="73">
        <f t="shared" si="718"/>
        <v>789379.07407407416</v>
      </c>
      <c r="CF854" s="66">
        <v>8.6</v>
      </c>
      <c r="CG854" s="66">
        <v>9.5</v>
      </c>
      <c r="CH854" s="66">
        <v>0.7</v>
      </c>
      <c r="CI854" s="66">
        <v>-0.9</v>
      </c>
      <c r="CJ854" s="67">
        <f t="shared" ref="CJ854:CJ882" si="724">CI854/(AO854+2*(AP854+AQ854))*2000</f>
        <v>-3.7656903765690375</v>
      </c>
      <c r="CK854" s="66">
        <v>0.9</v>
      </c>
      <c r="CL854" s="67">
        <f t="shared" ref="CL854:CL882" si="725">CK854/(AO854+2*(AP854+AQ854))*2000</f>
        <v>3.7656903765690375</v>
      </c>
      <c r="CM854" s="66">
        <v>0</v>
      </c>
      <c r="CN854" s="10" t="s">
        <v>2213</v>
      </c>
      <c r="CO854" s="10" t="s">
        <v>3107</v>
      </c>
      <c r="CP854" s="10" t="s">
        <v>2427</v>
      </c>
      <c r="CQ854" s="10" t="s">
        <v>2400</v>
      </c>
      <c r="CR854" s="10">
        <v>72</v>
      </c>
      <c r="CS854" s="10">
        <v>207</v>
      </c>
      <c r="CT854" s="10">
        <v>8</v>
      </c>
      <c r="CU854" s="10" t="s">
        <v>3402</v>
      </c>
      <c r="CV854" s="10"/>
      <c r="CW854" s="10"/>
      <c r="CX854" s="10"/>
      <c r="CY854" s="10"/>
      <c r="CZ854" s="73">
        <v>475000</v>
      </c>
      <c r="DA854" s="10">
        <v>2</v>
      </c>
    </row>
    <row r="855" spans="1:105" x14ac:dyDescent="0.2">
      <c r="A855" s="38" t="s">
        <v>2452</v>
      </c>
      <c r="B855" t="s">
        <v>960</v>
      </c>
      <c r="C855" t="s">
        <v>960</v>
      </c>
      <c r="D855" s="82" t="s">
        <v>962</v>
      </c>
      <c r="E855" t="str">
        <f t="shared" si="719"/>
        <v xml:space="preserve">Greene, Matt </v>
      </c>
      <c r="F855" t="s">
        <v>138</v>
      </c>
      <c r="G855" t="s">
        <v>1524</v>
      </c>
      <c r="H855">
        <v>78</v>
      </c>
      <c r="I855">
        <v>1</v>
      </c>
      <c r="J855">
        <v>9</v>
      </c>
      <c r="K855">
        <f>I855+J855</f>
        <v>10</v>
      </c>
      <c r="L855">
        <v>-22</v>
      </c>
      <c r="M855">
        <v>109</v>
      </c>
      <c r="N855">
        <v>52</v>
      </c>
      <c r="O855" s="4">
        <f t="shared" si="722"/>
        <v>1.9230769230769232E-2</v>
      </c>
      <c r="P855">
        <v>1740</v>
      </c>
      <c r="Q855">
        <v>0</v>
      </c>
      <c r="R855">
        <v>0</v>
      </c>
      <c r="S855">
        <v>0</v>
      </c>
      <c r="T855">
        <v>0</v>
      </c>
      <c r="U855" s="4">
        <f t="shared" si="723"/>
        <v>0</v>
      </c>
      <c r="V855" s="40">
        <v>0</v>
      </c>
      <c r="W855">
        <v>0</v>
      </c>
      <c r="X855">
        <v>1</v>
      </c>
      <c r="Y855">
        <v>0</v>
      </c>
      <c r="Z855">
        <v>1</v>
      </c>
      <c r="AA855">
        <f>I855-W855-Y855</f>
        <v>1</v>
      </c>
      <c r="AB855">
        <f>J855-X855-Z855</f>
        <v>7</v>
      </c>
      <c r="AC855" s="9">
        <f t="shared" si="698"/>
        <v>0</v>
      </c>
      <c r="AD855" s="9">
        <f t="shared" si="699"/>
        <v>27.777777777777775</v>
      </c>
      <c r="AE855" s="9">
        <f t="shared" si="700"/>
        <v>0</v>
      </c>
      <c r="AF855" s="9">
        <f t="shared" si="701"/>
        <v>1.3940520446096656</v>
      </c>
      <c r="AG855" s="9">
        <f t="shared" si="702"/>
        <v>1.04629871828407</v>
      </c>
      <c r="AH855" s="9">
        <f t="shared" si="703"/>
        <v>7.3240910279884899</v>
      </c>
      <c r="AI855" s="6">
        <f t="shared" si="704"/>
        <v>1.8833376929113261</v>
      </c>
      <c r="AJ855" s="6">
        <f t="shared" si="705"/>
        <v>5.5555555555555554</v>
      </c>
      <c r="AK855" s="6">
        <f t="shared" si="706"/>
        <v>0.55762081784386619</v>
      </c>
      <c r="AL855" s="6">
        <f t="shared" si="707"/>
        <v>3.0865812189380066</v>
      </c>
      <c r="AM855" s="6">
        <f t="shared" si="708"/>
        <v>0</v>
      </c>
      <c r="AN855" s="6">
        <f t="shared" si="709"/>
        <v>5.5762081784386623</v>
      </c>
      <c r="AO855" s="32">
        <v>1146.9000000000001</v>
      </c>
      <c r="AP855" s="32">
        <v>10.8</v>
      </c>
      <c r="AQ855" s="32">
        <v>215.2</v>
      </c>
      <c r="AR855" s="32">
        <v>1372.9</v>
      </c>
      <c r="AS855" s="40">
        <v>143</v>
      </c>
      <c r="AT855" s="40">
        <v>135</v>
      </c>
      <c r="AU855" s="40">
        <v>44</v>
      </c>
      <c r="AV855" s="40">
        <v>69</v>
      </c>
      <c r="AW855" s="40">
        <v>41</v>
      </c>
      <c r="AX855" s="9">
        <f t="shared" si="710"/>
        <v>6.2495447592687006</v>
      </c>
      <c r="AY855" s="9">
        <f t="shared" si="711"/>
        <v>5.8999198776312909</v>
      </c>
      <c r="AZ855" s="9">
        <f t="shared" si="712"/>
        <v>1.9229368490057541</v>
      </c>
      <c r="BA855" s="9">
        <f t="shared" si="713"/>
        <v>3.0155146041226599</v>
      </c>
      <c r="BB855" s="9">
        <f t="shared" si="714"/>
        <v>1.7918275183917254</v>
      </c>
      <c r="BC855" s="9">
        <f t="shared" si="715"/>
        <v>14.703846153846156</v>
      </c>
      <c r="BD855" s="9">
        <f t="shared" si="716"/>
        <v>2.7589743589743589</v>
      </c>
      <c r="BE855" s="9">
        <f t="shared" si="717"/>
        <v>0.13846153846153847</v>
      </c>
      <c r="BF855" s="3">
        <v>36</v>
      </c>
      <c r="BG855" s="3">
        <v>1</v>
      </c>
      <c r="BH855" s="3">
        <v>2</v>
      </c>
      <c r="BI855" s="3">
        <v>39</v>
      </c>
      <c r="BJ855" s="3">
        <v>59</v>
      </c>
      <c r="BK855" s="3">
        <v>0</v>
      </c>
      <c r="BL855" s="3">
        <v>20</v>
      </c>
      <c r="BM855" s="3">
        <v>79</v>
      </c>
      <c r="BN855" s="34">
        <f t="shared" ref="BN855:BN884" si="726">BU855+CA855</f>
        <v>26.565598673826472</v>
      </c>
      <c r="BO855" s="34">
        <f t="shared" ref="BO855:BO884" si="727">BN855/AR855*2000</f>
        <v>38.699976216514628</v>
      </c>
      <c r="BP855" s="34">
        <v>-1.2013758225177993</v>
      </c>
      <c r="BQ855" s="34">
        <v>0.36545187399128792</v>
      </c>
      <c r="BR855" s="34">
        <v>-0.54130756661586366</v>
      </c>
      <c r="BS855" s="34">
        <v>0.56813754283356976</v>
      </c>
      <c r="BT855" s="34">
        <v>0</v>
      </c>
      <c r="BU855" s="34">
        <f t="shared" ref="BU855:BU884" si="728">SUM(BP855:BT855)</f>
        <v>-0.80909397230880531</v>
      </c>
      <c r="BV855" s="34">
        <f t="shared" ref="BV855:BV884" si="729">BU855/AR855*2000</f>
        <v>-1.1786641012583658</v>
      </c>
      <c r="BW855" s="34">
        <v>14.384386449954141</v>
      </c>
      <c r="BX855" s="34">
        <v>0.46172950320454303</v>
      </c>
      <c r="BY855" s="34">
        <v>12.865523170129785</v>
      </c>
      <c r="BZ855" s="34">
        <v>-0.33694647715319609</v>
      </c>
      <c r="CA855" s="34">
        <f t="shared" ref="CA855:CA884" si="730">SUM(BW855:BZ855)</f>
        <v>27.374692646135276</v>
      </c>
      <c r="CB855" s="34">
        <f t="shared" ref="CB855:CB884" si="731">CA855/AR855*2000</f>
        <v>39.878640317772998</v>
      </c>
      <c r="CC855" s="15">
        <v>23</v>
      </c>
      <c r="CD855" s="7">
        <v>165000</v>
      </c>
      <c r="CE855" s="68">
        <f t="shared" si="718"/>
        <v>165000</v>
      </c>
      <c r="CF855" s="9">
        <v>23.1</v>
      </c>
      <c r="CG855" s="9">
        <v>33.200000000000003</v>
      </c>
      <c r="CH855" s="9">
        <v>-11.6</v>
      </c>
      <c r="CI855" s="9">
        <v>-1.8</v>
      </c>
      <c r="CJ855" s="9">
        <f t="shared" si="724"/>
        <v>-2.2515479392082054</v>
      </c>
      <c r="CK855" s="9">
        <v>0.6</v>
      </c>
      <c r="CL855" s="9">
        <f t="shared" si="725"/>
        <v>0.75051597973606854</v>
      </c>
      <c r="CM855" s="9">
        <v>-1.3</v>
      </c>
      <c r="CN855" t="s">
        <v>3221</v>
      </c>
      <c r="CO855" t="s">
        <v>3222</v>
      </c>
      <c r="CP855" t="s">
        <v>3105</v>
      </c>
      <c r="CQ855" t="s">
        <v>2414</v>
      </c>
      <c r="CR855">
        <v>75</v>
      </c>
      <c r="CS855">
        <v>223</v>
      </c>
      <c r="CT855">
        <v>2</v>
      </c>
      <c r="CU855" t="s">
        <v>3401</v>
      </c>
      <c r="CV855" t="s">
        <v>2382</v>
      </c>
      <c r="CW855">
        <v>0</v>
      </c>
      <c r="CX855">
        <v>0</v>
      </c>
      <c r="CY855">
        <v>0</v>
      </c>
      <c r="CZ855" s="70"/>
      <c r="DA855">
        <v>0</v>
      </c>
    </row>
    <row r="856" spans="1:105" x14ac:dyDescent="0.2">
      <c r="A856" s="44" t="s">
        <v>2372</v>
      </c>
      <c r="B856" s="43" t="s">
        <v>960</v>
      </c>
      <c r="C856" s="43" t="s">
        <v>960</v>
      </c>
      <c r="D856" s="82" t="s">
        <v>962</v>
      </c>
      <c r="E856" s="42" t="str">
        <f t="shared" si="719"/>
        <v xml:space="preserve">Greene, Matt </v>
      </c>
      <c r="F856" s="42" t="s">
        <v>138</v>
      </c>
      <c r="G856" s="45" t="s">
        <v>2374</v>
      </c>
      <c r="H856" s="43">
        <v>46</v>
      </c>
      <c r="I856" s="64">
        <v>0</v>
      </c>
      <c r="J856" s="64">
        <v>1</v>
      </c>
      <c r="K856" s="64">
        <v>1</v>
      </c>
      <c r="L856" s="43">
        <v>-3</v>
      </c>
      <c r="M856">
        <v>53</v>
      </c>
      <c r="N856">
        <v>28</v>
      </c>
      <c r="O856" s="4">
        <f t="shared" si="722"/>
        <v>0</v>
      </c>
      <c r="Q856">
        <v>0</v>
      </c>
      <c r="R856">
        <v>0</v>
      </c>
      <c r="S856">
        <v>0</v>
      </c>
      <c r="T856">
        <v>0</v>
      </c>
      <c r="U856" s="4">
        <f t="shared" si="723"/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 s="9">
        <f t="shared" si="698"/>
        <v>0</v>
      </c>
      <c r="AD856" s="9">
        <f t="shared" si="699"/>
        <v>0</v>
      </c>
      <c r="AE856" s="9">
        <f t="shared" si="700"/>
        <v>0</v>
      </c>
      <c r="AF856" s="9">
        <f t="shared" si="701"/>
        <v>0</v>
      </c>
      <c r="AG856" s="9">
        <f t="shared" si="702"/>
        <v>0</v>
      </c>
      <c r="AH856" s="9">
        <f t="shared" si="703"/>
        <v>1.8853596585404173</v>
      </c>
      <c r="AI856" s="58">
        <f t="shared" si="704"/>
        <v>1.9796276414674383</v>
      </c>
      <c r="AJ856" s="58">
        <f t="shared" si="705"/>
        <v>0</v>
      </c>
      <c r="AK856" s="58">
        <f t="shared" si="706"/>
        <v>0.46954480239989566</v>
      </c>
      <c r="AL856" s="58">
        <f t="shared" si="707"/>
        <v>2.3566995731755216</v>
      </c>
      <c r="AM856" s="58">
        <f t="shared" si="708"/>
        <v>0</v>
      </c>
      <c r="AN856" s="58">
        <f t="shared" si="709"/>
        <v>6.5736272335985388</v>
      </c>
      <c r="AO856" s="56">
        <v>636.48333333333335</v>
      </c>
      <c r="AP856" s="56">
        <v>3.916666666666667</v>
      </c>
      <c r="AQ856" s="56">
        <v>127.78333333333333</v>
      </c>
      <c r="AR856" s="57">
        <f>SUM(AO856:AQ856)</f>
        <v>768.18333333333328</v>
      </c>
      <c r="AS856">
        <v>78</v>
      </c>
      <c r="AT856">
        <v>64</v>
      </c>
      <c r="AU856">
        <v>25</v>
      </c>
      <c r="AV856">
        <v>32</v>
      </c>
      <c r="AW856">
        <v>6</v>
      </c>
      <c r="AX856" s="9">
        <f t="shared" si="710"/>
        <v>6.0922956759454125</v>
      </c>
      <c r="AY856" s="9">
        <f t="shared" si="711"/>
        <v>4.998806708468031</v>
      </c>
      <c r="AZ856" s="9">
        <f t="shared" si="712"/>
        <v>1.9526588704953245</v>
      </c>
      <c r="BA856" s="9">
        <f t="shared" si="713"/>
        <v>2.4994033542340155</v>
      </c>
      <c r="BB856" s="9">
        <f t="shared" si="714"/>
        <v>0.46863812891887791</v>
      </c>
      <c r="BC856" s="33">
        <f t="shared" si="715"/>
        <v>13.836594202898551</v>
      </c>
      <c r="BD856" s="33">
        <f t="shared" si="716"/>
        <v>2.7778985507246374</v>
      </c>
      <c r="BE856" s="33">
        <f t="shared" si="717"/>
        <v>8.5144927536231887E-2</v>
      </c>
      <c r="BF856" s="42">
        <f>BI856-BG856-BH856</f>
        <v>21</v>
      </c>
      <c r="BG856" s="43">
        <v>0</v>
      </c>
      <c r="BH856" s="43">
        <v>1</v>
      </c>
      <c r="BI856" s="43">
        <v>22</v>
      </c>
      <c r="BJ856" s="42">
        <f>BM856-BK856-BL856</f>
        <v>25</v>
      </c>
      <c r="BK856" s="43">
        <v>0</v>
      </c>
      <c r="BL856" s="43">
        <v>14</v>
      </c>
      <c r="BM856" s="43">
        <v>39</v>
      </c>
      <c r="BN856" s="34">
        <f t="shared" si="726"/>
        <v>8.4488304678549575</v>
      </c>
      <c r="BO856" s="34">
        <f t="shared" si="727"/>
        <v>21.996911677824194</v>
      </c>
      <c r="BP856" s="33">
        <v>-4.1521353786995441</v>
      </c>
      <c r="BQ856" s="33">
        <v>-0.14607845438777334</v>
      </c>
      <c r="BR856" s="33">
        <v>0.25201048749872146</v>
      </c>
      <c r="BS856" s="33">
        <v>-0.29483742890627312</v>
      </c>
      <c r="BT856" s="33">
        <v>0</v>
      </c>
      <c r="BU856" s="9">
        <f t="shared" si="728"/>
        <v>-4.3410407744948687</v>
      </c>
      <c r="BV856" s="34">
        <f t="shared" si="729"/>
        <v>-11.302095700665731</v>
      </c>
      <c r="BW856" s="33">
        <v>9.6254432898824831</v>
      </c>
      <c r="BX856" s="33">
        <v>9.7642618779012993E-2</v>
      </c>
      <c r="BY856" s="33">
        <v>4.157803504513522</v>
      </c>
      <c r="BZ856" s="33">
        <v>-1.0910181708251927</v>
      </c>
      <c r="CA856" s="9">
        <f t="shared" si="730"/>
        <v>12.789871242349825</v>
      </c>
      <c r="CB856" s="34">
        <f t="shared" si="731"/>
        <v>33.299007378489925</v>
      </c>
      <c r="CC856" s="47">
        <v>39.519962</v>
      </c>
      <c r="CD856">
        <v>165000</v>
      </c>
      <c r="CE856" s="68">
        <f t="shared" si="718"/>
        <v>165000</v>
      </c>
      <c r="CF856" s="62">
        <v>11.5</v>
      </c>
      <c r="CG856" s="62">
        <v>18</v>
      </c>
      <c r="CH856" s="62">
        <v>-1.9</v>
      </c>
      <c r="CI856" s="62">
        <v>-2.1</v>
      </c>
      <c r="CJ856" s="63">
        <f t="shared" si="724"/>
        <v>-4.6672716833663621</v>
      </c>
      <c r="CK856" s="62">
        <v>0.9</v>
      </c>
      <c r="CL856" s="63">
        <f t="shared" si="725"/>
        <v>2.0002592928712981</v>
      </c>
      <c r="CM856" s="62">
        <v>-1.1000000000000001</v>
      </c>
      <c r="CN856" t="s">
        <v>533</v>
      </c>
      <c r="CO856" t="s">
        <v>3222</v>
      </c>
      <c r="CP856" t="s">
        <v>3105</v>
      </c>
      <c r="CQ856" t="s">
        <v>2414</v>
      </c>
      <c r="CR856">
        <v>75</v>
      </c>
      <c r="CS856">
        <v>233</v>
      </c>
      <c r="CT856">
        <v>2</v>
      </c>
      <c r="CU856" t="s">
        <v>3401</v>
      </c>
      <c r="CZ856" s="72">
        <v>1150000</v>
      </c>
      <c r="DA856">
        <v>0</v>
      </c>
    </row>
    <row r="857" spans="1:105" x14ac:dyDescent="0.2">
      <c r="A857" s="44" t="s">
        <v>2372</v>
      </c>
      <c r="B857" s="43"/>
      <c r="C857" s="43" t="s">
        <v>962</v>
      </c>
      <c r="D857" s="82" t="s">
        <v>962</v>
      </c>
      <c r="E857" s="42" t="str">
        <f t="shared" si="719"/>
        <v xml:space="preserve">Moulson, Matt </v>
      </c>
      <c r="F857" s="42" t="s">
        <v>371</v>
      </c>
      <c r="G857" s="45" t="s">
        <v>1540</v>
      </c>
      <c r="H857" s="43">
        <v>22</v>
      </c>
      <c r="I857" s="64">
        <v>5</v>
      </c>
      <c r="J857" s="64">
        <v>4</v>
      </c>
      <c r="K857" s="64">
        <v>9</v>
      </c>
      <c r="L857" s="43">
        <v>2</v>
      </c>
      <c r="M857">
        <v>4</v>
      </c>
      <c r="N857">
        <v>35</v>
      </c>
      <c r="O857" s="4">
        <f t="shared" si="722"/>
        <v>0.14285714285714285</v>
      </c>
      <c r="Q857">
        <v>0</v>
      </c>
      <c r="R857">
        <v>0</v>
      </c>
      <c r="S857">
        <v>1</v>
      </c>
      <c r="T857">
        <v>3</v>
      </c>
      <c r="U857" s="4">
        <f t="shared" si="723"/>
        <v>0.25</v>
      </c>
      <c r="V857">
        <v>0.3</v>
      </c>
      <c r="W857">
        <v>0</v>
      </c>
      <c r="X857">
        <v>0</v>
      </c>
      <c r="Y857">
        <v>0</v>
      </c>
      <c r="Z857">
        <v>0</v>
      </c>
      <c r="AA857">
        <v>5</v>
      </c>
      <c r="AB857">
        <v>4</v>
      </c>
      <c r="AC857" s="9">
        <f t="shared" si="698"/>
        <v>0</v>
      </c>
      <c r="AD857" s="9">
        <f t="shared" si="699"/>
        <v>0</v>
      </c>
      <c r="AE857" s="9">
        <f t="shared" si="700"/>
        <v>0</v>
      </c>
      <c r="AF857" s="9">
        <f t="shared" si="701"/>
        <v>0</v>
      </c>
      <c r="AG857" s="9">
        <f t="shared" si="702"/>
        <v>24.613701627239163</v>
      </c>
      <c r="AH857" s="9">
        <f t="shared" si="703"/>
        <v>19.690961301791329</v>
      </c>
      <c r="AI857" s="58">
        <f t="shared" si="704"/>
        <v>2.9536441952686996</v>
      </c>
      <c r="AJ857" s="58">
        <f t="shared" si="705"/>
        <v>0</v>
      </c>
      <c r="AK857" s="58">
        <f t="shared" si="706"/>
        <v>0</v>
      </c>
      <c r="AL857" s="58">
        <f t="shared" si="707"/>
        <v>2.4613701627239162</v>
      </c>
      <c r="AM857" s="58">
        <f t="shared" si="708"/>
        <v>0</v>
      </c>
      <c r="AN857" s="58">
        <f t="shared" si="709"/>
        <v>9.5872170439414113</v>
      </c>
      <c r="AO857" s="56">
        <v>243.76666666666668</v>
      </c>
      <c r="AP857" s="56">
        <v>9.3833333333333329</v>
      </c>
      <c r="AQ857" s="56">
        <v>12.516666666666667</v>
      </c>
      <c r="AR857" s="57">
        <f>SUM(AO857:AQ857)</f>
        <v>265.66666666666669</v>
      </c>
      <c r="AS857">
        <v>21</v>
      </c>
      <c r="AT857">
        <v>14</v>
      </c>
      <c r="AU857">
        <v>5</v>
      </c>
      <c r="AV857">
        <v>3</v>
      </c>
      <c r="AW857">
        <v>5</v>
      </c>
      <c r="AX857" s="9">
        <f t="shared" si="710"/>
        <v>4.742785445420326</v>
      </c>
      <c r="AY857" s="9">
        <f t="shared" si="711"/>
        <v>3.1618569636135505</v>
      </c>
      <c r="AZ857" s="9">
        <f t="shared" si="712"/>
        <v>1.1292346298619824</v>
      </c>
      <c r="BA857" s="9">
        <f t="shared" si="713"/>
        <v>0.67754077791718936</v>
      </c>
      <c r="BB857" s="9">
        <f t="shared" si="714"/>
        <v>1.1292346298619824</v>
      </c>
      <c r="BC857" s="33">
        <f t="shared" si="715"/>
        <v>11.08030303030303</v>
      </c>
      <c r="BD857" s="33">
        <f t="shared" si="716"/>
        <v>0.56893939393939397</v>
      </c>
      <c r="BE857" s="33">
        <f t="shared" si="717"/>
        <v>0.42651515151515151</v>
      </c>
      <c r="BF857" s="42">
        <f>BI857-BG857-BH857</f>
        <v>12</v>
      </c>
      <c r="BG857" s="43">
        <v>0</v>
      </c>
      <c r="BH857" s="43">
        <v>0</v>
      </c>
      <c r="BI857" s="43">
        <v>12</v>
      </c>
      <c r="BJ857" s="42">
        <f>BM857-BK857-BL857</f>
        <v>10</v>
      </c>
      <c r="BK857" s="43">
        <v>0</v>
      </c>
      <c r="BL857" s="43">
        <v>2</v>
      </c>
      <c r="BM857" s="43">
        <v>12</v>
      </c>
      <c r="BN857" s="34">
        <f t="shared" si="726"/>
        <v>11.514401386176619</v>
      </c>
      <c r="BO857" s="34">
        <f t="shared" si="727"/>
        <v>86.683071916009666</v>
      </c>
      <c r="BP857" s="33">
        <v>8.6959448434421827</v>
      </c>
      <c r="BQ857" s="33">
        <v>-0.45565535497077653</v>
      </c>
      <c r="BR857" s="33">
        <v>0.32342978133246858</v>
      </c>
      <c r="BS857" s="33">
        <v>-0.18149595906473054</v>
      </c>
      <c r="BT857" s="33">
        <v>0</v>
      </c>
      <c r="BU857" s="9">
        <f t="shared" si="728"/>
        <v>8.3822233107391444</v>
      </c>
      <c r="BV857" s="34">
        <f t="shared" si="729"/>
        <v>63.103312251486656</v>
      </c>
      <c r="BW857" s="33">
        <v>1.6105708397098379</v>
      </c>
      <c r="BX857" s="33">
        <v>2.6557118815394468E-2</v>
      </c>
      <c r="BY857" s="33">
        <v>0.11960078581824685</v>
      </c>
      <c r="BZ857" s="33">
        <v>1.3754493310939959</v>
      </c>
      <c r="CA857" s="9">
        <f t="shared" si="730"/>
        <v>3.1321780754374755</v>
      </c>
      <c r="CB857" s="34">
        <f t="shared" si="731"/>
        <v>23.579759664523024</v>
      </c>
      <c r="CC857" s="47">
        <v>51.477257000000002</v>
      </c>
      <c r="CD857">
        <v>766899</v>
      </c>
      <c r="CE857" s="68">
        <f t="shared" si="718"/>
        <v>2858441.7272727275</v>
      </c>
      <c r="CF857" s="62">
        <v>5.4</v>
      </c>
      <c r="CG857" s="62">
        <v>5.8</v>
      </c>
      <c r="CH857" s="62">
        <v>3.9</v>
      </c>
      <c r="CI857" s="62">
        <v>1.2</v>
      </c>
      <c r="CJ857" s="63">
        <f t="shared" si="724"/>
        <v>8.3458908079285958</v>
      </c>
      <c r="CK857" s="62">
        <v>0.9</v>
      </c>
      <c r="CL857" s="63">
        <f t="shared" si="725"/>
        <v>6.2594181059464473</v>
      </c>
      <c r="CM857" s="62">
        <v>2.1</v>
      </c>
      <c r="CN857" t="s">
        <v>537</v>
      </c>
      <c r="CO857" t="s">
        <v>3440</v>
      </c>
      <c r="CP857" t="s">
        <v>2427</v>
      </c>
      <c r="CQ857" t="s">
        <v>2400</v>
      </c>
      <c r="CR857">
        <v>73</v>
      </c>
      <c r="CS857">
        <v>210</v>
      </c>
      <c r="CT857">
        <v>28</v>
      </c>
      <c r="CU857" t="s">
        <v>3402</v>
      </c>
      <c r="CV857" t="s">
        <v>3090</v>
      </c>
      <c r="CZ857" s="72">
        <v>477500</v>
      </c>
      <c r="DA857">
        <v>0</v>
      </c>
    </row>
    <row r="858" spans="1:105" x14ac:dyDescent="0.2">
      <c r="A858" s="38" t="s">
        <v>2452</v>
      </c>
      <c r="B858" t="s">
        <v>956</v>
      </c>
      <c r="C858" t="s">
        <v>962</v>
      </c>
      <c r="D858" s="82" t="s">
        <v>962</v>
      </c>
      <c r="E858" t="str">
        <f t="shared" si="719"/>
        <v xml:space="preserve">Handzus, Michal </v>
      </c>
      <c r="F858" t="s">
        <v>150</v>
      </c>
      <c r="G858" t="s">
        <v>1537</v>
      </c>
      <c r="H858">
        <v>8</v>
      </c>
      <c r="I858">
        <v>3</v>
      </c>
      <c r="J858">
        <v>5</v>
      </c>
      <c r="K858">
        <f>I858+J858</f>
        <v>8</v>
      </c>
      <c r="L858">
        <v>4</v>
      </c>
      <c r="M858">
        <v>6</v>
      </c>
      <c r="N858">
        <v>9</v>
      </c>
      <c r="O858" s="4">
        <f t="shared" si="722"/>
        <v>0.33333333333333331</v>
      </c>
      <c r="P858">
        <v>222</v>
      </c>
      <c r="Q858">
        <v>0</v>
      </c>
      <c r="R858">
        <v>0</v>
      </c>
      <c r="S858">
        <v>89</v>
      </c>
      <c r="T858">
        <v>84</v>
      </c>
      <c r="U858" s="4">
        <f t="shared" si="723"/>
        <v>0.51445086705202314</v>
      </c>
      <c r="V858" s="40">
        <v>33.5</v>
      </c>
      <c r="W858">
        <v>1</v>
      </c>
      <c r="X858">
        <v>3</v>
      </c>
      <c r="Y858">
        <v>0</v>
      </c>
      <c r="Z858">
        <v>0</v>
      </c>
      <c r="AA858">
        <f>I858-W858-Y858</f>
        <v>2</v>
      </c>
      <c r="AB858">
        <f>J858-X858-Z858</f>
        <v>2</v>
      </c>
      <c r="AC858" s="9">
        <f t="shared" si="698"/>
        <v>7.1884984025559104</v>
      </c>
      <c r="AD858" s="9">
        <f t="shared" si="699"/>
        <v>21.565495207667734</v>
      </c>
      <c r="AE858" s="9">
        <f t="shared" si="700"/>
        <v>0</v>
      </c>
      <c r="AF858" s="9">
        <f t="shared" si="701"/>
        <v>0</v>
      </c>
      <c r="AG858" s="9">
        <f t="shared" si="702"/>
        <v>23.560209424083769</v>
      </c>
      <c r="AH858" s="9">
        <f t="shared" si="703"/>
        <v>23.560209424083769</v>
      </c>
      <c r="AI858" s="6">
        <f t="shared" si="704"/>
        <v>4.7120418848167542</v>
      </c>
      <c r="AJ858" s="6">
        <f t="shared" si="705"/>
        <v>8.6261980830670932</v>
      </c>
      <c r="AK858" s="6">
        <f t="shared" si="706"/>
        <v>0</v>
      </c>
      <c r="AL858" s="6">
        <f t="shared" si="707"/>
        <v>2.9450261780104712</v>
      </c>
      <c r="AM858" s="6">
        <f t="shared" si="708"/>
        <v>0</v>
      </c>
      <c r="AN858" s="6">
        <f t="shared" si="709"/>
        <v>4.9348869088416709</v>
      </c>
      <c r="AO858" s="32">
        <v>101.86666666666667</v>
      </c>
      <c r="AP858" s="32">
        <v>41.733333333333334</v>
      </c>
      <c r="AQ858" s="32">
        <v>24.31666666666667</v>
      </c>
      <c r="AR858" s="32">
        <v>167.91666666666669</v>
      </c>
      <c r="AS858" s="40">
        <v>6</v>
      </c>
      <c r="AT858" s="40">
        <v>8</v>
      </c>
      <c r="AU858" s="40">
        <v>6</v>
      </c>
      <c r="AV858" s="40">
        <v>1</v>
      </c>
      <c r="AW858" s="40">
        <v>4</v>
      </c>
      <c r="AX858" s="9">
        <f t="shared" si="710"/>
        <v>2.1439205955334986</v>
      </c>
      <c r="AY858" s="9">
        <f t="shared" si="711"/>
        <v>2.8585607940446645</v>
      </c>
      <c r="AZ858" s="9">
        <f t="shared" si="712"/>
        <v>2.1439205955334986</v>
      </c>
      <c r="BA858" s="9">
        <f t="shared" si="713"/>
        <v>0.35732009925558306</v>
      </c>
      <c r="BB858" s="9">
        <f t="shared" si="714"/>
        <v>1.4292803970223322</v>
      </c>
      <c r="BC858" s="9">
        <f t="shared" si="715"/>
        <v>12.733333333333334</v>
      </c>
      <c r="BD858" s="9">
        <f t="shared" si="716"/>
        <v>3.0395833333333337</v>
      </c>
      <c r="BE858" s="9">
        <f t="shared" si="717"/>
        <v>5.2166666666666668</v>
      </c>
      <c r="BF858" s="3">
        <v>8</v>
      </c>
      <c r="BG858" s="3">
        <v>6</v>
      </c>
      <c r="BH858" s="3">
        <v>0</v>
      </c>
      <c r="BI858" s="3">
        <v>14</v>
      </c>
      <c r="BJ858" s="3">
        <v>5</v>
      </c>
      <c r="BK858" s="3">
        <v>0</v>
      </c>
      <c r="BL858" s="3">
        <v>2</v>
      </c>
      <c r="BM858" s="3">
        <v>7</v>
      </c>
      <c r="BN858" s="34">
        <f t="shared" si="726"/>
        <v>7.8803763316085877</v>
      </c>
      <c r="BO858" s="34">
        <f t="shared" si="727"/>
        <v>93.860561766057614</v>
      </c>
      <c r="BP858" s="34">
        <v>3.4546246007046002</v>
      </c>
      <c r="BQ858" s="34">
        <v>2.8171277879310694</v>
      </c>
      <c r="BR858" s="34">
        <v>-8.7623138026890368E-2</v>
      </c>
      <c r="BS858" s="34">
        <v>-0.2738318814513272</v>
      </c>
      <c r="BT858" s="34">
        <v>0</v>
      </c>
      <c r="BU858" s="34">
        <f t="shared" si="728"/>
        <v>5.9102973691574521</v>
      </c>
      <c r="BV858" s="34">
        <f t="shared" si="729"/>
        <v>70.395601419245082</v>
      </c>
      <c r="BW858" s="34">
        <v>0.5469390267948776</v>
      </c>
      <c r="BX858" s="34">
        <v>0.14786343718672873</v>
      </c>
      <c r="BY858" s="34">
        <v>1.1968511162328002</v>
      </c>
      <c r="BZ858" s="34">
        <v>7.8425382236728569E-2</v>
      </c>
      <c r="CA858" s="34">
        <f t="shared" si="730"/>
        <v>1.9700789624511352</v>
      </c>
      <c r="CB858" s="34">
        <f t="shared" si="731"/>
        <v>23.464960346812525</v>
      </c>
      <c r="CE858" s="68">
        <f t="shared" si="718"/>
        <v>165000</v>
      </c>
      <c r="CF858" s="9">
        <v>5.5</v>
      </c>
      <c r="CG858" s="9">
        <v>3.8</v>
      </c>
      <c r="CH858" s="9">
        <v>5.5</v>
      </c>
      <c r="CI858" s="9">
        <v>0.5</v>
      </c>
      <c r="CJ858" s="9">
        <f t="shared" si="724"/>
        <v>4.2741131215272823</v>
      </c>
      <c r="CK858" s="9">
        <v>1.2</v>
      </c>
      <c r="CL858" s="9">
        <f t="shared" si="725"/>
        <v>10.257871491665478</v>
      </c>
      <c r="CM858" s="9">
        <v>1.7</v>
      </c>
      <c r="CN858" t="s">
        <v>1183</v>
      </c>
      <c r="CO858" t="s">
        <v>1184</v>
      </c>
      <c r="CQ858" t="s">
        <v>2403</v>
      </c>
      <c r="CR858">
        <v>77</v>
      </c>
      <c r="CS858">
        <v>217</v>
      </c>
      <c r="CU858" t="s">
        <v>3402</v>
      </c>
      <c r="CV858" t="s">
        <v>2382</v>
      </c>
      <c r="CW858">
        <v>0</v>
      </c>
      <c r="CX858">
        <v>0</v>
      </c>
      <c r="CY858">
        <v>0</v>
      </c>
      <c r="CZ858" s="70"/>
      <c r="DA858">
        <v>0</v>
      </c>
    </row>
    <row r="859" spans="1:105" x14ac:dyDescent="0.2">
      <c r="A859" s="44" t="s">
        <v>2372</v>
      </c>
      <c r="B859" s="43" t="s">
        <v>956</v>
      </c>
      <c r="C859" s="43" t="s">
        <v>962</v>
      </c>
      <c r="D859" s="82" t="s">
        <v>962</v>
      </c>
      <c r="E859" s="42" t="str">
        <f t="shared" si="719"/>
        <v xml:space="preserve">Handzus, Michal </v>
      </c>
      <c r="F859" s="42" t="s">
        <v>150</v>
      </c>
      <c r="G859" s="45" t="s">
        <v>2373</v>
      </c>
      <c r="H859" s="43">
        <v>82</v>
      </c>
      <c r="I859" s="64">
        <v>7</v>
      </c>
      <c r="J859" s="64">
        <v>14</v>
      </c>
      <c r="K859" s="64">
        <v>21</v>
      </c>
      <c r="L859" s="43">
        <v>-21</v>
      </c>
      <c r="M859">
        <v>45</v>
      </c>
      <c r="N859">
        <v>89</v>
      </c>
      <c r="O859" s="4">
        <f t="shared" si="722"/>
        <v>7.8651685393258425E-2</v>
      </c>
      <c r="Q859">
        <v>0</v>
      </c>
      <c r="R859">
        <v>0</v>
      </c>
      <c r="S859">
        <v>532</v>
      </c>
      <c r="T859">
        <v>635</v>
      </c>
      <c r="U859" s="4">
        <f t="shared" si="723"/>
        <v>0.45586975149957154</v>
      </c>
      <c r="V859">
        <v>25.4</v>
      </c>
      <c r="W859">
        <v>0</v>
      </c>
      <c r="X859">
        <v>1</v>
      </c>
      <c r="Y859">
        <v>3</v>
      </c>
      <c r="Z859">
        <v>1</v>
      </c>
      <c r="AA859">
        <v>4</v>
      </c>
      <c r="AB859">
        <v>12</v>
      </c>
      <c r="AC859" s="9">
        <f t="shared" si="698"/>
        <v>0</v>
      </c>
      <c r="AD859" s="9">
        <f t="shared" si="699"/>
        <v>13.264554163596168</v>
      </c>
      <c r="AE859" s="9">
        <f t="shared" si="700"/>
        <v>3.8715227989675935</v>
      </c>
      <c r="AF859" s="9">
        <f t="shared" si="701"/>
        <v>1.2905075996558644</v>
      </c>
      <c r="AG859" s="9">
        <f t="shared" si="702"/>
        <v>4.825818126979339</v>
      </c>
      <c r="AH859" s="9">
        <f t="shared" si="703"/>
        <v>14.477454380938019</v>
      </c>
      <c r="AI859" s="58">
        <f t="shared" si="704"/>
        <v>1.5080681646810437</v>
      </c>
      <c r="AJ859" s="58">
        <f t="shared" si="705"/>
        <v>5.3058216654384669</v>
      </c>
      <c r="AK859" s="58">
        <f t="shared" si="706"/>
        <v>1.5486091195870373</v>
      </c>
      <c r="AL859" s="58">
        <f t="shared" si="707"/>
        <v>3.1367817825365707</v>
      </c>
      <c r="AM859" s="58">
        <f t="shared" si="708"/>
        <v>0</v>
      </c>
      <c r="AN859" s="58">
        <f t="shared" si="709"/>
        <v>7.2268425580728408</v>
      </c>
      <c r="AO859" s="56">
        <v>994.65</v>
      </c>
      <c r="AP859" s="56">
        <v>22.616666666666667</v>
      </c>
      <c r="AQ859" s="56">
        <v>232.4666666666667</v>
      </c>
      <c r="AR859" s="57">
        <f>SUM(AO859:AQ859)</f>
        <v>1249.7333333333333</v>
      </c>
      <c r="AS859">
        <v>55</v>
      </c>
      <c r="AT859">
        <v>69</v>
      </c>
      <c r="AU859">
        <v>20</v>
      </c>
      <c r="AV859">
        <v>41</v>
      </c>
      <c r="AW859">
        <v>25</v>
      </c>
      <c r="AX859" s="9">
        <f t="shared" si="710"/>
        <v>2.6405633201749708</v>
      </c>
      <c r="AY859" s="9">
        <f t="shared" si="711"/>
        <v>3.3127067107649633</v>
      </c>
      <c r="AZ859" s="9">
        <f t="shared" si="712"/>
        <v>0.96020484369998926</v>
      </c>
      <c r="BA859" s="9">
        <f t="shared" si="713"/>
        <v>1.968419929584978</v>
      </c>
      <c r="BB859" s="9">
        <f t="shared" si="714"/>
        <v>1.2002560546249865</v>
      </c>
      <c r="BC859" s="33">
        <f t="shared" si="715"/>
        <v>12.129878048780487</v>
      </c>
      <c r="BD859" s="33">
        <f t="shared" si="716"/>
        <v>2.8349593495934964</v>
      </c>
      <c r="BE859" s="33">
        <f t="shared" si="717"/>
        <v>0.27581300813008131</v>
      </c>
      <c r="BF859" s="42">
        <f>BI859-BG859-BH859</f>
        <v>25</v>
      </c>
      <c r="BG859" s="43">
        <v>2</v>
      </c>
      <c r="BH859" s="43">
        <v>6</v>
      </c>
      <c r="BI859" s="43">
        <v>33</v>
      </c>
      <c r="BJ859" s="42">
        <f>BM859-BK859-BL859</f>
        <v>52</v>
      </c>
      <c r="BK859" s="43">
        <v>0</v>
      </c>
      <c r="BL859" s="43">
        <v>28</v>
      </c>
      <c r="BM859" s="43">
        <v>80</v>
      </c>
      <c r="BN859" s="34">
        <f t="shared" si="726"/>
        <v>13.524731308186787</v>
      </c>
      <c r="BO859" s="34">
        <f t="shared" si="727"/>
        <v>21.644187519769744</v>
      </c>
      <c r="BP859" s="33">
        <v>-2.6066470312813546</v>
      </c>
      <c r="BQ859" s="33">
        <v>-3.3941602638969032E-2</v>
      </c>
      <c r="BR859" s="33">
        <v>-1.8128070968583578</v>
      </c>
      <c r="BS859" s="33">
        <v>5.5307841446329178</v>
      </c>
      <c r="BT859" s="33">
        <v>0</v>
      </c>
      <c r="BU859" s="9">
        <f t="shared" si="728"/>
        <v>1.0773884138542362</v>
      </c>
      <c r="BV859" s="34">
        <f t="shared" si="729"/>
        <v>1.7241892892151438</v>
      </c>
      <c r="BW859" s="33">
        <v>3.2354974346174208</v>
      </c>
      <c r="BX859" s="33">
        <v>6.4010675368544032E-2</v>
      </c>
      <c r="BY859" s="33">
        <v>6.1236346350101005</v>
      </c>
      <c r="BZ859" s="33">
        <v>3.0242001493364841</v>
      </c>
      <c r="CA859" s="9">
        <f t="shared" si="730"/>
        <v>12.44734289433255</v>
      </c>
      <c r="CB859" s="34">
        <f t="shared" si="731"/>
        <v>19.919998230554597</v>
      </c>
      <c r="CC859" s="47">
        <v>25.807632000000002</v>
      </c>
      <c r="CD859">
        <v>165000</v>
      </c>
      <c r="CE859" s="68">
        <f t="shared" si="718"/>
        <v>165000</v>
      </c>
      <c r="CF859" s="62">
        <v>20.7</v>
      </c>
      <c r="CG859" s="62">
        <v>27.2</v>
      </c>
      <c r="CH859" s="62">
        <v>-17.7</v>
      </c>
      <c r="CI859" s="62">
        <v>-1.7</v>
      </c>
      <c r="CJ859" s="63">
        <f t="shared" si="724"/>
        <v>-2.259411445469548</v>
      </c>
      <c r="CK859" s="62">
        <v>-1.8</v>
      </c>
      <c r="CL859" s="63">
        <f t="shared" si="725"/>
        <v>-2.3923180010854037</v>
      </c>
      <c r="CM859" s="62">
        <v>-3.5</v>
      </c>
      <c r="CN859" t="s">
        <v>567</v>
      </c>
      <c r="CO859" t="s">
        <v>1184</v>
      </c>
      <c r="CQ859" t="s">
        <v>2403</v>
      </c>
      <c r="CR859">
        <v>77</v>
      </c>
      <c r="CS859">
        <v>217</v>
      </c>
      <c r="CT859">
        <v>26</v>
      </c>
      <c r="CU859" t="s">
        <v>3402</v>
      </c>
      <c r="CZ859" s="72">
        <v>4000000</v>
      </c>
      <c r="DA859">
        <v>0</v>
      </c>
    </row>
    <row r="860" spans="1:105" x14ac:dyDescent="0.2">
      <c r="A860" s="38" t="s">
        <v>2452</v>
      </c>
      <c r="B860" t="s">
        <v>962</v>
      </c>
      <c r="C860" t="s">
        <v>962</v>
      </c>
      <c r="D860" s="82" t="s">
        <v>962</v>
      </c>
      <c r="E860" t="str">
        <f t="shared" si="719"/>
        <v xml:space="preserve">O'Sullivan, Patrick </v>
      </c>
      <c r="F860" t="s">
        <v>411</v>
      </c>
      <c r="G860" t="s">
        <v>1537</v>
      </c>
      <c r="H860">
        <v>44</v>
      </c>
      <c r="I860">
        <v>5</v>
      </c>
      <c r="J860">
        <v>14</v>
      </c>
      <c r="K860">
        <f>I860+J860</f>
        <v>19</v>
      </c>
      <c r="L860">
        <v>-6</v>
      </c>
      <c r="M860">
        <v>14</v>
      </c>
      <c r="N860">
        <v>92</v>
      </c>
      <c r="O860" s="4">
        <f t="shared" si="722"/>
        <v>5.434782608695652E-2</v>
      </c>
      <c r="P860">
        <v>854</v>
      </c>
      <c r="Q860">
        <v>1</v>
      </c>
      <c r="R860">
        <v>0</v>
      </c>
      <c r="S860">
        <v>59</v>
      </c>
      <c r="T860">
        <v>68</v>
      </c>
      <c r="U860" s="4">
        <f t="shared" si="723"/>
        <v>0.46456692913385828</v>
      </c>
      <c r="V860" s="40">
        <v>5</v>
      </c>
      <c r="W860">
        <v>2</v>
      </c>
      <c r="X860">
        <v>7</v>
      </c>
      <c r="Y860">
        <v>0</v>
      </c>
      <c r="Z860">
        <v>0</v>
      </c>
      <c r="AA860">
        <f>I860-W860-Y860</f>
        <v>3</v>
      </c>
      <c r="AB860">
        <f>J860-X860-Z860</f>
        <v>7</v>
      </c>
      <c r="AC860" s="9">
        <f t="shared" si="698"/>
        <v>4.1992301411407915</v>
      </c>
      <c r="AD860" s="9">
        <f t="shared" si="699"/>
        <v>14.697305493992769</v>
      </c>
      <c r="AE860" s="9">
        <f t="shared" si="700"/>
        <v>0</v>
      </c>
      <c r="AF860" s="9">
        <f t="shared" si="701"/>
        <v>0</v>
      </c>
      <c r="AG860" s="9">
        <f t="shared" si="702"/>
        <v>8.1099346699707144</v>
      </c>
      <c r="AH860" s="9">
        <f t="shared" si="703"/>
        <v>18.923180896598335</v>
      </c>
      <c r="AI860" s="6">
        <f t="shared" si="704"/>
        <v>1.8923180896598335</v>
      </c>
      <c r="AJ860" s="6">
        <f t="shared" si="705"/>
        <v>7.1386912399393454</v>
      </c>
      <c r="AK860" s="6">
        <f t="shared" si="706"/>
        <v>0</v>
      </c>
      <c r="AL860" s="6">
        <f t="shared" si="707"/>
        <v>2.5681459788240595</v>
      </c>
      <c r="AM860" s="6">
        <f t="shared" si="708"/>
        <v>0</v>
      </c>
      <c r="AN860" s="6">
        <f t="shared" si="709"/>
        <v>5.613305613305613</v>
      </c>
      <c r="AO860" s="32">
        <v>443.9</v>
      </c>
      <c r="AP860" s="32">
        <v>142.88333333333333</v>
      </c>
      <c r="AQ860" s="32">
        <v>32.06666666666667</v>
      </c>
      <c r="AR860" s="32">
        <v>618.85</v>
      </c>
      <c r="AS860" s="40">
        <v>10</v>
      </c>
      <c r="AT860" s="40">
        <v>23</v>
      </c>
      <c r="AU860" s="40">
        <v>53</v>
      </c>
      <c r="AV860" s="40">
        <v>21</v>
      </c>
      <c r="AW860" s="40">
        <v>9</v>
      </c>
      <c r="AX860" s="9">
        <f t="shared" si="710"/>
        <v>0.96954027631897877</v>
      </c>
      <c r="AY860" s="9">
        <f t="shared" si="711"/>
        <v>2.2299426355336509</v>
      </c>
      <c r="AZ860" s="9">
        <f t="shared" si="712"/>
        <v>5.1385634644905869</v>
      </c>
      <c r="BA860" s="9">
        <f t="shared" si="713"/>
        <v>2.0360345802698552</v>
      </c>
      <c r="BB860" s="9">
        <f t="shared" si="714"/>
        <v>0.87258624868708079</v>
      </c>
      <c r="BC860" s="9">
        <f t="shared" si="715"/>
        <v>10.088636363636363</v>
      </c>
      <c r="BD860" s="9">
        <f t="shared" si="716"/>
        <v>0.72878787878787887</v>
      </c>
      <c r="BE860" s="9">
        <f t="shared" si="717"/>
        <v>3.2473484848484846</v>
      </c>
      <c r="BF860" s="3">
        <v>14</v>
      </c>
      <c r="BG860" s="3">
        <v>17</v>
      </c>
      <c r="BH860" s="3">
        <v>0</v>
      </c>
      <c r="BI860" s="3">
        <v>31</v>
      </c>
      <c r="BJ860" s="3">
        <v>19</v>
      </c>
      <c r="BK860" s="3">
        <v>0</v>
      </c>
      <c r="BL860" s="3">
        <v>3</v>
      </c>
      <c r="BM860" s="3">
        <v>22</v>
      </c>
      <c r="BN860" s="34">
        <f t="shared" si="726"/>
        <v>11.759193571521743</v>
      </c>
      <c r="BO860" s="34">
        <f t="shared" si="727"/>
        <v>38.003372615405162</v>
      </c>
      <c r="BP860" s="34">
        <v>0.71442072427748438</v>
      </c>
      <c r="BQ860" s="34">
        <v>2.7166864487217244</v>
      </c>
      <c r="BR860" s="34">
        <v>0.40860035816020757</v>
      </c>
      <c r="BS860" s="34">
        <v>-0.39197114159455332</v>
      </c>
      <c r="BT860" s="34">
        <v>-0.83045739682187536</v>
      </c>
      <c r="BU860" s="34">
        <f t="shared" si="728"/>
        <v>2.6172789927429876</v>
      </c>
      <c r="BV860" s="34">
        <f t="shared" si="729"/>
        <v>8.4585246594263133</v>
      </c>
      <c r="BW860" s="34">
        <v>3.8139632225524425</v>
      </c>
      <c r="BX860" s="34">
        <v>0.42919052705145422</v>
      </c>
      <c r="BY860" s="34">
        <v>1.7910190066124771</v>
      </c>
      <c r="BZ860" s="34">
        <v>3.1077418225623834</v>
      </c>
      <c r="CA860" s="34">
        <f t="shared" si="730"/>
        <v>9.1419145787787564</v>
      </c>
      <c r="CB860" s="34">
        <f t="shared" si="731"/>
        <v>29.544847955978852</v>
      </c>
      <c r="CC860" s="15">
        <v>42</v>
      </c>
      <c r="CD860" s="7">
        <v>431808</v>
      </c>
      <c r="CE860" s="68">
        <f t="shared" si="718"/>
        <v>804733.09090909094</v>
      </c>
      <c r="CF860" s="9">
        <v>13.1</v>
      </c>
      <c r="CG860" s="9">
        <v>10.199999999999999</v>
      </c>
      <c r="CH860" s="9">
        <v>-0.8</v>
      </c>
      <c r="CI860" s="9">
        <v>0.2</v>
      </c>
      <c r="CJ860" s="9">
        <f t="shared" si="724"/>
        <v>0.50390526581002781</v>
      </c>
      <c r="CK860" s="9">
        <v>0.6</v>
      </c>
      <c r="CL860" s="9">
        <f t="shared" si="725"/>
        <v>1.5117157974300832</v>
      </c>
      <c r="CM860" s="9">
        <v>0.8</v>
      </c>
      <c r="CN860" t="s">
        <v>1019</v>
      </c>
      <c r="CO860" t="s">
        <v>1020</v>
      </c>
      <c r="CP860" t="s">
        <v>1021</v>
      </c>
      <c r="CQ860" t="s">
        <v>2414</v>
      </c>
      <c r="CR860">
        <v>71</v>
      </c>
      <c r="CS860">
        <v>190</v>
      </c>
      <c r="CU860" t="s">
        <v>3402</v>
      </c>
      <c r="CV860" t="s">
        <v>3090</v>
      </c>
      <c r="CW860">
        <v>2</v>
      </c>
      <c r="CX860">
        <v>0</v>
      </c>
      <c r="CY860">
        <v>0</v>
      </c>
      <c r="CZ860" s="71"/>
      <c r="DA860">
        <v>0</v>
      </c>
    </row>
    <row r="861" spans="1:105" x14ac:dyDescent="0.2">
      <c r="A861" s="44" t="s">
        <v>2372</v>
      </c>
      <c r="B861" s="43" t="s">
        <v>962</v>
      </c>
      <c r="C861" s="43" t="s">
        <v>962</v>
      </c>
      <c r="D861" s="82" t="s">
        <v>962</v>
      </c>
      <c r="E861" s="42" t="str">
        <f t="shared" si="719"/>
        <v xml:space="preserve">O'Sullivan, Patrick </v>
      </c>
      <c r="F861" s="42" t="s">
        <v>411</v>
      </c>
      <c r="G861" s="45" t="s">
        <v>2381</v>
      </c>
      <c r="H861" s="43">
        <v>82</v>
      </c>
      <c r="I861" s="64">
        <v>22</v>
      </c>
      <c r="J861" s="64">
        <v>31</v>
      </c>
      <c r="K861" s="64">
        <v>53</v>
      </c>
      <c r="L861" s="43">
        <v>-8</v>
      </c>
      <c r="M861">
        <v>36</v>
      </c>
      <c r="N861">
        <v>220</v>
      </c>
      <c r="O861" s="4">
        <f t="shared" si="722"/>
        <v>0.1</v>
      </c>
      <c r="Q861">
        <v>2</v>
      </c>
      <c r="R861">
        <v>0</v>
      </c>
      <c r="S861">
        <v>203</v>
      </c>
      <c r="T861">
        <v>258</v>
      </c>
      <c r="U861" s="4">
        <f t="shared" si="723"/>
        <v>0.4403470715835141</v>
      </c>
      <c r="V861">
        <v>10</v>
      </c>
      <c r="W861">
        <v>3</v>
      </c>
      <c r="X861">
        <v>7</v>
      </c>
      <c r="Y861">
        <v>3</v>
      </c>
      <c r="Z861">
        <v>2</v>
      </c>
      <c r="AA861">
        <v>16</v>
      </c>
      <c r="AB861">
        <v>22</v>
      </c>
      <c r="AC861" s="9">
        <f t="shared" si="698"/>
        <v>4.5116551090316657</v>
      </c>
      <c r="AD861" s="9">
        <f t="shared" si="699"/>
        <v>10.527195254407218</v>
      </c>
      <c r="AE861" s="9">
        <f t="shared" si="700"/>
        <v>4.1605670698821173</v>
      </c>
      <c r="AF861" s="9">
        <f t="shared" si="701"/>
        <v>2.7737113799214117</v>
      </c>
      <c r="AG861" s="9">
        <f t="shared" si="702"/>
        <v>17.173780169650708</v>
      </c>
      <c r="AH861" s="9">
        <f t="shared" si="703"/>
        <v>23.613947733269725</v>
      </c>
      <c r="AI861" s="58">
        <f t="shared" si="704"/>
        <v>2.8980754036285576</v>
      </c>
      <c r="AJ861" s="58">
        <f t="shared" si="705"/>
        <v>5.113209123569221</v>
      </c>
      <c r="AK861" s="58">
        <f t="shared" si="706"/>
        <v>1.3868556899607059</v>
      </c>
      <c r="AL861" s="58">
        <f t="shared" si="707"/>
        <v>3.5957602230206174</v>
      </c>
      <c r="AM861" s="58">
        <f t="shared" si="708"/>
        <v>0</v>
      </c>
      <c r="AN861" s="58">
        <f t="shared" si="709"/>
        <v>8.5985052777563755</v>
      </c>
      <c r="AO861" s="56">
        <v>1117.9833333333333</v>
      </c>
      <c r="AP861" s="56">
        <v>199.48333333333332</v>
      </c>
      <c r="AQ861" s="56">
        <v>216.31666666666666</v>
      </c>
      <c r="AR861" s="57">
        <f>SUM(AO861:AQ861)</f>
        <v>1533.7833333333333</v>
      </c>
      <c r="AS861">
        <v>45</v>
      </c>
      <c r="AT861">
        <v>95</v>
      </c>
      <c r="AU861">
        <v>97</v>
      </c>
      <c r="AV861">
        <v>61</v>
      </c>
      <c r="AW861">
        <v>38</v>
      </c>
      <c r="AX861" s="9">
        <f t="shared" si="710"/>
        <v>1.7603529398980735</v>
      </c>
      <c r="AY861" s="9">
        <f t="shared" si="711"/>
        <v>3.7163006508959331</v>
      </c>
      <c r="AZ861" s="9">
        <f t="shared" si="712"/>
        <v>3.7945385593358467</v>
      </c>
      <c r="BA861" s="9">
        <f t="shared" si="713"/>
        <v>2.3862562074173885</v>
      </c>
      <c r="BB861" s="9">
        <f t="shared" si="714"/>
        <v>1.4865202603583731</v>
      </c>
      <c r="BC861" s="33">
        <f t="shared" si="715"/>
        <v>13.633943089430895</v>
      </c>
      <c r="BD861" s="33">
        <f t="shared" si="716"/>
        <v>2.638008130081301</v>
      </c>
      <c r="BE861" s="33">
        <f t="shared" si="717"/>
        <v>2.4327235772357723</v>
      </c>
      <c r="BF861" s="42">
        <f>BI861-BG861-BH861</f>
        <v>54</v>
      </c>
      <c r="BG861" s="43">
        <v>17</v>
      </c>
      <c r="BH861" s="43">
        <v>5</v>
      </c>
      <c r="BI861" s="43">
        <v>76</v>
      </c>
      <c r="BJ861" s="42">
        <f>BM861-BK861-BL861</f>
        <v>67</v>
      </c>
      <c r="BK861" s="43">
        <v>0</v>
      </c>
      <c r="BL861" s="43">
        <v>31</v>
      </c>
      <c r="BM861" s="43">
        <v>98</v>
      </c>
      <c r="BN861" s="34">
        <f t="shared" si="726"/>
        <v>63.60961043186704</v>
      </c>
      <c r="BO861" s="34">
        <f t="shared" si="727"/>
        <v>82.944714614450589</v>
      </c>
      <c r="BP861" s="33">
        <v>26.8269645500508</v>
      </c>
      <c r="BQ861" s="33">
        <v>2.4752096225095128</v>
      </c>
      <c r="BR861" s="33">
        <v>-1.6170620581498198</v>
      </c>
      <c r="BS861" s="33">
        <v>6.8292900727417969</v>
      </c>
      <c r="BT861" s="33">
        <v>14.393975198793386</v>
      </c>
      <c r="BU861" s="9">
        <f t="shared" si="728"/>
        <v>48.908377385945677</v>
      </c>
      <c r="BV861" s="34">
        <f t="shared" si="729"/>
        <v>63.774819197773283</v>
      </c>
      <c r="BW861" s="33">
        <v>1.0884656079037809</v>
      </c>
      <c r="BX861" s="33">
        <v>0.56458642113935398</v>
      </c>
      <c r="BY861" s="33">
        <v>2.9214761128684326</v>
      </c>
      <c r="BZ861" s="33">
        <v>10.126704904009795</v>
      </c>
      <c r="CA861" s="9">
        <f t="shared" si="730"/>
        <v>14.701233045921363</v>
      </c>
      <c r="CB861" s="34">
        <f t="shared" si="731"/>
        <v>19.169895416677317</v>
      </c>
      <c r="CC861" s="47">
        <v>38.905192999999997</v>
      </c>
      <c r="CD861">
        <v>2062423</v>
      </c>
      <c r="CE861" s="68">
        <f t="shared" si="718"/>
        <v>2062423</v>
      </c>
      <c r="CF861" s="62">
        <v>31.6</v>
      </c>
      <c r="CG861" s="62">
        <v>35.700000000000003</v>
      </c>
      <c r="CH861" s="62">
        <v>0</v>
      </c>
      <c r="CI861" s="62">
        <v>5.8</v>
      </c>
      <c r="CJ861" s="63">
        <f t="shared" si="724"/>
        <v>5.9499893139559736</v>
      </c>
      <c r="CK861" s="62">
        <v>1.7</v>
      </c>
      <c r="CL861" s="63">
        <f t="shared" si="725"/>
        <v>1.7439623851250265</v>
      </c>
      <c r="CM861" s="62">
        <v>9.4</v>
      </c>
      <c r="CN861" t="s">
        <v>643</v>
      </c>
      <c r="CO861" t="s">
        <v>644</v>
      </c>
      <c r="CP861" t="s">
        <v>1021</v>
      </c>
      <c r="CQ861" t="s">
        <v>2414</v>
      </c>
      <c r="CR861">
        <v>71</v>
      </c>
      <c r="CS861">
        <v>190</v>
      </c>
      <c r="CT861">
        <v>12</v>
      </c>
      <c r="CU861" t="s">
        <v>3402</v>
      </c>
      <c r="CZ861" s="72">
        <v>850800</v>
      </c>
      <c r="DA861">
        <v>0</v>
      </c>
    </row>
    <row r="862" spans="1:105" x14ac:dyDescent="0.2">
      <c r="A862" s="38" t="s">
        <v>2452</v>
      </c>
      <c r="B862" t="s">
        <v>962</v>
      </c>
      <c r="C862" t="s">
        <v>962</v>
      </c>
      <c r="D862" t="s">
        <v>962</v>
      </c>
      <c r="E862" t="str">
        <f t="shared" si="719"/>
        <v xml:space="preserve">Harrold, Peter </v>
      </c>
      <c r="F862" t="s">
        <v>154</v>
      </c>
      <c r="G862" t="s">
        <v>1524</v>
      </c>
      <c r="H862">
        <v>12</v>
      </c>
      <c r="I862">
        <v>0</v>
      </c>
      <c r="J862">
        <v>2</v>
      </c>
      <c r="K862">
        <f>I862+J862</f>
        <v>2</v>
      </c>
      <c r="L862">
        <v>0</v>
      </c>
      <c r="M862">
        <v>8</v>
      </c>
      <c r="N862">
        <v>11</v>
      </c>
      <c r="O862" s="4">
        <f t="shared" si="722"/>
        <v>0</v>
      </c>
      <c r="P862">
        <v>248</v>
      </c>
      <c r="Q862">
        <v>0</v>
      </c>
      <c r="R862">
        <v>0</v>
      </c>
      <c r="S862">
        <v>0</v>
      </c>
      <c r="T862">
        <v>1</v>
      </c>
      <c r="U862" s="4">
        <f t="shared" si="723"/>
        <v>0</v>
      </c>
      <c r="V862" s="40">
        <v>0.1</v>
      </c>
      <c r="W862">
        <v>0</v>
      </c>
      <c r="X862">
        <v>0</v>
      </c>
      <c r="Y862">
        <v>0</v>
      </c>
      <c r="Z862">
        <v>0</v>
      </c>
      <c r="AA862">
        <f>I862-W862-Y862</f>
        <v>0</v>
      </c>
      <c r="AB862">
        <f>J862-X862-Z862</f>
        <v>2</v>
      </c>
      <c r="AC862" s="9">
        <f t="shared" si="698"/>
        <v>0</v>
      </c>
      <c r="AD862" s="9">
        <f t="shared" si="699"/>
        <v>0</v>
      </c>
      <c r="AE862" s="9">
        <f t="shared" si="700"/>
        <v>0</v>
      </c>
      <c r="AF862" s="9">
        <f t="shared" si="701"/>
        <v>0</v>
      </c>
      <c r="AG862" s="9">
        <f t="shared" si="702"/>
        <v>0</v>
      </c>
      <c r="AH862" s="9">
        <f t="shared" si="703"/>
        <v>16.378525932666058</v>
      </c>
      <c r="AI862" s="6">
        <f t="shared" si="704"/>
        <v>2.0473157415832572</v>
      </c>
      <c r="AJ862" s="6">
        <f t="shared" si="705"/>
        <v>0</v>
      </c>
      <c r="AK862" s="6">
        <f t="shared" si="706"/>
        <v>0</v>
      </c>
      <c r="AL862" s="6">
        <f t="shared" si="707"/>
        <v>1.6378525932666059</v>
      </c>
      <c r="AM862" s="6">
        <f t="shared" si="708"/>
        <v>1.7857142857142856</v>
      </c>
      <c r="AN862" s="6">
        <f t="shared" si="709"/>
        <v>25.899280575539571</v>
      </c>
      <c r="AO862" s="33">
        <v>146.53333333333333</v>
      </c>
      <c r="AP862" s="33">
        <v>33.6</v>
      </c>
      <c r="AQ862" s="33">
        <v>2.3166666666666664</v>
      </c>
      <c r="AR862" s="32">
        <v>182.45</v>
      </c>
      <c r="AS862" s="40">
        <v>10</v>
      </c>
      <c r="AT862" s="40">
        <v>0</v>
      </c>
      <c r="AU862" s="40">
        <v>8</v>
      </c>
      <c r="AV862" s="40">
        <v>11</v>
      </c>
      <c r="AW862" s="40">
        <v>1</v>
      </c>
      <c r="AX862" s="9">
        <f t="shared" si="710"/>
        <v>3.2885722115648122</v>
      </c>
      <c r="AY862" s="9">
        <f t="shared" si="711"/>
        <v>0</v>
      </c>
      <c r="AZ862" s="9">
        <f t="shared" si="712"/>
        <v>2.63085776925185</v>
      </c>
      <c r="BA862" s="9">
        <f t="shared" si="713"/>
        <v>3.6174294327212939</v>
      </c>
      <c r="BB862" s="9">
        <f t="shared" si="714"/>
        <v>0.32885722115648125</v>
      </c>
      <c r="BC862" s="9">
        <f t="shared" si="715"/>
        <v>12.21111111111111</v>
      </c>
      <c r="BD862" s="9">
        <f t="shared" si="716"/>
        <v>0.19305555555555554</v>
      </c>
      <c r="BE862" s="9">
        <f t="shared" si="717"/>
        <v>2.8000000000000003</v>
      </c>
      <c r="BF862" s="3">
        <v>5</v>
      </c>
      <c r="BG862" s="3">
        <v>0</v>
      </c>
      <c r="BH862" s="3">
        <v>0</v>
      </c>
      <c r="BI862" s="3">
        <v>5</v>
      </c>
      <c r="BJ862" s="3">
        <v>4</v>
      </c>
      <c r="BK862" s="3">
        <v>1</v>
      </c>
      <c r="BL862" s="3">
        <v>1</v>
      </c>
      <c r="BM862" s="3">
        <v>6</v>
      </c>
      <c r="BN862" s="34">
        <f t="shared" si="726"/>
        <v>3.6934285216994258</v>
      </c>
      <c r="BO862" s="34">
        <f t="shared" si="727"/>
        <v>40.487021339538792</v>
      </c>
      <c r="BP862" s="34">
        <v>0.91254308136578632</v>
      </c>
      <c r="BQ862" s="34">
        <v>-1.2123955657679495</v>
      </c>
      <c r="BR862" s="34">
        <v>0.12046398213836935</v>
      </c>
      <c r="BS862" s="34">
        <v>-5.3065523600061516E-3</v>
      </c>
      <c r="BT862" s="34">
        <v>0</v>
      </c>
      <c r="BU862" s="34">
        <f t="shared" si="728"/>
        <v>-0.18469505462379998</v>
      </c>
      <c r="BV862" s="34">
        <f t="shared" si="729"/>
        <v>-2.0246100808309122</v>
      </c>
      <c r="BW862" s="34">
        <v>5.4901926722221521</v>
      </c>
      <c r="BX862" s="34">
        <v>-0.5635587957525674</v>
      </c>
      <c r="BY862" s="34">
        <v>-0.49700965136201453</v>
      </c>
      <c r="BZ862" s="34">
        <v>-0.55150064878434446</v>
      </c>
      <c r="CA862" s="34">
        <f t="shared" si="730"/>
        <v>3.878123576323226</v>
      </c>
      <c r="CB862" s="34">
        <f t="shared" si="731"/>
        <v>42.511631420369703</v>
      </c>
      <c r="CE862" s="68">
        <f t="shared" si="718"/>
        <v>165000</v>
      </c>
      <c r="CF862" s="9">
        <v>2.5</v>
      </c>
      <c r="CG862" s="9">
        <v>3.2</v>
      </c>
      <c r="CH862" s="9">
        <v>1.2</v>
      </c>
      <c r="CI862" s="9">
        <v>0</v>
      </c>
      <c r="CJ862" s="9">
        <f t="shared" si="724"/>
        <v>0</v>
      </c>
      <c r="CK862" s="9">
        <v>0.5</v>
      </c>
      <c r="CL862" s="9">
        <f t="shared" si="725"/>
        <v>4.5794535185467868</v>
      </c>
      <c r="CM862" s="9">
        <v>0.6</v>
      </c>
      <c r="CN862" t="s">
        <v>2715</v>
      </c>
      <c r="CO862" t="s">
        <v>2716</v>
      </c>
      <c r="CP862" t="s">
        <v>3467</v>
      </c>
      <c r="CQ862" t="s">
        <v>2414</v>
      </c>
      <c r="CR862">
        <v>71</v>
      </c>
      <c r="CS862">
        <v>195</v>
      </c>
      <c r="CT862">
        <v>49</v>
      </c>
      <c r="CU862" t="s">
        <v>3401</v>
      </c>
      <c r="CV862" t="s">
        <v>3090</v>
      </c>
      <c r="CW862">
        <v>0</v>
      </c>
      <c r="CX862">
        <v>0</v>
      </c>
      <c r="CY862">
        <v>0</v>
      </c>
      <c r="CZ862" s="70"/>
      <c r="DA862">
        <v>0</v>
      </c>
    </row>
    <row r="863" spans="1:105" s="18" customFormat="1" x14ac:dyDescent="0.2">
      <c r="A863" s="44" t="s">
        <v>2372</v>
      </c>
      <c r="B863" s="43" t="s">
        <v>962</v>
      </c>
      <c r="C863" s="43" t="s">
        <v>962</v>
      </c>
      <c r="D863" s="42" t="s">
        <v>962</v>
      </c>
      <c r="E863" s="42" t="str">
        <f t="shared" si="719"/>
        <v xml:space="preserve">Harrold, Peter </v>
      </c>
      <c r="F863" s="42" t="s">
        <v>154</v>
      </c>
      <c r="G863" s="45" t="s">
        <v>2374</v>
      </c>
      <c r="H863" s="43">
        <v>25</v>
      </c>
      <c r="I863" s="64">
        <v>2</v>
      </c>
      <c r="J863" s="64">
        <v>3</v>
      </c>
      <c r="K863" s="64">
        <v>5</v>
      </c>
      <c r="L863" s="43">
        <v>3</v>
      </c>
      <c r="M863">
        <v>2</v>
      </c>
      <c r="N863">
        <v>16</v>
      </c>
      <c r="O863" s="4">
        <f t="shared" si="722"/>
        <v>0.125</v>
      </c>
      <c r="P863"/>
      <c r="Q863">
        <v>0</v>
      </c>
      <c r="R863">
        <v>0</v>
      </c>
      <c r="S863">
        <v>1</v>
      </c>
      <c r="T863">
        <v>1</v>
      </c>
      <c r="U863" s="4">
        <f t="shared" si="723"/>
        <v>0.5</v>
      </c>
      <c r="V863">
        <v>0.1</v>
      </c>
      <c r="W863">
        <v>0</v>
      </c>
      <c r="X863">
        <v>0</v>
      </c>
      <c r="Y863">
        <v>0</v>
      </c>
      <c r="Z863">
        <v>0</v>
      </c>
      <c r="AA863">
        <v>2</v>
      </c>
      <c r="AB863">
        <v>3</v>
      </c>
      <c r="AC863" s="9">
        <f t="shared" si="698"/>
        <v>0</v>
      </c>
      <c r="AD863" s="9">
        <f t="shared" si="699"/>
        <v>0</v>
      </c>
      <c r="AE863" s="9">
        <f t="shared" si="700"/>
        <v>0</v>
      </c>
      <c r="AF863" s="9">
        <f t="shared" si="701"/>
        <v>0</v>
      </c>
      <c r="AG863" s="9">
        <f t="shared" si="702"/>
        <v>6.2007492572019123</v>
      </c>
      <c r="AH863" s="9">
        <f t="shared" si="703"/>
        <v>9.301123885802868</v>
      </c>
      <c r="AI863" s="58">
        <f t="shared" si="704"/>
        <v>2.7903371657408602</v>
      </c>
      <c r="AJ863" s="58">
        <f t="shared" si="705"/>
        <v>0</v>
      </c>
      <c r="AK863" s="58">
        <f t="shared" si="706"/>
        <v>0</v>
      </c>
      <c r="AL863" s="58">
        <f t="shared" si="707"/>
        <v>2.325280971450717</v>
      </c>
      <c r="AM863" s="58">
        <f t="shared" si="708"/>
        <v>0</v>
      </c>
      <c r="AN863" s="58">
        <f t="shared" si="709"/>
        <v>0</v>
      </c>
      <c r="AO863" s="56">
        <v>387.05</v>
      </c>
      <c r="AP863" s="56">
        <v>9.7166666666666668</v>
      </c>
      <c r="AQ863" s="56">
        <v>12.933333333333334</v>
      </c>
      <c r="AR863" s="57">
        <f>SUM(AO863:AQ863)</f>
        <v>409.7</v>
      </c>
      <c r="AS863">
        <v>13</v>
      </c>
      <c r="AT863">
        <v>7</v>
      </c>
      <c r="AU863">
        <v>4</v>
      </c>
      <c r="AV863">
        <v>15</v>
      </c>
      <c r="AW863">
        <v>6</v>
      </c>
      <c r="AX863" s="9">
        <f t="shared" si="710"/>
        <v>1.9038320722479862</v>
      </c>
      <c r="AY863" s="9">
        <f t="shared" si="711"/>
        <v>1.0251403465950697</v>
      </c>
      <c r="AZ863" s="9">
        <f t="shared" si="712"/>
        <v>0.58579448376861121</v>
      </c>
      <c r="BA863" s="9">
        <f t="shared" si="713"/>
        <v>2.1967293141322921</v>
      </c>
      <c r="BB863" s="9">
        <f t="shared" si="714"/>
        <v>0.87869172565291676</v>
      </c>
      <c r="BC863" s="33">
        <f t="shared" si="715"/>
        <v>15.482000000000001</v>
      </c>
      <c r="BD863" s="33">
        <f t="shared" si="716"/>
        <v>0.51733333333333331</v>
      </c>
      <c r="BE863" s="33">
        <f t="shared" si="717"/>
        <v>0.38866666666666666</v>
      </c>
      <c r="BF863" s="42">
        <f>BI863-BG863-BH863</f>
        <v>18</v>
      </c>
      <c r="BG863" s="43">
        <v>0</v>
      </c>
      <c r="BH863" s="43">
        <v>0</v>
      </c>
      <c r="BI863" s="43">
        <v>18</v>
      </c>
      <c r="BJ863" s="42">
        <f>BM863-BK863-BL863</f>
        <v>15</v>
      </c>
      <c r="BK863" s="43">
        <v>0</v>
      </c>
      <c r="BL863" s="43">
        <v>0</v>
      </c>
      <c r="BM863" s="43">
        <v>15</v>
      </c>
      <c r="BN863" s="34">
        <f t="shared" si="726"/>
        <v>16.507472033862822</v>
      </c>
      <c r="BO863" s="34">
        <f t="shared" si="727"/>
        <v>80.583217153345487</v>
      </c>
      <c r="BP863" s="33">
        <v>3.4248973137373877</v>
      </c>
      <c r="BQ863" s="33">
        <v>-0.34628259710387871</v>
      </c>
      <c r="BR863" s="33">
        <v>1.2959454680392222</v>
      </c>
      <c r="BS863" s="33">
        <v>-3.5646732557275691E-2</v>
      </c>
      <c r="BT863" s="33">
        <v>0</v>
      </c>
      <c r="BU863" s="9">
        <f t="shared" si="728"/>
        <v>4.3389134521154551</v>
      </c>
      <c r="BV863" s="34">
        <f t="shared" si="729"/>
        <v>21.1809297149888</v>
      </c>
      <c r="BW863" s="33">
        <v>7.0692192745076543</v>
      </c>
      <c r="BX863" s="33">
        <v>0.20149238274081083</v>
      </c>
      <c r="BY863" s="33">
        <v>1.4921484834229533</v>
      </c>
      <c r="BZ863" s="33">
        <v>3.4056984410759492</v>
      </c>
      <c r="CA863" s="9">
        <f t="shared" si="730"/>
        <v>12.168558581747366</v>
      </c>
      <c r="CB863" s="34">
        <f t="shared" si="731"/>
        <v>59.40228743835668</v>
      </c>
      <c r="CC863" s="47">
        <v>53.495438</v>
      </c>
      <c r="CD863">
        <v>791471</v>
      </c>
      <c r="CE863" s="68">
        <f t="shared" si="718"/>
        <v>2596024.88</v>
      </c>
      <c r="CF863" s="62">
        <v>6.9</v>
      </c>
      <c r="CG863" s="62">
        <v>8.1999999999999993</v>
      </c>
      <c r="CH863" s="62">
        <v>6.4</v>
      </c>
      <c r="CI863" s="62">
        <v>0.4</v>
      </c>
      <c r="CJ863" s="63">
        <f t="shared" si="724"/>
        <v>1.8503527234879149</v>
      </c>
      <c r="CK863" s="62">
        <v>1.9</v>
      </c>
      <c r="CL863" s="63">
        <f t="shared" si="725"/>
        <v>8.7891754365675947</v>
      </c>
      <c r="CM863" s="62">
        <v>2.4</v>
      </c>
      <c r="CN863" t="s">
        <v>658</v>
      </c>
      <c r="CO863" t="s">
        <v>2716</v>
      </c>
      <c r="CP863" t="s">
        <v>3467</v>
      </c>
      <c r="CQ863" t="s">
        <v>2414</v>
      </c>
      <c r="CR863">
        <v>71</v>
      </c>
      <c r="CS863">
        <v>195</v>
      </c>
      <c r="CT863">
        <v>5</v>
      </c>
      <c r="CU863" t="s">
        <v>3401</v>
      </c>
      <c r="CV863" t="s">
        <v>3090</v>
      </c>
      <c r="CW863"/>
      <c r="CX863"/>
      <c r="CY863"/>
      <c r="CZ863" s="72">
        <v>500000</v>
      </c>
      <c r="DA863">
        <v>0</v>
      </c>
    </row>
    <row r="864" spans="1:105" s="18" customFormat="1" x14ac:dyDescent="0.2">
      <c r="A864" s="38" t="s">
        <v>2452</v>
      </c>
      <c r="B864" t="s">
        <v>962</v>
      </c>
      <c r="C864" t="s">
        <v>962</v>
      </c>
      <c r="D864" s="82" t="s">
        <v>962</v>
      </c>
      <c r="E864" t="str">
        <f t="shared" si="719"/>
        <v xml:space="preserve">Ivanans, Raitis </v>
      </c>
      <c r="F864" t="s">
        <v>196</v>
      </c>
      <c r="G864" t="s">
        <v>1540</v>
      </c>
      <c r="H864">
        <v>66</v>
      </c>
      <c r="I864">
        <v>4</v>
      </c>
      <c r="J864">
        <v>4</v>
      </c>
      <c r="K864">
        <f>I864+J864</f>
        <v>8</v>
      </c>
      <c r="L864">
        <v>-12</v>
      </c>
      <c r="M864">
        <v>140</v>
      </c>
      <c r="N864">
        <v>37</v>
      </c>
      <c r="O864" s="4">
        <f t="shared" si="722"/>
        <v>0.10810810810810811</v>
      </c>
      <c r="P864">
        <v>730</v>
      </c>
      <c r="Q864">
        <v>0</v>
      </c>
      <c r="R864">
        <v>0</v>
      </c>
      <c r="S864">
        <v>0</v>
      </c>
      <c r="T864">
        <v>1</v>
      </c>
      <c r="U864" s="4">
        <f t="shared" si="723"/>
        <v>0</v>
      </c>
      <c r="V864" s="40">
        <v>0</v>
      </c>
      <c r="W864">
        <v>0</v>
      </c>
      <c r="X864">
        <v>0</v>
      </c>
      <c r="Y864">
        <v>0</v>
      </c>
      <c r="Z864">
        <v>0</v>
      </c>
      <c r="AA864">
        <f>I864-W864-Y864</f>
        <v>4</v>
      </c>
      <c r="AB864">
        <f>J864-X864-Z864</f>
        <v>4</v>
      </c>
      <c r="AC864" s="9">
        <f t="shared" si="698"/>
        <v>0</v>
      </c>
      <c r="AD864" s="9">
        <f t="shared" si="699"/>
        <v>0</v>
      </c>
      <c r="AE864" s="9">
        <f t="shared" si="700"/>
        <v>0</v>
      </c>
      <c r="AF864" s="9">
        <f t="shared" si="701"/>
        <v>0</v>
      </c>
      <c r="AG864" s="9">
        <f t="shared" si="702"/>
        <v>10.544429392596934</v>
      </c>
      <c r="AH864" s="9">
        <f t="shared" si="703"/>
        <v>10.544429392596934</v>
      </c>
      <c r="AI864" s="6">
        <f t="shared" si="704"/>
        <v>1.3180536740746165</v>
      </c>
      <c r="AJ864" s="6">
        <f t="shared" si="705"/>
        <v>0</v>
      </c>
      <c r="AK864" s="6">
        <f t="shared" si="706"/>
        <v>0</v>
      </c>
      <c r="AL864" s="6">
        <f t="shared" si="707"/>
        <v>2.8997180829641565</v>
      </c>
      <c r="AM864" s="6">
        <f t="shared" si="708"/>
        <v>0</v>
      </c>
      <c r="AN864" s="6">
        <f t="shared" si="709"/>
        <v>0</v>
      </c>
      <c r="AO864" s="32">
        <v>455.21666666666664</v>
      </c>
      <c r="AP864" s="32">
        <v>4.9666666666666668</v>
      </c>
      <c r="AQ864" s="32">
        <v>0.6333333333333333</v>
      </c>
      <c r="AR864" s="32">
        <v>460.81666666666661</v>
      </c>
      <c r="AS864" s="40">
        <v>10</v>
      </c>
      <c r="AT864" s="40">
        <v>101</v>
      </c>
      <c r="AU864" s="40">
        <v>18</v>
      </c>
      <c r="AV864" s="40">
        <v>10</v>
      </c>
      <c r="AW864" s="40">
        <v>5</v>
      </c>
      <c r="AX864" s="9">
        <f t="shared" si="710"/>
        <v>1.3020362400086805</v>
      </c>
      <c r="AY864" s="9">
        <f t="shared" si="711"/>
        <v>13.150566024087672</v>
      </c>
      <c r="AZ864" s="9">
        <f t="shared" si="712"/>
        <v>2.343665232015625</v>
      </c>
      <c r="BA864" s="9">
        <f t="shared" si="713"/>
        <v>1.3020362400086805</v>
      </c>
      <c r="BB864" s="9">
        <f t="shared" si="714"/>
        <v>0.65101812000434023</v>
      </c>
      <c r="BC864" s="9">
        <f t="shared" si="715"/>
        <v>6.8972222222222221</v>
      </c>
      <c r="BD864" s="9">
        <f t="shared" si="716"/>
        <v>9.5959595959595953E-3</v>
      </c>
      <c r="BE864" s="9">
        <f t="shared" si="717"/>
        <v>7.5252525252525251E-2</v>
      </c>
      <c r="BF864" s="3">
        <v>10</v>
      </c>
      <c r="BG864" s="3">
        <v>0</v>
      </c>
      <c r="BH864" s="3">
        <v>0</v>
      </c>
      <c r="BI864" s="3">
        <v>10</v>
      </c>
      <c r="BJ864" s="3">
        <v>22</v>
      </c>
      <c r="BK864" s="3">
        <v>0</v>
      </c>
      <c r="BL864" s="3">
        <v>0</v>
      </c>
      <c r="BM864" s="3">
        <v>22</v>
      </c>
      <c r="BN864" s="34">
        <f t="shared" si="726"/>
        <v>-12.349226971500089</v>
      </c>
      <c r="BO864" s="34">
        <f t="shared" si="727"/>
        <v>-53.597136843285867</v>
      </c>
      <c r="BP864" s="34">
        <v>0.65056184503467085</v>
      </c>
      <c r="BQ864" s="34">
        <v>-0.26112279172179947</v>
      </c>
      <c r="BR864" s="34">
        <v>0.30425766348257732</v>
      </c>
      <c r="BS864" s="34">
        <v>-7.7416337736969975E-3</v>
      </c>
      <c r="BT864" s="34">
        <v>0</v>
      </c>
      <c r="BU864" s="34">
        <f t="shared" si="728"/>
        <v>0.68595508302175168</v>
      </c>
      <c r="BV864" s="34">
        <f t="shared" si="729"/>
        <v>2.9771279237082791</v>
      </c>
      <c r="BW864" s="34">
        <v>3.3486960005394701</v>
      </c>
      <c r="BX864" s="34">
        <v>1.4918788879194374E-2</v>
      </c>
      <c r="BY864" s="34">
        <v>7.6670225706611417E-2</v>
      </c>
      <c r="BZ864" s="34">
        <v>-16.475467069647117</v>
      </c>
      <c r="CA864" s="34">
        <f t="shared" si="730"/>
        <v>-13.03518205452184</v>
      </c>
      <c r="CB864" s="34">
        <f t="shared" si="731"/>
        <v>-56.574264766994141</v>
      </c>
      <c r="CC864" s="15">
        <v>18</v>
      </c>
      <c r="CD864" s="7">
        <v>165000</v>
      </c>
      <c r="CE864" s="68">
        <f t="shared" si="718"/>
        <v>165000</v>
      </c>
      <c r="CF864" s="9">
        <v>10.5</v>
      </c>
      <c r="CG864" s="9">
        <v>10.199999999999999</v>
      </c>
      <c r="CH864" s="9">
        <v>-7.9</v>
      </c>
      <c r="CI864" s="9">
        <v>-2</v>
      </c>
      <c r="CJ864" s="9">
        <f t="shared" si="724"/>
        <v>-8.5760228693943201</v>
      </c>
      <c r="CK864" s="9">
        <v>-0.7</v>
      </c>
      <c r="CL864" s="9">
        <f t="shared" si="725"/>
        <v>-3.0016080042880118</v>
      </c>
      <c r="CM864" s="9">
        <v>-2.7</v>
      </c>
      <c r="CN864" t="s">
        <v>1108</v>
      </c>
      <c r="CO864" t="s">
        <v>1109</v>
      </c>
      <c r="CP864" t="s">
        <v>2387</v>
      </c>
      <c r="CQ864" t="s">
        <v>1110</v>
      </c>
      <c r="CR864">
        <v>75</v>
      </c>
      <c r="CS864">
        <v>263</v>
      </c>
      <c r="CT864"/>
      <c r="CU864" t="s">
        <v>3400</v>
      </c>
      <c r="CV864" t="s">
        <v>2382</v>
      </c>
      <c r="CW864">
        <v>0</v>
      </c>
      <c r="CX864">
        <v>0</v>
      </c>
      <c r="CY864">
        <v>0</v>
      </c>
      <c r="CZ864" s="70"/>
      <c r="DA864">
        <v>0</v>
      </c>
    </row>
    <row r="865" spans="1:105" x14ac:dyDescent="0.2">
      <c r="A865" s="44" t="s">
        <v>2372</v>
      </c>
      <c r="B865" s="43" t="s">
        <v>962</v>
      </c>
      <c r="C865" s="43" t="s">
        <v>962</v>
      </c>
      <c r="D865" s="82" t="s">
        <v>962</v>
      </c>
      <c r="E865" s="42" t="str">
        <f t="shared" si="719"/>
        <v xml:space="preserve">Ivanans, Raitis </v>
      </c>
      <c r="F865" s="42" t="s">
        <v>196</v>
      </c>
      <c r="G865" s="45" t="s">
        <v>1540</v>
      </c>
      <c r="H865" s="43">
        <v>73</v>
      </c>
      <c r="I865" s="64">
        <v>6</v>
      </c>
      <c r="J865" s="64">
        <v>2</v>
      </c>
      <c r="K865" s="64">
        <v>8</v>
      </c>
      <c r="L865" s="43">
        <v>-10</v>
      </c>
      <c r="M865">
        <v>134</v>
      </c>
      <c r="N865">
        <v>48</v>
      </c>
      <c r="O865" s="4">
        <f t="shared" si="722"/>
        <v>0.125</v>
      </c>
      <c r="Q865">
        <v>0</v>
      </c>
      <c r="R865">
        <v>0</v>
      </c>
      <c r="S865">
        <v>0</v>
      </c>
      <c r="T865">
        <v>0</v>
      </c>
      <c r="U865" s="4">
        <f t="shared" si="723"/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6</v>
      </c>
      <c r="AB865">
        <v>2</v>
      </c>
      <c r="AC865" s="9">
        <f t="shared" si="698"/>
        <v>0</v>
      </c>
      <c r="AD865" s="9">
        <f t="shared" si="699"/>
        <v>0</v>
      </c>
      <c r="AE865" s="9">
        <f t="shared" si="700"/>
        <v>0</v>
      </c>
      <c r="AF865" s="9">
        <f t="shared" si="701"/>
        <v>0</v>
      </c>
      <c r="AG865" s="9">
        <f t="shared" si="702"/>
        <v>13.317713792465627</v>
      </c>
      <c r="AH865" s="9">
        <f t="shared" si="703"/>
        <v>4.4392379308218759</v>
      </c>
      <c r="AI865" s="58">
        <f t="shared" si="704"/>
        <v>1.5537332757876565</v>
      </c>
      <c r="AJ865" s="58">
        <f t="shared" si="705"/>
        <v>0</v>
      </c>
      <c r="AK865" s="58">
        <f t="shared" si="706"/>
        <v>0</v>
      </c>
      <c r="AL865" s="58">
        <f t="shared" si="707"/>
        <v>2.6635427584931257</v>
      </c>
      <c r="AM865" s="58">
        <f t="shared" si="708"/>
        <v>0</v>
      </c>
      <c r="AN865" s="58">
        <f t="shared" si="709"/>
        <v>0</v>
      </c>
      <c r="AO865" s="56">
        <v>540.63333333333333</v>
      </c>
      <c r="AP865" s="56">
        <v>5.3166666666666664</v>
      </c>
      <c r="AQ865" s="56">
        <v>1.6333333333333333</v>
      </c>
      <c r="AR865" s="57">
        <f>SUM(AO865:AQ865)</f>
        <v>547.58333333333337</v>
      </c>
      <c r="AS865">
        <v>11</v>
      </c>
      <c r="AT865">
        <v>139</v>
      </c>
      <c r="AU865">
        <v>6</v>
      </c>
      <c r="AV865">
        <v>19</v>
      </c>
      <c r="AW865">
        <v>4</v>
      </c>
      <c r="AX865" s="9">
        <f t="shared" si="710"/>
        <v>1.2052959975650586</v>
      </c>
      <c r="AY865" s="9">
        <f t="shared" si="711"/>
        <v>15.230558514685738</v>
      </c>
      <c r="AZ865" s="9">
        <f t="shared" si="712"/>
        <v>0.65743418049003188</v>
      </c>
      <c r="BA865" s="9">
        <f t="shared" si="713"/>
        <v>2.0818749048851011</v>
      </c>
      <c r="BB865" s="9">
        <f t="shared" si="714"/>
        <v>0.43828945366002126</v>
      </c>
      <c r="BC865" s="33">
        <f t="shared" si="715"/>
        <v>7.4059360730593609</v>
      </c>
      <c r="BD865" s="33">
        <f t="shared" si="716"/>
        <v>2.2374429223744292E-2</v>
      </c>
      <c r="BE865" s="33">
        <f t="shared" si="717"/>
        <v>7.2831050228310504E-2</v>
      </c>
      <c r="BF865" s="42">
        <f>BI865-BG865-BH865</f>
        <v>14</v>
      </c>
      <c r="BG865" s="43">
        <v>0</v>
      </c>
      <c r="BH865" s="43">
        <v>0</v>
      </c>
      <c r="BI865" s="43">
        <v>14</v>
      </c>
      <c r="BJ865" s="42">
        <f>BM865-BK865-BL865</f>
        <v>24</v>
      </c>
      <c r="BK865" s="43">
        <v>0</v>
      </c>
      <c r="BL865" s="43">
        <v>0</v>
      </c>
      <c r="BM865" s="43">
        <v>24</v>
      </c>
      <c r="BN865" s="34">
        <f t="shared" si="726"/>
        <v>-7.006017314880733</v>
      </c>
      <c r="BO865" s="34">
        <f t="shared" si="727"/>
        <v>-25.588862510597714</v>
      </c>
      <c r="BP865" s="33">
        <v>2.2494462968421267</v>
      </c>
      <c r="BQ865" s="33">
        <v>-0.25817772333157668</v>
      </c>
      <c r="BR865" s="33">
        <v>-0.91178460918314597</v>
      </c>
      <c r="BS865" s="33">
        <v>-2.3683893459844996E-2</v>
      </c>
      <c r="BT865" s="33">
        <v>0</v>
      </c>
      <c r="BU865" s="9">
        <f t="shared" si="728"/>
        <v>1.055800070867559</v>
      </c>
      <c r="BV865" s="34">
        <f t="shared" si="729"/>
        <v>3.8562169686229515</v>
      </c>
      <c r="BW865" s="33">
        <v>3.02918052379249</v>
      </c>
      <c r="BX865" s="33">
        <v>1.5047461637852279E-2</v>
      </c>
      <c r="BY865" s="33">
        <v>0.15814500152000255</v>
      </c>
      <c r="BZ865" s="33">
        <v>-11.264190372698637</v>
      </c>
      <c r="CA865" s="9">
        <f t="shared" si="730"/>
        <v>-8.0618173857482915</v>
      </c>
      <c r="CB865" s="34">
        <f t="shared" si="731"/>
        <v>-29.445079479220666</v>
      </c>
      <c r="CC865" s="47">
        <v>22.939271999999999</v>
      </c>
      <c r="CD865">
        <v>165000</v>
      </c>
      <c r="CE865" s="68">
        <f t="shared" si="718"/>
        <v>165000</v>
      </c>
      <c r="CF865" s="62">
        <v>11.9</v>
      </c>
      <c r="CG865" s="62">
        <v>11.8</v>
      </c>
      <c r="CH865" s="62">
        <v>-6.1</v>
      </c>
      <c r="CI865" s="62">
        <v>-1.9</v>
      </c>
      <c r="CJ865" s="63">
        <f t="shared" si="724"/>
        <v>-6.8526088001923542</v>
      </c>
      <c r="CK865" s="62">
        <v>-0.6</v>
      </c>
      <c r="CL865" s="63">
        <f t="shared" si="725"/>
        <v>-2.1639817263765329</v>
      </c>
      <c r="CM865" s="62">
        <v>-2.5</v>
      </c>
      <c r="CN865" t="s">
        <v>680</v>
      </c>
      <c r="CO865" t="s">
        <v>3275</v>
      </c>
      <c r="CQ865" t="s">
        <v>3276</v>
      </c>
      <c r="CR865">
        <v>75</v>
      </c>
      <c r="CS865">
        <v>263</v>
      </c>
      <c r="CT865">
        <v>41</v>
      </c>
      <c r="CU865" t="s">
        <v>3402</v>
      </c>
      <c r="CZ865" s="72">
        <v>475000</v>
      </c>
      <c r="DA865">
        <v>0</v>
      </c>
    </row>
    <row r="866" spans="1:105" x14ac:dyDescent="0.2">
      <c r="A866" s="38" t="s">
        <v>2452</v>
      </c>
      <c r="B866" t="s">
        <v>962</v>
      </c>
      <c r="C866" t="s">
        <v>962</v>
      </c>
      <c r="D866" t="s">
        <v>962</v>
      </c>
      <c r="E866" t="str">
        <f t="shared" si="719"/>
        <v xml:space="preserve">Thornton, Scott </v>
      </c>
      <c r="F866" t="s">
        <v>937</v>
      </c>
      <c r="G866" t="s">
        <v>1540</v>
      </c>
      <c r="H866">
        <v>58</v>
      </c>
      <c r="I866">
        <v>7</v>
      </c>
      <c r="J866">
        <v>6</v>
      </c>
      <c r="K866">
        <f>I866+J866</f>
        <v>13</v>
      </c>
      <c r="L866">
        <v>-15</v>
      </c>
      <c r="M866">
        <v>85</v>
      </c>
      <c r="N866">
        <v>65</v>
      </c>
      <c r="O866" s="4">
        <f t="shared" si="722"/>
        <v>0.1076923076923077</v>
      </c>
      <c r="P866">
        <v>1083</v>
      </c>
      <c r="Q866">
        <v>0</v>
      </c>
      <c r="R866">
        <v>0</v>
      </c>
      <c r="S866">
        <v>84</v>
      </c>
      <c r="T866">
        <v>61</v>
      </c>
      <c r="U866" s="4">
        <f t="shared" si="723"/>
        <v>0.57931034482758625</v>
      </c>
      <c r="V866" s="40">
        <v>4.3</v>
      </c>
      <c r="W866">
        <v>0</v>
      </c>
      <c r="X866">
        <v>1</v>
      </c>
      <c r="Y866">
        <v>1</v>
      </c>
      <c r="Z866">
        <v>1</v>
      </c>
      <c r="AA866">
        <f>I866-W866-Y866</f>
        <v>6</v>
      </c>
      <c r="AB866">
        <f>J866-X866-Z866</f>
        <v>4</v>
      </c>
      <c r="AC866" s="9">
        <f t="shared" si="698"/>
        <v>0</v>
      </c>
      <c r="AD866" s="9">
        <f t="shared" si="699"/>
        <v>22.613065326633162</v>
      </c>
      <c r="AE866" s="9">
        <f t="shared" si="700"/>
        <v>2.5502975347123829</v>
      </c>
      <c r="AF866" s="9">
        <f t="shared" si="701"/>
        <v>2.5502975347123829</v>
      </c>
      <c r="AG866" s="9">
        <f t="shared" si="702"/>
        <v>12.245592153750211</v>
      </c>
      <c r="AH866" s="9">
        <f t="shared" si="703"/>
        <v>8.1637281025001407</v>
      </c>
      <c r="AI866" s="6">
        <f t="shared" si="704"/>
        <v>1.5306990192187766</v>
      </c>
      <c r="AJ866" s="6">
        <f t="shared" si="705"/>
        <v>4.5226130653266328</v>
      </c>
      <c r="AK866" s="6">
        <f t="shared" si="706"/>
        <v>1.020119013884953</v>
      </c>
      <c r="AL866" s="6">
        <f t="shared" si="707"/>
        <v>3.1634446397188047</v>
      </c>
      <c r="AM866" s="6">
        <f t="shared" si="708"/>
        <v>4.5226130653266328</v>
      </c>
      <c r="AN866" s="6">
        <f t="shared" si="709"/>
        <v>7.1408330971946716</v>
      </c>
      <c r="AO866" s="32">
        <v>587.9666666666667</v>
      </c>
      <c r="AP866" s="32">
        <v>13.266666666666667</v>
      </c>
      <c r="AQ866" s="32">
        <v>117.63333333333335</v>
      </c>
      <c r="AR866" s="32">
        <v>718.86666666666667</v>
      </c>
      <c r="AS866" s="40">
        <v>32</v>
      </c>
      <c r="AT866" s="40">
        <v>49</v>
      </c>
      <c r="AU866" s="40">
        <v>16</v>
      </c>
      <c r="AV866" s="40">
        <v>17</v>
      </c>
      <c r="AW866" s="40">
        <v>10</v>
      </c>
      <c r="AX866" s="9">
        <f t="shared" si="710"/>
        <v>2.6708708151720302</v>
      </c>
      <c r="AY866" s="9">
        <f t="shared" si="711"/>
        <v>4.0897709357321714</v>
      </c>
      <c r="AZ866" s="9">
        <f t="shared" si="712"/>
        <v>1.3354354075860151</v>
      </c>
      <c r="BA866" s="9">
        <f t="shared" si="713"/>
        <v>1.4189001205601408</v>
      </c>
      <c r="BB866" s="9">
        <f t="shared" si="714"/>
        <v>0.83464712974125932</v>
      </c>
      <c r="BC866" s="9">
        <f t="shared" si="715"/>
        <v>10.13735632183908</v>
      </c>
      <c r="BD866" s="9">
        <f t="shared" si="716"/>
        <v>2.0281609195402304</v>
      </c>
      <c r="BE866" s="9">
        <f t="shared" si="717"/>
        <v>0.22873563218390805</v>
      </c>
      <c r="BF866" s="3">
        <v>15</v>
      </c>
      <c r="BG866" s="3">
        <v>1</v>
      </c>
      <c r="BH866" s="3">
        <v>2</v>
      </c>
      <c r="BI866" s="3">
        <v>18</v>
      </c>
      <c r="BJ866" s="3">
        <v>31</v>
      </c>
      <c r="BK866" s="3">
        <v>1</v>
      </c>
      <c r="BL866" s="3">
        <v>14</v>
      </c>
      <c r="BM866" s="3">
        <v>46</v>
      </c>
      <c r="BN866" s="34">
        <f t="shared" si="726"/>
        <v>9.2026178506185516</v>
      </c>
      <c r="BO866" s="34">
        <f t="shared" si="727"/>
        <v>25.603128583748173</v>
      </c>
      <c r="BP866" s="34">
        <v>1.0028084277717562</v>
      </c>
      <c r="BQ866" s="34">
        <v>5.543400557582014E-3</v>
      </c>
      <c r="BR866" s="34">
        <v>0.47463711314443652</v>
      </c>
      <c r="BS866" s="34">
        <v>1.6671831008667384</v>
      </c>
      <c r="BT866" s="34">
        <v>0</v>
      </c>
      <c r="BU866" s="34">
        <f t="shared" si="728"/>
        <v>3.1501720423405128</v>
      </c>
      <c r="BV866" s="34">
        <f t="shared" si="729"/>
        <v>8.7642735111022336</v>
      </c>
      <c r="BW866" s="34">
        <v>3.3496793866780399</v>
      </c>
      <c r="BX866" s="34">
        <v>-0.18348554193064448</v>
      </c>
      <c r="BY866" s="34">
        <v>4.4828795701433579</v>
      </c>
      <c r="BZ866" s="34">
        <v>-1.5966276066127141</v>
      </c>
      <c r="CA866" s="34">
        <f t="shared" si="730"/>
        <v>6.0524458082780388</v>
      </c>
      <c r="CB866" s="34">
        <f t="shared" si="731"/>
        <v>16.838855072645938</v>
      </c>
      <c r="CC866" s="15">
        <v>22</v>
      </c>
      <c r="CD866" s="7">
        <v>165000</v>
      </c>
      <c r="CE866" s="68">
        <f t="shared" si="718"/>
        <v>165000</v>
      </c>
      <c r="CF866" s="9">
        <v>13.6</v>
      </c>
      <c r="CG866" s="9">
        <v>16.399999999999999</v>
      </c>
      <c r="CH866" s="9">
        <v>-9.4</v>
      </c>
      <c r="CI866" s="9">
        <v>-1.6</v>
      </c>
      <c r="CJ866" s="9">
        <f t="shared" si="724"/>
        <v>-3.7657396147962183</v>
      </c>
      <c r="CK866" s="9">
        <v>-0.6</v>
      </c>
      <c r="CL866" s="9">
        <f t="shared" si="725"/>
        <v>-1.4121523555485818</v>
      </c>
      <c r="CM866" s="9">
        <v>-2.2000000000000002</v>
      </c>
      <c r="CN866" t="s">
        <v>3623</v>
      </c>
      <c r="CO866" t="s">
        <v>2233</v>
      </c>
      <c r="CP866" t="s">
        <v>2427</v>
      </c>
      <c r="CQ866" t="s">
        <v>2400</v>
      </c>
      <c r="CR866">
        <v>75</v>
      </c>
      <c r="CS866">
        <v>220</v>
      </c>
      <c r="CU866" t="s">
        <v>3402</v>
      </c>
      <c r="CV866" t="s">
        <v>2382</v>
      </c>
      <c r="CW866">
        <v>0</v>
      </c>
      <c r="CX866">
        <v>0</v>
      </c>
      <c r="CY866">
        <v>0</v>
      </c>
      <c r="CZ866" s="70"/>
      <c r="DA866">
        <v>0</v>
      </c>
    </row>
    <row r="867" spans="1:105" x14ac:dyDescent="0.2">
      <c r="A867" s="44" t="s">
        <v>2372</v>
      </c>
      <c r="B867" s="43" t="s">
        <v>962</v>
      </c>
      <c r="C867" s="43" t="s">
        <v>962</v>
      </c>
      <c r="D867" s="42" t="s">
        <v>962</v>
      </c>
      <c r="E867" s="42" t="str">
        <f t="shared" si="719"/>
        <v xml:space="preserve">Thornton, Scott </v>
      </c>
      <c r="F867" s="42" t="s">
        <v>937</v>
      </c>
      <c r="G867" s="45" t="s">
        <v>1540</v>
      </c>
      <c r="H867" s="43">
        <v>47</v>
      </c>
      <c r="I867" s="64">
        <v>5</v>
      </c>
      <c r="J867" s="64">
        <v>3</v>
      </c>
      <c r="K867" s="64">
        <v>8</v>
      </c>
      <c r="L867" s="43">
        <v>1</v>
      </c>
      <c r="M867">
        <v>39</v>
      </c>
      <c r="N867">
        <v>35</v>
      </c>
      <c r="O867" s="4">
        <f t="shared" si="722"/>
        <v>0.14285714285714285</v>
      </c>
      <c r="Q867">
        <v>1</v>
      </c>
      <c r="R867">
        <v>0</v>
      </c>
      <c r="S867">
        <v>18</v>
      </c>
      <c r="T867">
        <v>22</v>
      </c>
      <c r="U867" s="4">
        <f t="shared" si="723"/>
        <v>0.45</v>
      </c>
      <c r="V867">
        <v>1.5</v>
      </c>
      <c r="W867">
        <v>0</v>
      </c>
      <c r="X867">
        <v>0</v>
      </c>
      <c r="Y867">
        <v>0</v>
      </c>
      <c r="Z867">
        <v>0</v>
      </c>
      <c r="AA867">
        <v>5</v>
      </c>
      <c r="AB867">
        <v>3</v>
      </c>
      <c r="AC867" s="9">
        <f t="shared" si="698"/>
        <v>0</v>
      </c>
      <c r="AD867" s="9">
        <f t="shared" si="699"/>
        <v>0</v>
      </c>
      <c r="AE867" s="9">
        <f t="shared" si="700"/>
        <v>0</v>
      </c>
      <c r="AF867" s="9">
        <f t="shared" si="701"/>
        <v>0</v>
      </c>
      <c r="AG867" s="9">
        <f t="shared" si="702"/>
        <v>14.855162168853678</v>
      </c>
      <c r="AH867" s="9">
        <f t="shared" si="703"/>
        <v>8.9130973013122059</v>
      </c>
      <c r="AI867" s="58">
        <f t="shared" si="704"/>
        <v>2.2282743253280515</v>
      </c>
      <c r="AJ867" s="58">
        <f t="shared" si="705"/>
        <v>0</v>
      </c>
      <c r="AK867" s="58">
        <f t="shared" si="706"/>
        <v>87.804878048780481</v>
      </c>
      <c r="AL867" s="58">
        <f t="shared" si="707"/>
        <v>2.2282743253280515</v>
      </c>
      <c r="AM867" s="58">
        <f t="shared" si="708"/>
        <v>0</v>
      </c>
      <c r="AN867" s="58">
        <f t="shared" si="709"/>
        <v>0</v>
      </c>
      <c r="AO867" s="56">
        <v>403.9</v>
      </c>
      <c r="AP867" s="56">
        <v>8.85</v>
      </c>
      <c r="AQ867" s="56">
        <v>0.68333333333333335</v>
      </c>
      <c r="AR867" s="57">
        <f>SUM(AO867:AQ867)</f>
        <v>413.43333333333334</v>
      </c>
      <c r="AS867">
        <v>14</v>
      </c>
      <c r="AT867">
        <v>49</v>
      </c>
      <c r="AU867">
        <v>19</v>
      </c>
      <c r="AV867">
        <v>24</v>
      </c>
      <c r="AW867">
        <v>7</v>
      </c>
      <c r="AX867" s="9">
        <f t="shared" si="710"/>
        <v>2.0317665081028782</v>
      </c>
      <c r="AY867" s="9">
        <f t="shared" si="711"/>
        <v>7.1111827783600745</v>
      </c>
      <c r="AZ867" s="9">
        <f t="shared" si="712"/>
        <v>2.7573974038539064</v>
      </c>
      <c r="BA867" s="9">
        <f t="shared" si="713"/>
        <v>3.4830282996049342</v>
      </c>
      <c r="BB867" s="9">
        <f t="shared" si="714"/>
        <v>1.0158832540514391</v>
      </c>
      <c r="BC867" s="33">
        <f t="shared" si="715"/>
        <v>8.5936170212765948</v>
      </c>
      <c r="BD867" s="33">
        <f t="shared" si="716"/>
        <v>1.4539007092198582E-2</v>
      </c>
      <c r="BE867" s="33">
        <f t="shared" si="717"/>
        <v>0.18829787234042553</v>
      </c>
      <c r="BF867" s="42">
        <f>BI867-BG867-BH867</f>
        <v>15</v>
      </c>
      <c r="BG867" s="43">
        <v>0</v>
      </c>
      <c r="BH867" s="43">
        <v>1</v>
      </c>
      <c r="BI867" s="43">
        <v>16</v>
      </c>
      <c r="BJ867" s="42">
        <f>BM867-BK867-BL867</f>
        <v>15</v>
      </c>
      <c r="BK867" s="43">
        <v>0</v>
      </c>
      <c r="BL867" s="43">
        <v>0</v>
      </c>
      <c r="BM867" s="43">
        <v>15</v>
      </c>
      <c r="BN867" s="34">
        <f t="shared" si="726"/>
        <v>4.1908628357280726</v>
      </c>
      <c r="BO867" s="34">
        <f t="shared" si="727"/>
        <v>20.273463689727031</v>
      </c>
      <c r="BP867" s="33">
        <v>3.6423766329567635</v>
      </c>
      <c r="BQ867" s="33">
        <v>-0.42975664918202894</v>
      </c>
      <c r="BR867" s="33">
        <v>0.74286674360476257</v>
      </c>
      <c r="BS867" s="33">
        <v>0.344866562233059</v>
      </c>
      <c r="BT867" s="33">
        <v>0</v>
      </c>
      <c r="BU867" s="9">
        <f t="shared" si="728"/>
        <v>4.3003532896125565</v>
      </c>
      <c r="BV867" s="34">
        <f t="shared" si="729"/>
        <v>20.803128063916262</v>
      </c>
      <c r="BW867" s="33">
        <v>3.1361140598267347</v>
      </c>
      <c r="BX867" s="33">
        <v>2.5047655578995489E-2</v>
      </c>
      <c r="BY867" s="33">
        <v>6.6162704717552104E-2</v>
      </c>
      <c r="BZ867" s="33">
        <v>-3.3368148740077666</v>
      </c>
      <c r="CA867" s="9">
        <f t="shared" si="730"/>
        <v>-0.10949045388448431</v>
      </c>
      <c r="CB867" s="34">
        <f t="shared" si="731"/>
        <v>-0.52966437418923307</v>
      </c>
      <c r="CC867" s="47">
        <v>43.997565999999999</v>
      </c>
      <c r="CD867">
        <v>802211</v>
      </c>
      <c r="CE867" s="68">
        <f t="shared" si="718"/>
        <v>1399602.1702127659</v>
      </c>
      <c r="CF867" s="62">
        <v>8.8000000000000007</v>
      </c>
      <c r="CG867" s="62">
        <v>8.6999999999999993</v>
      </c>
      <c r="CH867" s="62">
        <v>4.2</v>
      </c>
      <c r="CI867" s="62">
        <v>-0.7</v>
      </c>
      <c r="CJ867" s="63">
        <f t="shared" si="724"/>
        <v>-3.3099535030341238</v>
      </c>
      <c r="CK867" s="62">
        <v>1.1000000000000001</v>
      </c>
      <c r="CL867" s="63">
        <f t="shared" si="725"/>
        <v>5.2013555047679105</v>
      </c>
      <c r="CM867" s="62">
        <v>0.4</v>
      </c>
      <c r="CN867" t="s">
        <v>740</v>
      </c>
      <c r="CO867" t="s">
        <v>2233</v>
      </c>
      <c r="CP867" t="s">
        <v>2427</v>
      </c>
      <c r="CQ867" t="s">
        <v>2400</v>
      </c>
      <c r="CR867">
        <v>75</v>
      </c>
      <c r="CS867">
        <v>220</v>
      </c>
      <c r="CT867">
        <v>27</v>
      </c>
      <c r="CU867" t="s">
        <v>3402</v>
      </c>
      <c r="CZ867" s="72">
        <v>1500000</v>
      </c>
      <c r="DA867">
        <v>0</v>
      </c>
    </row>
    <row r="868" spans="1:105" x14ac:dyDescent="0.2">
      <c r="A868" s="44" t="s">
        <v>2372</v>
      </c>
      <c r="B868" s="43"/>
      <c r="C868" s="43" t="s">
        <v>962</v>
      </c>
      <c r="D868" s="82" t="s">
        <v>962</v>
      </c>
      <c r="E868" s="42" t="str">
        <f t="shared" si="719"/>
        <v xml:space="preserve">Purcell, Teddy </v>
      </c>
      <c r="F868" s="42" t="s">
        <v>461</v>
      </c>
      <c r="G868" s="45" t="s">
        <v>1528</v>
      </c>
      <c r="H868" s="43">
        <v>10</v>
      </c>
      <c r="I868" s="64">
        <v>1</v>
      </c>
      <c r="J868" s="64">
        <v>2</v>
      </c>
      <c r="K868" s="64">
        <v>3</v>
      </c>
      <c r="L868" s="43">
        <v>2</v>
      </c>
      <c r="M868">
        <v>0</v>
      </c>
      <c r="N868">
        <v>10</v>
      </c>
      <c r="O868" s="4">
        <f t="shared" si="722"/>
        <v>0.1</v>
      </c>
      <c r="Q868">
        <v>0</v>
      </c>
      <c r="R868">
        <v>0</v>
      </c>
      <c r="S868">
        <v>0</v>
      </c>
      <c r="T868">
        <v>0</v>
      </c>
      <c r="U868" s="4">
        <f t="shared" si="723"/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2</v>
      </c>
      <c r="AC868" s="9">
        <f t="shared" si="698"/>
        <v>0</v>
      </c>
      <c r="AD868" s="9">
        <f t="shared" si="699"/>
        <v>0</v>
      </c>
      <c r="AE868" s="9">
        <f t="shared" si="700"/>
        <v>0</v>
      </c>
      <c r="AF868" s="9">
        <f t="shared" si="701"/>
        <v>0</v>
      </c>
      <c r="AG868" s="9">
        <f t="shared" si="702"/>
        <v>10.830324909747292</v>
      </c>
      <c r="AH868" s="9">
        <f t="shared" si="703"/>
        <v>21.660649819494584</v>
      </c>
      <c r="AI868" s="58">
        <f t="shared" si="704"/>
        <v>2.7075812274368234</v>
      </c>
      <c r="AJ868" s="58">
        <f t="shared" si="705"/>
        <v>0</v>
      </c>
      <c r="AK868" s="58">
        <f t="shared" si="706"/>
        <v>0</v>
      </c>
      <c r="AL868" s="58">
        <f t="shared" si="707"/>
        <v>1.6245487364620939</v>
      </c>
      <c r="AM868" s="58">
        <f t="shared" si="708"/>
        <v>0</v>
      </c>
      <c r="AN868" s="58">
        <f t="shared" si="709"/>
        <v>0</v>
      </c>
      <c r="AO868" s="56">
        <v>110.8</v>
      </c>
      <c r="AP868" s="56">
        <v>9.0500000000000007</v>
      </c>
      <c r="AQ868" s="56">
        <v>1.6666666666666666E-2</v>
      </c>
      <c r="AR868" s="57">
        <f>SUM(AO868:AQ868)</f>
        <v>119.86666666666666</v>
      </c>
      <c r="AS868">
        <v>0</v>
      </c>
      <c r="AT868">
        <v>2</v>
      </c>
      <c r="AU868">
        <v>8</v>
      </c>
      <c r="AV868">
        <v>5</v>
      </c>
      <c r="AW868">
        <v>1</v>
      </c>
      <c r="AX868" s="9">
        <f t="shared" si="710"/>
        <v>0</v>
      </c>
      <c r="AY868" s="9">
        <f t="shared" si="711"/>
        <v>1.0011123470522802</v>
      </c>
      <c r="AZ868" s="9">
        <f t="shared" si="712"/>
        <v>4.004449388209121</v>
      </c>
      <c r="BA868" s="9">
        <f t="shared" si="713"/>
        <v>2.5027808676307011</v>
      </c>
      <c r="BB868" s="9">
        <f t="shared" si="714"/>
        <v>0.50055617352614012</v>
      </c>
      <c r="BC868" s="33">
        <f t="shared" si="715"/>
        <v>11.08</v>
      </c>
      <c r="BD868" s="33">
        <f t="shared" si="716"/>
        <v>1.6666666666666666E-3</v>
      </c>
      <c r="BE868" s="33">
        <f t="shared" si="717"/>
        <v>0.90500000000000003</v>
      </c>
      <c r="BF868" s="42">
        <f>BI868-BG868-BH868</f>
        <v>5</v>
      </c>
      <c r="BG868" s="43">
        <v>0</v>
      </c>
      <c r="BH868" s="43">
        <v>0</v>
      </c>
      <c r="BI868" s="43">
        <v>5</v>
      </c>
      <c r="BJ868" s="42">
        <f>BM868-BK868-BL868</f>
        <v>3</v>
      </c>
      <c r="BK868" s="43">
        <v>0</v>
      </c>
      <c r="BL868" s="43">
        <v>0</v>
      </c>
      <c r="BM868" s="43">
        <v>3</v>
      </c>
      <c r="BN868" s="34">
        <f t="shared" si="726"/>
        <v>3.5261689699822987</v>
      </c>
      <c r="BO868" s="34">
        <f t="shared" si="727"/>
        <v>58.834854894031679</v>
      </c>
      <c r="BP868" s="33">
        <v>1.6790917146638242</v>
      </c>
      <c r="BQ868" s="33">
        <v>-0.4394686638528093</v>
      </c>
      <c r="BR868" s="33">
        <v>-0.10966701741273982</v>
      </c>
      <c r="BS868" s="33">
        <v>-2.4167238224331628E-4</v>
      </c>
      <c r="BT868" s="33">
        <v>0</v>
      </c>
      <c r="BU868" s="9">
        <f t="shared" si="728"/>
        <v>1.1297143610160316</v>
      </c>
      <c r="BV868" s="34">
        <f t="shared" si="729"/>
        <v>18.849516590923777</v>
      </c>
      <c r="BW868" s="33">
        <v>1.1925074959879514</v>
      </c>
      <c r="BX868" s="33">
        <v>2.5613704292645107E-2</v>
      </c>
      <c r="BY868" s="33">
        <v>1.6137245053061485E-3</v>
      </c>
      <c r="BZ868" s="33">
        <v>1.1767196841803647</v>
      </c>
      <c r="CA868" s="9">
        <f t="shared" si="730"/>
        <v>2.3964546089662671</v>
      </c>
      <c r="CB868" s="34">
        <f t="shared" si="731"/>
        <v>39.985338303107909</v>
      </c>
      <c r="CE868" s="68">
        <f t="shared" si="718"/>
        <v>165000</v>
      </c>
      <c r="CF868" s="62">
        <v>2.1</v>
      </c>
      <c r="CG868" s="62">
        <v>2.1</v>
      </c>
      <c r="CH868" s="62">
        <v>2.8</v>
      </c>
      <c r="CI868" s="62">
        <v>0.1</v>
      </c>
      <c r="CJ868" s="63">
        <f t="shared" si="724"/>
        <v>1.5511892450879008</v>
      </c>
      <c r="CK868" s="62">
        <v>0.6</v>
      </c>
      <c r="CL868" s="63">
        <f t="shared" si="725"/>
        <v>9.3071354705274025</v>
      </c>
      <c r="CM868" s="62">
        <v>0.7</v>
      </c>
      <c r="CN868" t="s">
        <v>1917</v>
      </c>
      <c r="CO868" t="s">
        <v>3339</v>
      </c>
      <c r="CP868" t="s">
        <v>1847</v>
      </c>
      <c r="CQ868" t="s">
        <v>2400</v>
      </c>
      <c r="CR868">
        <v>75</v>
      </c>
      <c r="CS868">
        <v>177</v>
      </c>
      <c r="CT868">
        <v>54</v>
      </c>
      <c r="CU868" t="s">
        <v>3401</v>
      </c>
      <c r="CV868" t="s">
        <v>3090</v>
      </c>
      <c r="CZ868" s="72">
        <v>1350000</v>
      </c>
      <c r="DA868">
        <v>0</v>
      </c>
    </row>
    <row r="869" spans="1:105" x14ac:dyDescent="0.2">
      <c r="A869" s="38" t="s">
        <v>2452</v>
      </c>
      <c r="B869" t="s">
        <v>969</v>
      </c>
      <c r="C869" t="s">
        <v>962</v>
      </c>
      <c r="D869" s="82" t="s">
        <v>962</v>
      </c>
      <c r="E869" t="str">
        <f t="shared" si="719"/>
        <v xml:space="preserve">Preissing, Tom </v>
      </c>
      <c r="F869" t="s">
        <v>457</v>
      </c>
      <c r="G869" t="s">
        <v>1524</v>
      </c>
      <c r="H869">
        <v>80</v>
      </c>
      <c r="I869">
        <v>7</v>
      </c>
      <c r="J869">
        <v>31</v>
      </c>
      <c r="K869">
        <f>I869+J869</f>
        <v>38</v>
      </c>
      <c r="L869">
        <v>40</v>
      </c>
      <c r="M869">
        <v>18</v>
      </c>
      <c r="N869">
        <v>94</v>
      </c>
      <c r="O869" s="4">
        <f t="shared" si="722"/>
        <v>7.4468085106382975E-2</v>
      </c>
      <c r="P869">
        <v>1606</v>
      </c>
      <c r="Q869">
        <v>0</v>
      </c>
      <c r="R869">
        <v>0</v>
      </c>
      <c r="S869">
        <v>0</v>
      </c>
      <c r="T869">
        <v>0</v>
      </c>
      <c r="U869" s="4">
        <f t="shared" si="723"/>
        <v>0</v>
      </c>
      <c r="V869" s="40">
        <v>0</v>
      </c>
      <c r="W869">
        <v>3</v>
      </c>
      <c r="X869">
        <v>15</v>
      </c>
      <c r="Y869">
        <v>0</v>
      </c>
      <c r="Z869">
        <v>0</v>
      </c>
      <c r="AA869">
        <f>I869-W869-Y869</f>
        <v>4</v>
      </c>
      <c r="AB869">
        <f>J869-X869-Z869</f>
        <v>16</v>
      </c>
      <c r="AC869" s="9">
        <f t="shared" si="698"/>
        <v>3.2459725895647993</v>
      </c>
      <c r="AD869" s="9">
        <f t="shared" si="699"/>
        <v>16.229862947823996</v>
      </c>
      <c r="AE869" s="9">
        <f t="shared" si="700"/>
        <v>0</v>
      </c>
      <c r="AF869" s="9">
        <f t="shared" si="701"/>
        <v>0</v>
      </c>
      <c r="AG869" s="9">
        <f t="shared" si="702"/>
        <v>5.148373257061138</v>
      </c>
      <c r="AH869" s="9">
        <f t="shared" si="703"/>
        <v>20.593493028244552</v>
      </c>
      <c r="AI869" s="6">
        <f t="shared" si="704"/>
        <v>4.1830532713621738</v>
      </c>
      <c r="AJ869" s="6">
        <f t="shared" si="705"/>
        <v>7.5739360423178645</v>
      </c>
      <c r="AK869" s="6">
        <f t="shared" si="706"/>
        <v>5.564142194744977</v>
      </c>
      <c r="AL869" s="6">
        <f t="shared" si="707"/>
        <v>1.4158026456918129</v>
      </c>
      <c r="AM869" s="6">
        <f t="shared" si="708"/>
        <v>0.86559269055061316</v>
      </c>
      <c r="AN869" s="6">
        <f t="shared" si="709"/>
        <v>0</v>
      </c>
      <c r="AO869" s="32">
        <v>932.33333333333326</v>
      </c>
      <c r="AP869" s="32">
        <v>277.26666666666665</v>
      </c>
      <c r="AQ869" s="32">
        <v>10.783333333333333</v>
      </c>
      <c r="AR869" s="32">
        <v>1220.3833333333332</v>
      </c>
      <c r="AS869" s="40">
        <v>52</v>
      </c>
      <c r="AT869" s="40">
        <v>20</v>
      </c>
      <c r="AU869" s="40">
        <v>31</v>
      </c>
      <c r="AV869" s="40">
        <v>32</v>
      </c>
      <c r="AW869" s="40">
        <v>12</v>
      </c>
      <c r="AX869" s="9">
        <f t="shared" si="710"/>
        <v>2.5565737541482871</v>
      </c>
      <c r="AY869" s="9">
        <f t="shared" si="711"/>
        <v>0.983297597749341</v>
      </c>
      <c r="AZ869" s="9">
        <f t="shared" si="712"/>
        <v>1.5241112765114788</v>
      </c>
      <c r="BA869" s="9">
        <f t="shared" si="713"/>
        <v>1.5732761563989459</v>
      </c>
      <c r="BB869" s="9">
        <f t="shared" si="714"/>
        <v>0.58997855864960469</v>
      </c>
      <c r="BC869" s="9">
        <f t="shared" si="715"/>
        <v>11.654166666666665</v>
      </c>
      <c r="BD869" s="9">
        <f t="shared" si="716"/>
        <v>0.13479166666666667</v>
      </c>
      <c r="BE869" s="9">
        <f t="shared" si="717"/>
        <v>3.4658333333333333</v>
      </c>
      <c r="BF869" s="3">
        <v>65</v>
      </c>
      <c r="BG869" s="3">
        <v>35</v>
      </c>
      <c r="BH869" s="3">
        <v>1</v>
      </c>
      <c r="BI869" s="3">
        <v>101</v>
      </c>
      <c r="BJ869" s="3">
        <v>22</v>
      </c>
      <c r="BK869" s="3">
        <v>4</v>
      </c>
      <c r="BL869" s="3">
        <v>0</v>
      </c>
      <c r="BM869" s="3">
        <v>26</v>
      </c>
      <c r="BN869" s="34">
        <f t="shared" si="726"/>
        <v>54.223767480809705</v>
      </c>
      <c r="BO869" s="34">
        <f t="shared" si="727"/>
        <v>88.863500507998381</v>
      </c>
      <c r="BP869" s="34">
        <v>12.628301088747525</v>
      </c>
      <c r="BQ869" s="34">
        <v>7.9448392546968627</v>
      </c>
      <c r="BR869" s="34">
        <v>9.058850848345873E-2</v>
      </c>
      <c r="BS869" s="34">
        <v>-2.4300842353012386E-2</v>
      </c>
      <c r="BT869" s="34">
        <v>0</v>
      </c>
      <c r="BU869" s="34">
        <f t="shared" si="728"/>
        <v>20.639428009574836</v>
      </c>
      <c r="BV869" s="34">
        <f t="shared" si="729"/>
        <v>33.824499967892336</v>
      </c>
      <c r="BW869" s="34">
        <v>24.272766992931409</v>
      </c>
      <c r="BX869" s="34">
        <v>1.5444980012831517</v>
      </c>
      <c r="BY869" s="34">
        <v>1.0259065609105376</v>
      </c>
      <c r="BZ869" s="34">
        <v>6.7411679161097737</v>
      </c>
      <c r="CA869" s="34">
        <f t="shared" si="730"/>
        <v>33.58433947123487</v>
      </c>
      <c r="CB869" s="34">
        <f t="shared" si="731"/>
        <v>55.039000540106038</v>
      </c>
      <c r="CC869" s="15">
        <v>72</v>
      </c>
      <c r="CD869" s="7">
        <v>5144356</v>
      </c>
      <c r="CE869" s="68">
        <f t="shared" si="718"/>
        <v>5272964.8999999994</v>
      </c>
      <c r="CF869" s="9">
        <v>33.6</v>
      </c>
      <c r="CG869" s="9">
        <v>23.4</v>
      </c>
      <c r="CH869" s="9">
        <v>33.1</v>
      </c>
      <c r="CI869" s="9">
        <v>5</v>
      </c>
      <c r="CJ869" s="9">
        <f t="shared" si="724"/>
        <v>6.6293947362605792</v>
      </c>
      <c r="CK869" s="9">
        <v>9.8000000000000007</v>
      </c>
      <c r="CL869" s="9">
        <f t="shared" si="725"/>
        <v>12.993613683070736</v>
      </c>
      <c r="CM869" s="9">
        <v>14.8</v>
      </c>
      <c r="CN869" t="s">
        <v>3586</v>
      </c>
      <c r="CO869" t="s">
        <v>3587</v>
      </c>
      <c r="CP869" t="s">
        <v>2959</v>
      </c>
      <c r="CQ869" t="s">
        <v>2414</v>
      </c>
      <c r="CR869">
        <v>72</v>
      </c>
      <c r="CS869">
        <v>198</v>
      </c>
      <c r="CT869">
        <v>42</v>
      </c>
      <c r="CU869" t="s">
        <v>3401</v>
      </c>
      <c r="CV869" t="s">
        <v>2382</v>
      </c>
      <c r="CW869">
        <v>0</v>
      </c>
      <c r="CX869">
        <v>0</v>
      </c>
      <c r="CY869">
        <v>0</v>
      </c>
      <c r="CZ869" s="70"/>
      <c r="DA869">
        <v>0</v>
      </c>
    </row>
    <row r="870" spans="1:105" x14ac:dyDescent="0.2">
      <c r="A870" s="44" t="s">
        <v>2372</v>
      </c>
      <c r="B870" s="43" t="s">
        <v>969</v>
      </c>
      <c r="C870" s="43" t="s">
        <v>962</v>
      </c>
      <c r="D870" s="82" t="s">
        <v>962</v>
      </c>
      <c r="E870" s="42" t="str">
        <f t="shared" si="719"/>
        <v xml:space="preserve">Preissing, Tom </v>
      </c>
      <c r="F870" s="42" t="s">
        <v>457</v>
      </c>
      <c r="G870" s="45" t="s">
        <v>2374</v>
      </c>
      <c r="H870" s="43">
        <v>77</v>
      </c>
      <c r="I870" s="64">
        <v>8</v>
      </c>
      <c r="J870" s="64">
        <v>16</v>
      </c>
      <c r="K870" s="64">
        <v>24</v>
      </c>
      <c r="L870" s="43">
        <v>-6</v>
      </c>
      <c r="M870">
        <v>16</v>
      </c>
      <c r="N870">
        <v>93</v>
      </c>
      <c r="O870" s="4">
        <f t="shared" si="722"/>
        <v>8.6021505376344093E-2</v>
      </c>
      <c r="Q870">
        <v>1</v>
      </c>
      <c r="R870">
        <v>0</v>
      </c>
      <c r="S870">
        <v>2</v>
      </c>
      <c r="T870">
        <v>7</v>
      </c>
      <c r="U870" s="4">
        <f t="shared" si="723"/>
        <v>0.22222222222222221</v>
      </c>
      <c r="V870">
        <v>0.2</v>
      </c>
      <c r="W870">
        <v>6</v>
      </c>
      <c r="X870">
        <v>4</v>
      </c>
      <c r="Y870">
        <v>0</v>
      </c>
      <c r="Z870">
        <v>0</v>
      </c>
      <c r="AA870">
        <v>2</v>
      </c>
      <c r="AB870">
        <v>12</v>
      </c>
      <c r="AC870" s="9">
        <f t="shared" si="698"/>
        <v>8.5429520645467498</v>
      </c>
      <c r="AD870" s="9">
        <f t="shared" si="699"/>
        <v>5.6953013763644993</v>
      </c>
      <c r="AE870" s="9">
        <f t="shared" si="700"/>
        <v>0</v>
      </c>
      <c r="AF870" s="9">
        <f t="shared" si="701"/>
        <v>0</v>
      </c>
      <c r="AG870" s="9">
        <f t="shared" si="702"/>
        <v>2.1977351118708222</v>
      </c>
      <c r="AH870" s="9">
        <f t="shared" si="703"/>
        <v>13.186410671224932</v>
      </c>
      <c r="AI870" s="58">
        <f t="shared" si="704"/>
        <v>2.5823387564482161</v>
      </c>
      <c r="AJ870" s="58">
        <f t="shared" si="705"/>
        <v>4.8410061699098241</v>
      </c>
      <c r="AK870" s="58">
        <f t="shared" si="706"/>
        <v>2.4236983842010771</v>
      </c>
      <c r="AL870" s="58">
        <f t="shared" si="707"/>
        <v>3.0218857788223805</v>
      </c>
      <c r="AM870" s="58">
        <f t="shared" si="708"/>
        <v>0.28476506881822494</v>
      </c>
      <c r="AN870" s="58">
        <f t="shared" si="709"/>
        <v>8.8868940754039496</v>
      </c>
      <c r="AO870" s="56">
        <v>1092.0333333333333</v>
      </c>
      <c r="AP870" s="56">
        <v>210.7</v>
      </c>
      <c r="AQ870" s="56">
        <v>74.266666666666666</v>
      </c>
      <c r="AR870" s="57">
        <f>SUM(AO870:AQ870)</f>
        <v>1377</v>
      </c>
      <c r="AS870">
        <v>42</v>
      </c>
      <c r="AT870">
        <v>22</v>
      </c>
      <c r="AU870">
        <v>44</v>
      </c>
      <c r="AV870">
        <v>45</v>
      </c>
      <c r="AW870">
        <v>16</v>
      </c>
      <c r="AX870" s="9">
        <f t="shared" si="710"/>
        <v>1.8300653594771241</v>
      </c>
      <c r="AY870" s="9">
        <f t="shared" si="711"/>
        <v>0.95860566448801743</v>
      </c>
      <c r="AZ870" s="9">
        <f t="shared" si="712"/>
        <v>1.9172113289760349</v>
      </c>
      <c r="BA870" s="9">
        <f t="shared" si="713"/>
        <v>1.9607843137254903</v>
      </c>
      <c r="BB870" s="9">
        <f t="shared" si="714"/>
        <v>0.69716775599128544</v>
      </c>
      <c r="BC870" s="33">
        <f t="shared" si="715"/>
        <v>14.182251082251081</v>
      </c>
      <c r="BD870" s="33">
        <f t="shared" si="716"/>
        <v>0.96450216450216453</v>
      </c>
      <c r="BE870" s="33">
        <f t="shared" si="717"/>
        <v>2.7363636363636363</v>
      </c>
      <c r="BF870" s="42">
        <f>BI870-BG870-BH870</f>
        <v>47</v>
      </c>
      <c r="BG870" s="43">
        <v>17</v>
      </c>
      <c r="BH870" s="43">
        <v>3</v>
      </c>
      <c r="BI870" s="43">
        <v>67</v>
      </c>
      <c r="BJ870" s="42">
        <f>BM870-BK870-BL870</f>
        <v>55</v>
      </c>
      <c r="BK870" s="43">
        <v>1</v>
      </c>
      <c r="BL870" s="43">
        <v>11</v>
      </c>
      <c r="BM870" s="43">
        <v>67</v>
      </c>
      <c r="BN870" s="34">
        <f t="shared" si="726"/>
        <v>34.995453702485626</v>
      </c>
      <c r="BO870" s="34">
        <f t="shared" si="727"/>
        <v>50.828545682622554</v>
      </c>
      <c r="BP870" s="33">
        <v>6.0676948244435156</v>
      </c>
      <c r="BQ870" s="33">
        <v>7.2364140766656053</v>
      </c>
      <c r="BR870" s="33">
        <v>-1.979355000279386</v>
      </c>
      <c r="BS870" s="33">
        <v>-0.20469309313817077</v>
      </c>
      <c r="BT870" s="33">
        <v>0</v>
      </c>
      <c r="BU870" s="9">
        <f t="shared" si="728"/>
        <v>11.120060807691564</v>
      </c>
      <c r="BV870" s="34">
        <f t="shared" si="729"/>
        <v>16.151141332885352</v>
      </c>
      <c r="BW870" s="33">
        <v>10.471236915158368</v>
      </c>
      <c r="BX870" s="33">
        <v>3.4068610525819221</v>
      </c>
      <c r="BY870" s="33">
        <v>1.4097171183004702</v>
      </c>
      <c r="BZ870" s="33">
        <v>8.5875778087533021</v>
      </c>
      <c r="CA870" s="9">
        <f t="shared" si="730"/>
        <v>23.875392894794061</v>
      </c>
      <c r="CB870" s="34">
        <f t="shared" si="731"/>
        <v>34.677404349737202</v>
      </c>
      <c r="CC870" s="47">
        <v>43.217514000000001</v>
      </c>
      <c r="CD870">
        <v>1856748</v>
      </c>
      <c r="CE870" s="68">
        <f t="shared" si="718"/>
        <v>1977316.0519480519</v>
      </c>
      <c r="CF870" s="62">
        <v>29.2</v>
      </c>
      <c r="CG870" s="62">
        <v>29.1</v>
      </c>
      <c r="CH870" s="62">
        <v>3.9</v>
      </c>
      <c r="CI870" s="62">
        <v>2.6</v>
      </c>
      <c r="CJ870" s="63">
        <f t="shared" si="724"/>
        <v>3.1288232816542654</v>
      </c>
      <c r="CK870" s="62">
        <v>2.4</v>
      </c>
      <c r="CL870" s="63">
        <f t="shared" si="725"/>
        <v>2.8881445676808597</v>
      </c>
      <c r="CM870" s="62">
        <v>5</v>
      </c>
      <c r="CN870" t="s">
        <v>813</v>
      </c>
      <c r="CO870" t="s">
        <v>814</v>
      </c>
      <c r="CP870" t="s">
        <v>2959</v>
      </c>
      <c r="CQ870" t="s">
        <v>2414</v>
      </c>
      <c r="CR870">
        <v>72</v>
      </c>
      <c r="CS870">
        <v>198</v>
      </c>
      <c r="CT870">
        <v>42</v>
      </c>
      <c r="CU870" t="s">
        <v>3401</v>
      </c>
      <c r="CZ870" s="72">
        <v>2750000</v>
      </c>
      <c r="DA870">
        <v>0</v>
      </c>
    </row>
    <row r="871" spans="1:105" x14ac:dyDescent="0.2">
      <c r="A871" s="38" t="s">
        <v>2452</v>
      </c>
      <c r="B871" t="s">
        <v>957</v>
      </c>
      <c r="C871" t="s">
        <v>957</v>
      </c>
      <c r="D871" s="82" t="s">
        <v>963</v>
      </c>
      <c r="E871" t="str">
        <f t="shared" si="719"/>
        <v xml:space="preserve">Brunette, Andrew </v>
      </c>
      <c r="F871" t="s">
        <v>2537</v>
      </c>
      <c r="G871" t="s">
        <v>1540</v>
      </c>
      <c r="H871">
        <v>82</v>
      </c>
      <c r="I871">
        <v>27</v>
      </c>
      <c r="J871">
        <v>56</v>
      </c>
      <c r="K871">
        <f>I871+J871</f>
        <v>83</v>
      </c>
      <c r="L871">
        <v>-8</v>
      </c>
      <c r="M871">
        <v>36</v>
      </c>
      <c r="N871">
        <v>173</v>
      </c>
      <c r="O871" s="4">
        <f t="shared" si="722"/>
        <v>0.15606936416184972</v>
      </c>
      <c r="P871">
        <v>1946</v>
      </c>
      <c r="Q871">
        <v>2</v>
      </c>
      <c r="R871">
        <v>0</v>
      </c>
      <c r="S871">
        <v>5</v>
      </c>
      <c r="T871">
        <v>3</v>
      </c>
      <c r="U871" s="4">
        <f t="shared" si="723"/>
        <v>0.625</v>
      </c>
      <c r="V871" s="40">
        <v>0.1</v>
      </c>
      <c r="W871">
        <v>9</v>
      </c>
      <c r="X871">
        <v>27</v>
      </c>
      <c r="Y871">
        <v>0</v>
      </c>
      <c r="Z871">
        <v>0</v>
      </c>
      <c r="AA871">
        <f>I871-W871-Y871</f>
        <v>18</v>
      </c>
      <c r="AB871">
        <f>J871-X871-Z871</f>
        <v>29</v>
      </c>
      <c r="AC871" s="9">
        <f t="shared" si="698"/>
        <v>8.0063259859642191</v>
      </c>
      <c r="AD871" s="9">
        <f t="shared" si="699"/>
        <v>24.018977957892655</v>
      </c>
      <c r="AE871" s="9">
        <f t="shared" si="700"/>
        <v>0</v>
      </c>
      <c r="AF871" s="9">
        <f t="shared" si="701"/>
        <v>0</v>
      </c>
      <c r="AG871" s="9">
        <f t="shared" si="702"/>
        <v>19.746465138956605</v>
      </c>
      <c r="AH871" s="9">
        <f t="shared" si="703"/>
        <v>31.813749390541201</v>
      </c>
      <c r="AI871" s="6">
        <f t="shared" si="704"/>
        <v>3.3459288152120918</v>
      </c>
      <c r="AJ871" s="6">
        <f t="shared" si="705"/>
        <v>9.9634278936443597</v>
      </c>
      <c r="AK871" s="6">
        <f t="shared" si="706"/>
        <v>0</v>
      </c>
      <c r="AL871" s="6">
        <f t="shared" si="707"/>
        <v>3.2362262311067775</v>
      </c>
      <c r="AM871" s="6">
        <f t="shared" si="708"/>
        <v>0.71167342097459718</v>
      </c>
      <c r="AN871" s="6">
        <f t="shared" si="709"/>
        <v>12.857142857142856</v>
      </c>
      <c r="AO871" s="32">
        <v>1093.8666666666666</v>
      </c>
      <c r="AP871" s="32">
        <v>337.23333333333335</v>
      </c>
      <c r="AQ871" s="32">
        <v>4.666666666666667</v>
      </c>
      <c r="AR871" s="32">
        <v>1435.7666666666667</v>
      </c>
      <c r="AS871" s="40">
        <v>32</v>
      </c>
      <c r="AT871" s="40">
        <v>17</v>
      </c>
      <c r="AU871" s="40">
        <v>37</v>
      </c>
      <c r="AV871" s="40">
        <v>32</v>
      </c>
      <c r="AW871" s="40">
        <v>31</v>
      </c>
      <c r="AX871" s="9">
        <f t="shared" si="710"/>
        <v>1.337264643744341</v>
      </c>
      <c r="AY871" s="9">
        <f t="shared" si="711"/>
        <v>0.71042184198918112</v>
      </c>
      <c r="AZ871" s="9">
        <f t="shared" si="712"/>
        <v>1.5462122443293942</v>
      </c>
      <c r="BA871" s="9">
        <f t="shared" si="713"/>
        <v>1.337264643744341</v>
      </c>
      <c r="BB871" s="9">
        <f t="shared" si="714"/>
        <v>1.2954751236273303</v>
      </c>
      <c r="BC871" s="9">
        <f t="shared" si="715"/>
        <v>13.339837398373982</v>
      </c>
      <c r="BD871" s="9">
        <f t="shared" si="716"/>
        <v>5.6910569105691061E-2</v>
      </c>
      <c r="BE871" s="9">
        <f t="shared" si="717"/>
        <v>4.1126016260162608</v>
      </c>
      <c r="BF871" s="3">
        <v>61</v>
      </c>
      <c r="BG871" s="3">
        <v>56</v>
      </c>
      <c r="BH871" s="3">
        <v>0</v>
      </c>
      <c r="BI871" s="3">
        <v>117</v>
      </c>
      <c r="BJ871" s="3">
        <v>59</v>
      </c>
      <c r="BK871" s="3">
        <v>4</v>
      </c>
      <c r="BL871" s="3">
        <v>1</v>
      </c>
      <c r="BM871" s="3">
        <v>64</v>
      </c>
      <c r="BN871" s="34">
        <f t="shared" si="726"/>
        <v>68.931391218206315</v>
      </c>
      <c r="BO871" s="34">
        <f t="shared" si="727"/>
        <v>96.02032533355883</v>
      </c>
      <c r="BP871" s="34">
        <v>36.807081690342649</v>
      </c>
      <c r="BQ871" s="34">
        <v>25.778746415252439</v>
      </c>
      <c r="BR871" s="34">
        <v>-0.51658573069639224</v>
      </c>
      <c r="BS871" s="34">
        <v>-6.453691286607853E-2</v>
      </c>
      <c r="BT871" s="34">
        <v>-0.59768871171391091</v>
      </c>
      <c r="BU871" s="34">
        <f t="shared" si="728"/>
        <v>61.407016750318697</v>
      </c>
      <c r="BV871" s="34">
        <f t="shared" si="729"/>
        <v>85.53899206043512</v>
      </c>
      <c r="BW871" s="34">
        <v>2.3414563396524164</v>
      </c>
      <c r="BX871" s="34">
        <v>0.31038755035927856</v>
      </c>
      <c r="BY871" s="34">
        <v>-0.13565290422444515</v>
      </c>
      <c r="BZ871" s="34">
        <v>5.0081834821003657</v>
      </c>
      <c r="CA871" s="34">
        <f t="shared" si="730"/>
        <v>7.5243744678876157</v>
      </c>
      <c r="CB871" s="34">
        <f t="shared" si="731"/>
        <v>10.481333273123695</v>
      </c>
      <c r="CC871" s="15">
        <v>44</v>
      </c>
      <c r="CD871" s="7">
        <v>4219780</v>
      </c>
      <c r="CE871" s="68">
        <f t="shared" si="718"/>
        <v>4219780</v>
      </c>
      <c r="CF871" s="9">
        <v>39</v>
      </c>
      <c r="CG871" s="9">
        <v>29</v>
      </c>
      <c r="CH871" s="9">
        <v>-4.4000000000000004</v>
      </c>
      <c r="CI871" s="9">
        <v>11.5</v>
      </c>
      <c r="CJ871" s="9">
        <f t="shared" si="724"/>
        <v>12.93830864429027</v>
      </c>
      <c r="CK871" s="9">
        <v>1.3</v>
      </c>
      <c r="CL871" s="9">
        <f t="shared" si="725"/>
        <v>1.4625914119632479</v>
      </c>
      <c r="CM871" s="9">
        <v>12.8</v>
      </c>
      <c r="CN871" t="s">
        <v>3144</v>
      </c>
      <c r="CO871" t="s">
        <v>3145</v>
      </c>
      <c r="CP871" t="s">
        <v>2427</v>
      </c>
      <c r="CQ871" t="s">
        <v>2400</v>
      </c>
      <c r="CR871">
        <v>73</v>
      </c>
      <c r="CS871">
        <v>212</v>
      </c>
      <c r="CU871" t="s">
        <v>3402</v>
      </c>
      <c r="CV871" t="s">
        <v>2382</v>
      </c>
      <c r="CW871">
        <v>0</v>
      </c>
      <c r="CX871">
        <v>0</v>
      </c>
      <c r="CY871">
        <v>0</v>
      </c>
      <c r="CZ871" s="70"/>
      <c r="DA871">
        <v>0</v>
      </c>
    </row>
    <row r="872" spans="1:105" x14ac:dyDescent="0.2">
      <c r="A872" s="44" t="s">
        <v>2372</v>
      </c>
      <c r="B872" s="43" t="s">
        <v>957</v>
      </c>
      <c r="C872" s="43" t="s">
        <v>957</v>
      </c>
      <c r="D872" s="82" t="s">
        <v>963</v>
      </c>
      <c r="E872" s="42" t="str">
        <f t="shared" si="719"/>
        <v xml:space="preserve">Brunette, Andrew </v>
      </c>
      <c r="F872" s="42" t="s">
        <v>2537</v>
      </c>
      <c r="G872" s="45" t="s">
        <v>2376</v>
      </c>
      <c r="H872" s="43">
        <v>82</v>
      </c>
      <c r="I872" s="64">
        <v>19</v>
      </c>
      <c r="J872" s="64">
        <v>40</v>
      </c>
      <c r="K872" s="64">
        <v>59</v>
      </c>
      <c r="L872" s="43">
        <v>5</v>
      </c>
      <c r="M872">
        <v>14</v>
      </c>
      <c r="N872">
        <v>125</v>
      </c>
      <c r="O872" s="4">
        <f t="shared" si="722"/>
        <v>0.152</v>
      </c>
      <c r="Q872">
        <v>2</v>
      </c>
      <c r="R872">
        <v>0</v>
      </c>
      <c r="S872">
        <v>3</v>
      </c>
      <c r="T872">
        <v>5</v>
      </c>
      <c r="U872" s="4">
        <f t="shared" si="723"/>
        <v>0.375</v>
      </c>
      <c r="V872">
        <v>0.1</v>
      </c>
      <c r="W872">
        <v>7</v>
      </c>
      <c r="X872">
        <v>9</v>
      </c>
      <c r="Y872">
        <v>0</v>
      </c>
      <c r="Z872">
        <v>0</v>
      </c>
      <c r="AA872">
        <v>12</v>
      </c>
      <c r="AB872">
        <v>31</v>
      </c>
      <c r="AC872" s="9">
        <f t="shared" si="698"/>
        <v>8.2090038438986248</v>
      </c>
      <c r="AD872" s="9">
        <f t="shared" si="699"/>
        <v>10.554433513583946</v>
      </c>
      <c r="AE872" s="9">
        <f t="shared" si="700"/>
        <v>0</v>
      </c>
      <c r="AF872" s="9">
        <f t="shared" si="701"/>
        <v>0</v>
      </c>
      <c r="AG872" s="9">
        <f t="shared" si="702"/>
        <v>14.157435931048045</v>
      </c>
      <c r="AH872" s="9">
        <f t="shared" si="703"/>
        <v>36.573376155207448</v>
      </c>
      <c r="AI872" s="58">
        <f t="shared" si="704"/>
        <v>3.4213803500032776</v>
      </c>
      <c r="AJ872" s="58">
        <f t="shared" si="705"/>
        <v>5.3944882402762397</v>
      </c>
      <c r="AK872" s="58">
        <f t="shared" si="706"/>
        <v>0</v>
      </c>
      <c r="AL872" s="58">
        <f t="shared" si="707"/>
        <v>2.8904765025889758</v>
      </c>
      <c r="AM872" s="58">
        <f t="shared" si="708"/>
        <v>0.93817186787412865</v>
      </c>
      <c r="AN872" s="58">
        <f t="shared" si="709"/>
        <v>0</v>
      </c>
      <c r="AO872" s="56">
        <v>1017.1333333333332</v>
      </c>
      <c r="AP872" s="56">
        <v>255.81666666666666</v>
      </c>
      <c r="AQ872" s="56">
        <v>1.65</v>
      </c>
      <c r="AR872" s="57">
        <f>SUM(AO872:AQ872)</f>
        <v>1274.5999999999999</v>
      </c>
      <c r="AS872">
        <v>21</v>
      </c>
      <c r="AT872">
        <v>14</v>
      </c>
      <c r="AU872">
        <v>33</v>
      </c>
      <c r="AV872">
        <v>27</v>
      </c>
      <c r="AW872">
        <v>24</v>
      </c>
      <c r="AX872" s="9">
        <f t="shared" si="710"/>
        <v>0.98854542601600504</v>
      </c>
      <c r="AY872" s="9">
        <f t="shared" si="711"/>
        <v>0.6590302840106701</v>
      </c>
      <c r="AZ872" s="9">
        <f t="shared" si="712"/>
        <v>1.5534285265965795</v>
      </c>
      <c r="BA872" s="9">
        <f t="shared" si="713"/>
        <v>1.2709869763062922</v>
      </c>
      <c r="BB872" s="9">
        <f t="shared" si="714"/>
        <v>1.1297662011611487</v>
      </c>
      <c r="BC872" s="33">
        <f t="shared" si="715"/>
        <v>12.404065040650405</v>
      </c>
      <c r="BD872" s="33">
        <f t="shared" si="716"/>
        <v>2.0121951219512196E-2</v>
      </c>
      <c r="BE872" s="33">
        <f t="shared" si="717"/>
        <v>3.1197154471544715</v>
      </c>
      <c r="BF872" s="42">
        <f>BI872-BG872-BH872</f>
        <v>58</v>
      </c>
      <c r="BG872" s="43">
        <v>23</v>
      </c>
      <c r="BH872" s="43">
        <v>0</v>
      </c>
      <c r="BI872" s="43">
        <v>81</v>
      </c>
      <c r="BJ872" s="42">
        <f>BM872-BK872-BL872</f>
        <v>49</v>
      </c>
      <c r="BK872" s="43">
        <v>4</v>
      </c>
      <c r="BL872" s="43">
        <v>0</v>
      </c>
      <c r="BM872" s="43">
        <v>53</v>
      </c>
      <c r="BN872" s="34">
        <f t="shared" si="726"/>
        <v>53.985258573105291</v>
      </c>
      <c r="BO872" s="34">
        <f t="shared" si="727"/>
        <v>84.709334023388195</v>
      </c>
      <c r="BP872" s="33">
        <v>31.870516942326717</v>
      </c>
      <c r="BQ872" s="33">
        <v>9.4375674850453652</v>
      </c>
      <c r="BR872" s="33">
        <v>-1.1537006663651641</v>
      </c>
      <c r="BS872" s="33">
        <v>-2.5248475065496222E-2</v>
      </c>
      <c r="BT872" s="33">
        <v>-0.80252189941858654</v>
      </c>
      <c r="BU872" s="9">
        <f t="shared" si="728"/>
        <v>39.326613386522837</v>
      </c>
      <c r="BV872" s="34">
        <f t="shared" si="729"/>
        <v>61.708164736423726</v>
      </c>
      <c r="BW872" s="33">
        <v>4.810742423222397</v>
      </c>
      <c r="BX872" s="33">
        <v>0.29828077472561199</v>
      </c>
      <c r="BY872" s="33">
        <v>0.18327392302130763</v>
      </c>
      <c r="BZ872" s="33">
        <v>9.3663480656131384</v>
      </c>
      <c r="CA872" s="9">
        <f t="shared" si="730"/>
        <v>14.658645186582454</v>
      </c>
      <c r="CB872" s="34">
        <f t="shared" si="731"/>
        <v>23.001169286964469</v>
      </c>
      <c r="CC872" s="47">
        <v>63.813052999999996</v>
      </c>
      <c r="CD872">
        <v>4353676</v>
      </c>
      <c r="CE872" s="68">
        <f t="shared" si="718"/>
        <v>4353676</v>
      </c>
      <c r="CF872" s="62">
        <v>33.200000000000003</v>
      </c>
      <c r="CG872" s="62">
        <v>26.7</v>
      </c>
      <c r="CH872" s="62">
        <v>3</v>
      </c>
      <c r="CI872" s="62">
        <v>6</v>
      </c>
      <c r="CJ872" s="63">
        <f t="shared" si="724"/>
        <v>7.8325573299682354</v>
      </c>
      <c r="CK872" s="62">
        <v>2.7</v>
      </c>
      <c r="CL872" s="63">
        <f t="shared" si="725"/>
        <v>3.5246507984857058</v>
      </c>
      <c r="CM872" s="62">
        <v>8.4</v>
      </c>
      <c r="CN872" t="s">
        <v>1678</v>
      </c>
      <c r="CO872" t="s">
        <v>3145</v>
      </c>
      <c r="CP872" t="s">
        <v>2427</v>
      </c>
      <c r="CQ872" t="s">
        <v>2400</v>
      </c>
      <c r="CR872">
        <v>73</v>
      </c>
      <c r="CS872">
        <v>212</v>
      </c>
      <c r="CT872">
        <v>15</v>
      </c>
      <c r="CU872" t="s">
        <v>3402</v>
      </c>
      <c r="CZ872" s="72">
        <v>1600000</v>
      </c>
      <c r="DA872">
        <v>0</v>
      </c>
    </row>
    <row r="873" spans="1:105" x14ac:dyDescent="0.2">
      <c r="A873" s="38" t="s">
        <v>2452</v>
      </c>
      <c r="B873" t="s">
        <v>958</v>
      </c>
      <c r="C873" t="s">
        <v>958</v>
      </c>
      <c r="D873" t="s">
        <v>963</v>
      </c>
      <c r="E873" t="str">
        <f t="shared" si="719"/>
        <v xml:space="preserve">Miettinen, Antti </v>
      </c>
      <c r="F873" t="s">
        <v>351</v>
      </c>
      <c r="G873" t="s">
        <v>1528</v>
      </c>
      <c r="H873">
        <v>74</v>
      </c>
      <c r="I873">
        <v>11</v>
      </c>
      <c r="J873">
        <v>14</v>
      </c>
      <c r="K873">
        <f>I873+J873</f>
        <v>25</v>
      </c>
      <c r="L873">
        <v>-5</v>
      </c>
      <c r="M873">
        <v>38</v>
      </c>
      <c r="N873">
        <v>141</v>
      </c>
      <c r="O873" s="4">
        <f t="shared" si="722"/>
        <v>7.8014184397163122E-2</v>
      </c>
      <c r="P873">
        <v>1393</v>
      </c>
      <c r="Q873">
        <v>1</v>
      </c>
      <c r="R873">
        <v>0</v>
      </c>
      <c r="S873">
        <v>2</v>
      </c>
      <c r="T873">
        <v>9</v>
      </c>
      <c r="U873" s="4">
        <f t="shared" si="723"/>
        <v>0.18181818181818182</v>
      </c>
      <c r="V873" s="40">
        <v>0.2</v>
      </c>
      <c r="W873">
        <v>6</v>
      </c>
      <c r="X873">
        <v>2</v>
      </c>
      <c r="Y873">
        <v>0</v>
      </c>
      <c r="Z873">
        <v>0</v>
      </c>
      <c r="AA873">
        <f>I873-W873-Y873</f>
        <v>5</v>
      </c>
      <c r="AB873">
        <f>J873-X873-Z873</f>
        <v>12</v>
      </c>
      <c r="AC873" s="9">
        <f t="shared" si="698"/>
        <v>8.3753392787902285</v>
      </c>
      <c r="AD873" s="9">
        <f t="shared" si="699"/>
        <v>2.7917797595967428</v>
      </c>
      <c r="AE873" s="9">
        <f t="shared" si="700"/>
        <v>0</v>
      </c>
      <c r="AF873" s="9">
        <f t="shared" si="701"/>
        <v>0</v>
      </c>
      <c r="AG873" s="9">
        <f t="shared" si="702"/>
        <v>7.2963113092825278</v>
      </c>
      <c r="AH873" s="9">
        <f t="shared" si="703"/>
        <v>17.511147142278066</v>
      </c>
      <c r="AI873" s="6">
        <f t="shared" si="704"/>
        <v>1.7511147142278067</v>
      </c>
      <c r="AJ873" s="6">
        <f t="shared" si="705"/>
        <v>7.816983326870881</v>
      </c>
      <c r="AK873" s="6">
        <f t="shared" si="706"/>
        <v>0</v>
      </c>
      <c r="AL873" s="6">
        <f t="shared" si="707"/>
        <v>1.8970409404134574</v>
      </c>
      <c r="AM873" s="6">
        <f t="shared" si="708"/>
        <v>0.55835595191934861</v>
      </c>
      <c r="AN873" s="6">
        <f t="shared" si="709"/>
        <v>10.359712230215827</v>
      </c>
      <c r="AO873" s="32">
        <v>822.33333333333348</v>
      </c>
      <c r="AP873" s="32">
        <v>214.91666666666666</v>
      </c>
      <c r="AQ873" s="32">
        <v>23.166666666666668</v>
      </c>
      <c r="AR873" s="32">
        <v>1060.4166666666667</v>
      </c>
      <c r="AS873" s="40">
        <v>16</v>
      </c>
      <c r="AT873" s="40">
        <v>145</v>
      </c>
      <c r="AU873" s="40">
        <v>86</v>
      </c>
      <c r="AV873" s="40">
        <v>28</v>
      </c>
      <c r="AW873" s="40">
        <v>16</v>
      </c>
      <c r="AX873" s="9">
        <f t="shared" si="710"/>
        <v>0.90530451866404715</v>
      </c>
      <c r="AY873" s="9">
        <f t="shared" si="711"/>
        <v>8.2043222003929266</v>
      </c>
      <c r="AZ873" s="9">
        <f t="shared" si="712"/>
        <v>4.8660117878192528</v>
      </c>
      <c r="BA873" s="9">
        <f t="shared" si="713"/>
        <v>1.5842829076620824</v>
      </c>
      <c r="BB873" s="9">
        <f t="shared" si="714"/>
        <v>0.90530451866404715</v>
      </c>
      <c r="BC873" s="9">
        <f t="shared" si="715"/>
        <v>11.112612612612615</v>
      </c>
      <c r="BD873" s="9">
        <f t="shared" si="716"/>
        <v>0.31306306306306309</v>
      </c>
      <c r="BE873" s="9">
        <f t="shared" si="717"/>
        <v>2.9042792792792791</v>
      </c>
      <c r="BF873" s="3">
        <v>24</v>
      </c>
      <c r="BG873" s="3">
        <v>28</v>
      </c>
      <c r="BH873" s="3">
        <v>0</v>
      </c>
      <c r="BI873" s="3">
        <v>52</v>
      </c>
      <c r="BJ873" s="3">
        <v>26</v>
      </c>
      <c r="BK873" s="3">
        <v>2</v>
      </c>
      <c r="BL873" s="3">
        <v>4</v>
      </c>
      <c r="BM873" s="3">
        <v>32</v>
      </c>
      <c r="BN873" s="34">
        <f t="shared" si="726"/>
        <v>10.41959228627254</v>
      </c>
      <c r="BO873" s="34">
        <f t="shared" si="727"/>
        <v>19.651883290415789</v>
      </c>
      <c r="BP873" s="34">
        <v>0.99654379619888733</v>
      </c>
      <c r="BQ873" s="34">
        <v>0.9587295923043011</v>
      </c>
      <c r="BR873" s="34">
        <v>0.49453377027620654</v>
      </c>
      <c r="BS873" s="34">
        <v>-0.3255742054099634</v>
      </c>
      <c r="BT873" s="34">
        <v>-1.6740648617561162</v>
      </c>
      <c r="BU873" s="34">
        <f t="shared" si="728"/>
        <v>0.45016809161331528</v>
      </c>
      <c r="BV873" s="34">
        <f t="shared" si="729"/>
        <v>0.8490400156164688</v>
      </c>
      <c r="BW873" s="34">
        <v>9.8527993088467003</v>
      </c>
      <c r="BX873" s="34">
        <v>0.2299419390837561</v>
      </c>
      <c r="BY873" s="34">
        <v>-6.1823218236663056E-2</v>
      </c>
      <c r="BZ873" s="34">
        <v>-5.1493835034570855E-2</v>
      </c>
      <c r="CA873" s="34">
        <f t="shared" si="730"/>
        <v>9.9694241946592239</v>
      </c>
      <c r="CB873" s="34">
        <f t="shared" si="731"/>
        <v>18.802843274799322</v>
      </c>
      <c r="CC873" s="15">
        <v>60</v>
      </c>
      <c r="CD873" s="7">
        <v>1162746</v>
      </c>
      <c r="CE873" s="68">
        <f t="shared" si="718"/>
        <v>1288448.2702702703</v>
      </c>
      <c r="CF873" s="9">
        <v>23</v>
      </c>
      <c r="CG873" s="9">
        <v>18.5</v>
      </c>
      <c r="CH873" s="9">
        <v>-4.3</v>
      </c>
      <c r="CI873" s="9">
        <v>-1.5</v>
      </c>
      <c r="CJ873" s="9">
        <f t="shared" si="724"/>
        <v>-2.3103581055063533</v>
      </c>
      <c r="CK873" s="9">
        <v>1.7</v>
      </c>
      <c r="CL873" s="9">
        <f t="shared" si="725"/>
        <v>2.6184058529072005</v>
      </c>
      <c r="CM873" s="9">
        <v>0.1</v>
      </c>
      <c r="CN873" t="s">
        <v>2998</v>
      </c>
      <c r="CO873" t="s">
        <v>2999</v>
      </c>
      <c r="CQ873" t="s">
        <v>2393</v>
      </c>
      <c r="CR873">
        <v>72</v>
      </c>
      <c r="CS873">
        <v>190</v>
      </c>
      <c r="CT873">
        <v>20</v>
      </c>
      <c r="CU873" t="s">
        <v>3402</v>
      </c>
      <c r="CV873" t="s">
        <v>2382</v>
      </c>
      <c r="CW873">
        <v>3</v>
      </c>
      <c r="CX873">
        <v>0</v>
      </c>
      <c r="CY873">
        <v>0</v>
      </c>
      <c r="CZ873" s="70"/>
      <c r="DA873">
        <v>0</v>
      </c>
    </row>
    <row r="874" spans="1:105" x14ac:dyDescent="0.2">
      <c r="A874" s="44" t="s">
        <v>2372</v>
      </c>
      <c r="B874" s="43" t="s">
        <v>958</v>
      </c>
      <c r="C874" s="43" t="s">
        <v>958</v>
      </c>
      <c r="D874" s="42" t="s">
        <v>963</v>
      </c>
      <c r="E874" s="42" t="str">
        <f t="shared" si="719"/>
        <v xml:space="preserve">Miettinen, Antti </v>
      </c>
      <c r="F874" s="42" t="s">
        <v>351</v>
      </c>
      <c r="G874" s="45" t="s">
        <v>1528</v>
      </c>
      <c r="H874" s="43">
        <v>69</v>
      </c>
      <c r="I874" s="64">
        <v>15</v>
      </c>
      <c r="J874" s="64">
        <v>19</v>
      </c>
      <c r="K874" s="64">
        <v>34</v>
      </c>
      <c r="L874" s="43">
        <v>4</v>
      </c>
      <c r="M874">
        <v>34</v>
      </c>
      <c r="N874">
        <v>136</v>
      </c>
      <c r="O874" s="4">
        <f t="shared" si="722"/>
        <v>0.11029411764705882</v>
      </c>
      <c r="Q874">
        <v>3</v>
      </c>
      <c r="R874">
        <v>0</v>
      </c>
      <c r="S874">
        <v>14</v>
      </c>
      <c r="T874">
        <v>9</v>
      </c>
      <c r="U874" s="4">
        <f t="shared" si="723"/>
        <v>0.60869565217391308</v>
      </c>
      <c r="V874">
        <v>0.6</v>
      </c>
      <c r="W874">
        <v>5</v>
      </c>
      <c r="X874">
        <v>3</v>
      </c>
      <c r="Y874">
        <v>0</v>
      </c>
      <c r="Z874">
        <v>0</v>
      </c>
      <c r="AA874">
        <v>10</v>
      </c>
      <c r="AB874">
        <v>16</v>
      </c>
      <c r="AC874" s="9">
        <f t="shared" si="698"/>
        <v>8.0927974103048292</v>
      </c>
      <c r="AD874" s="9">
        <f t="shared" si="699"/>
        <v>4.855678446182897</v>
      </c>
      <c r="AE874" s="9">
        <f t="shared" si="700"/>
        <v>0</v>
      </c>
      <c r="AF874" s="9">
        <f t="shared" si="701"/>
        <v>0</v>
      </c>
      <c r="AG874" s="9">
        <f t="shared" si="702"/>
        <v>15.471227813829561</v>
      </c>
      <c r="AH874" s="9">
        <f t="shared" si="703"/>
        <v>24.7539645021273</v>
      </c>
      <c r="AI874" s="58">
        <f t="shared" si="704"/>
        <v>2.7074648674201733</v>
      </c>
      <c r="AJ874" s="58">
        <f t="shared" si="705"/>
        <v>5.8268141354194771</v>
      </c>
      <c r="AK874" s="58">
        <f t="shared" si="706"/>
        <v>0</v>
      </c>
      <c r="AL874" s="58">
        <f t="shared" si="707"/>
        <v>2.0886157548669906</v>
      </c>
      <c r="AM874" s="58">
        <f t="shared" si="708"/>
        <v>1.2948475856487724</v>
      </c>
      <c r="AN874" s="58">
        <f t="shared" si="709"/>
        <v>0</v>
      </c>
      <c r="AO874" s="56">
        <v>775.63333333333321</v>
      </c>
      <c r="AP874" s="56">
        <v>185.35</v>
      </c>
      <c r="AQ874" s="56">
        <v>4.3833333333333337</v>
      </c>
      <c r="AR874" s="57">
        <f>SUM(AO874:AQ874)</f>
        <v>965.36666666666656</v>
      </c>
      <c r="AS874">
        <v>8</v>
      </c>
      <c r="AT874">
        <v>65</v>
      </c>
      <c r="AU874">
        <v>62</v>
      </c>
      <c r="AV874">
        <v>37</v>
      </c>
      <c r="AW874">
        <v>29</v>
      </c>
      <c r="AX874" s="9">
        <f t="shared" si="710"/>
        <v>0.49722039984807159</v>
      </c>
      <c r="AY874" s="9">
        <f t="shared" si="711"/>
        <v>4.0399157487655817</v>
      </c>
      <c r="AZ874" s="9">
        <f t="shared" si="712"/>
        <v>3.8534580988225549</v>
      </c>
      <c r="BA874" s="9">
        <f t="shared" si="713"/>
        <v>2.2996443492973313</v>
      </c>
      <c r="BB874" s="9">
        <f t="shared" si="714"/>
        <v>1.8024239494492595</v>
      </c>
      <c r="BC874" s="33">
        <f t="shared" si="715"/>
        <v>11.241062801932365</v>
      </c>
      <c r="BD874" s="33">
        <f t="shared" si="716"/>
        <v>6.3526570048309181E-2</v>
      </c>
      <c r="BE874" s="33">
        <f t="shared" si="717"/>
        <v>2.6862318840579711</v>
      </c>
      <c r="BF874" s="42">
        <f>BI874-BG874-BH874</f>
        <v>35</v>
      </c>
      <c r="BG874" s="43">
        <v>18</v>
      </c>
      <c r="BH874" s="43">
        <v>0</v>
      </c>
      <c r="BI874" s="43">
        <v>53</v>
      </c>
      <c r="BJ874" s="42">
        <f>BM874-BK874-BL874</f>
        <v>27</v>
      </c>
      <c r="BK874" s="43">
        <v>4</v>
      </c>
      <c r="BL874" s="43">
        <v>0</v>
      </c>
      <c r="BM874" s="43">
        <v>31</v>
      </c>
      <c r="BN874" s="34">
        <f t="shared" si="726"/>
        <v>29.136956417123422</v>
      </c>
      <c r="BO874" s="34">
        <f t="shared" si="727"/>
        <v>60.364538000324764</v>
      </c>
      <c r="BP874" s="33">
        <v>16.731267967122808</v>
      </c>
      <c r="BQ874" s="33">
        <v>3.381958071214096</v>
      </c>
      <c r="BR874" s="33">
        <v>-1.2307301356494722</v>
      </c>
      <c r="BS874" s="33">
        <v>-5.3053763876824638E-2</v>
      </c>
      <c r="BT874" s="33">
        <v>3.7485792937332683</v>
      </c>
      <c r="BU874" s="9">
        <f t="shared" si="728"/>
        <v>22.578021432543874</v>
      </c>
      <c r="BV874" s="34">
        <f t="shared" si="729"/>
        <v>46.776053518615818</v>
      </c>
      <c r="BW874" s="33">
        <v>6.9021252392071872</v>
      </c>
      <c r="BX874" s="33">
        <v>-0.1325200045516447</v>
      </c>
      <c r="BY874" s="33">
        <v>0.44136720243033178</v>
      </c>
      <c r="BZ874" s="33">
        <v>-0.65203745250632528</v>
      </c>
      <c r="CA874" s="9">
        <f t="shared" si="730"/>
        <v>6.5589349845795493</v>
      </c>
      <c r="CB874" s="34">
        <f t="shared" si="731"/>
        <v>13.588484481708953</v>
      </c>
      <c r="CC874" s="47">
        <v>62.629325999999999</v>
      </c>
      <c r="CD874">
        <v>2740177</v>
      </c>
      <c r="CE874" s="68">
        <f t="shared" si="718"/>
        <v>3256442.2318840581</v>
      </c>
      <c r="CF874" s="62">
        <v>22.2</v>
      </c>
      <c r="CG874" s="62">
        <v>17.8</v>
      </c>
      <c r="CH874" s="62">
        <v>3.8</v>
      </c>
      <c r="CI874" s="62">
        <v>3</v>
      </c>
      <c r="CJ874" s="63">
        <f t="shared" si="724"/>
        <v>5.1943554670591299</v>
      </c>
      <c r="CK874" s="62">
        <v>1.9</v>
      </c>
      <c r="CL874" s="63">
        <f t="shared" si="725"/>
        <v>3.2897584624707821</v>
      </c>
      <c r="CM874" s="62">
        <v>5.4</v>
      </c>
      <c r="CN874" t="s">
        <v>1698</v>
      </c>
      <c r="CO874" t="s">
        <v>1699</v>
      </c>
      <c r="CQ874" t="s">
        <v>2393</v>
      </c>
      <c r="CR874">
        <v>72</v>
      </c>
      <c r="CS874">
        <v>190</v>
      </c>
      <c r="CT874">
        <v>20</v>
      </c>
      <c r="CU874" t="s">
        <v>3402</v>
      </c>
      <c r="CZ874" s="72">
        <v>885000</v>
      </c>
      <c r="DA874">
        <v>0</v>
      </c>
    </row>
    <row r="875" spans="1:105" x14ac:dyDescent="0.2">
      <c r="A875" s="38" t="s">
        <v>2452</v>
      </c>
      <c r="B875" t="s">
        <v>963</v>
      </c>
      <c r="C875" t="s">
        <v>963</v>
      </c>
      <c r="D875" s="82" t="s">
        <v>963</v>
      </c>
      <c r="E875" t="str">
        <f t="shared" si="719"/>
        <v xml:space="preserve">Pouliot, Benoit </v>
      </c>
      <c r="F875" t="s">
        <v>454</v>
      </c>
      <c r="G875" t="s">
        <v>1540</v>
      </c>
      <c r="H875">
        <v>3</v>
      </c>
      <c r="I875">
        <v>0</v>
      </c>
      <c r="J875">
        <v>0</v>
      </c>
      <c r="K875">
        <f>I875+J875</f>
        <v>0</v>
      </c>
      <c r="L875">
        <v>-1</v>
      </c>
      <c r="M875">
        <v>0</v>
      </c>
      <c r="N875">
        <v>1</v>
      </c>
      <c r="O875" s="4">
        <f t="shared" si="722"/>
        <v>0</v>
      </c>
      <c r="P875">
        <v>30</v>
      </c>
      <c r="Q875">
        <v>0</v>
      </c>
      <c r="R875">
        <v>0</v>
      </c>
      <c r="S875">
        <v>0</v>
      </c>
      <c r="T875">
        <v>2</v>
      </c>
      <c r="U875" s="4">
        <f t="shared" si="723"/>
        <v>0</v>
      </c>
      <c r="V875" s="40">
        <v>1.2</v>
      </c>
      <c r="W875">
        <v>0</v>
      </c>
      <c r="X875">
        <v>0</v>
      </c>
      <c r="Y875">
        <v>0</v>
      </c>
      <c r="Z875">
        <v>0</v>
      </c>
      <c r="AA875">
        <f>I875-W875-Y875</f>
        <v>0</v>
      </c>
      <c r="AB875">
        <f>J875-X875-Z875</f>
        <v>0</v>
      </c>
      <c r="AC875" s="9">
        <f t="shared" si="698"/>
        <v>0</v>
      </c>
      <c r="AD875" s="9">
        <f t="shared" si="699"/>
        <v>0</v>
      </c>
      <c r="AE875" s="9">
        <f t="shared" si="700"/>
        <v>0</v>
      </c>
      <c r="AF875" s="9">
        <f t="shared" si="701"/>
        <v>0</v>
      </c>
      <c r="AG875" s="9">
        <f t="shared" si="702"/>
        <v>0</v>
      </c>
      <c r="AH875" s="9">
        <f t="shared" si="703"/>
        <v>0</v>
      </c>
      <c r="AI875" s="6">
        <f t="shared" si="704"/>
        <v>4.4117647058823533</v>
      </c>
      <c r="AJ875" s="6">
        <f t="shared" si="705"/>
        <v>0</v>
      </c>
      <c r="AK875" s="6">
        <f t="shared" si="706"/>
        <v>0</v>
      </c>
      <c r="AL875" s="6">
        <f t="shared" si="707"/>
        <v>8.8235294117647065</v>
      </c>
      <c r="AM875" s="6">
        <f t="shared" si="708"/>
        <v>0</v>
      </c>
      <c r="AN875" s="6">
        <f t="shared" si="709"/>
        <v>0</v>
      </c>
      <c r="AO875" s="32">
        <v>13.6</v>
      </c>
      <c r="AP875" s="32">
        <v>7.3166666666666664</v>
      </c>
      <c r="AQ875" s="32">
        <v>0</v>
      </c>
      <c r="AR875" s="32">
        <v>20.916666666666664</v>
      </c>
      <c r="AS875" s="40">
        <v>1</v>
      </c>
      <c r="AT875" s="40">
        <v>4</v>
      </c>
      <c r="AU875" s="40">
        <v>2</v>
      </c>
      <c r="AV875" s="40">
        <v>3</v>
      </c>
      <c r="AW875" s="40">
        <v>0</v>
      </c>
      <c r="AX875" s="9">
        <f t="shared" si="710"/>
        <v>2.8685258964143432</v>
      </c>
      <c r="AY875" s="9">
        <f t="shared" si="711"/>
        <v>11.474103585657373</v>
      </c>
      <c r="AZ875" s="9">
        <f t="shared" si="712"/>
        <v>5.7370517928286864</v>
      </c>
      <c r="BA875" s="9">
        <f t="shared" si="713"/>
        <v>8.6055776892430291</v>
      </c>
      <c r="BB875" s="9">
        <f t="shared" si="714"/>
        <v>0</v>
      </c>
      <c r="BC875" s="9">
        <f t="shared" si="715"/>
        <v>4.5333333333333332</v>
      </c>
      <c r="BD875" s="9">
        <f t="shared" si="716"/>
        <v>0</v>
      </c>
      <c r="BE875" s="9">
        <f t="shared" si="717"/>
        <v>2.4388888888888887</v>
      </c>
      <c r="BF875" s="3">
        <v>1</v>
      </c>
      <c r="BG875" s="3">
        <v>0</v>
      </c>
      <c r="BH875" s="3">
        <v>0</v>
      </c>
      <c r="BI875" s="3">
        <v>1</v>
      </c>
      <c r="BJ875" s="3">
        <v>2</v>
      </c>
      <c r="BK875" s="3">
        <v>0</v>
      </c>
      <c r="BL875" s="3">
        <v>0</v>
      </c>
      <c r="BM875" s="3">
        <v>2</v>
      </c>
      <c r="BN875" s="34">
        <f t="shared" si="726"/>
        <v>-0.73527871465454964</v>
      </c>
      <c r="BO875" s="34">
        <f t="shared" si="727"/>
        <v>-70.305534468960929</v>
      </c>
      <c r="BP875" s="34">
        <v>-0.31089850990459733</v>
      </c>
      <c r="BQ875" s="34">
        <v>-0.34725796932687597</v>
      </c>
      <c r="BR875" s="34">
        <v>-5.4033360669473642E-3</v>
      </c>
      <c r="BS875" s="34">
        <v>0</v>
      </c>
      <c r="BT875" s="34">
        <v>0</v>
      </c>
      <c r="BU875" s="34">
        <f t="shared" si="728"/>
        <v>-0.66355981529842067</v>
      </c>
      <c r="BV875" s="34">
        <f t="shared" si="729"/>
        <v>-63.447950466781272</v>
      </c>
      <c r="BW875" s="34">
        <v>-0.31244324913775506</v>
      </c>
      <c r="BX875" s="34">
        <v>2.5252456275515436E-2</v>
      </c>
      <c r="BY875" s="34">
        <v>0</v>
      </c>
      <c r="BZ875" s="34">
        <v>0.21547189350611073</v>
      </c>
      <c r="CA875" s="34">
        <f t="shared" si="730"/>
        <v>-7.1718899356128907E-2</v>
      </c>
      <c r="CB875" s="34">
        <f t="shared" si="731"/>
        <v>-6.8575840021796575</v>
      </c>
      <c r="CE875" s="68">
        <f t="shared" si="718"/>
        <v>165000</v>
      </c>
      <c r="CF875" s="9">
        <v>0.9</v>
      </c>
      <c r="CG875" s="9">
        <v>0.8</v>
      </c>
      <c r="CH875" s="9">
        <v>-1.2</v>
      </c>
      <c r="CI875" s="9">
        <v>-0.4</v>
      </c>
      <c r="CJ875" s="9">
        <f t="shared" si="724"/>
        <v>-28.335301062573791</v>
      </c>
      <c r="CK875" s="9">
        <v>-0.1</v>
      </c>
      <c r="CL875" s="9">
        <f t="shared" si="725"/>
        <v>-7.0838252656434477</v>
      </c>
      <c r="CM875" s="9">
        <v>-0.5</v>
      </c>
      <c r="CN875" t="s">
        <v>2724</v>
      </c>
      <c r="CO875" t="s">
        <v>2798</v>
      </c>
      <c r="CP875" t="s">
        <v>2427</v>
      </c>
      <c r="CQ875" t="s">
        <v>2400</v>
      </c>
      <c r="CR875">
        <v>75</v>
      </c>
      <c r="CS875">
        <v>188</v>
      </c>
      <c r="CT875">
        <v>67</v>
      </c>
      <c r="CU875" t="s">
        <v>3402</v>
      </c>
      <c r="CV875" t="s">
        <v>3090</v>
      </c>
      <c r="CW875">
        <v>0</v>
      </c>
      <c r="CX875">
        <v>0</v>
      </c>
      <c r="CY875">
        <v>0</v>
      </c>
      <c r="CZ875" s="70"/>
      <c r="DA875">
        <v>0</v>
      </c>
    </row>
    <row r="876" spans="1:105" x14ac:dyDescent="0.2">
      <c r="A876" s="44" t="s">
        <v>2372</v>
      </c>
      <c r="B876" s="43" t="s">
        <v>963</v>
      </c>
      <c r="C876" s="43" t="s">
        <v>963</v>
      </c>
      <c r="D876" s="82" t="s">
        <v>963</v>
      </c>
      <c r="E876" s="42" t="str">
        <f t="shared" si="719"/>
        <v xml:space="preserve">Pouliot, Benoit </v>
      </c>
      <c r="F876" s="42" t="s">
        <v>454</v>
      </c>
      <c r="G876" s="45" t="s">
        <v>2378</v>
      </c>
      <c r="H876" s="43">
        <v>11</v>
      </c>
      <c r="I876" s="64">
        <v>2</v>
      </c>
      <c r="J876" s="64">
        <v>1</v>
      </c>
      <c r="K876" s="64">
        <v>3</v>
      </c>
      <c r="L876" s="43">
        <v>-1</v>
      </c>
      <c r="M876">
        <v>0</v>
      </c>
      <c r="N876">
        <v>10</v>
      </c>
      <c r="O876" s="4">
        <f t="shared" si="722"/>
        <v>0.2</v>
      </c>
      <c r="Q876">
        <v>0</v>
      </c>
      <c r="R876">
        <v>0</v>
      </c>
      <c r="S876">
        <v>26</v>
      </c>
      <c r="T876">
        <v>39</v>
      </c>
      <c r="U876" s="4">
        <f t="shared" si="723"/>
        <v>0.4</v>
      </c>
      <c r="V876">
        <v>10.6</v>
      </c>
      <c r="W876">
        <v>0</v>
      </c>
      <c r="X876">
        <v>1</v>
      </c>
      <c r="Y876">
        <v>0</v>
      </c>
      <c r="Z876">
        <v>0</v>
      </c>
      <c r="AA876">
        <v>2</v>
      </c>
      <c r="AB876">
        <v>0</v>
      </c>
      <c r="AC876" s="9">
        <f t="shared" si="698"/>
        <v>0</v>
      </c>
      <c r="AD876" s="9">
        <f t="shared" si="699"/>
        <v>26.200873362445417</v>
      </c>
      <c r="AE876" s="9">
        <f t="shared" si="700"/>
        <v>0</v>
      </c>
      <c r="AF876" s="9">
        <f t="shared" si="701"/>
        <v>0</v>
      </c>
      <c r="AG876" s="9">
        <f t="shared" si="702"/>
        <v>28.042843232716653</v>
      </c>
      <c r="AH876" s="9">
        <f t="shared" si="703"/>
        <v>0</v>
      </c>
      <c r="AI876" s="58">
        <f t="shared" si="704"/>
        <v>2.1032132424537489</v>
      </c>
      <c r="AJ876" s="58">
        <f t="shared" si="705"/>
        <v>5.2401746724890836</v>
      </c>
      <c r="AK876" s="58">
        <f t="shared" si="706"/>
        <v>0</v>
      </c>
      <c r="AL876" s="58">
        <f t="shared" si="707"/>
        <v>2.8042843232716654</v>
      </c>
      <c r="AM876" s="58">
        <f t="shared" si="708"/>
        <v>0</v>
      </c>
      <c r="AN876" s="58">
        <f t="shared" si="709"/>
        <v>0</v>
      </c>
      <c r="AO876" s="56">
        <v>85.583333333333329</v>
      </c>
      <c r="AP876" s="56">
        <v>11.45</v>
      </c>
      <c r="AQ876" s="56">
        <v>0</v>
      </c>
      <c r="AR876" s="57">
        <f>SUM(AO876:AQ876)</f>
        <v>97.033333333333331</v>
      </c>
      <c r="AS876">
        <v>1</v>
      </c>
      <c r="AT876">
        <v>6</v>
      </c>
      <c r="AU876">
        <v>6</v>
      </c>
      <c r="AV876">
        <v>2</v>
      </c>
      <c r="AW876">
        <v>7</v>
      </c>
      <c r="AX876" s="9">
        <f t="shared" si="710"/>
        <v>0.61834421161113018</v>
      </c>
      <c r="AY876" s="9">
        <f t="shared" si="711"/>
        <v>3.7100652696667811</v>
      </c>
      <c r="AZ876" s="9">
        <f t="shared" si="712"/>
        <v>3.7100652696667811</v>
      </c>
      <c r="BA876" s="9">
        <f t="shared" si="713"/>
        <v>1.2366884232222604</v>
      </c>
      <c r="BB876" s="9">
        <f t="shared" si="714"/>
        <v>4.3284094812779115</v>
      </c>
      <c r="BC876" s="33">
        <f t="shared" si="715"/>
        <v>7.7803030303030303</v>
      </c>
      <c r="BD876" s="33">
        <f t="shared" si="716"/>
        <v>0</v>
      </c>
      <c r="BE876" s="33">
        <f t="shared" si="717"/>
        <v>1.0409090909090908</v>
      </c>
      <c r="BF876" s="42">
        <f>BI876-BG876-BH876</f>
        <v>3</v>
      </c>
      <c r="BG876" s="43">
        <v>1</v>
      </c>
      <c r="BH876" s="43">
        <v>0</v>
      </c>
      <c r="BI876" s="43">
        <v>4</v>
      </c>
      <c r="BJ876" s="42">
        <f>BM876-BK876-BL876</f>
        <v>4</v>
      </c>
      <c r="BK876" s="43">
        <v>0</v>
      </c>
      <c r="BL876" s="43">
        <v>0</v>
      </c>
      <c r="BM876" s="43">
        <v>4</v>
      </c>
      <c r="BN876" s="34">
        <f t="shared" si="726"/>
        <v>5.6172290954045119</v>
      </c>
      <c r="BO876" s="34">
        <f t="shared" si="727"/>
        <v>115.77936988123349</v>
      </c>
      <c r="BP876" s="33">
        <v>2.3797656751591076</v>
      </c>
      <c r="BQ876" s="33">
        <v>0.57035024098241094</v>
      </c>
      <c r="BR876" s="33">
        <v>0.84058740172239033</v>
      </c>
      <c r="BS876" s="33">
        <v>0</v>
      </c>
      <c r="BT876" s="33">
        <v>0</v>
      </c>
      <c r="BU876" s="9">
        <f t="shared" si="728"/>
        <v>3.7907033178639087</v>
      </c>
      <c r="BV876" s="34">
        <f t="shared" si="729"/>
        <v>78.131981817875129</v>
      </c>
      <c r="BW876" s="33">
        <v>0.51130200686555272</v>
      </c>
      <c r="BX876" s="33">
        <v>6.3519336745246166E-2</v>
      </c>
      <c r="BY876" s="33">
        <v>0</v>
      </c>
      <c r="BZ876" s="33">
        <v>1.2517044339298042</v>
      </c>
      <c r="CA876" s="9">
        <f t="shared" si="730"/>
        <v>1.8265257775406032</v>
      </c>
      <c r="CB876" s="34">
        <f t="shared" si="731"/>
        <v>37.647388063358363</v>
      </c>
      <c r="CE876" s="68">
        <f t="shared" si="718"/>
        <v>165000</v>
      </c>
      <c r="CF876" s="62">
        <v>2.4</v>
      </c>
      <c r="CG876" s="62">
        <v>2.1</v>
      </c>
      <c r="CH876" s="62">
        <v>-1</v>
      </c>
      <c r="CI876" s="62">
        <v>0.1</v>
      </c>
      <c r="CJ876" s="63">
        <f t="shared" si="724"/>
        <v>1.8436011676140731</v>
      </c>
      <c r="CK876" s="62">
        <v>-0.1</v>
      </c>
      <c r="CL876" s="63">
        <f t="shared" si="725"/>
        <v>-1.8436011676140731</v>
      </c>
      <c r="CM876" s="62">
        <v>0.1</v>
      </c>
      <c r="CN876" t="s">
        <v>1711</v>
      </c>
      <c r="CO876" t="s">
        <v>2798</v>
      </c>
      <c r="CP876" t="s">
        <v>2427</v>
      </c>
      <c r="CQ876" t="s">
        <v>2400</v>
      </c>
      <c r="CR876">
        <v>75</v>
      </c>
      <c r="CS876">
        <v>199</v>
      </c>
      <c r="CT876">
        <v>67</v>
      </c>
      <c r="CU876" t="s">
        <v>3402</v>
      </c>
      <c r="CV876" t="s">
        <v>3090</v>
      </c>
      <c r="CZ876" s="72">
        <v>1700000</v>
      </c>
      <c r="DA876">
        <v>0</v>
      </c>
    </row>
    <row r="877" spans="1:105" x14ac:dyDescent="0.2">
      <c r="A877" s="38" t="s">
        <v>2452</v>
      </c>
      <c r="B877" t="s">
        <v>963</v>
      </c>
      <c r="C877" t="s">
        <v>963</v>
      </c>
      <c r="D877" s="82" t="s">
        <v>963</v>
      </c>
      <c r="E877" t="str">
        <f t="shared" si="719"/>
        <v xml:space="preserve">Radivojevic, Branko </v>
      </c>
      <c r="F877" t="s">
        <v>465</v>
      </c>
      <c r="G877" t="s">
        <v>1528</v>
      </c>
      <c r="H877">
        <v>82</v>
      </c>
      <c r="I877">
        <v>11</v>
      </c>
      <c r="J877">
        <v>13</v>
      </c>
      <c r="K877">
        <f>I877+J877</f>
        <v>24</v>
      </c>
      <c r="L877">
        <v>-9</v>
      </c>
      <c r="M877">
        <v>21</v>
      </c>
      <c r="N877">
        <v>116</v>
      </c>
      <c r="O877" s="4">
        <f t="shared" si="722"/>
        <v>9.4827586206896547E-2</v>
      </c>
      <c r="P877">
        <v>1687</v>
      </c>
      <c r="Q877">
        <v>3</v>
      </c>
      <c r="R877">
        <v>0</v>
      </c>
      <c r="S877">
        <v>9</v>
      </c>
      <c r="T877">
        <v>9</v>
      </c>
      <c r="U877" s="4">
        <f t="shared" si="723"/>
        <v>0.5</v>
      </c>
      <c r="V877" s="40">
        <v>0.3</v>
      </c>
      <c r="W877">
        <v>4</v>
      </c>
      <c r="X877">
        <v>4</v>
      </c>
      <c r="Y877">
        <v>0</v>
      </c>
      <c r="Z877">
        <v>0</v>
      </c>
      <c r="AA877">
        <f>I877-W877-Y877</f>
        <v>7</v>
      </c>
      <c r="AB877">
        <f>J877-X877-Z877</f>
        <v>9</v>
      </c>
      <c r="AC877" s="9">
        <f t="shared" si="698"/>
        <v>7.3982737361282371</v>
      </c>
      <c r="AD877" s="9">
        <f t="shared" si="699"/>
        <v>7.3982737361282371</v>
      </c>
      <c r="AE877" s="9">
        <f t="shared" si="700"/>
        <v>0</v>
      </c>
      <c r="AF877" s="9">
        <f t="shared" si="701"/>
        <v>0</v>
      </c>
      <c r="AG877" s="9">
        <f t="shared" si="702"/>
        <v>9.3626349129683657</v>
      </c>
      <c r="AH877" s="9">
        <f t="shared" si="703"/>
        <v>12.037673459530756</v>
      </c>
      <c r="AI877" s="6">
        <f t="shared" si="704"/>
        <v>1.8725269825936732</v>
      </c>
      <c r="AJ877" s="6">
        <f t="shared" si="705"/>
        <v>6.6584463625154138</v>
      </c>
      <c r="AK877" s="6">
        <f t="shared" si="706"/>
        <v>0</v>
      </c>
      <c r="AL877" s="6">
        <f t="shared" si="707"/>
        <v>2.3406587282420914</v>
      </c>
      <c r="AM877" s="6">
        <f t="shared" si="708"/>
        <v>1.4796547472256474</v>
      </c>
      <c r="AN877" s="6">
        <f t="shared" si="709"/>
        <v>0</v>
      </c>
      <c r="AO877" s="32">
        <v>897.18333333333317</v>
      </c>
      <c r="AP877" s="32">
        <v>162.19999999999999</v>
      </c>
      <c r="AQ877" s="32">
        <v>4.9666666666666668</v>
      </c>
      <c r="AR877" s="32">
        <v>1064.3499999999999</v>
      </c>
      <c r="AS877" s="40">
        <v>16</v>
      </c>
      <c r="AT877" s="40">
        <v>72</v>
      </c>
      <c r="AU877" s="40">
        <v>46</v>
      </c>
      <c r="AV877" s="40">
        <v>13</v>
      </c>
      <c r="AW877" s="40">
        <v>16</v>
      </c>
      <c r="AX877" s="9">
        <f t="shared" si="710"/>
        <v>0.9019589420773243</v>
      </c>
      <c r="AY877" s="9">
        <f t="shared" si="711"/>
        <v>4.0588152393479593</v>
      </c>
      <c r="AZ877" s="9">
        <f t="shared" si="712"/>
        <v>2.5931319584723069</v>
      </c>
      <c r="BA877" s="9">
        <f t="shared" si="713"/>
        <v>0.73284164043782596</v>
      </c>
      <c r="BB877" s="9">
        <f t="shared" si="714"/>
        <v>0.9019589420773243</v>
      </c>
      <c r="BC877" s="9">
        <f t="shared" si="715"/>
        <v>10.941260162601624</v>
      </c>
      <c r="BD877" s="9">
        <f t="shared" si="716"/>
        <v>6.0569105691056911E-2</v>
      </c>
      <c r="BE877" s="9">
        <f t="shared" si="717"/>
        <v>1.9780487804878046</v>
      </c>
      <c r="BF877" s="3">
        <v>28</v>
      </c>
      <c r="BG877" s="3">
        <v>18</v>
      </c>
      <c r="BH877" s="3">
        <v>0</v>
      </c>
      <c r="BI877" s="3">
        <v>46</v>
      </c>
      <c r="BJ877" s="3">
        <v>35</v>
      </c>
      <c r="BK877" s="3">
        <v>4</v>
      </c>
      <c r="BL877" s="3">
        <v>0</v>
      </c>
      <c r="BM877" s="3">
        <v>39</v>
      </c>
      <c r="BN877" s="34">
        <f t="shared" si="726"/>
        <v>16.217917612527227</v>
      </c>
      <c r="BO877" s="34">
        <f t="shared" si="727"/>
        <v>30.474782942692212</v>
      </c>
      <c r="BP877" s="34">
        <v>0.94895778315465806</v>
      </c>
      <c r="BQ877" s="34">
        <v>2.1217282068473726</v>
      </c>
      <c r="BR877" s="34">
        <v>-0.27495015503691284</v>
      </c>
      <c r="BS877" s="34">
        <v>-6.780556587366518E-2</v>
      </c>
      <c r="BT877" s="34">
        <v>0</v>
      </c>
      <c r="BU877" s="34">
        <f t="shared" si="728"/>
        <v>2.7279302690914529</v>
      </c>
      <c r="BV877" s="34">
        <f t="shared" si="729"/>
        <v>5.1260022907717442</v>
      </c>
      <c r="BW877" s="34">
        <v>6.7255665786838685</v>
      </c>
      <c r="BX877" s="34">
        <v>-0.155226982582158</v>
      </c>
      <c r="BY877" s="34">
        <v>0.43494229959526126</v>
      </c>
      <c r="BZ877" s="34">
        <v>6.4847054477388024</v>
      </c>
      <c r="CA877" s="34">
        <f t="shared" si="730"/>
        <v>13.489987343435775</v>
      </c>
      <c r="CB877" s="34">
        <f t="shared" si="731"/>
        <v>25.348780651920471</v>
      </c>
      <c r="CC877" s="15">
        <v>61</v>
      </c>
      <c r="CD877" s="7">
        <v>1435284</v>
      </c>
      <c r="CE877" s="68">
        <f t="shared" si="718"/>
        <v>1435284</v>
      </c>
      <c r="CF877" s="9">
        <v>24.9</v>
      </c>
      <c r="CG877" s="9">
        <v>20.7</v>
      </c>
      <c r="CH877" s="9">
        <v>-11.2</v>
      </c>
      <c r="CI877" s="9">
        <v>-2.4</v>
      </c>
      <c r="CJ877" s="9">
        <f t="shared" si="724"/>
        <v>-3.8976329999594004</v>
      </c>
      <c r="CK877" s="9">
        <v>0.2</v>
      </c>
      <c r="CL877" s="9">
        <f t="shared" si="725"/>
        <v>0.32480274999661674</v>
      </c>
      <c r="CM877" s="9">
        <v>-2.2000000000000002</v>
      </c>
      <c r="CN877" t="s">
        <v>3000</v>
      </c>
      <c r="CO877" t="s">
        <v>3001</v>
      </c>
      <c r="CQ877" t="s">
        <v>2403</v>
      </c>
      <c r="CR877">
        <v>74</v>
      </c>
      <c r="CS877">
        <v>207</v>
      </c>
      <c r="CT877">
        <v>92</v>
      </c>
      <c r="CU877" t="s">
        <v>3401</v>
      </c>
      <c r="CV877" t="s">
        <v>2382</v>
      </c>
      <c r="CW877">
        <v>0</v>
      </c>
      <c r="CX877">
        <v>0</v>
      </c>
      <c r="CY877">
        <v>0</v>
      </c>
      <c r="CZ877" s="70"/>
      <c r="DA877">
        <v>0</v>
      </c>
    </row>
    <row r="878" spans="1:105" x14ac:dyDescent="0.2">
      <c r="A878" s="44" t="s">
        <v>2372</v>
      </c>
      <c r="B878" s="43" t="s">
        <v>963</v>
      </c>
      <c r="C878" s="43" t="s">
        <v>963</v>
      </c>
      <c r="D878" s="82" t="s">
        <v>963</v>
      </c>
      <c r="E878" s="42" t="str">
        <f t="shared" si="719"/>
        <v xml:space="preserve">Radivojevic, Branko </v>
      </c>
      <c r="F878" s="42" t="s">
        <v>465</v>
      </c>
      <c r="G878" s="45" t="s">
        <v>1528</v>
      </c>
      <c r="H878" s="43">
        <v>73</v>
      </c>
      <c r="I878" s="64">
        <v>7</v>
      </c>
      <c r="J878" s="64">
        <v>10</v>
      </c>
      <c r="K878" s="64">
        <v>17</v>
      </c>
      <c r="L878" s="43">
        <v>-14</v>
      </c>
      <c r="M878">
        <v>48</v>
      </c>
      <c r="N878">
        <v>91</v>
      </c>
      <c r="O878" s="4">
        <f t="shared" si="722"/>
        <v>7.6923076923076927E-2</v>
      </c>
      <c r="Q878">
        <v>3</v>
      </c>
      <c r="R878">
        <v>0</v>
      </c>
      <c r="S878">
        <v>15</v>
      </c>
      <c r="T878">
        <v>24</v>
      </c>
      <c r="U878" s="4">
        <f t="shared" si="723"/>
        <v>0.38461538461538464</v>
      </c>
      <c r="V878">
        <v>0.9</v>
      </c>
      <c r="W878">
        <v>1</v>
      </c>
      <c r="X878">
        <v>1</v>
      </c>
      <c r="Y878">
        <v>0</v>
      </c>
      <c r="Z878">
        <v>0</v>
      </c>
      <c r="AA878">
        <v>6</v>
      </c>
      <c r="AB878">
        <v>9</v>
      </c>
      <c r="AC878" s="9">
        <f t="shared" si="698"/>
        <v>11.022657685241889</v>
      </c>
      <c r="AD878" s="9">
        <f t="shared" si="699"/>
        <v>11.022657685241889</v>
      </c>
      <c r="AE878" s="9">
        <f t="shared" si="700"/>
        <v>0</v>
      </c>
      <c r="AF878" s="9">
        <f t="shared" si="701"/>
        <v>0</v>
      </c>
      <c r="AG878" s="9">
        <f t="shared" si="702"/>
        <v>7.5948031855980025</v>
      </c>
      <c r="AH878" s="9">
        <f t="shared" si="703"/>
        <v>11.392204778397005</v>
      </c>
      <c r="AI878" s="58">
        <f t="shared" si="704"/>
        <v>1.5822506636662508</v>
      </c>
      <c r="AJ878" s="58">
        <f t="shared" si="705"/>
        <v>13.227189222290265</v>
      </c>
      <c r="AK878" s="58">
        <f t="shared" si="706"/>
        <v>0</v>
      </c>
      <c r="AL878" s="58">
        <f t="shared" si="707"/>
        <v>2.4683110353193514</v>
      </c>
      <c r="AM878" s="58">
        <f t="shared" si="708"/>
        <v>0</v>
      </c>
      <c r="AN878" s="58">
        <f t="shared" si="709"/>
        <v>3.170409511228534</v>
      </c>
      <c r="AO878" s="56">
        <v>948.01666666666665</v>
      </c>
      <c r="AP878" s="56">
        <v>27.216666666666661</v>
      </c>
      <c r="AQ878" s="56">
        <v>113.55</v>
      </c>
      <c r="AR878" s="57">
        <f>SUM(AO878:AQ878)</f>
        <v>1088.7833333333333</v>
      </c>
      <c r="AS878">
        <v>31</v>
      </c>
      <c r="AT878">
        <v>98</v>
      </c>
      <c r="AU878">
        <v>45</v>
      </c>
      <c r="AV878">
        <v>18</v>
      </c>
      <c r="AW878">
        <v>21</v>
      </c>
      <c r="AX878" s="9">
        <f t="shared" si="710"/>
        <v>1.7083288686148146</v>
      </c>
      <c r="AY878" s="9">
        <f t="shared" si="711"/>
        <v>5.4005235201371562</v>
      </c>
      <c r="AZ878" s="9">
        <f t="shared" si="712"/>
        <v>2.4798322286344088</v>
      </c>
      <c r="BA878" s="9">
        <f t="shared" si="713"/>
        <v>0.99193289145376329</v>
      </c>
      <c r="BB878" s="9">
        <f t="shared" si="714"/>
        <v>1.1572550400293906</v>
      </c>
      <c r="BC878" s="33">
        <f t="shared" si="715"/>
        <v>12.986529680365297</v>
      </c>
      <c r="BD878" s="33">
        <f t="shared" si="716"/>
        <v>1.5554794520547945</v>
      </c>
      <c r="BE878" s="33">
        <f t="shared" si="717"/>
        <v>0.37283105022831042</v>
      </c>
      <c r="BF878" s="42">
        <f>BI878-BG878-BH878</f>
        <v>25</v>
      </c>
      <c r="BG878" s="43">
        <v>6</v>
      </c>
      <c r="BH878" s="43">
        <v>0</v>
      </c>
      <c r="BI878" s="43">
        <v>31</v>
      </c>
      <c r="BJ878" s="42">
        <f>BM878-BK878-BL878</f>
        <v>39</v>
      </c>
      <c r="BK878" s="43">
        <v>0</v>
      </c>
      <c r="BL878" s="43">
        <v>6</v>
      </c>
      <c r="BM878" s="43">
        <v>45</v>
      </c>
      <c r="BN878" s="34">
        <f t="shared" si="726"/>
        <v>14.923401436464774</v>
      </c>
      <c r="BO878" s="34">
        <f t="shared" si="727"/>
        <v>27.412986550366202</v>
      </c>
      <c r="BP878" s="33">
        <v>-0.91490020063044297</v>
      </c>
      <c r="BQ878" s="33">
        <v>1.3660151645749188</v>
      </c>
      <c r="BR878" s="33">
        <v>-0.56902511707640402</v>
      </c>
      <c r="BS878" s="33">
        <v>-1.7130944059312871</v>
      </c>
      <c r="BT878" s="33">
        <v>0</v>
      </c>
      <c r="BU878" s="9">
        <f t="shared" si="728"/>
        <v>-1.8310045590632154</v>
      </c>
      <c r="BV878" s="34">
        <f t="shared" si="729"/>
        <v>-3.3633956417344413</v>
      </c>
      <c r="BW878" s="33">
        <v>7.7569774759923558</v>
      </c>
      <c r="BX878" s="33">
        <v>0.15098555590245555</v>
      </c>
      <c r="BY878" s="33">
        <v>9.8999366787222911</v>
      </c>
      <c r="BZ878" s="33">
        <v>-1.0534937150891097</v>
      </c>
      <c r="CA878" s="9">
        <f t="shared" si="730"/>
        <v>16.754405995527989</v>
      </c>
      <c r="CB878" s="34">
        <f t="shared" si="731"/>
        <v>30.776382192100641</v>
      </c>
      <c r="CC878" s="47">
        <v>41.419894999999997</v>
      </c>
      <c r="CD878">
        <v>384964</v>
      </c>
      <c r="CE878" s="68">
        <f t="shared" si="718"/>
        <v>432425.31506849319</v>
      </c>
      <c r="CF878" s="62">
        <v>19.600000000000001</v>
      </c>
      <c r="CG878" s="62">
        <v>19.899999999999999</v>
      </c>
      <c r="CH878" s="62">
        <v>-14.5</v>
      </c>
      <c r="CI878" s="62">
        <v>-2.5</v>
      </c>
      <c r="CJ878" s="63">
        <f t="shared" si="724"/>
        <v>-4.0665284047009074</v>
      </c>
      <c r="CK878" s="62">
        <v>-1.1000000000000001</v>
      </c>
      <c r="CL878" s="63">
        <f t="shared" si="725"/>
        <v>-1.7892724980683992</v>
      </c>
      <c r="CM878" s="62">
        <v>-3.6</v>
      </c>
      <c r="CN878" t="s">
        <v>1741</v>
      </c>
      <c r="CO878" t="s">
        <v>3001</v>
      </c>
      <c r="CQ878" t="s">
        <v>2403</v>
      </c>
      <c r="CR878">
        <v>72</v>
      </c>
      <c r="CS878">
        <v>208</v>
      </c>
      <c r="CT878">
        <v>92</v>
      </c>
      <c r="CU878" t="s">
        <v>3401</v>
      </c>
      <c r="CZ878" s="72">
        <v>640000</v>
      </c>
      <c r="DA878">
        <v>0</v>
      </c>
    </row>
    <row r="879" spans="1:105" x14ac:dyDescent="0.2">
      <c r="A879" s="38" t="s">
        <v>2452</v>
      </c>
      <c r="B879" t="s">
        <v>963</v>
      </c>
      <c r="C879" t="s">
        <v>963</v>
      </c>
      <c r="D879" s="82" t="s">
        <v>963</v>
      </c>
      <c r="E879" t="str">
        <f t="shared" si="719"/>
        <v xml:space="preserve">Burns, Brent </v>
      </c>
      <c r="F879" t="s">
        <v>2540</v>
      </c>
      <c r="G879" t="s">
        <v>1524</v>
      </c>
      <c r="H879">
        <v>77</v>
      </c>
      <c r="I879">
        <v>7</v>
      </c>
      <c r="J879">
        <v>18</v>
      </c>
      <c r="K879">
        <f>I879+J879</f>
        <v>25</v>
      </c>
      <c r="L879">
        <v>16</v>
      </c>
      <c r="M879">
        <v>26</v>
      </c>
      <c r="N879">
        <v>108</v>
      </c>
      <c r="O879" s="4">
        <f t="shared" si="722"/>
        <v>6.4814814814814811E-2</v>
      </c>
      <c r="P879">
        <v>1798</v>
      </c>
      <c r="Q879">
        <v>3</v>
      </c>
      <c r="R879">
        <v>0</v>
      </c>
      <c r="S879">
        <v>1</v>
      </c>
      <c r="T879">
        <v>3</v>
      </c>
      <c r="U879" s="4">
        <f t="shared" si="723"/>
        <v>0.25</v>
      </c>
      <c r="V879" s="40">
        <v>0</v>
      </c>
      <c r="W879">
        <v>3</v>
      </c>
      <c r="X879">
        <v>4</v>
      </c>
      <c r="Y879">
        <v>0</v>
      </c>
      <c r="Z879">
        <v>1</v>
      </c>
      <c r="AA879">
        <f>I879-W879-Y879</f>
        <v>4</v>
      </c>
      <c r="AB879">
        <f>J879-X879-Z879</f>
        <v>13</v>
      </c>
      <c r="AC879" s="9">
        <f t="shared" si="698"/>
        <v>9.1618595181540545</v>
      </c>
      <c r="AD879" s="9">
        <f t="shared" si="699"/>
        <v>12.21581269087207</v>
      </c>
      <c r="AE879" s="9">
        <f t="shared" si="700"/>
        <v>0</v>
      </c>
      <c r="AF879" s="9">
        <f t="shared" si="701"/>
        <v>5.51808706315144</v>
      </c>
      <c r="AG879" s="9">
        <f t="shared" si="702"/>
        <v>4.5119142736288014</v>
      </c>
      <c r="AH879" s="9">
        <f t="shared" si="703"/>
        <v>14.663721389293604</v>
      </c>
      <c r="AI879" s="6">
        <f t="shared" si="704"/>
        <v>2.8199464210180012</v>
      </c>
      <c r="AJ879" s="6">
        <f t="shared" si="705"/>
        <v>6.1079063454360361</v>
      </c>
      <c r="AK879" s="6">
        <f t="shared" si="706"/>
        <v>0</v>
      </c>
      <c r="AL879" s="6">
        <f t="shared" si="707"/>
        <v>1.8611646378718807</v>
      </c>
      <c r="AM879" s="6">
        <f t="shared" si="708"/>
        <v>1.221581269087207</v>
      </c>
      <c r="AN879" s="6">
        <f t="shared" si="709"/>
        <v>7.7253218884120169</v>
      </c>
      <c r="AO879" s="33">
        <v>1063.8499999999999</v>
      </c>
      <c r="AP879" s="33">
        <v>98.233333333333348</v>
      </c>
      <c r="AQ879" s="33">
        <v>54.366666666666674</v>
      </c>
      <c r="AR879" s="32">
        <v>1216.45</v>
      </c>
      <c r="AS879" s="40">
        <v>64</v>
      </c>
      <c r="AT879" s="40">
        <v>86</v>
      </c>
      <c r="AU879" s="40">
        <v>53</v>
      </c>
      <c r="AV879" s="40">
        <v>38</v>
      </c>
      <c r="AW879" s="40">
        <v>54</v>
      </c>
      <c r="AX879" s="9">
        <f t="shared" si="710"/>
        <v>3.1567265403428006</v>
      </c>
      <c r="AY879" s="9">
        <f t="shared" si="711"/>
        <v>4.2418512885856376</v>
      </c>
      <c r="AZ879" s="9">
        <f t="shared" si="712"/>
        <v>2.6141641662213817</v>
      </c>
      <c r="BA879" s="9">
        <f t="shared" si="713"/>
        <v>1.8743063833285378</v>
      </c>
      <c r="BB879" s="9">
        <f t="shared" si="714"/>
        <v>2.6634880184142378</v>
      </c>
      <c r="BC879" s="9">
        <f t="shared" si="715"/>
        <v>13.816233766233765</v>
      </c>
      <c r="BD879" s="9">
        <f t="shared" si="716"/>
        <v>0.70606060606060617</v>
      </c>
      <c r="BE879" s="9">
        <f t="shared" si="717"/>
        <v>1.2757575757575759</v>
      </c>
      <c r="BF879" s="3">
        <v>50</v>
      </c>
      <c r="BG879" s="3">
        <v>10</v>
      </c>
      <c r="BH879" s="3">
        <v>0</v>
      </c>
      <c r="BI879" s="3">
        <v>60</v>
      </c>
      <c r="BJ879" s="3">
        <v>33</v>
      </c>
      <c r="BK879" s="3">
        <v>2</v>
      </c>
      <c r="BL879" s="3">
        <v>7</v>
      </c>
      <c r="BM879" s="3">
        <v>42</v>
      </c>
      <c r="BN879" s="34">
        <f t="shared" si="726"/>
        <v>48.187714167735457</v>
      </c>
      <c r="BO879" s="34">
        <f t="shared" si="727"/>
        <v>79.226789704032981</v>
      </c>
      <c r="BP879" s="34">
        <v>9.4934087729516463</v>
      </c>
      <c r="BQ879" s="34">
        <v>5.5222262276355076</v>
      </c>
      <c r="BR879" s="34">
        <v>-0.31424166495481065</v>
      </c>
      <c r="BS879" s="34">
        <v>0.87872014355038663</v>
      </c>
      <c r="BT879" s="34">
        <v>0</v>
      </c>
      <c r="BU879" s="34">
        <f t="shared" si="728"/>
        <v>15.58011347918273</v>
      </c>
      <c r="BV879" s="34">
        <f t="shared" si="729"/>
        <v>25.615707146504551</v>
      </c>
      <c r="BW879" s="34">
        <v>25.408590261025182</v>
      </c>
      <c r="BX879" s="34">
        <v>0.64144459269150678</v>
      </c>
      <c r="BY879" s="34">
        <v>1.30578411920018</v>
      </c>
      <c r="BZ879" s="34">
        <v>5.2517817156358593</v>
      </c>
      <c r="CA879" s="34">
        <f t="shared" si="730"/>
        <v>32.607600688552729</v>
      </c>
      <c r="CB879" s="34">
        <f t="shared" si="731"/>
        <v>53.611082557528434</v>
      </c>
      <c r="CC879" s="15">
        <v>70</v>
      </c>
      <c r="CD879" s="7">
        <v>4022143</v>
      </c>
      <c r="CE879" s="68">
        <f t="shared" si="718"/>
        <v>4283321.1168831168</v>
      </c>
      <c r="CF879" s="9">
        <v>26.5</v>
      </c>
      <c r="CG879" s="9">
        <v>28.9</v>
      </c>
      <c r="CH879" s="9">
        <v>10.5</v>
      </c>
      <c r="CI879" s="9">
        <v>3.3</v>
      </c>
      <c r="CJ879" s="9">
        <f t="shared" si="724"/>
        <v>4.8208611811109892</v>
      </c>
      <c r="CK879" s="9">
        <v>6.7</v>
      </c>
      <c r="CL879" s="9">
        <f t="shared" si="725"/>
        <v>9.7878090646798874</v>
      </c>
      <c r="CM879" s="9">
        <v>10</v>
      </c>
      <c r="CN879" t="s">
        <v>3596</v>
      </c>
      <c r="CO879" t="s">
        <v>3597</v>
      </c>
      <c r="CP879" t="s">
        <v>3162</v>
      </c>
      <c r="CQ879" t="s">
        <v>2386</v>
      </c>
      <c r="CR879">
        <v>76</v>
      </c>
      <c r="CS879">
        <v>210</v>
      </c>
      <c r="CT879">
        <v>8</v>
      </c>
      <c r="CU879" t="s">
        <v>3403</v>
      </c>
      <c r="CV879" t="s">
        <v>2382</v>
      </c>
      <c r="CW879">
        <v>0</v>
      </c>
      <c r="CX879">
        <v>0</v>
      </c>
      <c r="CY879">
        <v>0</v>
      </c>
      <c r="CZ879" s="70"/>
      <c r="DA879">
        <v>0</v>
      </c>
    </row>
    <row r="880" spans="1:105" x14ac:dyDescent="0.2">
      <c r="A880" s="44" t="s">
        <v>2372</v>
      </c>
      <c r="B880" s="43" t="s">
        <v>963</v>
      </c>
      <c r="C880" s="43" t="s">
        <v>963</v>
      </c>
      <c r="D880" s="82" t="s">
        <v>963</v>
      </c>
      <c r="E880" s="42" t="str">
        <f t="shared" si="719"/>
        <v xml:space="preserve">Burns, Brent </v>
      </c>
      <c r="F880" s="42" t="s">
        <v>2540</v>
      </c>
      <c r="G880" s="45" t="s">
        <v>2374</v>
      </c>
      <c r="H880" s="43">
        <v>82</v>
      </c>
      <c r="I880" s="64">
        <v>15</v>
      </c>
      <c r="J880" s="64">
        <v>28</v>
      </c>
      <c r="K880" s="64">
        <v>43</v>
      </c>
      <c r="L880" s="43">
        <v>12</v>
      </c>
      <c r="M880">
        <v>80</v>
      </c>
      <c r="N880">
        <v>158</v>
      </c>
      <c r="O880" s="4">
        <f t="shared" si="722"/>
        <v>9.49367088607595E-2</v>
      </c>
      <c r="Q880">
        <v>4</v>
      </c>
      <c r="R880">
        <v>0</v>
      </c>
      <c r="S880">
        <v>1</v>
      </c>
      <c r="T880">
        <v>0</v>
      </c>
      <c r="U880" s="4">
        <f t="shared" si="723"/>
        <v>1</v>
      </c>
      <c r="V880">
        <v>0</v>
      </c>
      <c r="W880">
        <v>8</v>
      </c>
      <c r="X880">
        <v>11</v>
      </c>
      <c r="Y880">
        <v>0</v>
      </c>
      <c r="Z880">
        <v>1</v>
      </c>
      <c r="AA880">
        <v>7</v>
      </c>
      <c r="AB880">
        <v>16</v>
      </c>
      <c r="AC880" s="9">
        <f t="shared" si="698"/>
        <v>9.272376046361881</v>
      </c>
      <c r="AD880" s="9">
        <f t="shared" si="699"/>
        <v>12.749517063747586</v>
      </c>
      <c r="AE880" s="9">
        <f t="shared" si="700"/>
        <v>0</v>
      </c>
      <c r="AF880" s="9">
        <f t="shared" si="701"/>
        <v>1.4145383104125737</v>
      </c>
      <c r="AG880" s="9">
        <f t="shared" si="702"/>
        <v>5.9029526475445353</v>
      </c>
      <c r="AH880" s="9">
        <f t="shared" si="703"/>
        <v>13.49246319438751</v>
      </c>
      <c r="AI880" s="58">
        <f t="shared" si="704"/>
        <v>2.8671484288073459</v>
      </c>
      <c r="AJ880" s="58">
        <f t="shared" si="705"/>
        <v>6.7224726336123641</v>
      </c>
      <c r="AK880" s="58">
        <f t="shared" si="706"/>
        <v>0.28290766208251472</v>
      </c>
      <c r="AL880" s="58">
        <f t="shared" si="707"/>
        <v>2.2346892165704317</v>
      </c>
      <c r="AM880" s="58">
        <f t="shared" si="708"/>
        <v>0.9272376046361881</v>
      </c>
      <c r="AN880" s="58">
        <f t="shared" si="709"/>
        <v>4.5265225933202355</v>
      </c>
      <c r="AO880" s="56">
        <v>1423.0166666666667</v>
      </c>
      <c r="AP880" s="56">
        <v>258.83333333333331</v>
      </c>
      <c r="AQ880" s="56">
        <v>212.08333333333331</v>
      </c>
      <c r="AR880" s="57">
        <f>SUM(AO880:AQ880)</f>
        <v>1893.9333333333332</v>
      </c>
      <c r="AS880">
        <v>73</v>
      </c>
      <c r="AT880">
        <v>99</v>
      </c>
      <c r="AU880">
        <v>73</v>
      </c>
      <c r="AV880">
        <v>65</v>
      </c>
      <c r="AW880">
        <v>61</v>
      </c>
      <c r="AX880" s="9">
        <f t="shared" si="710"/>
        <v>2.3126474004716817</v>
      </c>
      <c r="AY880" s="9">
        <f t="shared" si="711"/>
        <v>3.1363300362561159</v>
      </c>
      <c r="AZ880" s="9">
        <f t="shared" si="712"/>
        <v>2.3126474004716817</v>
      </c>
      <c r="BA880" s="9">
        <f t="shared" si="713"/>
        <v>2.0592065894610867</v>
      </c>
      <c r="BB880" s="9">
        <f t="shared" si="714"/>
        <v>1.9324861839557887</v>
      </c>
      <c r="BC880" s="33">
        <f t="shared" si="715"/>
        <v>17.353861788617888</v>
      </c>
      <c r="BD880" s="33">
        <f t="shared" si="716"/>
        <v>2.5863821138211378</v>
      </c>
      <c r="BE880" s="33">
        <f t="shared" si="717"/>
        <v>3.1565040650406502</v>
      </c>
      <c r="BF880" s="42">
        <f>BI880-BG880-BH880</f>
        <v>68</v>
      </c>
      <c r="BG880" s="43">
        <v>29</v>
      </c>
      <c r="BH880" s="43">
        <v>1</v>
      </c>
      <c r="BI880" s="43">
        <v>98</v>
      </c>
      <c r="BJ880" s="42">
        <f>BM880-BK880-BL880</f>
        <v>53</v>
      </c>
      <c r="BK880" s="43">
        <v>4</v>
      </c>
      <c r="BL880" s="43">
        <v>16</v>
      </c>
      <c r="BM880" s="43">
        <v>73</v>
      </c>
      <c r="BN880" s="34">
        <f t="shared" si="726"/>
        <v>107.52623056386018</v>
      </c>
      <c r="BO880" s="34">
        <f t="shared" si="727"/>
        <v>113.54806282923742</v>
      </c>
      <c r="BP880" s="33">
        <v>19.70299101909761</v>
      </c>
      <c r="BQ880" s="33">
        <v>17.403404823232695</v>
      </c>
      <c r="BR880" s="33">
        <v>-2.072542987511893</v>
      </c>
      <c r="BS880" s="33">
        <v>0.20715463358070782</v>
      </c>
      <c r="BT880" s="33">
        <v>15.722798334772715</v>
      </c>
      <c r="BU880" s="9">
        <f t="shared" si="728"/>
        <v>50.963805823171825</v>
      </c>
      <c r="BV880" s="34">
        <f t="shared" si="729"/>
        <v>53.817951166713186</v>
      </c>
      <c r="BW880" s="33">
        <v>34.679744636940917</v>
      </c>
      <c r="BX880" s="33">
        <v>3.4476982565518437</v>
      </c>
      <c r="BY880" s="33">
        <v>17.843496400980115</v>
      </c>
      <c r="BZ880" s="33">
        <v>0.59148544621548127</v>
      </c>
      <c r="CA880" s="9">
        <f t="shared" si="730"/>
        <v>56.562424740688357</v>
      </c>
      <c r="CB880" s="34">
        <f t="shared" si="731"/>
        <v>59.73011166252423</v>
      </c>
      <c r="CC880" s="47">
        <v>64.239142999999999</v>
      </c>
      <c r="CD880">
        <v>4775371</v>
      </c>
      <c r="CE880" s="68">
        <f t="shared" si="718"/>
        <v>4775371</v>
      </c>
      <c r="CF880" s="62">
        <v>40.4</v>
      </c>
      <c r="CG880" s="62">
        <v>38.9</v>
      </c>
      <c r="CH880" s="62">
        <v>13.8</v>
      </c>
      <c r="CI880" s="62">
        <v>7.1</v>
      </c>
      <c r="CJ880" s="63">
        <f t="shared" si="724"/>
        <v>6.0046091718290802</v>
      </c>
      <c r="CK880" s="62">
        <v>6.8</v>
      </c>
      <c r="CL880" s="63">
        <f t="shared" si="725"/>
        <v>5.7508932913292599</v>
      </c>
      <c r="CM880" s="62">
        <v>15</v>
      </c>
      <c r="CN880" t="s">
        <v>1748</v>
      </c>
      <c r="CO880" t="s">
        <v>1749</v>
      </c>
      <c r="CP880" t="s">
        <v>2427</v>
      </c>
      <c r="CQ880" t="s">
        <v>2400</v>
      </c>
      <c r="CR880">
        <v>77</v>
      </c>
      <c r="CS880">
        <v>219</v>
      </c>
      <c r="CT880">
        <v>8</v>
      </c>
      <c r="CU880" t="s">
        <v>3401</v>
      </c>
      <c r="CZ880" s="72">
        <v>825000</v>
      </c>
      <c r="DA880">
        <v>0</v>
      </c>
    </row>
    <row r="881" spans="1:105" x14ac:dyDescent="0.2">
      <c r="A881" s="44" t="s">
        <v>2372</v>
      </c>
      <c r="B881" s="43"/>
      <c r="C881" s="43" t="s">
        <v>963</v>
      </c>
      <c r="D881" s="42" t="s">
        <v>963</v>
      </c>
      <c r="E881" s="42" t="str">
        <f t="shared" si="719"/>
        <v xml:space="preserve">Clutterbuck, Cal </v>
      </c>
      <c r="F881" s="42" t="s">
        <v>2566</v>
      </c>
      <c r="G881" s="45" t="s">
        <v>1528</v>
      </c>
      <c r="H881" s="43">
        <v>2</v>
      </c>
      <c r="I881" s="64">
        <v>0</v>
      </c>
      <c r="J881" s="64">
        <v>0</v>
      </c>
      <c r="K881" s="64">
        <v>0</v>
      </c>
      <c r="L881" s="43">
        <v>0</v>
      </c>
      <c r="M881">
        <v>0</v>
      </c>
      <c r="N881">
        <v>0</v>
      </c>
      <c r="O881" s="4">
        <f t="shared" si="722"/>
        <v>0</v>
      </c>
      <c r="Q881">
        <v>0</v>
      </c>
      <c r="R881">
        <v>0</v>
      </c>
      <c r="S881">
        <v>1</v>
      </c>
      <c r="T881">
        <v>0</v>
      </c>
      <c r="U881" s="4">
        <f t="shared" si="723"/>
        <v>1</v>
      </c>
      <c r="V881">
        <v>0.8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s="9">
        <f t="shared" si="698"/>
        <v>0</v>
      </c>
      <c r="AD881" s="9">
        <f t="shared" si="699"/>
        <v>0</v>
      </c>
      <c r="AE881" s="9">
        <f t="shared" si="700"/>
        <v>0</v>
      </c>
      <c r="AF881" s="9">
        <f t="shared" si="701"/>
        <v>0</v>
      </c>
      <c r="AG881" s="9">
        <f t="shared" si="702"/>
        <v>0</v>
      </c>
      <c r="AH881" s="9">
        <f t="shared" si="703"/>
        <v>0</v>
      </c>
      <c r="AI881" s="58">
        <f t="shared" si="704"/>
        <v>0</v>
      </c>
      <c r="AJ881" s="58">
        <f t="shared" si="705"/>
        <v>0</v>
      </c>
      <c r="AK881" s="58">
        <f t="shared" si="706"/>
        <v>0</v>
      </c>
      <c r="AL881" s="58">
        <f t="shared" si="707"/>
        <v>0</v>
      </c>
      <c r="AM881" s="58">
        <f t="shared" si="708"/>
        <v>0</v>
      </c>
      <c r="AN881" s="58">
        <f t="shared" si="709"/>
        <v>0</v>
      </c>
      <c r="AO881" s="56">
        <v>14.166666666666668</v>
      </c>
      <c r="AP881" s="56">
        <v>0</v>
      </c>
      <c r="AQ881" s="56">
        <v>0</v>
      </c>
      <c r="AR881" s="57">
        <f>SUM(AO881:AQ881)</f>
        <v>14.166666666666668</v>
      </c>
      <c r="AS881">
        <v>1</v>
      </c>
      <c r="AT881">
        <v>4</v>
      </c>
      <c r="AU881">
        <v>2</v>
      </c>
      <c r="AV881">
        <v>0</v>
      </c>
      <c r="AW881">
        <v>1</v>
      </c>
      <c r="AX881" s="9">
        <f t="shared" si="710"/>
        <v>4.2352941176470589</v>
      </c>
      <c r="AY881" s="9">
        <f t="shared" si="711"/>
        <v>16.941176470588236</v>
      </c>
      <c r="AZ881" s="9">
        <f t="shared" si="712"/>
        <v>8.4705882352941178</v>
      </c>
      <c r="BA881" s="9">
        <f t="shared" si="713"/>
        <v>0</v>
      </c>
      <c r="BB881" s="9">
        <f t="shared" si="714"/>
        <v>4.2352941176470589</v>
      </c>
      <c r="BC881" s="33">
        <f t="shared" si="715"/>
        <v>7.0833333333333339</v>
      </c>
      <c r="BD881" s="33">
        <f t="shared" si="716"/>
        <v>0</v>
      </c>
      <c r="BE881" s="33">
        <f t="shared" si="717"/>
        <v>0</v>
      </c>
      <c r="BF881" s="42">
        <f>BI881-BG881-BH881</f>
        <v>0</v>
      </c>
      <c r="BG881" s="43">
        <v>0</v>
      </c>
      <c r="BH881" s="43">
        <v>0</v>
      </c>
      <c r="BI881" s="43">
        <v>0</v>
      </c>
      <c r="BJ881" s="42">
        <f>BM881-BK881-BL881</f>
        <v>0</v>
      </c>
      <c r="BK881" s="43">
        <v>0</v>
      </c>
      <c r="BL881" s="43">
        <v>0</v>
      </c>
      <c r="BM881" s="43">
        <v>0</v>
      </c>
      <c r="BN881" s="34">
        <f t="shared" si="726"/>
        <v>5.0900732344947131E-2</v>
      </c>
      <c r="BO881" s="34">
        <f t="shared" si="727"/>
        <v>7.1859857428160643</v>
      </c>
      <c r="BP881" s="33">
        <v>-0.3655722454177287</v>
      </c>
      <c r="BQ881" s="33">
        <v>0</v>
      </c>
      <c r="BR881" s="33">
        <v>-0.11199623952384523</v>
      </c>
      <c r="BS881" s="33">
        <v>0</v>
      </c>
      <c r="BT881" s="33">
        <v>0</v>
      </c>
      <c r="BU881" s="9">
        <f t="shared" si="728"/>
        <v>-0.47756848494157395</v>
      </c>
      <c r="BV881" s="34">
        <f t="shared" si="729"/>
        <v>-67.421433168222208</v>
      </c>
      <c r="BW881" s="33">
        <v>0.34572294988007413</v>
      </c>
      <c r="BX881" s="33">
        <v>0</v>
      </c>
      <c r="BY881" s="33">
        <v>0</v>
      </c>
      <c r="BZ881" s="33">
        <v>0.18274626740644689</v>
      </c>
      <c r="CA881" s="9">
        <f t="shared" si="730"/>
        <v>0.52846921728652108</v>
      </c>
      <c r="CB881" s="34">
        <f t="shared" si="731"/>
        <v>74.607418911038266</v>
      </c>
      <c r="CE881" s="68">
        <f t="shared" si="718"/>
        <v>165000</v>
      </c>
      <c r="CF881" s="62">
        <v>0.2</v>
      </c>
      <c r="CG881" s="62">
        <v>0.1</v>
      </c>
      <c r="CH881" s="62">
        <v>0</v>
      </c>
      <c r="CI881" s="62">
        <v>-0.1</v>
      </c>
      <c r="CJ881" s="63">
        <f t="shared" si="724"/>
        <v>-14.117647058823529</v>
      </c>
      <c r="CK881" s="62">
        <v>0</v>
      </c>
      <c r="CL881" s="63">
        <f t="shared" si="725"/>
        <v>0</v>
      </c>
      <c r="CM881" s="62">
        <v>-0.1</v>
      </c>
      <c r="CN881" t="s">
        <v>1780</v>
      </c>
      <c r="CO881" t="s">
        <v>3107</v>
      </c>
      <c r="CP881" t="s">
        <v>2427</v>
      </c>
      <c r="CQ881" t="s">
        <v>2400</v>
      </c>
      <c r="CR881">
        <v>71</v>
      </c>
      <c r="CS881">
        <v>213</v>
      </c>
      <c r="CT881">
        <v>22</v>
      </c>
      <c r="CU881" t="s">
        <v>3401</v>
      </c>
      <c r="CV881" t="s">
        <v>3090</v>
      </c>
      <c r="CZ881" s="72">
        <v>725833.33333333337</v>
      </c>
      <c r="DA881">
        <v>0</v>
      </c>
    </row>
    <row r="882" spans="1:105" x14ac:dyDescent="0.2">
      <c r="A882" s="38" t="s">
        <v>2452</v>
      </c>
      <c r="B882" t="s">
        <v>967</v>
      </c>
      <c r="C882" t="s">
        <v>967</v>
      </c>
      <c r="D882" s="82" t="s">
        <v>963</v>
      </c>
      <c r="E882" t="str">
        <f t="shared" si="719"/>
        <v xml:space="preserve">Simon, Chris </v>
      </c>
      <c r="F882" t="s">
        <v>872</v>
      </c>
      <c r="G882" t="s">
        <v>1540</v>
      </c>
      <c r="H882">
        <v>67</v>
      </c>
      <c r="I882">
        <v>10</v>
      </c>
      <c r="J882">
        <v>17</v>
      </c>
      <c r="K882">
        <f>I882+J882</f>
        <v>27</v>
      </c>
      <c r="L882">
        <v>17</v>
      </c>
      <c r="M882">
        <v>75</v>
      </c>
      <c r="N882">
        <v>82</v>
      </c>
      <c r="O882" s="4">
        <f t="shared" si="722"/>
        <v>0.12195121951219512</v>
      </c>
      <c r="P882">
        <v>971</v>
      </c>
      <c r="Q882">
        <v>0</v>
      </c>
      <c r="R882">
        <v>0</v>
      </c>
      <c r="S882">
        <v>21</v>
      </c>
      <c r="T882">
        <v>23</v>
      </c>
      <c r="U882" s="4">
        <f t="shared" si="723"/>
        <v>0.47727272727272729</v>
      </c>
      <c r="V882" s="40">
        <v>1.1000000000000001</v>
      </c>
      <c r="W882">
        <v>2</v>
      </c>
      <c r="X882">
        <v>2</v>
      </c>
      <c r="Y882">
        <v>0</v>
      </c>
      <c r="Z882">
        <v>0</v>
      </c>
      <c r="AA882">
        <f>I882-W882-Y882</f>
        <v>8</v>
      </c>
      <c r="AB882">
        <f>J882-X882-Z882</f>
        <v>15</v>
      </c>
      <c r="AC882" s="9">
        <f t="shared" si="698"/>
        <v>4.8569886670264433</v>
      </c>
      <c r="AD882" s="9">
        <f t="shared" si="699"/>
        <v>4.8569886670264433</v>
      </c>
      <c r="AE882" s="9">
        <f t="shared" si="700"/>
        <v>0</v>
      </c>
      <c r="AF882" s="9">
        <f t="shared" si="701"/>
        <v>0</v>
      </c>
      <c r="AG882" s="9">
        <f t="shared" si="702"/>
        <v>15.744587797944456</v>
      </c>
      <c r="AH882" s="9">
        <f t="shared" si="703"/>
        <v>29.521102121145855</v>
      </c>
      <c r="AI882" s="6">
        <f t="shared" si="704"/>
        <v>3.5425322545375026</v>
      </c>
      <c r="AJ882" s="6">
        <f t="shared" si="705"/>
        <v>4.3712898003237992</v>
      </c>
      <c r="AK882" s="6">
        <f t="shared" si="706"/>
        <v>0</v>
      </c>
      <c r="AL882" s="6">
        <f t="shared" si="707"/>
        <v>1.7712661272687513</v>
      </c>
      <c r="AM882" s="6">
        <f t="shared" si="708"/>
        <v>0.48569886670264434</v>
      </c>
      <c r="AN882" s="6">
        <f t="shared" si="709"/>
        <v>0</v>
      </c>
      <c r="AO882" s="32">
        <v>609.73333333333335</v>
      </c>
      <c r="AP882" s="32">
        <v>123.53333333333333</v>
      </c>
      <c r="AQ882" s="32">
        <v>3.5166666666666666</v>
      </c>
      <c r="AR882" s="32">
        <v>736.7833333333333</v>
      </c>
      <c r="AS882" s="40">
        <v>11</v>
      </c>
      <c r="AT882" s="40">
        <v>98</v>
      </c>
      <c r="AU882" s="40">
        <v>30</v>
      </c>
      <c r="AV882" s="40">
        <v>40</v>
      </c>
      <c r="AW882" s="40">
        <v>24</v>
      </c>
      <c r="AX882" s="9">
        <f t="shared" si="710"/>
        <v>0.89578573529079109</v>
      </c>
      <c r="AY882" s="9">
        <f t="shared" si="711"/>
        <v>7.9806365507725028</v>
      </c>
      <c r="AZ882" s="9">
        <f t="shared" si="712"/>
        <v>2.4430520053385214</v>
      </c>
      <c r="BA882" s="9">
        <f t="shared" si="713"/>
        <v>3.2574026737846946</v>
      </c>
      <c r="BB882" s="9">
        <f t="shared" si="714"/>
        <v>1.954441604270817</v>
      </c>
      <c r="BC882" s="9">
        <f t="shared" si="715"/>
        <v>9.100497512437812</v>
      </c>
      <c r="BD882" s="9">
        <f t="shared" si="716"/>
        <v>5.2487562189054725E-2</v>
      </c>
      <c r="BE882" s="9">
        <f t="shared" si="717"/>
        <v>1.8437810945273632</v>
      </c>
      <c r="BF882" s="3">
        <v>36</v>
      </c>
      <c r="BG882" s="3">
        <v>9</v>
      </c>
      <c r="BH882" s="3">
        <v>0</v>
      </c>
      <c r="BI882" s="3">
        <v>45</v>
      </c>
      <c r="BJ882" s="3">
        <v>18</v>
      </c>
      <c r="BK882" s="3">
        <v>1</v>
      </c>
      <c r="BL882" s="3">
        <v>0</v>
      </c>
      <c r="BM882" s="3">
        <v>19</v>
      </c>
      <c r="BN882" s="34">
        <f t="shared" si="726"/>
        <v>14.767641800282687</v>
      </c>
      <c r="BO882" s="34">
        <f t="shared" si="727"/>
        <v>40.086796571446207</v>
      </c>
      <c r="BP882" s="34">
        <v>14.086430937969865</v>
      </c>
      <c r="BQ882" s="34">
        <v>-0.93016395954277875</v>
      </c>
      <c r="BR882" s="34">
        <v>-0.54503592471051954</v>
      </c>
      <c r="BS882" s="34">
        <v>-3.8818020909487799E-2</v>
      </c>
      <c r="BT882" s="34">
        <v>0</v>
      </c>
      <c r="BU882" s="34">
        <f t="shared" si="728"/>
        <v>12.572413032807079</v>
      </c>
      <c r="BV882" s="34">
        <f t="shared" si="729"/>
        <v>34.127843190826106</v>
      </c>
      <c r="BW882" s="34">
        <v>4.9700945166899402</v>
      </c>
      <c r="BX882" s="34">
        <v>0.15929741703670819</v>
      </c>
      <c r="BY882" s="34">
        <v>0.24287938679567253</v>
      </c>
      <c r="BZ882" s="34">
        <v>-3.1770425530467121</v>
      </c>
      <c r="CA882" s="34">
        <f t="shared" si="730"/>
        <v>2.1952287674756081</v>
      </c>
      <c r="CB882" s="34">
        <f t="shared" si="731"/>
        <v>5.9589533806201054</v>
      </c>
      <c r="CC882" s="15">
        <v>65</v>
      </c>
      <c r="CD882" s="7">
        <v>1425501</v>
      </c>
      <c r="CE882" s="68">
        <f t="shared" si="718"/>
        <v>1744643.0149253733</v>
      </c>
      <c r="CF882" s="9">
        <v>17.3</v>
      </c>
      <c r="CG882" s="9">
        <v>14.4</v>
      </c>
      <c r="CH882" s="9">
        <v>14.5</v>
      </c>
      <c r="CI882" s="9">
        <v>1.7</v>
      </c>
      <c r="CJ882" s="9">
        <f t="shared" si="724"/>
        <v>3.9359444337256417</v>
      </c>
      <c r="CK882" s="9">
        <v>3.1</v>
      </c>
      <c r="CL882" s="9">
        <f t="shared" si="725"/>
        <v>7.1773104379702879</v>
      </c>
      <c r="CM882" s="9">
        <v>4.9000000000000004</v>
      </c>
      <c r="CN882" t="s">
        <v>3031</v>
      </c>
      <c r="CO882" t="s">
        <v>3032</v>
      </c>
      <c r="CP882" t="s">
        <v>2427</v>
      </c>
      <c r="CQ882" t="s">
        <v>2400</v>
      </c>
      <c r="CR882">
        <v>75</v>
      </c>
      <c r="CS882">
        <v>232</v>
      </c>
      <c r="CT882">
        <v>12</v>
      </c>
      <c r="CU882" t="s">
        <v>3402</v>
      </c>
      <c r="CV882" t="s">
        <v>2382</v>
      </c>
      <c r="CW882">
        <v>0</v>
      </c>
      <c r="CX882">
        <v>0</v>
      </c>
      <c r="CY882">
        <v>0</v>
      </c>
      <c r="CZ882" s="71"/>
      <c r="DA882">
        <v>0</v>
      </c>
    </row>
    <row r="883" spans="1:105" x14ac:dyDescent="0.2">
      <c r="A883" s="78" t="s">
        <v>2372</v>
      </c>
      <c r="B883" s="52" t="s">
        <v>967</v>
      </c>
      <c r="C883" s="52" t="s">
        <v>963</v>
      </c>
      <c r="D883" s="53" t="s">
        <v>963</v>
      </c>
      <c r="E883" s="53" t="str">
        <f t="shared" si="719"/>
        <v xml:space="preserve">Simon, Chris </v>
      </c>
      <c r="F883" s="53" t="s">
        <v>872</v>
      </c>
      <c r="G883" s="54" t="s">
        <v>1540</v>
      </c>
      <c r="H883" s="52">
        <v>10</v>
      </c>
      <c r="I883" s="53"/>
      <c r="J883" s="53"/>
      <c r="K883" s="53"/>
      <c r="L883" s="52">
        <v>-1</v>
      </c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24">
        <f t="shared" si="698"/>
        <v>0</v>
      </c>
      <c r="AD883" s="24">
        <f t="shared" si="699"/>
        <v>0</v>
      </c>
      <c r="AE883" s="24">
        <f t="shared" si="700"/>
        <v>0</v>
      </c>
      <c r="AF883" s="24">
        <f t="shared" si="701"/>
        <v>0</v>
      </c>
      <c r="AG883" s="24">
        <f t="shared" si="702"/>
        <v>0</v>
      </c>
      <c r="AH883" s="24">
        <f t="shared" si="703"/>
        <v>0</v>
      </c>
      <c r="AI883" s="21">
        <f t="shared" si="704"/>
        <v>1.9169329073482428</v>
      </c>
      <c r="AJ883" s="21">
        <f t="shared" si="705"/>
        <v>4.0909090909090917</v>
      </c>
      <c r="AK883" s="21">
        <f t="shared" si="706"/>
        <v>0</v>
      </c>
      <c r="AL883" s="21">
        <f t="shared" si="707"/>
        <v>1.9169329073482428</v>
      </c>
      <c r="AM883" s="21">
        <f t="shared" si="708"/>
        <v>4.0909090909090917</v>
      </c>
      <c r="AN883" s="21">
        <f t="shared" si="709"/>
        <v>0</v>
      </c>
      <c r="AO883" s="60">
        <v>62.6</v>
      </c>
      <c r="AP883" s="60">
        <v>14.666666666666664</v>
      </c>
      <c r="AQ883" s="60">
        <v>0</v>
      </c>
      <c r="AR883" s="61">
        <f>SUM(AO883:AQ883)</f>
        <v>77.266666666666666</v>
      </c>
      <c r="AS883" s="19"/>
      <c r="AT883" s="19"/>
      <c r="AU883" s="19"/>
      <c r="AV883" s="19"/>
      <c r="AW883" s="19"/>
      <c r="AX883" s="24">
        <f t="shared" si="710"/>
        <v>0</v>
      </c>
      <c r="AY883" s="24">
        <f t="shared" si="711"/>
        <v>0</v>
      </c>
      <c r="AZ883" s="24">
        <f t="shared" si="712"/>
        <v>0</v>
      </c>
      <c r="BA883" s="24">
        <f t="shared" si="713"/>
        <v>0</v>
      </c>
      <c r="BB883" s="24">
        <f t="shared" si="714"/>
        <v>0</v>
      </c>
      <c r="BC883" s="24">
        <f t="shared" si="715"/>
        <v>6.26</v>
      </c>
      <c r="BD883" s="24">
        <f t="shared" si="716"/>
        <v>0</v>
      </c>
      <c r="BE883" s="24">
        <f t="shared" si="717"/>
        <v>1.4666666666666663</v>
      </c>
      <c r="BF883" s="53">
        <f>BI883-BG883-BH883</f>
        <v>2</v>
      </c>
      <c r="BG883" s="52">
        <v>1</v>
      </c>
      <c r="BH883" s="52">
        <v>0</v>
      </c>
      <c r="BI883" s="52">
        <v>3</v>
      </c>
      <c r="BJ883" s="53">
        <f>BM883-BK883-BL883</f>
        <v>2</v>
      </c>
      <c r="BK883" s="52">
        <v>1</v>
      </c>
      <c r="BL883" s="52">
        <v>0</v>
      </c>
      <c r="BM883" s="52">
        <v>3</v>
      </c>
      <c r="BN883" s="35">
        <f t="shared" si="726"/>
        <v>-2.6991427816925118</v>
      </c>
      <c r="BO883" s="35">
        <f t="shared" si="727"/>
        <v>-69.86564577288641</v>
      </c>
      <c r="BP883" s="24">
        <v>-1.6153992397517514</v>
      </c>
      <c r="BQ883" s="24">
        <v>-0.83600097389863703</v>
      </c>
      <c r="BR883" s="24">
        <v>0.59493115534864438</v>
      </c>
      <c r="BS883" s="24">
        <v>0</v>
      </c>
      <c r="BT883" s="24">
        <v>0</v>
      </c>
      <c r="BU883" s="24">
        <f t="shared" si="728"/>
        <v>-1.856469058301744</v>
      </c>
      <c r="BV883" s="35">
        <f t="shared" si="729"/>
        <v>-48.053556297715552</v>
      </c>
      <c r="BW883" s="24">
        <v>0.73905303394156252</v>
      </c>
      <c r="BX883" s="24">
        <v>-0.19447084477315807</v>
      </c>
      <c r="BY883" s="24">
        <v>0</v>
      </c>
      <c r="BZ883" s="24">
        <v>-1.3872559125591724</v>
      </c>
      <c r="CA883" s="24">
        <f t="shared" si="730"/>
        <v>-0.84267372339076796</v>
      </c>
      <c r="CB883" s="35">
        <f t="shared" si="731"/>
        <v>-21.812089475170872</v>
      </c>
      <c r="CC883" s="22"/>
      <c r="CD883" s="19"/>
      <c r="CE883" s="76">
        <f t="shared" si="718"/>
        <v>165000</v>
      </c>
      <c r="CF883" s="24"/>
      <c r="CG883" s="24"/>
      <c r="CH883" s="24"/>
      <c r="CI883" s="24"/>
      <c r="CJ883" s="24"/>
      <c r="CK883" s="24"/>
      <c r="CL883" s="24"/>
      <c r="CM883" s="24"/>
      <c r="CN883" s="19"/>
      <c r="CO883" s="19"/>
      <c r="CP883" s="19"/>
      <c r="CQ883" s="19"/>
      <c r="CR883" s="19"/>
      <c r="CS883" s="19"/>
      <c r="CT883" s="19"/>
      <c r="CU883" s="19"/>
      <c r="CV883" s="19"/>
      <c r="CW883" s="19"/>
      <c r="CX883" s="19"/>
      <c r="CY883" s="19"/>
      <c r="CZ883" s="74">
        <v>1000000</v>
      </c>
      <c r="DA883" s="19">
        <v>1</v>
      </c>
    </row>
    <row r="884" spans="1:105" x14ac:dyDescent="0.2">
      <c r="A884" s="78" t="s">
        <v>2372</v>
      </c>
      <c r="B884" s="52" t="s">
        <v>967</v>
      </c>
      <c r="C884" s="52" t="s">
        <v>967</v>
      </c>
      <c r="D884" s="53" t="s">
        <v>963</v>
      </c>
      <c r="E884" s="53" t="str">
        <f t="shared" si="719"/>
        <v xml:space="preserve">Simon, Chris </v>
      </c>
      <c r="F884" s="53" t="s">
        <v>872</v>
      </c>
      <c r="G884" s="54" t="s">
        <v>1540</v>
      </c>
      <c r="H884" s="52">
        <v>28</v>
      </c>
      <c r="I884" s="19">
        <v>1</v>
      </c>
      <c r="J884" s="19">
        <v>2</v>
      </c>
      <c r="K884" s="19">
        <v>3</v>
      </c>
      <c r="L884" s="52">
        <v>-1</v>
      </c>
      <c r="M884" s="19">
        <v>43</v>
      </c>
      <c r="N884" s="19">
        <v>18</v>
      </c>
      <c r="O884" s="20">
        <f t="shared" ref="O884:O891" si="732">IF(N884=0,0,I884/N884)</f>
        <v>5.5555555555555552E-2</v>
      </c>
      <c r="P884" s="19"/>
      <c r="Q884" s="19"/>
      <c r="R884" s="19"/>
      <c r="S884" s="19">
        <v>1</v>
      </c>
      <c r="T884" s="19">
        <v>0</v>
      </c>
      <c r="U884" s="20">
        <f t="shared" ref="U884:U891" si="733">IF(S884+T884=0,0,S884/(S884+T884))</f>
        <v>1</v>
      </c>
      <c r="V884" s="19"/>
      <c r="W884" s="19"/>
      <c r="X884" s="19"/>
      <c r="Y884" s="19"/>
      <c r="Z884" s="19"/>
      <c r="AA884" s="19"/>
      <c r="AB884" s="19"/>
      <c r="AC884" s="24">
        <f t="shared" si="698"/>
        <v>0</v>
      </c>
      <c r="AD884" s="24">
        <f t="shared" si="699"/>
        <v>0</v>
      </c>
      <c r="AE884" s="24">
        <f t="shared" si="700"/>
        <v>0</v>
      </c>
      <c r="AF884" s="24">
        <f t="shared" si="701"/>
        <v>0</v>
      </c>
      <c r="AG884" s="24">
        <f t="shared" si="702"/>
        <v>0</v>
      </c>
      <c r="AH884" s="24">
        <f t="shared" si="703"/>
        <v>0</v>
      </c>
      <c r="AI884" s="21">
        <f t="shared" si="704"/>
        <v>1.5885623510722795</v>
      </c>
      <c r="AJ884" s="21">
        <f t="shared" si="705"/>
        <v>0</v>
      </c>
      <c r="AK884" s="21">
        <f t="shared" si="706"/>
        <v>0</v>
      </c>
      <c r="AL884" s="21">
        <f t="shared" si="707"/>
        <v>1.9062748212867355</v>
      </c>
      <c r="AM884" s="21">
        <f t="shared" si="708"/>
        <v>0</v>
      </c>
      <c r="AN884" s="21">
        <f t="shared" si="709"/>
        <v>0</v>
      </c>
      <c r="AO884" s="60">
        <v>188.85</v>
      </c>
      <c r="AP884" s="60">
        <v>6.1</v>
      </c>
      <c r="AQ884" s="60">
        <v>0.53333333333333333</v>
      </c>
      <c r="AR884" s="61">
        <f>SUM(AO884:AQ884)</f>
        <v>195.48333333333332</v>
      </c>
      <c r="AS884" s="19"/>
      <c r="AT884" s="19"/>
      <c r="AU884" s="19"/>
      <c r="AV884" s="19"/>
      <c r="AW884" s="19"/>
      <c r="AX884" s="24">
        <f t="shared" si="710"/>
        <v>0</v>
      </c>
      <c r="AY884" s="24">
        <f t="shared" si="711"/>
        <v>0</v>
      </c>
      <c r="AZ884" s="24">
        <f t="shared" si="712"/>
        <v>0</v>
      </c>
      <c r="BA884" s="24">
        <f t="shared" si="713"/>
        <v>0</v>
      </c>
      <c r="BB884" s="24">
        <f t="shared" si="714"/>
        <v>0</v>
      </c>
      <c r="BC884" s="24">
        <f t="shared" si="715"/>
        <v>6.7446428571428569</v>
      </c>
      <c r="BD884" s="24">
        <f t="shared" si="716"/>
        <v>1.9047619047619046E-2</v>
      </c>
      <c r="BE884" s="24">
        <f t="shared" si="717"/>
        <v>0.21785714285714283</v>
      </c>
      <c r="BF884" s="53">
        <f>BI884-BG884-BH884</f>
        <v>5</v>
      </c>
      <c r="BG884" s="52">
        <v>0</v>
      </c>
      <c r="BH884" s="52">
        <v>0</v>
      </c>
      <c r="BI884" s="52">
        <v>5</v>
      </c>
      <c r="BJ884" s="53">
        <f>BM884-BK884-BL884</f>
        <v>6</v>
      </c>
      <c r="BK884" s="52">
        <v>0</v>
      </c>
      <c r="BL884" s="52">
        <v>0</v>
      </c>
      <c r="BM884" s="52">
        <v>6</v>
      </c>
      <c r="BN884" s="35">
        <f t="shared" si="726"/>
        <v>-2.7147568300922433</v>
      </c>
      <c r="BO884" s="35">
        <f t="shared" si="727"/>
        <v>-27.774816234211716</v>
      </c>
      <c r="BP884" s="24">
        <v>-0.16443385841168195</v>
      </c>
      <c r="BQ884" s="24">
        <v>-0.36398994163724208</v>
      </c>
      <c r="BR884" s="24">
        <v>5.5560898508577851E-2</v>
      </c>
      <c r="BS884" s="24">
        <v>-7.3063551978787174E-3</v>
      </c>
      <c r="BT884" s="24">
        <v>0</v>
      </c>
      <c r="BU884" s="24">
        <f t="shared" si="728"/>
        <v>-0.48016925673822491</v>
      </c>
      <c r="BV884" s="35">
        <f t="shared" si="729"/>
        <v>-4.9126362698087647</v>
      </c>
      <c r="BW884" s="24">
        <v>2.4479566382368829</v>
      </c>
      <c r="BX884" s="24">
        <v>2.8125849077715911E-2</v>
      </c>
      <c r="BY884" s="24">
        <v>6.7809667160387804E-2</v>
      </c>
      <c r="BZ884" s="24">
        <v>-4.778479727829005</v>
      </c>
      <c r="CA884" s="24">
        <f t="shared" si="730"/>
        <v>-2.2345875733540184</v>
      </c>
      <c r="CB884" s="35">
        <f t="shared" si="731"/>
        <v>-22.862179964402952</v>
      </c>
      <c r="CC884" s="55">
        <v>39.001190000000001</v>
      </c>
      <c r="CD884" s="19">
        <v>165000</v>
      </c>
      <c r="CE884" s="76">
        <f t="shared" si="718"/>
        <v>165000</v>
      </c>
      <c r="CF884" s="24"/>
      <c r="CG884" s="24"/>
      <c r="CH884" s="24"/>
      <c r="CI884" s="24"/>
      <c r="CJ884" s="24"/>
      <c r="CK884" s="24"/>
      <c r="CL884" s="24"/>
      <c r="CM884" s="24"/>
      <c r="CN884" s="19"/>
      <c r="CO884" s="19"/>
      <c r="CP884" s="19"/>
      <c r="CQ884" s="19"/>
      <c r="CR884" s="19"/>
      <c r="CS884" s="19"/>
      <c r="CT884" s="19"/>
      <c r="CU884" s="19"/>
      <c r="CV884" s="19"/>
      <c r="CW884" s="19"/>
      <c r="CX884" s="19"/>
      <c r="CY884" s="19"/>
      <c r="CZ884" s="74">
        <v>1000000</v>
      </c>
      <c r="DA884" s="19">
        <v>1</v>
      </c>
    </row>
    <row r="885" spans="1:105" x14ac:dyDescent="0.2">
      <c r="A885" s="80" t="s">
        <v>2372</v>
      </c>
      <c r="B885" s="48" t="s">
        <v>967</v>
      </c>
      <c r="C885" s="48" t="s">
        <v>963</v>
      </c>
      <c r="D885" s="49" t="s">
        <v>963</v>
      </c>
      <c r="E885" s="49" t="str">
        <f t="shared" si="719"/>
        <v xml:space="preserve">Simon, Chris </v>
      </c>
      <c r="F885" s="49" t="s">
        <v>872</v>
      </c>
      <c r="G885" s="50" t="s">
        <v>1540</v>
      </c>
      <c r="H885" s="48">
        <v>38</v>
      </c>
      <c r="I885" s="65">
        <v>1</v>
      </c>
      <c r="J885" s="65">
        <v>2</v>
      </c>
      <c r="K885" s="65">
        <v>3</v>
      </c>
      <c r="L885" s="48">
        <v>-2</v>
      </c>
      <c r="M885" s="10">
        <v>59</v>
      </c>
      <c r="N885" s="10">
        <v>27</v>
      </c>
      <c r="O885" s="11">
        <f t="shared" si="732"/>
        <v>3.7037037037037035E-2</v>
      </c>
      <c r="P885" s="10"/>
      <c r="Q885" s="10">
        <v>0</v>
      </c>
      <c r="R885" s="10">
        <v>0</v>
      </c>
      <c r="S885" s="10">
        <v>2</v>
      </c>
      <c r="T885" s="10">
        <v>0</v>
      </c>
      <c r="U885" s="11">
        <f t="shared" si="733"/>
        <v>1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1</v>
      </c>
      <c r="AB885" s="10">
        <v>2</v>
      </c>
      <c r="AC885" s="13">
        <f t="shared" si="698"/>
        <v>0</v>
      </c>
      <c r="AD885" s="13">
        <f t="shared" si="699"/>
        <v>0</v>
      </c>
      <c r="AE885" s="13">
        <f t="shared" si="700"/>
        <v>0</v>
      </c>
      <c r="AF885" s="13">
        <f t="shared" si="701"/>
        <v>0</v>
      </c>
      <c r="AG885" s="13">
        <f t="shared" si="702"/>
        <v>4.7713717693836974</v>
      </c>
      <c r="AH885" s="13">
        <f t="shared" si="703"/>
        <v>9.5427435387673949</v>
      </c>
      <c r="AI885" s="29">
        <f t="shared" si="704"/>
        <v>1.6699801192842942</v>
      </c>
      <c r="AJ885" s="29">
        <f t="shared" si="705"/>
        <v>2.8846153846153841</v>
      </c>
      <c r="AK885" s="29">
        <f t="shared" si="706"/>
        <v>0</v>
      </c>
      <c r="AL885" s="29">
        <f t="shared" si="707"/>
        <v>1.9085487077534788</v>
      </c>
      <c r="AM885" s="29">
        <f t="shared" si="708"/>
        <v>2.8846153846153841</v>
      </c>
      <c r="AN885" s="29">
        <f t="shared" si="709"/>
        <v>0</v>
      </c>
      <c r="AO885" s="13">
        <v>251.5</v>
      </c>
      <c r="AP885" s="13">
        <v>20.8</v>
      </c>
      <c r="AQ885" s="13">
        <v>0.5</v>
      </c>
      <c r="AR885" s="59">
        <v>272.8</v>
      </c>
      <c r="AS885" s="10">
        <v>8</v>
      </c>
      <c r="AT885" s="10">
        <v>17</v>
      </c>
      <c r="AU885" s="10">
        <v>6</v>
      </c>
      <c r="AV885" s="10">
        <v>9</v>
      </c>
      <c r="AW885" s="10">
        <v>5</v>
      </c>
      <c r="AX885" s="13">
        <f t="shared" si="710"/>
        <v>1.7595307917888563</v>
      </c>
      <c r="AY885" s="13">
        <f t="shared" si="711"/>
        <v>3.7390029325513199</v>
      </c>
      <c r="AZ885" s="13">
        <f t="shared" si="712"/>
        <v>1.3196480938416422</v>
      </c>
      <c r="BA885" s="13">
        <f t="shared" si="713"/>
        <v>1.9794721407624634</v>
      </c>
      <c r="BB885" s="13">
        <f t="shared" si="714"/>
        <v>1.0997067448680351</v>
      </c>
      <c r="BC885" s="13">
        <f t="shared" si="715"/>
        <v>6.6184210526315788</v>
      </c>
      <c r="BD885" s="13">
        <f t="shared" si="716"/>
        <v>1.3157894736842105E-2</v>
      </c>
      <c r="BE885" s="13">
        <f t="shared" si="717"/>
        <v>0.54736842105263162</v>
      </c>
      <c r="BF885" s="49">
        <v>7</v>
      </c>
      <c r="BG885" s="49">
        <v>1</v>
      </c>
      <c r="BH885" s="49">
        <v>0</v>
      </c>
      <c r="BI885" s="49">
        <v>8</v>
      </c>
      <c r="BJ885" s="49">
        <v>8</v>
      </c>
      <c r="BK885" s="49">
        <v>1</v>
      </c>
      <c r="BL885" s="49">
        <v>0</v>
      </c>
      <c r="BM885" s="49">
        <v>9</v>
      </c>
      <c r="BN885" s="39">
        <v>-5.4</v>
      </c>
      <c r="BO885" s="39">
        <v>-39.700000000000003</v>
      </c>
      <c r="BP885" s="13">
        <v>-1.8</v>
      </c>
      <c r="BQ885" s="13">
        <v>-1.2</v>
      </c>
      <c r="BR885" s="13">
        <v>0.7</v>
      </c>
      <c r="BS885" s="13">
        <v>0</v>
      </c>
      <c r="BT885" s="13">
        <v>0</v>
      </c>
      <c r="BU885" s="13">
        <v>-2.2999999999999998</v>
      </c>
      <c r="BV885" s="39">
        <v>-17.100000000000001</v>
      </c>
      <c r="BW885" s="13">
        <v>3.2</v>
      </c>
      <c r="BX885" s="13">
        <v>-0.2</v>
      </c>
      <c r="BY885" s="13">
        <v>0.1</v>
      </c>
      <c r="BZ885" s="13">
        <v>-6.2</v>
      </c>
      <c r="CA885" s="13">
        <v>-3.1</v>
      </c>
      <c r="CB885" s="39">
        <v>-22.6</v>
      </c>
      <c r="CC885" s="51">
        <v>40.578570999999997</v>
      </c>
      <c r="CD885" s="10">
        <v>165000</v>
      </c>
      <c r="CE885" s="73">
        <f t="shared" si="718"/>
        <v>165000</v>
      </c>
      <c r="CF885" s="66">
        <v>6.3</v>
      </c>
      <c r="CG885" s="66">
        <v>5.9</v>
      </c>
      <c r="CH885" s="66">
        <v>-1.1000000000000001</v>
      </c>
      <c r="CI885" s="66">
        <v>-1.7</v>
      </c>
      <c r="CJ885" s="67">
        <f t="shared" ref="CJ885:CJ916" si="734">CI885/(AO885+2*(AP885+AQ885))*2000</f>
        <v>-11.560693641618496</v>
      </c>
      <c r="CK885" s="66">
        <v>0.1</v>
      </c>
      <c r="CL885" s="67">
        <f t="shared" ref="CL885:CL916" si="735">CK885/(AO885+2*(AP885+AQ885))*2000</f>
        <v>0.68004080244814691</v>
      </c>
      <c r="CM885" s="66">
        <v>-1.6</v>
      </c>
      <c r="CN885" s="10" t="s">
        <v>1798</v>
      </c>
      <c r="CO885" s="10" t="s">
        <v>3032</v>
      </c>
      <c r="CP885" s="10" t="s">
        <v>2427</v>
      </c>
      <c r="CQ885" s="10" t="s">
        <v>2400</v>
      </c>
      <c r="CR885" s="10">
        <v>75</v>
      </c>
      <c r="CS885" s="10">
        <v>232</v>
      </c>
      <c r="CT885" s="10">
        <v>11</v>
      </c>
      <c r="CU885" s="10" t="s">
        <v>3402</v>
      </c>
      <c r="CV885" s="10"/>
      <c r="CW885" s="10"/>
      <c r="CX885" s="10"/>
      <c r="CY885" s="10"/>
      <c r="CZ885" s="73">
        <v>1000000</v>
      </c>
      <c r="DA885" s="10">
        <v>2</v>
      </c>
    </row>
    <row r="886" spans="1:105" x14ac:dyDescent="0.2">
      <c r="A886" s="44" t="s">
        <v>2372</v>
      </c>
      <c r="B886" s="43"/>
      <c r="C886" s="43" t="s">
        <v>964</v>
      </c>
      <c r="D886" s="82" t="s">
        <v>963</v>
      </c>
      <c r="E886" s="42" t="str">
        <f t="shared" si="719"/>
        <v xml:space="preserve">Locke, Corey </v>
      </c>
      <c r="F886" s="42" t="s">
        <v>304</v>
      </c>
      <c r="G886" s="45" t="s">
        <v>2373</v>
      </c>
      <c r="H886" s="43">
        <v>1</v>
      </c>
      <c r="I886" s="64">
        <v>0</v>
      </c>
      <c r="J886" s="64">
        <v>0</v>
      </c>
      <c r="K886" s="64">
        <v>0</v>
      </c>
      <c r="L886" s="43">
        <v>-1</v>
      </c>
      <c r="M886">
        <v>0</v>
      </c>
      <c r="N886">
        <v>1</v>
      </c>
      <c r="O886" s="4">
        <f t="shared" si="732"/>
        <v>0</v>
      </c>
      <c r="Q886">
        <v>0</v>
      </c>
      <c r="R886">
        <v>0</v>
      </c>
      <c r="S886">
        <v>2</v>
      </c>
      <c r="T886">
        <v>3</v>
      </c>
      <c r="U886" s="4">
        <f t="shared" si="733"/>
        <v>0.4</v>
      </c>
      <c r="V886">
        <v>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s="9">
        <f t="shared" si="698"/>
        <v>0</v>
      </c>
      <c r="AD886" s="9">
        <f t="shared" si="699"/>
        <v>0</v>
      </c>
      <c r="AE886" s="9">
        <f t="shared" si="700"/>
        <v>0</v>
      </c>
      <c r="AF886" s="9">
        <f t="shared" si="701"/>
        <v>0</v>
      </c>
      <c r="AG886" s="9">
        <f t="shared" si="702"/>
        <v>0</v>
      </c>
      <c r="AH886" s="9">
        <f t="shared" si="703"/>
        <v>0</v>
      </c>
      <c r="AI886" s="58">
        <f t="shared" si="704"/>
        <v>0</v>
      </c>
      <c r="AJ886" s="58">
        <f t="shared" si="705"/>
        <v>0</v>
      </c>
      <c r="AK886" s="58">
        <f t="shared" si="706"/>
        <v>0</v>
      </c>
      <c r="AL886" s="58">
        <f t="shared" si="707"/>
        <v>10.027855153203342</v>
      </c>
      <c r="AM886" s="58">
        <f t="shared" si="708"/>
        <v>0</v>
      </c>
      <c r="AN886" s="58">
        <f t="shared" si="709"/>
        <v>0</v>
      </c>
      <c r="AO886" s="56">
        <v>5.9833333333333334</v>
      </c>
      <c r="AP886" s="56">
        <v>0</v>
      </c>
      <c r="AQ886" s="56">
        <v>0</v>
      </c>
      <c r="AR886" s="57">
        <f>SUM(AO886:AQ886)</f>
        <v>5.9833333333333334</v>
      </c>
      <c r="AS886">
        <v>0</v>
      </c>
      <c r="AT886">
        <v>0</v>
      </c>
      <c r="AU886">
        <v>0</v>
      </c>
      <c r="AV886">
        <v>0</v>
      </c>
      <c r="AW886">
        <v>0</v>
      </c>
      <c r="AX886" s="9">
        <f t="shared" si="710"/>
        <v>0</v>
      </c>
      <c r="AY886" s="9">
        <f t="shared" si="711"/>
        <v>0</v>
      </c>
      <c r="AZ886" s="9">
        <f t="shared" si="712"/>
        <v>0</v>
      </c>
      <c r="BA886" s="9">
        <f t="shared" si="713"/>
        <v>0</v>
      </c>
      <c r="BB886" s="9">
        <f t="shared" si="714"/>
        <v>0</v>
      </c>
      <c r="BC886" s="33">
        <f t="shared" si="715"/>
        <v>5.9833333333333334</v>
      </c>
      <c r="BD886" s="33">
        <f t="shared" si="716"/>
        <v>0</v>
      </c>
      <c r="BE886" s="33">
        <f t="shared" si="717"/>
        <v>0</v>
      </c>
      <c r="BF886" s="42">
        <f>BI886-BG886-BH886</f>
        <v>0</v>
      </c>
      <c r="BG886" s="43">
        <v>0</v>
      </c>
      <c r="BH886" s="43">
        <v>0</v>
      </c>
      <c r="BI886" s="43">
        <v>0</v>
      </c>
      <c r="BJ886" s="42">
        <f>BM886-BK886-BL886</f>
        <v>1</v>
      </c>
      <c r="BK886" s="43">
        <v>0</v>
      </c>
      <c r="BL886" s="43">
        <v>0</v>
      </c>
      <c r="BM886" s="43">
        <v>1</v>
      </c>
      <c r="BN886" s="34">
        <f t="shared" ref="BN886:BN891" si="736">BU886+CA886</f>
        <v>-0.29855350035652706</v>
      </c>
      <c r="BO886" s="34">
        <f t="shared" ref="BO886:BO891" si="737">BN886/AR886*2000</f>
        <v>-99.79504190190319</v>
      </c>
      <c r="BP886" s="33">
        <v>-0.14631919979095478</v>
      </c>
      <c r="BQ886" s="33">
        <v>0</v>
      </c>
      <c r="BR886" s="33">
        <v>-4.4367894761077074E-2</v>
      </c>
      <c r="BS886" s="33">
        <v>0</v>
      </c>
      <c r="BT886" s="33">
        <v>0</v>
      </c>
      <c r="BU886" s="9">
        <f t="shared" ref="BU886:BU891" si="738">SUM(BP886:BT886)</f>
        <v>-0.19068709455203187</v>
      </c>
      <c r="BV886" s="34">
        <f t="shared" ref="BV886:BV891" si="739">BU886/AR886*2000</f>
        <v>-63.739418791765523</v>
      </c>
      <c r="BW886" s="33">
        <v>-0.15767979210918082</v>
      </c>
      <c r="BX886" s="33">
        <v>0</v>
      </c>
      <c r="BY886" s="33">
        <v>0</v>
      </c>
      <c r="BZ886" s="33">
        <v>4.9813386304685639E-2</v>
      </c>
      <c r="CA886" s="9">
        <f t="shared" ref="CA886:CA891" si="740">SUM(BW886:BZ886)</f>
        <v>-0.10786640580449518</v>
      </c>
      <c r="CB886" s="34">
        <f t="shared" ref="CB886:CB891" si="741">CA886/AR886*2000</f>
        <v>-36.055623110137667</v>
      </c>
      <c r="CE886" s="68">
        <f t="shared" si="718"/>
        <v>165000</v>
      </c>
      <c r="CF886" s="62">
        <v>0.3</v>
      </c>
      <c r="CG886" s="62">
        <v>0.3</v>
      </c>
      <c r="CH886" s="62">
        <v>-1</v>
      </c>
      <c r="CI886" s="62">
        <v>-0.1</v>
      </c>
      <c r="CJ886" s="63">
        <f t="shared" si="734"/>
        <v>-33.426183844011142</v>
      </c>
      <c r="CK886" s="62">
        <v>-0.2</v>
      </c>
      <c r="CL886" s="63">
        <f t="shared" si="735"/>
        <v>-66.852367688022284</v>
      </c>
      <c r="CM886" s="62">
        <v>-0.3</v>
      </c>
      <c r="CN886" t="s">
        <v>1823</v>
      </c>
      <c r="CO886" t="s">
        <v>3081</v>
      </c>
      <c r="CP886" t="s">
        <v>2427</v>
      </c>
      <c r="CQ886" t="s">
        <v>2400</v>
      </c>
      <c r="CR886">
        <v>69</v>
      </c>
      <c r="CS886">
        <v>169</v>
      </c>
      <c r="CT886">
        <v>45</v>
      </c>
      <c r="CU886" t="s">
        <v>3402</v>
      </c>
      <c r="CV886" t="s">
        <v>3090</v>
      </c>
      <c r="CZ886" s="72">
        <v>495000</v>
      </c>
      <c r="DA886">
        <v>0</v>
      </c>
    </row>
    <row r="887" spans="1:105" x14ac:dyDescent="0.2">
      <c r="A887" s="44" t="s">
        <v>2372</v>
      </c>
      <c r="B887" s="43"/>
      <c r="C887" s="43" t="s">
        <v>971</v>
      </c>
      <c r="D887" s="42" t="s">
        <v>963</v>
      </c>
      <c r="E887" s="42" t="str">
        <f t="shared" si="719"/>
        <v xml:space="preserve">Weller, Craig </v>
      </c>
      <c r="F887" s="42" t="s">
        <v>2337</v>
      </c>
      <c r="G887" s="45" t="s">
        <v>1528</v>
      </c>
      <c r="H887" s="43">
        <v>59</v>
      </c>
      <c r="I887" s="64">
        <v>3</v>
      </c>
      <c r="J887" s="64">
        <v>8</v>
      </c>
      <c r="K887" s="64">
        <v>11</v>
      </c>
      <c r="L887" s="43">
        <v>-7</v>
      </c>
      <c r="M887">
        <v>80</v>
      </c>
      <c r="N887">
        <v>72</v>
      </c>
      <c r="O887" s="4">
        <f t="shared" si="732"/>
        <v>4.1666666666666664E-2</v>
      </c>
      <c r="Q887">
        <v>1</v>
      </c>
      <c r="R887">
        <v>0</v>
      </c>
      <c r="S887">
        <v>0</v>
      </c>
      <c r="T887">
        <v>2</v>
      </c>
      <c r="U887" s="4">
        <f t="shared" si="733"/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8</v>
      </c>
      <c r="AC887" s="9">
        <f t="shared" si="698"/>
        <v>0</v>
      </c>
      <c r="AD887" s="9">
        <f t="shared" si="699"/>
        <v>0</v>
      </c>
      <c r="AE887" s="9">
        <f t="shared" si="700"/>
        <v>0</v>
      </c>
      <c r="AF887" s="9">
        <f t="shared" si="701"/>
        <v>0</v>
      </c>
      <c r="AG887" s="9">
        <f t="shared" si="702"/>
        <v>6.1060070671378082</v>
      </c>
      <c r="AH887" s="9">
        <f t="shared" si="703"/>
        <v>16.28268551236749</v>
      </c>
      <c r="AI887" s="58">
        <f t="shared" si="704"/>
        <v>1.7300353356890459</v>
      </c>
      <c r="AJ887" s="58">
        <f t="shared" si="705"/>
        <v>8.2379862700228834</v>
      </c>
      <c r="AK887" s="58">
        <f t="shared" si="706"/>
        <v>0</v>
      </c>
      <c r="AL887" s="58">
        <f t="shared" si="707"/>
        <v>2.4424028268551234</v>
      </c>
      <c r="AM887" s="58">
        <f t="shared" si="708"/>
        <v>0</v>
      </c>
      <c r="AN887" s="58">
        <f t="shared" si="709"/>
        <v>0</v>
      </c>
      <c r="AO887" s="56">
        <v>589.58333333333337</v>
      </c>
      <c r="AP887" s="56">
        <v>21.85</v>
      </c>
      <c r="AQ887" s="56">
        <v>1.1499999999999999</v>
      </c>
      <c r="AR887" s="57">
        <f>SUM(AO887:AQ887)</f>
        <v>612.58333333333337</v>
      </c>
      <c r="AS887">
        <v>10</v>
      </c>
      <c r="AT887">
        <v>123</v>
      </c>
      <c r="AU887">
        <v>23</v>
      </c>
      <c r="AV887">
        <v>11</v>
      </c>
      <c r="AW887">
        <v>10</v>
      </c>
      <c r="AX887" s="9">
        <f t="shared" si="710"/>
        <v>0.9794585770643448</v>
      </c>
      <c r="AY887" s="9">
        <f t="shared" si="711"/>
        <v>12.047340497891442</v>
      </c>
      <c r="AZ887" s="9">
        <f t="shared" si="712"/>
        <v>2.2527547272479933</v>
      </c>
      <c r="BA887" s="9">
        <f t="shared" si="713"/>
        <v>1.0774044347707794</v>
      </c>
      <c r="BB887" s="9">
        <f t="shared" si="714"/>
        <v>0.9794585770643448</v>
      </c>
      <c r="BC887" s="33">
        <f t="shared" si="715"/>
        <v>9.9929378531073461</v>
      </c>
      <c r="BD887" s="33">
        <f t="shared" si="716"/>
        <v>1.9491525423728812E-2</v>
      </c>
      <c r="BE887" s="33">
        <f t="shared" si="717"/>
        <v>0.3703389830508475</v>
      </c>
      <c r="BF887" s="42">
        <f>BI887-BG887-BH887</f>
        <v>17</v>
      </c>
      <c r="BG887" s="43">
        <v>3</v>
      </c>
      <c r="BH887" s="43">
        <v>0</v>
      </c>
      <c r="BI887" s="43">
        <v>20</v>
      </c>
      <c r="BJ887" s="42">
        <f>BM887-BK887-BL887</f>
        <v>24</v>
      </c>
      <c r="BK887" s="43">
        <v>0</v>
      </c>
      <c r="BL887" s="43">
        <v>0</v>
      </c>
      <c r="BM887" s="43">
        <v>24</v>
      </c>
      <c r="BN887" s="34">
        <f t="shared" si="736"/>
        <v>-1.3206910679923189</v>
      </c>
      <c r="BO887" s="34">
        <f t="shared" si="737"/>
        <v>-4.3118739806578219</v>
      </c>
      <c r="BP887" s="33">
        <v>-0.4779153800718165</v>
      </c>
      <c r="BQ887" s="33">
        <v>-1.1338644936304323</v>
      </c>
      <c r="BR887" s="33">
        <v>-0.84631299477089816</v>
      </c>
      <c r="BS887" s="33">
        <v>-1.5880656527366817E-2</v>
      </c>
      <c r="BT887" s="33">
        <v>0</v>
      </c>
      <c r="BU887" s="9">
        <f t="shared" si="738"/>
        <v>-2.4739735250005137</v>
      </c>
      <c r="BV887" s="34">
        <f t="shared" si="739"/>
        <v>-8.0771819616395479</v>
      </c>
      <c r="BW887" s="33">
        <v>4.1158653148888478</v>
      </c>
      <c r="BX887" s="33">
        <v>9.6308884895207295E-2</v>
      </c>
      <c r="BY887" s="33">
        <v>0.11801710423868758</v>
      </c>
      <c r="BZ887" s="33">
        <v>-3.1769088470145483</v>
      </c>
      <c r="CA887" s="9">
        <f t="shared" si="740"/>
        <v>1.1532824570081948</v>
      </c>
      <c r="CB887" s="34">
        <f t="shared" si="741"/>
        <v>3.7653079809817265</v>
      </c>
      <c r="CC887" s="47">
        <v>37.896233000000002</v>
      </c>
      <c r="CD887">
        <v>165000</v>
      </c>
      <c r="CE887" s="68">
        <f t="shared" si="718"/>
        <v>165000</v>
      </c>
      <c r="CF887" s="62">
        <v>13.6</v>
      </c>
      <c r="CG887" s="62">
        <v>12.4</v>
      </c>
      <c r="CH887" s="62">
        <v>-4.9000000000000004</v>
      </c>
      <c r="CI887" s="62">
        <v>-2.2000000000000002</v>
      </c>
      <c r="CJ887" s="63">
        <f t="shared" si="734"/>
        <v>-6.9227743542677329</v>
      </c>
      <c r="CK887" s="62">
        <v>-0.1</v>
      </c>
      <c r="CL887" s="63">
        <f t="shared" si="735"/>
        <v>-0.31467156155762421</v>
      </c>
      <c r="CM887" s="62">
        <v>-2.2000000000000002</v>
      </c>
      <c r="CN887" t="s">
        <v>1832</v>
      </c>
      <c r="CO887" t="s">
        <v>1563</v>
      </c>
      <c r="CP887" t="s">
        <v>2417</v>
      </c>
      <c r="CQ887" t="s">
        <v>2400</v>
      </c>
      <c r="CR887">
        <v>76</v>
      </c>
      <c r="CS887">
        <v>220</v>
      </c>
      <c r="CT887">
        <v>12</v>
      </c>
      <c r="CU887" t="s">
        <v>3401</v>
      </c>
      <c r="CZ887" s="72">
        <v>475000</v>
      </c>
      <c r="DA887">
        <v>0</v>
      </c>
    </row>
    <row r="888" spans="1:105" x14ac:dyDescent="0.2">
      <c r="A888" s="38" t="s">
        <v>2452</v>
      </c>
      <c r="B888" t="s">
        <v>963</v>
      </c>
      <c r="C888" t="s">
        <v>963</v>
      </c>
      <c r="D888" s="82" t="s">
        <v>963</v>
      </c>
      <c r="E888" t="str">
        <f t="shared" si="719"/>
        <v xml:space="preserve">Boogaard, Derek </v>
      </c>
      <c r="F888" t="s">
        <v>2500</v>
      </c>
      <c r="G888" t="s">
        <v>1540</v>
      </c>
      <c r="H888">
        <v>48</v>
      </c>
      <c r="I888">
        <v>0</v>
      </c>
      <c r="J888">
        <v>1</v>
      </c>
      <c r="K888">
        <f>I888+J888</f>
        <v>1</v>
      </c>
      <c r="L888">
        <v>0</v>
      </c>
      <c r="M888">
        <v>120</v>
      </c>
      <c r="N888">
        <v>11</v>
      </c>
      <c r="O888" s="4">
        <f t="shared" si="732"/>
        <v>0</v>
      </c>
      <c r="P888">
        <v>399</v>
      </c>
      <c r="Q888">
        <v>0</v>
      </c>
      <c r="R888">
        <v>0</v>
      </c>
      <c r="S888">
        <v>0</v>
      </c>
      <c r="T888">
        <v>0</v>
      </c>
      <c r="U888" s="4">
        <f t="shared" si="733"/>
        <v>0</v>
      </c>
      <c r="V888" s="40">
        <v>0</v>
      </c>
      <c r="W888">
        <v>0</v>
      </c>
      <c r="X888">
        <v>0</v>
      </c>
      <c r="Y888">
        <v>0</v>
      </c>
      <c r="Z888">
        <v>0</v>
      </c>
      <c r="AA888">
        <f>I888-W888-Y888</f>
        <v>0</v>
      </c>
      <c r="AB888">
        <f>J888-X888-Z888</f>
        <v>1</v>
      </c>
      <c r="AC888" s="9">
        <f t="shared" si="698"/>
        <v>0</v>
      </c>
      <c r="AD888" s="9">
        <f t="shared" si="699"/>
        <v>0</v>
      </c>
      <c r="AE888" s="9">
        <f t="shared" si="700"/>
        <v>0</v>
      </c>
      <c r="AF888" s="9">
        <f t="shared" si="701"/>
        <v>0</v>
      </c>
      <c r="AG888" s="9">
        <f t="shared" si="702"/>
        <v>0</v>
      </c>
      <c r="AH888" s="9">
        <f t="shared" si="703"/>
        <v>5.4590947001288948</v>
      </c>
      <c r="AI888" s="6">
        <f t="shared" si="704"/>
        <v>2.1836378800515579</v>
      </c>
      <c r="AJ888" s="6">
        <f t="shared" si="705"/>
        <v>54.13533834586466</v>
      </c>
      <c r="AK888" s="6">
        <f t="shared" si="706"/>
        <v>0</v>
      </c>
      <c r="AL888" s="6">
        <f t="shared" si="707"/>
        <v>2.1836378800515579</v>
      </c>
      <c r="AM888" s="6">
        <f t="shared" si="708"/>
        <v>0</v>
      </c>
      <c r="AN888" s="6">
        <f t="shared" si="709"/>
        <v>0</v>
      </c>
      <c r="AO888" s="32">
        <v>219.81666666666666</v>
      </c>
      <c r="AP888" s="32">
        <v>2.2166666666666668</v>
      </c>
      <c r="AQ888" s="32">
        <v>0.36666666666666664</v>
      </c>
      <c r="AR888" s="32">
        <v>222.4</v>
      </c>
      <c r="AS888" s="40">
        <v>12</v>
      </c>
      <c r="AT888" s="40">
        <v>57</v>
      </c>
      <c r="AU888" s="40">
        <v>5</v>
      </c>
      <c r="AV888" s="40">
        <v>4</v>
      </c>
      <c r="AW888" s="40">
        <v>0</v>
      </c>
      <c r="AX888" s="9">
        <f t="shared" si="710"/>
        <v>3.2374100719424459</v>
      </c>
      <c r="AY888" s="9">
        <f t="shared" si="711"/>
        <v>15.37769784172662</v>
      </c>
      <c r="AZ888" s="9">
        <f t="shared" si="712"/>
        <v>1.3489208633093526</v>
      </c>
      <c r="BA888" s="9">
        <f t="shared" si="713"/>
        <v>1.079136690647482</v>
      </c>
      <c r="BB888" s="9">
        <f t="shared" si="714"/>
        <v>0</v>
      </c>
      <c r="BC888" s="9">
        <f t="shared" si="715"/>
        <v>4.5795138888888891</v>
      </c>
      <c r="BD888" s="9">
        <f t="shared" si="716"/>
        <v>7.6388888888888886E-3</v>
      </c>
      <c r="BE888" s="9">
        <f t="shared" si="717"/>
        <v>4.6180555555555558E-2</v>
      </c>
      <c r="BF888" s="3">
        <v>8</v>
      </c>
      <c r="BG888" s="3">
        <v>2</v>
      </c>
      <c r="BH888" s="3">
        <v>0</v>
      </c>
      <c r="BI888" s="3">
        <v>10</v>
      </c>
      <c r="BJ888" s="3">
        <v>8</v>
      </c>
      <c r="BK888" s="3">
        <v>0</v>
      </c>
      <c r="BL888" s="3">
        <v>0</v>
      </c>
      <c r="BM888" s="3">
        <v>8</v>
      </c>
      <c r="BN888" s="34">
        <f t="shared" si="736"/>
        <v>-14.032931488020001</v>
      </c>
      <c r="BO888" s="34">
        <f t="shared" si="737"/>
        <v>-126.19542705053958</v>
      </c>
      <c r="BP888" s="34">
        <v>-4.0072439852727362</v>
      </c>
      <c r="BQ888" s="34">
        <v>-0.10520571735871188</v>
      </c>
      <c r="BR888" s="34">
        <v>-5.7451885639319231E-2</v>
      </c>
      <c r="BS888" s="34">
        <v>-5.0057800309417245E-3</v>
      </c>
      <c r="BT888" s="34">
        <v>0</v>
      </c>
      <c r="BU888" s="34">
        <f t="shared" si="738"/>
        <v>-4.1749073683017093</v>
      </c>
      <c r="BV888" s="34">
        <f t="shared" si="739"/>
        <v>-37.54413100990746</v>
      </c>
      <c r="BW888" s="34">
        <v>1.8100418027726697</v>
      </c>
      <c r="BX888" s="34">
        <v>7.6505163659306447E-3</v>
      </c>
      <c r="BY888" s="34">
        <v>3.2109834198307874E-2</v>
      </c>
      <c r="BZ888" s="34">
        <v>-11.707826273055199</v>
      </c>
      <c r="CA888" s="34">
        <f t="shared" si="740"/>
        <v>-9.8580241197182907</v>
      </c>
      <c r="CB888" s="34">
        <f t="shared" si="741"/>
        <v>-88.651296040632118</v>
      </c>
      <c r="CC888" s="15">
        <v>48</v>
      </c>
      <c r="CD888" s="7">
        <v>165000</v>
      </c>
      <c r="CE888" s="68">
        <f t="shared" si="718"/>
        <v>165000</v>
      </c>
      <c r="CF888" s="9">
        <v>7.7</v>
      </c>
      <c r="CG888" s="9">
        <v>6.9</v>
      </c>
      <c r="CH888" s="9">
        <v>-0.8</v>
      </c>
      <c r="CI888" s="9">
        <v>-3.4</v>
      </c>
      <c r="CJ888" s="9">
        <f t="shared" si="734"/>
        <v>-30.224461071190461</v>
      </c>
      <c r="CK888" s="9">
        <v>0.6</v>
      </c>
      <c r="CL888" s="9">
        <f t="shared" si="735"/>
        <v>5.3337284243277274</v>
      </c>
      <c r="CM888" s="9">
        <v>-2.8</v>
      </c>
      <c r="CN888" t="s">
        <v>2756</v>
      </c>
      <c r="CO888" t="s">
        <v>1051</v>
      </c>
      <c r="CP888" t="s">
        <v>3102</v>
      </c>
      <c r="CQ888" t="s">
        <v>2400</v>
      </c>
      <c r="CR888">
        <v>79</v>
      </c>
      <c r="CS888">
        <v>270</v>
      </c>
      <c r="CU888" t="s">
        <v>3402</v>
      </c>
      <c r="CV888" t="s">
        <v>2382</v>
      </c>
      <c r="CW888">
        <v>0</v>
      </c>
      <c r="CX888">
        <v>0</v>
      </c>
      <c r="CY888">
        <v>0</v>
      </c>
      <c r="CZ888" s="71"/>
      <c r="DA888">
        <v>0</v>
      </c>
    </row>
    <row r="889" spans="1:105" s="18" customFormat="1" x14ac:dyDescent="0.2">
      <c r="A889" s="44" t="s">
        <v>2372</v>
      </c>
      <c r="B889" s="43" t="s">
        <v>963</v>
      </c>
      <c r="C889" s="43" t="s">
        <v>963</v>
      </c>
      <c r="D889" s="82" t="s">
        <v>963</v>
      </c>
      <c r="E889" s="42" t="str">
        <f t="shared" si="719"/>
        <v xml:space="preserve">Boogaard, Derek </v>
      </c>
      <c r="F889" s="42" t="s">
        <v>2500</v>
      </c>
      <c r="G889" s="45" t="s">
        <v>1540</v>
      </c>
      <c r="H889" s="43">
        <v>34</v>
      </c>
      <c r="I889" s="64">
        <v>0</v>
      </c>
      <c r="J889" s="64">
        <v>0</v>
      </c>
      <c r="K889" s="64">
        <v>0</v>
      </c>
      <c r="L889" s="43">
        <v>-5</v>
      </c>
      <c r="M889">
        <v>74</v>
      </c>
      <c r="N889">
        <v>6</v>
      </c>
      <c r="O889" s="4">
        <f t="shared" si="732"/>
        <v>0</v>
      </c>
      <c r="P889"/>
      <c r="Q889">
        <v>0</v>
      </c>
      <c r="R889">
        <v>0</v>
      </c>
      <c r="S889">
        <v>0</v>
      </c>
      <c r="T889">
        <v>0</v>
      </c>
      <c r="U889" s="4">
        <f t="shared" si="733"/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s="9">
        <f t="shared" si="698"/>
        <v>0</v>
      </c>
      <c r="AD889" s="9">
        <f t="shared" si="699"/>
        <v>0</v>
      </c>
      <c r="AE889" s="9">
        <f t="shared" si="700"/>
        <v>0</v>
      </c>
      <c r="AF889" s="9">
        <f t="shared" si="701"/>
        <v>0</v>
      </c>
      <c r="AG889" s="9">
        <f t="shared" si="702"/>
        <v>0</v>
      </c>
      <c r="AH889" s="9">
        <f t="shared" si="703"/>
        <v>0</v>
      </c>
      <c r="AI889" s="58">
        <f t="shared" si="704"/>
        <v>0.45322925846657436</v>
      </c>
      <c r="AJ889" s="58">
        <f t="shared" si="705"/>
        <v>0</v>
      </c>
      <c r="AK889" s="58">
        <f t="shared" si="706"/>
        <v>0</v>
      </c>
      <c r="AL889" s="58">
        <f t="shared" si="707"/>
        <v>2.7193755507994464</v>
      </c>
      <c r="AM889" s="58">
        <f t="shared" si="708"/>
        <v>0</v>
      </c>
      <c r="AN889" s="58">
        <f t="shared" si="709"/>
        <v>0</v>
      </c>
      <c r="AO889" s="56">
        <v>132.38333333333333</v>
      </c>
      <c r="AP889" s="56">
        <v>1.05</v>
      </c>
      <c r="AQ889" s="56">
        <v>0.26666666666666666</v>
      </c>
      <c r="AR889" s="57">
        <f>SUM(AO889:AQ889)</f>
        <v>133.70000000000002</v>
      </c>
      <c r="AS889">
        <v>3</v>
      </c>
      <c r="AT889">
        <v>32</v>
      </c>
      <c r="AU889">
        <v>4</v>
      </c>
      <c r="AV889">
        <v>3</v>
      </c>
      <c r="AW889">
        <v>0</v>
      </c>
      <c r="AX889" s="9">
        <f t="shared" si="710"/>
        <v>1.3462976813762153</v>
      </c>
      <c r="AY889" s="9">
        <f t="shared" si="711"/>
        <v>14.360508601346297</v>
      </c>
      <c r="AZ889" s="9">
        <f t="shared" si="712"/>
        <v>1.7950635751682871</v>
      </c>
      <c r="BA889" s="9">
        <f t="shared" si="713"/>
        <v>1.3462976813762153</v>
      </c>
      <c r="BB889" s="9">
        <f t="shared" si="714"/>
        <v>0</v>
      </c>
      <c r="BC889" s="33">
        <f t="shared" si="715"/>
        <v>3.8936274509803921</v>
      </c>
      <c r="BD889" s="33">
        <f t="shared" si="716"/>
        <v>7.8431372549019607E-3</v>
      </c>
      <c r="BE889" s="33">
        <f t="shared" si="717"/>
        <v>3.0882352941176472E-2</v>
      </c>
      <c r="BF889" s="42">
        <f>BI889-BG889-BH889</f>
        <v>1</v>
      </c>
      <c r="BG889" s="43">
        <v>0</v>
      </c>
      <c r="BH889" s="43">
        <v>0</v>
      </c>
      <c r="BI889" s="43">
        <v>1</v>
      </c>
      <c r="BJ889" s="42">
        <f>BM889-BK889-BL889</f>
        <v>6</v>
      </c>
      <c r="BK889" s="43">
        <v>0</v>
      </c>
      <c r="BL889" s="43">
        <v>0</v>
      </c>
      <c r="BM889" s="43">
        <v>6</v>
      </c>
      <c r="BN889" s="34">
        <f t="shared" si="736"/>
        <v>-3.8534367701262919</v>
      </c>
      <c r="BO889" s="34">
        <f t="shared" si="737"/>
        <v>-57.643033210565321</v>
      </c>
      <c r="BP889" s="33">
        <v>-3.4161651121800216</v>
      </c>
      <c r="BQ889" s="33">
        <v>-5.9850069722288804E-2</v>
      </c>
      <c r="BR889" s="33">
        <v>2.5603344846781124</v>
      </c>
      <c r="BS889" s="33">
        <v>-4.0231191097755163E-3</v>
      </c>
      <c r="BT889" s="33">
        <v>0</v>
      </c>
      <c r="BU889" s="9">
        <f t="shared" si="738"/>
        <v>-0.91970381633397347</v>
      </c>
      <c r="BV889" s="34">
        <f t="shared" si="739"/>
        <v>-13.757723505369833</v>
      </c>
      <c r="BW889" s="33">
        <v>0.86477226847027922</v>
      </c>
      <c r="BX889" s="33">
        <v>5.8249173434505221E-3</v>
      </c>
      <c r="BY889" s="33">
        <v>3.3584714589063806E-2</v>
      </c>
      <c r="BZ889" s="33">
        <v>-3.837914854195112</v>
      </c>
      <c r="CA889" s="9">
        <f t="shared" si="740"/>
        <v>-2.9337329537923185</v>
      </c>
      <c r="CB889" s="34">
        <f t="shared" si="741"/>
        <v>-43.885309705195482</v>
      </c>
      <c r="CC889" s="47">
        <v>35.230533999999999</v>
      </c>
      <c r="CD889">
        <v>165000</v>
      </c>
      <c r="CE889" s="68">
        <f t="shared" si="718"/>
        <v>165000</v>
      </c>
      <c r="CF889" s="62">
        <v>4</v>
      </c>
      <c r="CG889" s="62">
        <v>3.8</v>
      </c>
      <c r="CH889" s="62">
        <v>-5.0999999999999996</v>
      </c>
      <c r="CI889" s="62">
        <v>-1.8</v>
      </c>
      <c r="CJ889" s="63">
        <f t="shared" si="734"/>
        <v>-26.663374891988646</v>
      </c>
      <c r="CK889" s="62">
        <v>-0.7</v>
      </c>
      <c r="CL889" s="63">
        <f t="shared" si="735"/>
        <v>-10.369090235773362</v>
      </c>
      <c r="CM889" s="62">
        <v>-2.5</v>
      </c>
      <c r="CN889" t="s">
        <v>1886</v>
      </c>
      <c r="CO889" t="s">
        <v>1051</v>
      </c>
      <c r="CP889" t="s">
        <v>3102</v>
      </c>
      <c r="CQ889" t="s">
        <v>2400</v>
      </c>
      <c r="CR889">
        <v>79</v>
      </c>
      <c r="CS889">
        <v>258</v>
      </c>
      <c r="CT889">
        <v>24</v>
      </c>
      <c r="CU889" t="s">
        <v>3402</v>
      </c>
      <c r="CV889"/>
      <c r="CW889"/>
      <c r="CX889"/>
      <c r="CY889"/>
      <c r="CZ889" s="72">
        <v>875000</v>
      </c>
      <c r="DA889">
        <v>0</v>
      </c>
    </row>
    <row r="890" spans="1:105" x14ac:dyDescent="0.2">
      <c r="A890" s="75" t="s">
        <v>2452</v>
      </c>
      <c r="B890" s="19" t="s">
        <v>951</v>
      </c>
      <c r="C890" s="19" t="s">
        <v>963</v>
      </c>
      <c r="D890" s="19" t="s">
        <v>963</v>
      </c>
      <c r="E890" s="19" t="str">
        <f t="shared" si="719"/>
        <v xml:space="preserve">Belanger, Eric </v>
      </c>
      <c r="F890" s="19" t="s">
        <v>2823</v>
      </c>
      <c r="G890" s="19" t="s">
        <v>1537</v>
      </c>
      <c r="H890" s="19">
        <v>24</v>
      </c>
      <c r="I890" s="19">
        <v>9</v>
      </c>
      <c r="J890" s="19">
        <v>6</v>
      </c>
      <c r="K890" s="19">
        <f>I890+J890</f>
        <v>15</v>
      </c>
      <c r="L890" s="19">
        <v>0</v>
      </c>
      <c r="M890" s="19">
        <v>12</v>
      </c>
      <c r="N890" s="19">
        <v>49</v>
      </c>
      <c r="O890" s="20">
        <f t="shared" si="732"/>
        <v>0.18367346938775511</v>
      </c>
      <c r="P890" s="19">
        <v>672</v>
      </c>
      <c r="Q890" s="19">
        <v>0</v>
      </c>
      <c r="R890" s="19">
        <v>0</v>
      </c>
      <c r="S890" s="19">
        <v>272</v>
      </c>
      <c r="T890" s="19">
        <v>245</v>
      </c>
      <c r="U890" s="20">
        <f t="shared" si="733"/>
        <v>0.52611218568665374</v>
      </c>
      <c r="V890" s="19">
        <v>24.7</v>
      </c>
      <c r="W890" s="19">
        <v>1</v>
      </c>
      <c r="X890" s="19">
        <v>0</v>
      </c>
      <c r="Y890" s="19">
        <v>0</v>
      </c>
      <c r="Z890" s="19">
        <v>0</v>
      </c>
      <c r="AA890" s="19">
        <f>I890-W890-Y890</f>
        <v>8</v>
      </c>
      <c r="AB890" s="19">
        <f>J890-X890-Z890</f>
        <v>6</v>
      </c>
      <c r="AC890" s="24">
        <f t="shared" si="698"/>
        <v>5.286343612334802</v>
      </c>
      <c r="AD890" s="24">
        <f t="shared" si="699"/>
        <v>0</v>
      </c>
      <c r="AE890" s="24">
        <f t="shared" si="700"/>
        <v>0</v>
      </c>
      <c r="AF890" s="24">
        <f t="shared" si="701"/>
        <v>0</v>
      </c>
      <c r="AG890" s="24">
        <f t="shared" si="702"/>
        <v>28.377180017735736</v>
      </c>
      <c r="AH890" s="24">
        <f t="shared" si="703"/>
        <v>21.282885013301804</v>
      </c>
      <c r="AI890" s="21">
        <f t="shared" si="704"/>
        <v>2.8377180017735739</v>
      </c>
      <c r="AJ890" s="21">
        <f t="shared" si="705"/>
        <v>2.1145374449339207</v>
      </c>
      <c r="AK890" s="21">
        <f t="shared" si="706"/>
        <v>0</v>
      </c>
      <c r="AL890" s="21">
        <f t="shared" si="707"/>
        <v>2.6603606266627251</v>
      </c>
      <c r="AM890" s="21">
        <f t="shared" si="708"/>
        <v>0</v>
      </c>
      <c r="AN890" s="21">
        <f t="shared" si="709"/>
        <v>5.7904411764705888</v>
      </c>
      <c r="AO890" s="36">
        <v>338.3</v>
      </c>
      <c r="AP890" s="36">
        <v>56.75</v>
      </c>
      <c r="AQ890" s="36">
        <v>72.533333333333331</v>
      </c>
      <c r="AR890" s="36">
        <v>467.58333333333337</v>
      </c>
      <c r="AS890" s="19">
        <v>35</v>
      </c>
      <c r="AT890" s="19">
        <v>67</v>
      </c>
      <c r="AU890" s="19">
        <v>72</v>
      </c>
      <c r="AV890" s="19">
        <v>36</v>
      </c>
      <c r="AW890" s="19">
        <v>51</v>
      </c>
      <c r="AX890" s="24">
        <f t="shared" si="710"/>
        <v>4.4911780431295663</v>
      </c>
      <c r="AY890" s="24">
        <f t="shared" si="711"/>
        <v>8.5973979682765993</v>
      </c>
      <c r="AZ890" s="24">
        <f t="shared" si="712"/>
        <v>9.2389948315808219</v>
      </c>
      <c r="BA890" s="24">
        <f t="shared" si="713"/>
        <v>4.619497415790411</v>
      </c>
      <c r="BB890" s="24">
        <f t="shared" si="714"/>
        <v>6.5442880057030823</v>
      </c>
      <c r="BC890" s="24">
        <f t="shared" si="715"/>
        <v>14.095833333333333</v>
      </c>
      <c r="BD890" s="24">
        <f t="shared" si="716"/>
        <v>3.0222222222222221</v>
      </c>
      <c r="BE890" s="24">
        <f t="shared" si="717"/>
        <v>2.3645833333333335</v>
      </c>
      <c r="BF890" s="30">
        <v>16</v>
      </c>
      <c r="BG890" s="30">
        <v>2</v>
      </c>
      <c r="BH890" s="30">
        <v>0</v>
      </c>
      <c r="BI890" s="30">
        <v>18</v>
      </c>
      <c r="BJ890" s="30">
        <v>15</v>
      </c>
      <c r="BK890" s="30">
        <v>0</v>
      </c>
      <c r="BL890" s="30">
        <v>7</v>
      </c>
      <c r="BM890" s="30">
        <v>22</v>
      </c>
      <c r="BN890" s="35">
        <f t="shared" si="736"/>
        <v>18.448258378122485</v>
      </c>
      <c r="BO890" s="35">
        <f t="shared" si="737"/>
        <v>78.908964725528364</v>
      </c>
      <c r="BP890" s="35">
        <v>15.737883006848437</v>
      </c>
      <c r="BQ890" s="35">
        <v>-1.0052212802551848</v>
      </c>
      <c r="BR890" s="35">
        <v>6.9981070838257831E-2</v>
      </c>
      <c r="BS890" s="35">
        <v>-0.98977720029756922</v>
      </c>
      <c r="BT890" s="35">
        <v>-0.66019557359929615</v>
      </c>
      <c r="BU890" s="35">
        <f t="shared" si="738"/>
        <v>13.152670023534645</v>
      </c>
      <c r="BV890" s="35">
        <f t="shared" si="739"/>
        <v>56.258078874502132</v>
      </c>
      <c r="BW890" s="35">
        <v>1.514664740303769</v>
      </c>
      <c r="BX890" s="35">
        <v>0.15513029864889555</v>
      </c>
      <c r="BY890" s="35">
        <v>2.35183174296855</v>
      </c>
      <c r="BZ890" s="35">
        <v>1.2739615726666256</v>
      </c>
      <c r="CA890" s="35">
        <f t="shared" si="740"/>
        <v>5.2955883545878404</v>
      </c>
      <c r="CB890" s="35">
        <f t="shared" si="741"/>
        <v>22.650885851026228</v>
      </c>
      <c r="CC890" s="22">
        <v>53</v>
      </c>
      <c r="CD890" s="23">
        <v>1307705</v>
      </c>
      <c r="CE890" s="76">
        <f t="shared" si="718"/>
        <v>4467992.083333334</v>
      </c>
      <c r="CF890" s="24">
        <v>8.1</v>
      </c>
      <c r="CG890" s="24">
        <v>9.1999999999999993</v>
      </c>
      <c r="CH890" s="24">
        <v>-1.4</v>
      </c>
      <c r="CI890" s="24">
        <v>2.5</v>
      </c>
      <c r="CJ890" s="24">
        <f t="shared" si="734"/>
        <v>8.3770803082765557</v>
      </c>
      <c r="CK890" s="24">
        <v>0.3</v>
      </c>
      <c r="CL890" s="24">
        <f t="shared" si="735"/>
        <v>1.0052496369931867</v>
      </c>
      <c r="CM890" s="24">
        <v>2.8</v>
      </c>
      <c r="CN890" s="19" t="s">
        <v>3491</v>
      </c>
      <c r="CO890" s="19" t="s">
        <v>3425</v>
      </c>
      <c r="CP890" s="19" t="s">
        <v>2399</v>
      </c>
      <c r="CQ890" s="19" t="s">
        <v>2400</v>
      </c>
      <c r="CR890" s="19">
        <v>72</v>
      </c>
      <c r="CS890" s="19">
        <v>188</v>
      </c>
      <c r="CT890" s="19">
        <v>22</v>
      </c>
      <c r="CU890" s="19" t="s">
        <v>3402</v>
      </c>
      <c r="CV890" s="19" t="s">
        <v>2382</v>
      </c>
      <c r="CW890" s="19">
        <v>1</v>
      </c>
      <c r="CX890" s="19">
        <v>0</v>
      </c>
      <c r="CY890" s="19">
        <v>0</v>
      </c>
      <c r="CZ890" s="77"/>
      <c r="DA890" s="19">
        <v>1</v>
      </c>
    </row>
    <row r="891" spans="1:105" x14ac:dyDescent="0.2">
      <c r="A891" s="75" t="s">
        <v>2452</v>
      </c>
      <c r="B891" s="19" t="s">
        <v>955</v>
      </c>
      <c r="C891" s="19" t="s">
        <v>963</v>
      </c>
      <c r="D891" s="19" t="s">
        <v>963</v>
      </c>
      <c r="E891" s="19" t="str">
        <f t="shared" si="719"/>
        <v xml:space="preserve">Belanger, Eric </v>
      </c>
      <c r="F891" s="19" t="s">
        <v>2823</v>
      </c>
      <c r="G891" s="19" t="s">
        <v>1537</v>
      </c>
      <c r="H891" s="19">
        <v>56</v>
      </c>
      <c r="I891" s="19">
        <v>8</v>
      </c>
      <c r="J891" s="19">
        <v>12</v>
      </c>
      <c r="K891" s="19">
        <f>I891+J891</f>
        <v>20</v>
      </c>
      <c r="L891" s="19">
        <v>-2</v>
      </c>
      <c r="M891" s="19">
        <v>14</v>
      </c>
      <c r="N891" s="19">
        <v>100</v>
      </c>
      <c r="O891" s="20">
        <f t="shared" si="732"/>
        <v>0.08</v>
      </c>
      <c r="P891" s="19">
        <v>1147</v>
      </c>
      <c r="Q891" s="19">
        <v>1</v>
      </c>
      <c r="R891" s="19">
        <v>0</v>
      </c>
      <c r="S891" s="19">
        <v>368</v>
      </c>
      <c r="T891" s="19">
        <v>321</v>
      </c>
      <c r="U891" s="20">
        <f t="shared" si="733"/>
        <v>0.5341074020319303</v>
      </c>
      <c r="V891" s="19"/>
      <c r="W891" s="19">
        <v>3</v>
      </c>
      <c r="X891" s="19">
        <v>2</v>
      </c>
      <c r="Y891" s="19">
        <v>0</v>
      </c>
      <c r="Z891" s="19">
        <v>0</v>
      </c>
      <c r="AA891" s="19">
        <f>I891-W891-Y891</f>
        <v>5</v>
      </c>
      <c r="AB891" s="19">
        <f>J891-X891-Z891</f>
        <v>10</v>
      </c>
      <c r="AC891" s="24">
        <f t="shared" si="698"/>
        <v>6.0200668896321075</v>
      </c>
      <c r="AD891" s="24">
        <f t="shared" si="699"/>
        <v>4.0133779264214047</v>
      </c>
      <c r="AE891" s="24">
        <f t="shared" si="700"/>
        <v>0</v>
      </c>
      <c r="AF891" s="24">
        <f t="shared" si="701"/>
        <v>0</v>
      </c>
      <c r="AG891" s="24">
        <f t="shared" si="702"/>
        <v>10.04352192835621</v>
      </c>
      <c r="AH891" s="24">
        <f t="shared" si="703"/>
        <v>20.08704385671242</v>
      </c>
      <c r="AI891" s="21">
        <f t="shared" si="704"/>
        <v>2.2095748242383664</v>
      </c>
      <c r="AJ891" s="21">
        <f t="shared" si="705"/>
        <v>4.0133779264214047</v>
      </c>
      <c r="AK891" s="21">
        <f t="shared" si="706"/>
        <v>0</v>
      </c>
      <c r="AL891" s="21">
        <f t="shared" si="707"/>
        <v>2.2095748242383664</v>
      </c>
      <c r="AM891" s="21">
        <f t="shared" si="708"/>
        <v>0.40133779264214048</v>
      </c>
      <c r="AN891" s="21">
        <f t="shared" si="709"/>
        <v>5.6548203416453955</v>
      </c>
      <c r="AO891" s="36">
        <v>597.4</v>
      </c>
      <c r="AP891" s="36">
        <v>149.5</v>
      </c>
      <c r="AQ891" s="36">
        <v>84.88333333333334</v>
      </c>
      <c r="AR891" s="36">
        <v>831.7833333333333</v>
      </c>
      <c r="AS891" s="19"/>
      <c r="AT891" s="19"/>
      <c r="AU891" s="19"/>
      <c r="AV891" s="19"/>
      <c r="AW891" s="19"/>
      <c r="AX891" s="24">
        <f t="shared" si="710"/>
        <v>0</v>
      </c>
      <c r="AY891" s="24">
        <f t="shared" si="711"/>
        <v>0</v>
      </c>
      <c r="AZ891" s="24">
        <f t="shared" si="712"/>
        <v>0</v>
      </c>
      <c r="BA891" s="24">
        <f t="shared" si="713"/>
        <v>0</v>
      </c>
      <c r="BB891" s="24">
        <f t="shared" si="714"/>
        <v>0</v>
      </c>
      <c r="BC891" s="24">
        <f t="shared" si="715"/>
        <v>10.667857142857143</v>
      </c>
      <c r="BD891" s="24">
        <f t="shared" si="716"/>
        <v>1.5157738095238096</v>
      </c>
      <c r="BE891" s="24">
        <f t="shared" si="717"/>
        <v>2.6696428571428572</v>
      </c>
      <c r="BF891" s="30">
        <v>22</v>
      </c>
      <c r="BG891" s="30">
        <v>10</v>
      </c>
      <c r="BH891" s="30">
        <v>0</v>
      </c>
      <c r="BI891" s="30">
        <v>32</v>
      </c>
      <c r="BJ891" s="30">
        <v>22</v>
      </c>
      <c r="BK891" s="30">
        <v>1</v>
      </c>
      <c r="BL891" s="30">
        <v>8</v>
      </c>
      <c r="BM891" s="30">
        <v>31</v>
      </c>
      <c r="BN891" s="35">
        <f t="shared" si="736"/>
        <v>18.751256638932027</v>
      </c>
      <c r="BO891" s="35">
        <f t="shared" si="737"/>
        <v>45.086877525634549</v>
      </c>
      <c r="BP891" s="35">
        <v>3.8914852387550836</v>
      </c>
      <c r="BQ891" s="35">
        <v>0.67232008660375175</v>
      </c>
      <c r="BR891" s="35">
        <v>3.8813489145420113E-2</v>
      </c>
      <c r="BS891" s="35">
        <v>-1.0282297749444371</v>
      </c>
      <c r="BT891" s="35">
        <v>0</v>
      </c>
      <c r="BU891" s="35">
        <f t="shared" si="738"/>
        <v>3.5743890395598186</v>
      </c>
      <c r="BV891" s="35">
        <f t="shared" si="739"/>
        <v>8.5945195012158262</v>
      </c>
      <c r="BW891" s="35">
        <v>7.42778728703734</v>
      </c>
      <c r="BX891" s="35">
        <v>0.36356276676228555</v>
      </c>
      <c r="BY891" s="35">
        <v>2.4104415233993475</v>
      </c>
      <c r="BZ891" s="35">
        <v>4.9750760221732353</v>
      </c>
      <c r="CA891" s="35">
        <f t="shared" si="740"/>
        <v>15.176867599372208</v>
      </c>
      <c r="CB891" s="35">
        <f t="shared" si="741"/>
        <v>36.492358024418721</v>
      </c>
      <c r="CC891" s="22">
        <v>52</v>
      </c>
      <c r="CD891" s="23">
        <v>1079046</v>
      </c>
      <c r="CE891" s="76">
        <f t="shared" si="718"/>
        <v>1580031.642857143</v>
      </c>
      <c r="CF891" s="24">
        <v>15.1</v>
      </c>
      <c r="CG891" s="24">
        <v>14.8</v>
      </c>
      <c r="CH891" s="24">
        <v>-0.2</v>
      </c>
      <c r="CI891" s="24">
        <v>0.3</v>
      </c>
      <c r="CJ891" s="24">
        <f t="shared" si="734"/>
        <v>0.56276379552915434</v>
      </c>
      <c r="CK891" s="24">
        <v>1.4</v>
      </c>
      <c r="CL891" s="24">
        <f t="shared" si="735"/>
        <v>2.62623104580272</v>
      </c>
      <c r="CM891" s="24">
        <v>1.7</v>
      </c>
      <c r="CN891" s="19"/>
      <c r="CO891" s="19"/>
      <c r="CP891" s="19"/>
      <c r="CQ891" s="19"/>
      <c r="CR891" s="19"/>
      <c r="CS891" s="19"/>
      <c r="CT891" s="19"/>
      <c r="CU891" s="19"/>
      <c r="CV891" s="19"/>
      <c r="CW891" s="19"/>
      <c r="CX891" s="19"/>
      <c r="CY891" s="19"/>
      <c r="CZ891" s="76"/>
      <c r="DA891" s="19">
        <v>1</v>
      </c>
    </row>
    <row r="892" spans="1:105" x14ac:dyDescent="0.2">
      <c r="A892" s="25" t="s">
        <v>2452</v>
      </c>
      <c r="B892" s="10" t="s">
        <v>951</v>
      </c>
      <c r="C892" s="10" t="s">
        <v>963</v>
      </c>
      <c r="D892" s="10" t="s">
        <v>963</v>
      </c>
      <c r="E892" s="10" t="s">
        <v>2822</v>
      </c>
      <c r="F892" s="10" t="s">
        <v>2823</v>
      </c>
      <c r="G892" s="10" t="s">
        <v>1537</v>
      </c>
      <c r="H892" s="10">
        <v>80</v>
      </c>
      <c r="I892" s="10">
        <v>17</v>
      </c>
      <c r="J892" s="10">
        <v>18</v>
      </c>
      <c r="K892" s="10">
        <v>35</v>
      </c>
      <c r="L892" s="10">
        <v>-2</v>
      </c>
      <c r="M892" s="10">
        <v>26</v>
      </c>
      <c r="N892" s="10">
        <v>149</v>
      </c>
      <c r="O892" s="11">
        <v>0.114</v>
      </c>
      <c r="P892" s="10">
        <v>1819</v>
      </c>
      <c r="Q892" s="10">
        <v>1</v>
      </c>
      <c r="R892" s="10">
        <v>0</v>
      </c>
      <c r="S892" s="10">
        <v>640</v>
      </c>
      <c r="T892" s="10">
        <v>566</v>
      </c>
      <c r="U892" s="11">
        <v>0.53100000000000003</v>
      </c>
      <c r="V892" s="41">
        <v>24.7</v>
      </c>
      <c r="W892" s="10">
        <v>4</v>
      </c>
      <c r="X892" s="10">
        <v>2</v>
      </c>
      <c r="Y892" s="10">
        <v>0</v>
      </c>
      <c r="Z892" s="10">
        <v>0</v>
      </c>
      <c r="AA892" s="10">
        <v>13</v>
      </c>
      <c r="AB892" s="10">
        <v>16</v>
      </c>
      <c r="AC892" s="13">
        <f t="shared" si="698"/>
        <v>5.8181818181818183</v>
      </c>
      <c r="AD892" s="13">
        <f t="shared" si="699"/>
        <v>2.9090909090909092</v>
      </c>
      <c r="AE892" s="13">
        <f t="shared" si="700"/>
        <v>0</v>
      </c>
      <c r="AF892" s="13">
        <f t="shared" si="701"/>
        <v>0</v>
      </c>
      <c r="AG892" s="13">
        <f t="shared" si="702"/>
        <v>16.67201025969862</v>
      </c>
      <c r="AH892" s="13">
        <f t="shared" si="703"/>
        <v>20.519397242705995</v>
      </c>
      <c r="AI892" s="29">
        <f t="shared" si="704"/>
        <v>2.4366784225713367</v>
      </c>
      <c r="AJ892" s="29">
        <f t="shared" si="705"/>
        <v>3.4909090909090907</v>
      </c>
      <c r="AK892" s="29">
        <f t="shared" si="706"/>
        <v>0</v>
      </c>
      <c r="AL892" s="29">
        <f t="shared" si="707"/>
        <v>2.3725553061878806</v>
      </c>
      <c r="AM892" s="29">
        <f t="shared" si="708"/>
        <v>0.29090909090909089</v>
      </c>
      <c r="AN892" s="29">
        <f t="shared" si="709"/>
        <v>5.7171896836488383</v>
      </c>
      <c r="AO892" s="13">
        <v>935.7</v>
      </c>
      <c r="AP892" s="13">
        <v>206.25</v>
      </c>
      <c r="AQ892" s="13">
        <v>157.41999999999999</v>
      </c>
      <c r="AR892" s="13">
        <v>1299.3699999999999</v>
      </c>
      <c r="AS892" s="41">
        <v>35</v>
      </c>
      <c r="AT892" s="41">
        <v>67</v>
      </c>
      <c r="AU892" s="41">
        <v>72</v>
      </c>
      <c r="AV892" s="41">
        <v>36</v>
      </c>
      <c r="AW892" s="41">
        <v>51</v>
      </c>
      <c r="AX892" s="13">
        <f t="shared" si="710"/>
        <v>1.6161678351816651</v>
      </c>
      <c r="AY892" s="13">
        <f t="shared" si="711"/>
        <v>3.0938069987763304</v>
      </c>
      <c r="AZ892" s="13">
        <f t="shared" si="712"/>
        <v>3.3246881180879968</v>
      </c>
      <c r="BA892" s="13">
        <f t="shared" si="713"/>
        <v>1.6623440590439984</v>
      </c>
      <c r="BB892" s="13">
        <f t="shared" si="714"/>
        <v>2.3549874169789979</v>
      </c>
      <c r="BC892" s="13">
        <f t="shared" si="715"/>
        <v>11.696250000000001</v>
      </c>
      <c r="BD892" s="13">
        <f t="shared" si="716"/>
        <v>1.9677499999999999</v>
      </c>
      <c r="BE892" s="13">
        <f t="shared" si="717"/>
        <v>2.578125</v>
      </c>
      <c r="BF892" s="10">
        <v>38</v>
      </c>
      <c r="BG892" s="10">
        <v>12</v>
      </c>
      <c r="BH892" s="10">
        <v>0</v>
      </c>
      <c r="BI892" s="10">
        <v>50</v>
      </c>
      <c r="BJ892" s="10">
        <v>37</v>
      </c>
      <c r="BK892" s="10">
        <v>1</v>
      </c>
      <c r="BL892" s="10">
        <v>15</v>
      </c>
      <c r="BM892" s="10">
        <v>53</v>
      </c>
      <c r="BN892" s="39">
        <v>37.200000000000003</v>
      </c>
      <c r="BO892" s="39">
        <v>57.258000000000003</v>
      </c>
      <c r="BP892" s="13">
        <v>19.629000000000001</v>
      </c>
      <c r="BQ892" s="13">
        <v>-0.33300000000000002</v>
      </c>
      <c r="BR892" s="13">
        <v>0.109</v>
      </c>
      <c r="BS892" s="13">
        <v>-2.0179999999999998</v>
      </c>
      <c r="BT892" s="13">
        <v>-0.66</v>
      </c>
      <c r="BU892" s="39">
        <v>16.727</v>
      </c>
      <c r="BV892" s="39">
        <v>25.745999999999999</v>
      </c>
      <c r="BW892" s="13">
        <v>8.9420000000000002</v>
      </c>
      <c r="BX892" s="13">
        <v>0.51900000000000002</v>
      </c>
      <c r="BY892" s="13">
        <v>4.7619999999999996</v>
      </c>
      <c r="BZ892" s="13">
        <v>6.2489999999999997</v>
      </c>
      <c r="CA892" s="39">
        <v>20.472000000000001</v>
      </c>
      <c r="CB892" s="39">
        <v>31.510999999999999</v>
      </c>
      <c r="CC892" s="16">
        <v>52</v>
      </c>
      <c r="CD892" s="12">
        <v>2386751</v>
      </c>
      <c r="CE892" s="73">
        <f t="shared" si="718"/>
        <v>2446419.7749999999</v>
      </c>
      <c r="CF892" s="13">
        <v>23.2</v>
      </c>
      <c r="CG892" s="13">
        <v>24</v>
      </c>
      <c r="CH892" s="13">
        <v>-1.6</v>
      </c>
      <c r="CI892" s="17">
        <v>1</v>
      </c>
      <c r="CJ892" s="13">
        <f t="shared" si="734"/>
        <v>1.202616894362132</v>
      </c>
      <c r="CK892" s="17">
        <v>1.1000000000000001</v>
      </c>
      <c r="CL892" s="13">
        <f t="shared" si="735"/>
        <v>1.3228785837983454</v>
      </c>
      <c r="CM892" s="13">
        <v>2</v>
      </c>
      <c r="CN892" s="10" t="s">
        <v>3491</v>
      </c>
      <c r="CO892" s="10" t="s">
        <v>3425</v>
      </c>
      <c r="CP892" s="10" t="s">
        <v>2399</v>
      </c>
      <c r="CQ892" s="10" t="s">
        <v>2400</v>
      </c>
      <c r="CR892" s="10">
        <v>72</v>
      </c>
      <c r="CS892" s="10">
        <v>188</v>
      </c>
      <c r="CT892" s="10">
        <v>22</v>
      </c>
      <c r="CU892" s="10" t="s">
        <v>3402</v>
      </c>
      <c r="CV892" s="10" t="s">
        <v>2382</v>
      </c>
      <c r="CW892" s="10">
        <v>1</v>
      </c>
      <c r="CX892" s="10">
        <v>0</v>
      </c>
      <c r="CY892" s="10">
        <v>0</v>
      </c>
      <c r="CZ892" s="79"/>
      <c r="DA892" s="10">
        <v>2</v>
      </c>
    </row>
    <row r="893" spans="1:105" x14ac:dyDescent="0.2">
      <c r="A893" s="44" t="s">
        <v>2372</v>
      </c>
      <c r="B893" s="43" t="s">
        <v>963</v>
      </c>
      <c r="C893" s="43" t="s">
        <v>963</v>
      </c>
      <c r="D893" s="42" t="s">
        <v>963</v>
      </c>
      <c r="E893" s="42" t="str">
        <f t="shared" ref="E893:E936" si="742">CONCATENATE(RIGHT(F893,LEN(F893)-SEARCH(" ",F893)), ", ", LEFT(F893, SEARCH(" ", F893)))</f>
        <v xml:space="preserve">Belanger, Eric </v>
      </c>
      <c r="F893" s="42" t="s">
        <v>2823</v>
      </c>
      <c r="G893" s="45" t="s">
        <v>2373</v>
      </c>
      <c r="H893" s="43">
        <v>75</v>
      </c>
      <c r="I893" s="64">
        <v>13</v>
      </c>
      <c r="J893" s="64">
        <v>24</v>
      </c>
      <c r="K893" s="64">
        <v>37</v>
      </c>
      <c r="L893" s="43">
        <v>-6</v>
      </c>
      <c r="M893">
        <v>30</v>
      </c>
      <c r="N893">
        <v>115</v>
      </c>
      <c r="O893" s="4">
        <f t="shared" ref="O893:O936" si="743">IF(N893=0,0,I893/N893)</f>
        <v>0.11304347826086956</v>
      </c>
      <c r="Q893">
        <v>3</v>
      </c>
      <c r="R893">
        <v>0</v>
      </c>
      <c r="S893">
        <v>587</v>
      </c>
      <c r="T893">
        <v>608</v>
      </c>
      <c r="U893" s="4">
        <f t="shared" ref="U893:U936" si="744">IF(S893+T893=0,0,S893/(S893+T893))</f>
        <v>0.49121338912133894</v>
      </c>
      <c r="V893">
        <v>28.1</v>
      </c>
      <c r="W893">
        <v>7</v>
      </c>
      <c r="X893">
        <v>7</v>
      </c>
      <c r="Y893">
        <v>1</v>
      </c>
      <c r="Z893">
        <v>0</v>
      </c>
      <c r="AA893">
        <v>5</v>
      </c>
      <c r="AB893">
        <v>17</v>
      </c>
      <c r="AC893" s="9">
        <f t="shared" si="698"/>
        <v>11.877828054298641</v>
      </c>
      <c r="AD893" s="9">
        <f t="shared" si="699"/>
        <v>11.877828054298641</v>
      </c>
      <c r="AE893" s="9">
        <f t="shared" si="700"/>
        <v>1.8012608826178322</v>
      </c>
      <c r="AF893" s="9">
        <f t="shared" si="701"/>
        <v>0</v>
      </c>
      <c r="AG893" s="9">
        <f t="shared" si="702"/>
        <v>6.3285576162432982</v>
      </c>
      <c r="AH893" s="9">
        <f t="shared" si="703"/>
        <v>21.517095895227214</v>
      </c>
      <c r="AI893" s="58">
        <f t="shared" si="704"/>
        <v>2.3415663180100204</v>
      </c>
      <c r="AJ893" s="58">
        <f t="shared" si="705"/>
        <v>8.1447963800904972</v>
      </c>
      <c r="AK893" s="58">
        <f t="shared" si="706"/>
        <v>0.36025217652356645</v>
      </c>
      <c r="AL893" s="58">
        <f t="shared" si="707"/>
        <v>2.5947086226597524</v>
      </c>
      <c r="AM893" s="58">
        <f t="shared" si="708"/>
        <v>1.0180995475113122</v>
      </c>
      <c r="AN893" s="58">
        <f t="shared" si="709"/>
        <v>6.1242870009006296</v>
      </c>
      <c r="AO893" s="56">
        <v>948.08333333333326</v>
      </c>
      <c r="AP893" s="56">
        <v>176.8</v>
      </c>
      <c r="AQ893" s="56">
        <v>166.55</v>
      </c>
      <c r="AR893" s="57">
        <f>SUM(AO893:AQ893)</f>
        <v>1291.4333333333332</v>
      </c>
      <c r="AS893">
        <v>46</v>
      </c>
      <c r="AT893">
        <v>51</v>
      </c>
      <c r="AU893">
        <v>65</v>
      </c>
      <c r="AV893">
        <v>35</v>
      </c>
      <c r="AW893">
        <v>40</v>
      </c>
      <c r="AX893" s="9">
        <f t="shared" si="710"/>
        <v>2.1371602612084768</v>
      </c>
      <c r="AY893" s="9">
        <f t="shared" si="711"/>
        <v>2.3694602896007027</v>
      </c>
      <c r="AZ893" s="9">
        <f t="shared" si="712"/>
        <v>3.0199003690989343</v>
      </c>
      <c r="BA893" s="9">
        <f t="shared" si="713"/>
        <v>1.6261001987455799</v>
      </c>
      <c r="BB893" s="9">
        <f t="shared" si="714"/>
        <v>1.8584002271378057</v>
      </c>
      <c r="BC893" s="33">
        <f t="shared" si="715"/>
        <v>12.64111111111111</v>
      </c>
      <c r="BD893" s="33">
        <f t="shared" si="716"/>
        <v>2.2206666666666668</v>
      </c>
      <c r="BE893" s="33">
        <f t="shared" si="717"/>
        <v>2.3573333333333335</v>
      </c>
      <c r="BF893" s="42">
        <f>BI893-BG893-BH893</f>
        <v>37</v>
      </c>
      <c r="BG893" s="43">
        <v>24</v>
      </c>
      <c r="BH893" s="43">
        <v>1</v>
      </c>
      <c r="BI893" s="43">
        <v>62</v>
      </c>
      <c r="BJ893" s="42">
        <f>BM893-BK893-BL893</f>
        <v>41</v>
      </c>
      <c r="BK893" s="43">
        <v>3</v>
      </c>
      <c r="BL893" s="43">
        <v>17</v>
      </c>
      <c r="BM893" s="43">
        <v>61</v>
      </c>
      <c r="BN893" s="34">
        <f t="shared" ref="BN893:BN936" si="745">BU893+CA893</f>
        <v>34.148752823178903</v>
      </c>
      <c r="BO893" s="34">
        <f t="shared" ref="BO893:BO936" si="746">BN893/AR893*2000</f>
        <v>52.885041669223718</v>
      </c>
      <c r="BP893" s="33">
        <v>6.5732614084516792</v>
      </c>
      <c r="BQ893" s="33">
        <v>11.974625064557491</v>
      </c>
      <c r="BR893" s="33">
        <v>-2.5730223239745178</v>
      </c>
      <c r="BS893" s="33">
        <v>-0.20257632656747357</v>
      </c>
      <c r="BT893" s="33">
        <v>-1.5984239503275153</v>
      </c>
      <c r="BU893" s="9">
        <f t="shared" ref="BU893:BU936" si="747">SUM(BP893:BT893)</f>
        <v>14.173863872139664</v>
      </c>
      <c r="BV893" s="34">
        <f t="shared" ref="BV893:BV936" si="748">BU893/AR893*2000</f>
        <v>21.95059319950391</v>
      </c>
      <c r="BW893" s="33">
        <v>6.5756509000519756</v>
      </c>
      <c r="BX893" s="33">
        <v>0.15330082111883958</v>
      </c>
      <c r="BY893" s="33">
        <v>8.5066652658707493</v>
      </c>
      <c r="BZ893" s="33">
        <v>4.739271963997675</v>
      </c>
      <c r="CA893" s="9">
        <f t="shared" ref="CA893:CA936" si="749">SUM(BW893:BZ893)</f>
        <v>19.97488895103924</v>
      </c>
      <c r="CB893" s="34">
        <f t="shared" ref="CB893:CB936" si="750">CA893/AR893*2000</f>
        <v>30.934448469719808</v>
      </c>
      <c r="CC893" s="47">
        <v>51.995238999999998</v>
      </c>
      <c r="CD893">
        <v>2151955</v>
      </c>
      <c r="CE893" s="68">
        <f t="shared" si="718"/>
        <v>2352804.1333333333</v>
      </c>
      <c r="CF893" s="62">
        <v>27.8</v>
      </c>
      <c r="CG893" s="62">
        <v>28.3</v>
      </c>
      <c r="CH893" s="62">
        <v>-4.2</v>
      </c>
      <c r="CI893" s="62">
        <v>0.9</v>
      </c>
      <c r="CJ893" s="63">
        <f t="shared" si="734"/>
        <v>1.1010633417272422</v>
      </c>
      <c r="CK893" s="62">
        <v>1.5</v>
      </c>
      <c r="CL893" s="63">
        <f t="shared" si="735"/>
        <v>1.8351055695454035</v>
      </c>
      <c r="CM893" s="62">
        <v>2.2000000000000002</v>
      </c>
      <c r="CN893" t="s">
        <v>1919</v>
      </c>
      <c r="CO893" t="s">
        <v>3425</v>
      </c>
      <c r="CP893" t="s">
        <v>2399</v>
      </c>
      <c r="CQ893" t="s">
        <v>2400</v>
      </c>
      <c r="CR893">
        <v>72</v>
      </c>
      <c r="CS893">
        <v>185</v>
      </c>
      <c r="CT893">
        <v>25</v>
      </c>
      <c r="CU893" t="s">
        <v>3402</v>
      </c>
      <c r="CZ893" s="72">
        <v>1750000</v>
      </c>
      <c r="DA893">
        <v>0</v>
      </c>
    </row>
    <row r="894" spans="1:105" x14ac:dyDescent="0.2">
      <c r="A894" s="44" t="s">
        <v>2372</v>
      </c>
      <c r="B894" s="43"/>
      <c r="C894" s="43" t="s">
        <v>963</v>
      </c>
      <c r="D894" s="82" t="s">
        <v>963</v>
      </c>
      <c r="E894" s="42" t="str">
        <f t="shared" si="742"/>
        <v xml:space="preserve">Sheppard, James </v>
      </c>
      <c r="F894" s="42" t="s">
        <v>869</v>
      </c>
      <c r="G894" s="45" t="s">
        <v>2373</v>
      </c>
      <c r="H894" s="43">
        <v>78</v>
      </c>
      <c r="I894" s="64">
        <v>4</v>
      </c>
      <c r="J894" s="64">
        <v>15</v>
      </c>
      <c r="K894" s="64">
        <v>19</v>
      </c>
      <c r="L894" s="43">
        <v>0</v>
      </c>
      <c r="M894">
        <v>29</v>
      </c>
      <c r="N894">
        <v>57</v>
      </c>
      <c r="O894" s="4">
        <f t="shared" si="743"/>
        <v>7.0175438596491224E-2</v>
      </c>
      <c r="Q894">
        <v>1</v>
      </c>
      <c r="R894">
        <v>0</v>
      </c>
      <c r="S894">
        <v>272</v>
      </c>
      <c r="T894">
        <v>383</v>
      </c>
      <c r="U894" s="4">
        <f t="shared" si="744"/>
        <v>0.41526717557251908</v>
      </c>
      <c r="V894">
        <v>14.9</v>
      </c>
      <c r="W894">
        <v>0</v>
      </c>
      <c r="X894">
        <v>3</v>
      </c>
      <c r="Y894">
        <v>0</v>
      </c>
      <c r="Z894">
        <v>0</v>
      </c>
      <c r="AA894">
        <v>4</v>
      </c>
      <c r="AB894">
        <v>12</v>
      </c>
      <c r="AC894" s="9">
        <f t="shared" si="698"/>
        <v>0</v>
      </c>
      <c r="AD894" s="9">
        <f t="shared" si="699"/>
        <v>14.354066985645932</v>
      </c>
      <c r="AE894" s="9">
        <f t="shared" si="700"/>
        <v>0</v>
      </c>
      <c r="AF894" s="9">
        <f t="shared" si="701"/>
        <v>0</v>
      </c>
      <c r="AG894" s="9">
        <f t="shared" si="702"/>
        <v>6.2927436799440652</v>
      </c>
      <c r="AH894" s="9">
        <f t="shared" si="703"/>
        <v>18.878231039832194</v>
      </c>
      <c r="AI894" s="58">
        <f t="shared" si="704"/>
        <v>1.8091638079839187</v>
      </c>
      <c r="AJ894" s="58">
        <f t="shared" si="705"/>
        <v>5.741626794258373</v>
      </c>
      <c r="AK894" s="58">
        <f t="shared" si="706"/>
        <v>0</v>
      </c>
      <c r="AL894" s="58">
        <f t="shared" si="707"/>
        <v>1.7305045119846179</v>
      </c>
      <c r="AM894" s="58">
        <f t="shared" si="708"/>
        <v>0.95693779904306209</v>
      </c>
      <c r="AN894" s="58">
        <f t="shared" si="709"/>
        <v>58.064516129032256</v>
      </c>
      <c r="AO894" s="56">
        <v>762.7833333333333</v>
      </c>
      <c r="AP894" s="56">
        <v>62.7</v>
      </c>
      <c r="AQ894" s="56">
        <v>2.0666666666666669</v>
      </c>
      <c r="AR894" s="57">
        <f>SUM(AO894:AQ894)</f>
        <v>827.55000000000007</v>
      </c>
      <c r="AS894">
        <v>22</v>
      </c>
      <c r="AT894">
        <v>40</v>
      </c>
      <c r="AU894">
        <v>27</v>
      </c>
      <c r="AV894">
        <v>20</v>
      </c>
      <c r="AW894">
        <v>28</v>
      </c>
      <c r="AX894" s="9">
        <f t="shared" si="710"/>
        <v>1.595069784303063</v>
      </c>
      <c r="AY894" s="9">
        <f t="shared" si="711"/>
        <v>2.9001268805510239</v>
      </c>
      <c r="AZ894" s="9">
        <f t="shared" si="712"/>
        <v>1.957585644371941</v>
      </c>
      <c r="BA894" s="9">
        <f t="shared" si="713"/>
        <v>1.4500634402755119</v>
      </c>
      <c r="BB894" s="9">
        <f t="shared" si="714"/>
        <v>2.0300888163857169</v>
      </c>
      <c r="BC894" s="33">
        <f t="shared" si="715"/>
        <v>9.7792735042735046</v>
      </c>
      <c r="BD894" s="33">
        <f t="shared" si="716"/>
        <v>2.6495726495726499E-2</v>
      </c>
      <c r="BE894" s="33">
        <f t="shared" si="717"/>
        <v>0.80384615384615388</v>
      </c>
      <c r="BF894" s="42">
        <f>BI894-BG894-BH894</f>
        <v>23</v>
      </c>
      <c r="BG894" s="43">
        <v>6</v>
      </c>
      <c r="BH894" s="43">
        <v>0</v>
      </c>
      <c r="BI894" s="43">
        <v>29</v>
      </c>
      <c r="BJ894" s="42">
        <f>BM894-BK894-BL894</f>
        <v>22</v>
      </c>
      <c r="BK894" s="43">
        <v>1</v>
      </c>
      <c r="BL894" s="43">
        <v>2</v>
      </c>
      <c r="BM894" s="43">
        <v>25</v>
      </c>
      <c r="BN894" s="34">
        <f t="shared" si="745"/>
        <v>9.1910031175323201</v>
      </c>
      <c r="BO894" s="34">
        <f t="shared" si="746"/>
        <v>22.212562666986454</v>
      </c>
      <c r="BP894" s="33">
        <v>1.722814309552956</v>
      </c>
      <c r="BQ894" s="33">
        <v>-1.1279021608419353</v>
      </c>
      <c r="BR894" s="33">
        <v>-1.3172820443164079</v>
      </c>
      <c r="BS894" s="33">
        <v>-3.1179173100760255E-2</v>
      </c>
      <c r="BT894" s="33">
        <v>0</v>
      </c>
      <c r="BU894" s="9">
        <f t="shared" si="747"/>
        <v>-0.75354906870614746</v>
      </c>
      <c r="BV894" s="34">
        <f t="shared" si="748"/>
        <v>-1.8211565916407406</v>
      </c>
      <c r="BW894" s="33">
        <v>9.9399514320821414</v>
      </c>
      <c r="BX894" s="33">
        <v>7.1996008938340461E-2</v>
      </c>
      <c r="BY894" s="33">
        <v>-1.20666999601257</v>
      </c>
      <c r="BZ894" s="33">
        <v>1.1392747412305559</v>
      </c>
      <c r="CA894" s="9">
        <f t="shared" si="749"/>
        <v>9.944552186238468</v>
      </c>
      <c r="CB894" s="34">
        <f t="shared" si="750"/>
        <v>24.033719258627194</v>
      </c>
      <c r="CC894" s="47">
        <v>58.277290000000001</v>
      </c>
      <c r="CD894">
        <v>950108</v>
      </c>
      <c r="CE894" s="68">
        <f t="shared" si="718"/>
        <v>998831.48717948713</v>
      </c>
      <c r="CF894" s="62">
        <v>16.399999999999999</v>
      </c>
      <c r="CG894" s="62">
        <v>15.2</v>
      </c>
      <c r="CH894" s="62">
        <v>0</v>
      </c>
      <c r="CI894" s="62">
        <v>-0.9</v>
      </c>
      <c r="CJ894" s="63">
        <f t="shared" si="734"/>
        <v>-2.0172210911671868</v>
      </c>
      <c r="CK894" s="62">
        <v>0.9</v>
      </c>
      <c r="CL894" s="63">
        <f t="shared" si="735"/>
        <v>2.0172210911671868</v>
      </c>
      <c r="CM894" s="62">
        <v>0</v>
      </c>
      <c r="CN894" t="s">
        <v>1978</v>
      </c>
      <c r="CO894" t="s">
        <v>3141</v>
      </c>
      <c r="CP894" t="s">
        <v>2430</v>
      </c>
      <c r="CQ894" t="s">
        <v>2400</v>
      </c>
      <c r="CR894">
        <v>74</v>
      </c>
      <c r="CS894">
        <v>210</v>
      </c>
      <c r="CT894">
        <v>15</v>
      </c>
      <c r="CU894" t="s">
        <v>3402</v>
      </c>
      <c r="CV894" t="s">
        <v>3090</v>
      </c>
      <c r="CZ894" s="72">
        <v>1400000</v>
      </c>
      <c r="DA894">
        <v>0</v>
      </c>
    </row>
    <row r="895" spans="1:105" x14ac:dyDescent="0.2">
      <c r="A895" s="38" t="s">
        <v>2452</v>
      </c>
      <c r="B895" t="s">
        <v>977</v>
      </c>
      <c r="D895" s="82" t="s">
        <v>963</v>
      </c>
      <c r="E895" t="str">
        <f t="shared" si="742"/>
        <v xml:space="preserve">Schultz, Jesse </v>
      </c>
      <c r="F895" t="s">
        <v>1380</v>
      </c>
      <c r="G895" t="s">
        <v>1528</v>
      </c>
      <c r="H895">
        <v>2</v>
      </c>
      <c r="I895">
        <v>0</v>
      </c>
      <c r="J895">
        <v>0</v>
      </c>
      <c r="K895">
        <f>I895+J895</f>
        <v>0</v>
      </c>
      <c r="L895">
        <v>0</v>
      </c>
      <c r="M895">
        <v>0</v>
      </c>
      <c r="N895">
        <v>6</v>
      </c>
      <c r="O895" s="4">
        <f t="shared" si="743"/>
        <v>0</v>
      </c>
      <c r="P895">
        <v>27</v>
      </c>
      <c r="Q895">
        <v>0</v>
      </c>
      <c r="R895">
        <v>0</v>
      </c>
      <c r="S895">
        <v>0</v>
      </c>
      <c r="T895">
        <v>0</v>
      </c>
      <c r="U895" s="4">
        <f t="shared" si="744"/>
        <v>0</v>
      </c>
      <c r="V895" s="40">
        <v>0</v>
      </c>
      <c r="W895">
        <v>0</v>
      </c>
      <c r="X895">
        <v>0</v>
      </c>
      <c r="Y895">
        <v>0</v>
      </c>
      <c r="Z895">
        <v>0</v>
      </c>
      <c r="AA895">
        <f>I895-W895-Y895</f>
        <v>0</v>
      </c>
      <c r="AB895">
        <f>J895-X895-Z895</f>
        <v>0</v>
      </c>
      <c r="AC895" s="9">
        <f t="shared" si="698"/>
        <v>0</v>
      </c>
      <c r="AD895" s="9">
        <f t="shared" si="699"/>
        <v>0</v>
      </c>
      <c r="AE895" s="9">
        <f t="shared" si="700"/>
        <v>0</v>
      </c>
      <c r="AF895" s="9">
        <f t="shared" si="701"/>
        <v>0</v>
      </c>
      <c r="AG895" s="9">
        <f t="shared" si="702"/>
        <v>0</v>
      </c>
      <c r="AH895" s="9">
        <f t="shared" si="703"/>
        <v>0</v>
      </c>
      <c r="AI895" s="6">
        <f t="shared" si="704"/>
        <v>0</v>
      </c>
      <c r="AJ895" s="6">
        <f t="shared" si="705"/>
        <v>0</v>
      </c>
      <c r="AK895" s="6">
        <f t="shared" si="706"/>
        <v>0</v>
      </c>
      <c r="AL895" s="6">
        <f t="shared" si="707"/>
        <v>0</v>
      </c>
      <c r="AM895" s="6">
        <f t="shared" si="708"/>
        <v>0</v>
      </c>
      <c r="AN895" s="6">
        <f t="shared" si="709"/>
        <v>0</v>
      </c>
      <c r="AO895" s="32">
        <v>15.366666666666667</v>
      </c>
      <c r="AP895" s="32">
        <v>4.916666666666667</v>
      </c>
      <c r="AQ895" s="32">
        <v>0</v>
      </c>
      <c r="AR895" s="32">
        <v>20.283333333333335</v>
      </c>
      <c r="AS895" s="40">
        <v>0</v>
      </c>
      <c r="AT895" s="40">
        <v>1</v>
      </c>
      <c r="AU895" s="40">
        <v>0</v>
      </c>
      <c r="AV895" s="40">
        <v>0</v>
      </c>
      <c r="AW895" s="40">
        <v>0</v>
      </c>
      <c r="AX895" s="9">
        <f t="shared" si="710"/>
        <v>0</v>
      </c>
      <c r="AY895" s="9">
        <f t="shared" si="711"/>
        <v>2.9580936729663101</v>
      </c>
      <c r="AZ895" s="9">
        <f t="shared" si="712"/>
        <v>0</v>
      </c>
      <c r="BA895" s="9">
        <f t="shared" si="713"/>
        <v>0</v>
      </c>
      <c r="BB895" s="9">
        <f t="shared" si="714"/>
        <v>0</v>
      </c>
      <c r="BC895" s="9">
        <f t="shared" si="715"/>
        <v>7.6833333333333336</v>
      </c>
      <c r="BD895" s="9">
        <f t="shared" si="716"/>
        <v>0</v>
      </c>
      <c r="BE895" s="9">
        <f t="shared" si="717"/>
        <v>2.4583333333333335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4">
        <f t="shared" si="745"/>
        <v>-0.14625582463141173</v>
      </c>
      <c r="BO895" s="34">
        <f t="shared" si="746"/>
        <v>-14.421280982554977</v>
      </c>
      <c r="BP895" s="34">
        <v>-0.41904673728647945</v>
      </c>
      <c r="BQ895" s="34">
        <v>-0.27376628936050323</v>
      </c>
      <c r="BR895" s="34">
        <v>3.0918160507156177E-3</v>
      </c>
      <c r="BS895" s="34">
        <v>0</v>
      </c>
      <c r="BT895" s="34">
        <v>0</v>
      </c>
      <c r="BU895" s="34">
        <f t="shared" si="747"/>
        <v>-0.68972121059626712</v>
      </c>
      <c r="BV895" s="34">
        <f t="shared" si="748"/>
        <v>-68.008664972516058</v>
      </c>
      <c r="BW895" s="34">
        <v>0.3133023903505337</v>
      </c>
      <c r="BX895" s="34">
        <v>1.2649267333224327E-2</v>
      </c>
      <c r="BY895" s="34">
        <v>0</v>
      </c>
      <c r="BZ895" s="34">
        <v>0.21751372828109736</v>
      </c>
      <c r="CA895" s="34">
        <f t="shared" si="749"/>
        <v>0.54346538596485539</v>
      </c>
      <c r="CB895" s="34">
        <f t="shared" si="750"/>
        <v>53.58738398996109</v>
      </c>
      <c r="CE895" s="68">
        <f t="shared" si="718"/>
        <v>165000</v>
      </c>
      <c r="CF895" s="9">
        <v>0.2</v>
      </c>
      <c r="CG895" s="9">
        <v>0.1</v>
      </c>
      <c r="CH895" s="9">
        <v>0</v>
      </c>
      <c r="CI895" s="9">
        <v>-0.1</v>
      </c>
      <c r="CJ895" s="9">
        <f t="shared" si="734"/>
        <v>-7.9365079365079358</v>
      </c>
      <c r="CK895" s="9">
        <v>0</v>
      </c>
      <c r="CL895" s="9">
        <f t="shared" si="735"/>
        <v>0</v>
      </c>
      <c r="CM895" s="9">
        <v>-0.1</v>
      </c>
      <c r="CN895" t="s">
        <v>3132</v>
      </c>
      <c r="CO895" t="s">
        <v>1234</v>
      </c>
      <c r="CP895" t="s">
        <v>3102</v>
      </c>
      <c r="CQ895" t="s">
        <v>2400</v>
      </c>
      <c r="CR895">
        <v>72</v>
      </c>
      <c r="CS895">
        <v>190</v>
      </c>
      <c r="CT895">
        <v>20</v>
      </c>
      <c r="CU895" t="s">
        <v>3401</v>
      </c>
      <c r="CV895" t="s">
        <v>3090</v>
      </c>
      <c r="CW895">
        <v>0</v>
      </c>
      <c r="CX895">
        <v>0</v>
      </c>
      <c r="CY895">
        <v>0</v>
      </c>
      <c r="CZ895" s="70"/>
      <c r="DA895">
        <v>0</v>
      </c>
    </row>
    <row r="896" spans="1:105" x14ac:dyDescent="0.2">
      <c r="A896" s="38" t="s">
        <v>2452</v>
      </c>
      <c r="B896" t="s">
        <v>963</v>
      </c>
      <c r="C896" t="s">
        <v>963</v>
      </c>
      <c r="D896" s="82" t="s">
        <v>963</v>
      </c>
      <c r="E896" t="str">
        <f t="shared" si="742"/>
        <v xml:space="preserve">Carney, Keith </v>
      </c>
      <c r="F896" t="s">
        <v>2550</v>
      </c>
      <c r="G896" t="s">
        <v>1524</v>
      </c>
      <c r="H896">
        <v>80</v>
      </c>
      <c r="I896">
        <v>4</v>
      </c>
      <c r="J896">
        <v>13</v>
      </c>
      <c r="K896">
        <f>I896+J896</f>
        <v>17</v>
      </c>
      <c r="L896">
        <v>22</v>
      </c>
      <c r="M896">
        <v>58</v>
      </c>
      <c r="N896">
        <v>31</v>
      </c>
      <c r="O896" s="4">
        <f t="shared" si="743"/>
        <v>0.12903225806451613</v>
      </c>
      <c r="P896">
        <v>1894</v>
      </c>
      <c r="Q896">
        <v>1</v>
      </c>
      <c r="R896">
        <v>0</v>
      </c>
      <c r="S896">
        <v>2</v>
      </c>
      <c r="T896">
        <v>0</v>
      </c>
      <c r="U896" s="4">
        <f t="shared" si="744"/>
        <v>1</v>
      </c>
      <c r="V896" s="40">
        <v>0</v>
      </c>
      <c r="W896">
        <v>0</v>
      </c>
      <c r="X896">
        <v>0</v>
      </c>
      <c r="Y896">
        <v>0</v>
      </c>
      <c r="Z896">
        <v>2</v>
      </c>
      <c r="AA896">
        <f>I896-W896-Y896</f>
        <v>4</v>
      </c>
      <c r="AB896">
        <f>J896-X896-Z896</f>
        <v>11</v>
      </c>
      <c r="AC896" s="9">
        <f t="shared" si="698"/>
        <v>0</v>
      </c>
      <c r="AD896" s="9">
        <f t="shared" si="699"/>
        <v>0</v>
      </c>
      <c r="AE896" s="9">
        <f t="shared" si="700"/>
        <v>0</v>
      </c>
      <c r="AF896" s="9">
        <f t="shared" si="701"/>
        <v>3.3632286995515694</v>
      </c>
      <c r="AG896" s="9">
        <f t="shared" si="702"/>
        <v>4.5263803102456501</v>
      </c>
      <c r="AH896" s="9">
        <f t="shared" si="703"/>
        <v>12.447545853175539</v>
      </c>
      <c r="AI896" s="6">
        <f t="shared" si="704"/>
        <v>2.6026686783912489</v>
      </c>
      <c r="AJ896" s="6">
        <f t="shared" si="705"/>
        <v>0</v>
      </c>
      <c r="AK896" s="6">
        <f t="shared" si="706"/>
        <v>1.3452914798206277</v>
      </c>
      <c r="AL896" s="6">
        <f t="shared" si="707"/>
        <v>1.6973926163421189</v>
      </c>
      <c r="AM896" s="6">
        <f t="shared" si="708"/>
        <v>0</v>
      </c>
      <c r="AN896" s="6">
        <f t="shared" si="709"/>
        <v>6.0538116591928253</v>
      </c>
      <c r="AO896" s="32">
        <v>1060.45</v>
      </c>
      <c r="AP896" s="32">
        <v>3.0166666666666666</v>
      </c>
      <c r="AQ896" s="32">
        <v>178.4</v>
      </c>
      <c r="AR896" s="32">
        <v>1241.8666666666668</v>
      </c>
      <c r="AS896" s="40">
        <v>87</v>
      </c>
      <c r="AT896" s="40">
        <v>56</v>
      </c>
      <c r="AU896" s="40">
        <v>20</v>
      </c>
      <c r="AV896" s="40">
        <v>37</v>
      </c>
      <c r="AW896" s="40">
        <v>20</v>
      </c>
      <c r="AX896" s="9">
        <f t="shared" si="710"/>
        <v>4.2033497960060124</v>
      </c>
      <c r="AY896" s="9">
        <f t="shared" si="711"/>
        <v>2.7056044663946746</v>
      </c>
      <c r="AZ896" s="9">
        <f t="shared" si="712"/>
        <v>0.96628730942666929</v>
      </c>
      <c r="BA896" s="9">
        <f t="shared" si="713"/>
        <v>1.7876315224393384</v>
      </c>
      <c r="BB896" s="9">
        <f t="shared" si="714"/>
        <v>0.96628730942666929</v>
      </c>
      <c r="BC896" s="9">
        <f t="shared" si="715"/>
        <v>13.255625</v>
      </c>
      <c r="BD896" s="9">
        <f t="shared" si="716"/>
        <v>2.23</v>
      </c>
      <c r="BE896" s="9">
        <f t="shared" si="717"/>
        <v>3.770833333333333E-2</v>
      </c>
      <c r="BF896" s="3">
        <v>46</v>
      </c>
      <c r="BG896" s="3">
        <v>0</v>
      </c>
      <c r="BH896" s="3">
        <v>4</v>
      </c>
      <c r="BI896" s="3">
        <v>50</v>
      </c>
      <c r="BJ896" s="3">
        <v>30</v>
      </c>
      <c r="BK896" s="3">
        <v>0</v>
      </c>
      <c r="BL896" s="3">
        <v>18</v>
      </c>
      <c r="BM896" s="3">
        <v>48</v>
      </c>
      <c r="BN896" s="34">
        <f t="shared" si="745"/>
        <v>41.02485274588431</v>
      </c>
      <c r="BO896" s="34">
        <f t="shared" si="746"/>
        <v>66.069657632409772</v>
      </c>
      <c r="BP896" s="34">
        <v>9.1801825313903205</v>
      </c>
      <c r="BQ896" s="34">
        <v>-9.8263351183238382E-2</v>
      </c>
      <c r="BR896" s="34">
        <v>-0.32080747172938812</v>
      </c>
      <c r="BS896" s="34">
        <v>0.90067602993059448</v>
      </c>
      <c r="BT896" s="34">
        <v>0</v>
      </c>
      <c r="BU896" s="34">
        <f t="shared" si="747"/>
        <v>9.6617877384082878</v>
      </c>
      <c r="BV896" s="34">
        <f t="shared" si="748"/>
        <v>15.56010479666355</v>
      </c>
      <c r="BW896" s="34">
        <v>27.326937846839026</v>
      </c>
      <c r="BX896" s="34">
        <v>9.0556342318666619E-2</v>
      </c>
      <c r="BY896" s="34">
        <v>7.3912360118189353</v>
      </c>
      <c r="BZ896" s="34">
        <v>-3.4456651935006057</v>
      </c>
      <c r="CA896" s="34">
        <f t="shared" si="749"/>
        <v>31.36306500747602</v>
      </c>
      <c r="CB896" s="34">
        <f t="shared" si="750"/>
        <v>50.509552835746213</v>
      </c>
      <c r="CC896" s="15">
        <v>70</v>
      </c>
      <c r="CD896" s="7">
        <v>3018650</v>
      </c>
      <c r="CE896" s="68">
        <f t="shared" si="718"/>
        <v>3094116.25</v>
      </c>
      <c r="CF896" s="9">
        <v>22.4</v>
      </c>
      <c r="CG896" s="9">
        <v>32.6</v>
      </c>
      <c r="CH896" s="9">
        <v>13.7</v>
      </c>
      <c r="CI896" s="9">
        <v>1.1000000000000001</v>
      </c>
      <c r="CJ896" s="9">
        <f t="shared" si="734"/>
        <v>1.5457217466655739</v>
      </c>
      <c r="CK896" s="9">
        <v>8</v>
      </c>
      <c r="CL896" s="9">
        <f t="shared" si="735"/>
        <v>11.241612703022355</v>
      </c>
      <c r="CM896" s="9">
        <v>9.1</v>
      </c>
      <c r="CN896" t="s">
        <v>1077</v>
      </c>
      <c r="CO896" t="s">
        <v>1078</v>
      </c>
      <c r="CP896" t="s">
        <v>1079</v>
      </c>
      <c r="CQ896" t="s">
        <v>2414</v>
      </c>
      <c r="CR896">
        <v>73</v>
      </c>
      <c r="CS896">
        <v>216</v>
      </c>
      <c r="CT896">
        <v>3</v>
      </c>
      <c r="CU896" t="s">
        <v>3402</v>
      </c>
      <c r="CV896" t="s">
        <v>2382</v>
      </c>
      <c r="CW896">
        <v>0</v>
      </c>
      <c r="CX896">
        <v>0</v>
      </c>
      <c r="CY896">
        <v>0</v>
      </c>
      <c r="CZ896" s="70"/>
      <c r="DA896">
        <v>0</v>
      </c>
    </row>
    <row r="897" spans="1:105" x14ac:dyDescent="0.2">
      <c r="A897" s="44" t="s">
        <v>2372</v>
      </c>
      <c r="B897" s="43" t="s">
        <v>963</v>
      </c>
      <c r="C897" s="43" t="s">
        <v>963</v>
      </c>
      <c r="D897" s="82" t="s">
        <v>963</v>
      </c>
      <c r="E897" s="42" t="str">
        <f t="shared" si="742"/>
        <v xml:space="preserve">Carney, Keith </v>
      </c>
      <c r="F897" s="42" t="s">
        <v>2550</v>
      </c>
      <c r="G897" s="45" t="s">
        <v>2374</v>
      </c>
      <c r="H897" s="43">
        <v>61</v>
      </c>
      <c r="I897" s="64">
        <v>1</v>
      </c>
      <c r="J897" s="64">
        <v>10</v>
      </c>
      <c r="K897" s="64">
        <v>11</v>
      </c>
      <c r="L897" s="43">
        <v>8</v>
      </c>
      <c r="M897">
        <v>42</v>
      </c>
      <c r="N897">
        <v>27</v>
      </c>
      <c r="O897" s="4">
        <f t="shared" si="743"/>
        <v>3.7037037037037035E-2</v>
      </c>
      <c r="Q897">
        <v>0</v>
      </c>
      <c r="R897">
        <v>0</v>
      </c>
      <c r="S897">
        <v>0</v>
      </c>
      <c r="T897">
        <v>0</v>
      </c>
      <c r="U897" s="4">
        <f t="shared" si="744"/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10</v>
      </c>
      <c r="AC897" s="9">
        <f t="shared" si="698"/>
        <v>0</v>
      </c>
      <c r="AD897" s="9">
        <f t="shared" si="699"/>
        <v>0</v>
      </c>
      <c r="AE897" s="9">
        <f t="shared" si="700"/>
        <v>0</v>
      </c>
      <c r="AF897" s="9">
        <f t="shared" si="701"/>
        <v>0</v>
      </c>
      <c r="AG897" s="9">
        <f t="shared" si="702"/>
        <v>1.5686958037387249</v>
      </c>
      <c r="AH897" s="9">
        <f t="shared" si="703"/>
        <v>15.686958037387249</v>
      </c>
      <c r="AI897" s="58">
        <f t="shared" si="704"/>
        <v>2.4314784957950235</v>
      </c>
      <c r="AJ897" s="58">
        <f t="shared" si="705"/>
        <v>0</v>
      </c>
      <c r="AK897" s="58">
        <f t="shared" si="706"/>
        <v>0</v>
      </c>
      <c r="AL897" s="58">
        <f t="shared" si="707"/>
        <v>1.8040001742995337</v>
      </c>
      <c r="AM897" s="58">
        <f t="shared" si="708"/>
        <v>0</v>
      </c>
      <c r="AN897" s="58">
        <f t="shared" si="709"/>
        <v>6.731488406881077</v>
      </c>
      <c r="AO897" s="56">
        <v>764.9666666666667</v>
      </c>
      <c r="AP897" s="56">
        <v>6.15</v>
      </c>
      <c r="AQ897" s="56">
        <v>44.56666666666667</v>
      </c>
      <c r="AR897" s="57">
        <f>SUM(AO897:AQ897)</f>
        <v>815.68333333333339</v>
      </c>
      <c r="AS897">
        <v>37</v>
      </c>
      <c r="AT897">
        <v>39</v>
      </c>
      <c r="AU897">
        <v>17</v>
      </c>
      <c r="AV897">
        <v>17</v>
      </c>
      <c r="AW897">
        <v>6</v>
      </c>
      <c r="AX897" s="9">
        <f t="shared" si="710"/>
        <v>2.7216444290063544</v>
      </c>
      <c r="AY897" s="9">
        <f t="shared" si="711"/>
        <v>2.8687603440877787</v>
      </c>
      <c r="AZ897" s="9">
        <f t="shared" si="712"/>
        <v>1.2504852781921088</v>
      </c>
      <c r="BA897" s="9">
        <f t="shared" si="713"/>
        <v>1.2504852781921088</v>
      </c>
      <c r="BB897" s="9">
        <f t="shared" si="714"/>
        <v>0.44134774524427367</v>
      </c>
      <c r="BC897" s="33">
        <f t="shared" si="715"/>
        <v>12.540437158469945</v>
      </c>
      <c r="BD897" s="33">
        <f t="shared" si="716"/>
        <v>0.73060109289617492</v>
      </c>
      <c r="BE897" s="33">
        <f t="shared" si="717"/>
        <v>0.10081967213114755</v>
      </c>
      <c r="BF897" s="42">
        <f>BI897-BG897-BH897</f>
        <v>31</v>
      </c>
      <c r="BG897" s="43">
        <v>0</v>
      </c>
      <c r="BH897" s="43">
        <v>0</v>
      </c>
      <c r="BI897" s="43">
        <v>31</v>
      </c>
      <c r="BJ897" s="42">
        <f>BM897-BK897-BL897</f>
        <v>23</v>
      </c>
      <c r="BK897" s="43">
        <v>0</v>
      </c>
      <c r="BL897" s="43">
        <v>5</v>
      </c>
      <c r="BM897" s="43">
        <v>28</v>
      </c>
      <c r="BN897" s="34">
        <f t="shared" si="745"/>
        <v>29.789578046913608</v>
      </c>
      <c r="BO897" s="34">
        <f t="shared" si="746"/>
        <v>73.042017237686863</v>
      </c>
      <c r="BP897" s="33">
        <v>5.7094513040253521</v>
      </c>
      <c r="BQ897" s="33">
        <v>-0.25726725041485043</v>
      </c>
      <c r="BR897" s="33">
        <v>1.6743995698795217E-2</v>
      </c>
      <c r="BS897" s="33">
        <v>-0.12780130672692638</v>
      </c>
      <c r="BT897" s="33">
        <v>0</v>
      </c>
      <c r="BU897" s="9">
        <f t="shared" si="747"/>
        <v>5.3411267425823707</v>
      </c>
      <c r="BV897" s="34">
        <f t="shared" si="748"/>
        <v>13.096079138347898</v>
      </c>
      <c r="BW897" s="33">
        <v>24.072747593861088</v>
      </c>
      <c r="BX897" s="33">
        <v>0.24997299857589317</v>
      </c>
      <c r="BY897" s="33">
        <v>2.3181669168074275</v>
      </c>
      <c r="BZ897" s="33">
        <v>-2.1924362049131716</v>
      </c>
      <c r="CA897" s="9">
        <f t="shared" si="749"/>
        <v>24.448451304331236</v>
      </c>
      <c r="CB897" s="34">
        <f t="shared" si="750"/>
        <v>59.945938099338967</v>
      </c>
      <c r="CC897" s="47">
        <v>63.109993000000003</v>
      </c>
      <c r="CD897">
        <v>1932286</v>
      </c>
      <c r="CE897" s="68">
        <f t="shared" si="718"/>
        <v>2597499.2131147538</v>
      </c>
      <c r="CF897" s="62">
        <v>14.9</v>
      </c>
      <c r="CG897" s="62">
        <v>18.600000000000001</v>
      </c>
      <c r="CH897" s="62">
        <v>6.6</v>
      </c>
      <c r="CI897" s="62">
        <v>0.4</v>
      </c>
      <c r="CJ897" s="63">
        <f t="shared" si="734"/>
        <v>0.92336103416435822</v>
      </c>
      <c r="CK897" s="62">
        <v>3.2</v>
      </c>
      <c r="CL897" s="63">
        <f t="shared" si="735"/>
        <v>7.3868882733148657</v>
      </c>
      <c r="CM897" s="62">
        <v>3.6</v>
      </c>
      <c r="CN897" t="s">
        <v>2102</v>
      </c>
      <c r="CO897" t="s">
        <v>1078</v>
      </c>
      <c r="CP897" t="s">
        <v>1079</v>
      </c>
      <c r="CQ897" t="s">
        <v>2414</v>
      </c>
      <c r="CR897">
        <v>73</v>
      </c>
      <c r="CS897">
        <v>207</v>
      </c>
      <c r="CT897">
        <v>3</v>
      </c>
      <c r="CU897" t="s">
        <v>3402</v>
      </c>
      <c r="CZ897" s="72">
        <v>2100000</v>
      </c>
      <c r="DA897">
        <v>0</v>
      </c>
    </row>
    <row r="898" spans="1:105" x14ac:dyDescent="0.2">
      <c r="A898" s="38" t="s">
        <v>2452</v>
      </c>
      <c r="B898" t="s">
        <v>963</v>
      </c>
      <c r="C898" t="s">
        <v>963</v>
      </c>
      <c r="D898" t="s">
        <v>963</v>
      </c>
      <c r="E898" t="str">
        <f t="shared" si="742"/>
        <v xml:space="preserve">Johnsson, Kim </v>
      </c>
      <c r="F898" t="s">
        <v>213</v>
      </c>
      <c r="G898" t="s">
        <v>1524</v>
      </c>
      <c r="H898">
        <v>76</v>
      </c>
      <c r="I898">
        <v>3</v>
      </c>
      <c r="J898">
        <v>19</v>
      </c>
      <c r="K898">
        <f>I898+J898</f>
        <v>22</v>
      </c>
      <c r="L898">
        <v>-4</v>
      </c>
      <c r="M898">
        <v>64</v>
      </c>
      <c r="N898">
        <v>98</v>
      </c>
      <c r="O898" s="4">
        <f t="shared" si="743"/>
        <v>3.0612244897959183E-2</v>
      </c>
      <c r="P898">
        <v>2441</v>
      </c>
      <c r="Q898">
        <v>0</v>
      </c>
      <c r="R898">
        <v>0</v>
      </c>
      <c r="S898">
        <v>0</v>
      </c>
      <c r="T898">
        <v>0</v>
      </c>
      <c r="U898" s="4">
        <f t="shared" si="744"/>
        <v>0</v>
      </c>
      <c r="V898" s="40">
        <v>0</v>
      </c>
      <c r="W898">
        <v>3</v>
      </c>
      <c r="X898">
        <v>10</v>
      </c>
      <c r="Y898">
        <v>0</v>
      </c>
      <c r="Z898">
        <v>0</v>
      </c>
      <c r="AA898">
        <f>I898-W898-Y898</f>
        <v>0</v>
      </c>
      <c r="AB898">
        <f>J898-X898-Z898</f>
        <v>9</v>
      </c>
      <c r="AC898" s="9">
        <f t="shared" ref="AC898:AC961" si="751">IF(AP898=0,0,W898/AP898*300)</f>
        <v>4.1666666666666661</v>
      </c>
      <c r="AD898" s="9">
        <f t="shared" ref="AD898:AD961" si="752">IF(AP898=0,0,X898/AP898*300)</f>
        <v>13.888888888888888</v>
      </c>
      <c r="AE898" s="9">
        <f t="shared" ref="AE898:AE961" si="753">IF(AQ898=0,0,Y898/AQ898*300)</f>
        <v>0</v>
      </c>
      <c r="AF898" s="9">
        <f t="shared" ref="AF898:AF961" si="754">IF(AQ898=0,0,Z898/AQ898*300)</f>
        <v>0</v>
      </c>
      <c r="AG898" s="9">
        <f t="shared" ref="AG898:AG961" si="755">AA898/AO898*1200</f>
        <v>0</v>
      </c>
      <c r="AH898" s="9">
        <f t="shared" ref="AH898:AH961" si="756">AB898/AO898*1200</f>
        <v>8.2854914396041384</v>
      </c>
      <c r="AI898" s="6">
        <f t="shared" ref="AI898:AI961" si="757">IF(AO898=0,0,BF898/AO898*60)</f>
        <v>1.79518981191423</v>
      </c>
      <c r="AJ898" s="6">
        <f t="shared" ref="AJ898:AJ961" si="758">IF(AP898=0,0,BG898/AP898*60)</f>
        <v>7.5</v>
      </c>
      <c r="AK898" s="6">
        <f t="shared" ref="AK898:AK961" si="759">IF(AQ898=0,0,BH898/AQ898*60)</f>
        <v>1.1093990755007703</v>
      </c>
      <c r="AL898" s="6">
        <f t="shared" ref="AL898:AL961" si="760">IF(AO898=0,0,BJ898/AO898*60)</f>
        <v>2.0713728599010346</v>
      </c>
      <c r="AM898" s="6">
        <f t="shared" ref="AM898:AM961" si="761">IF(AP898=0,0,BK898/AP898*60)</f>
        <v>1.3888888888888888</v>
      </c>
      <c r="AN898" s="6">
        <f t="shared" ref="AN898:AN961" si="762">IF(AQ898=0,0,BL898/AQ898*60)</f>
        <v>3.9938366718027729</v>
      </c>
      <c r="AO898" s="33">
        <v>1303.4833333333333</v>
      </c>
      <c r="AP898" s="33">
        <v>216</v>
      </c>
      <c r="AQ898" s="33">
        <v>270.41666666666669</v>
      </c>
      <c r="AR898" s="32">
        <v>1789.9</v>
      </c>
      <c r="AS898" s="40">
        <v>131</v>
      </c>
      <c r="AT898" s="40">
        <v>50</v>
      </c>
      <c r="AU898" s="40">
        <v>35</v>
      </c>
      <c r="AV898" s="40">
        <v>30</v>
      </c>
      <c r="AW898" s="40">
        <v>36</v>
      </c>
      <c r="AX898" s="9">
        <f t="shared" ref="AX898:AX961" si="763">AS898/AR898*60</f>
        <v>4.3913067769149112</v>
      </c>
      <c r="AY898" s="9">
        <f t="shared" ref="AY898:AY961" si="764">AT898/AR898*60</f>
        <v>1.6760712888988212</v>
      </c>
      <c r="AZ898" s="9">
        <f t="shared" ref="AZ898:AZ961" si="765">AU898/AR898*60</f>
        <v>1.1732499022291747</v>
      </c>
      <c r="BA898" s="9">
        <f t="shared" ref="BA898:BA961" si="766">AV898/AR898*60</f>
        <v>1.0056427733392925</v>
      </c>
      <c r="BB898" s="9">
        <f t="shared" ref="BB898:BB961" si="767">AW898/AR898*60</f>
        <v>1.206771328007151</v>
      </c>
      <c r="BC898" s="9">
        <f t="shared" ref="BC898:BC961" si="768">AO898/H898</f>
        <v>17.151096491228071</v>
      </c>
      <c r="BD898" s="9">
        <f t="shared" ref="BD898:BD961" si="769">AQ898/H898</f>
        <v>3.5581140350877196</v>
      </c>
      <c r="BE898" s="9">
        <f t="shared" ref="BE898:BE961" si="770">AP898/H898</f>
        <v>2.8421052631578947</v>
      </c>
      <c r="BF898" s="3">
        <v>39</v>
      </c>
      <c r="BG898" s="3">
        <v>27</v>
      </c>
      <c r="BH898" s="3">
        <v>5</v>
      </c>
      <c r="BI898" s="3">
        <v>71</v>
      </c>
      <c r="BJ898" s="3">
        <v>45</v>
      </c>
      <c r="BK898" s="3">
        <v>5</v>
      </c>
      <c r="BL898" s="3">
        <v>18</v>
      </c>
      <c r="BM898" s="3">
        <v>68</v>
      </c>
      <c r="BN898" s="34">
        <f t="shared" si="745"/>
        <v>48.302359466235842</v>
      </c>
      <c r="BO898" s="34">
        <f t="shared" si="746"/>
        <v>53.972131924952052</v>
      </c>
      <c r="BP898" s="34">
        <v>-2.8593860980862984</v>
      </c>
      <c r="BQ898" s="34">
        <v>6.0966461479810787</v>
      </c>
      <c r="BR898" s="34">
        <v>-0.46237918213047441</v>
      </c>
      <c r="BS898" s="34">
        <v>-0.69180295633384459</v>
      </c>
      <c r="BT898" s="34">
        <v>0</v>
      </c>
      <c r="BU898" s="34">
        <f t="shared" si="747"/>
        <v>2.0830779114304612</v>
      </c>
      <c r="BV898" s="34">
        <f t="shared" si="748"/>
        <v>2.3275913865919451</v>
      </c>
      <c r="BW898" s="34">
        <v>27.977202786344399</v>
      </c>
      <c r="BX898" s="34">
        <v>0.71555895346559895</v>
      </c>
      <c r="BY898" s="34">
        <v>17.006513827689332</v>
      </c>
      <c r="BZ898" s="34">
        <v>0.52000598730605196</v>
      </c>
      <c r="CA898" s="34">
        <f t="shared" si="749"/>
        <v>46.219281554805377</v>
      </c>
      <c r="CB898" s="34">
        <f t="shared" si="750"/>
        <v>51.644540538360104</v>
      </c>
      <c r="CC898" s="15">
        <v>61</v>
      </c>
      <c r="CD898" s="7">
        <v>2535184</v>
      </c>
      <c r="CE898" s="68">
        <f t="shared" ref="CE898:CE961" si="771">IF(CD898&gt;165000, CD898/H898*82, 165000)</f>
        <v>2735330.1052631577</v>
      </c>
      <c r="CF898" s="9">
        <v>35.200000000000003</v>
      </c>
      <c r="CG898" s="9">
        <v>36</v>
      </c>
      <c r="CH898" s="9">
        <v>-10.199999999999999</v>
      </c>
      <c r="CI898" s="9">
        <v>-0.4</v>
      </c>
      <c r="CJ898" s="9">
        <f t="shared" si="734"/>
        <v>-0.35144495127362191</v>
      </c>
      <c r="CK898" s="9">
        <v>2.5</v>
      </c>
      <c r="CL898" s="9">
        <f t="shared" si="735"/>
        <v>2.1965309454601369</v>
      </c>
      <c r="CM898" s="9">
        <v>2.1</v>
      </c>
      <c r="CN898" t="s">
        <v>1135</v>
      </c>
      <c r="CO898" t="s">
        <v>1136</v>
      </c>
      <c r="CQ898" t="s">
        <v>2436</v>
      </c>
      <c r="CR898">
        <v>73</v>
      </c>
      <c r="CS898">
        <v>200</v>
      </c>
      <c r="CT898">
        <v>5</v>
      </c>
      <c r="CU898" t="s">
        <v>3402</v>
      </c>
      <c r="CV898" t="s">
        <v>2382</v>
      </c>
      <c r="CW898">
        <v>0</v>
      </c>
      <c r="CX898">
        <v>0</v>
      </c>
      <c r="CY898">
        <v>0</v>
      </c>
      <c r="CZ898" s="70"/>
      <c r="DA898">
        <v>0</v>
      </c>
    </row>
    <row r="899" spans="1:105" x14ac:dyDescent="0.2">
      <c r="A899" s="44" t="s">
        <v>2372</v>
      </c>
      <c r="B899" s="43" t="s">
        <v>963</v>
      </c>
      <c r="C899" s="43" t="s">
        <v>963</v>
      </c>
      <c r="D899" s="42" t="s">
        <v>963</v>
      </c>
      <c r="E899" s="42" t="str">
        <f t="shared" si="742"/>
        <v xml:space="preserve">Johnsson, Kim </v>
      </c>
      <c r="F899" s="42" t="s">
        <v>213</v>
      </c>
      <c r="G899" s="45" t="s">
        <v>2374</v>
      </c>
      <c r="H899" s="43">
        <v>80</v>
      </c>
      <c r="I899" s="64">
        <v>4</v>
      </c>
      <c r="J899" s="64">
        <v>23</v>
      </c>
      <c r="K899" s="64">
        <v>27</v>
      </c>
      <c r="L899" s="43">
        <v>-4</v>
      </c>
      <c r="M899">
        <v>42</v>
      </c>
      <c r="N899">
        <v>87</v>
      </c>
      <c r="O899" s="4">
        <f t="shared" si="743"/>
        <v>4.5977011494252873E-2</v>
      </c>
      <c r="Q899">
        <v>0</v>
      </c>
      <c r="R899">
        <v>0</v>
      </c>
      <c r="S899">
        <v>0</v>
      </c>
      <c r="T899">
        <v>0</v>
      </c>
      <c r="U899" s="4">
        <f t="shared" si="744"/>
        <v>0</v>
      </c>
      <c r="V899">
        <v>0</v>
      </c>
      <c r="W899">
        <v>2</v>
      </c>
      <c r="X899">
        <v>8</v>
      </c>
      <c r="Y899">
        <v>0</v>
      </c>
      <c r="Z899">
        <v>0</v>
      </c>
      <c r="AA899">
        <v>2</v>
      </c>
      <c r="AB899">
        <v>15</v>
      </c>
      <c r="AC899" s="9">
        <f t="shared" si="751"/>
        <v>3.5668284949965323</v>
      </c>
      <c r="AD899" s="9">
        <f t="shared" si="752"/>
        <v>14.267313979986129</v>
      </c>
      <c r="AE899" s="9">
        <f t="shared" si="753"/>
        <v>0</v>
      </c>
      <c r="AF899" s="9">
        <f t="shared" si="754"/>
        <v>0</v>
      </c>
      <c r="AG899" s="9">
        <f t="shared" si="755"/>
        <v>1.6499759378509065</v>
      </c>
      <c r="AH899" s="9">
        <f t="shared" si="756"/>
        <v>12.374819533881798</v>
      </c>
      <c r="AI899" s="58">
        <f t="shared" si="757"/>
        <v>2.1862181176524511</v>
      </c>
      <c r="AJ899" s="58">
        <f t="shared" si="758"/>
        <v>7.4903398394927176</v>
      </c>
      <c r="AK899" s="58">
        <f t="shared" si="759"/>
        <v>0.47396484760713575</v>
      </c>
      <c r="AL899" s="58">
        <f t="shared" si="760"/>
        <v>2.3512157114375416</v>
      </c>
      <c r="AM899" s="58">
        <f t="shared" si="761"/>
        <v>0.71336569899930646</v>
      </c>
      <c r="AN899" s="58">
        <f t="shared" si="762"/>
        <v>5.6875781712856295</v>
      </c>
      <c r="AO899" s="56">
        <v>1454.5666666666666</v>
      </c>
      <c r="AP899" s="56">
        <v>168.21666666666667</v>
      </c>
      <c r="AQ899" s="56">
        <v>253.18333333333334</v>
      </c>
      <c r="AR899" s="57">
        <f>SUM(AO899:AQ899)</f>
        <v>1875.9666666666667</v>
      </c>
      <c r="AS899">
        <v>121</v>
      </c>
      <c r="AT899">
        <v>42</v>
      </c>
      <c r="AU899">
        <v>48</v>
      </c>
      <c r="AV899">
        <v>47</v>
      </c>
      <c r="AW899">
        <v>28</v>
      </c>
      <c r="AX899" s="9">
        <f t="shared" si="763"/>
        <v>3.8700047975266085</v>
      </c>
      <c r="AY899" s="9">
        <f t="shared" si="764"/>
        <v>1.3433074503811369</v>
      </c>
      <c r="AZ899" s="9">
        <f t="shared" si="765"/>
        <v>1.535208514721299</v>
      </c>
      <c r="BA899" s="9">
        <f t="shared" si="766"/>
        <v>1.5032250039979389</v>
      </c>
      <c r="BB899" s="9">
        <f t="shared" si="767"/>
        <v>0.8955383002540912</v>
      </c>
      <c r="BC899" s="33">
        <f t="shared" si="768"/>
        <v>18.182083333333331</v>
      </c>
      <c r="BD899" s="33">
        <f t="shared" si="769"/>
        <v>3.1647916666666669</v>
      </c>
      <c r="BE899" s="33">
        <f t="shared" si="770"/>
        <v>2.1027083333333332</v>
      </c>
      <c r="BF899" s="42">
        <f>BI899-BG899-BH899</f>
        <v>53</v>
      </c>
      <c r="BG899" s="43">
        <v>21</v>
      </c>
      <c r="BH899" s="43">
        <v>2</v>
      </c>
      <c r="BI899" s="43">
        <v>76</v>
      </c>
      <c r="BJ899" s="42">
        <f>BM899-BK899-BL899</f>
        <v>57</v>
      </c>
      <c r="BK899" s="43">
        <v>2</v>
      </c>
      <c r="BL899" s="43">
        <v>24</v>
      </c>
      <c r="BM899" s="43">
        <v>83</v>
      </c>
      <c r="BN899" s="34">
        <f t="shared" si="745"/>
        <v>73.04998026133299</v>
      </c>
      <c r="BO899" s="34">
        <f t="shared" si="746"/>
        <v>77.879827567653649</v>
      </c>
      <c r="BP899" s="33">
        <v>7.1543591343990967</v>
      </c>
      <c r="BQ899" s="33">
        <v>6.1358880314823407</v>
      </c>
      <c r="BR899" s="33">
        <v>-1.3211917195768736E-3</v>
      </c>
      <c r="BS899" s="33">
        <v>-0.72603951028000691</v>
      </c>
      <c r="BT899" s="33">
        <v>0</v>
      </c>
      <c r="BU899" s="9">
        <f t="shared" si="747"/>
        <v>12.562886463881854</v>
      </c>
      <c r="BV899" s="34">
        <f t="shared" si="748"/>
        <v>13.393507131130818</v>
      </c>
      <c r="BW899" s="33">
        <v>32.655083127220259</v>
      </c>
      <c r="BX899" s="33">
        <v>3.3009145501856216</v>
      </c>
      <c r="BY899" s="33">
        <v>17.019449276358479</v>
      </c>
      <c r="BZ899" s="33">
        <v>7.5116468436867772</v>
      </c>
      <c r="CA899" s="9">
        <f t="shared" si="749"/>
        <v>60.487093797451138</v>
      </c>
      <c r="CB899" s="34">
        <f t="shared" si="750"/>
        <v>64.486320436522831</v>
      </c>
      <c r="CC899" s="47">
        <v>52.745238999999998</v>
      </c>
      <c r="CD899">
        <v>2576389</v>
      </c>
      <c r="CE899" s="68">
        <f t="shared" si="771"/>
        <v>2640798.7250000001</v>
      </c>
      <c r="CF899" s="62">
        <v>35.4</v>
      </c>
      <c r="CG899" s="62">
        <v>39.6</v>
      </c>
      <c r="CH899" s="62">
        <v>-3.7</v>
      </c>
      <c r="CI899" s="62">
        <v>1.5</v>
      </c>
      <c r="CJ899" s="63">
        <f t="shared" si="734"/>
        <v>1.3058429216058967</v>
      </c>
      <c r="CK899" s="62">
        <v>2.8</v>
      </c>
      <c r="CL899" s="63">
        <f t="shared" si="735"/>
        <v>2.4375734536643403</v>
      </c>
      <c r="CM899" s="62">
        <v>4.3</v>
      </c>
      <c r="CN899" t="s">
        <v>2112</v>
      </c>
      <c r="CO899" t="s">
        <v>1136</v>
      </c>
      <c r="CQ899" t="s">
        <v>2436</v>
      </c>
      <c r="CR899">
        <v>73</v>
      </c>
      <c r="CS899">
        <v>193</v>
      </c>
      <c r="CT899">
        <v>5</v>
      </c>
      <c r="CU899" t="s">
        <v>3402</v>
      </c>
      <c r="CZ899" s="72">
        <v>4850000</v>
      </c>
      <c r="DA899">
        <v>0</v>
      </c>
    </row>
    <row r="900" spans="1:105" x14ac:dyDescent="0.2">
      <c r="A900" s="38" t="s">
        <v>2452</v>
      </c>
      <c r="B900" t="s">
        <v>963</v>
      </c>
      <c r="C900" t="s">
        <v>963</v>
      </c>
      <c r="D900" s="82" t="s">
        <v>963</v>
      </c>
      <c r="E900" t="str">
        <f t="shared" si="742"/>
        <v xml:space="preserve">Foster, Kurtis </v>
      </c>
      <c r="F900" t="s">
        <v>2644</v>
      </c>
      <c r="G900" t="s">
        <v>1524</v>
      </c>
      <c r="H900">
        <v>57</v>
      </c>
      <c r="I900">
        <v>3</v>
      </c>
      <c r="J900">
        <v>20</v>
      </c>
      <c r="K900">
        <f>I900+J900</f>
        <v>23</v>
      </c>
      <c r="L900">
        <v>-3</v>
      </c>
      <c r="M900">
        <v>52</v>
      </c>
      <c r="N900">
        <v>135</v>
      </c>
      <c r="O900" s="4">
        <f t="shared" si="743"/>
        <v>2.2222222222222223E-2</v>
      </c>
      <c r="P900">
        <v>1478</v>
      </c>
      <c r="Q900">
        <v>0</v>
      </c>
      <c r="R900">
        <v>0</v>
      </c>
      <c r="S900">
        <v>1</v>
      </c>
      <c r="T900">
        <v>0</v>
      </c>
      <c r="U900" s="4">
        <f t="shared" si="744"/>
        <v>1</v>
      </c>
      <c r="V900" s="40">
        <v>0</v>
      </c>
      <c r="W900">
        <v>0</v>
      </c>
      <c r="X900">
        <v>13</v>
      </c>
      <c r="Y900">
        <v>0</v>
      </c>
      <c r="Z900">
        <v>0</v>
      </c>
      <c r="AA900">
        <f>I900-W900-Y900</f>
        <v>3</v>
      </c>
      <c r="AB900">
        <f>J900-X900-Z900</f>
        <v>7</v>
      </c>
      <c r="AC900" s="9">
        <f t="shared" si="751"/>
        <v>0</v>
      </c>
      <c r="AD900" s="9">
        <f t="shared" si="752"/>
        <v>18.278394000937354</v>
      </c>
      <c r="AE900" s="9">
        <f t="shared" si="753"/>
        <v>0</v>
      </c>
      <c r="AF900" s="9">
        <f t="shared" si="754"/>
        <v>0</v>
      </c>
      <c r="AG900" s="9">
        <f t="shared" si="755"/>
        <v>4.7363227716259182</v>
      </c>
      <c r="AH900" s="9">
        <f t="shared" si="756"/>
        <v>11.051419800460476</v>
      </c>
      <c r="AI900" s="6">
        <f t="shared" si="757"/>
        <v>1.7366516829295033</v>
      </c>
      <c r="AJ900" s="6">
        <f t="shared" si="758"/>
        <v>7.0301515388220581</v>
      </c>
      <c r="AK900" s="6">
        <f t="shared" si="759"/>
        <v>2.3278370514064015</v>
      </c>
      <c r="AL900" s="6">
        <f t="shared" si="760"/>
        <v>1.9734678215107992</v>
      </c>
      <c r="AM900" s="6">
        <f t="shared" si="761"/>
        <v>0.56241212310576472</v>
      </c>
      <c r="AN900" s="6">
        <f t="shared" si="762"/>
        <v>3.4917555771096027</v>
      </c>
      <c r="AO900" s="33">
        <v>760.08333333333337</v>
      </c>
      <c r="AP900" s="33">
        <v>213.36666666666667</v>
      </c>
      <c r="AQ900" s="33">
        <v>51.55</v>
      </c>
      <c r="AR900" s="32">
        <v>1025</v>
      </c>
      <c r="AS900" s="40">
        <v>56</v>
      </c>
      <c r="AT900" s="40">
        <v>66</v>
      </c>
      <c r="AU900" s="40">
        <v>66</v>
      </c>
      <c r="AV900" s="40">
        <v>31</v>
      </c>
      <c r="AW900" s="40">
        <v>12</v>
      </c>
      <c r="AX900" s="9">
        <f t="shared" si="763"/>
        <v>3.2780487804878047</v>
      </c>
      <c r="AY900" s="9">
        <f t="shared" si="764"/>
        <v>3.8634146341463413</v>
      </c>
      <c r="AZ900" s="9">
        <f t="shared" si="765"/>
        <v>3.8634146341463413</v>
      </c>
      <c r="BA900" s="9">
        <f t="shared" si="766"/>
        <v>1.8146341463414632</v>
      </c>
      <c r="BB900" s="9">
        <f t="shared" si="767"/>
        <v>0.70243902439024386</v>
      </c>
      <c r="BC900" s="9">
        <f t="shared" si="768"/>
        <v>13.334795321637428</v>
      </c>
      <c r="BD900" s="9">
        <f t="shared" si="769"/>
        <v>0.90438596491228063</v>
      </c>
      <c r="BE900" s="9">
        <f t="shared" si="770"/>
        <v>3.7432748538011698</v>
      </c>
      <c r="BF900" s="3">
        <v>22</v>
      </c>
      <c r="BG900" s="3">
        <v>25</v>
      </c>
      <c r="BH900" s="3">
        <v>2</v>
      </c>
      <c r="BI900" s="3">
        <v>49</v>
      </c>
      <c r="BJ900" s="3">
        <v>25</v>
      </c>
      <c r="BK900" s="3">
        <v>2</v>
      </c>
      <c r="BL900" s="3">
        <v>3</v>
      </c>
      <c r="BM900" s="3">
        <v>30</v>
      </c>
      <c r="BN900" s="34">
        <f t="shared" si="745"/>
        <v>30.427313537184901</v>
      </c>
      <c r="BO900" s="34">
        <f t="shared" si="746"/>
        <v>59.370367877433949</v>
      </c>
      <c r="BP900" s="34">
        <v>5.458823404451377</v>
      </c>
      <c r="BQ900" s="34">
        <v>4.5850336793246642</v>
      </c>
      <c r="BR900" s="34">
        <v>-0.26478499451574733</v>
      </c>
      <c r="BS900" s="34">
        <v>-0.13187960209186939</v>
      </c>
      <c r="BT900" s="34">
        <v>0</v>
      </c>
      <c r="BU900" s="34">
        <f t="shared" si="747"/>
        <v>9.6471924871684251</v>
      </c>
      <c r="BV900" s="34">
        <f t="shared" si="748"/>
        <v>18.82379021886522</v>
      </c>
      <c r="BW900" s="34">
        <v>17.170762888072574</v>
      </c>
      <c r="BX900" s="34">
        <v>4.0975949393066946</v>
      </c>
      <c r="BY900" s="34">
        <v>3.5116043587242176</v>
      </c>
      <c r="BZ900" s="34">
        <v>-3.9998411360870114</v>
      </c>
      <c r="CA900" s="34">
        <f t="shared" si="749"/>
        <v>20.780121050016476</v>
      </c>
      <c r="CB900" s="34">
        <f t="shared" si="750"/>
        <v>40.546577658568737</v>
      </c>
      <c r="CC900" s="15">
        <v>61</v>
      </c>
      <c r="CD900" s="7">
        <v>2279076</v>
      </c>
      <c r="CE900" s="68">
        <f t="shared" si="771"/>
        <v>3278670.7368421056</v>
      </c>
      <c r="CF900" s="9">
        <v>24</v>
      </c>
      <c r="CG900" s="9">
        <v>18.2</v>
      </c>
      <c r="CH900" s="9">
        <v>-3.8</v>
      </c>
      <c r="CI900" s="9">
        <v>2.5</v>
      </c>
      <c r="CJ900" s="9">
        <f t="shared" si="734"/>
        <v>3.876219394017701</v>
      </c>
      <c r="CK900" s="9">
        <v>1.6</v>
      </c>
      <c r="CL900" s="9">
        <f t="shared" si="735"/>
        <v>2.4807804121713288</v>
      </c>
      <c r="CM900" s="9">
        <v>4.0999999999999996</v>
      </c>
      <c r="CN900" t="s">
        <v>1131</v>
      </c>
      <c r="CO900" t="s">
        <v>1132</v>
      </c>
      <c r="CP900" t="s">
        <v>2427</v>
      </c>
      <c r="CQ900" t="s">
        <v>2400</v>
      </c>
      <c r="CR900">
        <v>77</v>
      </c>
      <c r="CS900">
        <v>225</v>
      </c>
      <c r="CU900" t="s">
        <v>3401</v>
      </c>
      <c r="CV900" t="s">
        <v>2382</v>
      </c>
      <c r="CW900">
        <v>0</v>
      </c>
      <c r="CX900">
        <v>0</v>
      </c>
      <c r="CY900">
        <v>0</v>
      </c>
      <c r="CZ900" s="70"/>
      <c r="DA900">
        <v>0</v>
      </c>
    </row>
    <row r="901" spans="1:105" x14ac:dyDescent="0.2">
      <c r="A901" s="44" t="s">
        <v>2372</v>
      </c>
      <c r="B901" s="43" t="s">
        <v>963</v>
      </c>
      <c r="C901" s="43" t="s">
        <v>963</v>
      </c>
      <c r="D901" s="82" t="s">
        <v>963</v>
      </c>
      <c r="E901" s="42" t="str">
        <f t="shared" si="742"/>
        <v xml:space="preserve">Foster, Kurtis </v>
      </c>
      <c r="F901" s="42" t="s">
        <v>2644</v>
      </c>
      <c r="G901" s="45" t="s">
        <v>2374</v>
      </c>
      <c r="H901" s="43">
        <v>56</v>
      </c>
      <c r="I901" s="64">
        <v>7</v>
      </c>
      <c r="J901" s="64">
        <v>12</v>
      </c>
      <c r="K901" s="64">
        <v>19</v>
      </c>
      <c r="L901" s="43">
        <v>0</v>
      </c>
      <c r="M901">
        <v>37</v>
      </c>
      <c r="N901">
        <v>118</v>
      </c>
      <c r="O901" s="4">
        <f t="shared" si="743"/>
        <v>5.9322033898305086E-2</v>
      </c>
      <c r="Q901">
        <v>2</v>
      </c>
      <c r="R901">
        <v>0</v>
      </c>
      <c r="S901">
        <v>2</v>
      </c>
      <c r="T901">
        <v>1</v>
      </c>
      <c r="U901" s="4">
        <f t="shared" si="744"/>
        <v>0.66666666666666663</v>
      </c>
      <c r="V901">
        <v>0</v>
      </c>
      <c r="W901">
        <v>3</v>
      </c>
      <c r="X901">
        <v>7</v>
      </c>
      <c r="Y901">
        <v>0</v>
      </c>
      <c r="Z901">
        <v>0</v>
      </c>
      <c r="AA901">
        <v>4</v>
      </c>
      <c r="AB901">
        <v>5</v>
      </c>
      <c r="AC901" s="9">
        <f t="shared" si="751"/>
        <v>6.1510422599384897</v>
      </c>
      <c r="AD901" s="9">
        <f t="shared" si="752"/>
        <v>14.352431939856476</v>
      </c>
      <c r="AE901" s="9">
        <f t="shared" si="753"/>
        <v>0</v>
      </c>
      <c r="AF901" s="9">
        <f t="shared" si="754"/>
        <v>0</v>
      </c>
      <c r="AG901" s="9">
        <f t="shared" si="755"/>
        <v>6.5270601033451188</v>
      </c>
      <c r="AH901" s="9">
        <f t="shared" si="756"/>
        <v>8.1588251291813982</v>
      </c>
      <c r="AI901" s="58">
        <f t="shared" si="757"/>
        <v>2.6108240413380477</v>
      </c>
      <c r="AJ901" s="58">
        <f t="shared" si="758"/>
        <v>7.7913201959220864</v>
      </c>
      <c r="AK901" s="58">
        <f t="shared" si="759"/>
        <v>0</v>
      </c>
      <c r="AL901" s="58">
        <f t="shared" si="760"/>
        <v>2.2844710361707916</v>
      </c>
      <c r="AM901" s="58">
        <f t="shared" si="761"/>
        <v>1.6402779359835973</v>
      </c>
      <c r="AN901" s="58">
        <f t="shared" si="762"/>
        <v>8.1081081081081088</v>
      </c>
      <c r="AO901" s="56">
        <v>735.4</v>
      </c>
      <c r="AP901" s="56">
        <v>146.31666666666666</v>
      </c>
      <c r="AQ901" s="56">
        <v>37</v>
      </c>
      <c r="AR901" s="57">
        <f>SUM(AO901:AQ901)</f>
        <v>918.7166666666667</v>
      </c>
      <c r="AS901">
        <v>39</v>
      </c>
      <c r="AT901">
        <v>60</v>
      </c>
      <c r="AU901">
        <v>45</v>
      </c>
      <c r="AV901">
        <v>21</v>
      </c>
      <c r="AW901">
        <v>11</v>
      </c>
      <c r="AX901" s="9">
        <f t="shared" si="763"/>
        <v>2.547031184804891</v>
      </c>
      <c r="AY901" s="9">
        <f t="shared" si="764"/>
        <v>3.9185095150844478</v>
      </c>
      <c r="AZ901" s="9">
        <f t="shared" si="765"/>
        <v>2.9388821363133353</v>
      </c>
      <c r="BA901" s="9">
        <f t="shared" si="766"/>
        <v>1.3714783302795566</v>
      </c>
      <c r="BB901" s="9">
        <f t="shared" si="767"/>
        <v>0.71839341109881538</v>
      </c>
      <c r="BC901" s="33">
        <f t="shared" si="768"/>
        <v>13.132142857142856</v>
      </c>
      <c r="BD901" s="33">
        <f t="shared" si="769"/>
        <v>0.6607142857142857</v>
      </c>
      <c r="BE901" s="33">
        <f t="shared" si="770"/>
        <v>2.612797619047619</v>
      </c>
      <c r="BF901" s="42">
        <f>BI901-BG901-BH901</f>
        <v>32</v>
      </c>
      <c r="BG901" s="43">
        <v>19</v>
      </c>
      <c r="BH901" s="43">
        <v>0</v>
      </c>
      <c r="BI901" s="43">
        <v>51</v>
      </c>
      <c r="BJ901" s="42">
        <f>BM901-BK901-BL901</f>
        <v>28</v>
      </c>
      <c r="BK901" s="43">
        <v>4</v>
      </c>
      <c r="BL901" s="43">
        <v>5</v>
      </c>
      <c r="BM901" s="43">
        <v>37</v>
      </c>
      <c r="BN901" s="34">
        <f t="shared" si="745"/>
        <v>32.750634428981826</v>
      </c>
      <c r="BO901" s="34">
        <f t="shared" si="746"/>
        <v>71.296484797231997</v>
      </c>
      <c r="BP901" s="33">
        <v>8.353647941418517</v>
      </c>
      <c r="BQ901" s="33">
        <v>7.5233754046448116</v>
      </c>
      <c r="BR901" s="33">
        <v>0.46732273190361967</v>
      </c>
      <c r="BS901" s="33">
        <v>-0.1061028051360421</v>
      </c>
      <c r="BT901" s="33">
        <v>0</v>
      </c>
      <c r="BU901" s="9">
        <f t="shared" si="747"/>
        <v>16.238243272830903</v>
      </c>
      <c r="BV901" s="34">
        <f t="shared" si="748"/>
        <v>35.349839318246616</v>
      </c>
      <c r="BW901" s="33">
        <v>17.318743169197951</v>
      </c>
      <c r="BX901" s="33">
        <v>-1.1256559802661912</v>
      </c>
      <c r="BY901" s="33">
        <v>1.1826373190656816</v>
      </c>
      <c r="BZ901" s="33">
        <v>-0.86333335184652049</v>
      </c>
      <c r="CA901" s="9">
        <f t="shared" si="749"/>
        <v>16.512391156150919</v>
      </c>
      <c r="CB901" s="34">
        <f t="shared" si="750"/>
        <v>35.946645478985367</v>
      </c>
      <c r="CC901" s="47">
        <v>55.388095999999997</v>
      </c>
      <c r="CD901">
        <v>2105981</v>
      </c>
      <c r="CE901" s="68">
        <f t="shared" si="771"/>
        <v>3083757.8928571427</v>
      </c>
      <c r="CF901" s="62">
        <v>23.4</v>
      </c>
      <c r="CG901" s="62">
        <v>20</v>
      </c>
      <c r="CH901" s="62">
        <v>1.8</v>
      </c>
      <c r="CI901" s="62">
        <v>2</v>
      </c>
      <c r="CJ901" s="63">
        <f t="shared" si="734"/>
        <v>3.6296542754302652</v>
      </c>
      <c r="CK901" s="62">
        <v>2</v>
      </c>
      <c r="CL901" s="63">
        <f t="shared" si="735"/>
        <v>3.6296542754302652</v>
      </c>
      <c r="CM901" s="62">
        <v>4.0999999999999996</v>
      </c>
      <c r="CN901" t="s">
        <v>2125</v>
      </c>
      <c r="CO901" t="s">
        <v>1132</v>
      </c>
      <c r="CP901" t="s">
        <v>2427</v>
      </c>
      <c r="CQ901" t="s">
        <v>2400</v>
      </c>
      <c r="CR901">
        <v>77</v>
      </c>
      <c r="CS901">
        <v>220</v>
      </c>
      <c r="CT901">
        <v>26</v>
      </c>
      <c r="CU901" t="s">
        <v>3401</v>
      </c>
      <c r="CZ901" s="72">
        <v>1025000</v>
      </c>
      <c r="DA901">
        <v>0</v>
      </c>
    </row>
    <row r="902" spans="1:105" x14ac:dyDescent="0.2">
      <c r="A902" s="38" t="s">
        <v>2452</v>
      </c>
      <c r="B902" t="s">
        <v>965</v>
      </c>
      <c r="C902" t="s">
        <v>965</v>
      </c>
      <c r="D902" s="82" t="s">
        <v>963</v>
      </c>
      <c r="E902" t="str">
        <f t="shared" si="742"/>
        <v xml:space="preserve">Zidlicky, Marek </v>
      </c>
      <c r="F902" t="s">
        <v>2367</v>
      </c>
      <c r="G902" t="s">
        <v>1524</v>
      </c>
      <c r="H902">
        <v>79</v>
      </c>
      <c r="I902">
        <v>4</v>
      </c>
      <c r="J902">
        <v>26</v>
      </c>
      <c r="K902">
        <f>I902+J902</f>
        <v>30</v>
      </c>
      <c r="L902">
        <v>8</v>
      </c>
      <c r="M902">
        <v>72</v>
      </c>
      <c r="N902">
        <v>114</v>
      </c>
      <c r="O902" s="4">
        <f t="shared" si="743"/>
        <v>3.5087719298245612E-2</v>
      </c>
      <c r="P902">
        <v>1863</v>
      </c>
      <c r="Q902">
        <v>1</v>
      </c>
      <c r="R902">
        <v>0</v>
      </c>
      <c r="S902">
        <v>0</v>
      </c>
      <c r="T902">
        <v>0</v>
      </c>
      <c r="U902" s="4">
        <f t="shared" si="744"/>
        <v>0</v>
      </c>
      <c r="V902" s="40">
        <v>0</v>
      </c>
      <c r="W902">
        <v>2</v>
      </c>
      <c r="X902">
        <v>8</v>
      </c>
      <c r="Y902">
        <v>0</v>
      </c>
      <c r="Z902">
        <v>0</v>
      </c>
      <c r="AA902">
        <f>I902-W902-Y902</f>
        <v>2</v>
      </c>
      <c r="AB902">
        <f>J902-X902-Z902</f>
        <v>18</v>
      </c>
      <c r="AC902" s="9">
        <f t="shared" si="751"/>
        <v>1.7381228273464659</v>
      </c>
      <c r="AD902" s="9">
        <f t="shared" si="752"/>
        <v>6.9524913093858638</v>
      </c>
      <c r="AE902" s="9">
        <f t="shared" si="753"/>
        <v>0</v>
      </c>
      <c r="AF902" s="9">
        <f t="shared" si="754"/>
        <v>0</v>
      </c>
      <c r="AG902" s="9">
        <f t="shared" si="755"/>
        <v>2.0144931591169808</v>
      </c>
      <c r="AH902" s="9">
        <f t="shared" si="756"/>
        <v>18.130438432052827</v>
      </c>
      <c r="AI902" s="6">
        <f t="shared" si="757"/>
        <v>2.9713774096975465</v>
      </c>
      <c r="AJ902" s="6">
        <f t="shared" si="758"/>
        <v>5.2143684820393972</v>
      </c>
      <c r="AK902" s="6">
        <f t="shared" si="759"/>
        <v>0</v>
      </c>
      <c r="AL902" s="6">
        <f t="shared" si="760"/>
        <v>2.3670294619624519</v>
      </c>
      <c r="AM902" s="6">
        <f t="shared" si="761"/>
        <v>0.34762456546929321</v>
      </c>
      <c r="AN902" s="6">
        <f t="shared" si="762"/>
        <v>5.6514913657770798</v>
      </c>
      <c r="AO902" s="32">
        <v>1191.3666666666666</v>
      </c>
      <c r="AP902" s="32">
        <v>345.2</v>
      </c>
      <c r="AQ902" s="32">
        <v>21.233333333333334</v>
      </c>
      <c r="AR902" s="32">
        <v>1557.8</v>
      </c>
      <c r="AS902" s="40">
        <v>82</v>
      </c>
      <c r="AT902" s="40">
        <v>81</v>
      </c>
      <c r="AU902" s="40">
        <v>48</v>
      </c>
      <c r="AV902" s="40">
        <v>51</v>
      </c>
      <c r="AW902" s="40">
        <v>21</v>
      </c>
      <c r="AX902" s="9">
        <f t="shared" si="763"/>
        <v>3.1583001669020416</v>
      </c>
      <c r="AY902" s="9">
        <f t="shared" si="764"/>
        <v>3.1197843112081141</v>
      </c>
      <c r="AZ902" s="9">
        <f t="shared" si="765"/>
        <v>1.848761073308512</v>
      </c>
      <c r="BA902" s="9">
        <f t="shared" si="766"/>
        <v>1.9643086403902941</v>
      </c>
      <c r="BB902" s="9">
        <f t="shared" si="767"/>
        <v>0.80883296957247408</v>
      </c>
      <c r="BC902" s="9">
        <f t="shared" si="768"/>
        <v>15.080590717299577</v>
      </c>
      <c r="BD902" s="9">
        <f t="shared" si="769"/>
        <v>0.2687763713080169</v>
      </c>
      <c r="BE902" s="9">
        <f t="shared" si="770"/>
        <v>4.3696202531645572</v>
      </c>
      <c r="BF902" s="3">
        <v>59</v>
      </c>
      <c r="BG902" s="3">
        <v>30</v>
      </c>
      <c r="BH902" s="3">
        <v>0</v>
      </c>
      <c r="BI902" s="3">
        <v>89</v>
      </c>
      <c r="BJ902" s="3">
        <v>47</v>
      </c>
      <c r="BK902" s="3">
        <v>2</v>
      </c>
      <c r="BL902" s="3">
        <v>2</v>
      </c>
      <c r="BM902" s="3">
        <v>51</v>
      </c>
      <c r="BN902" s="34">
        <f t="shared" si="745"/>
        <v>22.71836573056801</v>
      </c>
      <c r="BO902" s="34">
        <f t="shared" si="746"/>
        <v>29.167243202680719</v>
      </c>
      <c r="BP902" s="34">
        <v>9.5907824838583373</v>
      </c>
      <c r="BQ902" s="34">
        <v>0.22281142006928434</v>
      </c>
      <c r="BR902" s="34">
        <v>-0.493817847519326</v>
      </c>
      <c r="BS902" s="34">
        <v>-5.185439576980163E-2</v>
      </c>
      <c r="BT902" s="34">
        <v>-0.69179130618152551</v>
      </c>
      <c r="BU902" s="34">
        <f t="shared" si="747"/>
        <v>8.5761303544569696</v>
      </c>
      <c r="BV902" s="34">
        <f t="shared" si="748"/>
        <v>11.010566638152483</v>
      </c>
      <c r="BW902" s="34">
        <v>14.845571104546595</v>
      </c>
      <c r="BX902" s="34">
        <v>1.0058485136900925</v>
      </c>
      <c r="BY902" s="34">
        <v>0.76295127013046138</v>
      </c>
      <c r="BZ902" s="34">
        <v>-2.4721355122561057</v>
      </c>
      <c r="CA902" s="34">
        <f t="shared" si="749"/>
        <v>14.142235376111042</v>
      </c>
      <c r="CB902" s="34">
        <f t="shared" si="750"/>
        <v>18.156676564528237</v>
      </c>
      <c r="CC902" s="15">
        <v>65</v>
      </c>
      <c r="CD902" s="7">
        <v>3296142</v>
      </c>
      <c r="CE902" s="68">
        <f t="shared" si="771"/>
        <v>3421311.9493670883</v>
      </c>
      <c r="CF902" s="9">
        <v>36</v>
      </c>
      <c r="CG902" s="9">
        <v>29.1</v>
      </c>
      <c r="CH902" s="9">
        <v>-3.9</v>
      </c>
      <c r="CI902" s="9">
        <v>1.8</v>
      </c>
      <c r="CJ902" s="9">
        <f t="shared" si="734"/>
        <v>1.8708749805117191</v>
      </c>
      <c r="CK902" s="9">
        <v>1.1000000000000001</v>
      </c>
      <c r="CL902" s="9">
        <f t="shared" si="735"/>
        <v>1.1433124880904952</v>
      </c>
      <c r="CM902" s="9">
        <v>2.9</v>
      </c>
      <c r="CN902" t="s">
        <v>1063</v>
      </c>
      <c r="CO902" t="s">
        <v>2954</v>
      </c>
      <c r="CQ902" t="s">
        <v>3079</v>
      </c>
      <c r="CR902">
        <v>71</v>
      </c>
      <c r="CS902">
        <v>190</v>
      </c>
      <c r="CT902">
        <v>3</v>
      </c>
      <c r="CU902" t="s">
        <v>3401</v>
      </c>
      <c r="CV902" t="s">
        <v>2382</v>
      </c>
      <c r="CW902">
        <v>0</v>
      </c>
      <c r="CX902">
        <v>0</v>
      </c>
      <c r="CY902">
        <v>0</v>
      </c>
      <c r="CZ902" s="70"/>
      <c r="DA902">
        <v>0</v>
      </c>
    </row>
    <row r="903" spans="1:105" x14ac:dyDescent="0.2">
      <c r="A903" s="44" t="s">
        <v>2372</v>
      </c>
      <c r="B903" s="43" t="s">
        <v>965</v>
      </c>
      <c r="C903" s="43" t="s">
        <v>965</v>
      </c>
      <c r="D903" s="82" t="s">
        <v>963</v>
      </c>
      <c r="E903" s="42" t="str">
        <f t="shared" si="742"/>
        <v xml:space="preserve">Zidlicky, Marek </v>
      </c>
      <c r="F903" s="42" t="s">
        <v>2367</v>
      </c>
      <c r="G903" s="45" t="s">
        <v>2374</v>
      </c>
      <c r="H903" s="43">
        <v>79</v>
      </c>
      <c r="I903" s="64">
        <v>5</v>
      </c>
      <c r="J903" s="64">
        <v>38</v>
      </c>
      <c r="K903" s="64">
        <v>43</v>
      </c>
      <c r="L903" s="43">
        <v>-5</v>
      </c>
      <c r="M903">
        <v>63</v>
      </c>
      <c r="N903">
        <v>122</v>
      </c>
      <c r="O903" s="4">
        <f t="shared" si="743"/>
        <v>4.0983606557377046E-2</v>
      </c>
      <c r="Q903">
        <v>0</v>
      </c>
      <c r="R903">
        <v>0</v>
      </c>
      <c r="S903">
        <v>0</v>
      </c>
      <c r="T903">
        <v>0</v>
      </c>
      <c r="U903" s="4">
        <f t="shared" si="744"/>
        <v>0</v>
      </c>
      <c r="V903">
        <v>0</v>
      </c>
      <c r="W903">
        <v>4</v>
      </c>
      <c r="X903">
        <v>21</v>
      </c>
      <c r="Y903">
        <v>0</v>
      </c>
      <c r="Z903">
        <v>0</v>
      </c>
      <c r="AA903">
        <v>1</v>
      </c>
      <c r="AB903">
        <v>17</v>
      </c>
      <c r="AC903" s="9">
        <f t="shared" si="751"/>
        <v>3.2281205164992826</v>
      </c>
      <c r="AD903" s="9">
        <f t="shared" si="752"/>
        <v>16.947632711621232</v>
      </c>
      <c r="AE903" s="9">
        <f t="shared" si="753"/>
        <v>0</v>
      </c>
      <c r="AF903" s="9">
        <f t="shared" si="754"/>
        <v>0</v>
      </c>
      <c r="AG903" s="9">
        <f t="shared" si="755"/>
        <v>0.96908354307710942</v>
      </c>
      <c r="AH903" s="9">
        <f t="shared" si="756"/>
        <v>16.474420232310859</v>
      </c>
      <c r="AI903" s="58">
        <f t="shared" si="757"/>
        <v>2.6649797434620508</v>
      </c>
      <c r="AJ903" s="58">
        <f t="shared" si="758"/>
        <v>6.4562410329985651</v>
      </c>
      <c r="AK903" s="58">
        <f t="shared" si="759"/>
        <v>0</v>
      </c>
      <c r="AL903" s="58">
        <f t="shared" si="760"/>
        <v>2.6165255663081952</v>
      </c>
      <c r="AM903" s="58">
        <f t="shared" si="761"/>
        <v>0.96843615494978474</v>
      </c>
      <c r="AN903" s="58">
        <f t="shared" si="762"/>
        <v>5.1015588096362778</v>
      </c>
      <c r="AO903" s="56">
        <v>1238.2833333333333</v>
      </c>
      <c r="AP903" s="56">
        <v>371.73333333333335</v>
      </c>
      <c r="AQ903" s="56">
        <v>35.283333333333331</v>
      </c>
      <c r="AR903" s="57">
        <f>SUM(AO903:AQ903)</f>
        <v>1645.3</v>
      </c>
      <c r="AS903">
        <v>84</v>
      </c>
      <c r="AT903">
        <v>83</v>
      </c>
      <c r="AU903">
        <v>36</v>
      </c>
      <c r="AV903">
        <v>36</v>
      </c>
      <c r="AW903">
        <v>39</v>
      </c>
      <c r="AX903" s="9">
        <f t="shared" si="763"/>
        <v>3.0632711359630465</v>
      </c>
      <c r="AY903" s="9">
        <f t="shared" si="764"/>
        <v>3.0268036224396768</v>
      </c>
      <c r="AZ903" s="9">
        <f t="shared" si="765"/>
        <v>1.3128304868413057</v>
      </c>
      <c r="BA903" s="9">
        <f t="shared" si="766"/>
        <v>1.3128304868413057</v>
      </c>
      <c r="BB903" s="9">
        <f t="shared" si="767"/>
        <v>1.4222330274114143</v>
      </c>
      <c r="BC903" s="33">
        <f t="shared" si="768"/>
        <v>15.674472573839662</v>
      </c>
      <c r="BD903" s="33">
        <f t="shared" si="769"/>
        <v>0.44662447257383964</v>
      </c>
      <c r="BE903" s="33">
        <f t="shared" si="770"/>
        <v>4.7054852320675105</v>
      </c>
      <c r="BF903" s="42">
        <f>BI903-BG903-BH903</f>
        <v>55</v>
      </c>
      <c r="BG903" s="43">
        <v>40</v>
      </c>
      <c r="BH903" s="43">
        <v>0</v>
      </c>
      <c r="BI903" s="43">
        <v>95</v>
      </c>
      <c r="BJ903" s="42">
        <f>BM903-BK903-BL903</f>
        <v>54</v>
      </c>
      <c r="BK903" s="43">
        <v>6</v>
      </c>
      <c r="BL903" s="43">
        <v>3</v>
      </c>
      <c r="BM903" s="43">
        <v>63</v>
      </c>
      <c r="BN903" s="34">
        <f t="shared" si="745"/>
        <v>45.910137367026621</v>
      </c>
      <c r="BO903" s="34">
        <f t="shared" si="746"/>
        <v>55.807618509726638</v>
      </c>
      <c r="BP903" s="33">
        <v>7.6627729369301907</v>
      </c>
      <c r="BQ903" s="33">
        <v>13.996129002950481</v>
      </c>
      <c r="BR903" s="33">
        <v>-0.84004361658367777</v>
      </c>
      <c r="BS903" s="33">
        <v>-9.1851523805761878E-2</v>
      </c>
      <c r="BT903" s="33">
        <v>0</v>
      </c>
      <c r="BU903" s="9">
        <f t="shared" si="747"/>
        <v>20.727006799491232</v>
      </c>
      <c r="BV903" s="34">
        <f t="shared" si="748"/>
        <v>25.195413358647336</v>
      </c>
      <c r="BW903" s="33">
        <v>21.034396034286495</v>
      </c>
      <c r="BX903" s="33">
        <v>2.2249144494605249</v>
      </c>
      <c r="BY903" s="33">
        <v>2.8760552892777662</v>
      </c>
      <c r="BZ903" s="33">
        <v>-0.952235205489394</v>
      </c>
      <c r="CA903" s="9">
        <f t="shared" si="749"/>
        <v>25.18313056753539</v>
      </c>
      <c r="CB903" s="34">
        <f t="shared" si="750"/>
        <v>30.612205151079305</v>
      </c>
      <c r="CC903" s="47">
        <v>45.702103000000001</v>
      </c>
      <c r="CD903">
        <v>2576313</v>
      </c>
      <c r="CE903" s="68">
        <f t="shared" si="771"/>
        <v>2674147.6708860761</v>
      </c>
      <c r="CF903" s="62">
        <v>43.7</v>
      </c>
      <c r="CG903" s="62">
        <v>29.4</v>
      </c>
      <c r="CH903" s="62">
        <v>0.6</v>
      </c>
      <c r="CI903" s="62">
        <v>4.5999999999999996</v>
      </c>
      <c r="CJ903" s="63">
        <f t="shared" si="734"/>
        <v>4.4827390185075409</v>
      </c>
      <c r="CK903" s="62">
        <v>1.9</v>
      </c>
      <c r="CL903" s="63">
        <f t="shared" si="735"/>
        <v>1.8515661163400707</v>
      </c>
      <c r="CM903" s="62">
        <v>6.5</v>
      </c>
      <c r="CN903" t="s">
        <v>2170</v>
      </c>
      <c r="CO903" t="s">
        <v>2954</v>
      </c>
      <c r="CQ903" t="s">
        <v>3079</v>
      </c>
      <c r="CR903">
        <v>71</v>
      </c>
      <c r="CS903">
        <v>190</v>
      </c>
      <c r="CT903">
        <v>3</v>
      </c>
      <c r="CU903" t="s">
        <v>3401</v>
      </c>
      <c r="CZ903" s="72">
        <v>3350000</v>
      </c>
      <c r="DA903">
        <v>0</v>
      </c>
    </row>
    <row r="904" spans="1:105" x14ac:dyDescent="0.2">
      <c r="A904" s="38" t="s">
        <v>2452</v>
      </c>
      <c r="B904" t="s">
        <v>963</v>
      </c>
      <c r="C904" t="s">
        <v>963</v>
      </c>
      <c r="D904" s="82" t="s">
        <v>963</v>
      </c>
      <c r="E904" t="str">
        <f t="shared" si="742"/>
        <v xml:space="preserve">Gaborik, Marian </v>
      </c>
      <c r="F904" t="s">
        <v>106</v>
      </c>
      <c r="G904" t="s">
        <v>1528</v>
      </c>
      <c r="H904">
        <v>48</v>
      </c>
      <c r="I904">
        <v>30</v>
      </c>
      <c r="J904">
        <v>27</v>
      </c>
      <c r="K904">
        <f>I904+J904</f>
        <v>57</v>
      </c>
      <c r="L904">
        <v>12</v>
      </c>
      <c r="M904">
        <v>40</v>
      </c>
      <c r="N904">
        <v>196</v>
      </c>
      <c r="O904" s="4">
        <f t="shared" si="743"/>
        <v>0.15306122448979592</v>
      </c>
      <c r="P904">
        <v>1360</v>
      </c>
      <c r="Q904">
        <v>7</v>
      </c>
      <c r="R904">
        <v>0</v>
      </c>
      <c r="S904">
        <v>0</v>
      </c>
      <c r="T904">
        <v>4</v>
      </c>
      <c r="U904" s="4">
        <f t="shared" si="744"/>
        <v>0</v>
      </c>
      <c r="V904" s="40">
        <v>0.1</v>
      </c>
      <c r="W904">
        <v>12</v>
      </c>
      <c r="X904">
        <v>10</v>
      </c>
      <c r="Y904">
        <v>1</v>
      </c>
      <c r="Z904">
        <v>0</v>
      </c>
      <c r="AA904">
        <f>I904-W904-Y904</f>
        <v>17</v>
      </c>
      <c r="AB904">
        <f>J904-X904-Z904</f>
        <v>17</v>
      </c>
      <c r="AC904" s="9">
        <f t="shared" si="751"/>
        <v>20.061298411813876</v>
      </c>
      <c r="AD904" s="9">
        <f t="shared" si="752"/>
        <v>16.717748676511565</v>
      </c>
      <c r="AE904" s="9">
        <f t="shared" si="753"/>
        <v>5.486132276744895</v>
      </c>
      <c r="AF904" s="9">
        <f t="shared" si="754"/>
        <v>0</v>
      </c>
      <c r="AG904" s="9">
        <f t="shared" si="755"/>
        <v>28.8183081016175</v>
      </c>
      <c r="AH904" s="9">
        <f t="shared" si="756"/>
        <v>28.8183081016175</v>
      </c>
      <c r="AI904" s="6">
        <f t="shared" si="757"/>
        <v>2.9665905398723895</v>
      </c>
      <c r="AJ904" s="6">
        <f t="shared" si="758"/>
        <v>9.0275842853162445</v>
      </c>
      <c r="AK904" s="6">
        <f t="shared" si="759"/>
        <v>2.194452910697958</v>
      </c>
      <c r="AL904" s="6">
        <f t="shared" si="760"/>
        <v>2.2037529724766323</v>
      </c>
      <c r="AM904" s="6">
        <f t="shared" si="761"/>
        <v>0.6687099470604625</v>
      </c>
      <c r="AN904" s="6">
        <f t="shared" si="762"/>
        <v>4.388905821395916</v>
      </c>
      <c r="AO904" s="32">
        <v>707.88333333333333</v>
      </c>
      <c r="AP904" s="32">
        <v>179.45</v>
      </c>
      <c r="AQ904" s="32">
        <v>54.683333333333337</v>
      </c>
      <c r="AR904" s="32">
        <v>942.01666666666665</v>
      </c>
      <c r="AS904" s="40">
        <v>7</v>
      </c>
      <c r="AT904" s="40">
        <v>22</v>
      </c>
      <c r="AU904" s="40">
        <v>60</v>
      </c>
      <c r="AV904" s="40">
        <v>61</v>
      </c>
      <c r="AW904" s="40">
        <v>17</v>
      </c>
      <c r="AX904" s="9">
        <f t="shared" si="763"/>
        <v>0.44585198421825517</v>
      </c>
      <c r="AY904" s="9">
        <f t="shared" si="764"/>
        <v>1.4012490932573733</v>
      </c>
      <c r="AZ904" s="9">
        <f t="shared" si="765"/>
        <v>3.8215884361564725</v>
      </c>
      <c r="BA904" s="9">
        <f t="shared" si="766"/>
        <v>3.8852815767590809</v>
      </c>
      <c r="BB904" s="9">
        <f t="shared" si="767"/>
        <v>1.082783390244334</v>
      </c>
      <c r="BC904" s="9">
        <f t="shared" si="768"/>
        <v>14.747569444444444</v>
      </c>
      <c r="BD904" s="9">
        <f t="shared" si="769"/>
        <v>1.1392361111111111</v>
      </c>
      <c r="BE904" s="9">
        <f t="shared" si="770"/>
        <v>3.7385416666666664</v>
      </c>
      <c r="BF904" s="3">
        <v>35</v>
      </c>
      <c r="BG904" s="3">
        <v>27</v>
      </c>
      <c r="BH904" s="3">
        <v>2</v>
      </c>
      <c r="BI904" s="3">
        <v>64</v>
      </c>
      <c r="BJ904" s="3">
        <v>26</v>
      </c>
      <c r="BK904" s="3">
        <v>2</v>
      </c>
      <c r="BL904" s="3">
        <v>4</v>
      </c>
      <c r="BM904" s="3">
        <v>32</v>
      </c>
      <c r="BN904" s="34">
        <f t="shared" si="745"/>
        <v>62.085707102233656</v>
      </c>
      <c r="BO904" s="34">
        <f t="shared" si="746"/>
        <v>131.81445572916331</v>
      </c>
      <c r="BP904" s="34">
        <v>32.587507176944854</v>
      </c>
      <c r="BQ904" s="34">
        <v>21.960705730680161</v>
      </c>
      <c r="BR904" s="34">
        <v>-0.24334817357763508</v>
      </c>
      <c r="BS904" s="34">
        <v>1.7037288671289814</v>
      </c>
      <c r="BT904" s="34">
        <v>-1.1452576968337558</v>
      </c>
      <c r="BU904" s="34">
        <f t="shared" si="747"/>
        <v>54.863335904342605</v>
      </c>
      <c r="BV904" s="34">
        <f t="shared" si="748"/>
        <v>116.48060558944663</v>
      </c>
      <c r="BW904" s="34">
        <v>5.7620159557129016</v>
      </c>
      <c r="BX904" s="34">
        <v>0.26182784010258076</v>
      </c>
      <c r="BY904" s="34">
        <v>2.6934885517528313</v>
      </c>
      <c r="BZ904" s="34">
        <v>-1.4949611496772652</v>
      </c>
      <c r="CA904" s="34">
        <f t="shared" si="749"/>
        <v>7.2223711978910474</v>
      </c>
      <c r="CB904" s="34">
        <f t="shared" si="750"/>
        <v>15.333850139716667</v>
      </c>
      <c r="CC904" s="15">
        <v>77</v>
      </c>
      <c r="CD904" s="7">
        <v>3864704</v>
      </c>
      <c r="CE904" s="68">
        <f t="shared" si="771"/>
        <v>6602202.666666667</v>
      </c>
      <c r="CF904" s="9">
        <v>23.9</v>
      </c>
      <c r="CG904" s="9">
        <v>19.7</v>
      </c>
      <c r="CH904" s="9">
        <v>10.199999999999999</v>
      </c>
      <c r="CI904" s="9">
        <v>11.9</v>
      </c>
      <c r="CJ904" s="9">
        <f t="shared" si="734"/>
        <v>20.2355141776134</v>
      </c>
      <c r="CK904" s="9">
        <v>3.8</v>
      </c>
      <c r="CL904" s="9">
        <f t="shared" si="735"/>
        <v>6.4617608298261269</v>
      </c>
      <c r="CM904" s="9">
        <v>15.6</v>
      </c>
      <c r="CN904" t="s">
        <v>3117</v>
      </c>
      <c r="CO904" t="s">
        <v>3118</v>
      </c>
      <c r="CQ904" t="s">
        <v>2403</v>
      </c>
      <c r="CR904">
        <v>73</v>
      </c>
      <c r="CS904">
        <v>183</v>
      </c>
      <c r="CU904" t="s">
        <v>3402</v>
      </c>
      <c r="CV904" t="s">
        <v>2382</v>
      </c>
      <c r="CW904">
        <v>0</v>
      </c>
      <c r="CX904">
        <v>0</v>
      </c>
      <c r="CY904">
        <v>0</v>
      </c>
      <c r="CZ904" s="70"/>
      <c r="DA904">
        <v>0</v>
      </c>
    </row>
    <row r="905" spans="1:105" x14ac:dyDescent="0.2">
      <c r="A905" s="44" t="s">
        <v>2372</v>
      </c>
      <c r="B905" s="43" t="s">
        <v>963</v>
      </c>
      <c r="C905" s="43" t="s">
        <v>963</v>
      </c>
      <c r="D905" s="82" t="s">
        <v>963</v>
      </c>
      <c r="E905" s="42" t="str">
        <f t="shared" si="742"/>
        <v xml:space="preserve">Gaborik, Marian </v>
      </c>
      <c r="F905" s="42" t="s">
        <v>106</v>
      </c>
      <c r="G905" s="45" t="s">
        <v>1528</v>
      </c>
      <c r="H905" s="43">
        <v>77</v>
      </c>
      <c r="I905" s="64">
        <v>42</v>
      </c>
      <c r="J905" s="64">
        <v>41</v>
      </c>
      <c r="K905" s="64">
        <v>83</v>
      </c>
      <c r="L905" s="43">
        <v>17</v>
      </c>
      <c r="M905">
        <v>63</v>
      </c>
      <c r="N905">
        <v>278</v>
      </c>
      <c r="O905" s="4">
        <f t="shared" si="743"/>
        <v>0.15107913669064749</v>
      </c>
      <c r="Q905">
        <v>8</v>
      </c>
      <c r="R905">
        <v>0</v>
      </c>
      <c r="S905">
        <v>6</v>
      </c>
      <c r="T905">
        <v>15</v>
      </c>
      <c r="U905" s="4">
        <f t="shared" si="744"/>
        <v>0.2857142857142857</v>
      </c>
      <c r="V905">
        <v>0.4</v>
      </c>
      <c r="W905">
        <v>11</v>
      </c>
      <c r="X905">
        <v>13</v>
      </c>
      <c r="Y905">
        <v>1</v>
      </c>
      <c r="Z905">
        <v>0</v>
      </c>
      <c r="AA905">
        <v>30</v>
      </c>
      <c r="AB905">
        <v>28</v>
      </c>
      <c r="AC905" s="9">
        <f t="shared" si="751"/>
        <v>12.396694214876034</v>
      </c>
      <c r="AD905" s="9">
        <f t="shared" si="752"/>
        <v>14.650638617580768</v>
      </c>
      <c r="AE905" s="9">
        <f t="shared" si="753"/>
        <v>5.5538414069731568</v>
      </c>
      <c r="AF905" s="9">
        <f t="shared" si="754"/>
        <v>0</v>
      </c>
      <c r="AG905" s="9">
        <f t="shared" si="755"/>
        <v>30.283062514896184</v>
      </c>
      <c r="AH905" s="9">
        <f t="shared" si="756"/>
        <v>28.26419168056977</v>
      </c>
      <c r="AI905" s="58">
        <f t="shared" si="757"/>
        <v>3.5834957309293816</v>
      </c>
      <c r="AJ905" s="58">
        <f t="shared" si="758"/>
        <v>7.4380165289256199</v>
      </c>
      <c r="AK905" s="58">
        <f t="shared" si="759"/>
        <v>1.1107682813946314</v>
      </c>
      <c r="AL905" s="58">
        <f t="shared" si="760"/>
        <v>2.4226450011916945</v>
      </c>
      <c r="AM905" s="58">
        <f t="shared" si="761"/>
        <v>1.5777610818933132</v>
      </c>
      <c r="AN905" s="58">
        <f t="shared" si="762"/>
        <v>6.6646096883677872</v>
      </c>
      <c r="AO905" s="56">
        <v>1188.7833333333333</v>
      </c>
      <c r="AP905" s="56">
        <v>266.2</v>
      </c>
      <c r="AQ905" s="56">
        <v>54.016666666666666</v>
      </c>
      <c r="AR905" s="57">
        <f>SUM(AO905:AQ905)</f>
        <v>1509</v>
      </c>
      <c r="AS905">
        <v>18</v>
      </c>
      <c r="AT905">
        <v>59</v>
      </c>
      <c r="AU905">
        <v>99</v>
      </c>
      <c r="AV905">
        <v>55</v>
      </c>
      <c r="AW905">
        <v>41</v>
      </c>
      <c r="AX905" s="9">
        <f t="shared" si="763"/>
        <v>0.71570576540755471</v>
      </c>
      <c r="AY905" s="9">
        <f t="shared" si="764"/>
        <v>2.3459244532803183</v>
      </c>
      <c r="AZ905" s="9">
        <f t="shared" si="765"/>
        <v>3.9363817097415508</v>
      </c>
      <c r="BA905" s="9">
        <f t="shared" si="766"/>
        <v>2.1868787276341948</v>
      </c>
      <c r="BB905" s="9">
        <f t="shared" si="767"/>
        <v>1.6302186878727634</v>
      </c>
      <c r="BC905" s="33">
        <f t="shared" si="768"/>
        <v>15.438744588744589</v>
      </c>
      <c r="BD905" s="33">
        <f t="shared" si="769"/>
        <v>0.70151515151515154</v>
      </c>
      <c r="BE905" s="33">
        <f t="shared" si="770"/>
        <v>3.4571428571428569</v>
      </c>
      <c r="BF905" s="42">
        <f>BI905-BG905-BH905</f>
        <v>71</v>
      </c>
      <c r="BG905" s="43">
        <v>33</v>
      </c>
      <c r="BH905" s="43">
        <v>1</v>
      </c>
      <c r="BI905" s="43">
        <v>105</v>
      </c>
      <c r="BJ905" s="42">
        <f>BM905-BK905-BL905</f>
        <v>48</v>
      </c>
      <c r="BK905" s="43">
        <v>7</v>
      </c>
      <c r="BL905" s="43">
        <v>6</v>
      </c>
      <c r="BM905" s="43">
        <v>61</v>
      </c>
      <c r="BN905" s="34">
        <f t="shared" si="745"/>
        <v>106.15880050142715</v>
      </c>
      <c r="BO905" s="34">
        <f t="shared" si="746"/>
        <v>140.70086216226264</v>
      </c>
      <c r="BP905" s="33">
        <v>69.945135460140833</v>
      </c>
      <c r="BQ905" s="33">
        <v>21.401956018490132</v>
      </c>
      <c r="BR905" s="33">
        <v>4.9512295908418444</v>
      </c>
      <c r="BS905" s="33">
        <v>1.4951799377577946</v>
      </c>
      <c r="BT905" s="33">
        <v>-8.7147056167479614E-2</v>
      </c>
      <c r="BU905" s="9">
        <f t="shared" si="747"/>
        <v>97.706353951063136</v>
      </c>
      <c r="BV905" s="34">
        <f t="shared" si="748"/>
        <v>129.49814970319832</v>
      </c>
      <c r="BW905" s="33">
        <v>10.08378017001708</v>
      </c>
      <c r="BX905" s="33">
        <v>-0.45408815192105006</v>
      </c>
      <c r="BY905" s="33">
        <v>2.4021491467137959</v>
      </c>
      <c r="BZ905" s="33">
        <v>-3.5793946144458122</v>
      </c>
      <c r="CA905" s="9">
        <f t="shared" si="749"/>
        <v>8.452446550364014</v>
      </c>
      <c r="CB905" s="34">
        <f t="shared" si="750"/>
        <v>11.202712459064299</v>
      </c>
      <c r="CC905" s="47">
        <v>70.813423</v>
      </c>
      <c r="CD905">
        <v>6229662</v>
      </c>
      <c r="CE905" s="68">
        <f t="shared" si="771"/>
        <v>6634185.506493507</v>
      </c>
      <c r="CF905" s="62">
        <v>37.6</v>
      </c>
      <c r="CG905" s="62">
        <v>32.200000000000003</v>
      </c>
      <c r="CH905" s="62">
        <v>19.899999999999999</v>
      </c>
      <c r="CI905" s="62">
        <v>15</v>
      </c>
      <c r="CJ905" s="63">
        <f t="shared" si="734"/>
        <v>16.400462857507314</v>
      </c>
      <c r="CK905" s="62">
        <v>5.0999999999999996</v>
      </c>
      <c r="CL905" s="63">
        <f t="shared" si="735"/>
        <v>5.5761573715524859</v>
      </c>
      <c r="CM905" s="62">
        <v>19.600000000000001</v>
      </c>
      <c r="CN905" t="s">
        <v>2171</v>
      </c>
      <c r="CO905" t="s">
        <v>3118</v>
      </c>
      <c r="CQ905" t="s">
        <v>2403</v>
      </c>
      <c r="CR905">
        <v>73</v>
      </c>
      <c r="CS905">
        <v>199</v>
      </c>
      <c r="CT905">
        <v>10</v>
      </c>
      <c r="CU905" t="s">
        <v>3402</v>
      </c>
      <c r="CZ905" s="72">
        <v>6333333.333333333</v>
      </c>
      <c r="DA905">
        <v>0</v>
      </c>
    </row>
    <row r="906" spans="1:105" x14ac:dyDescent="0.2">
      <c r="A906" s="38" t="s">
        <v>2452</v>
      </c>
      <c r="B906" t="s">
        <v>963</v>
      </c>
      <c r="C906" t="s">
        <v>963</v>
      </c>
      <c r="D906" s="82" t="s">
        <v>963</v>
      </c>
      <c r="E906" t="str">
        <f t="shared" si="742"/>
        <v xml:space="preserve">Skoula, Martin </v>
      </c>
      <c r="F906" t="s">
        <v>875</v>
      </c>
      <c r="G906" t="s">
        <v>1524</v>
      </c>
      <c r="H906">
        <v>81</v>
      </c>
      <c r="I906">
        <v>0</v>
      </c>
      <c r="J906">
        <v>15</v>
      </c>
      <c r="K906">
        <f>I906+J906</f>
        <v>15</v>
      </c>
      <c r="L906">
        <v>9</v>
      </c>
      <c r="M906">
        <v>36</v>
      </c>
      <c r="N906">
        <v>91</v>
      </c>
      <c r="O906" s="4">
        <f t="shared" si="743"/>
        <v>0</v>
      </c>
      <c r="P906">
        <v>2282</v>
      </c>
      <c r="Q906">
        <v>0</v>
      </c>
      <c r="R906">
        <v>0</v>
      </c>
      <c r="S906">
        <v>0</v>
      </c>
      <c r="T906">
        <v>0</v>
      </c>
      <c r="U906" s="4">
        <f t="shared" si="744"/>
        <v>0</v>
      </c>
      <c r="V906" s="40">
        <v>0</v>
      </c>
      <c r="W906">
        <v>0</v>
      </c>
      <c r="X906">
        <v>1</v>
      </c>
      <c r="Y906">
        <v>0</v>
      </c>
      <c r="Z906">
        <v>0</v>
      </c>
      <c r="AA906">
        <f>I906-W906-Y906</f>
        <v>0</v>
      </c>
      <c r="AB906">
        <f>J906-X906-Z906</f>
        <v>14</v>
      </c>
      <c r="AC906" s="9">
        <f t="shared" si="751"/>
        <v>0</v>
      </c>
      <c r="AD906" s="9">
        <f t="shared" si="752"/>
        <v>5.4315027157513578</v>
      </c>
      <c r="AE906" s="9">
        <f t="shared" si="753"/>
        <v>0</v>
      </c>
      <c r="AF906" s="9">
        <f t="shared" si="754"/>
        <v>0</v>
      </c>
      <c r="AG906" s="9">
        <f t="shared" si="755"/>
        <v>0</v>
      </c>
      <c r="AH906" s="9">
        <f t="shared" si="756"/>
        <v>12.228557563993693</v>
      </c>
      <c r="AI906" s="6">
        <f t="shared" si="757"/>
        <v>2.2710178333131141</v>
      </c>
      <c r="AJ906" s="6">
        <f t="shared" si="758"/>
        <v>2.1726010863005434</v>
      </c>
      <c r="AK906" s="6">
        <f t="shared" si="759"/>
        <v>1.1444011761900978</v>
      </c>
      <c r="AL906" s="6">
        <f t="shared" si="760"/>
        <v>2.0963241538274904</v>
      </c>
      <c r="AM906" s="6">
        <f t="shared" si="761"/>
        <v>1.0863005431502717</v>
      </c>
      <c r="AN906" s="6">
        <f t="shared" si="762"/>
        <v>7.4386076452356358</v>
      </c>
      <c r="AO906" s="32">
        <v>1373.8333333333333</v>
      </c>
      <c r="AP906" s="32">
        <v>55.233333333333334</v>
      </c>
      <c r="AQ906" s="32">
        <v>209.71666666666664</v>
      </c>
      <c r="AR906" s="32">
        <v>1638.7833333333333</v>
      </c>
      <c r="AS906" s="40">
        <v>81</v>
      </c>
      <c r="AT906" s="40">
        <v>73</v>
      </c>
      <c r="AU906" s="40">
        <v>26</v>
      </c>
      <c r="AV906" s="40">
        <v>37</v>
      </c>
      <c r="AW906" s="40">
        <v>18</v>
      </c>
      <c r="AX906" s="9">
        <f t="shared" si="763"/>
        <v>2.9656147345083244</v>
      </c>
      <c r="AY906" s="9">
        <f t="shared" si="764"/>
        <v>2.6727145138161439</v>
      </c>
      <c r="AZ906" s="9">
        <f t="shared" si="765"/>
        <v>0.95192571724958552</v>
      </c>
      <c r="BA906" s="9">
        <f t="shared" si="766"/>
        <v>1.3546635207013333</v>
      </c>
      <c r="BB906" s="9">
        <f t="shared" si="767"/>
        <v>0.65902549655740539</v>
      </c>
      <c r="BC906" s="9">
        <f t="shared" si="768"/>
        <v>16.960905349794238</v>
      </c>
      <c r="BD906" s="9">
        <f t="shared" si="769"/>
        <v>2.589094650205761</v>
      </c>
      <c r="BE906" s="9">
        <f t="shared" si="770"/>
        <v>0.68189300411522635</v>
      </c>
      <c r="BF906" s="3">
        <v>52</v>
      </c>
      <c r="BG906" s="3">
        <v>2</v>
      </c>
      <c r="BH906" s="3">
        <v>4</v>
      </c>
      <c r="BI906" s="3">
        <v>58</v>
      </c>
      <c r="BJ906" s="3">
        <v>48</v>
      </c>
      <c r="BK906" s="3">
        <v>1</v>
      </c>
      <c r="BL906" s="3">
        <v>26</v>
      </c>
      <c r="BM906" s="3">
        <v>75</v>
      </c>
      <c r="BN906" s="34">
        <f t="shared" si="745"/>
        <v>41.673184939139034</v>
      </c>
      <c r="BO906" s="34">
        <f t="shared" si="746"/>
        <v>50.858687773416094</v>
      </c>
      <c r="BP906" s="34">
        <v>1.35152775332592</v>
      </c>
      <c r="BQ906" s="34">
        <v>-0.78133665981570066</v>
      </c>
      <c r="BR906" s="34">
        <v>-0.42334169358942914</v>
      </c>
      <c r="BS906" s="34">
        <v>-0.53651504465631816</v>
      </c>
      <c r="BT906" s="34">
        <v>0</v>
      </c>
      <c r="BU906" s="34">
        <f t="shared" si="747"/>
        <v>-0.38966564473552795</v>
      </c>
      <c r="BV906" s="34">
        <f t="shared" si="748"/>
        <v>-0.47555480557998669</v>
      </c>
      <c r="BW906" s="34">
        <v>29.092487815415101</v>
      </c>
      <c r="BX906" s="34">
        <v>0.50433653740072915</v>
      </c>
      <c r="BY906" s="34">
        <v>5.6633743978779529</v>
      </c>
      <c r="BZ906" s="34">
        <v>6.8026518331807857</v>
      </c>
      <c r="CA906" s="34">
        <f t="shared" si="749"/>
        <v>42.062850583874564</v>
      </c>
      <c r="CB906" s="34">
        <f t="shared" si="750"/>
        <v>51.334242578996083</v>
      </c>
      <c r="CC906" s="15">
        <v>70</v>
      </c>
      <c r="CD906" s="7">
        <v>2764604</v>
      </c>
      <c r="CE906" s="68">
        <f t="shared" si="771"/>
        <v>2798734.9135802467</v>
      </c>
      <c r="CF906" s="9">
        <v>27.8</v>
      </c>
      <c r="CG906" s="9">
        <v>41.2</v>
      </c>
      <c r="CH906" s="9">
        <v>-2.1</v>
      </c>
      <c r="CI906" s="9">
        <v>-1.4</v>
      </c>
      <c r="CJ906" s="9">
        <f t="shared" si="734"/>
        <v>-1.4707942288835973</v>
      </c>
      <c r="CK906" s="9">
        <v>5.2</v>
      </c>
      <c r="CL906" s="9">
        <f t="shared" si="735"/>
        <v>5.4629499929962186</v>
      </c>
      <c r="CM906" s="9">
        <v>3.8</v>
      </c>
      <c r="CN906" t="s">
        <v>95</v>
      </c>
      <c r="CO906" t="s">
        <v>31</v>
      </c>
      <c r="CQ906" t="s">
        <v>3079</v>
      </c>
      <c r="CR906">
        <v>75</v>
      </c>
      <c r="CS906">
        <v>220</v>
      </c>
      <c r="CT906">
        <v>41</v>
      </c>
      <c r="CU906" t="s">
        <v>3402</v>
      </c>
      <c r="CV906" t="s">
        <v>2382</v>
      </c>
      <c r="CW906">
        <v>0</v>
      </c>
      <c r="CX906">
        <v>0</v>
      </c>
      <c r="CY906">
        <v>0</v>
      </c>
      <c r="CZ906" s="70"/>
      <c r="DA906">
        <v>0</v>
      </c>
    </row>
    <row r="907" spans="1:105" x14ac:dyDescent="0.2">
      <c r="A907" s="44" t="s">
        <v>2372</v>
      </c>
      <c r="B907" s="43" t="s">
        <v>963</v>
      </c>
      <c r="C907" s="43" t="s">
        <v>963</v>
      </c>
      <c r="D907" s="82" t="s">
        <v>963</v>
      </c>
      <c r="E907" s="42" t="str">
        <f t="shared" si="742"/>
        <v xml:space="preserve">Skoula, Martin </v>
      </c>
      <c r="F907" s="42" t="s">
        <v>875</v>
      </c>
      <c r="G907" s="45" t="s">
        <v>2374</v>
      </c>
      <c r="H907" s="43">
        <v>80</v>
      </c>
      <c r="I907" s="64">
        <v>3</v>
      </c>
      <c r="J907" s="64">
        <v>8</v>
      </c>
      <c r="K907" s="64">
        <v>11</v>
      </c>
      <c r="L907" s="43">
        <v>-16</v>
      </c>
      <c r="M907">
        <v>26</v>
      </c>
      <c r="N907">
        <v>63</v>
      </c>
      <c r="O907" s="4">
        <f t="shared" si="743"/>
        <v>4.7619047619047616E-2</v>
      </c>
      <c r="Q907">
        <v>1</v>
      </c>
      <c r="R907">
        <v>0</v>
      </c>
      <c r="S907">
        <v>0</v>
      </c>
      <c r="T907">
        <v>0</v>
      </c>
      <c r="U907" s="4">
        <f t="shared" si="744"/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8</v>
      </c>
      <c r="AC907" s="9">
        <f t="shared" si="751"/>
        <v>0</v>
      </c>
      <c r="AD907" s="9">
        <f t="shared" si="752"/>
        <v>0</v>
      </c>
      <c r="AE907" s="9">
        <f t="shared" si="753"/>
        <v>0</v>
      </c>
      <c r="AF907" s="9">
        <f t="shared" si="754"/>
        <v>0</v>
      </c>
      <c r="AG907" s="9">
        <f t="shared" si="755"/>
        <v>2.5911708253358925</v>
      </c>
      <c r="AH907" s="9">
        <f t="shared" si="756"/>
        <v>6.90978886756238</v>
      </c>
      <c r="AI907" s="58">
        <f t="shared" si="757"/>
        <v>1.8138195777351249</v>
      </c>
      <c r="AJ907" s="58">
        <f t="shared" si="758"/>
        <v>0</v>
      </c>
      <c r="AK907" s="58">
        <f t="shared" si="759"/>
        <v>0</v>
      </c>
      <c r="AL907" s="58">
        <f t="shared" si="760"/>
        <v>2.5047984644913628</v>
      </c>
      <c r="AM907" s="58">
        <f t="shared" si="761"/>
        <v>0</v>
      </c>
      <c r="AN907" s="58">
        <f t="shared" si="762"/>
        <v>5.0632911392405058</v>
      </c>
      <c r="AO907" s="56">
        <v>1389.3333333333333</v>
      </c>
      <c r="AP907" s="56">
        <v>24.033333333333331</v>
      </c>
      <c r="AQ907" s="56">
        <v>225.15</v>
      </c>
      <c r="AR907" s="57">
        <f>SUM(AO907:AQ907)</f>
        <v>1638.5166666666667</v>
      </c>
      <c r="AS907">
        <v>101</v>
      </c>
      <c r="AT907">
        <v>71</v>
      </c>
      <c r="AU907">
        <v>24</v>
      </c>
      <c r="AV907">
        <v>49</v>
      </c>
      <c r="AW907">
        <v>15</v>
      </c>
      <c r="AX907" s="9">
        <f t="shared" si="763"/>
        <v>3.6984671094791022</v>
      </c>
      <c r="AY907" s="9">
        <f t="shared" si="764"/>
        <v>2.5999125225051114</v>
      </c>
      <c r="AZ907" s="9">
        <f t="shared" si="765"/>
        <v>0.87884366957919258</v>
      </c>
      <c r="BA907" s="9">
        <f t="shared" si="766"/>
        <v>1.7943058253908515</v>
      </c>
      <c r="BB907" s="9">
        <f t="shared" si="767"/>
        <v>0.54927729348699539</v>
      </c>
      <c r="BC907" s="33">
        <f t="shared" si="768"/>
        <v>17.366666666666667</v>
      </c>
      <c r="BD907" s="33">
        <f t="shared" si="769"/>
        <v>2.8143750000000001</v>
      </c>
      <c r="BE907" s="33">
        <f t="shared" si="770"/>
        <v>0.30041666666666667</v>
      </c>
      <c r="BF907" s="42">
        <f>BI907-BG907-BH907</f>
        <v>42</v>
      </c>
      <c r="BG907" s="43">
        <v>0</v>
      </c>
      <c r="BH907" s="43">
        <v>0</v>
      </c>
      <c r="BI907" s="43">
        <v>42</v>
      </c>
      <c r="BJ907" s="42">
        <f>BM907-BK907-BL907</f>
        <v>58</v>
      </c>
      <c r="BK907" s="43">
        <v>0</v>
      </c>
      <c r="BL907" s="43">
        <v>19</v>
      </c>
      <c r="BM907" s="43">
        <v>77</v>
      </c>
      <c r="BN907" s="34">
        <f t="shared" si="745"/>
        <v>53.44621242259003</v>
      </c>
      <c r="BO907" s="34">
        <f t="shared" si="746"/>
        <v>65.237313125802842</v>
      </c>
      <c r="BP907" s="33">
        <v>2.6535752782013513</v>
      </c>
      <c r="BQ907" s="33">
        <v>-1.0053641601577625</v>
      </c>
      <c r="BR907" s="33">
        <v>-3.2064186518421622</v>
      </c>
      <c r="BS907" s="33">
        <v>-0.64564990746972639</v>
      </c>
      <c r="BT907" s="33">
        <v>0</v>
      </c>
      <c r="BU907" s="9">
        <f t="shared" si="747"/>
        <v>-2.2038574412682999</v>
      </c>
      <c r="BV907" s="34">
        <f t="shared" si="748"/>
        <v>-2.690064112380059</v>
      </c>
      <c r="BW907" s="33">
        <v>26.684898517863555</v>
      </c>
      <c r="BX907" s="33">
        <v>0.97685925188736566</v>
      </c>
      <c r="BY907" s="33">
        <v>17.182439542281912</v>
      </c>
      <c r="BZ907" s="33">
        <v>10.805872551825493</v>
      </c>
      <c r="CA907" s="9">
        <f t="shared" si="749"/>
        <v>55.650069863858327</v>
      </c>
      <c r="CB907" s="34">
        <f t="shared" si="750"/>
        <v>67.927377238182899</v>
      </c>
      <c r="CC907" s="47">
        <v>42.745238999999998</v>
      </c>
      <c r="CD907">
        <v>1000671</v>
      </c>
      <c r="CE907" s="68">
        <f t="shared" si="771"/>
        <v>1025687.775</v>
      </c>
      <c r="CF907" s="62">
        <v>25.1</v>
      </c>
      <c r="CG907" s="62">
        <v>35.200000000000003</v>
      </c>
      <c r="CH907" s="62">
        <v>-19</v>
      </c>
      <c r="CI907" s="62">
        <v>-1.4</v>
      </c>
      <c r="CJ907" s="63">
        <f t="shared" si="734"/>
        <v>-1.483286539174657</v>
      </c>
      <c r="CK907" s="62">
        <v>-1.6</v>
      </c>
      <c r="CL907" s="63">
        <f t="shared" si="735"/>
        <v>-1.6951846161996083</v>
      </c>
      <c r="CM907" s="62">
        <v>-3</v>
      </c>
      <c r="CN907" t="s">
        <v>2196</v>
      </c>
      <c r="CO907" t="s">
        <v>31</v>
      </c>
      <c r="CQ907" t="s">
        <v>3079</v>
      </c>
      <c r="CR907">
        <v>75</v>
      </c>
      <c r="CS907">
        <v>226</v>
      </c>
      <c r="CT907">
        <v>41</v>
      </c>
      <c r="CU907" t="s">
        <v>3402</v>
      </c>
      <c r="CZ907" s="72">
        <v>1800000</v>
      </c>
      <c r="DA907">
        <v>0</v>
      </c>
    </row>
    <row r="908" spans="1:105" x14ac:dyDescent="0.2">
      <c r="A908" s="38" t="s">
        <v>2452</v>
      </c>
      <c r="B908" t="s">
        <v>963</v>
      </c>
      <c r="C908" t="s">
        <v>963</v>
      </c>
      <c r="D908" s="82" t="s">
        <v>963</v>
      </c>
      <c r="E908" t="str">
        <f t="shared" si="742"/>
        <v xml:space="preserve">Koivu, Mikko </v>
      </c>
      <c r="F908" t="s">
        <v>247</v>
      </c>
      <c r="G908" t="s">
        <v>1537</v>
      </c>
      <c r="H908">
        <v>82</v>
      </c>
      <c r="I908">
        <v>20</v>
      </c>
      <c r="J908">
        <v>34</v>
      </c>
      <c r="K908">
        <f>I908+J908</f>
        <v>54</v>
      </c>
      <c r="L908">
        <v>6</v>
      </c>
      <c r="M908">
        <v>58</v>
      </c>
      <c r="N908">
        <v>162</v>
      </c>
      <c r="O908" s="4">
        <f t="shared" si="743"/>
        <v>0.12345679012345678</v>
      </c>
      <c r="P908">
        <v>2168</v>
      </c>
      <c r="Q908">
        <v>2</v>
      </c>
      <c r="R908">
        <v>0</v>
      </c>
      <c r="S908">
        <v>593</v>
      </c>
      <c r="T908">
        <v>572</v>
      </c>
      <c r="U908" s="4">
        <f t="shared" si="744"/>
        <v>0.50901287553648067</v>
      </c>
      <c r="V908" s="40">
        <v>25.1</v>
      </c>
      <c r="W908">
        <v>9</v>
      </c>
      <c r="X908">
        <v>10</v>
      </c>
      <c r="Y908">
        <v>2</v>
      </c>
      <c r="Z908">
        <v>1</v>
      </c>
      <c r="AA908">
        <f>I908-W908-Y908</f>
        <v>9</v>
      </c>
      <c r="AB908">
        <f>J908-X908-Z908</f>
        <v>23</v>
      </c>
      <c r="AC908" s="9">
        <f t="shared" si="751"/>
        <v>9.9956808786326903</v>
      </c>
      <c r="AD908" s="9">
        <f t="shared" si="752"/>
        <v>11.106312087369655</v>
      </c>
      <c r="AE908" s="9">
        <f t="shared" si="753"/>
        <v>4.5340050377833752</v>
      </c>
      <c r="AF908" s="9">
        <f t="shared" si="754"/>
        <v>2.2670025188916876</v>
      </c>
      <c r="AG908" s="9">
        <f t="shared" si="755"/>
        <v>10.479501900218324</v>
      </c>
      <c r="AH908" s="9">
        <f t="shared" si="756"/>
        <v>26.780949300557939</v>
      </c>
      <c r="AI908" s="6">
        <f t="shared" si="757"/>
        <v>2.3287782000485162</v>
      </c>
      <c r="AJ908" s="6">
        <f t="shared" si="758"/>
        <v>6.2195347689270069</v>
      </c>
      <c r="AK908" s="6">
        <f t="shared" si="759"/>
        <v>1.8136020151133501</v>
      </c>
      <c r="AL908" s="6">
        <f t="shared" si="760"/>
        <v>2.1541198350448778</v>
      </c>
      <c r="AM908" s="6">
        <f t="shared" si="761"/>
        <v>0.88850496698957238</v>
      </c>
      <c r="AN908" s="6">
        <f t="shared" si="762"/>
        <v>4.5340050377833752</v>
      </c>
      <c r="AO908" s="32">
        <v>1030.5833333333333</v>
      </c>
      <c r="AP908" s="32">
        <v>270.11666666666667</v>
      </c>
      <c r="AQ908" s="32">
        <v>132.33333333333334</v>
      </c>
      <c r="AR908" s="32">
        <v>1433.0333333333333</v>
      </c>
      <c r="AS908" s="40">
        <v>50</v>
      </c>
      <c r="AT908" s="40">
        <v>56</v>
      </c>
      <c r="AU908" s="40">
        <v>64</v>
      </c>
      <c r="AV908" s="40">
        <v>42</v>
      </c>
      <c r="AW908" s="40">
        <v>65</v>
      </c>
      <c r="AX908" s="9">
        <f t="shared" si="763"/>
        <v>2.0934614221581263</v>
      </c>
      <c r="AY908" s="9">
        <f t="shared" si="764"/>
        <v>2.3446767928171011</v>
      </c>
      <c r="AZ908" s="9">
        <f t="shared" si="765"/>
        <v>2.6796306203624014</v>
      </c>
      <c r="BA908" s="9">
        <f t="shared" si="766"/>
        <v>1.7585075946128261</v>
      </c>
      <c r="BB908" s="9">
        <f t="shared" si="767"/>
        <v>2.7214998488055637</v>
      </c>
      <c r="BC908" s="9">
        <f t="shared" si="768"/>
        <v>12.568089430894307</v>
      </c>
      <c r="BD908" s="9">
        <f t="shared" si="769"/>
        <v>1.6138211382113823</v>
      </c>
      <c r="BE908" s="9">
        <f t="shared" si="770"/>
        <v>3.2941056910569109</v>
      </c>
      <c r="BF908" s="3">
        <v>40</v>
      </c>
      <c r="BG908" s="3">
        <v>28</v>
      </c>
      <c r="BH908" s="3">
        <v>4</v>
      </c>
      <c r="BI908" s="3">
        <v>72</v>
      </c>
      <c r="BJ908" s="3">
        <v>37</v>
      </c>
      <c r="BK908" s="3">
        <v>4</v>
      </c>
      <c r="BL908" s="3">
        <v>10</v>
      </c>
      <c r="BM908" s="3">
        <v>51</v>
      </c>
      <c r="BN908" s="34">
        <f t="shared" si="745"/>
        <v>66.987316383755115</v>
      </c>
      <c r="BO908" s="34">
        <f t="shared" si="746"/>
        <v>93.490241748861564</v>
      </c>
      <c r="BP908" s="34">
        <v>14.014664216878899</v>
      </c>
      <c r="BQ908" s="34">
        <v>11.649674411335964</v>
      </c>
      <c r="BR908" s="34">
        <v>-0.37019094956834131</v>
      </c>
      <c r="BS908" s="34">
        <v>4.1117194582469123</v>
      </c>
      <c r="BT908" s="34">
        <v>23.860858154824985</v>
      </c>
      <c r="BU908" s="34">
        <f t="shared" si="747"/>
        <v>53.266725291718423</v>
      </c>
      <c r="BV908" s="34">
        <f t="shared" si="748"/>
        <v>74.341222988604727</v>
      </c>
      <c r="BW908" s="34">
        <v>8.6291383197263372</v>
      </c>
      <c r="BX908" s="34">
        <v>0.21723236681183408</v>
      </c>
      <c r="BY908" s="34">
        <v>6.3505926758795397</v>
      </c>
      <c r="BZ908" s="34">
        <v>-1.4763722703810138</v>
      </c>
      <c r="CA908" s="34">
        <f t="shared" si="749"/>
        <v>13.720591092036697</v>
      </c>
      <c r="CB908" s="34">
        <f t="shared" si="750"/>
        <v>19.14901876025684</v>
      </c>
      <c r="CC908" s="15">
        <v>72</v>
      </c>
      <c r="CD908" s="7">
        <v>3505343</v>
      </c>
      <c r="CE908" s="68">
        <f t="shared" si="771"/>
        <v>3505343</v>
      </c>
      <c r="CF908" s="9">
        <v>31.6</v>
      </c>
      <c r="CG908" s="9">
        <v>29.2</v>
      </c>
      <c r="CH908" s="9">
        <v>1.9</v>
      </c>
      <c r="CI908" s="9">
        <v>5.6</v>
      </c>
      <c r="CJ908" s="9">
        <f t="shared" si="734"/>
        <v>6.1019350034958997</v>
      </c>
      <c r="CK908" s="9">
        <v>3.5</v>
      </c>
      <c r="CL908" s="9">
        <f t="shared" si="735"/>
        <v>3.8137093771849377</v>
      </c>
      <c r="CM908" s="9">
        <v>9.1</v>
      </c>
      <c r="CN908" t="s">
        <v>3431</v>
      </c>
      <c r="CO908" t="s">
        <v>2238</v>
      </c>
      <c r="CQ908" t="s">
        <v>2393</v>
      </c>
      <c r="CR908">
        <v>75</v>
      </c>
      <c r="CS908">
        <v>200</v>
      </c>
      <c r="CT908">
        <v>9</v>
      </c>
      <c r="CU908" t="s">
        <v>3402</v>
      </c>
      <c r="CV908" t="s">
        <v>2382</v>
      </c>
      <c r="CW908">
        <v>15</v>
      </c>
      <c r="CX908">
        <v>8</v>
      </c>
      <c r="CY908">
        <v>4</v>
      </c>
      <c r="CZ908" s="70"/>
      <c r="DA908">
        <v>0</v>
      </c>
    </row>
    <row r="909" spans="1:105" x14ac:dyDescent="0.2">
      <c r="A909" s="44" t="s">
        <v>2372</v>
      </c>
      <c r="B909" s="43" t="s">
        <v>963</v>
      </c>
      <c r="C909" s="43" t="s">
        <v>963</v>
      </c>
      <c r="D909" s="82" t="s">
        <v>963</v>
      </c>
      <c r="E909" s="42" t="str">
        <f t="shared" si="742"/>
        <v xml:space="preserve">Koivu, Mikko </v>
      </c>
      <c r="F909" s="42" t="s">
        <v>247</v>
      </c>
      <c r="G909" s="45" t="s">
        <v>2373</v>
      </c>
      <c r="H909" s="43">
        <v>57</v>
      </c>
      <c r="I909" s="64">
        <v>11</v>
      </c>
      <c r="J909" s="64">
        <v>31</v>
      </c>
      <c r="K909" s="64">
        <v>42</v>
      </c>
      <c r="L909" s="43">
        <v>13</v>
      </c>
      <c r="M909">
        <v>42</v>
      </c>
      <c r="N909">
        <v>144</v>
      </c>
      <c r="O909" s="4">
        <f t="shared" si="743"/>
        <v>7.6388888888888895E-2</v>
      </c>
      <c r="Q909">
        <v>2</v>
      </c>
      <c r="R909">
        <v>0</v>
      </c>
      <c r="S909">
        <v>542</v>
      </c>
      <c r="T909">
        <v>490</v>
      </c>
      <c r="U909" s="4">
        <f t="shared" si="744"/>
        <v>0.52519379844961245</v>
      </c>
      <c r="V909">
        <v>32.299999999999997</v>
      </c>
      <c r="W909">
        <v>2</v>
      </c>
      <c r="X909">
        <v>10</v>
      </c>
      <c r="Y909">
        <v>0</v>
      </c>
      <c r="Z909">
        <v>1</v>
      </c>
      <c r="AA909">
        <v>9</v>
      </c>
      <c r="AB909">
        <v>20</v>
      </c>
      <c r="AC909" s="9">
        <f t="shared" si="751"/>
        <v>3.5091139487279466</v>
      </c>
      <c r="AD909" s="9">
        <f t="shared" si="752"/>
        <v>17.545569743639732</v>
      </c>
      <c r="AE909" s="9">
        <f t="shared" si="753"/>
        <v>0</v>
      </c>
      <c r="AF909" s="9">
        <f t="shared" si="754"/>
        <v>1.8921475875118257</v>
      </c>
      <c r="AG909" s="9">
        <f t="shared" si="755"/>
        <v>12.539912917271408</v>
      </c>
      <c r="AH909" s="9">
        <f t="shared" si="756"/>
        <v>27.866473149492016</v>
      </c>
      <c r="AI909" s="58">
        <f t="shared" si="757"/>
        <v>2.5079825834542815</v>
      </c>
      <c r="AJ909" s="58">
        <f t="shared" si="758"/>
        <v>7.0182278974558931</v>
      </c>
      <c r="AK909" s="58">
        <f t="shared" si="759"/>
        <v>0.37842951750236514</v>
      </c>
      <c r="AL909" s="58">
        <f t="shared" si="760"/>
        <v>1.532656023222061</v>
      </c>
      <c r="AM909" s="58">
        <f t="shared" si="761"/>
        <v>0.70182278974558931</v>
      </c>
      <c r="AN909" s="58">
        <f t="shared" si="762"/>
        <v>4.919583727530747</v>
      </c>
      <c r="AO909" s="56">
        <v>861.25</v>
      </c>
      <c r="AP909" s="56">
        <v>170.98333333333332</v>
      </c>
      <c r="AQ909" s="56">
        <v>158.55000000000001</v>
      </c>
      <c r="AR909" s="57">
        <f>SUM(AO909:AQ909)</f>
        <v>1190.7833333333333</v>
      </c>
      <c r="AS909">
        <v>21</v>
      </c>
      <c r="AT909">
        <v>40</v>
      </c>
      <c r="AU909">
        <v>43</v>
      </c>
      <c r="AV909">
        <v>21</v>
      </c>
      <c r="AW909">
        <v>59</v>
      </c>
      <c r="AX909" s="9">
        <f t="shared" si="763"/>
        <v>1.0581270032331658</v>
      </c>
      <c r="AY909" s="9">
        <f t="shared" si="764"/>
        <v>2.0154800061584113</v>
      </c>
      <c r="AZ909" s="9">
        <f t="shared" si="765"/>
        <v>2.1666410066202921</v>
      </c>
      <c r="BA909" s="9">
        <f t="shared" si="766"/>
        <v>1.0581270032331658</v>
      </c>
      <c r="BB909" s="9">
        <f t="shared" si="767"/>
        <v>2.9728330090836566</v>
      </c>
      <c r="BC909" s="33">
        <f t="shared" si="768"/>
        <v>15.109649122807017</v>
      </c>
      <c r="BD909" s="33">
        <f t="shared" si="769"/>
        <v>2.7815789473684212</v>
      </c>
      <c r="BE909" s="33">
        <f t="shared" si="770"/>
        <v>2.9997076023391811</v>
      </c>
      <c r="BF909" s="42">
        <f>BI909-BG909-BH909</f>
        <v>36</v>
      </c>
      <c r="BG909" s="43">
        <v>20</v>
      </c>
      <c r="BH909" s="43">
        <v>1</v>
      </c>
      <c r="BI909" s="43">
        <v>57</v>
      </c>
      <c r="BJ909" s="42">
        <f>BM909-BK909-BL909</f>
        <v>22</v>
      </c>
      <c r="BK909" s="43">
        <v>2</v>
      </c>
      <c r="BL909" s="43">
        <v>13</v>
      </c>
      <c r="BM909" s="43">
        <v>37</v>
      </c>
      <c r="BN909" s="34">
        <f t="shared" si="745"/>
        <v>39.472965461100827</v>
      </c>
      <c r="BO909" s="34">
        <f t="shared" si="746"/>
        <v>66.297477225525199</v>
      </c>
      <c r="BP909" s="33">
        <v>18.805842476176888</v>
      </c>
      <c r="BQ909" s="33">
        <v>4.649679598987368</v>
      </c>
      <c r="BR909" s="33">
        <v>-1.3753980416480884</v>
      </c>
      <c r="BS909" s="33">
        <v>-1.1689947544185357</v>
      </c>
      <c r="BT909" s="33">
        <v>-3.2839497861952598</v>
      </c>
      <c r="BU909" s="9">
        <f t="shared" si="747"/>
        <v>17.627179492902371</v>
      </c>
      <c r="BV909" s="34">
        <f t="shared" si="748"/>
        <v>29.606023194091907</v>
      </c>
      <c r="BW909" s="33">
        <v>12.342929300189763</v>
      </c>
      <c r="BX909" s="33">
        <v>0.39686739778679458</v>
      </c>
      <c r="BY909" s="33">
        <v>10.433026896354457</v>
      </c>
      <c r="BZ909" s="33">
        <v>-1.3270376261325614</v>
      </c>
      <c r="CA909" s="9">
        <f t="shared" si="749"/>
        <v>21.845785968198452</v>
      </c>
      <c r="CB909" s="34">
        <f t="shared" si="750"/>
        <v>36.691454031433295</v>
      </c>
      <c r="CC909" s="47">
        <v>67.626816000000005</v>
      </c>
      <c r="CD909">
        <v>2478289</v>
      </c>
      <c r="CE909" s="68">
        <f t="shared" si="771"/>
        <v>3565257.8596491232</v>
      </c>
      <c r="CF909" s="62">
        <v>20.9</v>
      </c>
      <c r="CG909" s="62">
        <v>21</v>
      </c>
      <c r="CH909" s="62">
        <v>14.7</v>
      </c>
      <c r="CI909" s="62">
        <v>5.2</v>
      </c>
      <c r="CJ909" s="63">
        <f t="shared" si="734"/>
        <v>6.8406801214659234</v>
      </c>
      <c r="CK909" s="62">
        <v>4.2</v>
      </c>
      <c r="CL909" s="63">
        <f t="shared" si="735"/>
        <v>5.5251647134917077</v>
      </c>
      <c r="CM909" s="62">
        <v>8.3000000000000007</v>
      </c>
      <c r="CN909" t="s">
        <v>594</v>
      </c>
      <c r="CO909" t="s">
        <v>2238</v>
      </c>
      <c r="CQ909" t="s">
        <v>2393</v>
      </c>
      <c r="CR909">
        <v>74</v>
      </c>
      <c r="CS909">
        <v>200</v>
      </c>
      <c r="CT909">
        <v>9</v>
      </c>
      <c r="CU909" t="s">
        <v>3402</v>
      </c>
      <c r="CZ909" s="72">
        <v>3250000</v>
      </c>
      <c r="DA909">
        <v>0</v>
      </c>
    </row>
    <row r="910" spans="1:105" x14ac:dyDescent="0.2">
      <c r="A910" s="38" t="s">
        <v>2452</v>
      </c>
      <c r="B910" t="s">
        <v>963</v>
      </c>
      <c r="C910" t="s">
        <v>963</v>
      </c>
      <c r="D910" s="82" t="s">
        <v>963</v>
      </c>
      <c r="E910" t="str">
        <f t="shared" si="742"/>
        <v xml:space="preserve">Schultz, Nick </v>
      </c>
      <c r="F910" t="s">
        <v>521</v>
      </c>
      <c r="G910" t="s">
        <v>1524</v>
      </c>
      <c r="H910">
        <v>82</v>
      </c>
      <c r="I910">
        <v>2</v>
      </c>
      <c r="J910">
        <v>10</v>
      </c>
      <c r="K910">
        <f>I910+J910</f>
        <v>12</v>
      </c>
      <c r="L910">
        <v>0</v>
      </c>
      <c r="M910">
        <v>42</v>
      </c>
      <c r="N910">
        <v>69</v>
      </c>
      <c r="O910" s="4">
        <f t="shared" si="743"/>
        <v>2.8985507246376812E-2</v>
      </c>
      <c r="P910">
        <v>2409</v>
      </c>
      <c r="Q910">
        <v>1</v>
      </c>
      <c r="R910">
        <v>0</v>
      </c>
      <c r="S910">
        <v>0</v>
      </c>
      <c r="T910">
        <v>0</v>
      </c>
      <c r="U910" s="4">
        <f t="shared" si="744"/>
        <v>0</v>
      </c>
      <c r="V910" s="40">
        <v>0</v>
      </c>
      <c r="W910">
        <v>0</v>
      </c>
      <c r="X910">
        <v>0</v>
      </c>
      <c r="Y910">
        <v>0</v>
      </c>
      <c r="Z910">
        <v>0</v>
      </c>
      <c r="AA910">
        <f>I910-W910-Y910</f>
        <v>2</v>
      </c>
      <c r="AB910">
        <f>J910-X910-Z910</f>
        <v>10</v>
      </c>
      <c r="AC910" s="9">
        <f t="shared" si="751"/>
        <v>0</v>
      </c>
      <c r="AD910" s="9">
        <f t="shared" si="752"/>
        <v>0</v>
      </c>
      <c r="AE910" s="9">
        <f t="shared" si="753"/>
        <v>0</v>
      </c>
      <c r="AF910" s="9">
        <f t="shared" si="754"/>
        <v>0</v>
      </c>
      <c r="AG910" s="9">
        <f t="shared" si="755"/>
        <v>1.7674783974862531</v>
      </c>
      <c r="AH910" s="9">
        <f t="shared" si="756"/>
        <v>8.8373919874312659</v>
      </c>
      <c r="AI910" s="6">
        <f t="shared" si="757"/>
        <v>1.8558523173605659</v>
      </c>
      <c r="AJ910" s="6">
        <f t="shared" si="758"/>
        <v>0</v>
      </c>
      <c r="AK910" s="6">
        <f t="shared" si="759"/>
        <v>0.2065760027543467</v>
      </c>
      <c r="AL910" s="6">
        <f t="shared" si="760"/>
        <v>2.1209740769835035</v>
      </c>
      <c r="AM910" s="6">
        <f t="shared" si="761"/>
        <v>0</v>
      </c>
      <c r="AN910" s="6">
        <f t="shared" si="762"/>
        <v>4.7512480633499745</v>
      </c>
      <c r="AO910" s="32">
        <v>1357.8666666666666</v>
      </c>
      <c r="AP910" s="32">
        <v>8.8166666666666664</v>
      </c>
      <c r="AQ910" s="32">
        <v>290.45</v>
      </c>
      <c r="AR910" s="32">
        <v>1657.1333333333332</v>
      </c>
      <c r="AS910" s="40">
        <v>141</v>
      </c>
      <c r="AT910" s="40">
        <v>88</v>
      </c>
      <c r="AU910" s="40">
        <v>29</v>
      </c>
      <c r="AV910" s="40">
        <v>43</v>
      </c>
      <c r="AW910" s="40">
        <v>27</v>
      </c>
      <c r="AX910" s="9">
        <f t="shared" si="763"/>
        <v>5.1052017540330699</v>
      </c>
      <c r="AY910" s="9">
        <f t="shared" si="764"/>
        <v>3.186225208190852</v>
      </c>
      <c r="AZ910" s="9">
        <f t="shared" si="765"/>
        <v>1.0500060345174398</v>
      </c>
      <c r="BA910" s="9">
        <f t="shared" si="766"/>
        <v>1.5569054994568936</v>
      </c>
      <c r="BB910" s="9">
        <f t="shared" si="767"/>
        <v>0.97759182524037491</v>
      </c>
      <c r="BC910" s="9">
        <f t="shared" si="768"/>
        <v>16.559349593495934</v>
      </c>
      <c r="BD910" s="9">
        <f t="shared" si="769"/>
        <v>3.5420731707317072</v>
      </c>
      <c r="BE910" s="9">
        <f t="shared" si="770"/>
        <v>0.10752032520325203</v>
      </c>
      <c r="BF910" s="3">
        <v>42</v>
      </c>
      <c r="BG910" s="3">
        <v>0</v>
      </c>
      <c r="BH910" s="3">
        <v>1</v>
      </c>
      <c r="BI910" s="3">
        <v>43</v>
      </c>
      <c r="BJ910" s="3">
        <v>48</v>
      </c>
      <c r="BK910" s="3">
        <v>0</v>
      </c>
      <c r="BL910" s="3">
        <v>23</v>
      </c>
      <c r="BM910" s="3">
        <v>71</v>
      </c>
      <c r="BN910" s="34">
        <f t="shared" si="745"/>
        <v>49.766067640794439</v>
      </c>
      <c r="BO910" s="34">
        <f t="shared" si="746"/>
        <v>60.062840617284195</v>
      </c>
      <c r="BP910" s="34">
        <v>1.304190106583379</v>
      </c>
      <c r="BQ910" s="34">
        <v>-0.28718957334769674</v>
      </c>
      <c r="BR910" s="34">
        <v>-0.42808199080832077</v>
      </c>
      <c r="BS910" s="34">
        <v>-0.74305393651956275</v>
      </c>
      <c r="BT910" s="34">
        <v>0</v>
      </c>
      <c r="BU910" s="34">
        <f t="shared" si="747"/>
        <v>-0.15413539409220134</v>
      </c>
      <c r="BV910" s="34">
        <f t="shared" si="748"/>
        <v>-0.18602654474659214</v>
      </c>
      <c r="BW910" s="34">
        <v>28.369007595086639</v>
      </c>
      <c r="BX910" s="34">
        <v>0.26466466898660029</v>
      </c>
      <c r="BY910" s="34">
        <v>15.974711539708593</v>
      </c>
      <c r="BZ910" s="34">
        <v>5.3118192311048089</v>
      </c>
      <c r="CA910" s="34">
        <f t="shared" si="749"/>
        <v>49.92020303488664</v>
      </c>
      <c r="CB910" s="34">
        <f t="shared" si="750"/>
        <v>60.248867162030791</v>
      </c>
      <c r="CC910" s="15">
        <v>68</v>
      </c>
      <c r="CD910" s="7">
        <v>2550395</v>
      </c>
      <c r="CE910" s="68">
        <f t="shared" si="771"/>
        <v>2550395</v>
      </c>
      <c r="CF910" s="9">
        <v>25.1</v>
      </c>
      <c r="CG910" s="9">
        <v>37.799999999999997</v>
      </c>
      <c r="CH910" s="9">
        <v>-10.1</v>
      </c>
      <c r="CI910" s="9">
        <v>-1.5</v>
      </c>
      <c r="CJ910" s="9">
        <f t="shared" si="734"/>
        <v>-1.5334287466775711</v>
      </c>
      <c r="CK910" s="9">
        <v>2.7</v>
      </c>
      <c r="CL910" s="9">
        <f t="shared" si="735"/>
        <v>2.7601717440196283</v>
      </c>
      <c r="CM910" s="9">
        <v>1.2</v>
      </c>
      <c r="CN910" t="s">
        <v>1233</v>
      </c>
      <c r="CO910" t="s">
        <v>1234</v>
      </c>
      <c r="CP910" t="s">
        <v>3102</v>
      </c>
      <c r="CQ910" t="s">
        <v>2400</v>
      </c>
      <c r="CR910">
        <v>72</v>
      </c>
      <c r="CS910">
        <v>187</v>
      </c>
      <c r="CT910">
        <v>55</v>
      </c>
      <c r="CU910" t="s">
        <v>3402</v>
      </c>
      <c r="CV910" t="s">
        <v>2382</v>
      </c>
      <c r="CW910">
        <v>0</v>
      </c>
      <c r="CX910">
        <v>0</v>
      </c>
      <c r="CY910">
        <v>0</v>
      </c>
      <c r="CZ910" s="71"/>
      <c r="DA910">
        <v>0</v>
      </c>
    </row>
    <row r="911" spans="1:105" x14ac:dyDescent="0.2">
      <c r="A911" s="44" t="s">
        <v>2372</v>
      </c>
      <c r="B911" s="43" t="s">
        <v>963</v>
      </c>
      <c r="C911" s="43" t="s">
        <v>963</v>
      </c>
      <c r="D911" s="82" t="s">
        <v>963</v>
      </c>
      <c r="E911" s="42" t="str">
        <f t="shared" si="742"/>
        <v xml:space="preserve">Schultz, Nick </v>
      </c>
      <c r="F911" s="42" t="s">
        <v>521</v>
      </c>
      <c r="G911" s="45" t="s">
        <v>2374</v>
      </c>
      <c r="H911" s="43">
        <v>81</v>
      </c>
      <c r="I911" s="64">
        <v>2</v>
      </c>
      <c r="J911" s="64">
        <v>13</v>
      </c>
      <c r="K911" s="64">
        <v>15</v>
      </c>
      <c r="L911" s="43">
        <v>9</v>
      </c>
      <c r="M911">
        <v>42</v>
      </c>
      <c r="N911">
        <v>52</v>
      </c>
      <c r="O911" s="4">
        <f t="shared" si="743"/>
        <v>3.8461538461538464E-2</v>
      </c>
      <c r="Q911">
        <v>0</v>
      </c>
      <c r="R911">
        <v>0</v>
      </c>
      <c r="S911">
        <v>0</v>
      </c>
      <c r="T911">
        <v>0</v>
      </c>
      <c r="U911" s="4">
        <f t="shared" si="744"/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2</v>
      </c>
      <c r="AB911">
        <v>12</v>
      </c>
      <c r="AC911" s="9">
        <f t="shared" si="751"/>
        <v>0</v>
      </c>
      <c r="AD911" s="9">
        <f t="shared" si="752"/>
        <v>0</v>
      </c>
      <c r="AE911" s="9">
        <f t="shared" si="753"/>
        <v>0</v>
      </c>
      <c r="AF911" s="9">
        <f t="shared" si="754"/>
        <v>1.097226455348979</v>
      </c>
      <c r="AG911" s="9">
        <f t="shared" si="755"/>
        <v>1.777602212127197</v>
      </c>
      <c r="AH911" s="9">
        <f t="shared" si="756"/>
        <v>10.665613272763183</v>
      </c>
      <c r="AI911" s="58">
        <f t="shared" si="757"/>
        <v>2.4442030416748959</v>
      </c>
      <c r="AJ911" s="58">
        <f t="shared" si="758"/>
        <v>0</v>
      </c>
      <c r="AK911" s="58">
        <f t="shared" si="759"/>
        <v>0.65833587320938736</v>
      </c>
      <c r="AL911" s="58">
        <f t="shared" si="760"/>
        <v>2.1775627098558163</v>
      </c>
      <c r="AM911" s="58">
        <f t="shared" si="761"/>
        <v>0</v>
      </c>
      <c r="AN911" s="58">
        <f t="shared" si="762"/>
        <v>5.4861322767448941</v>
      </c>
      <c r="AO911" s="56">
        <v>1350.1333333333334</v>
      </c>
      <c r="AP911" s="56">
        <v>10.616666666666667</v>
      </c>
      <c r="AQ911" s="56">
        <v>273.41666666666669</v>
      </c>
      <c r="AR911" s="57">
        <f>SUM(AO911:AQ911)</f>
        <v>1634.1666666666667</v>
      </c>
      <c r="AS911">
        <v>147</v>
      </c>
      <c r="AT911">
        <v>101</v>
      </c>
      <c r="AU911">
        <v>40</v>
      </c>
      <c r="AV911">
        <v>37</v>
      </c>
      <c r="AW911">
        <v>20</v>
      </c>
      <c r="AX911" s="9">
        <f t="shared" si="763"/>
        <v>5.3972463029066802</v>
      </c>
      <c r="AY911" s="9">
        <f t="shared" si="764"/>
        <v>3.7083120856705758</v>
      </c>
      <c r="AZ911" s="9">
        <f t="shared" si="765"/>
        <v>1.4686384497705252</v>
      </c>
      <c r="BA911" s="9">
        <f t="shared" si="766"/>
        <v>1.3584905660377358</v>
      </c>
      <c r="BB911" s="9">
        <f t="shared" si="767"/>
        <v>0.73431922488526258</v>
      </c>
      <c r="BC911" s="33">
        <f t="shared" si="768"/>
        <v>16.668312757201647</v>
      </c>
      <c r="BD911" s="33">
        <f t="shared" si="769"/>
        <v>3.3755144032921813</v>
      </c>
      <c r="BE911" s="33">
        <f t="shared" si="770"/>
        <v>0.13106995884773665</v>
      </c>
      <c r="BF911" s="42">
        <f>BI911-BG911-BH911</f>
        <v>55</v>
      </c>
      <c r="BG911" s="43">
        <v>0</v>
      </c>
      <c r="BH911" s="43">
        <v>3</v>
      </c>
      <c r="BI911" s="43">
        <v>58</v>
      </c>
      <c r="BJ911" s="42">
        <f>BM911-BK911-BL911</f>
        <v>49</v>
      </c>
      <c r="BK911" s="43">
        <v>0</v>
      </c>
      <c r="BL911" s="43">
        <v>25</v>
      </c>
      <c r="BM911" s="43">
        <v>74</v>
      </c>
      <c r="BN911" s="34">
        <f t="shared" si="745"/>
        <v>64.902510504177656</v>
      </c>
      <c r="BO911" s="34">
        <f t="shared" si="746"/>
        <v>79.431935344225593</v>
      </c>
      <c r="BP911" s="33">
        <v>3.5394754004362943</v>
      </c>
      <c r="BQ911" s="33">
        <v>-0.44411717754541941</v>
      </c>
      <c r="BR911" s="33">
        <v>-0.37803627534743672</v>
      </c>
      <c r="BS911" s="33">
        <v>3.1272506147989307E-2</v>
      </c>
      <c r="BT911" s="33">
        <v>0</v>
      </c>
      <c r="BU911" s="9">
        <f t="shared" si="747"/>
        <v>2.7485944536914273</v>
      </c>
      <c r="BV911" s="34">
        <f t="shared" si="748"/>
        <v>3.3639095812643678</v>
      </c>
      <c r="BW911" s="33">
        <v>34.174732746980247</v>
      </c>
      <c r="BX911" s="33">
        <v>0.4315252035036421</v>
      </c>
      <c r="BY911" s="33">
        <v>19.181874956605856</v>
      </c>
      <c r="BZ911" s="33">
        <v>8.3657831433964756</v>
      </c>
      <c r="CA911" s="9">
        <f t="shared" si="749"/>
        <v>62.153916050486224</v>
      </c>
      <c r="CB911" s="34">
        <f t="shared" si="750"/>
        <v>76.068025762961199</v>
      </c>
      <c r="CC911" s="47">
        <v>65.810051000000001</v>
      </c>
      <c r="CD911">
        <v>2907152</v>
      </c>
      <c r="CE911" s="68">
        <f t="shared" si="771"/>
        <v>2943042.7654320989</v>
      </c>
      <c r="CF911" s="62">
        <v>26.3</v>
      </c>
      <c r="CG911" s="62">
        <v>38.700000000000003</v>
      </c>
      <c r="CH911" s="62">
        <v>5.7</v>
      </c>
      <c r="CI911" s="62">
        <v>-0.6</v>
      </c>
      <c r="CJ911" s="63">
        <f t="shared" si="734"/>
        <v>-0.62558648733187361</v>
      </c>
      <c r="CK911" s="62">
        <v>5.2</v>
      </c>
      <c r="CL911" s="63">
        <f t="shared" si="735"/>
        <v>5.4217495568762377</v>
      </c>
      <c r="CM911" s="62">
        <v>4.7</v>
      </c>
      <c r="CN911" t="s">
        <v>1822</v>
      </c>
      <c r="CO911" t="s">
        <v>1234</v>
      </c>
      <c r="CP911" t="s">
        <v>3102</v>
      </c>
      <c r="CQ911" t="s">
        <v>2400</v>
      </c>
      <c r="CR911">
        <v>73</v>
      </c>
      <c r="CS911">
        <v>200</v>
      </c>
      <c r="CT911">
        <v>55</v>
      </c>
      <c r="CU911" t="s">
        <v>3402</v>
      </c>
      <c r="CZ911" s="72">
        <v>1850000</v>
      </c>
      <c r="DA911">
        <v>0</v>
      </c>
    </row>
    <row r="912" spans="1:105" x14ac:dyDescent="0.2">
      <c r="A912" s="38" t="s">
        <v>2452</v>
      </c>
      <c r="B912" t="s">
        <v>971</v>
      </c>
      <c r="C912" t="s">
        <v>954</v>
      </c>
      <c r="D912" t="s">
        <v>963</v>
      </c>
      <c r="E912" t="str">
        <f t="shared" si="742"/>
        <v xml:space="preserve">Nolan, Owen </v>
      </c>
      <c r="F912" t="s">
        <v>396</v>
      </c>
      <c r="G912" t="s">
        <v>1528</v>
      </c>
      <c r="H912">
        <v>76</v>
      </c>
      <c r="I912">
        <v>16</v>
      </c>
      <c r="J912">
        <v>24</v>
      </c>
      <c r="K912">
        <f>I912+J912</f>
        <v>40</v>
      </c>
      <c r="L912">
        <v>-2</v>
      </c>
      <c r="M912">
        <v>56</v>
      </c>
      <c r="N912">
        <v>154</v>
      </c>
      <c r="O912" s="4">
        <f t="shared" si="743"/>
        <v>0.1038961038961039</v>
      </c>
      <c r="P912">
        <v>1616</v>
      </c>
      <c r="Q912">
        <v>1</v>
      </c>
      <c r="R912">
        <v>0</v>
      </c>
      <c r="S912">
        <v>125</v>
      </c>
      <c r="T912">
        <v>113</v>
      </c>
      <c r="U912" s="4">
        <f t="shared" si="744"/>
        <v>0.52521008403361347</v>
      </c>
      <c r="V912" s="40">
        <v>5.5</v>
      </c>
      <c r="W912">
        <v>2</v>
      </c>
      <c r="X912">
        <v>10</v>
      </c>
      <c r="Y912">
        <v>3</v>
      </c>
      <c r="Z912">
        <v>0</v>
      </c>
      <c r="AA912">
        <f>I912-W912-Y912</f>
        <v>11</v>
      </c>
      <c r="AB912">
        <f>J912-X912-Z912</f>
        <v>14</v>
      </c>
      <c r="AC912" s="9">
        <f t="shared" si="751"/>
        <v>2.9828486204325131</v>
      </c>
      <c r="AD912" s="9">
        <f t="shared" si="752"/>
        <v>14.914243102162564</v>
      </c>
      <c r="AE912" s="9">
        <f t="shared" si="753"/>
        <v>6.2871114215857489</v>
      </c>
      <c r="AF912" s="9">
        <f t="shared" si="754"/>
        <v>0</v>
      </c>
      <c r="AG912" s="9">
        <f t="shared" si="755"/>
        <v>15.950055382136741</v>
      </c>
      <c r="AH912" s="9">
        <f t="shared" si="756"/>
        <v>20.300070486355853</v>
      </c>
      <c r="AI912" s="6">
        <f t="shared" si="757"/>
        <v>2.5375088107944812</v>
      </c>
      <c r="AJ912" s="6">
        <f t="shared" si="758"/>
        <v>5.9656972408650262</v>
      </c>
      <c r="AK912" s="6">
        <f t="shared" si="759"/>
        <v>1.2574222843171499</v>
      </c>
      <c r="AL912" s="6">
        <f t="shared" si="760"/>
        <v>2.6100090625314669</v>
      </c>
      <c r="AM912" s="6">
        <f t="shared" si="761"/>
        <v>0.89485458612975388</v>
      </c>
      <c r="AN912" s="6">
        <f t="shared" si="762"/>
        <v>5.8679706601466988</v>
      </c>
      <c r="AO912" s="32">
        <v>827.58333333333348</v>
      </c>
      <c r="AP912" s="32">
        <v>201.15</v>
      </c>
      <c r="AQ912" s="32">
        <v>143.15</v>
      </c>
      <c r="AR912" s="32">
        <v>1171.8833333333334</v>
      </c>
      <c r="AS912" s="40">
        <v>19</v>
      </c>
      <c r="AT912" s="40">
        <v>49</v>
      </c>
      <c r="AU912" s="40">
        <v>41</v>
      </c>
      <c r="AV912" s="40">
        <v>29</v>
      </c>
      <c r="AW912" s="40">
        <v>30</v>
      </c>
      <c r="AX912" s="9">
        <f t="shared" si="763"/>
        <v>0.97279308236030304</v>
      </c>
      <c r="AY912" s="9">
        <f t="shared" si="764"/>
        <v>2.5087821597713083</v>
      </c>
      <c r="AZ912" s="9">
        <f t="shared" si="765"/>
        <v>2.0991850724617067</v>
      </c>
      <c r="BA912" s="9">
        <f t="shared" si="766"/>
        <v>1.4847894414973046</v>
      </c>
      <c r="BB912" s="9">
        <f t="shared" si="767"/>
        <v>1.535989077411005</v>
      </c>
      <c r="BC912" s="9">
        <f t="shared" si="768"/>
        <v>10.889254385964914</v>
      </c>
      <c r="BD912" s="9">
        <f t="shared" si="769"/>
        <v>1.8835526315789475</v>
      </c>
      <c r="BE912" s="9">
        <f t="shared" si="770"/>
        <v>2.6467105263157897</v>
      </c>
      <c r="BF912" s="3">
        <v>35</v>
      </c>
      <c r="BG912" s="3">
        <v>20</v>
      </c>
      <c r="BH912" s="3">
        <v>3</v>
      </c>
      <c r="BI912" s="3">
        <v>58</v>
      </c>
      <c r="BJ912" s="3">
        <v>36</v>
      </c>
      <c r="BK912" s="3">
        <v>3</v>
      </c>
      <c r="BL912" s="3">
        <v>14</v>
      </c>
      <c r="BM912" s="3">
        <v>53</v>
      </c>
      <c r="BN912" s="34">
        <f t="shared" si="745"/>
        <v>42.906477174507756</v>
      </c>
      <c r="BO912" s="34">
        <f t="shared" si="746"/>
        <v>73.226533655809462</v>
      </c>
      <c r="BP912" s="34">
        <v>14.225861632565735</v>
      </c>
      <c r="BQ912" s="34">
        <v>2.4934832069613737</v>
      </c>
      <c r="BR912" s="34">
        <v>4.081982301435199E-2</v>
      </c>
      <c r="BS912" s="34">
        <v>5.3182997252443105</v>
      </c>
      <c r="BT912" s="34">
        <v>-0.59201308371666328</v>
      </c>
      <c r="BU912" s="34">
        <f t="shared" si="747"/>
        <v>21.48645130406911</v>
      </c>
      <c r="BV912" s="34">
        <f t="shared" si="748"/>
        <v>36.669949461526222</v>
      </c>
      <c r="BW912" s="34">
        <v>10.399451772058979</v>
      </c>
      <c r="BX912" s="34">
        <v>0.13896317598761293</v>
      </c>
      <c r="BY912" s="34">
        <v>12.102608813094388</v>
      </c>
      <c r="BZ912" s="34">
        <v>-1.2209978907023316</v>
      </c>
      <c r="CA912" s="34">
        <f t="shared" si="749"/>
        <v>21.420025870438646</v>
      </c>
      <c r="CB912" s="34">
        <f t="shared" si="750"/>
        <v>36.556584194283239</v>
      </c>
      <c r="CC912" s="15">
        <v>41</v>
      </c>
      <c r="CD912" s="7">
        <v>1639390</v>
      </c>
      <c r="CE912" s="68">
        <f t="shared" si="771"/>
        <v>1768815.5263157897</v>
      </c>
      <c r="CF912" s="9">
        <v>24.8</v>
      </c>
      <c r="CG912" s="9">
        <v>22.5</v>
      </c>
      <c r="CH912" s="9">
        <v>9.6</v>
      </c>
      <c r="CI912" s="9">
        <v>3</v>
      </c>
      <c r="CJ912" s="9">
        <f t="shared" si="734"/>
        <v>3.9573050752437586</v>
      </c>
      <c r="CK912" s="9">
        <v>2.7</v>
      </c>
      <c r="CL912" s="9">
        <f t="shared" si="735"/>
        <v>3.5615745677193833</v>
      </c>
      <c r="CM912" s="9">
        <v>5.7</v>
      </c>
      <c r="CN912" t="s">
        <v>3509</v>
      </c>
      <c r="CO912" t="s">
        <v>3510</v>
      </c>
      <c r="CQ912" t="s">
        <v>3511</v>
      </c>
      <c r="CR912">
        <v>73</v>
      </c>
      <c r="CS912">
        <v>215</v>
      </c>
      <c r="CT912">
        <v>11</v>
      </c>
      <c r="CU912" t="s">
        <v>3401</v>
      </c>
      <c r="CV912" t="s">
        <v>2382</v>
      </c>
      <c r="CW912">
        <v>1</v>
      </c>
      <c r="CX912">
        <v>0</v>
      </c>
      <c r="CY912">
        <v>0</v>
      </c>
      <c r="CZ912" s="70"/>
      <c r="DA912">
        <v>0</v>
      </c>
    </row>
    <row r="913" spans="1:105" s="18" customFormat="1" x14ac:dyDescent="0.2">
      <c r="A913" s="44" t="s">
        <v>2372</v>
      </c>
      <c r="B913" s="43" t="s">
        <v>971</v>
      </c>
      <c r="C913" s="43" t="s">
        <v>954</v>
      </c>
      <c r="D913" s="42" t="s">
        <v>963</v>
      </c>
      <c r="E913" s="42" t="str">
        <f t="shared" si="742"/>
        <v xml:space="preserve">Nolan, Owen </v>
      </c>
      <c r="F913" s="42" t="s">
        <v>396</v>
      </c>
      <c r="G913" s="45" t="s">
        <v>1528</v>
      </c>
      <c r="H913" s="43">
        <v>77</v>
      </c>
      <c r="I913" s="64">
        <v>16</v>
      </c>
      <c r="J913" s="64">
        <v>16</v>
      </c>
      <c r="K913" s="64">
        <v>32</v>
      </c>
      <c r="L913" s="43">
        <v>6</v>
      </c>
      <c r="M913">
        <v>71</v>
      </c>
      <c r="N913">
        <v>163</v>
      </c>
      <c r="O913" s="4">
        <f t="shared" si="743"/>
        <v>9.815950920245399E-2</v>
      </c>
      <c r="P913"/>
      <c r="Q913">
        <v>3</v>
      </c>
      <c r="R913">
        <v>0</v>
      </c>
      <c r="S913">
        <v>181</v>
      </c>
      <c r="T913">
        <v>165</v>
      </c>
      <c r="U913" s="4">
        <f t="shared" si="744"/>
        <v>0.52312138728323698</v>
      </c>
      <c r="V913">
        <v>7.7</v>
      </c>
      <c r="W913">
        <v>1</v>
      </c>
      <c r="X913">
        <v>5</v>
      </c>
      <c r="Y913">
        <v>1</v>
      </c>
      <c r="Z913">
        <v>0</v>
      </c>
      <c r="AA913">
        <v>14</v>
      </c>
      <c r="AB913">
        <v>11</v>
      </c>
      <c r="AC913" s="9">
        <f t="shared" si="751"/>
        <v>1.8440733531400471</v>
      </c>
      <c r="AD913" s="9">
        <f t="shared" si="752"/>
        <v>9.2203667657002359</v>
      </c>
      <c r="AE913" s="9">
        <f t="shared" si="753"/>
        <v>2.0922933860281296</v>
      </c>
      <c r="AF913" s="9">
        <f t="shared" si="754"/>
        <v>0</v>
      </c>
      <c r="AG913" s="9">
        <f t="shared" si="755"/>
        <v>17.347009017691196</v>
      </c>
      <c r="AH913" s="9">
        <f t="shared" si="756"/>
        <v>13.629792799614512</v>
      </c>
      <c r="AI913" s="58">
        <f t="shared" si="757"/>
        <v>2.3542369381152337</v>
      </c>
      <c r="AJ913" s="58">
        <f t="shared" si="758"/>
        <v>3.6881467062800946</v>
      </c>
      <c r="AK913" s="58">
        <f t="shared" si="759"/>
        <v>1.2553760316168778</v>
      </c>
      <c r="AL913" s="58">
        <f t="shared" si="760"/>
        <v>2.1064225235767879</v>
      </c>
      <c r="AM913" s="58">
        <f t="shared" si="761"/>
        <v>0.36881467062800938</v>
      </c>
      <c r="AN913" s="58">
        <f t="shared" si="762"/>
        <v>7.1137975124956414</v>
      </c>
      <c r="AO913" s="56">
        <v>968.4666666666667</v>
      </c>
      <c r="AP913" s="56">
        <v>162.68333333333334</v>
      </c>
      <c r="AQ913" s="56">
        <v>143.38333333333333</v>
      </c>
      <c r="AR913" s="57">
        <f>SUM(AO913:AQ913)</f>
        <v>1274.5333333333333</v>
      </c>
      <c r="AS913">
        <v>22</v>
      </c>
      <c r="AT913">
        <v>86</v>
      </c>
      <c r="AU913">
        <v>66</v>
      </c>
      <c r="AV913">
        <v>50</v>
      </c>
      <c r="AW913">
        <v>44</v>
      </c>
      <c r="AX913" s="9">
        <f t="shared" si="763"/>
        <v>1.0356731875719216</v>
      </c>
      <c r="AY913" s="9">
        <f t="shared" si="764"/>
        <v>4.0485406423266026</v>
      </c>
      <c r="AZ913" s="9">
        <f t="shared" si="765"/>
        <v>3.1070195627157653</v>
      </c>
      <c r="BA913" s="9">
        <f t="shared" si="766"/>
        <v>2.3538026990270948</v>
      </c>
      <c r="BB913" s="9">
        <f t="shared" si="767"/>
        <v>2.0713463751438432</v>
      </c>
      <c r="BC913" s="33">
        <f t="shared" si="768"/>
        <v>12.577489177489177</v>
      </c>
      <c r="BD913" s="33">
        <f t="shared" si="769"/>
        <v>1.8621212121212121</v>
      </c>
      <c r="BE913" s="33">
        <f t="shared" si="770"/>
        <v>2.1127705627705629</v>
      </c>
      <c r="BF913" s="42">
        <f>BI913-BG913-BH913</f>
        <v>38</v>
      </c>
      <c r="BG913" s="43">
        <v>10</v>
      </c>
      <c r="BH913" s="43">
        <v>3</v>
      </c>
      <c r="BI913" s="43">
        <v>51</v>
      </c>
      <c r="BJ913" s="42">
        <f>BM913-BK913-BL913</f>
        <v>34</v>
      </c>
      <c r="BK913" s="43">
        <v>1</v>
      </c>
      <c r="BL913" s="43">
        <v>17</v>
      </c>
      <c r="BM913" s="43">
        <v>52</v>
      </c>
      <c r="BN913" s="34">
        <f t="shared" si="745"/>
        <v>28.729749721368712</v>
      </c>
      <c r="BO913" s="34">
        <f t="shared" si="746"/>
        <v>45.082774957687064</v>
      </c>
      <c r="BP913" s="33">
        <v>20.416569495303509</v>
      </c>
      <c r="BQ913" s="33">
        <v>-1.7403899085004895</v>
      </c>
      <c r="BR913" s="33">
        <v>-2.2815118165119319</v>
      </c>
      <c r="BS913" s="33">
        <v>1.2160557944762376</v>
      </c>
      <c r="BT913" s="33">
        <v>-1.9165265307041988</v>
      </c>
      <c r="BU913" s="9">
        <f t="shared" si="747"/>
        <v>15.694197034063125</v>
      </c>
      <c r="BV913" s="34">
        <f t="shared" si="748"/>
        <v>24.627362225227209</v>
      </c>
      <c r="BW913" s="33">
        <v>12.773826918687828</v>
      </c>
      <c r="BX913" s="33">
        <v>0.54700963776747602</v>
      </c>
      <c r="BY913" s="33">
        <v>5.7775892739710395</v>
      </c>
      <c r="BZ913" s="33">
        <v>-6.0628731431207532</v>
      </c>
      <c r="CA913" s="9">
        <f t="shared" si="749"/>
        <v>13.035552687305589</v>
      </c>
      <c r="CB913" s="34">
        <f t="shared" si="750"/>
        <v>20.455412732459862</v>
      </c>
      <c r="CC913" s="47">
        <v>55.456004999999998</v>
      </c>
      <c r="CD913">
        <v>2331911</v>
      </c>
      <c r="CE913" s="68">
        <f t="shared" si="771"/>
        <v>2483333.7922077924</v>
      </c>
      <c r="CF913" s="62">
        <v>23</v>
      </c>
      <c r="CG913" s="62">
        <v>24.8</v>
      </c>
      <c r="CH913" s="62">
        <v>2.5</v>
      </c>
      <c r="CI913" s="62">
        <v>2.2000000000000002</v>
      </c>
      <c r="CJ913" s="63">
        <f t="shared" si="734"/>
        <v>2.7837530051879038</v>
      </c>
      <c r="CK913" s="62">
        <v>2.1</v>
      </c>
      <c r="CL913" s="63">
        <f t="shared" si="735"/>
        <v>2.6572187776793625</v>
      </c>
      <c r="CM913" s="62">
        <v>3.8</v>
      </c>
      <c r="CN913" t="s">
        <v>632</v>
      </c>
      <c r="CO913" t="s">
        <v>3510</v>
      </c>
      <c r="CP913"/>
      <c r="CQ913" t="s">
        <v>3511</v>
      </c>
      <c r="CR913">
        <v>73</v>
      </c>
      <c r="CS913">
        <v>214</v>
      </c>
      <c r="CT913">
        <v>11</v>
      </c>
      <c r="CU913" t="s">
        <v>3401</v>
      </c>
      <c r="CV913"/>
      <c r="CW913"/>
      <c r="CX913"/>
      <c r="CY913"/>
      <c r="CZ913" s="72">
        <v>2000000</v>
      </c>
      <c r="DA913">
        <v>0</v>
      </c>
    </row>
    <row r="914" spans="1:105" x14ac:dyDescent="0.2">
      <c r="A914" s="38" t="s">
        <v>2452</v>
      </c>
      <c r="B914" t="s">
        <v>952</v>
      </c>
      <c r="D914" s="82" t="s">
        <v>963</v>
      </c>
      <c r="E914" t="str">
        <f t="shared" si="742"/>
        <v xml:space="preserve">Kalus, Petr </v>
      </c>
      <c r="F914" t="s">
        <v>1430</v>
      </c>
      <c r="G914" t="s">
        <v>1528</v>
      </c>
      <c r="H914">
        <v>9</v>
      </c>
      <c r="I914">
        <v>4</v>
      </c>
      <c r="J914">
        <v>1</v>
      </c>
      <c r="K914">
        <f>I914+J914</f>
        <v>5</v>
      </c>
      <c r="L914">
        <v>0</v>
      </c>
      <c r="M914">
        <v>6</v>
      </c>
      <c r="N914">
        <v>8</v>
      </c>
      <c r="O914" s="4">
        <f t="shared" si="743"/>
        <v>0.5</v>
      </c>
      <c r="P914">
        <v>131</v>
      </c>
      <c r="Q914">
        <v>0</v>
      </c>
      <c r="R914">
        <v>0</v>
      </c>
      <c r="S914">
        <v>0</v>
      </c>
      <c r="T914">
        <v>0</v>
      </c>
      <c r="U914" s="4">
        <f t="shared" si="744"/>
        <v>0</v>
      </c>
      <c r="V914" s="40">
        <v>0</v>
      </c>
      <c r="W914">
        <v>1</v>
      </c>
      <c r="X914">
        <v>0</v>
      </c>
      <c r="Y914">
        <v>0</v>
      </c>
      <c r="Z914">
        <v>0</v>
      </c>
      <c r="AA914">
        <f>I914-W914-Y914</f>
        <v>3</v>
      </c>
      <c r="AB914">
        <f>J914-X914-Z914</f>
        <v>1</v>
      </c>
      <c r="AC914" s="9">
        <f t="shared" si="751"/>
        <v>20.202020202020201</v>
      </c>
      <c r="AD914" s="9">
        <f t="shared" si="752"/>
        <v>0</v>
      </c>
      <c r="AE914" s="9">
        <f t="shared" si="753"/>
        <v>0</v>
      </c>
      <c r="AF914" s="9">
        <f t="shared" si="754"/>
        <v>0</v>
      </c>
      <c r="AG914" s="9">
        <f t="shared" si="755"/>
        <v>41.658630665380905</v>
      </c>
      <c r="AH914" s="9">
        <f t="shared" si="756"/>
        <v>13.886210221793634</v>
      </c>
      <c r="AI914" s="6">
        <f t="shared" si="757"/>
        <v>2.7772420443587267</v>
      </c>
      <c r="AJ914" s="6">
        <f t="shared" si="758"/>
        <v>4.0404040404040407</v>
      </c>
      <c r="AK914" s="6">
        <f t="shared" si="759"/>
        <v>0</v>
      </c>
      <c r="AL914" s="6">
        <f t="shared" si="760"/>
        <v>2.7772420443587267</v>
      </c>
      <c r="AM914" s="6">
        <f t="shared" si="761"/>
        <v>0</v>
      </c>
      <c r="AN914" s="6">
        <f t="shared" si="762"/>
        <v>0</v>
      </c>
      <c r="AO914" s="32">
        <v>86.416666666666671</v>
      </c>
      <c r="AP914" s="32">
        <v>14.85</v>
      </c>
      <c r="AQ914" s="32">
        <v>0.15</v>
      </c>
      <c r="AR914" s="32">
        <v>101.41666666666667</v>
      </c>
      <c r="AS914" s="40">
        <v>3</v>
      </c>
      <c r="AT914" s="40">
        <v>13</v>
      </c>
      <c r="AU914" s="40">
        <v>4</v>
      </c>
      <c r="AV914" s="40">
        <v>3</v>
      </c>
      <c r="AW914" s="40">
        <v>3</v>
      </c>
      <c r="AX914" s="9">
        <f t="shared" si="763"/>
        <v>1.7748562037797861</v>
      </c>
      <c r="AY914" s="9">
        <f t="shared" si="764"/>
        <v>7.6910435497124068</v>
      </c>
      <c r="AZ914" s="9">
        <f t="shared" si="765"/>
        <v>2.3664749383730483</v>
      </c>
      <c r="BA914" s="9">
        <f t="shared" si="766"/>
        <v>1.7748562037797861</v>
      </c>
      <c r="BB914" s="9">
        <f t="shared" si="767"/>
        <v>1.7748562037797861</v>
      </c>
      <c r="BC914" s="9">
        <f t="shared" si="768"/>
        <v>9.601851851851853</v>
      </c>
      <c r="BD914" s="9">
        <f t="shared" si="769"/>
        <v>1.6666666666666666E-2</v>
      </c>
      <c r="BE914" s="9">
        <f t="shared" si="770"/>
        <v>1.65</v>
      </c>
      <c r="BF914" s="3">
        <v>4</v>
      </c>
      <c r="BG914" s="3">
        <v>1</v>
      </c>
      <c r="BH914" s="3">
        <v>0</v>
      </c>
      <c r="BI914" s="3">
        <v>5</v>
      </c>
      <c r="BJ914" s="3">
        <v>4</v>
      </c>
      <c r="BK914" s="3">
        <v>0</v>
      </c>
      <c r="BL914" s="3">
        <v>0</v>
      </c>
      <c r="BM914" s="3">
        <v>4</v>
      </c>
      <c r="BN914" s="34">
        <f t="shared" si="745"/>
        <v>6.7510235095440168</v>
      </c>
      <c r="BO914" s="34">
        <f t="shared" si="746"/>
        <v>133.13439953085981</v>
      </c>
      <c r="BP914" s="34">
        <v>5.4276991093520541</v>
      </c>
      <c r="BQ914" s="34">
        <v>1.3526013937665526</v>
      </c>
      <c r="BR914" s="34">
        <v>2.5538522033223605E-2</v>
      </c>
      <c r="BS914" s="34">
        <v>-2.0430429358192941E-3</v>
      </c>
      <c r="BT914" s="34">
        <v>0</v>
      </c>
      <c r="BU914" s="34">
        <f t="shared" si="747"/>
        <v>6.8037959822160117</v>
      </c>
      <c r="BV914" s="34">
        <f t="shared" si="748"/>
        <v>134.17510564764527</v>
      </c>
      <c r="BW914" s="34">
        <v>0.65124023630088201</v>
      </c>
      <c r="BX914" s="34">
        <v>5.8410043593659068E-2</v>
      </c>
      <c r="BY914" s="34">
        <v>1.7020088120411815E-2</v>
      </c>
      <c r="BZ914" s="34">
        <v>-0.77944284068694814</v>
      </c>
      <c r="CA914" s="34">
        <f t="shared" si="749"/>
        <v>-5.2772472671995252E-2</v>
      </c>
      <c r="CB914" s="34">
        <f t="shared" si="750"/>
        <v>-1.0407061167854446</v>
      </c>
      <c r="CE914" s="68">
        <f t="shared" si="771"/>
        <v>165000</v>
      </c>
      <c r="CF914" s="9">
        <v>2.2999999999999998</v>
      </c>
      <c r="CG914" s="9">
        <v>2</v>
      </c>
      <c r="CH914" s="9">
        <v>1.4</v>
      </c>
      <c r="CI914" s="9">
        <v>1.2</v>
      </c>
      <c r="CJ914" s="9">
        <f t="shared" si="734"/>
        <v>20.615604867573371</v>
      </c>
      <c r="CK914" s="9">
        <v>0.3</v>
      </c>
      <c r="CL914" s="9">
        <f t="shared" si="735"/>
        <v>5.1539012168933427</v>
      </c>
      <c r="CM914" s="9">
        <v>1.4</v>
      </c>
      <c r="CN914" t="s">
        <v>1124</v>
      </c>
      <c r="CO914" t="s">
        <v>3536</v>
      </c>
      <c r="CQ914" t="s">
        <v>3079</v>
      </c>
      <c r="CR914">
        <v>73</v>
      </c>
      <c r="CS914">
        <v>197</v>
      </c>
      <c r="CU914" t="s">
        <v>3402</v>
      </c>
      <c r="CV914" t="s">
        <v>3090</v>
      </c>
      <c r="CW914">
        <v>3</v>
      </c>
      <c r="CX914">
        <v>2</v>
      </c>
      <c r="CY914">
        <v>1</v>
      </c>
      <c r="CZ914" s="70"/>
      <c r="DA914">
        <v>0</v>
      </c>
    </row>
    <row r="915" spans="1:105" x14ac:dyDescent="0.2">
      <c r="A915" s="38" t="s">
        <v>2452</v>
      </c>
      <c r="B915" t="s">
        <v>963</v>
      </c>
      <c r="C915" t="s">
        <v>963</v>
      </c>
      <c r="D915" s="82" t="s">
        <v>963</v>
      </c>
      <c r="E915" t="str">
        <f t="shared" si="742"/>
        <v xml:space="preserve">Nummelin, Petteri </v>
      </c>
      <c r="F915" t="s">
        <v>397</v>
      </c>
      <c r="G915" t="s">
        <v>1524</v>
      </c>
      <c r="H915">
        <v>51</v>
      </c>
      <c r="I915">
        <v>3</v>
      </c>
      <c r="J915">
        <v>17</v>
      </c>
      <c r="K915">
        <f>I915+J915</f>
        <v>20</v>
      </c>
      <c r="L915">
        <v>-15</v>
      </c>
      <c r="M915">
        <v>22</v>
      </c>
      <c r="N915">
        <v>69</v>
      </c>
      <c r="O915" s="4">
        <f t="shared" si="743"/>
        <v>4.3478260869565216E-2</v>
      </c>
      <c r="P915">
        <v>1401</v>
      </c>
      <c r="Q915">
        <v>0</v>
      </c>
      <c r="R915">
        <v>0</v>
      </c>
      <c r="S915">
        <v>0</v>
      </c>
      <c r="T915">
        <v>0</v>
      </c>
      <c r="U915" s="4">
        <f t="shared" si="744"/>
        <v>0</v>
      </c>
      <c r="V915" s="40">
        <v>0</v>
      </c>
      <c r="W915">
        <v>0</v>
      </c>
      <c r="X915">
        <v>13</v>
      </c>
      <c r="Y915">
        <v>0</v>
      </c>
      <c r="Z915">
        <v>0</v>
      </c>
      <c r="AA915">
        <f>I915-W915-Y915</f>
        <v>3</v>
      </c>
      <c r="AB915">
        <f>J915-X915-Z915</f>
        <v>4</v>
      </c>
      <c r="AC915" s="9">
        <f t="shared" si="751"/>
        <v>0</v>
      </c>
      <c r="AD915" s="9">
        <f t="shared" si="752"/>
        <v>19.566853415837443</v>
      </c>
      <c r="AE915" s="9">
        <f t="shared" si="753"/>
        <v>0</v>
      </c>
      <c r="AF915" s="9">
        <f t="shared" si="754"/>
        <v>0</v>
      </c>
      <c r="AG915" s="9">
        <f t="shared" si="755"/>
        <v>4.6939174652845681</v>
      </c>
      <c r="AH915" s="9">
        <f t="shared" si="756"/>
        <v>6.2585566203794247</v>
      </c>
      <c r="AI915" s="6">
        <f t="shared" si="757"/>
        <v>1.7211030706043418</v>
      </c>
      <c r="AJ915" s="6">
        <f t="shared" si="758"/>
        <v>8.4287983945145921</v>
      </c>
      <c r="AK915" s="6">
        <f t="shared" si="759"/>
        <v>0</v>
      </c>
      <c r="AL915" s="6">
        <f t="shared" si="760"/>
        <v>2.738118521415998</v>
      </c>
      <c r="AM915" s="6">
        <f t="shared" si="761"/>
        <v>0.30102851408980685</v>
      </c>
      <c r="AN915" s="6">
        <f t="shared" si="762"/>
        <v>0.87890625</v>
      </c>
      <c r="AO915" s="32">
        <v>766.95</v>
      </c>
      <c r="AP915" s="32">
        <v>199.31666666666666</v>
      </c>
      <c r="AQ915" s="32">
        <v>68.266666666666666</v>
      </c>
      <c r="AR915" s="32">
        <v>1034.5333333333333</v>
      </c>
      <c r="AS915" s="40">
        <v>43</v>
      </c>
      <c r="AT915" s="40">
        <v>1</v>
      </c>
      <c r="AU915" s="40">
        <v>22</v>
      </c>
      <c r="AV915" s="40">
        <v>37</v>
      </c>
      <c r="AW915" s="40">
        <v>11</v>
      </c>
      <c r="AX915" s="9">
        <f t="shared" si="763"/>
        <v>2.4938780770717877</v>
      </c>
      <c r="AY915" s="9">
        <f t="shared" si="764"/>
        <v>5.7997164583064829E-2</v>
      </c>
      <c r="AZ915" s="9">
        <f t="shared" si="765"/>
        <v>1.2759376208274262</v>
      </c>
      <c r="BA915" s="9">
        <f t="shared" si="766"/>
        <v>2.1458950895733988</v>
      </c>
      <c r="BB915" s="9">
        <f t="shared" si="767"/>
        <v>0.63796881041371312</v>
      </c>
      <c r="BC915" s="9">
        <f t="shared" si="768"/>
        <v>15.038235294117648</v>
      </c>
      <c r="BD915" s="9">
        <f t="shared" si="769"/>
        <v>1.3385620915032679</v>
      </c>
      <c r="BE915" s="9">
        <f t="shared" si="770"/>
        <v>3.9081699346405228</v>
      </c>
      <c r="BF915" s="3">
        <v>22</v>
      </c>
      <c r="BG915" s="3">
        <v>28</v>
      </c>
      <c r="BH915" s="3">
        <v>0</v>
      </c>
      <c r="BI915" s="3">
        <v>50</v>
      </c>
      <c r="BJ915" s="3">
        <v>35</v>
      </c>
      <c r="BK915" s="3">
        <v>1</v>
      </c>
      <c r="BL915" s="3">
        <v>1</v>
      </c>
      <c r="BM915" s="3">
        <v>37</v>
      </c>
      <c r="BN915" s="34">
        <f t="shared" si="745"/>
        <v>53.340783418873784</v>
      </c>
      <c r="BO915" s="34">
        <f t="shared" si="746"/>
        <v>103.12047316446794</v>
      </c>
      <c r="BP915" s="34">
        <v>3.3706170350759974</v>
      </c>
      <c r="BQ915" s="34">
        <v>4.364154110914332</v>
      </c>
      <c r="BR915" s="34">
        <v>-0.26724771023709709</v>
      </c>
      <c r="BS915" s="34">
        <v>-0.17464560302887067</v>
      </c>
      <c r="BT915" s="34">
        <v>20.329130794305822</v>
      </c>
      <c r="BU915" s="34">
        <f t="shared" si="747"/>
        <v>27.622008627030183</v>
      </c>
      <c r="BV915" s="34">
        <f t="shared" si="748"/>
        <v>53.39993934855687</v>
      </c>
      <c r="BW915" s="34">
        <v>9.8830750239816005</v>
      </c>
      <c r="BX915" s="34">
        <v>4.8295275835049987</v>
      </c>
      <c r="BY915" s="34">
        <v>6.5084856113895277</v>
      </c>
      <c r="BZ915" s="34">
        <v>4.4976865729674786</v>
      </c>
      <c r="CA915" s="34">
        <f t="shared" si="749"/>
        <v>25.718774791843604</v>
      </c>
      <c r="CB915" s="34">
        <f t="shared" si="750"/>
        <v>49.720533815911082</v>
      </c>
      <c r="CC915" s="15">
        <v>54</v>
      </c>
      <c r="CD915" s="7">
        <v>1972465</v>
      </c>
      <c r="CE915" s="68">
        <f t="shared" si="771"/>
        <v>3171414.3137254901</v>
      </c>
      <c r="CF915" s="9">
        <v>26</v>
      </c>
      <c r="CG915" s="9">
        <v>18.5</v>
      </c>
      <c r="CH915" s="9">
        <v>-15.6</v>
      </c>
      <c r="CI915" s="9">
        <v>1.1000000000000001</v>
      </c>
      <c r="CJ915" s="9">
        <f t="shared" si="734"/>
        <v>1.6895567473472679</v>
      </c>
      <c r="CK915" s="9">
        <v>-1.4</v>
      </c>
      <c r="CL915" s="9">
        <f t="shared" si="735"/>
        <v>-2.1503449511692501</v>
      </c>
      <c r="CM915" s="9">
        <v>-0.3</v>
      </c>
      <c r="CN915" t="s">
        <v>1138</v>
      </c>
      <c r="CO915" t="s">
        <v>2238</v>
      </c>
      <c r="CQ915" t="s">
        <v>2393</v>
      </c>
      <c r="CR915">
        <v>70</v>
      </c>
      <c r="CS915">
        <v>191</v>
      </c>
      <c r="CU915" t="s">
        <v>3402</v>
      </c>
      <c r="CV915" t="s">
        <v>2382</v>
      </c>
      <c r="CW915">
        <v>7</v>
      </c>
      <c r="CX915">
        <v>6</v>
      </c>
      <c r="CY915">
        <v>1</v>
      </c>
      <c r="CZ915" s="70"/>
      <c r="DA915">
        <v>0</v>
      </c>
    </row>
    <row r="916" spans="1:105" x14ac:dyDescent="0.2">
      <c r="A916" s="44" t="s">
        <v>2372</v>
      </c>
      <c r="B916" s="43" t="s">
        <v>963</v>
      </c>
      <c r="C916" s="43" t="s">
        <v>963</v>
      </c>
      <c r="D916" s="82" t="s">
        <v>963</v>
      </c>
      <c r="E916" s="42" t="str">
        <f t="shared" si="742"/>
        <v xml:space="preserve">Nummelin, Petteri </v>
      </c>
      <c r="F916" s="42" t="s">
        <v>397</v>
      </c>
      <c r="G916" s="45" t="s">
        <v>2374</v>
      </c>
      <c r="H916" s="43">
        <v>27</v>
      </c>
      <c r="I916" s="64">
        <v>2</v>
      </c>
      <c r="J916" s="64">
        <v>7</v>
      </c>
      <c r="K916" s="64">
        <v>9</v>
      </c>
      <c r="L916" s="43">
        <v>-2</v>
      </c>
      <c r="M916">
        <v>2</v>
      </c>
      <c r="N916">
        <v>31</v>
      </c>
      <c r="O916" s="4">
        <f t="shared" si="743"/>
        <v>6.4516129032258063E-2</v>
      </c>
      <c r="Q916">
        <v>1</v>
      </c>
      <c r="R916">
        <v>0</v>
      </c>
      <c r="S916">
        <v>0</v>
      </c>
      <c r="T916">
        <v>1</v>
      </c>
      <c r="U916" s="4">
        <f t="shared" si="744"/>
        <v>0</v>
      </c>
      <c r="V916">
        <v>0</v>
      </c>
      <c r="W916">
        <v>1</v>
      </c>
      <c r="X916">
        <v>5</v>
      </c>
      <c r="Y916">
        <v>0</v>
      </c>
      <c r="Z916">
        <v>0</v>
      </c>
      <c r="AA916">
        <v>1</v>
      </c>
      <c r="AB916">
        <v>2</v>
      </c>
      <c r="AC916" s="9">
        <f t="shared" si="751"/>
        <v>4.0604556733588986</v>
      </c>
      <c r="AD916" s="9">
        <f t="shared" si="752"/>
        <v>20.302278366794496</v>
      </c>
      <c r="AE916" s="9">
        <f t="shared" si="753"/>
        <v>0</v>
      </c>
      <c r="AF916" s="9">
        <f t="shared" si="754"/>
        <v>0</v>
      </c>
      <c r="AG916" s="9">
        <f t="shared" si="755"/>
        <v>3.5592466261308027</v>
      </c>
      <c r="AH916" s="9">
        <f t="shared" si="756"/>
        <v>7.1184932522616053</v>
      </c>
      <c r="AI916" s="58">
        <f t="shared" si="757"/>
        <v>1.9575856443719415</v>
      </c>
      <c r="AJ916" s="58">
        <f t="shared" si="758"/>
        <v>8.9330024813895772</v>
      </c>
      <c r="AK916" s="58">
        <f t="shared" si="759"/>
        <v>0</v>
      </c>
      <c r="AL916" s="58">
        <f t="shared" si="760"/>
        <v>1.9575856443719415</v>
      </c>
      <c r="AM916" s="58">
        <f t="shared" si="761"/>
        <v>1.6241822693435595</v>
      </c>
      <c r="AN916" s="58">
        <f t="shared" si="762"/>
        <v>40</v>
      </c>
      <c r="AO916" s="56">
        <v>337.15</v>
      </c>
      <c r="AP916" s="56">
        <v>73.88333333333334</v>
      </c>
      <c r="AQ916" s="56">
        <v>3</v>
      </c>
      <c r="AR916" s="57">
        <f>SUM(AO916:AQ916)</f>
        <v>414.0333333333333</v>
      </c>
      <c r="AS916">
        <v>12</v>
      </c>
      <c r="AT916">
        <v>4</v>
      </c>
      <c r="AU916">
        <v>6</v>
      </c>
      <c r="AV916">
        <v>4</v>
      </c>
      <c r="AW916">
        <v>5</v>
      </c>
      <c r="AX916" s="9">
        <f t="shared" si="763"/>
        <v>1.73899041945093</v>
      </c>
      <c r="AY916" s="9">
        <f t="shared" si="764"/>
        <v>0.57966347315031008</v>
      </c>
      <c r="AZ916" s="9">
        <f t="shared" si="765"/>
        <v>0.86949520972546501</v>
      </c>
      <c r="BA916" s="9">
        <f t="shared" si="766"/>
        <v>0.57966347315031008</v>
      </c>
      <c r="BB916" s="9">
        <f t="shared" si="767"/>
        <v>0.72457934143788749</v>
      </c>
      <c r="BC916" s="33">
        <f t="shared" si="768"/>
        <v>12.487037037037036</v>
      </c>
      <c r="BD916" s="33">
        <f t="shared" si="769"/>
        <v>0.1111111111111111</v>
      </c>
      <c r="BE916" s="33">
        <f t="shared" si="770"/>
        <v>2.73641975308642</v>
      </c>
      <c r="BF916" s="42">
        <f>BI916-BG916-BH916</f>
        <v>11</v>
      </c>
      <c r="BG916" s="43">
        <v>11</v>
      </c>
      <c r="BH916" s="43">
        <v>0</v>
      </c>
      <c r="BI916" s="43">
        <v>22</v>
      </c>
      <c r="BJ916" s="42">
        <f>BM916-BK916-BL916</f>
        <v>11</v>
      </c>
      <c r="BK916" s="43">
        <v>2</v>
      </c>
      <c r="BL916" s="43">
        <v>2</v>
      </c>
      <c r="BM916" s="43">
        <v>15</v>
      </c>
      <c r="BN916" s="34">
        <f t="shared" si="745"/>
        <v>28.698139411674006</v>
      </c>
      <c r="BO916" s="34">
        <f t="shared" si="746"/>
        <v>138.62719303602293</v>
      </c>
      <c r="BP916" s="33">
        <v>1.5255395481981611</v>
      </c>
      <c r="BQ916" s="33">
        <v>4.3110109654598796</v>
      </c>
      <c r="BR916" s="33">
        <v>-0.61574320570103436</v>
      </c>
      <c r="BS916" s="33">
        <v>-8.6029301461655744E-3</v>
      </c>
      <c r="BT916" s="33">
        <v>11.014462747712177</v>
      </c>
      <c r="BU916" s="9">
        <f t="shared" si="747"/>
        <v>16.226667125523019</v>
      </c>
      <c r="BV916" s="34">
        <f t="shared" si="748"/>
        <v>78.38338519695526</v>
      </c>
      <c r="BW916" s="33">
        <v>9.7563404860756222</v>
      </c>
      <c r="BX916" s="33">
        <v>-0.5333596285123593</v>
      </c>
      <c r="BY916" s="33">
        <v>-1.2977709648872859</v>
      </c>
      <c r="BZ916" s="33">
        <v>4.5462623934750113</v>
      </c>
      <c r="CA916" s="9">
        <f t="shared" si="749"/>
        <v>12.471472286150988</v>
      </c>
      <c r="CB916" s="34">
        <f t="shared" si="750"/>
        <v>60.243807839067649</v>
      </c>
      <c r="CC916" s="47">
        <v>59.254497999999998</v>
      </c>
      <c r="CD916">
        <v>1149027</v>
      </c>
      <c r="CE916" s="68">
        <f t="shared" si="771"/>
        <v>3489637.5555555555</v>
      </c>
      <c r="CF916" s="62">
        <v>10.8</v>
      </c>
      <c r="CG916" s="62">
        <v>8.1999999999999993</v>
      </c>
      <c r="CH916" s="62">
        <v>-0.6</v>
      </c>
      <c r="CI916" s="62">
        <v>0.8</v>
      </c>
      <c r="CJ916" s="63">
        <f t="shared" si="734"/>
        <v>3.2592089628246481</v>
      </c>
      <c r="CK916" s="62">
        <v>0.5</v>
      </c>
      <c r="CL916" s="63">
        <f t="shared" si="735"/>
        <v>2.0370056017654052</v>
      </c>
      <c r="CM916" s="62">
        <v>2.1</v>
      </c>
      <c r="CN916" t="s">
        <v>667</v>
      </c>
      <c r="CO916" t="s">
        <v>2238</v>
      </c>
      <c r="CQ916" t="s">
        <v>2393</v>
      </c>
      <c r="CR916">
        <v>70</v>
      </c>
      <c r="CS916">
        <v>188</v>
      </c>
      <c r="CT916">
        <v>33</v>
      </c>
      <c r="CU916" t="s">
        <v>3402</v>
      </c>
      <c r="CZ916" s="72">
        <v>1100000</v>
      </c>
      <c r="DA916">
        <v>0</v>
      </c>
    </row>
    <row r="917" spans="1:105" x14ac:dyDescent="0.2">
      <c r="A917" s="38" t="s">
        <v>2452</v>
      </c>
      <c r="B917" t="s">
        <v>963</v>
      </c>
      <c r="C917" t="s">
        <v>963</v>
      </c>
      <c r="D917" t="s">
        <v>963</v>
      </c>
      <c r="E917" t="str">
        <f t="shared" si="742"/>
        <v xml:space="preserve">Bouchard, Pierre-Marc </v>
      </c>
      <c r="F917" t="s">
        <v>2504</v>
      </c>
      <c r="G917" t="s">
        <v>1537</v>
      </c>
      <c r="H917">
        <v>82</v>
      </c>
      <c r="I917">
        <v>20</v>
      </c>
      <c r="J917">
        <v>37</v>
      </c>
      <c r="K917">
        <f>I917+J917</f>
        <v>57</v>
      </c>
      <c r="L917">
        <v>13</v>
      </c>
      <c r="M917">
        <v>14</v>
      </c>
      <c r="N917">
        <v>173</v>
      </c>
      <c r="O917" s="4">
        <f t="shared" si="743"/>
        <v>0.11560693641618497</v>
      </c>
      <c r="P917">
        <v>1836</v>
      </c>
      <c r="Q917">
        <v>3</v>
      </c>
      <c r="R917">
        <v>0</v>
      </c>
      <c r="S917">
        <v>6</v>
      </c>
      <c r="T917">
        <v>12</v>
      </c>
      <c r="U917" s="4">
        <f t="shared" si="744"/>
        <v>0.33333333333333331</v>
      </c>
      <c r="V917" s="40">
        <v>0.3</v>
      </c>
      <c r="W917">
        <v>5</v>
      </c>
      <c r="X917">
        <v>19</v>
      </c>
      <c r="Y917">
        <v>0</v>
      </c>
      <c r="Z917">
        <v>0</v>
      </c>
      <c r="AA917">
        <f>I917-W917-Y917</f>
        <v>15</v>
      </c>
      <c r="AB917">
        <f>J917-X917-Z917</f>
        <v>18</v>
      </c>
      <c r="AC917" s="9">
        <f t="shared" si="751"/>
        <v>5.2795213234000116</v>
      </c>
      <c r="AD917" s="9">
        <f t="shared" si="752"/>
        <v>20.062181028920044</v>
      </c>
      <c r="AE917" s="9">
        <f t="shared" si="753"/>
        <v>0</v>
      </c>
      <c r="AF917" s="9">
        <f t="shared" si="754"/>
        <v>0</v>
      </c>
      <c r="AG917" s="9">
        <f t="shared" si="755"/>
        <v>17.535883613690977</v>
      </c>
      <c r="AH917" s="9">
        <f t="shared" si="756"/>
        <v>21.043060336429175</v>
      </c>
      <c r="AI917" s="6">
        <f t="shared" si="757"/>
        <v>2.3965707605377671</v>
      </c>
      <c r="AJ917" s="6">
        <f t="shared" si="758"/>
        <v>7.1801489998240156</v>
      </c>
      <c r="AK917" s="6">
        <f t="shared" si="759"/>
        <v>0</v>
      </c>
      <c r="AL917" s="6">
        <f t="shared" si="760"/>
        <v>1.3444177437163083</v>
      </c>
      <c r="AM917" s="6">
        <f t="shared" si="761"/>
        <v>0.8447234117440019</v>
      </c>
      <c r="AN917" s="6">
        <f t="shared" si="762"/>
        <v>0</v>
      </c>
      <c r="AO917" s="32">
        <v>1026.4666666666667</v>
      </c>
      <c r="AP917" s="32">
        <v>284.11666666666667</v>
      </c>
      <c r="AQ917" s="32">
        <v>0.51666666666666672</v>
      </c>
      <c r="AR917" s="32">
        <v>1311.1</v>
      </c>
      <c r="AS917" s="40">
        <v>16</v>
      </c>
      <c r="AT917" s="40">
        <v>9</v>
      </c>
      <c r="AU917" s="40">
        <v>48</v>
      </c>
      <c r="AV917" s="40">
        <v>43</v>
      </c>
      <c r="AW917" s="40">
        <v>35</v>
      </c>
      <c r="AX917" s="9">
        <f t="shared" si="763"/>
        <v>0.73220959499656779</v>
      </c>
      <c r="AY917" s="9">
        <f t="shared" si="764"/>
        <v>0.41186789718556938</v>
      </c>
      <c r="AZ917" s="9">
        <f t="shared" si="765"/>
        <v>2.1966287849897035</v>
      </c>
      <c r="BA917" s="9">
        <f t="shared" si="766"/>
        <v>1.967813286553276</v>
      </c>
      <c r="BB917" s="9">
        <f t="shared" si="767"/>
        <v>1.601708489054992</v>
      </c>
      <c r="BC917" s="9">
        <f t="shared" si="768"/>
        <v>12.517886178861788</v>
      </c>
      <c r="BD917" s="9">
        <f t="shared" si="769"/>
        <v>6.3008130081300823E-3</v>
      </c>
      <c r="BE917" s="9">
        <f t="shared" si="770"/>
        <v>3.4648373983739837</v>
      </c>
      <c r="BF917" s="3">
        <v>41</v>
      </c>
      <c r="BG917" s="3">
        <v>34</v>
      </c>
      <c r="BH917" s="3">
        <v>0</v>
      </c>
      <c r="BI917" s="3">
        <v>75</v>
      </c>
      <c r="BJ917" s="3">
        <v>23</v>
      </c>
      <c r="BK917" s="3">
        <v>4</v>
      </c>
      <c r="BL917" s="3">
        <v>0</v>
      </c>
      <c r="BM917" s="3">
        <v>27</v>
      </c>
      <c r="BN917" s="34">
        <f t="shared" si="745"/>
        <v>56.494579683080616</v>
      </c>
      <c r="BO917" s="34">
        <f t="shared" si="746"/>
        <v>86.178902727603713</v>
      </c>
      <c r="BP917" s="34">
        <v>23.099387953518043</v>
      </c>
      <c r="BQ917" s="34">
        <v>11.004065500594317</v>
      </c>
      <c r="BR917" s="34">
        <v>-0.33869229883863056</v>
      </c>
      <c r="BS917" s="34">
        <v>-7.0535991345087945E-3</v>
      </c>
      <c r="BT917" s="34">
        <v>0.62047270744593574</v>
      </c>
      <c r="BU917" s="34">
        <f t="shared" si="747"/>
        <v>34.378180263585158</v>
      </c>
      <c r="BV917" s="34">
        <f t="shared" si="748"/>
        <v>52.441736348997274</v>
      </c>
      <c r="BW917" s="34">
        <v>12.219060591784709</v>
      </c>
      <c r="BX917" s="34">
        <v>0.2655514175440275</v>
      </c>
      <c r="BY917" s="34">
        <v>4.5245675461252022E-2</v>
      </c>
      <c r="BZ917" s="34">
        <v>9.5865417347054667</v>
      </c>
      <c r="CA917" s="34">
        <f t="shared" si="749"/>
        <v>22.116399419495458</v>
      </c>
      <c r="CB917" s="34">
        <f t="shared" si="750"/>
        <v>33.737166378606453</v>
      </c>
      <c r="CC917" s="15">
        <v>84</v>
      </c>
      <c r="CD917" s="7">
        <v>4156574</v>
      </c>
      <c r="CE917" s="68">
        <f t="shared" si="771"/>
        <v>4156574</v>
      </c>
      <c r="CF917" s="9">
        <v>28.7</v>
      </c>
      <c r="CG917" s="9">
        <v>21.4</v>
      </c>
      <c r="CH917" s="9">
        <v>12.5</v>
      </c>
      <c r="CI917" s="9">
        <v>8</v>
      </c>
      <c r="CJ917" s="9">
        <f t="shared" ref="CJ917:CJ948" si="772">CI917/(AO917+2*(AP917+AQ917))*2000</f>
        <v>10.026737967914439</v>
      </c>
      <c r="CK917" s="9">
        <v>4.2</v>
      </c>
      <c r="CL917" s="9">
        <f t="shared" ref="CL917:CL948" si="773">CK917/(AO917+2*(AP917+AQ917))*2000</f>
        <v>5.2640374331550808</v>
      </c>
      <c r="CM917" s="9">
        <v>12.1</v>
      </c>
      <c r="CN917" t="s">
        <v>3430</v>
      </c>
      <c r="CO917" t="s">
        <v>3425</v>
      </c>
      <c r="CP917" t="s">
        <v>2399</v>
      </c>
      <c r="CQ917" t="s">
        <v>2400</v>
      </c>
      <c r="CR917">
        <v>69</v>
      </c>
      <c r="CS917">
        <v>162</v>
      </c>
      <c r="CU917" t="s">
        <v>3402</v>
      </c>
      <c r="CV917" t="s">
        <v>2382</v>
      </c>
      <c r="CW917">
        <v>0</v>
      </c>
      <c r="CX917">
        <v>0</v>
      </c>
      <c r="CY917">
        <v>0</v>
      </c>
      <c r="CZ917" s="70"/>
      <c r="DA917">
        <v>0</v>
      </c>
    </row>
    <row r="918" spans="1:105" x14ac:dyDescent="0.2">
      <c r="A918" s="44" t="s">
        <v>2372</v>
      </c>
      <c r="B918" s="43" t="s">
        <v>963</v>
      </c>
      <c r="C918" s="43" t="s">
        <v>963</v>
      </c>
      <c r="D918" s="42" t="s">
        <v>963</v>
      </c>
      <c r="E918" s="42" t="str">
        <f t="shared" si="742"/>
        <v xml:space="preserve">Bouchard, Pierre-Marc </v>
      </c>
      <c r="F918" s="42" t="s">
        <v>2504</v>
      </c>
      <c r="G918" s="45" t="s">
        <v>1528</v>
      </c>
      <c r="H918" s="43">
        <v>81</v>
      </c>
      <c r="I918" s="64">
        <v>13</v>
      </c>
      <c r="J918" s="64">
        <v>50</v>
      </c>
      <c r="K918" s="64">
        <v>63</v>
      </c>
      <c r="L918" s="43">
        <v>11</v>
      </c>
      <c r="M918">
        <v>34</v>
      </c>
      <c r="N918">
        <v>129</v>
      </c>
      <c r="O918" s="4">
        <f t="shared" si="743"/>
        <v>0.10077519379844961</v>
      </c>
      <c r="Q918">
        <v>4</v>
      </c>
      <c r="R918">
        <v>0</v>
      </c>
      <c r="S918">
        <v>4</v>
      </c>
      <c r="T918">
        <v>6</v>
      </c>
      <c r="U918" s="4">
        <f t="shared" si="744"/>
        <v>0.4</v>
      </c>
      <c r="V918">
        <v>0.2</v>
      </c>
      <c r="W918">
        <v>6</v>
      </c>
      <c r="X918">
        <v>19</v>
      </c>
      <c r="Y918">
        <v>0</v>
      </c>
      <c r="Z918">
        <v>0</v>
      </c>
      <c r="AA918">
        <v>7</v>
      </c>
      <c r="AB918">
        <v>31</v>
      </c>
      <c r="AC918" s="9">
        <f t="shared" si="751"/>
        <v>6.1735452155024584</v>
      </c>
      <c r="AD918" s="9">
        <f t="shared" si="752"/>
        <v>19.549559849091118</v>
      </c>
      <c r="AE918" s="9">
        <f t="shared" si="753"/>
        <v>0</v>
      </c>
      <c r="AF918" s="9">
        <f t="shared" si="754"/>
        <v>0</v>
      </c>
      <c r="AG918" s="9">
        <f t="shared" si="755"/>
        <v>7.850345010202334</v>
      </c>
      <c r="AH918" s="9">
        <f t="shared" si="756"/>
        <v>34.76581361661033</v>
      </c>
      <c r="AI918" s="58">
        <f t="shared" si="757"/>
        <v>2.7476207535708168</v>
      </c>
      <c r="AJ918" s="58">
        <f t="shared" si="758"/>
        <v>6.5851148965359556</v>
      </c>
      <c r="AK918" s="58">
        <f t="shared" si="759"/>
        <v>0</v>
      </c>
      <c r="AL918" s="58">
        <f t="shared" si="760"/>
        <v>1.85043846669055</v>
      </c>
      <c r="AM918" s="58">
        <f t="shared" si="761"/>
        <v>1.0289242025837431</v>
      </c>
      <c r="AN918" s="58">
        <f t="shared" si="762"/>
        <v>21.176470588235293</v>
      </c>
      <c r="AO918" s="56">
        <v>1070.0166666666667</v>
      </c>
      <c r="AP918" s="56">
        <v>291.56666666666666</v>
      </c>
      <c r="AQ918" s="56">
        <v>2.8333333333333335</v>
      </c>
      <c r="AR918" s="57">
        <f>SUM(AO918:AQ918)</f>
        <v>1364.4166666666665</v>
      </c>
      <c r="AS918">
        <v>15</v>
      </c>
      <c r="AT918">
        <v>10</v>
      </c>
      <c r="AU918">
        <v>52</v>
      </c>
      <c r="AV918">
        <v>37</v>
      </c>
      <c r="AW918">
        <v>31</v>
      </c>
      <c r="AX918" s="9">
        <f t="shared" si="763"/>
        <v>0.65962254931900088</v>
      </c>
      <c r="AY918" s="9">
        <f t="shared" si="764"/>
        <v>0.43974836621266727</v>
      </c>
      <c r="AZ918" s="9">
        <f t="shared" si="765"/>
        <v>2.2866915043058698</v>
      </c>
      <c r="BA918" s="9">
        <f t="shared" si="766"/>
        <v>1.6270689549868689</v>
      </c>
      <c r="BB918" s="9">
        <f t="shared" si="767"/>
        <v>1.3632199352592684</v>
      </c>
      <c r="BC918" s="33">
        <f t="shared" si="768"/>
        <v>13.210082304526749</v>
      </c>
      <c r="BD918" s="33">
        <f t="shared" si="769"/>
        <v>3.4979423868312758E-2</v>
      </c>
      <c r="BE918" s="33">
        <f t="shared" si="770"/>
        <v>3.5995884773662552</v>
      </c>
      <c r="BF918" s="42">
        <f>BI918-BG918-BH918</f>
        <v>49</v>
      </c>
      <c r="BG918" s="43">
        <v>32</v>
      </c>
      <c r="BH918" s="43">
        <v>0</v>
      </c>
      <c r="BI918" s="43">
        <v>81</v>
      </c>
      <c r="BJ918" s="42">
        <f>BM918-BK918-BL918</f>
        <v>33</v>
      </c>
      <c r="BK918" s="43">
        <v>5</v>
      </c>
      <c r="BL918" s="43">
        <v>1</v>
      </c>
      <c r="BM918" s="43">
        <v>39</v>
      </c>
      <c r="BN918" s="34">
        <f t="shared" si="745"/>
        <v>62.408410486140859</v>
      </c>
      <c r="BO918" s="34">
        <f t="shared" si="746"/>
        <v>91.479988497366435</v>
      </c>
      <c r="BP918" s="33">
        <v>22.283356725387666</v>
      </c>
      <c r="BQ918" s="33">
        <v>15.153227485282562</v>
      </c>
      <c r="BR918" s="33">
        <v>1.6730866890144884</v>
      </c>
      <c r="BS918" s="33">
        <v>-4.2745640541364857E-2</v>
      </c>
      <c r="BT918" s="33">
        <v>3.1095954483648147</v>
      </c>
      <c r="BU918" s="9">
        <f t="shared" si="747"/>
        <v>42.176520707508168</v>
      </c>
      <c r="BV918" s="34">
        <f t="shared" si="748"/>
        <v>61.823520245538155</v>
      </c>
      <c r="BW918" s="33">
        <v>13.100169188721576</v>
      </c>
      <c r="BX918" s="33">
        <v>0.23830399351740247</v>
      </c>
      <c r="BY918" s="33">
        <v>-0.37663817453010423</v>
      </c>
      <c r="BZ918" s="33">
        <v>7.2700547709238164</v>
      </c>
      <c r="CA918" s="9">
        <f t="shared" si="749"/>
        <v>20.231889778632691</v>
      </c>
      <c r="CB918" s="34">
        <f t="shared" si="750"/>
        <v>29.656468251828294</v>
      </c>
      <c r="CC918" s="47">
        <v>68.797707000000003</v>
      </c>
      <c r="CD918">
        <v>3519424</v>
      </c>
      <c r="CE918" s="68">
        <f t="shared" si="771"/>
        <v>3562873.6790123461</v>
      </c>
      <c r="CF918" s="62">
        <v>29.8</v>
      </c>
      <c r="CG918" s="62">
        <v>22.9</v>
      </c>
      <c r="CH918" s="62">
        <v>14.8</v>
      </c>
      <c r="CI918" s="62">
        <v>8</v>
      </c>
      <c r="CJ918" s="63">
        <f t="shared" si="772"/>
        <v>9.645429975183113</v>
      </c>
      <c r="CK918" s="62">
        <v>3.4</v>
      </c>
      <c r="CL918" s="63">
        <f t="shared" si="773"/>
        <v>4.099307739452823</v>
      </c>
      <c r="CM918" s="62">
        <v>11.4</v>
      </c>
      <c r="CN918" t="s">
        <v>2186</v>
      </c>
      <c r="CO918" t="s">
        <v>3425</v>
      </c>
      <c r="CP918" t="s">
        <v>2399</v>
      </c>
      <c r="CQ918" t="s">
        <v>2400</v>
      </c>
      <c r="CR918">
        <v>70</v>
      </c>
      <c r="CS918">
        <v>171</v>
      </c>
      <c r="CT918">
        <v>96</v>
      </c>
      <c r="CU918" t="s">
        <v>3402</v>
      </c>
      <c r="CZ918" s="72">
        <v>2600000</v>
      </c>
      <c r="DA918">
        <v>0</v>
      </c>
    </row>
    <row r="919" spans="1:105" x14ac:dyDescent="0.2">
      <c r="A919" s="38" t="s">
        <v>2452</v>
      </c>
      <c r="B919" t="s">
        <v>967</v>
      </c>
      <c r="C919" t="s">
        <v>963</v>
      </c>
      <c r="D919" t="s">
        <v>963</v>
      </c>
      <c r="E919" t="str">
        <f t="shared" si="742"/>
        <v xml:space="preserve">Hill, Sean </v>
      </c>
      <c r="F919" t="s">
        <v>172</v>
      </c>
      <c r="G919" t="s">
        <v>1524</v>
      </c>
      <c r="H919">
        <v>81</v>
      </c>
      <c r="I919">
        <v>1</v>
      </c>
      <c r="J919">
        <v>24</v>
      </c>
      <c r="K919">
        <f>I919+J919</f>
        <v>25</v>
      </c>
      <c r="L919">
        <v>6</v>
      </c>
      <c r="M919">
        <v>110</v>
      </c>
      <c r="N919">
        <v>88</v>
      </c>
      <c r="O919" s="4">
        <f t="shared" si="743"/>
        <v>1.1363636363636364E-2</v>
      </c>
      <c r="P919">
        <v>2269</v>
      </c>
      <c r="Q919">
        <v>0</v>
      </c>
      <c r="R919">
        <v>0</v>
      </c>
      <c r="S919">
        <v>0</v>
      </c>
      <c r="T919">
        <v>0</v>
      </c>
      <c r="U919" s="4">
        <f t="shared" si="744"/>
        <v>0</v>
      </c>
      <c r="V919" s="40">
        <v>0</v>
      </c>
      <c r="W919">
        <v>0</v>
      </c>
      <c r="X919">
        <v>12</v>
      </c>
      <c r="Y919">
        <v>0</v>
      </c>
      <c r="Z919">
        <v>0</v>
      </c>
      <c r="AA919">
        <f>I919-W919-Y919</f>
        <v>1</v>
      </c>
      <c r="AB919">
        <f>J919-X919-Z919</f>
        <v>12</v>
      </c>
      <c r="AC919" s="9">
        <f t="shared" si="751"/>
        <v>0</v>
      </c>
      <c r="AD919" s="9">
        <f t="shared" si="752"/>
        <v>15.501650638725417</v>
      </c>
      <c r="AE919" s="9">
        <f t="shared" si="753"/>
        <v>0</v>
      </c>
      <c r="AF919" s="9">
        <f t="shared" si="754"/>
        <v>0</v>
      </c>
      <c r="AG919" s="9">
        <f t="shared" si="755"/>
        <v>0.91771183848271654</v>
      </c>
      <c r="AH919" s="9">
        <f t="shared" si="756"/>
        <v>11.012542061792598</v>
      </c>
      <c r="AI919" s="6">
        <f t="shared" si="757"/>
        <v>2.615478739675742</v>
      </c>
      <c r="AJ919" s="6">
        <f t="shared" si="758"/>
        <v>5.4255777235538964</v>
      </c>
      <c r="AK919" s="6">
        <f t="shared" si="759"/>
        <v>0.83823272600267762</v>
      </c>
      <c r="AL919" s="6">
        <f t="shared" si="760"/>
        <v>2.5237075558274702</v>
      </c>
      <c r="AM919" s="6">
        <f t="shared" si="761"/>
        <v>1.0334433759150279</v>
      </c>
      <c r="AN919" s="6">
        <f t="shared" si="762"/>
        <v>6.705861808021421</v>
      </c>
      <c r="AO919" s="32">
        <v>1307.5999999999999</v>
      </c>
      <c r="AP919" s="32">
        <v>232.23333333333335</v>
      </c>
      <c r="AQ919" s="32">
        <v>286.31666666666666</v>
      </c>
      <c r="AR919" s="32">
        <v>1826.15</v>
      </c>
      <c r="AS919" s="40">
        <v>202</v>
      </c>
      <c r="AT919" s="40">
        <v>252</v>
      </c>
      <c r="AU919" s="40">
        <v>50</v>
      </c>
      <c r="AV919" s="40">
        <v>63</v>
      </c>
      <c r="AW919" s="40">
        <v>26</v>
      </c>
      <c r="AX919" s="9">
        <f t="shared" si="763"/>
        <v>6.6369137255975676</v>
      </c>
      <c r="AY919" s="9">
        <f t="shared" si="764"/>
        <v>8.2797141527256795</v>
      </c>
      <c r="AZ919" s="9">
        <f t="shared" si="765"/>
        <v>1.6428004271281109</v>
      </c>
      <c r="BA919" s="9">
        <f t="shared" si="766"/>
        <v>2.0699285381814199</v>
      </c>
      <c r="BB919" s="9">
        <f t="shared" si="767"/>
        <v>0.85425622210661767</v>
      </c>
      <c r="BC919" s="9">
        <f t="shared" si="768"/>
        <v>16.14320987654321</v>
      </c>
      <c r="BD919" s="9">
        <f t="shared" si="769"/>
        <v>3.5347736625514403</v>
      </c>
      <c r="BE919" s="9">
        <f t="shared" si="770"/>
        <v>2.8670781893004116</v>
      </c>
      <c r="BF919" s="3">
        <v>57</v>
      </c>
      <c r="BG919" s="3">
        <v>21</v>
      </c>
      <c r="BH919" s="3">
        <v>4</v>
      </c>
      <c r="BI919" s="3">
        <v>82</v>
      </c>
      <c r="BJ919" s="3">
        <v>55</v>
      </c>
      <c r="BK919" s="3">
        <v>4</v>
      </c>
      <c r="BL919" s="3">
        <v>32</v>
      </c>
      <c r="BM919" s="3">
        <v>91</v>
      </c>
      <c r="BN919" s="34">
        <f t="shared" si="745"/>
        <v>17.469469121678777</v>
      </c>
      <c r="BO919" s="34">
        <f t="shared" si="746"/>
        <v>19.132567556530162</v>
      </c>
      <c r="BP919" s="34">
        <v>1.0365528391650245</v>
      </c>
      <c r="BQ919" s="34">
        <v>2.8296119733238059</v>
      </c>
      <c r="BR919" s="34">
        <v>-1.3508955874546318</v>
      </c>
      <c r="BS919" s="34">
        <v>-0.59223959784569624</v>
      </c>
      <c r="BT919" s="34">
        <v>0</v>
      </c>
      <c r="BU919" s="34">
        <f t="shared" si="747"/>
        <v>1.9230296271885021</v>
      </c>
      <c r="BV919" s="34">
        <f t="shared" si="748"/>
        <v>2.1061025952835219</v>
      </c>
      <c r="BW919" s="34">
        <v>16.888796125643992</v>
      </c>
      <c r="BX919" s="34">
        <v>1.464152790401547</v>
      </c>
      <c r="BY919" s="34">
        <v>7.5473447533353522</v>
      </c>
      <c r="BZ919" s="34">
        <v>-10.353854174890614</v>
      </c>
      <c r="CA919" s="34">
        <f t="shared" si="749"/>
        <v>15.546439494490276</v>
      </c>
      <c r="CB919" s="34">
        <f t="shared" si="750"/>
        <v>17.026464961246639</v>
      </c>
      <c r="CC919" s="15">
        <v>52</v>
      </c>
      <c r="CD919" s="7">
        <v>1689403</v>
      </c>
      <c r="CE919" s="68">
        <f t="shared" si="771"/>
        <v>1710259.8271604939</v>
      </c>
      <c r="CF919" s="9">
        <v>36.799999999999997</v>
      </c>
      <c r="CG919" s="9">
        <v>40.4</v>
      </c>
      <c r="CH919" s="9">
        <v>-2.2000000000000002</v>
      </c>
      <c r="CI919" s="9">
        <v>-0.3</v>
      </c>
      <c r="CJ919" s="9">
        <f t="shared" si="772"/>
        <v>-0.25589627670917386</v>
      </c>
      <c r="CK919" s="9">
        <v>1.5</v>
      </c>
      <c r="CL919" s="9">
        <f t="shared" si="773"/>
        <v>1.2794813835458696</v>
      </c>
      <c r="CM919" s="9">
        <v>1.1000000000000001</v>
      </c>
      <c r="CN919" t="s">
        <v>1300</v>
      </c>
      <c r="CO919" t="s">
        <v>1301</v>
      </c>
      <c r="CP919" t="s">
        <v>2413</v>
      </c>
      <c r="CQ919" t="s">
        <v>2414</v>
      </c>
      <c r="CR919">
        <v>72</v>
      </c>
      <c r="CS919">
        <v>211</v>
      </c>
      <c r="CU919" t="s">
        <v>3401</v>
      </c>
      <c r="CV919" t="s">
        <v>2382</v>
      </c>
      <c r="CW919">
        <v>0</v>
      </c>
      <c r="CX919">
        <v>0</v>
      </c>
      <c r="CY919">
        <v>0</v>
      </c>
      <c r="CZ919" s="70"/>
      <c r="DA919">
        <v>0</v>
      </c>
    </row>
    <row r="920" spans="1:105" x14ac:dyDescent="0.2">
      <c r="A920" s="44" t="s">
        <v>2372</v>
      </c>
      <c r="B920" s="43" t="s">
        <v>967</v>
      </c>
      <c r="C920" s="43" t="s">
        <v>963</v>
      </c>
      <c r="D920" s="42" t="s">
        <v>963</v>
      </c>
      <c r="E920" s="42" t="str">
        <f t="shared" si="742"/>
        <v xml:space="preserve">Hill, Sean </v>
      </c>
      <c r="F920" s="42" t="s">
        <v>172</v>
      </c>
      <c r="G920" s="45" t="s">
        <v>2374</v>
      </c>
      <c r="H920" s="43">
        <v>35</v>
      </c>
      <c r="I920" s="64">
        <v>2</v>
      </c>
      <c r="J920" s="64">
        <v>7</v>
      </c>
      <c r="K920" s="64">
        <v>9</v>
      </c>
      <c r="L920" s="43">
        <v>-16</v>
      </c>
      <c r="M920">
        <v>32</v>
      </c>
      <c r="N920">
        <v>18</v>
      </c>
      <c r="O920" s="4">
        <f t="shared" si="743"/>
        <v>0.1111111111111111</v>
      </c>
      <c r="Q920">
        <v>1</v>
      </c>
      <c r="R920">
        <v>0</v>
      </c>
      <c r="S920">
        <v>0</v>
      </c>
      <c r="T920">
        <v>0</v>
      </c>
      <c r="U920" s="4">
        <f t="shared" si="744"/>
        <v>0</v>
      </c>
      <c r="V920">
        <v>0</v>
      </c>
      <c r="W920">
        <v>1</v>
      </c>
      <c r="X920">
        <v>4</v>
      </c>
      <c r="Y920">
        <v>0</v>
      </c>
      <c r="Z920">
        <v>0</v>
      </c>
      <c r="AA920">
        <v>1</v>
      </c>
      <c r="AB920">
        <v>3</v>
      </c>
      <c r="AC920" s="9">
        <f t="shared" si="751"/>
        <v>11.741682974559687</v>
      </c>
      <c r="AD920" s="9">
        <f t="shared" si="752"/>
        <v>46.966731898238748</v>
      </c>
      <c r="AE920" s="9">
        <f t="shared" si="753"/>
        <v>0</v>
      </c>
      <c r="AF920" s="9">
        <f t="shared" si="754"/>
        <v>0</v>
      </c>
      <c r="AG920" s="9">
        <f t="shared" si="755"/>
        <v>2.511511092507325</v>
      </c>
      <c r="AH920" s="9">
        <f t="shared" si="756"/>
        <v>7.5345332775219749</v>
      </c>
      <c r="AI920" s="58">
        <f t="shared" si="757"/>
        <v>1.6324822101297616</v>
      </c>
      <c r="AJ920" s="58">
        <f t="shared" si="758"/>
        <v>14.090019569471623</v>
      </c>
      <c r="AK920" s="58">
        <f t="shared" si="759"/>
        <v>0</v>
      </c>
      <c r="AL920" s="58">
        <f t="shared" si="760"/>
        <v>3.6416910841356214</v>
      </c>
      <c r="AM920" s="58">
        <f t="shared" si="761"/>
        <v>0</v>
      </c>
      <c r="AN920" s="58">
        <f t="shared" si="762"/>
        <v>4.164256795835743</v>
      </c>
      <c r="AO920" s="56">
        <v>477.8</v>
      </c>
      <c r="AP920" s="56">
        <v>25.55</v>
      </c>
      <c r="AQ920" s="56">
        <v>28.81666666666667</v>
      </c>
      <c r="AR920" s="57">
        <f>SUM(AO920:AQ920)</f>
        <v>532.16666666666674</v>
      </c>
      <c r="AS920">
        <v>43</v>
      </c>
      <c r="AT920">
        <v>68</v>
      </c>
      <c r="AU920">
        <v>8</v>
      </c>
      <c r="AV920">
        <v>11</v>
      </c>
      <c r="AW920">
        <v>1</v>
      </c>
      <c r="AX920" s="9">
        <f t="shared" si="763"/>
        <v>4.8481052301910426</v>
      </c>
      <c r="AY920" s="9">
        <f t="shared" si="764"/>
        <v>7.6667710616974629</v>
      </c>
      <c r="AZ920" s="9">
        <f t="shared" si="765"/>
        <v>0.9019730660820543</v>
      </c>
      <c r="BA920" s="9">
        <f t="shared" si="766"/>
        <v>1.2402129658628247</v>
      </c>
      <c r="BB920" s="9">
        <f t="shared" si="767"/>
        <v>0.11274663326025679</v>
      </c>
      <c r="BC920" s="33">
        <f t="shared" si="768"/>
        <v>13.651428571428571</v>
      </c>
      <c r="BD920" s="33">
        <f t="shared" si="769"/>
        <v>0.82333333333333347</v>
      </c>
      <c r="BE920" s="33">
        <f t="shared" si="770"/>
        <v>0.73</v>
      </c>
      <c r="BF920" s="42">
        <f>BI920-BG920-BH920</f>
        <v>13</v>
      </c>
      <c r="BG920" s="43">
        <v>6</v>
      </c>
      <c r="BH920" s="43">
        <v>0</v>
      </c>
      <c r="BI920" s="43">
        <v>19</v>
      </c>
      <c r="BJ920" s="42">
        <f>BM920-BK920-BL920</f>
        <v>29</v>
      </c>
      <c r="BK920" s="43">
        <v>0</v>
      </c>
      <c r="BL920" s="43">
        <v>2</v>
      </c>
      <c r="BM920" s="43">
        <v>31</v>
      </c>
      <c r="BN920" s="34">
        <f t="shared" si="745"/>
        <v>3.0982922081039916</v>
      </c>
      <c r="BO920" s="34">
        <f t="shared" si="746"/>
        <v>11.644067177340398</v>
      </c>
      <c r="BP920" s="33">
        <v>0.76223365492747619</v>
      </c>
      <c r="BQ920" s="33">
        <v>5.1098935040182178</v>
      </c>
      <c r="BR920" s="33">
        <v>-1.0207855381891759</v>
      </c>
      <c r="BS920" s="33">
        <v>-8.2635923459557128E-2</v>
      </c>
      <c r="BT920" s="33">
        <v>0</v>
      </c>
      <c r="BU920" s="9">
        <f t="shared" si="747"/>
        <v>4.7687056972969604</v>
      </c>
      <c r="BV920" s="34">
        <f t="shared" si="748"/>
        <v>17.921850412641252</v>
      </c>
      <c r="BW920" s="33">
        <v>0.56427133939941043</v>
      </c>
      <c r="BX920" s="33">
        <v>1.0385057095307433</v>
      </c>
      <c r="BY920" s="33">
        <v>2.5765359666148369</v>
      </c>
      <c r="BZ920" s="33">
        <v>-5.8497265047379594</v>
      </c>
      <c r="CA920" s="9">
        <f t="shared" si="749"/>
        <v>-1.6704134891929687</v>
      </c>
      <c r="CB920" s="34">
        <f t="shared" si="750"/>
        <v>-6.277783235300852</v>
      </c>
      <c r="CC920" s="47">
        <v>36.852383000000003</v>
      </c>
      <c r="CD920">
        <v>444208</v>
      </c>
      <c r="CE920" s="68">
        <f t="shared" si="771"/>
        <v>1040715.8857142857</v>
      </c>
      <c r="CF920" s="62">
        <v>12.6</v>
      </c>
      <c r="CG920" s="62">
        <v>12.4</v>
      </c>
      <c r="CH920" s="62">
        <v>-15.9</v>
      </c>
      <c r="CI920" s="62">
        <v>0.4</v>
      </c>
      <c r="CJ920" s="63">
        <f t="shared" si="772"/>
        <v>1.3639463514435102</v>
      </c>
      <c r="CK920" s="62">
        <v>-3.2</v>
      </c>
      <c r="CL920" s="63">
        <f t="shared" si="773"/>
        <v>-10.911570811548081</v>
      </c>
      <c r="CM920" s="62">
        <v>-2.7</v>
      </c>
      <c r="CN920" t="s">
        <v>745</v>
      </c>
      <c r="CO920" t="s">
        <v>1301</v>
      </c>
      <c r="CP920" t="s">
        <v>2413</v>
      </c>
      <c r="CQ920" t="s">
        <v>2414</v>
      </c>
      <c r="CR920">
        <v>72</v>
      </c>
      <c r="CS920">
        <v>204</v>
      </c>
      <c r="CT920">
        <v>6</v>
      </c>
      <c r="CU920" t="s">
        <v>3401</v>
      </c>
      <c r="CZ920" s="72">
        <v>405333.33</v>
      </c>
      <c r="DA920">
        <v>0</v>
      </c>
    </row>
    <row r="921" spans="1:105" x14ac:dyDescent="0.2">
      <c r="A921" s="38" t="s">
        <v>2452</v>
      </c>
      <c r="B921" t="s">
        <v>969</v>
      </c>
      <c r="D921" t="s">
        <v>963</v>
      </c>
      <c r="E921" t="str">
        <f t="shared" si="742"/>
        <v xml:space="preserve">Payer, Serge </v>
      </c>
      <c r="F921" t="s">
        <v>1444</v>
      </c>
      <c r="G921" t="s">
        <v>1537</v>
      </c>
      <c r="H921">
        <v>5</v>
      </c>
      <c r="I921">
        <v>0</v>
      </c>
      <c r="J921">
        <v>0</v>
      </c>
      <c r="K921">
        <f>I921+J921</f>
        <v>0</v>
      </c>
      <c r="L921">
        <v>-1</v>
      </c>
      <c r="M921">
        <v>0</v>
      </c>
      <c r="N921">
        <v>4</v>
      </c>
      <c r="O921" s="4">
        <f t="shared" si="743"/>
        <v>0</v>
      </c>
      <c r="P921">
        <v>51</v>
      </c>
      <c r="Q921">
        <v>0</v>
      </c>
      <c r="R921">
        <v>0</v>
      </c>
      <c r="S921">
        <v>8</v>
      </c>
      <c r="T921">
        <v>5</v>
      </c>
      <c r="U921" s="4">
        <f t="shared" si="744"/>
        <v>0.61538461538461542</v>
      </c>
      <c r="V921" s="40">
        <v>4.5</v>
      </c>
      <c r="W921">
        <v>0</v>
      </c>
      <c r="X921">
        <v>0</v>
      </c>
      <c r="Y921">
        <v>0</v>
      </c>
      <c r="Z921">
        <v>0</v>
      </c>
      <c r="AA921">
        <f>I921-W921-Y921</f>
        <v>0</v>
      </c>
      <c r="AB921">
        <f>J921-X921-Z921</f>
        <v>0</v>
      </c>
      <c r="AC921" s="9">
        <f t="shared" si="751"/>
        <v>0</v>
      </c>
      <c r="AD921" s="9">
        <f t="shared" si="752"/>
        <v>0</v>
      </c>
      <c r="AE921" s="9">
        <f t="shared" si="753"/>
        <v>0</v>
      </c>
      <c r="AF921" s="9">
        <f t="shared" si="754"/>
        <v>0</v>
      </c>
      <c r="AG921" s="9">
        <f t="shared" si="755"/>
        <v>0</v>
      </c>
      <c r="AH921" s="9">
        <f t="shared" si="756"/>
        <v>0</v>
      </c>
      <c r="AI921" s="6">
        <f t="shared" si="757"/>
        <v>0</v>
      </c>
      <c r="AJ921" s="6">
        <f t="shared" si="758"/>
        <v>0</v>
      </c>
      <c r="AK921" s="6">
        <f t="shared" si="759"/>
        <v>0</v>
      </c>
      <c r="AL921" s="6">
        <f t="shared" si="760"/>
        <v>1.9856591285162717</v>
      </c>
      <c r="AM921" s="6">
        <f t="shared" si="761"/>
        <v>0</v>
      </c>
      <c r="AN921" s="6">
        <f t="shared" si="762"/>
        <v>0</v>
      </c>
      <c r="AO921" s="32">
        <v>30.216666666666661</v>
      </c>
      <c r="AP921" s="32">
        <v>0.66666666666666663</v>
      </c>
      <c r="AQ921" s="32">
        <v>4.1833333333333336</v>
      </c>
      <c r="AR921" s="32">
        <v>35.066666666666656</v>
      </c>
      <c r="AS921" s="40">
        <v>1</v>
      </c>
      <c r="AT921" s="40">
        <v>3</v>
      </c>
      <c r="AU921" s="40">
        <v>2</v>
      </c>
      <c r="AV921" s="40">
        <v>0</v>
      </c>
      <c r="AW921" s="40">
        <v>0</v>
      </c>
      <c r="AX921" s="9">
        <f t="shared" si="763"/>
        <v>1.7110266159695822</v>
      </c>
      <c r="AY921" s="9">
        <f t="shared" si="764"/>
        <v>5.1330798479087463</v>
      </c>
      <c r="AZ921" s="9">
        <f t="shared" si="765"/>
        <v>3.4220532319391643</v>
      </c>
      <c r="BA921" s="9">
        <f t="shared" si="766"/>
        <v>0</v>
      </c>
      <c r="BB921" s="9">
        <f t="shared" si="767"/>
        <v>0</v>
      </c>
      <c r="BC921" s="9">
        <f t="shared" si="768"/>
        <v>6.0433333333333321</v>
      </c>
      <c r="BD921" s="9">
        <f t="shared" si="769"/>
        <v>0.83666666666666667</v>
      </c>
      <c r="BE921" s="9">
        <f t="shared" si="770"/>
        <v>0.13333333333333333</v>
      </c>
      <c r="BF921" s="3">
        <v>0</v>
      </c>
      <c r="BG921" s="3">
        <v>0</v>
      </c>
      <c r="BH921" s="3">
        <v>0</v>
      </c>
      <c r="BI921" s="3">
        <v>0</v>
      </c>
      <c r="BJ921" s="3">
        <v>1</v>
      </c>
      <c r="BK921" s="3">
        <v>0</v>
      </c>
      <c r="BL921" s="3">
        <v>0</v>
      </c>
      <c r="BM921" s="3">
        <v>1</v>
      </c>
      <c r="BN921" s="34">
        <f t="shared" si="745"/>
        <v>0.11397506935499113</v>
      </c>
      <c r="BO921" s="34">
        <f t="shared" si="746"/>
        <v>6.5004792407789633</v>
      </c>
      <c r="BP921" s="34">
        <v>-0.70862689329662643</v>
      </c>
      <c r="BQ921" s="34">
        <v>-3.2589102523406584E-2</v>
      </c>
      <c r="BR921" s="34">
        <v>2.602982967772382E-3</v>
      </c>
      <c r="BS921" s="34">
        <v>-5.0308589523298371E-2</v>
      </c>
      <c r="BT921" s="34">
        <v>0</v>
      </c>
      <c r="BU921" s="34">
        <f t="shared" si="747"/>
        <v>-0.78892160237555908</v>
      </c>
      <c r="BV921" s="34">
        <f t="shared" si="748"/>
        <v>-44.995528652598438</v>
      </c>
      <c r="BW921" s="34">
        <v>0.24709653637427334</v>
      </c>
      <c r="BX921" s="34">
        <v>1.4627242315010775E-3</v>
      </c>
      <c r="BY921" s="34">
        <v>0.33354047317103719</v>
      </c>
      <c r="BZ921" s="34">
        <v>0.32079693795373865</v>
      </c>
      <c r="CA921" s="34">
        <f t="shared" si="749"/>
        <v>0.90289667173055022</v>
      </c>
      <c r="CB921" s="34">
        <f t="shared" si="750"/>
        <v>51.496007893377403</v>
      </c>
      <c r="CE921" s="68">
        <f t="shared" si="771"/>
        <v>165000</v>
      </c>
      <c r="CF921" s="9">
        <v>0.6</v>
      </c>
      <c r="CG921" s="9">
        <v>0.5</v>
      </c>
      <c r="CH921" s="9">
        <v>-1.1000000000000001</v>
      </c>
      <c r="CI921" s="9">
        <v>-0.3</v>
      </c>
      <c r="CJ921" s="9">
        <f t="shared" si="772"/>
        <v>-15.031315240083506</v>
      </c>
      <c r="CK921" s="9">
        <v>-0.2</v>
      </c>
      <c r="CL921" s="9">
        <f t="shared" si="773"/>
        <v>-10.02087682672234</v>
      </c>
      <c r="CM921" s="9">
        <v>-0.4</v>
      </c>
      <c r="CN921" t="s">
        <v>3207</v>
      </c>
      <c r="CO921" t="s">
        <v>3170</v>
      </c>
      <c r="CP921" t="s">
        <v>2427</v>
      </c>
      <c r="CQ921" t="s">
        <v>2400</v>
      </c>
      <c r="CR921">
        <v>72</v>
      </c>
      <c r="CS921">
        <v>191</v>
      </c>
      <c r="CU921" t="s">
        <v>3402</v>
      </c>
      <c r="CV921" t="s">
        <v>2382</v>
      </c>
      <c r="CW921">
        <v>0</v>
      </c>
      <c r="CX921">
        <v>0</v>
      </c>
      <c r="CY921">
        <v>0</v>
      </c>
      <c r="CZ921" s="70"/>
      <c r="DA921">
        <v>0</v>
      </c>
    </row>
    <row r="922" spans="1:105" x14ac:dyDescent="0.2">
      <c r="A922" s="38" t="s">
        <v>2452</v>
      </c>
      <c r="B922" t="s">
        <v>963</v>
      </c>
      <c r="C922" t="s">
        <v>963</v>
      </c>
      <c r="D922" s="82" t="s">
        <v>963</v>
      </c>
      <c r="E922" t="str">
        <f t="shared" si="742"/>
        <v xml:space="preserve">Veilleux, Stephane </v>
      </c>
      <c r="F922" t="s">
        <v>2315</v>
      </c>
      <c r="G922" t="s">
        <v>1540</v>
      </c>
      <c r="H922">
        <v>75</v>
      </c>
      <c r="I922">
        <v>7</v>
      </c>
      <c r="J922">
        <v>11</v>
      </c>
      <c r="K922">
        <f>I922+J922</f>
        <v>18</v>
      </c>
      <c r="L922">
        <v>3</v>
      </c>
      <c r="M922">
        <v>47</v>
      </c>
      <c r="N922">
        <v>84</v>
      </c>
      <c r="O922" s="4">
        <f t="shared" si="743"/>
        <v>8.3333333333333329E-2</v>
      </c>
      <c r="P922">
        <v>1568</v>
      </c>
      <c r="Q922">
        <v>1</v>
      </c>
      <c r="R922">
        <v>0</v>
      </c>
      <c r="S922">
        <v>7</v>
      </c>
      <c r="T922">
        <v>25</v>
      </c>
      <c r="U922" s="4">
        <f t="shared" si="744"/>
        <v>0.21875</v>
      </c>
      <c r="V922" s="40">
        <v>0.7</v>
      </c>
      <c r="W922">
        <v>0</v>
      </c>
      <c r="X922">
        <v>0</v>
      </c>
      <c r="Y922">
        <v>0</v>
      </c>
      <c r="Z922">
        <v>1</v>
      </c>
      <c r="AA922">
        <f>I922-W922-Y922</f>
        <v>7</v>
      </c>
      <c r="AB922">
        <f>J922-X922-Z922</f>
        <v>10</v>
      </c>
      <c r="AC922" s="9">
        <f t="shared" si="751"/>
        <v>0</v>
      </c>
      <c r="AD922" s="9">
        <f t="shared" si="752"/>
        <v>0</v>
      </c>
      <c r="AE922" s="9">
        <f t="shared" si="753"/>
        <v>0</v>
      </c>
      <c r="AF922" s="9">
        <f t="shared" si="754"/>
        <v>3.2246506628448586</v>
      </c>
      <c r="AG922" s="9">
        <f t="shared" si="755"/>
        <v>10.483183226906837</v>
      </c>
      <c r="AH922" s="9">
        <f t="shared" si="756"/>
        <v>14.97597603843834</v>
      </c>
      <c r="AI922" s="6">
        <f t="shared" si="757"/>
        <v>1.4975976038438339</v>
      </c>
      <c r="AJ922" s="6">
        <f t="shared" si="758"/>
        <v>2.1951219512195124</v>
      </c>
      <c r="AK922" s="6">
        <f t="shared" si="759"/>
        <v>0.64493013256897169</v>
      </c>
      <c r="AL922" s="6">
        <f t="shared" si="760"/>
        <v>1.4975976038438339</v>
      </c>
      <c r="AM922" s="6">
        <f t="shared" si="761"/>
        <v>2.1951219512195124</v>
      </c>
      <c r="AN922" s="6">
        <f t="shared" si="762"/>
        <v>2.5797205302758868</v>
      </c>
      <c r="AO922" s="32">
        <v>801.2833333333333</v>
      </c>
      <c r="AP922" s="32">
        <v>27.333333333333332</v>
      </c>
      <c r="AQ922" s="32">
        <v>93.033333333333331</v>
      </c>
      <c r="AR922" s="32">
        <v>921.65</v>
      </c>
      <c r="AS922" s="40">
        <v>31</v>
      </c>
      <c r="AT922" s="40">
        <v>89</v>
      </c>
      <c r="AU922" s="40">
        <v>27</v>
      </c>
      <c r="AV922" s="40">
        <v>24</v>
      </c>
      <c r="AW922" s="40">
        <v>22</v>
      </c>
      <c r="AX922" s="9">
        <f t="shared" si="763"/>
        <v>2.0181196766668474</v>
      </c>
      <c r="AY922" s="9">
        <f t="shared" si="764"/>
        <v>5.7939564910757877</v>
      </c>
      <c r="AZ922" s="9">
        <f t="shared" si="765"/>
        <v>1.757717137742093</v>
      </c>
      <c r="BA922" s="9">
        <f t="shared" si="766"/>
        <v>1.5624152335485273</v>
      </c>
      <c r="BB922" s="9">
        <f t="shared" si="767"/>
        <v>1.4322139640861498</v>
      </c>
      <c r="BC922" s="9">
        <f t="shared" si="768"/>
        <v>10.683777777777777</v>
      </c>
      <c r="BD922" s="9">
        <f t="shared" si="769"/>
        <v>1.2404444444444445</v>
      </c>
      <c r="BE922" s="9">
        <f t="shared" si="770"/>
        <v>0.3644444444444444</v>
      </c>
      <c r="BF922" s="3">
        <v>20</v>
      </c>
      <c r="BG922" s="3">
        <v>1</v>
      </c>
      <c r="BH922" s="3">
        <v>1</v>
      </c>
      <c r="BI922" s="3">
        <v>22</v>
      </c>
      <c r="BJ922" s="3">
        <v>20</v>
      </c>
      <c r="BK922" s="3">
        <v>1</v>
      </c>
      <c r="BL922" s="3">
        <v>4</v>
      </c>
      <c r="BM922" s="3">
        <v>25</v>
      </c>
      <c r="BN922" s="34">
        <f t="shared" si="745"/>
        <v>18.05563839051888</v>
      </c>
      <c r="BO922" s="34">
        <f t="shared" si="746"/>
        <v>39.181117323319874</v>
      </c>
      <c r="BP922" s="34">
        <v>4.1590550639637751</v>
      </c>
      <c r="BQ922" s="34">
        <v>-1.2972735072803567</v>
      </c>
      <c r="BR922" s="34">
        <v>-0.23808691726384248</v>
      </c>
      <c r="BS922" s="34">
        <v>-0.25229733283282302</v>
      </c>
      <c r="BT922" s="34">
        <v>0</v>
      </c>
      <c r="BU922" s="34">
        <f t="shared" si="747"/>
        <v>2.3713973065867524</v>
      </c>
      <c r="BV922" s="34">
        <f t="shared" si="748"/>
        <v>5.1459823286209572</v>
      </c>
      <c r="BW922" s="34">
        <v>9.1817264350308854</v>
      </c>
      <c r="BX922" s="34">
        <v>-8.4422230443907911E-2</v>
      </c>
      <c r="BY922" s="34">
        <v>6.0518853013122138</v>
      </c>
      <c r="BZ922" s="34">
        <v>0.53505157803293713</v>
      </c>
      <c r="CA922" s="34">
        <f t="shared" si="749"/>
        <v>15.684241083932127</v>
      </c>
      <c r="CB922" s="34">
        <f t="shared" si="750"/>
        <v>34.035134994698915</v>
      </c>
      <c r="CC922" s="15">
        <v>70</v>
      </c>
      <c r="CD922" s="7">
        <v>781674</v>
      </c>
      <c r="CE922" s="68">
        <f t="shared" si="771"/>
        <v>854630.24</v>
      </c>
      <c r="CF922" s="9">
        <v>15.8</v>
      </c>
      <c r="CG922" s="9">
        <v>16.5</v>
      </c>
      <c r="CH922" s="9">
        <v>-0.4</v>
      </c>
      <c r="CI922" s="9">
        <v>-0.6</v>
      </c>
      <c r="CJ922" s="9">
        <f t="shared" si="772"/>
        <v>-1.1516130580125077</v>
      </c>
      <c r="CK922" s="9">
        <v>1.8</v>
      </c>
      <c r="CL922" s="9">
        <f t="shared" si="773"/>
        <v>3.4548391740375233</v>
      </c>
      <c r="CM922" s="9">
        <v>1.2</v>
      </c>
      <c r="CN922" t="s">
        <v>3614</v>
      </c>
      <c r="CO922" t="s">
        <v>3615</v>
      </c>
      <c r="CP922" t="s">
        <v>2399</v>
      </c>
      <c r="CQ922" t="s">
        <v>2400</v>
      </c>
      <c r="CR922">
        <v>73</v>
      </c>
      <c r="CS922">
        <v>200</v>
      </c>
      <c r="CT922">
        <v>19</v>
      </c>
      <c r="CU922" t="s">
        <v>3402</v>
      </c>
      <c r="CV922" t="s">
        <v>2382</v>
      </c>
      <c r="CW922">
        <v>0</v>
      </c>
      <c r="CX922">
        <v>0</v>
      </c>
      <c r="CY922">
        <v>0</v>
      </c>
      <c r="CZ922" s="70"/>
      <c r="DA922">
        <v>0</v>
      </c>
    </row>
    <row r="923" spans="1:105" x14ac:dyDescent="0.2">
      <c r="A923" s="44" t="s">
        <v>2372</v>
      </c>
      <c r="B923" s="43" t="s">
        <v>963</v>
      </c>
      <c r="C923" s="43" t="s">
        <v>963</v>
      </c>
      <c r="D923" s="82" t="s">
        <v>963</v>
      </c>
      <c r="E923" s="42" t="str">
        <f t="shared" si="742"/>
        <v xml:space="preserve">Veilleux, Stephane </v>
      </c>
      <c r="F923" s="42" t="s">
        <v>2315</v>
      </c>
      <c r="G923" s="45" t="s">
        <v>1540</v>
      </c>
      <c r="H923" s="43">
        <v>77</v>
      </c>
      <c r="I923" s="64">
        <v>11</v>
      </c>
      <c r="J923" s="64">
        <v>7</v>
      </c>
      <c r="K923" s="64">
        <v>18</v>
      </c>
      <c r="L923" s="43">
        <v>-13</v>
      </c>
      <c r="M923">
        <v>61</v>
      </c>
      <c r="N923">
        <v>136</v>
      </c>
      <c r="O923" s="4">
        <f t="shared" si="743"/>
        <v>8.0882352941176475E-2</v>
      </c>
      <c r="Q923">
        <v>0</v>
      </c>
      <c r="R923">
        <v>0</v>
      </c>
      <c r="S923">
        <v>17</v>
      </c>
      <c r="T923">
        <v>28</v>
      </c>
      <c r="U923" s="4">
        <f t="shared" si="744"/>
        <v>0.37777777777777777</v>
      </c>
      <c r="V923">
        <v>1</v>
      </c>
      <c r="W923">
        <v>0</v>
      </c>
      <c r="X923">
        <v>0</v>
      </c>
      <c r="Y923">
        <v>0</v>
      </c>
      <c r="Z923">
        <v>1</v>
      </c>
      <c r="AA923">
        <v>11</v>
      </c>
      <c r="AB923">
        <v>6</v>
      </c>
      <c r="AC923" s="9">
        <f t="shared" si="751"/>
        <v>0</v>
      </c>
      <c r="AD923" s="9">
        <f t="shared" si="752"/>
        <v>0</v>
      </c>
      <c r="AE923" s="9">
        <f t="shared" si="753"/>
        <v>0</v>
      </c>
      <c r="AF923" s="9">
        <f t="shared" si="754"/>
        <v>1.9282271023031601</v>
      </c>
      <c r="AG923" s="9">
        <f t="shared" si="755"/>
        <v>13.945871705023682</v>
      </c>
      <c r="AH923" s="9">
        <f t="shared" si="756"/>
        <v>7.6068391118310998</v>
      </c>
      <c r="AI923" s="58">
        <f t="shared" si="757"/>
        <v>1.5213678223662199</v>
      </c>
      <c r="AJ923" s="58">
        <f t="shared" si="758"/>
        <v>0</v>
      </c>
      <c r="AK923" s="58">
        <f t="shared" si="759"/>
        <v>0.38564542046063199</v>
      </c>
      <c r="AL923" s="58">
        <f t="shared" si="760"/>
        <v>2.3454420594812557</v>
      </c>
      <c r="AM923" s="58">
        <f t="shared" si="761"/>
        <v>3.589232303090728</v>
      </c>
      <c r="AN923" s="58">
        <f t="shared" si="762"/>
        <v>5.0133904659882162</v>
      </c>
      <c r="AO923" s="56">
        <v>946.51666666666665</v>
      </c>
      <c r="AP923" s="56">
        <v>16.716666666666665</v>
      </c>
      <c r="AQ923" s="56">
        <v>155.58333333333334</v>
      </c>
      <c r="AR923" s="57">
        <f>SUM(AO923:AQ923)</f>
        <v>1118.8166666666666</v>
      </c>
      <c r="AS923">
        <v>25</v>
      </c>
      <c r="AT923">
        <v>113</v>
      </c>
      <c r="AU923">
        <v>46</v>
      </c>
      <c r="AV923">
        <v>24</v>
      </c>
      <c r="AW923">
        <v>19</v>
      </c>
      <c r="AX923" s="9">
        <f t="shared" si="763"/>
        <v>1.3407022300347093</v>
      </c>
      <c r="AY923" s="9">
        <f t="shared" si="764"/>
        <v>6.059974079756886</v>
      </c>
      <c r="AZ923" s="9">
        <f t="shared" si="765"/>
        <v>2.4668921032638655</v>
      </c>
      <c r="BA923" s="9">
        <f t="shared" si="766"/>
        <v>1.2870741408333211</v>
      </c>
      <c r="BB923" s="9">
        <f t="shared" si="767"/>
        <v>1.0189336948263792</v>
      </c>
      <c r="BC923" s="33">
        <f t="shared" si="768"/>
        <v>12.292424242424243</v>
      </c>
      <c r="BD923" s="33">
        <f t="shared" si="769"/>
        <v>2.0205627705627709</v>
      </c>
      <c r="BE923" s="33">
        <f t="shared" si="770"/>
        <v>0.21709956709956707</v>
      </c>
      <c r="BF923" s="42">
        <f>BI923-BG923-BH923</f>
        <v>24</v>
      </c>
      <c r="BG923" s="43">
        <v>0</v>
      </c>
      <c r="BH923" s="43">
        <v>1</v>
      </c>
      <c r="BI923" s="43">
        <v>25</v>
      </c>
      <c r="BJ923" s="42">
        <f>BM923-BK923-BL923</f>
        <v>37</v>
      </c>
      <c r="BK923" s="43">
        <v>1</v>
      </c>
      <c r="BL923" s="43">
        <v>13</v>
      </c>
      <c r="BM923" s="43">
        <v>51</v>
      </c>
      <c r="BN923" s="34">
        <f t="shared" si="745"/>
        <v>22.153857639107414</v>
      </c>
      <c r="BO923" s="34">
        <f t="shared" si="746"/>
        <v>39.602301787497055</v>
      </c>
      <c r="BP923" s="33">
        <v>6.9254347512142633</v>
      </c>
      <c r="BQ923" s="33">
        <v>-0.95285111002310574</v>
      </c>
      <c r="BR923" s="33">
        <v>-1.2083810854469146</v>
      </c>
      <c r="BS923" s="33">
        <v>-1.1242375543222829</v>
      </c>
      <c r="BT923" s="33">
        <v>0</v>
      </c>
      <c r="BU923" s="9">
        <f t="shared" si="747"/>
        <v>3.6399650014219596</v>
      </c>
      <c r="BV923" s="34">
        <f t="shared" si="748"/>
        <v>6.5068122595396209</v>
      </c>
      <c r="BW923" s="33">
        <v>8.5090071882394422</v>
      </c>
      <c r="BX923" s="33">
        <v>-0.18309838710261181</v>
      </c>
      <c r="BY923" s="33">
        <v>10.059396946551127</v>
      </c>
      <c r="BZ923" s="33">
        <v>0.1285868899974964</v>
      </c>
      <c r="CA923" s="9">
        <f t="shared" si="749"/>
        <v>18.513892637685455</v>
      </c>
      <c r="CB923" s="34">
        <f t="shared" si="750"/>
        <v>33.095489527957433</v>
      </c>
      <c r="CC923" s="47">
        <v>41.073162000000004</v>
      </c>
      <c r="CD923">
        <v>659002</v>
      </c>
      <c r="CE923" s="68">
        <f t="shared" si="771"/>
        <v>701794.33766233758</v>
      </c>
      <c r="CF923" s="62">
        <v>18.8</v>
      </c>
      <c r="CG923" s="62">
        <v>22.8</v>
      </c>
      <c r="CH923" s="62">
        <v>-14.9</v>
      </c>
      <c r="CI923" s="62">
        <v>-1.2</v>
      </c>
      <c r="CJ923" s="63">
        <f t="shared" si="772"/>
        <v>-1.8588560290188079</v>
      </c>
      <c r="CK923" s="62">
        <v>-0.5</v>
      </c>
      <c r="CL923" s="63">
        <f t="shared" si="773"/>
        <v>-0.7745233454245033</v>
      </c>
      <c r="CM923" s="62">
        <v>-1.7</v>
      </c>
      <c r="CN923" t="s">
        <v>773</v>
      </c>
      <c r="CO923" t="s">
        <v>774</v>
      </c>
      <c r="CP923" t="s">
        <v>2399</v>
      </c>
      <c r="CQ923" t="s">
        <v>2400</v>
      </c>
      <c r="CR923">
        <v>72</v>
      </c>
      <c r="CS923">
        <v>190</v>
      </c>
      <c r="CT923">
        <v>19</v>
      </c>
      <c r="CU923" t="s">
        <v>3402</v>
      </c>
      <c r="CZ923" s="72">
        <v>546666.66666666663</v>
      </c>
      <c r="DA923">
        <v>0</v>
      </c>
    </row>
    <row r="924" spans="1:105" x14ac:dyDescent="0.2">
      <c r="A924" s="38" t="s">
        <v>2452</v>
      </c>
      <c r="B924" t="s">
        <v>974</v>
      </c>
      <c r="D924" t="s">
        <v>963</v>
      </c>
      <c r="E924" t="str">
        <f t="shared" si="742"/>
        <v xml:space="preserve">Mojzis, Tomas </v>
      </c>
      <c r="F924" t="s">
        <v>1454</v>
      </c>
      <c r="G924" t="s">
        <v>1524</v>
      </c>
      <c r="H924">
        <v>6</v>
      </c>
      <c r="I924">
        <v>1</v>
      </c>
      <c r="J924">
        <v>0</v>
      </c>
      <c r="K924">
        <f>I924+J924</f>
        <v>1</v>
      </c>
      <c r="L924">
        <v>0</v>
      </c>
      <c r="M924">
        <v>0</v>
      </c>
      <c r="N924">
        <v>7</v>
      </c>
      <c r="O924" s="4">
        <f t="shared" si="743"/>
        <v>0.14285714285714285</v>
      </c>
      <c r="P924">
        <v>79</v>
      </c>
      <c r="Q924">
        <v>0</v>
      </c>
      <c r="R924">
        <v>0</v>
      </c>
      <c r="S924">
        <v>0</v>
      </c>
      <c r="T924">
        <v>0</v>
      </c>
      <c r="U924" s="4">
        <f t="shared" si="744"/>
        <v>0</v>
      </c>
      <c r="V924" s="40">
        <v>0</v>
      </c>
      <c r="W924">
        <v>0</v>
      </c>
      <c r="X924">
        <v>0</v>
      </c>
      <c r="Y924">
        <v>0</v>
      </c>
      <c r="Z924">
        <v>0</v>
      </c>
      <c r="AA924">
        <f>I924-W924-Y924</f>
        <v>1</v>
      </c>
      <c r="AB924">
        <f>J924-X924-Z924</f>
        <v>0</v>
      </c>
      <c r="AC924" s="9">
        <f t="shared" si="751"/>
        <v>0</v>
      </c>
      <c r="AD924" s="9">
        <f t="shared" si="752"/>
        <v>0</v>
      </c>
      <c r="AE924" s="9">
        <f t="shared" si="753"/>
        <v>0</v>
      </c>
      <c r="AF924" s="9">
        <f t="shared" si="754"/>
        <v>0</v>
      </c>
      <c r="AG924" s="9">
        <f t="shared" si="755"/>
        <v>20.18502943650126</v>
      </c>
      <c r="AH924" s="9">
        <f t="shared" si="756"/>
        <v>0</v>
      </c>
      <c r="AI924" s="6">
        <f t="shared" si="757"/>
        <v>2.0185029436501263</v>
      </c>
      <c r="AJ924" s="6">
        <f t="shared" si="758"/>
        <v>0</v>
      </c>
      <c r="AK924" s="6">
        <f t="shared" si="759"/>
        <v>0</v>
      </c>
      <c r="AL924" s="6">
        <f t="shared" si="760"/>
        <v>2.0185029436501263</v>
      </c>
      <c r="AM924" s="6">
        <f t="shared" si="761"/>
        <v>0</v>
      </c>
      <c r="AN924" s="6">
        <f t="shared" si="762"/>
        <v>105.88235294117646</v>
      </c>
      <c r="AO924" s="32">
        <v>59.45</v>
      </c>
      <c r="AP924" s="32">
        <v>0.3</v>
      </c>
      <c r="AQ924" s="32">
        <v>0.56666666666666665</v>
      </c>
      <c r="AR924" s="32">
        <v>60.31666666666667</v>
      </c>
      <c r="AS924" s="40">
        <v>6</v>
      </c>
      <c r="AT924" s="40">
        <v>0</v>
      </c>
      <c r="AU924" s="40">
        <v>1</v>
      </c>
      <c r="AV924" s="40">
        <v>4</v>
      </c>
      <c r="AW924" s="40">
        <v>0</v>
      </c>
      <c r="AX924" s="9">
        <f t="shared" si="763"/>
        <v>5.9684995855208616</v>
      </c>
      <c r="AY924" s="9">
        <f t="shared" si="764"/>
        <v>0</v>
      </c>
      <c r="AZ924" s="9">
        <f t="shared" si="765"/>
        <v>0.99474993092014374</v>
      </c>
      <c r="BA924" s="9">
        <f t="shared" si="766"/>
        <v>3.978999723680575</v>
      </c>
      <c r="BB924" s="9">
        <f t="shared" si="767"/>
        <v>0</v>
      </c>
      <c r="BC924" s="9">
        <f t="shared" si="768"/>
        <v>9.9083333333333332</v>
      </c>
      <c r="BD924" s="9">
        <f t="shared" si="769"/>
        <v>9.4444444444444442E-2</v>
      </c>
      <c r="BE924" s="9">
        <f t="shared" si="770"/>
        <v>4.9999999999999996E-2</v>
      </c>
      <c r="BF924" s="3">
        <v>2</v>
      </c>
      <c r="BG924" s="3">
        <v>0</v>
      </c>
      <c r="BH924" s="3">
        <v>0</v>
      </c>
      <c r="BI924" s="3">
        <v>2</v>
      </c>
      <c r="BJ924" s="3">
        <v>2</v>
      </c>
      <c r="BK924" s="3">
        <v>0</v>
      </c>
      <c r="BL924" s="3">
        <v>1</v>
      </c>
      <c r="BM924" s="3">
        <v>3</v>
      </c>
      <c r="BN924" s="34">
        <f t="shared" si="745"/>
        <v>3.1690680260497772</v>
      </c>
      <c r="BO924" s="34">
        <f t="shared" si="746"/>
        <v>105.08100666647506</v>
      </c>
      <c r="BP924" s="34">
        <v>1.5989910089092403</v>
      </c>
      <c r="BQ924" s="34">
        <v>-1.1333397799373125E-2</v>
      </c>
      <c r="BR924" s="34">
        <v>-1.6513085902164479E-2</v>
      </c>
      <c r="BS924" s="34">
        <v>-1.415745062341191E-3</v>
      </c>
      <c r="BT924" s="34">
        <v>0</v>
      </c>
      <c r="BU924" s="34">
        <f t="shared" si="747"/>
        <v>1.5697287801453617</v>
      </c>
      <c r="BV924" s="34">
        <f t="shared" si="748"/>
        <v>52.049586520432001</v>
      </c>
      <c r="BW924" s="34">
        <v>1.5478196764120595</v>
      </c>
      <c r="BX924" s="34">
        <v>9.3637478268153336E-3</v>
      </c>
      <c r="BY924" s="34">
        <v>-0.67105133331242695</v>
      </c>
      <c r="BZ924" s="34">
        <v>0.71320715497796772</v>
      </c>
      <c r="CA924" s="34">
        <f t="shared" si="749"/>
        <v>1.5993392459044156</v>
      </c>
      <c r="CB924" s="34">
        <f t="shared" si="750"/>
        <v>53.031420146043068</v>
      </c>
      <c r="CE924" s="68">
        <f t="shared" si="771"/>
        <v>165000</v>
      </c>
      <c r="CF924" s="9">
        <v>1.2</v>
      </c>
      <c r="CG924" s="9">
        <v>1.6</v>
      </c>
      <c r="CH924" s="9">
        <v>-0.1</v>
      </c>
      <c r="CI924" s="9">
        <v>0.2</v>
      </c>
      <c r="CJ924" s="9">
        <f t="shared" si="772"/>
        <v>6.5377281394715334</v>
      </c>
      <c r="CK924" s="9">
        <v>0.1</v>
      </c>
      <c r="CL924" s="9">
        <f t="shared" si="773"/>
        <v>3.2688640697357667</v>
      </c>
      <c r="CM924" s="9">
        <v>0.3</v>
      </c>
      <c r="CN924" t="s">
        <v>73</v>
      </c>
      <c r="CO924" t="s">
        <v>74</v>
      </c>
      <c r="CQ924" t="s">
        <v>3079</v>
      </c>
      <c r="CR924">
        <v>73</v>
      </c>
      <c r="CS924">
        <v>195</v>
      </c>
      <c r="CT924">
        <v>54</v>
      </c>
      <c r="CU924" t="s">
        <v>3402</v>
      </c>
      <c r="CV924" t="s">
        <v>3090</v>
      </c>
      <c r="CW924">
        <v>0</v>
      </c>
      <c r="CX924">
        <v>0</v>
      </c>
      <c r="CY924">
        <v>0</v>
      </c>
      <c r="CZ924" s="70"/>
      <c r="DA924">
        <v>0</v>
      </c>
    </row>
    <row r="925" spans="1:105" x14ac:dyDescent="0.2">
      <c r="A925" s="38" t="s">
        <v>2452</v>
      </c>
      <c r="B925" t="s">
        <v>963</v>
      </c>
      <c r="C925" t="s">
        <v>963</v>
      </c>
      <c r="D925" t="s">
        <v>963</v>
      </c>
      <c r="E925" t="str">
        <f t="shared" si="742"/>
        <v xml:space="preserve">Walz, Wes </v>
      </c>
      <c r="F925" t="s">
        <v>2329</v>
      </c>
      <c r="G925" t="s">
        <v>1537</v>
      </c>
      <c r="H925">
        <v>62</v>
      </c>
      <c r="I925">
        <v>9</v>
      </c>
      <c r="J925">
        <v>15</v>
      </c>
      <c r="K925">
        <f>I925+J925</f>
        <v>24</v>
      </c>
      <c r="L925">
        <v>3</v>
      </c>
      <c r="M925">
        <v>30</v>
      </c>
      <c r="N925">
        <v>77</v>
      </c>
      <c r="O925" s="4">
        <f t="shared" si="743"/>
        <v>0.11688311688311688</v>
      </c>
      <c r="P925">
        <v>1533</v>
      </c>
      <c r="Q925">
        <v>1</v>
      </c>
      <c r="R925">
        <v>0</v>
      </c>
      <c r="S925">
        <v>371</v>
      </c>
      <c r="T925">
        <v>415</v>
      </c>
      <c r="U925" s="4">
        <f t="shared" si="744"/>
        <v>0.47201017811704837</v>
      </c>
      <c r="V925" s="40">
        <v>22.1</v>
      </c>
      <c r="W925">
        <v>0</v>
      </c>
      <c r="X925">
        <v>0</v>
      </c>
      <c r="Y925">
        <v>1</v>
      </c>
      <c r="Z925">
        <v>0</v>
      </c>
      <c r="AA925">
        <f>I925-W925-Y925</f>
        <v>8</v>
      </c>
      <c r="AB925">
        <f>J925-X925-Z925</f>
        <v>15</v>
      </c>
      <c r="AC925" s="9">
        <f t="shared" si="751"/>
        <v>0</v>
      </c>
      <c r="AD925" s="9">
        <f t="shared" si="752"/>
        <v>0</v>
      </c>
      <c r="AE925" s="9">
        <f t="shared" si="753"/>
        <v>2.3065094823167609</v>
      </c>
      <c r="AF925" s="9">
        <f t="shared" si="754"/>
        <v>0</v>
      </c>
      <c r="AG925" s="9">
        <f t="shared" si="755"/>
        <v>12.278308321964531</v>
      </c>
      <c r="AH925" s="9">
        <f t="shared" si="756"/>
        <v>23.021828103683497</v>
      </c>
      <c r="AI925" s="6">
        <f t="shared" si="757"/>
        <v>2.1487039563437929</v>
      </c>
      <c r="AJ925" s="6">
        <f t="shared" si="758"/>
        <v>0</v>
      </c>
      <c r="AK925" s="6">
        <f t="shared" si="759"/>
        <v>0.46130189646335212</v>
      </c>
      <c r="AL925" s="6">
        <f t="shared" si="760"/>
        <v>2.0719645293315145</v>
      </c>
      <c r="AM925" s="6">
        <f t="shared" si="761"/>
        <v>0</v>
      </c>
      <c r="AN925" s="6">
        <f t="shared" si="762"/>
        <v>5.9969246540235774</v>
      </c>
      <c r="AO925" s="32">
        <v>781.86666666666656</v>
      </c>
      <c r="AP925" s="32">
        <v>10.933333333333334</v>
      </c>
      <c r="AQ925" s="32">
        <v>130.06666666666666</v>
      </c>
      <c r="AR925" s="32">
        <v>922.86666666666645</v>
      </c>
      <c r="AS925" s="40">
        <v>76</v>
      </c>
      <c r="AT925" s="40">
        <v>13</v>
      </c>
      <c r="AU925" s="40">
        <v>29</v>
      </c>
      <c r="AV925" s="40">
        <v>34</v>
      </c>
      <c r="AW925" s="40">
        <v>35</v>
      </c>
      <c r="AX925" s="9">
        <f t="shared" si="763"/>
        <v>4.9411254785812337</v>
      </c>
      <c r="AY925" s="9">
        <f t="shared" si="764"/>
        <v>0.84519251607310575</v>
      </c>
      <c r="AZ925" s="9">
        <f t="shared" si="765"/>
        <v>1.8854294589323131</v>
      </c>
      <c r="BA925" s="9">
        <f t="shared" si="766"/>
        <v>2.2105035035758149</v>
      </c>
      <c r="BB925" s="9">
        <f t="shared" si="767"/>
        <v>2.2755183125045155</v>
      </c>
      <c r="BC925" s="9">
        <f t="shared" si="768"/>
        <v>12.610752688172042</v>
      </c>
      <c r="BD925" s="9">
        <f t="shared" si="769"/>
        <v>2.0978494623655912</v>
      </c>
      <c r="BE925" s="9">
        <f t="shared" si="770"/>
        <v>0.17634408602150539</v>
      </c>
      <c r="BF925" s="3">
        <v>28</v>
      </c>
      <c r="BG925" s="3">
        <v>0</v>
      </c>
      <c r="BH925" s="3">
        <v>1</v>
      </c>
      <c r="BI925" s="3">
        <v>29</v>
      </c>
      <c r="BJ925" s="3">
        <v>27</v>
      </c>
      <c r="BK925" s="3">
        <v>0</v>
      </c>
      <c r="BL925" s="3">
        <v>13</v>
      </c>
      <c r="BM925" s="3">
        <v>40</v>
      </c>
      <c r="BN925" s="34">
        <f t="shared" si="745"/>
        <v>22.20477276902583</v>
      </c>
      <c r="BO925" s="34">
        <f t="shared" si="746"/>
        <v>48.121301962780834</v>
      </c>
      <c r="BP925" s="34">
        <v>10.285671481800934</v>
      </c>
      <c r="BQ925" s="34">
        <v>-0.51890940291214283</v>
      </c>
      <c r="BR925" s="34">
        <v>-0.23840121489960911</v>
      </c>
      <c r="BS925" s="34">
        <v>0.67458599985855272</v>
      </c>
      <c r="BT925" s="34">
        <v>-0.57262884841687789</v>
      </c>
      <c r="BU925" s="34">
        <f t="shared" si="747"/>
        <v>9.6303180154308556</v>
      </c>
      <c r="BV925" s="34">
        <f t="shared" si="748"/>
        <v>20.870442856528626</v>
      </c>
      <c r="BW925" s="34">
        <v>6.8485261655091376</v>
      </c>
      <c r="BX925" s="34">
        <v>3.7734877714665438E-2</v>
      </c>
      <c r="BY925" s="34">
        <v>4.5806540008552545</v>
      </c>
      <c r="BZ925" s="34">
        <v>1.1075397095159145</v>
      </c>
      <c r="CA925" s="34">
        <f t="shared" si="749"/>
        <v>12.574454753594974</v>
      </c>
      <c r="CB925" s="34">
        <f t="shared" si="750"/>
        <v>27.250859106252207</v>
      </c>
      <c r="CC925" s="15">
        <v>71</v>
      </c>
      <c r="CD925" s="7">
        <v>1472535</v>
      </c>
      <c r="CE925" s="68">
        <f t="shared" si="771"/>
        <v>1947546.2903225808</v>
      </c>
      <c r="CF925" s="9">
        <v>17.2</v>
      </c>
      <c r="CG925" s="9">
        <v>21.6</v>
      </c>
      <c r="CH925" s="9">
        <v>-2.9</v>
      </c>
      <c r="CI925" s="9">
        <v>1</v>
      </c>
      <c r="CJ925" s="9">
        <f t="shared" si="772"/>
        <v>1.8799348289259308</v>
      </c>
      <c r="CK925" s="9">
        <v>2.2000000000000002</v>
      </c>
      <c r="CL925" s="9">
        <f t="shared" si="773"/>
        <v>4.1358566236370473</v>
      </c>
      <c r="CM925" s="9">
        <v>3.1</v>
      </c>
      <c r="CN925" t="s">
        <v>2299</v>
      </c>
      <c r="CO925" t="s">
        <v>1563</v>
      </c>
      <c r="CP925" t="s">
        <v>2417</v>
      </c>
      <c r="CQ925" t="s">
        <v>2400</v>
      </c>
      <c r="CR925">
        <v>70</v>
      </c>
      <c r="CS925">
        <v>180</v>
      </c>
      <c r="CU925" t="s">
        <v>3401</v>
      </c>
      <c r="CV925" t="s">
        <v>2382</v>
      </c>
      <c r="CW925">
        <v>1</v>
      </c>
      <c r="CX925">
        <v>0</v>
      </c>
      <c r="CY925">
        <v>0</v>
      </c>
      <c r="CZ925" s="70"/>
      <c r="DA925">
        <v>0</v>
      </c>
    </row>
    <row r="926" spans="1:105" x14ac:dyDescent="0.2">
      <c r="A926" s="44" t="s">
        <v>2372</v>
      </c>
      <c r="B926" s="43" t="s">
        <v>963</v>
      </c>
      <c r="C926" s="43" t="s">
        <v>963</v>
      </c>
      <c r="D926" s="42" t="s">
        <v>963</v>
      </c>
      <c r="E926" s="42" t="str">
        <f t="shared" si="742"/>
        <v xml:space="preserve">Walz, Wes </v>
      </c>
      <c r="F926" s="42" t="s">
        <v>2329</v>
      </c>
      <c r="G926" s="45" t="s">
        <v>2373</v>
      </c>
      <c r="H926" s="43">
        <v>11</v>
      </c>
      <c r="I926" s="64">
        <v>1</v>
      </c>
      <c r="J926" s="64">
        <v>3</v>
      </c>
      <c r="K926" s="64">
        <v>4</v>
      </c>
      <c r="L926" s="43">
        <v>-5</v>
      </c>
      <c r="M926">
        <v>6</v>
      </c>
      <c r="N926">
        <v>9</v>
      </c>
      <c r="O926" s="4">
        <f t="shared" si="743"/>
        <v>0.1111111111111111</v>
      </c>
      <c r="Q926">
        <v>0</v>
      </c>
      <c r="R926">
        <v>0</v>
      </c>
      <c r="S926">
        <v>62</v>
      </c>
      <c r="T926">
        <v>73</v>
      </c>
      <c r="U926" s="4">
        <f t="shared" si="744"/>
        <v>0.45925925925925926</v>
      </c>
      <c r="V926">
        <v>21.8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3</v>
      </c>
      <c r="AC926" s="9">
        <f t="shared" si="751"/>
        <v>0</v>
      </c>
      <c r="AD926" s="9">
        <f t="shared" si="752"/>
        <v>0</v>
      </c>
      <c r="AE926" s="9">
        <f t="shared" si="753"/>
        <v>0</v>
      </c>
      <c r="AF926" s="9">
        <f t="shared" si="754"/>
        <v>0</v>
      </c>
      <c r="AG926" s="9">
        <f t="shared" si="755"/>
        <v>9.2154102137463205</v>
      </c>
      <c r="AH926" s="9">
        <f t="shared" si="756"/>
        <v>27.646230641238958</v>
      </c>
      <c r="AI926" s="58">
        <f t="shared" si="757"/>
        <v>1.843082042749264</v>
      </c>
      <c r="AJ926" s="58">
        <f t="shared" si="758"/>
        <v>0</v>
      </c>
      <c r="AK926" s="58">
        <f t="shared" si="759"/>
        <v>0</v>
      </c>
      <c r="AL926" s="58">
        <f t="shared" si="760"/>
        <v>4.1469345961858446</v>
      </c>
      <c r="AM926" s="58">
        <f t="shared" si="761"/>
        <v>0</v>
      </c>
      <c r="AN926" s="58">
        <f t="shared" si="762"/>
        <v>3.0176026823134956</v>
      </c>
      <c r="AO926" s="56">
        <v>130.21666666666667</v>
      </c>
      <c r="AP926" s="56">
        <v>1.7</v>
      </c>
      <c r="AQ926" s="56">
        <v>19.883333333333333</v>
      </c>
      <c r="AR926" s="57">
        <f>SUM(AO926:AQ926)</f>
        <v>151.79999999999998</v>
      </c>
      <c r="AS926">
        <v>8</v>
      </c>
      <c r="AT926">
        <v>1</v>
      </c>
      <c r="AU926">
        <v>4</v>
      </c>
      <c r="AV926">
        <v>5</v>
      </c>
      <c r="AW926">
        <v>8</v>
      </c>
      <c r="AX926" s="9">
        <f t="shared" si="763"/>
        <v>3.1620553359683798</v>
      </c>
      <c r="AY926" s="9">
        <f t="shared" si="764"/>
        <v>0.39525691699604748</v>
      </c>
      <c r="AZ926" s="9">
        <f t="shared" si="765"/>
        <v>1.5810276679841899</v>
      </c>
      <c r="BA926" s="9">
        <f t="shared" si="766"/>
        <v>1.9762845849802373</v>
      </c>
      <c r="BB926" s="9">
        <f t="shared" si="767"/>
        <v>3.1620553359683798</v>
      </c>
      <c r="BC926" s="33">
        <f t="shared" si="768"/>
        <v>11.837878787878788</v>
      </c>
      <c r="BD926" s="33">
        <f t="shared" si="769"/>
        <v>1.8075757575757576</v>
      </c>
      <c r="BE926" s="33">
        <f t="shared" si="770"/>
        <v>0.15454545454545454</v>
      </c>
      <c r="BF926" s="42">
        <f>BI926-BG926-BH926</f>
        <v>4</v>
      </c>
      <c r="BG926" s="43">
        <v>0</v>
      </c>
      <c r="BH926" s="43">
        <v>0</v>
      </c>
      <c r="BI926" s="43">
        <v>4</v>
      </c>
      <c r="BJ926" s="42">
        <f>BM926-BK926-BL926</f>
        <v>9</v>
      </c>
      <c r="BK926" s="43">
        <v>0</v>
      </c>
      <c r="BL926" s="43">
        <v>1</v>
      </c>
      <c r="BM926" s="43">
        <v>10</v>
      </c>
      <c r="BN926" s="34">
        <f t="shared" si="745"/>
        <v>1.5757816328517744</v>
      </c>
      <c r="BO926" s="34">
        <f t="shared" si="746"/>
        <v>20.761286335332997</v>
      </c>
      <c r="BP926" s="33">
        <v>1.7875410013614206</v>
      </c>
      <c r="BQ926" s="33">
        <v>-9.6900112883705675E-2</v>
      </c>
      <c r="BR926" s="33">
        <v>-0.79814870598849086</v>
      </c>
      <c r="BS926" s="33">
        <v>-0.29997381862263695</v>
      </c>
      <c r="BT926" s="33">
        <v>0</v>
      </c>
      <c r="BU926" s="9">
        <f t="shared" si="747"/>
        <v>0.59251836386658707</v>
      </c>
      <c r="BV926" s="34">
        <f t="shared" si="748"/>
        <v>7.8065660588483148</v>
      </c>
      <c r="BW926" s="33">
        <v>-0.37105651368649029</v>
      </c>
      <c r="BX926" s="33">
        <v>9.4308185560627502E-3</v>
      </c>
      <c r="BY926" s="33">
        <v>1.7706845145081631</v>
      </c>
      <c r="BZ926" s="33">
        <v>-0.42579555039254824</v>
      </c>
      <c r="CA926" s="9">
        <f t="shared" si="749"/>
        <v>0.98326326898518734</v>
      </c>
      <c r="CB926" s="34">
        <f t="shared" si="750"/>
        <v>12.954720276484684</v>
      </c>
      <c r="CE926" s="68">
        <f t="shared" si="771"/>
        <v>165000</v>
      </c>
      <c r="CF926" s="62">
        <v>3.4</v>
      </c>
      <c r="CG926" s="62">
        <v>3.7</v>
      </c>
      <c r="CH926" s="62">
        <v>-5.3</v>
      </c>
      <c r="CI926" s="62">
        <v>-0.2</v>
      </c>
      <c r="CJ926" s="63">
        <f t="shared" si="772"/>
        <v>-2.3070268191867731</v>
      </c>
      <c r="CK926" s="62">
        <v>-0.6</v>
      </c>
      <c r="CL926" s="63">
        <f t="shared" si="773"/>
        <v>-6.9210804575603193</v>
      </c>
      <c r="CM926" s="62">
        <v>-0.8</v>
      </c>
      <c r="CN926" t="s">
        <v>848</v>
      </c>
      <c r="CO926" t="s">
        <v>1563</v>
      </c>
      <c r="CP926" t="s">
        <v>2417</v>
      </c>
      <c r="CQ926" t="s">
        <v>2400</v>
      </c>
      <c r="CR926">
        <v>71</v>
      </c>
      <c r="CS926">
        <v>190</v>
      </c>
      <c r="CT926">
        <v>37</v>
      </c>
      <c r="CU926" t="s">
        <v>3401</v>
      </c>
      <c r="CZ926" s="72">
        <v>1400000</v>
      </c>
      <c r="DA926">
        <v>0</v>
      </c>
    </row>
    <row r="927" spans="1:105" x14ac:dyDescent="0.2">
      <c r="A927" s="38" t="s">
        <v>2452</v>
      </c>
      <c r="B927" t="s">
        <v>954</v>
      </c>
      <c r="C927" t="s">
        <v>954</v>
      </c>
      <c r="D927" s="82" t="s">
        <v>964</v>
      </c>
      <c r="E927" t="str">
        <f t="shared" si="742"/>
        <v xml:space="preserve">Tanguay, Alex </v>
      </c>
      <c r="F927" t="s">
        <v>930</v>
      </c>
      <c r="G927" t="s">
        <v>1540</v>
      </c>
      <c r="H927">
        <v>81</v>
      </c>
      <c r="I927">
        <v>22</v>
      </c>
      <c r="J927">
        <v>59</v>
      </c>
      <c r="K927">
        <f>I927+J927</f>
        <v>81</v>
      </c>
      <c r="L927">
        <v>12</v>
      </c>
      <c r="M927">
        <v>44</v>
      </c>
      <c r="N927">
        <v>107</v>
      </c>
      <c r="O927" s="4">
        <f t="shared" si="743"/>
        <v>0.20560747663551401</v>
      </c>
      <c r="P927">
        <v>1765</v>
      </c>
      <c r="Q927">
        <v>0</v>
      </c>
      <c r="R927">
        <v>0</v>
      </c>
      <c r="S927">
        <v>6</v>
      </c>
      <c r="T927">
        <v>18</v>
      </c>
      <c r="U927" s="4">
        <f t="shared" si="744"/>
        <v>0.25</v>
      </c>
      <c r="V927" s="40">
        <v>0.5</v>
      </c>
      <c r="W927">
        <v>5</v>
      </c>
      <c r="X927">
        <v>16</v>
      </c>
      <c r="Y927">
        <v>0</v>
      </c>
      <c r="Z927">
        <v>0</v>
      </c>
      <c r="AA927">
        <f>I927-W927-Y927</f>
        <v>17</v>
      </c>
      <c r="AB927">
        <f>J927-X927-Z927</f>
        <v>43</v>
      </c>
      <c r="AC927" s="9">
        <f t="shared" si="751"/>
        <v>4.5372050816696916</v>
      </c>
      <c r="AD927" s="9">
        <f t="shared" si="752"/>
        <v>14.51905626134301</v>
      </c>
      <c r="AE927" s="9">
        <f t="shared" si="753"/>
        <v>0</v>
      </c>
      <c r="AF927" s="9">
        <f t="shared" si="754"/>
        <v>0</v>
      </c>
      <c r="AG927" s="9">
        <f t="shared" si="755"/>
        <v>18.598714500615401</v>
      </c>
      <c r="AH927" s="9">
        <f t="shared" si="756"/>
        <v>47.043807266262483</v>
      </c>
      <c r="AI927" s="6">
        <f t="shared" si="757"/>
        <v>3.500934494233487</v>
      </c>
      <c r="AJ927" s="6">
        <f t="shared" si="758"/>
        <v>5.8076225045372043</v>
      </c>
      <c r="AK927" s="6">
        <f t="shared" si="759"/>
        <v>0</v>
      </c>
      <c r="AL927" s="6">
        <f t="shared" si="760"/>
        <v>2.6804029721475136</v>
      </c>
      <c r="AM927" s="6">
        <f t="shared" si="761"/>
        <v>0.54446460980036293</v>
      </c>
      <c r="AN927" s="6">
        <f t="shared" si="762"/>
        <v>0</v>
      </c>
      <c r="AO927" s="32">
        <v>1096.8499999999999</v>
      </c>
      <c r="AP927" s="32">
        <v>330.6</v>
      </c>
      <c r="AQ927" s="32">
        <v>3.8166666666666664</v>
      </c>
      <c r="AR927" s="32">
        <v>1431.2666666666664</v>
      </c>
      <c r="AS927" s="40">
        <v>23</v>
      </c>
      <c r="AT927" s="40">
        <v>45</v>
      </c>
      <c r="AU927" s="40">
        <v>37</v>
      </c>
      <c r="AV927" s="40">
        <v>69</v>
      </c>
      <c r="AW927" s="40">
        <v>35</v>
      </c>
      <c r="AX927" s="9">
        <f t="shared" si="763"/>
        <v>0.96418091201266953</v>
      </c>
      <c r="AY927" s="9">
        <f t="shared" si="764"/>
        <v>1.8864409148073968</v>
      </c>
      <c r="AZ927" s="9">
        <f t="shared" si="765"/>
        <v>1.5510736410638599</v>
      </c>
      <c r="BA927" s="9">
        <f t="shared" si="766"/>
        <v>2.8925427360380089</v>
      </c>
      <c r="BB927" s="9">
        <f t="shared" si="767"/>
        <v>1.4672318226279755</v>
      </c>
      <c r="BC927" s="9">
        <f t="shared" si="768"/>
        <v>13.541358024691357</v>
      </c>
      <c r="BD927" s="9">
        <f t="shared" si="769"/>
        <v>4.7119341563786006E-2</v>
      </c>
      <c r="BE927" s="9">
        <f t="shared" si="770"/>
        <v>4.0814814814814815</v>
      </c>
      <c r="BF927" s="3">
        <v>64</v>
      </c>
      <c r="BG927" s="3">
        <v>32</v>
      </c>
      <c r="BH927" s="3">
        <v>0</v>
      </c>
      <c r="BI927" s="3">
        <v>96</v>
      </c>
      <c r="BJ927" s="3">
        <v>49</v>
      </c>
      <c r="BK927" s="3">
        <v>3</v>
      </c>
      <c r="BL927" s="3">
        <v>0</v>
      </c>
      <c r="BM927" s="3">
        <v>52</v>
      </c>
      <c r="BN927" s="34">
        <f t="shared" si="745"/>
        <v>74.951422827806169</v>
      </c>
      <c r="BO927" s="34">
        <f t="shared" si="746"/>
        <v>104.73439307066866</v>
      </c>
      <c r="BP927" s="34">
        <v>45.893277130243277</v>
      </c>
      <c r="BQ927" s="34">
        <v>8.1786453854143542</v>
      </c>
      <c r="BR927" s="34">
        <v>6.6598825820641125E-2</v>
      </c>
      <c r="BS927" s="34">
        <v>-4.4750884385110719E-2</v>
      </c>
      <c r="BT927" s="34">
        <v>9.1975173183628414</v>
      </c>
      <c r="BU927" s="34">
        <f t="shared" si="747"/>
        <v>63.291287775456006</v>
      </c>
      <c r="BV927" s="34">
        <f t="shared" si="748"/>
        <v>88.440944304051442</v>
      </c>
      <c r="BW927" s="34">
        <v>7.7594159001235274</v>
      </c>
      <c r="BX927" s="34">
        <v>0.35277087373141081</v>
      </c>
      <c r="BY927" s="34">
        <v>0.38522278245910235</v>
      </c>
      <c r="BZ927" s="34">
        <v>3.1627254960361237</v>
      </c>
      <c r="CA927" s="34">
        <f t="shared" si="749"/>
        <v>11.660135052350165</v>
      </c>
      <c r="CB927" s="34">
        <f t="shared" si="750"/>
        <v>16.293448766617217</v>
      </c>
      <c r="CC927" s="15">
        <v>69</v>
      </c>
      <c r="CD927" s="7">
        <v>4961248</v>
      </c>
      <c r="CE927" s="68">
        <f t="shared" si="771"/>
        <v>5022497.9753086418</v>
      </c>
      <c r="CF927" s="9">
        <v>36.5</v>
      </c>
      <c r="CG927" s="9">
        <v>29.2</v>
      </c>
      <c r="CH927" s="9">
        <v>2</v>
      </c>
      <c r="CI927" s="9">
        <v>10.8</v>
      </c>
      <c r="CJ927" s="9">
        <f t="shared" si="772"/>
        <v>12.233224153066329</v>
      </c>
      <c r="CK927" s="9">
        <v>2.8</v>
      </c>
      <c r="CL927" s="9">
        <f t="shared" si="773"/>
        <v>3.1715766322764551</v>
      </c>
      <c r="CM927" s="9">
        <v>13.7</v>
      </c>
      <c r="CN927" t="s">
        <v>2235</v>
      </c>
      <c r="CO927" t="s">
        <v>2236</v>
      </c>
      <c r="CP927" t="s">
        <v>2399</v>
      </c>
      <c r="CQ927" t="s">
        <v>2400</v>
      </c>
      <c r="CR927">
        <v>73</v>
      </c>
      <c r="CS927">
        <v>191</v>
      </c>
      <c r="CT927">
        <v>40</v>
      </c>
      <c r="CU927" t="s">
        <v>3402</v>
      </c>
      <c r="CV927" t="s">
        <v>2382</v>
      </c>
      <c r="CW927">
        <v>7</v>
      </c>
      <c r="CX927">
        <v>3</v>
      </c>
      <c r="CY927">
        <v>2</v>
      </c>
      <c r="CZ927" s="70"/>
      <c r="DA927">
        <v>0</v>
      </c>
    </row>
    <row r="928" spans="1:105" x14ac:dyDescent="0.2">
      <c r="A928" s="44" t="s">
        <v>2372</v>
      </c>
      <c r="B928" s="43" t="s">
        <v>954</v>
      </c>
      <c r="C928" s="43" t="s">
        <v>954</v>
      </c>
      <c r="D928" s="82" t="s">
        <v>964</v>
      </c>
      <c r="E928" s="42" t="str">
        <f t="shared" si="742"/>
        <v xml:space="preserve">Tanguay, Alex </v>
      </c>
      <c r="F928" s="42" t="s">
        <v>930</v>
      </c>
      <c r="G928" s="45" t="s">
        <v>1540</v>
      </c>
      <c r="H928" s="43">
        <v>78</v>
      </c>
      <c r="I928" s="64">
        <v>18</v>
      </c>
      <c r="J928" s="64">
        <v>40</v>
      </c>
      <c r="K928" s="64">
        <v>58</v>
      </c>
      <c r="L928" s="43">
        <v>11</v>
      </c>
      <c r="M928">
        <v>48</v>
      </c>
      <c r="N928">
        <v>121</v>
      </c>
      <c r="O928" s="4">
        <f t="shared" si="743"/>
        <v>0.1487603305785124</v>
      </c>
      <c r="Q928">
        <v>3</v>
      </c>
      <c r="R928">
        <v>0</v>
      </c>
      <c r="S928">
        <v>7</v>
      </c>
      <c r="T928">
        <v>13</v>
      </c>
      <c r="U928" s="4">
        <f t="shared" si="744"/>
        <v>0.35</v>
      </c>
      <c r="V928">
        <v>0.4</v>
      </c>
      <c r="W928">
        <v>3</v>
      </c>
      <c r="X928">
        <v>12</v>
      </c>
      <c r="Y928">
        <v>2</v>
      </c>
      <c r="Z928">
        <v>1</v>
      </c>
      <c r="AA928">
        <v>13</v>
      </c>
      <c r="AB928">
        <v>27</v>
      </c>
      <c r="AC928" s="9">
        <f t="shared" si="751"/>
        <v>3.7677923527770028</v>
      </c>
      <c r="AD928" s="9">
        <f t="shared" si="752"/>
        <v>15.071169411108011</v>
      </c>
      <c r="AE928" s="9">
        <f t="shared" si="753"/>
        <v>4.5466026774437989</v>
      </c>
      <c r="AF928" s="9">
        <f t="shared" si="754"/>
        <v>2.2733013387218994</v>
      </c>
      <c r="AG928" s="9">
        <f t="shared" si="755"/>
        <v>14.278522722072218</v>
      </c>
      <c r="AH928" s="9">
        <f t="shared" si="756"/>
        <v>29.655393345842295</v>
      </c>
      <c r="AI928" s="58">
        <f t="shared" si="757"/>
        <v>3.2401263100086952</v>
      </c>
      <c r="AJ928" s="58">
        <f t="shared" si="758"/>
        <v>6.5308400781468041</v>
      </c>
      <c r="AK928" s="58">
        <f t="shared" si="759"/>
        <v>1.8186410709775196</v>
      </c>
      <c r="AL928" s="58">
        <f t="shared" si="760"/>
        <v>2.4712827788201914</v>
      </c>
      <c r="AM928" s="58">
        <f t="shared" si="761"/>
        <v>1.7583030979626011</v>
      </c>
      <c r="AN928" s="58">
        <f t="shared" si="762"/>
        <v>5.4559232129325581</v>
      </c>
      <c r="AO928" s="56">
        <v>1092.55</v>
      </c>
      <c r="AP928" s="56">
        <v>238.86666666666667</v>
      </c>
      <c r="AQ928" s="56">
        <v>131.96666666666667</v>
      </c>
      <c r="AR928" s="57">
        <f>SUM(AO928:AQ928)</f>
        <v>1463.3833333333332</v>
      </c>
      <c r="AS928">
        <v>24</v>
      </c>
      <c r="AT928">
        <v>42</v>
      </c>
      <c r="AU928">
        <v>44</v>
      </c>
      <c r="AV928">
        <v>57</v>
      </c>
      <c r="AW928">
        <v>36</v>
      </c>
      <c r="AX928" s="9">
        <f t="shared" si="763"/>
        <v>0.98402104711684113</v>
      </c>
      <c r="AY928" s="9">
        <f t="shared" si="764"/>
        <v>1.7220368324544719</v>
      </c>
      <c r="AZ928" s="9">
        <f t="shared" si="765"/>
        <v>1.8040385863808754</v>
      </c>
      <c r="BA928" s="9">
        <f t="shared" si="766"/>
        <v>2.3370499869024979</v>
      </c>
      <c r="BB928" s="9">
        <f t="shared" si="767"/>
        <v>1.4760315706752618</v>
      </c>
      <c r="BC928" s="33">
        <f t="shared" si="768"/>
        <v>14.007051282051281</v>
      </c>
      <c r="BD928" s="33">
        <f t="shared" si="769"/>
        <v>1.6918803418803419</v>
      </c>
      <c r="BE928" s="33">
        <f t="shared" si="770"/>
        <v>3.0623931623931626</v>
      </c>
      <c r="BF928" s="42">
        <f>BI928-BG928-BH928</f>
        <v>59</v>
      </c>
      <c r="BG928" s="43">
        <v>26</v>
      </c>
      <c r="BH928" s="43">
        <v>4</v>
      </c>
      <c r="BI928" s="43">
        <v>89</v>
      </c>
      <c r="BJ928" s="42">
        <f>BM928-BK928-BL928</f>
        <v>45</v>
      </c>
      <c r="BK928" s="43">
        <v>7</v>
      </c>
      <c r="BL928" s="43">
        <v>12</v>
      </c>
      <c r="BM928" s="43">
        <v>64</v>
      </c>
      <c r="BN928" s="34">
        <f t="shared" si="745"/>
        <v>57.43793964093048</v>
      </c>
      <c r="BO928" s="34">
        <f t="shared" si="746"/>
        <v>78.500196541253246</v>
      </c>
      <c r="BP928" s="33">
        <v>31.368832907440897</v>
      </c>
      <c r="BQ928" s="33">
        <v>6.476972068670781</v>
      </c>
      <c r="BR928" s="33">
        <v>-4.5704832668540991</v>
      </c>
      <c r="BS928" s="33">
        <v>5.6310100467937074</v>
      </c>
      <c r="BT928" s="33">
        <v>-1.9165265307041988</v>
      </c>
      <c r="BU928" s="9">
        <f t="shared" si="747"/>
        <v>36.989805225347091</v>
      </c>
      <c r="BV928" s="34">
        <f t="shared" si="748"/>
        <v>50.553815097908398</v>
      </c>
      <c r="BW928" s="33">
        <v>11.377047430274436</v>
      </c>
      <c r="BX928" s="33">
        <v>-0.51250089579097036</v>
      </c>
      <c r="BY928" s="33">
        <v>9.2165247143916371</v>
      </c>
      <c r="BZ928" s="33">
        <v>0.36706316670828454</v>
      </c>
      <c r="CA928" s="9">
        <f t="shared" si="749"/>
        <v>20.44813441558339</v>
      </c>
      <c r="CB928" s="34">
        <f t="shared" si="750"/>
        <v>27.946381443344841</v>
      </c>
      <c r="CC928" s="47">
        <v>63.522938000000003</v>
      </c>
      <c r="CD928">
        <v>4060805</v>
      </c>
      <c r="CE928" s="68">
        <f t="shared" si="771"/>
        <v>4269051.41025641</v>
      </c>
      <c r="CF928" s="62">
        <v>34.5</v>
      </c>
      <c r="CG928" s="62">
        <v>30.6</v>
      </c>
      <c r="CH928" s="62">
        <v>9.5</v>
      </c>
      <c r="CI928" s="62">
        <v>5.5</v>
      </c>
      <c r="CJ928" s="63">
        <f t="shared" si="772"/>
        <v>5.9971104831308546</v>
      </c>
      <c r="CK928" s="62">
        <v>3.4</v>
      </c>
      <c r="CL928" s="63">
        <f t="shared" si="773"/>
        <v>3.707304662299074</v>
      </c>
      <c r="CM928" s="62">
        <v>8.4</v>
      </c>
      <c r="CN928" t="s">
        <v>1651</v>
      </c>
      <c r="CO928" t="s">
        <v>2236</v>
      </c>
      <c r="CP928" t="s">
        <v>2399</v>
      </c>
      <c r="CQ928" t="s">
        <v>2400</v>
      </c>
      <c r="CR928">
        <v>73</v>
      </c>
      <c r="CS928">
        <v>189</v>
      </c>
      <c r="CT928">
        <v>40</v>
      </c>
      <c r="CU928" t="s">
        <v>3402</v>
      </c>
      <c r="CZ928" s="72">
        <v>5250000</v>
      </c>
      <c r="DA928">
        <v>0</v>
      </c>
    </row>
    <row r="929" spans="1:105" x14ac:dyDescent="0.2">
      <c r="A929" s="38" t="s">
        <v>2452</v>
      </c>
      <c r="B929" t="s">
        <v>964</v>
      </c>
      <c r="C929" t="s">
        <v>964</v>
      </c>
      <c r="D929" t="s">
        <v>964</v>
      </c>
      <c r="E929" t="str">
        <f t="shared" si="742"/>
        <v xml:space="preserve">Kovalev, Alexei </v>
      </c>
      <c r="F929" t="s">
        <v>260</v>
      </c>
      <c r="G929" t="s">
        <v>1528</v>
      </c>
      <c r="H929">
        <v>73</v>
      </c>
      <c r="I929">
        <v>18</v>
      </c>
      <c r="J929">
        <v>29</v>
      </c>
      <c r="K929">
        <f>I929+J929</f>
        <v>47</v>
      </c>
      <c r="L929">
        <v>-19</v>
      </c>
      <c r="M929">
        <v>78</v>
      </c>
      <c r="N929">
        <v>197</v>
      </c>
      <c r="O929" s="4">
        <f t="shared" si="743"/>
        <v>9.1370558375634514E-2</v>
      </c>
      <c r="P929">
        <v>1499</v>
      </c>
      <c r="Q929">
        <v>5</v>
      </c>
      <c r="R929">
        <v>0</v>
      </c>
      <c r="S929">
        <v>75</v>
      </c>
      <c r="T929">
        <v>87</v>
      </c>
      <c r="U929" s="4">
        <f t="shared" si="744"/>
        <v>0.46296296296296297</v>
      </c>
      <c r="V929" s="40">
        <v>3.7</v>
      </c>
      <c r="W929">
        <v>8</v>
      </c>
      <c r="X929">
        <v>14</v>
      </c>
      <c r="Y929">
        <v>0</v>
      </c>
      <c r="Z929">
        <v>1</v>
      </c>
      <c r="AA929">
        <f>I929-W929-Y929</f>
        <v>10</v>
      </c>
      <c r="AB929">
        <f>J929-X929-Z929</f>
        <v>14</v>
      </c>
      <c r="AC929" s="9">
        <f t="shared" si="751"/>
        <v>8.0835298080161682</v>
      </c>
      <c r="AD929" s="9">
        <f t="shared" si="752"/>
        <v>14.146177164028293</v>
      </c>
      <c r="AE929" s="9">
        <f t="shared" si="753"/>
        <v>0</v>
      </c>
      <c r="AF929" s="9">
        <f t="shared" si="754"/>
        <v>3.8843331894691411</v>
      </c>
      <c r="AG929" s="9">
        <f t="shared" si="755"/>
        <v>12.525006523440897</v>
      </c>
      <c r="AH929" s="9">
        <f t="shared" si="756"/>
        <v>17.535009132817255</v>
      </c>
      <c r="AI929" s="6">
        <f t="shared" si="757"/>
        <v>2.0040010437505433</v>
      </c>
      <c r="AJ929" s="6">
        <f t="shared" si="758"/>
        <v>8.0835298080161682</v>
      </c>
      <c r="AK929" s="6">
        <f t="shared" si="759"/>
        <v>1.5537332757876565</v>
      </c>
      <c r="AL929" s="6">
        <f t="shared" si="760"/>
        <v>3.0060015656258146</v>
      </c>
      <c r="AM929" s="6">
        <f t="shared" si="761"/>
        <v>0.60626473560121263</v>
      </c>
      <c r="AN929" s="6">
        <f t="shared" si="762"/>
        <v>6.9917997410444546</v>
      </c>
      <c r="AO929" s="32">
        <v>958.08333333333348</v>
      </c>
      <c r="AP929" s="32">
        <v>296.89999999999998</v>
      </c>
      <c r="AQ929" s="32">
        <v>77.233333333333334</v>
      </c>
      <c r="AR929" s="32">
        <v>1332.2166666666667</v>
      </c>
      <c r="AS929" s="40">
        <v>19</v>
      </c>
      <c r="AT929" s="40">
        <v>43</v>
      </c>
      <c r="AU929" s="40">
        <v>69</v>
      </c>
      <c r="AV929" s="40">
        <v>44</v>
      </c>
      <c r="AW929" s="40">
        <v>36</v>
      </c>
      <c r="AX929" s="9">
        <f t="shared" si="763"/>
        <v>0.85571666270501534</v>
      </c>
      <c r="AY929" s="9">
        <f t="shared" si="764"/>
        <v>1.9366219208587192</v>
      </c>
      <c r="AZ929" s="9">
        <f t="shared" si="765"/>
        <v>3.107602617191898</v>
      </c>
      <c r="BA929" s="9">
        <f t="shared" si="766"/>
        <v>1.9816596399484567</v>
      </c>
      <c r="BB929" s="9">
        <f t="shared" si="767"/>
        <v>1.6213578872305556</v>
      </c>
      <c r="BC929" s="9">
        <f t="shared" si="768"/>
        <v>13.124429223744293</v>
      </c>
      <c r="BD929" s="9">
        <f t="shared" si="769"/>
        <v>1.0579908675799088</v>
      </c>
      <c r="BE929" s="9">
        <f t="shared" si="770"/>
        <v>4.0671232876712322</v>
      </c>
      <c r="BF929" s="3">
        <v>32</v>
      </c>
      <c r="BG929" s="3">
        <v>40</v>
      </c>
      <c r="BH929" s="3">
        <v>2</v>
      </c>
      <c r="BI929" s="3">
        <v>74</v>
      </c>
      <c r="BJ929" s="3">
        <v>48</v>
      </c>
      <c r="BK929" s="3">
        <v>3</v>
      </c>
      <c r="BL929" s="3">
        <v>9</v>
      </c>
      <c r="BM929" s="3">
        <v>60</v>
      </c>
      <c r="BN929" s="34">
        <f t="shared" si="745"/>
        <v>39.642064340467073</v>
      </c>
      <c r="BO929" s="34">
        <f t="shared" si="746"/>
        <v>59.512938596775406</v>
      </c>
      <c r="BP929" s="34">
        <v>11.672967543389133</v>
      </c>
      <c r="BQ929" s="34">
        <v>11.134753712980237</v>
      </c>
      <c r="BR929" s="34">
        <v>-0.42313303416563647</v>
      </c>
      <c r="BS929" s="34">
        <v>0.13752740558771814</v>
      </c>
      <c r="BT929" s="34">
        <v>13.375343840440632</v>
      </c>
      <c r="BU929" s="34">
        <f t="shared" si="747"/>
        <v>35.897459468232086</v>
      </c>
      <c r="BV929" s="34">
        <f t="shared" si="748"/>
        <v>53.891323185515994</v>
      </c>
      <c r="BW929" s="34">
        <v>3.4709165499768457</v>
      </c>
      <c r="BX929" s="34">
        <v>0.28904081219086331</v>
      </c>
      <c r="BY929" s="34">
        <v>2.0703492889162405</v>
      </c>
      <c r="BZ929" s="34">
        <v>-2.0857017788489629</v>
      </c>
      <c r="CA929" s="34">
        <f t="shared" si="749"/>
        <v>3.7446048722349867</v>
      </c>
      <c r="CB929" s="34">
        <f t="shared" si="750"/>
        <v>5.621615411259409</v>
      </c>
      <c r="CC929" s="15">
        <v>26</v>
      </c>
      <c r="CD929" s="7">
        <v>1202896</v>
      </c>
      <c r="CE929" s="68">
        <f t="shared" si="771"/>
        <v>1351198.2465753425</v>
      </c>
      <c r="CF929" s="9">
        <v>29.4</v>
      </c>
      <c r="CG929" s="9">
        <v>24.6</v>
      </c>
      <c r="CH929" s="9">
        <v>-10</v>
      </c>
      <c r="CI929" s="9">
        <v>3.6</v>
      </c>
      <c r="CJ929" s="9">
        <f t="shared" si="772"/>
        <v>4.2195329211474784</v>
      </c>
      <c r="CK929" s="9">
        <v>-0.4</v>
      </c>
      <c r="CL929" s="9">
        <f t="shared" si="773"/>
        <v>-0.46883699123860872</v>
      </c>
      <c r="CM929" s="9">
        <v>3.2</v>
      </c>
      <c r="CN929" t="s">
        <v>3464</v>
      </c>
      <c r="CO929" t="s">
        <v>1624</v>
      </c>
      <c r="CQ929" t="s">
        <v>2396</v>
      </c>
      <c r="CR929">
        <v>74</v>
      </c>
      <c r="CS929">
        <v>222</v>
      </c>
      <c r="CT929">
        <v>27</v>
      </c>
      <c r="CU929" t="s">
        <v>3402</v>
      </c>
      <c r="CV929" t="s">
        <v>2382</v>
      </c>
      <c r="CW929">
        <v>9</v>
      </c>
      <c r="CX929">
        <v>4</v>
      </c>
      <c r="CY929">
        <v>1</v>
      </c>
      <c r="CZ929" s="70"/>
      <c r="DA929">
        <v>0</v>
      </c>
    </row>
    <row r="930" spans="1:105" x14ac:dyDescent="0.2">
      <c r="A930" s="44" t="s">
        <v>2372</v>
      </c>
      <c r="B930" s="43" t="s">
        <v>964</v>
      </c>
      <c r="C930" s="43" t="s">
        <v>964</v>
      </c>
      <c r="D930" s="42" t="s">
        <v>964</v>
      </c>
      <c r="E930" s="42" t="str">
        <f t="shared" si="742"/>
        <v xml:space="preserve">Kovalev, Alexei </v>
      </c>
      <c r="F930" s="42" t="s">
        <v>260</v>
      </c>
      <c r="G930" s="45" t="s">
        <v>1528</v>
      </c>
      <c r="H930" s="43">
        <v>82</v>
      </c>
      <c r="I930" s="64">
        <v>35</v>
      </c>
      <c r="J930" s="64">
        <v>49</v>
      </c>
      <c r="K930" s="64">
        <v>84</v>
      </c>
      <c r="L930" s="43">
        <v>18</v>
      </c>
      <c r="M930">
        <v>70</v>
      </c>
      <c r="N930">
        <v>230</v>
      </c>
      <c r="O930" s="4">
        <f t="shared" si="743"/>
        <v>0.15217391304347827</v>
      </c>
      <c r="Q930">
        <v>5</v>
      </c>
      <c r="R930">
        <v>0</v>
      </c>
      <c r="S930">
        <v>32</v>
      </c>
      <c r="T930">
        <v>26</v>
      </c>
      <c r="U930" s="4">
        <f t="shared" si="744"/>
        <v>0.55172413793103448</v>
      </c>
      <c r="V930">
        <v>1.2</v>
      </c>
      <c r="W930">
        <v>17</v>
      </c>
      <c r="X930">
        <v>30</v>
      </c>
      <c r="Y930">
        <v>0</v>
      </c>
      <c r="Z930">
        <v>2</v>
      </c>
      <c r="AA930">
        <v>18</v>
      </c>
      <c r="AB930">
        <v>17</v>
      </c>
      <c r="AC930" s="9">
        <f t="shared" si="751"/>
        <v>14.969181097739948</v>
      </c>
      <c r="AD930" s="9">
        <f t="shared" si="752"/>
        <v>26.416201937188141</v>
      </c>
      <c r="AE930" s="9">
        <f t="shared" si="753"/>
        <v>0</v>
      </c>
      <c r="AF930" s="9">
        <f t="shared" si="754"/>
        <v>5.2670080468178497</v>
      </c>
      <c r="AG930" s="9">
        <f t="shared" si="755"/>
        <v>18.801410105757935</v>
      </c>
      <c r="AH930" s="9">
        <f t="shared" si="756"/>
        <v>17.756887322104713</v>
      </c>
      <c r="AI930" s="58">
        <f t="shared" si="757"/>
        <v>3.0291160725943338</v>
      </c>
      <c r="AJ930" s="58">
        <f t="shared" si="758"/>
        <v>9.8620487232169083</v>
      </c>
      <c r="AK930" s="58">
        <f t="shared" si="759"/>
        <v>1.580102414045355</v>
      </c>
      <c r="AL930" s="58">
        <f t="shared" si="760"/>
        <v>2.089045567306437</v>
      </c>
      <c r="AM930" s="58">
        <f t="shared" si="761"/>
        <v>0.52832403874376288</v>
      </c>
      <c r="AN930" s="58">
        <f t="shared" si="762"/>
        <v>3.6869056327724947</v>
      </c>
      <c r="AO930" s="56">
        <v>1148.8499999999999</v>
      </c>
      <c r="AP930" s="56">
        <v>340.7</v>
      </c>
      <c r="AQ930" s="56">
        <v>113.91666666666666</v>
      </c>
      <c r="AR930" s="57">
        <f>SUM(AO930:AQ930)</f>
        <v>1603.4666666666667</v>
      </c>
      <c r="AS930">
        <v>39</v>
      </c>
      <c r="AT930">
        <v>88</v>
      </c>
      <c r="AU930">
        <v>60</v>
      </c>
      <c r="AV930">
        <v>67</v>
      </c>
      <c r="AW930">
        <v>47</v>
      </c>
      <c r="AX930" s="9">
        <f t="shared" si="763"/>
        <v>1.4593381007816397</v>
      </c>
      <c r="AY930" s="9">
        <f t="shared" si="764"/>
        <v>3.2928654581739565</v>
      </c>
      <c r="AZ930" s="9">
        <f t="shared" si="765"/>
        <v>2.2451355396640613</v>
      </c>
      <c r="BA930" s="9">
        <f t="shared" si="766"/>
        <v>2.5070680192915349</v>
      </c>
      <c r="BB930" s="9">
        <f t="shared" si="767"/>
        <v>1.7586895060701813</v>
      </c>
      <c r="BC930" s="33">
        <f t="shared" si="768"/>
        <v>14.010365853658536</v>
      </c>
      <c r="BD930" s="33">
        <f t="shared" si="769"/>
        <v>1.3892276422764227</v>
      </c>
      <c r="BE930" s="33">
        <f t="shared" si="770"/>
        <v>4.1548780487804873</v>
      </c>
      <c r="BF930" s="42">
        <f>BI930-BG930-BH930</f>
        <v>58</v>
      </c>
      <c r="BG930" s="43">
        <v>56</v>
      </c>
      <c r="BH930" s="43">
        <v>3</v>
      </c>
      <c r="BI930" s="43">
        <v>117</v>
      </c>
      <c r="BJ930" s="42">
        <f>BM930-BK930-BL930</f>
        <v>40</v>
      </c>
      <c r="BK930" s="43">
        <v>3</v>
      </c>
      <c r="BL930" s="43">
        <v>7</v>
      </c>
      <c r="BM930" s="43">
        <v>50</v>
      </c>
      <c r="BN930" s="34">
        <f t="shared" si="745"/>
        <v>85.69676596350817</v>
      </c>
      <c r="BO930" s="34">
        <f t="shared" si="746"/>
        <v>106.88936383274759</v>
      </c>
      <c r="BP930" s="33">
        <v>27.448006275047106</v>
      </c>
      <c r="BQ930" s="33">
        <v>43.389187702291039</v>
      </c>
      <c r="BR930" s="33">
        <v>5.296648078815049</v>
      </c>
      <c r="BS930" s="33">
        <v>0.68750882689198312</v>
      </c>
      <c r="BT930" s="33">
        <v>-1.7953945459265834</v>
      </c>
      <c r="BU930" s="9">
        <f t="shared" si="747"/>
        <v>75.0259563371186</v>
      </c>
      <c r="BV930" s="34">
        <f t="shared" si="748"/>
        <v>93.579689427638357</v>
      </c>
      <c r="BW930" s="33">
        <v>8.0979363578254464</v>
      </c>
      <c r="BX930" s="33">
        <v>0.47350149388048351</v>
      </c>
      <c r="BY930" s="33">
        <v>6.0166679043243336</v>
      </c>
      <c r="BZ930" s="33">
        <v>-3.9172961296406932</v>
      </c>
      <c r="CA930" s="9">
        <f t="shared" si="749"/>
        <v>10.67080962638957</v>
      </c>
      <c r="CB930" s="34">
        <f t="shared" si="750"/>
        <v>13.309674405109224</v>
      </c>
      <c r="CC930" s="47">
        <v>69.983788000000004</v>
      </c>
      <c r="CD930">
        <v>5974950</v>
      </c>
      <c r="CE930" s="68">
        <f t="shared" si="771"/>
        <v>5974950</v>
      </c>
      <c r="CF930" s="62">
        <v>35.5</v>
      </c>
      <c r="CG930" s="62">
        <v>28.7</v>
      </c>
      <c r="CH930" s="62">
        <v>15.9</v>
      </c>
      <c r="CI930" s="62">
        <v>15.5</v>
      </c>
      <c r="CJ930" s="63">
        <f t="shared" si="772"/>
        <v>15.062558205450056</v>
      </c>
      <c r="CK930" s="62">
        <v>4.4000000000000004</v>
      </c>
      <c r="CL930" s="63">
        <f t="shared" si="773"/>
        <v>4.2758229744503389</v>
      </c>
      <c r="CM930" s="62">
        <v>18.8</v>
      </c>
      <c r="CN930" t="s">
        <v>1650</v>
      </c>
      <c r="CO930" t="s">
        <v>1624</v>
      </c>
      <c r="CQ930" t="s">
        <v>2396</v>
      </c>
      <c r="CR930">
        <v>73</v>
      </c>
      <c r="CS930">
        <v>224</v>
      </c>
      <c r="CT930">
        <v>27</v>
      </c>
      <c r="CU930" t="s">
        <v>3402</v>
      </c>
      <c r="CZ930" s="72">
        <v>4500000</v>
      </c>
      <c r="DA930">
        <v>0</v>
      </c>
    </row>
    <row r="931" spans="1:105" s="18" customFormat="1" x14ac:dyDescent="0.2">
      <c r="A931" s="38" t="s">
        <v>2452</v>
      </c>
      <c r="B931" t="s">
        <v>964</v>
      </c>
      <c r="C931" t="s">
        <v>964</v>
      </c>
      <c r="D931" s="82" t="s">
        <v>964</v>
      </c>
      <c r="E931" t="str">
        <f t="shared" si="742"/>
        <v xml:space="preserve">Kostitsyn, Andrei </v>
      </c>
      <c r="F931" t="s">
        <v>255</v>
      </c>
      <c r="G931" t="s">
        <v>1540</v>
      </c>
      <c r="H931">
        <v>22</v>
      </c>
      <c r="I931">
        <v>1</v>
      </c>
      <c r="J931">
        <v>10</v>
      </c>
      <c r="K931">
        <f>I931+J931</f>
        <v>11</v>
      </c>
      <c r="L931">
        <v>3</v>
      </c>
      <c r="M931">
        <v>6</v>
      </c>
      <c r="N931">
        <v>38</v>
      </c>
      <c r="O931" s="4">
        <f t="shared" si="743"/>
        <v>2.6315789473684209E-2</v>
      </c>
      <c r="P931">
        <v>362</v>
      </c>
      <c r="Q931">
        <v>0</v>
      </c>
      <c r="R931">
        <v>0</v>
      </c>
      <c r="S931">
        <v>0</v>
      </c>
      <c r="T931">
        <v>1</v>
      </c>
      <c r="U931" s="4">
        <f t="shared" si="744"/>
        <v>0</v>
      </c>
      <c r="V931" s="40">
        <v>0</v>
      </c>
      <c r="W931">
        <v>0</v>
      </c>
      <c r="X931">
        <v>1</v>
      </c>
      <c r="Y931">
        <v>0</v>
      </c>
      <c r="Z931">
        <v>0</v>
      </c>
      <c r="AA931">
        <f>I931-W931-Y931</f>
        <v>1</v>
      </c>
      <c r="AB931">
        <f>J931-X931-Z931</f>
        <v>9</v>
      </c>
      <c r="AC931" s="9">
        <f t="shared" si="751"/>
        <v>0</v>
      </c>
      <c r="AD931" s="9">
        <f t="shared" si="752"/>
        <v>9.5238095238095237</v>
      </c>
      <c r="AE931" s="9">
        <f t="shared" si="753"/>
        <v>0</v>
      </c>
      <c r="AF931" s="9">
        <f t="shared" si="754"/>
        <v>0</v>
      </c>
      <c r="AG931" s="9">
        <f t="shared" si="755"/>
        <v>4.6053473199437125</v>
      </c>
      <c r="AH931" s="9">
        <f t="shared" si="756"/>
        <v>41.448125879493411</v>
      </c>
      <c r="AI931" s="6">
        <f t="shared" si="757"/>
        <v>3.2237431239605989</v>
      </c>
      <c r="AJ931" s="6">
        <f t="shared" si="758"/>
        <v>3.8095238095238093</v>
      </c>
      <c r="AK931" s="6">
        <f t="shared" si="759"/>
        <v>0</v>
      </c>
      <c r="AL931" s="6">
        <f t="shared" si="760"/>
        <v>2.0724062939746708</v>
      </c>
      <c r="AM931" s="6">
        <f t="shared" si="761"/>
        <v>0</v>
      </c>
      <c r="AN931" s="6">
        <f t="shared" si="762"/>
        <v>0</v>
      </c>
      <c r="AO931" s="33">
        <v>260.56666666666666</v>
      </c>
      <c r="AP931" s="33">
        <v>31.5</v>
      </c>
      <c r="AQ931" s="33">
        <v>0.26666666666666666</v>
      </c>
      <c r="AR931" s="32">
        <v>292.33333333333331</v>
      </c>
      <c r="AS931" s="40">
        <v>4</v>
      </c>
      <c r="AT931" s="40">
        <v>23</v>
      </c>
      <c r="AU931" s="40">
        <v>16</v>
      </c>
      <c r="AV931" s="40">
        <v>11</v>
      </c>
      <c r="AW931" s="40">
        <v>9</v>
      </c>
      <c r="AX931" s="9">
        <f t="shared" si="763"/>
        <v>0.82098061573546177</v>
      </c>
      <c r="AY931" s="9">
        <f t="shared" si="764"/>
        <v>4.7206385404789053</v>
      </c>
      <c r="AZ931" s="9">
        <f t="shared" si="765"/>
        <v>3.2839224629418471</v>
      </c>
      <c r="BA931" s="9">
        <f t="shared" si="766"/>
        <v>2.2576966932725204</v>
      </c>
      <c r="BB931" s="9">
        <f t="shared" si="767"/>
        <v>1.8472063854047891</v>
      </c>
      <c r="BC931" s="9">
        <f t="shared" si="768"/>
        <v>11.843939393939394</v>
      </c>
      <c r="BD931" s="9">
        <f t="shared" si="769"/>
        <v>1.2121212121212121E-2</v>
      </c>
      <c r="BE931" s="9">
        <f t="shared" si="770"/>
        <v>1.4318181818181819</v>
      </c>
      <c r="BF931" s="3">
        <v>14</v>
      </c>
      <c r="BG931" s="3">
        <v>2</v>
      </c>
      <c r="BH931" s="3">
        <v>0</v>
      </c>
      <c r="BI931" s="3">
        <v>16</v>
      </c>
      <c r="BJ931" s="3">
        <v>9</v>
      </c>
      <c r="BK931" s="3">
        <v>0</v>
      </c>
      <c r="BL931" s="3">
        <v>0</v>
      </c>
      <c r="BM931" s="3">
        <v>9</v>
      </c>
      <c r="BN931" s="34">
        <f t="shared" si="745"/>
        <v>10.312727219648085</v>
      </c>
      <c r="BO931" s="34">
        <f t="shared" si="746"/>
        <v>70.554576189154517</v>
      </c>
      <c r="BP931" s="34">
        <v>4.8233609639160742</v>
      </c>
      <c r="BQ931" s="34">
        <v>-1.0639628683160427</v>
      </c>
      <c r="BR931" s="34">
        <v>-9.2849679347269121E-2</v>
      </c>
      <c r="BS931" s="34">
        <v>-3.4083310232310617E-3</v>
      </c>
      <c r="BT931" s="34">
        <v>3.516593226379146</v>
      </c>
      <c r="BU931" s="34">
        <f t="shared" si="747"/>
        <v>7.1797333116086772</v>
      </c>
      <c r="BV931" s="34">
        <f t="shared" si="748"/>
        <v>49.12018229150749</v>
      </c>
      <c r="BW931" s="34">
        <v>1.6742975871982446</v>
      </c>
      <c r="BX931" s="34">
        <v>8.3478187081876071E-2</v>
      </c>
      <c r="BY931" s="34">
        <v>2.3220585679654963E-2</v>
      </c>
      <c r="BZ931" s="34">
        <v>1.3519975480796314</v>
      </c>
      <c r="CA931" s="34">
        <f t="shared" si="749"/>
        <v>3.1329939080394071</v>
      </c>
      <c r="CB931" s="34">
        <f t="shared" si="750"/>
        <v>21.434393897647031</v>
      </c>
      <c r="CC931" s="15">
        <v>56</v>
      </c>
      <c r="CD931" s="7">
        <v>179731</v>
      </c>
      <c r="CE931" s="68">
        <f t="shared" si="771"/>
        <v>669906.45454545459</v>
      </c>
      <c r="CF931" s="9">
        <v>6.6</v>
      </c>
      <c r="CG931" s="9">
        <v>5.9</v>
      </c>
      <c r="CH931" s="9">
        <v>5.6</v>
      </c>
      <c r="CI931" s="9">
        <v>0.5</v>
      </c>
      <c r="CJ931" s="9">
        <f t="shared" si="772"/>
        <v>3.0854674483184197</v>
      </c>
      <c r="CK931" s="9">
        <v>1.2</v>
      </c>
      <c r="CL931" s="9">
        <f t="shared" si="773"/>
        <v>7.4051218759642081</v>
      </c>
      <c r="CM931" s="9">
        <v>1.7</v>
      </c>
      <c r="CN931" t="s">
        <v>3213</v>
      </c>
      <c r="CO931" t="s">
        <v>3214</v>
      </c>
      <c r="CP931"/>
      <c r="CQ931" t="s">
        <v>3636</v>
      </c>
      <c r="CR931">
        <v>72</v>
      </c>
      <c r="CS931">
        <v>200</v>
      </c>
      <c r="CT931">
        <v>46</v>
      </c>
      <c r="CU931" t="s">
        <v>3402</v>
      </c>
      <c r="CV931" t="s">
        <v>3090</v>
      </c>
      <c r="CW931">
        <v>2</v>
      </c>
      <c r="CX931">
        <v>1</v>
      </c>
      <c r="CY931">
        <v>1</v>
      </c>
      <c r="CZ931" s="70"/>
      <c r="DA931">
        <v>0</v>
      </c>
    </row>
    <row r="932" spans="1:105" x14ac:dyDescent="0.2">
      <c r="A932" s="44" t="s">
        <v>2372</v>
      </c>
      <c r="B932" s="43" t="s">
        <v>964</v>
      </c>
      <c r="C932" s="43" t="s">
        <v>964</v>
      </c>
      <c r="D932" s="82" t="s">
        <v>964</v>
      </c>
      <c r="E932" s="42" t="str">
        <f t="shared" si="742"/>
        <v xml:space="preserve">Kostitsyn, Andrei </v>
      </c>
      <c r="F932" s="42" t="s">
        <v>255</v>
      </c>
      <c r="G932" s="45" t="s">
        <v>1540</v>
      </c>
      <c r="H932" s="43">
        <v>78</v>
      </c>
      <c r="I932" s="64">
        <v>26</v>
      </c>
      <c r="J932" s="64">
        <v>27</v>
      </c>
      <c r="K932" s="64">
        <v>53</v>
      </c>
      <c r="L932" s="43">
        <v>15</v>
      </c>
      <c r="M932">
        <v>29</v>
      </c>
      <c r="N932">
        <v>156</v>
      </c>
      <c r="O932" s="4">
        <f t="shared" si="743"/>
        <v>0.16666666666666666</v>
      </c>
      <c r="Q932">
        <v>5</v>
      </c>
      <c r="R932">
        <v>0</v>
      </c>
      <c r="S932">
        <v>4</v>
      </c>
      <c r="T932">
        <v>2</v>
      </c>
      <c r="U932" s="4">
        <f t="shared" si="744"/>
        <v>0.66666666666666663</v>
      </c>
      <c r="V932">
        <v>0.1</v>
      </c>
      <c r="W932">
        <v>12</v>
      </c>
      <c r="X932">
        <v>4</v>
      </c>
      <c r="Y932">
        <v>0</v>
      </c>
      <c r="Z932">
        <v>0</v>
      </c>
      <c r="AA932">
        <v>14</v>
      </c>
      <c r="AB932">
        <v>23</v>
      </c>
      <c r="AC932" s="9">
        <f t="shared" si="751"/>
        <v>15.328933361720248</v>
      </c>
      <c r="AD932" s="9">
        <f t="shared" si="752"/>
        <v>5.1096444539067489</v>
      </c>
      <c r="AE932" s="9">
        <f t="shared" si="753"/>
        <v>0</v>
      </c>
      <c r="AF932" s="9">
        <f t="shared" si="754"/>
        <v>0</v>
      </c>
      <c r="AG932" s="9">
        <f t="shared" si="755"/>
        <v>17.088800732377173</v>
      </c>
      <c r="AH932" s="9">
        <f t="shared" si="756"/>
        <v>28.074458346048214</v>
      </c>
      <c r="AI932" s="58">
        <f t="shared" si="757"/>
        <v>3.1736344217271895</v>
      </c>
      <c r="AJ932" s="58">
        <f t="shared" si="758"/>
        <v>8.1754311262507979</v>
      </c>
      <c r="AK932" s="58">
        <f t="shared" si="759"/>
        <v>0</v>
      </c>
      <c r="AL932" s="58">
        <f t="shared" si="760"/>
        <v>2.1361000915471466</v>
      </c>
      <c r="AM932" s="58">
        <f t="shared" si="761"/>
        <v>0.51096444539067487</v>
      </c>
      <c r="AN932" s="58">
        <f t="shared" si="762"/>
        <v>10.714285714285715</v>
      </c>
      <c r="AO932" s="56">
        <v>983.1</v>
      </c>
      <c r="AP932" s="56">
        <v>234.85</v>
      </c>
      <c r="AQ932" s="56">
        <v>5.6</v>
      </c>
      <c r="AR932" s="57">
        <f>SUM(AO932:AQ932)</f>
        <v>1223.55</v>
      </c>
      <c r="AS932">
        <v>22</v>
      </c>
      <c r="AT932">
        <v>102</v>
      </c>
      <c r="AU932">
        <v>68</v>
      </c>
      <c r="AV932">
        <v>26</v>
      </c>
      <c r="AW932">
        <v>22</v>
      </c>
      <c r="AX932" s="9">
        <f t="shared" si="763"/>
        <v>1.0788280004903765</v>
      </c>
      <c r="AY932" s="9">
        <f t="shared" si="764"/>
        <v>5.0018389113644721</v>
      </c>
      <c r="AZ932" s="9">
        <f t="shared" si="765"/>
        <v>3.3345592742429817</v>
      </c>
      <c r="BA932" s="9">
        <f t="shared" si="766"/>
        <v>1.2749785460340812</v>
      </c>
      <c r="BB932" s="9">
        <f t="shared" si="767"/>
        <v>1.0788280004903765</v>
      </c>
      <c r="BC932" s="33">
        <f t="shared" si="768"/>
        <v>12.603846153846154</v>
      </c>
      <c r="BD932" s="33">
        <f t="shared" si="769"/>
        <v>7.179487179487179E-2</v>
      </c>
      <c r="BE932" s="33">
        <f t="shared" si="770"/>
        <v>3.0108974358974359</v>
      </c>
      <c r="BF932" s="42">
        <f>BI932-BG932-BH932</f>
        <v>52</v>
      </c>
      <c r="BG932" s="43">
        <v>32</v>
      </c>
      <c r="BH932" s="43">
        <v>0</v>
      </c>
      <c r="BI932" s="43">
        <v>84</v>
      </c>
      <c r="BJ932" s="42">
        <f>BM932-BK932-BL932</f>
        <v>35</v>
      </c>
      <c r="BK932" s="43">
        <v>2</v>
      </c>
      <c r="BL932" s="43">
        <v>1</v>
      </c>
      <c r="BM932" s="43">
        <v>38</v>
      </c>
      <c r="BN932" s="34">
        <f t="shared" si="745"/>
        <v>58.703778437020148</v>
      </c>
      <c r="BO932" s="34">
        <f t="shared" si="746"/>
        <v>95.956484715818974</v>
      </c>
      <c r="BP932" s="33">
        <v>28.157416000470221</v>
      </c>
      <c r="BQ932" s="33">
        <v>15.851238381884938</v>
      </c>
      <c r="BR932" s="33">
        <v>4.657423793549887E-2</v>
      </c>
      <c r="BS932" s="33">
        <v>-7.6796136308655352E-2</v>
      </c>
      <c r="BT932" s="33">
        <v>3.4002878282857427</v>
      </c>
      <c r="BU932" s="9">
        <f t="shared" si="747"/>
        <v>47.378720312267745</v>
      </c>
      <c r="BV932" s="34">
        <f t="shared" si="748"/>
        <v>77.444681970116051</v>
      </c>
      <c r="BW932" s="33">
        <v>6.7349766563737656</v>
      </c>
      <c r="BX932" s="33">
        <v>0.33516512300829399</v>
      </c>
      <c r="BY932" s="33">
        <v>-1.1553017606144456E-2</v>
      </c>
      <c r="BZ932" s="33">
        <v>4.2664693629764869</v>
      </c>
      <c r="CA932" s="9">
        <f t="shared" si="749"/>
        <v>11.325058124752402</v>
      </c>
      <c r="CB932" s="34">
        <f t="shared" si="750"/>
        <v>18.511802745702916</v>
      </c>
      <c r="CC932" s="47">
        <v>71.802422000000007</v>
      </c>
      <c r="CD932">
        <v>5183331</v>
      </c>
      <c r="CE932" s="68">
        <f t="shared" si="771"/>
        <v>5449142.846153846</v>
      </c>
      <c r="CF932" s="62">
        <v>27.7</v>
      </c>
      <c r="CG932" s="62">
        <v>22.9</v>
      </c>
      <c r="CH932" s="62">
        <v>13.3</v>
      </c>
      <c r="CI932" s="62">
        <v>7.9</v>
      </c>
      <c r="CJ932" s="63">
        <f t="shared" si="772"/>
        <v>10.792349726775956</v>
      </c>
      <c r="CK932" s="62">
        <v>3.5</v>
      </c>
      <c r="CL932" s="63">
        <f t="shared" si="773"/>
        <v>4.7814207650273222</v>
      </c>
      <c r="CM932" s="62">
        <v>11.5</v>
      </c>
      <c r="CN932" t="s">
        <v>1671</v>
      </c>
      <c r="CO932" t="s">
        <v>1672</v>
      </c>
      <c r="CQ932" t="s">
        <v>3636</v>
      </c>
      <c r="CR932">
        <v>72</v>
      </c>
      <c r="CS932">
        <v>201</v>
      </c>
      <c r="CT932">
        <v>46</v>
      </c>
      <c r="CU932" t="s">
        <v>3402</v>
      </c>
      <c r="CZ932" s="72">
        <v>1017533.3333333334</v>
      </c>
      <c r="DA932">
        <v>0</v>
      </c>
    </row>
    <row r="933" spans="1:105" x14ac:dyDescent="0.2">
      <c r="A933" s="38" t="s">
        <v>2452</v>
      </c>
      <c r="B933" t="s">
        <v>964</v>
      </c>
      <c r="C933" t="s">
        <v>964</v>
      </c>
      <c r="D933" s="82" t="s">
        <v>964</v>
      </c>
      <c r="E933" t="str">
        <f t="shared" si="742"/>
        <v xml:space="preserve">Markov, Andrei </v>
      </c>
      <c r="F933" t="s">
        <v>325</v>
      </c>
      <c r="G933" t="s">
        <v>1524</v>
      </c>
      <c r="H933">
        <v>77</v>
      </c>
      <c r="I933">
        <v>6</v>
      </c>
      <c r="J933">
        <v>43</v>
      </c>
      <c r="K933">
        <f>I933+J933</f>
        <v>49</v>
      </c>
      <c r="L933">
        <v>2</v>
      </c>
      <c r="M933">
        <v>56</v>
      </c>
      <c r="N933">
        <v>128</v>
      </c>
      <c r="O933" s="4">
        <f t="shared" si="743"/>
        <v>4.6875E-2</v>
      </c>
      <c r="P933">
        <v>2208</v>
      </c>
      <c r="Q933">
        <v>2</v>
      </c>
      <c r="R933">
        <v>0</v>
      </c>
      <c r="S933">
        <v>0</v>
      </c>
      <c r="T933">
        <v>1</v>
      </c>
      <c r="U933" s="4">
        <f t="shared" si="744"/>
        <v>0</v>
      </c>
      <c r="V933" s="40">
        <v>0</v>
      </c>
      <c r="W933">
        <v>5</v>
      </c>
      <c r="X933">
        <v>27</v>
      </c>
      <c r="Y933">
        <v>0</v>
      </c>
      <c r="Z933">
        <v>3</v>
      </c>
      <c r="AA933">
        <f>I933-W933-Y933</f>
        <v>1</v>
      </c>
      <c r="AB933">
        <f>J933-X933-Z933</f>
        <v>13</v>
      </c>
      <c r="AC933" s="9">
        <f t="shared" si="751"/>
        <v>4.3908864711909059</v>
      </c>
      <c r="AD933" s="9">
        <f t="shared" si="752"/>
        <v>23.710786944430893</v>
      </c>
      <c r="AE933" s="9">
        <f t="shared" si="753"/>
        <v>0</v>
      </c>
      <c r="AF933" s="9">
        <f t="shared" si="754"/>
        <v>3.2806804374240586</v>
      </c>
      <c r="AG933" s="9">
        <f t="shared" si="755"/>
        <v>0.94572584458571962</v>
      </c>
      <c r="AH933" s="9">
        <f t="shared" si="756"/>
        <v>12.294435979614356</v>
      </c>
      <c r="AI933" s="6">
        <f t="shared" si="757"/>
        <v>2.2224557347764411</v>
      </c>
      <c r="AJ933" s="6">
        <f t="shared" si="758"/>
        <v>9.133043860077084</v>
      </c>
      <c r="AK933" s="6">
        <f t="shared" si="759"/>
        <v>1.3122721749696233</v>
      </c>
      <c r="AL933" s="6">
        <f t="shared" si="760"/>
        <v>2.1751694425471553</v>
      </c>
      <c r="AM933" s="6">
        <f t="shared" si="761"/>
        <v>0.70254183539054493</v>
      </c>
      <c r="AN933" s="6">
        <f t="shared" si="762"/>
        <v>4.8116646415552857</v>
      </c>
      <c r="AO933" s="32">
        <v>1268.8666666666666</v>
      </c>
      <c r="AP933" s="32">
        <v>341.61666666666667</v>
      </c>
      <c r="AQ933" s="32">
        <v>274.33333333333331</v>
      </c>
      <c r="AR933" s="32">
        <v>1884.8166666666666</v>
      </c>
      <c r="AS933" s="40">
        <v>119</v>
      </c>
      <c r="AT933" s="40">
        <v>38</v>
      </c>
      <c r="AU933" s="40">
        <v>68</v>
      </c>
      <c r="AV933" s="40">
        <v>87</v>
      </c>
      <c r="AW933" s="40">
        <v>75</v>
      </c>
      <c r="AX933" s="9">
        <f t="shared" si="763"/>
        <v>3.7881668420447614</v>
      </c>
      <c r="AY933" s="9">
        <f t="shared" si="764"/>
        <v>1.2096667226697557</v>
      </c>
      <c r="AZ933" s="9">
        <f t="shared" si="765"/>
        <v>2.1646667668827209</v>
      </c>
      <c r="BA933" s="9">
        <f t="shared" si="766"/>
        <v>2.7695001282175986</v>
      </c>
      <c r="BB933" s="9">
        <f t="shared" si="767"/>
        <v>2.3875001105324127</v>
      </c>
      <c r="BC933" s="9">
        <f t="shared" si="768"/>
        <v>16.478787878787877</v>
      </c>
      <c r="BD933" s="9">
        <f t="shared" si="769"/>
        <v>3.5627705627705626</v>
      </c>
      <c r="BE933" s="9">
        <f t="shared" si="770"/>
        <v>4.4365800865800864</v>
      </c>
      <c r="BF933" s="3">
        <v>47</v>
      </c>
      <c r="BG933" s="3">
        <v>52</v>
      </c>
      <c r="BH933" s="3">
        <v>6</v>
      </c>
      <c r="BI933" s="3">
        <v>105</v>
      </c>
      <c r="BJ933" s="3">
        <v>46</v>
      </c>
      <c r="BK933" s="3">
        <v>4</v>
      </c>
      <c r="BL933" s="3">
        <v>22</v>
      </c>
      <c r="BM933" s="3">
        <v>72</v>
      </c>
      <c r="BN933" s="34">
        <f t="shared" si="745"/>
        <v>72.894003371965056</v>
      </c>
      <c r="BO933" s="34">
        <f t="shared" si="746"/>
        <v>77.348640492318495</v>
      </c>
      <c r="BP933" s="34">
        <v>2.4109374333663705</v>
      </c>
      <c r="BQ933" s="34">
        <v>21.669921167031852</v>
      </c>
      <c r="BR933" s="34">
        <v>-0.59864751355207058</v>
      </c>
      <c r="BS933" s="34">
        <v>2.3420546494891723</v>
      </c>
      <c r="BT933" s="34">
        <v>0</v>
      </c>
      <c r="BU933" s="34">
        <f t="shared" si="747"/>
        <v>25.824265736335324</v>
      </c>
      <c r="BV933" s="34">
        <f t="shared" si="748"/>
        <v>27.402416577741771</v>
      </c>
      <c r="BW933" s="34">
        <v>24.493105968199316</v>
      </c>
      <c r="BX933" s="34">
        <v>3.5906867748866356</v>
      </c>
      <c r="BY933" s="34">
        <v>14.926868871079833</v>
      </c>
      <c r="BZ933" s="34">
        <v>4.0590760214639428</v>
      </c>
      <c r="CA933" s="34">
        <f t="shared" si="749"/>
        <v>47.069737635629728</v>
      </c>
      <c r="CB933" s="34">
        <f t="shared" si="750"/>
        <v>49.946223914576727</v>
      </c>
      <c r="CC933" s="15">
        <v>51</v>
      </c>
      <c r="CD933" s="7">
        <v>3450065</v>
      </c>
      <c r="CE933" s="68">
        <f t="shared" si="771"/>
        <v>3674095.1948051946</v>
      </c>
      <c r="CF933" s="9">
        <v>40.6</v>
      </c>
      <c r="CG933" s="9">
        <v>35.5</v>
      </c>
      <c r="CH933" s="9">
        <v>10.5</v>
      </c>
      <c r="CI933" s="9">
        <v>7.4</v>
      </c>
      <c r="CJ933" s="9">
        <f t="shared" si="772"/>
        <v>5.9181850899057631</v>
      </c>
      <c r="CK933" s="9">
        <v>5.2</v>
      </c>
      <c r="CL933" s="9">
        <f t="shared" si="773"/>
        <v>4.1587246577716179</v>
      </c>
      <c r="CM933" s="9">
        <v>12.6</v>
      </c>
      <c r="CN933" t="s">
        <v>3631</v>
      </c>
      <c r="CO933" t="s">
        <v>3137</v>
      </c>
      <c r="CQ933" t="s">
        <v>2396</v>
      </c>
      <c r="CR933">
        <v>72</v>
      </c>
      <c r="CS933">
        <v>203</v>
      </c>
      <c r="CT933">
        <v>79</v>
      </c>
      <c r="CU933" t="s">
        <v>3402</v>
      </c>
      <c r="CV933" t="s">
        <v>2382</v>
      </c>
      <c r="CW933">
        <v>0</v>
      </c>
      <c r="CX933">
        <v>0</v>
      </c>
      <c r="CY933">
        <v>0</v>
      </c>
      <c r="CZ933" s="70"/>
      <c r="DA933">
        <v>0</v>
      </c>
    </row>
    <row r="934" spans="1:105" x14ac:dyDescent="0.2">
      <c r="A934" s="44" t="s">
        <v>2372</v>
      </c>
      <c r="B934" s="43" t="s">
        <v>964</v>
      </c>
      <c r="C934" s="43" t="s">
        <v>964</v>
      </c>
      <c r="D934" s="82" t="s">
        <v>964</v>
      </c>
      <c r="E934" s="42" t="str">
        <f t="shared" si="742"/>
        <v xml:space="preserve">Markov, Andrei </v>
      </c>
      <c r="F934" s="42" t="s">
        <v>325</v>
      </c>
      <c r="G934" s="45" t="s">
        <v>2374</v>
      </c>
      <c r="H934" s="43">
        <v>82</v>
      </c>
      <c r="I934" s="64">
        <v>16</v>
      </c>
      <c r="J934" s="64">
        <v>42</v>
      </c>
      <c r="K934" s="64">
        <v>58</v>
      </c>
      <c r="L934" s="43">
        <v>1</v>
      </c>
      <c r="M934">
        <v>63</v>
      </c>
      <c r="N934">
        <v>145</v>
      </c>
      <c r="O934" s="4">
        <f t="shared" si="743"/>
        <v>0.1103448275862069</v>
      </c>
      <c r="Q934">
        <v>2</v>
      </c>
      <c r="R934">
        <v>0</v>
      </c>
      <c r="S934">
        <v>0</v>
      </c>
      <c r="T934">
        <v>0</v>
      </c>
      <c r="U934" s="4">
        <f t="shared" si="744"/>
        <v>0</v>
      </c>
      <c r="V934">
        <v>0</v>
      </c>
      <c r="W934">
        <v>10</v>
      </c>
      <c r="X934">
        <v>22</v>
      </c>
      <c r="Y934">
        <v>1</v>
      </c>
      <c r="Z934">
        <v>2</v>
      </c>
      <c r="AA934">
        <v>5</v>
      </c>
      <c r="AB934">
        <v>18</v>
      </c>
      <c r="AC934" s="9">
        <f t="shared" si="751"/>
        <v>7.0729694683484619</v>
      </c>
      <c r="AD934" s="9">
        <f t="shared" si="752"/>
        <v>15.560532830366615</v>
      </c>
      <c r="AE934" s="9">
        <f t="shared" si="753"/>
        <v>1.1553273427471116</v>
      </c>
      <c r="AF934" s="9">
        <f t="shared" si="754"/>
        <v>2.3106546854942231</v>
      </c>
      <c r="AG934" s="9">
        <f t="shared" si="755"/>
        <v>4.399310774645306</v>
      </c>
      <c r="AH934" s="9">
        <f t="shared" si="756"/>
        <v>15.8375187887231</v>
      </c>
      <c r="AI934" s="58">
        <f t="shared" si="757"/>
        <v>2.7275726802800895</v>
      </c>
      <c r="AJ934" s="58">
        <f t="shared" si="758"/>
        <v>10.326535423788755</v>
      </c>
      <c r="AK934" s="58">
        <f t="shared" si="759"/>
        <v>1.1553273427471116</v>
      </c>
      <c r="AL934" s="58">
        <f t="shared" si="760"/>
        <v>2.7715657880265425</v>
      </c>
      <c r="AM934" s="58">
        <f t="shared" si="761"/>
        <v>0.42437816810090773</v>
      </c>
      <c r="AN934" s="58">
        <f t="shared" si="762"/>
        <v>6.469833119383825</v>
      </c>
      <c r="AO934" s="56">
        <v>1363.85</v>
      </c>
      <c r="AP934" s="56">
        <v>424.15</v>
      </c>
      <c r="AQ934" s="56">
        <v>259.66666666666669</v>
      </c>
      <c r="AR934" s="57">
        <f>SUM(AO934:AQ934)</f>
        <v>2047.6666666666667</v>
      </c>
      <c r="AS934">
        <v>127</v>
      </c>
      <c r="AT934">
        <v>59</v>
      </c>
      <c r="AU934">
        <v>83</v>
      </c>
      <c r="AV934">
        <v>92</v>
      </c>
      <c r="AW934">
        <v>60</v>
      </c>
      <c r="AX934" s="9">
        <f t="shared" si="763"/>
        <v>3.7213088067719351</v>
      </c>
      <c r="AY934" s="9">
        <f t="shared" si="764"/>
        <v>1.7287970047208203</v>
      </c>
      <c r="AZ934" s="9">
        <f t="shared" si="765"/>
        <v>2.4320364642682728</v>
      </c>
      <c r="BA934" s="9">
        <f t="shared" si="766"/>
        <v>2.6957512615985673</v>
      </c>
      <c r="BB934" s="9">
        <f t="shared" si="767"/>
        <v>1.758098648868631</v>
      </c>
      <c r="BC934" s="33">
        <f t="shared" si="768"/>
        <v>16.632317073170732</v>
      </c>
      <c r="BD934" s="33">
        <f t="shared" si="769"/>
        <v>3.166666666666667</v>
      </c>
      <c r="BE934" s="33">
        <f t="shared" si="770"/>
        <v>5.1725609756097555</v>
      </c>
      <c r="BF934" s="42">
        <f>BI934-BG934-BH934</f>
        <v>62</v>
      </c>
      <c r="BG934" s="43">
        <v>73</v>
      </c>
      <c r="BH934" s="43">
        <v>5</v>
      </c>
      <c r="BI934" s="43">
        <v>140</v>
      </c>
      <c r="BJ934" s="42">
        <f>BM934-BK934-BL934</f>
        <v>63</v>
      </c>
      <c r="BK934" s="43">
        <v>3</v>
      </c>
      <c r="BL934" s="43">
        <v>28</v>
      </c>
      <c r="BM934" s="43">
        <v>94</v>
      </c>
      <c r="BN934" s="34">
        <f t="shared" si="745"/>
        <v>83.019662278557917</v>
      </c>
      <c r="BO934" s="34">
        <f t="shared" si="746"/>
        <v>81.087086711923732</v>
      </c>
      <c r="BP934" s="33">
        <v>16.85409048623162</v>
      </c>
      <c r="BQ934" s="33">
        <v>23.361389194997262</v>
      </c>
      <c r="BR934" s="33">
        <v>1.8326768479989768</v>
      </c>
      <c r="BS934" s="33">
        <v>3.9163105520884902</v>
      </c>
      <c r="BT934" s="33">
        <v>2.5738870486468413</v>
      </c>
      <c r="BU934" s="9">
        <f t="shared" si="747"/>
        <v>48.538354129963189</v>
      </c>
      <c r="BV934" s="34">
        <f t="shared" si="748"/>
        <v>47.408452674553004</v>
      </c>
      <c r="BW934" s="33">
        <v>14.287073476060716</v>
      </c>
      <c r="BX934" s="33">
        <v>5.3691208369951999</v>
      </c>
      <c r="BY934" s="33">
        <v>9.6176002242880525</v>
      </c>
      <c r="BZ934" s="33">
        <v>5.2075136112507554</v>
      </c>
      <c r="CA934" s="9">
        <f t="shared" si="749"/>
        <v>34.481308148594721</v>
      </c>
      <c r="CB934" s="34">
        <f t="shared" si="750"/>
        <v>33.678634037370713</v>
      </c>
      <c r="CC934" s="47">
        <v>78</v>
      </c>
      <c r="CD934">
        <v>6929200</v>
      </c>
      <c r="CE934" s="68">
        <f t="shared" si="771"/>
        <v>6929200</v>
      </c>
      <c r="CF934" s="62">
        <v>50.1</v>
      </c>
      <c r="CG934" s="62">
        <v>42.8</v>
      </c>
      <c r="CH934" s="62">
        <v>-3.7</v>
      </c>
      <c r="CI934" s="62">
        <v>10</v>
      </c>
      <c r="CJ934" s="63">
        <f t="shared" si="772"/>
        <v>7.3220289342176725</v>
      </c>
      <c r="CK934" s="62">
        <v>2.2000000000000002</v>
      </c>
      <c r="CL934" s="63">
        <f t="shared" si="773"/>
        <v>1.6108463655278882</v>
      </c>
      <c r="CM934" s="62">
        <v>12.4</v>
      </c>
      <c r="CN934" t="s">
        <v>1673</v>
      </c>
      <c r="CO934" t="s">
        <v>3137</v>
      </c>
      <c r="CQ934" t="s">
        <v>2396</v>
      </c>
      <c r="CR934">
        <v>72</v>
      </c>
      <c r="CS934">
        <v>204</v>
      </c>
      <c r="CT934">
        <v>79</v>
      </c>
      <c r="CU934" t="s">
        <v>3402</v>
      </c>
      <c r="CZ934" s="72">
        <v>5750000</v>
      </c>
      <c r="DA934">
        <v>0</v>
      </c>
    </row>
    <row r="935" spans="1:105" x14ac:dyDescent="0.2">
      <c r="A935" s="75" t="s">
        <v>2452</v>
      </c>
      <c r="B935" s="19" t="s">
        <v>956</v>
      </c>
      <c r="C935" s="19" t="s">
        <v>964</v>
      </c>
      <c r="D935" s="19" t="s">
        <v>964</v>
      </c>
      <c r="E935" s="19" t="str">
        <f t="shared" si="742"/>
        <v xml:space="preserve">Smolinski, Bryan </v>
      </c>
      <c r="F935" s="19" t="s">
        <v>1552</v>
      </c>
      <c r="G935" s="19" t="s">
        <v>1537</v>
      </c>
      <c r="H935" s="19">
        <v>62</v>
      </c>
      <c r="I935" s="19">
        <v>14</v>
      </c>
      <c r="J935" s="19">
        <v>23</v>
      </c>
      <c r="K935" s="19">
        <f>I935+J935</f>
        <v>37</v>
      </c>
      <c r="L935" s="19">
        <v>10</v>
      </c>
      <c r="M935" s="19">
        <v>29</v>
      </c>
      <c r="N935" s="19">
        <v>122</v>
      </c>
      <c r="O935" s="20">
        <f t="shared" si="743"/>
        <v>0.11475409836065574</v>
      </c>
      <c r="P935" s="19">
        <v>1611</v>
      </c>
      <c r="Q935" s="19">
        <v>3</v>
      </c>
      <c r="R935" s="19">
        <v>0</v>
      </c>
      <c r="S935" s="19">
        <v>465</v>
      </c>
      <c r="T935" s="19">
        <v>446</v>
      </c>
      <c r="U935" s="20">
        <f t="shared" si="744"/>
        <v>0.51042810098792535</v>
      </c>
      <c r="V935" s="19"/>
      <c r="W935" s="19">
        <v>4</v>
      </c>
      <c r="X935" s="19">
        <v>6</v>
      </c>
      <c r="Y935" s="19">
        <v>3</v>
      </c>
      <c r="Z935" s="19">
        <v>1</v>
      </c>
      <c r="AA935" s="19">
        <f>I935-W935-Y935</f>
        <v>7</v>
      </c>
      <c r="AB935" s="19">
        <f>J935-X935-Z935</f>
        <v>16</v>
      </c>
      <c r="AC935" s="24">
        <f t="shared" si="751"/>
        <v>6.0025010421008753</v>
      </c>
      <c r="AD935" s="24">
        <f t="shared" si="752"/>
        <v>9.0037515631513134</v>
      </c>
      <c r="AE935" s="24">
        <f t="shared" si="753"/>
        <v>5.6842105263157885</v>
      </c>
      <c r="AF935" s="24">
        <f t="shared" si="754"/>
        <v>1.8947368421052631</v>
      </c>
      <c r="AG935" s="24">
        <f t="shared" si="755"/>
        <v>10.569804752217772</v>
      </c>
      <c r="AH935" s="24">
        <f t="shared" si="756"/>
        <v>24.159553719354907</v>
      </c>
      <c r="AI935" s="21">
        <f t="shared" si="757"/>
        <v>2.7934483988004111</v>
      </c>
      <c r="AJ935" s="21">
        <f t="shared" si="758"/>
        <v>4.8020008336807001</v>
      </c>
      <c r="AK935" s="21">
        <f t="shared" si="759"/>
        <v>1.5157894736842106</v>
      </c>
      <c r="AL935" s="21">
        <f t="shared" si="760"/>
        <v>2.3404567665625065</v>
      </c>
      <c r="AM935" s="21">
        <f t="shared" si="761"/>
        <v>0.30012505210504375</v>
      </c>
      <c r="AN935" s="21">
        <f t="shared" si="762"/>
        <v>4.1684210526315786</v>
      </c>
      <c r="AO935" s="24">
        <v>794.7166666666667</v>
      </c>
      <c r="AP935" s="24">
        <v>199.91666666666666</v>
      </c>
      <c r="AQ935" s="24">
        <v>158.33333333333334</v>
      </c>
      <c r="AR935" s="36">
        <v>1152.9666666666667</v>
      </c>
      <c r="AS935" s="19"/>
      <c r="AT935" s="19"/>
      <c r="AU935" s="19"/>
      <c r="AV935" s="19"/>
      <c r="AW935" s="19"/>
      <c r="AX935" s="24">
        <f t="shared" si="763"/>
        <v>0</v>
      </c>
      <c r="AY935" s="24">
        <f t="shared" si="764"/>
        <v>0</v>
      </c>
      <c r="AZ935" s="24">
        <f t="shared" si="765"/>
        <v>0</v>
      </c>
      <c r="BA935" s="24">
        <f t="shared" si="766"/>
        <v>0</v>
      </c>
      <c r="BB935" s="24">
        <f t="shared" si="767"/>
        <v>0</v>
      </c>
      <c r="BC935" s="24">
        <f t="shared" si="768"/>
        <v>12.818010752688172</v>
      </c>
      <c r="BD935" s="24">
        <f t="shared" si="769"/>
        <v>2.553763440860215</v>
      </c>
      <c r="BE935" s="24">
        <f t="shared" si="770"/>
        <v>3.2244623655913975</v>
      </c>
      <c r="BF935" s="30">
        <v>37</v>
      </c>
      <c r="BG935" s="30">
        <v>16</v>
      </c>
      <c r="BH935" s="30">
        <v>4</v>
      </c>
      <c r="BI935" s="30">
        <v>57</v>
      </c>
      <c r="BJ935" s="30">
        <v>31</v>
      </c>
      <c r="BK935" s="30">
        <v>1</v>
      </c>
      <c r="BL935" s="30">
        <v>11</v>
      </c>
      <c r="BM935" s="30">
        <v>43</v>
      </c>
      <c r="BN935" s="35">
        <f t="shared" si="745"/>
        <v>44.169181478207932</v>
      </c>
      <c r="BO935" s="35">
        <f t="shared" si="746"/>
        <v>76.61831474435445</v>
      </c>
      <c r="BP935" s="35">
        <v>8.8922511476232078</v>
      </c>
      <c r="BQ935" s="35">
        <v>3.891111121444629</v>
      </c>
      <c r="BR935" s="35">
        <v>-0.60164699180389292</v>
      </c>
      <c r="BS935" s="35">
        <v>6.9706983065697923</v>
      </c>
      <c r="BT935" s="35">
        <v>2.7762805656419012</v>
      </c>
      <c r="BU935" s="35">
        <f t="shared" si="747"/>
        <v>21.928694149475636</v>
      </c>
      <c r="BV935" s="35">
        <f t="shared" si="748"/>
        <v>38.038730491443467</v>
      </c>
      <c r="BW935" s="35">
        <v>6.894646425524134</v>
      </c>
      <c r="BX935" s="35">
        <v>0.53224117340867194</v>
      </c>
      <c r="BY935" s="35">
        <v>8.9908767052201188</v>
      </c>
      <c r="BZ935" s="35">
        <v>5.822723024579366</v>
      </c>
      <c r="CA935" s="35">
        <f t="shared" si="749"/>
        <v>22.240487328732293</v>
      </c>
      <c r="CB935" s="35">
        <f t="shared" si="750"/>
        <v>38.579584252910969</v>
      </c>
      <c r="CC935" s="22">
        <v>61</v>
      </c>
      <c r="CD935" s="23">
        <v>2268824</v>
      </c>
      <c r="CE935" s="76">
        <f t="shared" si="771"/>
        <v>3000702.7096774196</v>
      </c>
      <c r="CF935" s="24">
        <v>25.8</v>
      </c>
      <c r="CG935" s="24">
        <v>22</v>
      </c>
      <c r="CH935" s="24">
        <v>16.100000000000001</v>
      </c>
      <c r="CI935" s="24">
        <v>2</v>
      </c>
      <c r="CJ935" s="24">
        <f t="shared" si="772"/>
        <v>2.646873931600366</v>
      </c>
      <c r="CK935" s="24">
        <v>4.4000000000000004</v>
      </c>
      <c r="CL935" s="24">
        <f t="shared" si="773"/>
        <v>5.8231226495208057</v>
      </c>
      <c r="CM935" s="24">
        <v>6.4</v>
      </c>
      <c r="CN935" s="19"/>
      <c r="CO935" s="19"/>
      <c r="CP935" s="19"/>
      <c r="CQ935" s="19"/>
      <c r="CR935" s="19"/>
      <c r="CS935" s="19"/>
      <c r="CT935" s="19"/>
      <c r="CU935" s="19"/>
      <c r="CV935" s="19"/>
      <c r="CW935" s="19"/>
      <c r="CX935" s="19"/>
      <c r="CY935" s="19"/>
      <c r="CZ935" s="77"/>
      <c r="DA935" s="19">
        <v>1</v>
      </c>
    </row>
    <row r="936" spans="1:105" x14ac:dyDescent="0.2">
      <c r="A936" s="75" t="s">
        <v>2452</v>
      </c>
      <c r="B936" s="19" t="s">
        <v>977</v>
      </c>
      <c r="C936" s="19" t="s">
        <v>964</v>
      </c>
      <c r="D936" s="19" t="s">
        <v>964</v>
      </c>
      <c r="E936" s="19" t="str">
        <f t="shared" si="742"/>
        <v xml:space="preserve">Smolinski, Bryan </v>
      </c>
      <c r="F936" s="19" t="s">
        <v>1552</v>
      </c>
      <c r="G936" s="19" t="s">
        <v>1537</v>
      </c>
      <c r="H936" s="19">
        <v>20</v>
      </c>
      <c r="I936" s="19">
        <v>4</v>
      </c>
      <c r="J936" s="19">
        <v>3</v>
      </c>
      <c r="K936" s="19">
        <f>I936+J936</f>
        <v>7</v>
      </c>
      <c r="L936" s="19">
        <v>-3</v>
      </c>
      <c r="M936" s="19">
        <v>8</v>
      </c>
      <c r="N936" s="19">
        <v>41</v>
      </c>
      <c r="O936" s="20">
        <f t="shared" si="743"/>
        <v>9.7560975609756101E-2</v>
      </c>
      <c r="P936" s="19">
        <v>434</v>
      </c>
      <c r="Q936" s="19">
        <v>0</v>
      </c>
      <c r="R936" s="19">
        <v>0</v>
      </c>
      <c r="S936" s="19">
        <v>146</v>
      </c>
      <c r="T936" s="19">
        <v>155</v>
      </c>
      <c r="U936" s="20">
        <f t="shared" si="744"/>
        <v>0.4850498338870432</v>
      </c>
      <c r="V936" s="19">
        <v>26.3</v>
      </c>
      <c r="W936" s="19">
        <v>2</v>
      </c>
      <c r="X936" s="19">
        <v>0</v>
      </c>
      <c r="Y936" s="19">
        <v>1</v>
      </c>
      <c r="Z936" s="19">
        <v>0</v>
      </c>
      <c r="AA936" s="19">
        <f>I936-W936-Y936</f>
        <v>1</v>
      </c>
      <c r="AB936" s="19">
        <f>J936-X936-Z936</f>
        <v>3</v>
      </c>
      <c r="AC936" s="24">
        <f t="shared" si="751"/>
        <v>8.9552238805970141</v>
      </c>
      <c r="AD936" s="24">
        <f t="shared" si="752"/>
        <v>0</v>
      </c>
      <c r="AE936" s="24">
        <f t="shared" si="753"/>
        <v>16.728624535315983</v>
      </c>
      <c r="AF936" s="24">
        <f t="shared" si="754"/>
        <v>0</v>
      </c>
      <c r="AG936" s="24">
        <f t="shared" si="755"/>
        <v>5.0647158131682612</v>
      </c>
      <c r="AH936" s="24">
        <f t="shared" si="756"/>
        <v>15.194147439504782</v>
      </c>
      <c r="AI936" s="21">
        <f t="shared" si="757"/>
        <v>1.5194147439504782</v>
      </c>
      <c r="AJ936" s="21">
        <f t="shared" si="758"/>
        <v>4.4776119402985071</v>
      </c>
      <c r="AK936" s="21">
        <f t="shared" si="759"/>
        <v>3.3457249070631971</v>
      </c>
      <c r="AL936" s="21">
        <f t="shared" si="760"/>
        <v>2.7855936972425437</v>
      </c>
      <c r="AM936" s="21">
        <f t="shared" si="761"/>
        <v>0</v>
      </c>
      <c r="AN936" s="21">
        <f t="shared" si="762"/>
        <v>6.6914498141263943</v>
      </c>
      <c r="AO936" s="36">
        <v>236.93333333333334</v>
      </c>
      <c r="AP936" s="36">
        <v>67</v>
      </c>
      <c r="AQ936" s="36">
        <v>17.933333333333334</v>
      </c>
      <c r="AR936" s="36">
        <v>321.86666666666667</v>
      </c>
      <c r="AS936" s="19">
        <v>65</v>
      </c>
      <c r="AT936" s="19">
        <v>63</v>
      </c>
      <c r="AU936" s="19">
        <v>54</v>
      </c>
      <c r="AV936" s="19">
        <v>23</v>
      </c>
      <c r="AW936" s="19">
        <v>37</v>
      </c>
      <c r="AX936" s="24">
        <f t="shared" si="763"/>
        <v>12.116818558409278</v>
      </c>
      <c r="AY936" s="24">
        <f t="shared" si="764"/>
        <v>11.743993371996686</v>
      </c>
      <c r="AZ936" s="24">
        <f t="shared" si="765"/>
        <v>10.066280033140018</v>
      </c>
      <c r="BA936" s="24">
        <f t="shared" si="766"/>
        <v>4.2874896437448218</v>
      </c>
      <c r="BB936" s="24">
        <f t="shared" si="767"/>
        <v>6.8972659486329739</v>
      </c>
      <c r="BC936" s="24">
        <f t="shared" si="768"/>
        <v>11.846666666666668</v>
      </c>
      <c r="BD936" s="24">
        <f t="shared" si="769"/>
        <v>0.89666666666666672</v>
      </c>
      <c r="BE936" s="24">
        <f t="shared" si="770"/>
        <v>3.35</v>
      </c>
      <c r="BF936" s="30">
        <v>6</v>
      </c>
      <c r="BG936" s="30">
        <v>5</v>
      </c>
      <c r="BH936" s="30">
        <v>1</v>
      </c>
      <c r="BI936" s="30">
        <v>12</v>
      </c>
      <c r="BJ936" s="30">
        <v>11</v>
      </c>
      <c r="BK936" s="30">
        <v>0</v>
      </c>
      <c r="BL936" s="30">
        <v>2</v>
      </c>
      <c r="BM936" s="30">
        <v>13</v>
      </c>
      <c r="BN936" s="35">
        <f t="shared" si="745"/>
        <v>7.644108807378954</v>
      </c>
      <c r="BO936" s="35">
        <f t="shared" si="746"/>
        <v>47.498604851153395</v>
      </c>
      <c r="BP936" s="35">
        <v>-1.5438437134945306</v>
      </c>
      <c r="BQ936" s="35">
        <v>0.2526919666193525</v>
      </c>
      <c r="BR936" s="35">
        <v>4.9062573189334435E-2</v>
      </c>
      <c r="BS936" s="35">
        <v>2.5150438406597924</v>
      </c>
      <c r="BT936" s="35">
        <v>3.0274509044821034</v>
      </c>
      <c r="BU936" s="35">
        <f t="shared" si="747"/>
        <v>4.3004055714560518</v>
      </c>
      <c r="BV936" s="35">
        <f t="shared" si="748"/>
        <v>26.721658480464281</v>
      </c>
      <c r="BW936" s="35">
        <v>1.5020223106154644</v>
      </c>
      <c r="BX936" s="35">
        <v>0.172373066710379</v>
      </c>
      <c r="BY936" s="35">
        <v>0.50118935827323563</v>
      </c>
      <c r="BZ936" s="35">
        <v>1.168118500323823</v>
      </c>
      <c r="CA936" s="35">
        <f t="shared" si="749"/>
        <v>3.3437032359229022</v>
      </c>
      <c r="CB936" s="35">
        <f t="shared" si="750"/>
        <v>20.776946370689121</v>
      </c>
      <c r="CC936" s="22">
        <v>62</v>
      </c>
      <c r="CD936" s="23">
        <v>446993</v>
      </c>
      <c r="CE936" s="76">
        <f t="shared" si="771"/>
        <v>1832671.3</v>
      </c>
      <c r="CF936" s="24">
        <v>6.7</v>
      </c>
      <c r="CG936" s="24">
        <v>6.5</v>
      </c>
      <c r="CH936" s="24">
        <v>-3.6</v>
      </c>
      <c r="CI936" s="24">
        <v>-0.5</v>
      </c>
      <c r="CJ936" s="24">
        <f t="shared" si="772"/>
        <v>-2.4582104228121926</v>
      </c>
      <c r="CK936" s="24">
        <v>0</v>
      </c>
      <c r="CL936" s="24">
        <f t="shared" si="773"/>
        <v>0</v>
      </c>
      <c r="CM936" s="24">
        <v>-0.4</v>
      </c>
      <c r="CN936" s="19" t="s">
        <v>3465</v>
      </c>
      <c r="CO936" s="19" t="s">
        <v>3466</v>
      </c>
      <c r="CP936" s="19" t="s">
        <v>3467</v>
      </c>
      <c r="CQ936" s="19" t="s">
        <v>2414</v>
      </c>
      <c r="CR936" s="19">
        <v>73</v>
      </c>
      <c r="CS936" s="19">
        <v>215</v>
      </c>
      <c r="CT936" s="19">
        <v>21</v>
      </c>
      <c r="CU936" s="19" t="s">
        <v>3401</v>
      </c>
      <c r="CV936" s="19" t="s">
        <v>2382</v>
      </c>
      <c r="CW936" s="19">
        <v>4</v>
      </c>
      <c r="CX936" s="19">
        <v>2</v>
      </c>
      <c r="CY936" s="19">
        <v>0</v>
      </c>
      <c r="CZ936" s="77"/>
      <c r="DA936" s="19">
        <v>1</v>
      </c>
    </row>
    <row r="937" spans="1:105" x14ac:dyDescent="0.2">
      <c r="A937" s="25" t="s">
        <v>2452</v>
      </c>
      <c r="B937" s="10" t="s">
        <v>977</v>
      </c>
      <c r="C937" s="10" t="s">
        <v>964</v>
      </c>
      <c r="D937" s="10" t="s">
        <v>964</v>
      </c>
      <c r="E937" s="10" t="s">
        <v>1551</v>
      </c>
      <c r="F937" s="10" t="s">
        <v>1552</v>
      </c>
      <c r="G937" s="10" t="s">
        <v>1537</v>
      </c>
      <c r="H937" s="10">
        <v>82</v>
      </c>
      <c r="I937" s="10">
        <v>18</v>
      </c>
      <c r="J937" s="10">
        <v>26</v>
      </c>
      <c r="K937" s="10">
        <v>44</v>
      </c>
      <c r="L937" s="10">
        <v>7</v>
      </c>
      <c r="M937" s="10">
        <v>37</v>
      </c>
      <c r="N937" s="10">
        <v>163</v>
      </c>
      <c r="O937" s="11">
        <v>0.11</v>
      </c>
      <c r="P937" s="10">
        <v>2045</v>
      </c>
      <c r="Q937" s="10">
        <v>3</v>
      </c>
      <c r="R937" s="10">
        <v>0</v>
      </c>
      <c r="S937" s="10">
        <v>611</v>
      </c>
      <c r="T937" s="10">
        <v>601</v>
      </c>
      <c r="U937" s="11">
        <v>0.504</v>
      </c>
      <c r="V937" s="41">
        <v>26.3</v>
      </c>
      <c r="W937" s="10">
        <v>6</v>
      </c>
      <c r="X937" s="10">
        <v>6</v>
      </c>
      <c r="Y937" s="10">
        <v>4</v>
      </c>
      <c r="Z937" s="10">
        <v>1</v>
      </c>
      <c r="AA937" s="10">
        <v>8</v>
      </c>
      <c r="AB937" s="10">
        <v>19</v>
      </c>
      <c r="AC937" s="13">
        <f t="shared" si="751"/>
        <v>6.743593586093211</v>
      </c>
      <c r="AD937" s="13">
        <f t="shared" si="752"/>
        <v>6.743593586093211</v>
      </c>
      <c r="AE937" s="13">
        <f t="shared" si="753"/>
        <v>6.807738129006637</v>
      </c>
      <c r="AF937" s="13">
        <f t="shared" si="754"/>
        <v>1.7019345322516592</v>
      </c>
      <c r="AG937" s="13">
        <f t="shared" si="755"/>
        <v>9.3054815102021031</v>
      </c>
      <c r="AH937" s="13">
        <f t="shared" si="756"/>
        <v>22.100518586729994</v>
      </c>
      <c r="AI937" s="29">
        <f t="shared" si="757"/>
        <v>2.500848155866815</v>
      </c>
      <c r="AJ937" s="29">
        <f t="shared" si="758"/>
        <v>4.7205155102652476</v>
      </c>
      <c r="AK937" s="29">
        <f t="shared" si="759"/>
        <v>1.7019345322516592</v>
      </c>
      <c r="AL937" s="29">
        <f t="shared" si="760"/>
        <v>2.4426888964280518</v>
      </c>
      <c r="AM937" s="29">
        <f t="shared" si="761"/>
        <v>0.2247864528697737</v>
      </c>
      <c r="AN937" s="29">
        <f t="shared" si="762"/>
        <v>4.4250297838543142</v>
      </c>
      <c r="AO937" s="13">
        <v>1031.6500000000001</v>
      </c>
      <c r="AP937" s="13">
        <v>266.92</v>
      </c>
      <c r="AQ937" s="13">
        <v>176.27</v>
      </c>
      <c r="AR937" s="13">
        <v>1474.83</v>
      </c>
      <c r="AS937" s="41">
        <v>63</v>
      </c>
      <c r="AT937" s="41">
        <v>65</v>
      </c>
      <c r="AU937" s="41">
        <v>54</v>
      </c>
      <c r="AV937" s="41">
        <v>23</v>
      </c>
      <c r="AW937" s="41">
        <v>37</v>
      </c>
      <c r="AX937" s="13">
        <f t="shared" si="763"/>
        <v>2.5630072618539086</v>
      </c>
      <c r="AY937" s="13">
        <f t="shared" si="764"/>
        <v>2.6443725717540332</v>
      </c>
      <c r="AZ937" s="13">
        <f t="shared" si="765"/>
        <v>2.1968633673033504</v>
      </c>
      <c r="BA937" s="13">
        <f t="shared" si="766"/>
        <v>0.93570106385142704</v>
      </c>
      <c r="BB937" s="13">
        <f t="shared" si="767"/>
        <v>1.5052582331522957</v>
      </c>
      <c r="BC937" s="13">
        <f t="shared" si="768"/>
        <v>12.581097560975611</v>
      </c>
      <c r="BD937" s="13">
        <f t="shared" si="769"/>
        <v>2.1496341463414637</v>
      </c>
      <c r="BE937" s="13">
        <f t="shared" si="770"/>
        <v>3.2551219512195124</v>
      </c>
      <c r="BF937" s="10">
        <v>43</v>
      </c>
      <c r="BG937" s="10">
        <v>21</v>
      </c>
      <c r="BH937" s="10">
        <v>5</v>
      </c>
      <c r="BI937" s="10">
        <v>69</v>
      </c>
      <c r="BJ937" s="10">
        <v>42</v>
      </c>
      <c r="BK937" s="10">
        <v>1</v>
      </c>
      <c r="BL937" s="10">
        <v>13</v>
      </c>
      <c r="BM937" s="10">
        <v>56</v>
      </c>
      <c r="BN937" s="39">
        <v>51.813000000000002</v>
      </c>
      <c r="BO937" s="39">
        <v>70.263000000000005</v>
      </c>
      <c r="BP937" s="13">
        <v>7.3479999999999999</v>
      </c>
      <c r="BQ937" s="13">
        <v>4.1440000000000001</v>
      </c>
      <c r="BR937" s="13">
        <v>-0.55300000000000005</v>
      </c>
      <c r="BS937" s="13">
        <v>9.4860000000000007</v>
      </c>
      <c r="BT937" s="13">
        <v>5.8040000000000003</v>
      </c>
      <c r="BU937" s="39">
        <v>26.228999999999999</v>
      </c>
      <c r="BV937" s="39">
        <v>35.569000000000003</v>
      </c>
      <c r="BW937" s="13">
        <v>8.3970000000000002</v>
      </c>
      <c r="BX937" s="13">
        <v>0.70499999999999996</v>
      </c>
      <c r="BY937" s="13">
        <v>9.4920000000000009</v>
      </c>
      <c r="BZ937" s="13">
        <v>6.9909999999999997</v>
      </c>
      <c r="CA937" s="39">
        <v>25.584</v>
      </c>
      <c r="CB937" s="39">
        <v>34.694000000000003</v>
      </c>
      <c r="CC937" s="16">
        <v>61</v>
      </c>
      <c r="CD937" s="12">
        <v>2715817</v>
      </c>
      <c r="CE937" s="73">
        <f t="shared" si="771"/>
        <v>2715817</v>
      </c>
      <c r="CF937" s="13">
        <v>32.5</v>
      </c>
      <c r="CG937" s="13">
        <v>28.5</v>
      </c>
      <c r="CH937" s="13">
        <v>12.5</v>
      </c>
      <c r="CI937" s="17">
        <v>1.4</v>
      </c>
      <c r="CJ937" s="13">
        <f t="shared" si="772"/>
        <v>1.4598311809512883</v>
      </c>
      <c r="CK937" s="17">
        <v>3.3</v>
      </c>
      <c r="CL937" s="13">
        <f t="shared" si="773"/>
        <v>3.441030640813751</v>
      </c>
      <c r="CM937" s="13">
        <v>4.7</v>
      </c>
      <c r="CN937" s="10" t="s">
        <v>3465</v>
      </c>
      <c r="CO937" s="10" t="s">
        <v>3466</v>
      </c>
      <c r="CP937" s="10" t="s">
        <v>3467</v>
      </c>
      <c r="CQ937" s="10" t="s">
        <v>2414</v>
      </c>
      <c r="CR937" s="10">
        <v>73</v>
      </c>
      <c r="CS937" s="10">
        <v>215</v>
      </c>
      <c r="CT937" s="10">
        <v>21</v>
      </c>
      <c r="CU937" s="10" t="s">
        <v>3401</v>
      </c>
      <c r="CV937" s="10" t="s">
        <v>2382</v>
      </c>
      <c r="CW937" s="10">
        <v>4</v>
      </c>
      <c r="CX937" s="10">
        <v>2</v>
      </c>
      <c r="CY937" s="10">
        <v>0</v>
      </c>
      <c r="CZ937" s="79"/>
      <c r="DA937" s="10">
        <v>2</v>
      </c>
    </row>
    <row r="938" spans="1:105" x14ac:dyDescent="0.2">
      <c r="A938" s="44" t="s">
        <v>2372</v>
      </c>
      <c r="B938" s="43" t="s">
        <v>964</v>
      </c>
      <c r="C938" s="43" t="s">
        <v>964</v>
      </c>
      <c r="D938" s="42" t="s">
        <v>964</v>
      </c>
      <c r="E938" s="42" t="str">
        <f t="shared" ref="E938:E945" si="774">CONCATENATE(RIGHT(F938,LEN(F938)-SEARCH(" ",F938)), ", ", LEFT(F938, SEARCH(" ", F938)))</f>
        <v xml:space="preserve">Smolinski, Bryan </v>
      </c>
      <c r="F938" s="42" t="s">
        <v>1552</v>
      </c>
      <c r="G938" s="45" t="s">
        <v>2373</v>
      </c>
      <c r="H938" s="43">
        <v>64</v>
      </c>
      <c r="I938" s="64">
        <v>8</v>
      </c>
      <c r="J938" s="64">
        <v>17</v>
      </c>
      <c r="K938" s="64">
        <v>25</v>
      </c>
      <c r="L938" s="43">
        <v>-6</v>
      </c>
      <c r="M938">
        <v>20</v>
      </c>
      <c r="N938">
        <v>89</v>
      </c>
      <c r="O938" s="4">
        <f t="shared" ref="O938:O945" si="775">IF(N938=0,0,I938/N938)</f>
        <v>8.98876404494382E-2</v>
      </c>
      <c r="Q938">
        <v>2</v>
      </c>
      <c r="R938">
        <v>0</v>
      </c>
      <c r="S938">
        <v>382</v>
      </c>
      <c r="T938">
        <v>356</v>
      </c>
      <c r="U938" s="4">
        <f t="shared" ref="U938:U945" si="776">IF(S938+T938=0,0,S938/(S938+T938))</f>
        <v>0.51761517615176156</v>
      </c>
      <c r="V938">
        <v>19.899999999999999</v>
      </c>
      <c r="W938">
        <v>1</v>
      </c>
      <c r="X938">
        <v>6</v>
      </c>
      <c r="Y938">
        <v>0</v>
      </c>
      <c r="Z938">
        <v>0</v>
      </c>
      <c r="AA938">
        <v>7</v>
      </c>
      <c r="AB938">
        <v>11</v>
      </c>
      <c r="AC938" s="9">
        <f t="shared" si="751"/>
        <v>7.9540433053468842</v>
      </c>
      <c r="AD938" s="9">
        <f t="shared" si="752"/>
        <v>47.724259832081309</v>
      </c>
      <c r="AE938" s="9">
        <f t="shared" si="753"/>
        <v>0</v>
      </c>
      <c r="AF938" s="9">
        <f t="shared" si="754"/>
        <v>0</v>
      </c>
      <c r="AG938" s="9">
        <f t="shared" si="755"/>
        <v>12.279504921547606</v>
      </c>
      <c r="AH938" s="9">
        <f t="shared" si="756"/>
        <v>19.296364876717664</v>
      </c>
      <c r="AI938" s="58">
        <f t="shared" si="757"/>
        <v>2.0173472371113923</v>
      </c>
      <c r="AJ938" s="58">
        <f t="shared" si="758"/>
        <v>19.089703932832524</v>
      </c>
      <c r="AK938" s="58">
        <f t="shared" si="759"/>
        <v>0</v>
      </c>
      <c r="AL938" s="58">
        <f t="shared" si="760"/>
        <v>2.5436117337491471</v>
      </c>
      <c r="AM938" s="58">
        <f t="shared" si="761"/>
        <v>0</v>
      </c>
      <c r="AN938" s="58">
        <f t="shared" si="762"/>
        <v>9.6107910636504155</v>
      </c>
      <c r="AO938" s="56">
        <v>684.06666666666672</v>
      </c>
      <c r="AP938" s="56">
        <v>37.716666666666669</v>
      </c>
      <c r="AQ938" s="56">
        <v>118.61666666666665</v>
      </c>
      <c r="AR938" s="57">
        <f>SUM(AO938:AQ938)</f>
        <v>840.40000000000009</v>
      </c>
      <c r="AS938">
        <v>36</v>
      </c>
      <c r="AT938">
        <v>45</v>
      </c>
      <c r="AU938">
        <v>40</v>
      </c>
      <c r="AV938">
        <v>19</v>
      </c>
      <c r="AW938">
        <v>30</v>
      </c>
      <c r="AX938" s="9">
        <f t="shared" si="763"/>
        <v>2.5702046644455021</v>
      </c>
      <c r="AY938" s="9">
        <f t="shared" si="764"/>
        <v>3.2127558305568775</v>
      </c>
      <c r="AZ938" s="9">
        <f t="shared" si="765"/>
        <v>2.8557829604950018</v>
      </c>
      <c r="BA938" s="9">
        <f t="shared" si="766"/>
        <v>1.356496906235126</v>
      </c>
      <c r="BB938" s="9">
        <f t="shared" si="767"/>
        <v>2.1418372203712512</v>
      </c>
      <c r="BC938" s="33">
        <f t="shared" si="768"/>
        <v>10.688541666666667</v>
      </c>
      <c r="BD938" s="33">
        <f t="shared" si="769"/>
        <v>1.8533854166666663</v>
      </c>
      <c r="BE938" s="33">
        <f t="shared" si="770"/>
        <v>0.5893229166666667</v>
      </c>
      <c r="BF938" s="42">
        <f>BI938-BG938-BH938</f>
        <v>23</v>
      </c>
      <c r="BG938" s="43">
        <v>12</v>
      </c>
      <c r="BH938" s="43">
        <v>0</v>
      </c>
      <c r="BI938" s="43">
        <v>35</v>
      </c>
      <c r="BJ938" s="42">
        <f>BM938-BK938-BL938</f>
        <v>29</v>
      </c>
      <c r="BK938" s="43">
        <v>0</v>
      </c>
      <c r="BL938" s="43">
        <v>19</v>
      </c>
      <c r="BM938" s="43">
        <v>48</v>
      </c>
      <c r="BN938" s="34">
        <f t="shared" ref="BN938:BN945" si="777">BU938+CA938</f>
        <v>13.62651857150416</v>
      </c>
      <c r="BO938" s="34">
        <f t="shared" ref="BO938:BO945" si="778">BN938/AR938*2000</f>
        <v>32.428649622808564</v>
      </c>
      <c r="BP938" s="33">
        <v>8.0584821202213277</v>
      </c>
      <c r="BQ938" s="33">
        <v>5.5739232297893411</v>
      </c>
      <c r="BR938" s="33">
        <v>-4.8287736472242484</v>
      </c>
      <c r="BS938" s="33">
        <v>-1.6266610181806549</v>
      </c>
      <c r="BT938" s="33">
        <v>0</v>
      </c>
      <c r="BU938" s="9">
        <f t="shared" ref="BU938:BU945" si="779">SUM(BP938:BT938)</f>
        <v>7.1769706846057639</v>
      </c>
      <c r="BV938" s="34">
        <f t="shared" ref="BV938:BV945" si="780">BU938/AR938*2000</f>
        <v>17.07989215755774</v>
      </c>
      <c r="BW938" s="33">
        <v>3.513490923676958</v>
      </c>
      <c r="BX938" s="33">
        <v>9.529752253436953E-2</v>
      </c>
      <c r="BY938" s="33">
        <v>0.77748042082719115</v>
      </c>
      <c r="BZ938" s="33">
        <v>2.0632790198598774</v>
      </c>
      <c r="CA938" s="9">
        <f t="shared" ref="CA938:CA945" si="781">SUM(BW938:BZ938)</f>
        <v>6.4495478868983955</v>
      </c>
      <c r="CB938" s="34">
        <f t="shared" ref="CB938:CB945" si="782">CA938/AR938*2000</f>
        <v>15.34875746525082</v>
      </c>
      <c r="CC938" s="47">
        <v>51.39537</v>
      </c>
      <c r="CD938">
        <v>1269697</v>
      </c>
      <c r="CE938" s="68">
        <f t="shared" si="771"/>
        <v>1626799.28125</v>
      </c>
      <c r="CF938" s="62">
        <v>17.399999999999999</v>
      </c>
      <c r="CG938" s="62">
        <v>20.8</v>
      </c>
      <c r="CH938" s="62">
        <v>-9.5</v>
      </c>
      <c r="CI938" s="62">
        <v>1.1000000000000001</v>
      </c>
      <c r="CJ938" s="63">
        <f t="shared" si="772"/>
        <v>2.2072102200521706</v>
      </c>
      <c r="CK938" s="62">
        <v>-0.5</v>
      </c>
      <c r="CL938" s="63">
        <f t="shared" si="773"/>
        <v>-1.0032773727509865</v>
      </c>
      <c r="CM938" s="62">
        <v>0.6</v>
      </c>
      <c r="CN938" t="s">
        <v>1776</v>
      </c>
      <c r="CO938" t="s">
        <v>3466</v>
      </c>
      <c r="CP938" t="s">
        <v>3467</v>
      </c>
      <c r="CQ938" t="s">
        <v>2414</v>
      </c>
      <c r="CR938">
        <v>73</v>
      </c>
      <c r="CS938">
        <v>203</v>
      </c>
      <c r="CT938">
        <v>20</v>
      </c>
      <c r="CU938" t="s">
        <v>3401</v>
      </c>
      <c r="CZ938" s="72">
        <v>2000000</v>
      </c>
      <c r="DA938">
        <v>0</v>
      </c>
    </row>
    <row r="939" spans="1:105" s="18" customFormat="1" x14ac:dyDescent="0.2">
      <c r="A939" s="38" t="s">
        <v>2452</v>
      </c>
      <c r="B939" t="s">
        <v>964</v>
      </c>
      <c r="C939" t="s">
        <v>964</v>
      </c>
      <c r="D939" s="82" t="s">
        <v>964</v>
      </c>
      <c r="E939" t="str">
        <f t="shared" si="774"/>
        <v xml:space="preserve">Higgins, Chris </v>
      </c>
      <c r="F939" t="s">
        <v>170</v>
      </c>
      <c r="G939" t="s">
        <v>1537</v>
      </c>
      <c r="H939">
        <v>61</v>
      </c>
      <c r="I939">
        <v>22</v>
      </c>
      <c r="J939">
        <v>16</v>
      </c>
      <c r="K939">
        <f>I939+J939</f>
        <v>38</v>
      </c>
      <c r="L939">
        <v>-11</v>
      </c>
      <c r="M939">
        <v>26</v>
      </c>
      <c r="N939">
        <v>159</v>
      </c>
      <c r="O939" s="4">
        <f t="shared" si="775"/>
        <v>0.13836477987421383</v>
      </c>
      <c r="P939">
        <v>1325</v>
      </c>
      <c r="Q939">
        <v>3</v>
      </c>
      <c r="R939">
        <v>0</v>
      </c>
      <c r="S939">
        <v>18</v>
      </c>
      <c r="T939">
        <v>35</v>
      </c>
      <c r="U939" s="4">
        <f t="shared" si="776"/>
        <v>0.33962264150943394</v>
      </c>
      <c r="V939" s="40">
        <v>1.4</v>
      </c>
      <c r="W939">
        <v>8</v>
      </c>
      <c r="X939">
        <v>7</v>
      </c>
      <c r="Y939">
        <v>3</v>
      </c>
      <c r="Z939">
        <v>0</v>
      </c>
      <c r="AA939">
        <f>I939-W939-Y939</f>
        <v>11</v>
      </c>
      <c r="AB939">
        <f>J939-X939-Z939</f>
        <v>9</v>
      </c>
      <c r="AC939" s="9">
        <f t="shared" si="751"/>
        <v>12.144724635236567</v>
      </c>
      <c r="AD939" s="9">
        <f t="shared" si="752"/>
        <v>10.626634055831996</v>
      </c>
      <c r="AE939" s="9">
        <f t="shared" si="753"/>
        <v>6.9758429143521505</v>
      </c>
      <c r="AF939" s="9">
        <f t="shared" si="754"/>
        <v>0</v>
      </c>
      <c r="AG939" s="9">
        <f t="shared" si="755"/>
        <v>17.239502840599901</v>
      </c>
      <c r="AH939" s="9">
        <f t="shared" si="756"/>
        <v>14.105047778672647</v>
      </c>
      <c r="AI939" s="6">
        <f t="shared" si="757"/>
        <v>2.5859254260899851</v>
      </c>
      <c r="AJ939" s="6">
        <f t="shared" si="758"/>
        <v>11.53748840347474</v>
      </c>
      <c r="AK939" s="6">
        <f t="shared" si="759"/>
        <v>0.93011238858028666</v>
      </c>
      <c r="AL939" s="6">
        <f t="shared" si="760"/>
        <v>3.2911778150236177</v>
      </c>
      <c r="AM939" s="6">
        <f t="shared" si="761"/>
        <v>0.60723623176182839</v>
      </c>
      <c r="AN939" s="6">
        <f t="shared" si="762"/>
        <v>6.5107867200620069</v>
      </c>
      <c r="AO939" s="32">
        <v>765.68333333333328</v>
      </c>
      <c r="AP939" s="32">
        <v>197.61666666666667</v>
      </c>
      <c r="AQ939" s="32">
        <v>129.01666666666668</v>
      </c>
      <c r="AR939" s="32">
        <v>1092.3166666666666</v>
      </c>
      <c r="AS939" s="40">
        <v>36</v>
      </c>
      <c r="AT939" s="40">
        <v>35</v>
      </c>
      <c r="AU939" s="40">
        <v>47</v>
      </c>
      <c r="AV939" s="40">
        <v>19</v>
      </c>
      <c r="AW939" s="40">
        <v>41</v>
      </c>
      <c r="AX939" s="9">
        <f t="shared" si="763"/>
        <v>1.9774485420894432</v>
      </c>
      <c r="AY939" s="9">
        <f t="shared" si="764"/>
        <v>1.9225194159202916</v>
      </c>
      <c r="AZ939" s="9">
        <f t="shared" si="765"/>
        <v>2.5816689299501063</v>
      </c>
      <c r="BA939" s="9">
        <f t="shared" si="766"/>
        <v>1.0436533972138726</v>
      </c>
      <c r="BB939" s="9">
        <f t="shared" si="767"/>
        <v>2.2520941729351986</v>
      </c>
      <c r="BC939" s="9">
        <f t="shared" si="768"/>
        <v>12.552185792349725</v>
      </c>
      <c r="BD939" s="9">
        <f t="shared" si="769"/>
        <v>2.1150273224043716</v>
      </c>
      <c r="BE939" s="9">
        <f t="shared" si="770"/>
        <v>3.2396174863387981</v>
      </c>
      <c r="BF939" s="3">
        <v>33</v>
      </c>
      <c r="BG939" s="3">
        <v>38</v>
      </c>
      <c r="BH939" s="3">
        <v>2</v>
      </c>
      <c r="BI939" s="3">
        <v>73</v>
      </c>
      <c r="BJ939" s="3">
        <v>42</v>
      </c>
      <c r="BK939" s="3">
        <v>2</v>
      </c>
      <c r="BL939" s="3">
        <v>14</v>
      </c>
      <c r="BM939" s="3">
        <v>58</v>
      </c>
      <c r="BN939" s="34">
        <f t="shared" si="777"/>
        <v>41.390879227162998</v>
      </c>
      <c r="BO939" s="34">
        <f t="shared" si="778"/>
        <v>75.785494244031199</v>
      </c>
      <c r="BP939" s="34">
        <v>13.299516967317789</v>
      </c>
      <c r="BQ939" s="34">
        <v>10.103400940490896</v>
      </c>
      <c r="BR939" s="34">
        <v>-0.34693700882215911</v>
      </c>
      <c r="BS939" s="34">
        <v>6.2898205752301806</v>
      </c>
      <c r="BT939" s="34">
        <v>2.1331331153495312</v>
      </c>
      <c r="BU939" s="34">
        <f t="shared" si="779"/>
        <v>31.478934589566236</v>
      </c>
      <c r="BV939" s="34">
        <f t="shared" si="780"/>
        <v>57.637012324691383</v>
      </c>
      <c r="BW939" s="34">
        <v>1.6381071541876782</v>
      </c>
      <c r="BX939" s="34">
        <v>0.1918546760877948</v>
      </c>
      <c r="BY939" s="34">
        <v>3.9934340824987804</v>
      </c>
      <c r="BZ939" s="34">
        <v>4.0885487248225116</v>
      </c>
      <c r="CA939" s="34">
        <f t="shared" si="781"/>
        <v>9.9119446375967648</v>
      </c>
      <c r="CB939" s="34">
        <f t="shared" si="782"/>
        <v>18.148481919339812</v>
      </c>
      <c r="CC939" s="15">
        <v>41</v>
      </c>
      <c r="CD939" s="7">
        <v>2336085</v>
      </c>
      <c r="CE939" s="68">
        <f t="shared" si="771"/>
        <v>3140310.9836065574</v>
      </c>
      <c r="CF939" s="9">
        <v>27.1</v>
      </c>
      <c r="CG939" s="9">
        <v>24.3</v>
      </c>
      <c r="CH939" s="9">
        <v>-4</v>
      </c>
      <c r="CI939" s="9">
        <v>2.5</v>
      </c>
      <c r="CJ939" s="9">
        <f t="shared" si="772"/>
        <v>3.5237323372916598</v>
      </c>
      <c r="CK939" s="9">
        <v>0.7</v>
      </c>
      <c r="CL939" s="9">
        <f t="shared" si="773"/>
        <v>0.98664505444166473</v>
      </c>
      <c r="CM939" s="9">
        <v>3.2</v>
      </c>
      <c r="CN939" t="s">
        <v>3412</v>
      </c>
      <c r="CO939" t="s">
        <v>3413</v>
      </c>
      <c r="CP939" t="s">
        <v>3131</v>
      </c>
      <c r="CQ939" t="s">
        <v>2414</v>
      </c>
      <c r="CR939">
        <v>72</v>
      </c>
      <c r="CS939">
        <v>202</v>
      </c>
      <c r="CT939"/>
      <c r="CU939" t="s">
        <v>3402</v>
      </c>
      <c r="CV939" t="s">
        <v>2382</v>
      </c>
      <c r="CW939">
        <v>4</v>
      </c>
      <c r="CX939">
        <v>1</v>
      </c>
      <c r="CY939">
        <v>0</v>
      </c>
      <c r="CZ939" s="70"/>
      <c r="DA939">
        <v>0</v>
      </c>
    </row>
    <row r="940" spans="1:105" x14ac:dyDescent="0.2">
      <c r="A940" s="44" t="s">
        <v>2372</v>
      </c>
      <c r="B940" s="46" t="s">
        <v>964</v>
      </c>
      <c r="C940" s="43" t="s">
        <v>964</v>
      </c>
      <c r="D940" s="82" t="s">
        <v>964</v>
      </c>
      <c r="E940" s="42" t="str">
        <f t="shared" si="774"/>
        <v xml:space="preserve">Higgins, Chris </v>
      </c>
      <c r="F940" s="42" t="s">
        <v>170</v>
      </c>
      <c r="G940" s="45" t="s">
        <v>1540</v>
      </c>
      <c r="H940" s="43">
        <v>82</v>
      </c>
      <c r="I940" s="64">
        <v>27</v>
      </c>
      <c r="J940" s="64">
        <v>25</v>
      </c>
      <c r="K940" s="64">
        <v>52</v>
      </c>
      <c r="L940" s="43">
        <v>0</v>
      </c>
      <c r="M940">
        <v>22</v>
      </c>
      <c r="N940">
        <v>241</v>
      </c>
      <c r="O940" s="4">
        <f t="shared" si="775"/>
        <v>0.11203319502074689</v>
      </c>
      <c r="Q940">
        <v>5</v>
      </c>
      <c r="R940">
        <v>0</v>
      </c>
      <c r="S940">
        <v>22</v>
      </c>
      <c r="T940">
        <v>40</v>
      </c>
      <c r="U940" s="4">
        <f t="shared" si="776"/>
        <v>0.35483870967741937</v>
      </c>
      <c r="V940">
        <v>1.3</v>
      </c>
      <c r="W940">
        <v>12</v>
      </c>
      <c r="X940">
        <v>13</v>
      </c>
      <c r="Y940">
        <v>0</v>
      </c>
      <c r="Z940">
        <v>1</v>
      </c>
      <c r="AA940">
        <v>15</v>
      </c>
      <c r="AB940">
        <v>11</v>
      </c>
      <c r="AC940" s="9">
        <f t="shared" si="751"/>
        <v>13.672616786935055</v>
      </c>
      <c r="AD940" s="9">
        <f t="shared" si="752"/>
        <v>14.812001519179642</v>
      </c>
      <c r="AE940" s="9">
        <f t="shared" si="753"/>
        <v>0</v>
      </c>
      <c r="AF940" s="9">
        <f t="shared" si="754"/>
        <v>2.3671751709626512</v>
      </c>
      <c r="AG940" s="9">
        <f t="shared" si="755"/>
        <v>16.635347031822803</v>
      </c>
      <c r="AH940" s="9">
        <f t="shared" si="756"/>
        <v>12.199254490003389</v>
      </c>
      <c r="AI940" s="58">
        <f t="shared" si="757"/>
        <v>2.2734974276824498</v>
      </c>
      <c r="AJ940" s="58">
        <f t="shared" si="758"/>
        <v>8.2035700721610318</v>
      </c>
      <c r="AK940" s="58">
        <f t="shared" si="759"/>
        <v>0.47343503419253025</v>
      </c>
      <c r="AL940" s="58">
        <f t="shared" si="760"/>
        <v>2.2734974276824498</v>
      </c>
      <c r="AM940" s="58">
        <f t="shared" si="761"/>
        <v>0.22787694644891757</v>
      </c>
      <c r="AN940" s="58">
        <f t="shared" si="762"/>
        <v>5.2077853761178323</v>
      </c>
      <c r="AO940" s="56">
        <v>1082.0333333333333</v>
      </c>
      <c r="AP940" s="56">
        <v>263.3</v>
      </c>
      <c r="AQ940" s="56">
        <v>126.73333333333335</v>
      </c>
      <c r="AR940" s="57">
        <f>SUM(AO940:AQ940)</f>
        <v>1472.0666666666666</v>
      </c>
      <c r="AS940">
        <v>65</v>
      </c>
      <c r="AT940">
        <v>76</v>
      </c>
      <c r="AU940">
        <v>84</v>
      </c>
      <c r="AV940">
        <v>18</v>
      </c>
      <c r="AW940">
        <v>50</v>
      </c>
      <c r="AX940" s="9">
        <f t="shared" si="763"/>
        <v>2.649336533671482</v>
      </c>
      <c r="AY940" s="9">
        <f t="shared" si="764"/>
        <v>3.097685793215887</v>
      </c>
      <c r="AZ940" s="9">
        <f t="shared" si="765"/>
        <v>3.423757981975454</v>
      </c>
      <c r="BA940" s="9">
        <f t="shared" si="766"/>
        <v>0.73366242470902598</v>
      </c>
      <c r="BB940" s="9">
        <f t="shared" si="767"/>
        <v>2.037951179747294</v>
      </c>
      <c r="BC940" s="33">
        <f t="shared" si="768"/>
        <v>13.195528455284553</v>
      </c>
      <c r="BD940" s="33">
        <f t="shared" si="769"/>
        <v>1.545528455284553</v>
      </c>
      <c r="BE940" s="33">
        <f t="shared" si="770"/>
        <v>3.2109756097560975</v>
      </c>
      <c r="BF940" s="42">
        <f>BI940-BG940-BH940</f>
        <v>41</v>
      </c>
      <c r="BG940" s="43">
        <v>36</v>
      </c>
      <c r="BH940" s="43">
        <v>1</v>
      </c>
      <c r="BI940" s="43">
        <v>78</v>
      </c>
      <c r="BJ940" s="42">
        <f>BM940-BK940-BL940</f>
        <v>41</v>
      </c>
      <c r="BK940" s="43">
        <v>1</v>
      </c>
      <c r="BL940" s="43">
        <v>11</v>
      </c>
      <c r="BM940" s="43">
        <v>53</v>
      </c>
      <c r="BN940" s="34">
        <f t="shared" si="777"/>
        <v>57.742807840852997</v>
      </c>
      <c r="BO940" s="34">
        <f t="shared" si="778"/>
        <v>78.451348907458453</v>
      </c>
      <c r="BP940" s="33">
        <v>17.012741110907921</v>
      </c>
      <c r="BQ940" s="33">
        <v>22.913018330547022</v>
      </c>
      <c r="BR940" s="33">
        <v>1.7112616652758696</v>
      </c>
      <c r="BS940" s="33">
        <v>-0.61311173136408481</v>
      </c>
      <c r="BT940" s="33">
        <v>-2.6216615624516222</v>
      </c>
      <c r="BU940" s="9">
        <f t="shared" si="779"/>
        <v>38.402247812915107</v>
      </c>
      <c r="BV940" s="34">
        <f t="shared" si="780"/>
        <v>52.17460415685219</v>
      </c>
      <c r="BW940" s="33">
        <v>6.7872339110407465</v>
      </c>
      <c r="BX940" s="33">
        <v>0.5361603635289236</v>
      </c>
      <c r="BY940" s="33">
        <v>5.1883713054921667</v>
      </c>
      <c r="BZ940" s="33">
        <v>6.8287944478760538</v>
      </c>
      <c r="CA940" s="9">
        <f t="shared" si="781"/>
        <v>19.34056002793789</v>
      </c>
      <c r="CB940" s="34">
        <f t="shared" si="782"/>
        <v>26.276744750606255</v>
      </c>
      <c r="CC940" s="47">
        <v>57.837443999999998</v>
      </c>
      <c r="CD940">
        <v>3828222</v>
      </c>
      <c r="CE940" s="68">
        <f t="shared" si="771"/>
        <v>3828222</v>
      </c>
      <c r="CF940" s="62">
        <v>28.4</v>
      </c>
      <c r="CG940" s="62">
        <v>25.8</v>
      </c>
      <c r="CH940" s="62">
        <v>-2.6</v>
      </c>
      <c r="CI940" s="62">
        <v>7.5</v>
      </c>
      <c r="CJ940" s="63">
        <f t="shared" si="772"/>
        <v>8.0554212985339131</v>
      </c>
      <c r="CK940" s="62">
        <v>1</v>
      </c>
      <c r="CL940" s="63">
        <f t="shared" si="773"/>
        <v>1.0740561731378551</v>
      </c>
      <c r="CM940" s="62">
        <v>7.7</v>
      </c>
      <c r="CN940" t="s">
        <v>1805</v>
      </c>
      <c r="CO940" t="s">
        <v>3413</v>
      </c>
      <c r="CP940" t="s">
        <v>3131</v>
      </c>
      <c r="CQ940" t="s">
        <v>2414</v>
      </c>
      <c r="CR940">
        <v>72</v>
      </c>
      <c r="CS940">
        <v>199</v>
      </c>
      <c r="CT940">
        <v>21</v>
      </c>
      <c r="CU940" t="s">
        <v>3402</v>
      </c>
      <c r="CZ940" s="72">
        <v>1700000</v>
      </c>
      <c r="DA940">
        <v>0</v>
      </c>
    </row>
    <row r="941" spans="1:105" x14ac:dyDescent="0.2">
      <c r="A941" s="38" t="s">
        <v>2452</v>
      </c>
      <c r="B941" t="s">
        <v>964</v>
      </c>
      <c r="D941" t="s">
        <v>964</v>
      </c>
      <c r="E941" t="str">
        <f t="shared" si="774"/>
        <v xml:space="preserve">Milroy, Duncan </v>
      </c>
      <c r="F941" t="s">
        <v>1354</v>
      </c>
      <c r="G941" t="s">
        <v>1528</v>
      </c>
      <c r="H941">
        <v>5</v>
      </c>
      <c r="I941">
        <v>0</v>
      </c>
      <c r="J941">
        <v>1</v>
      </c>
      <c r="K941">
        <f>I941+J941</f>
        <v>1</v>
      </c>
      <c r="L941">
        <v>-2</v>
      </c>
      <c r="M941">
        <v>0</v>
      </c>
      <c r="N941">
        <v>6</v>
      </c>
      <c r="O941" s="4">
        <f t="shared" si="775"/>
        <v>0</v>
      </c>
      <c r="P941">
        <v>85</v>
      </c>
      <c r="Q941">
        <v>0</v>
      </c>
      <c r="R941">
        <v>0</v>
      </c>
      <c r="S941">
        <v>0</v>
      </c>
      <c r="T941">
        <v>1</v>
      </c>
      <c r="U941" s="4">
        <f t="shared" si="776"/>
        <v>0</v>
      </c>
      <c r="V941" s="40">
        <v>0.3</v>
      </c>
      <c r="W941">
        <v>0</v>
      </c>
      <c r="X941">
        <v>0</v>
      </c>
      <c r="Y941">
        <v>0</v>
      </c>
      <c r="Z941">
        <v>0</v>
      </c>
      <c r="AA941">
        <f>I941-W941-Y941</f>
        <v>0</v>
      </c>
      <c r="AB941">
        <f>J941-X941-Z941</f>
        <v>1</v>
      </c>
      <c r="AC941" s="9">
        <f t="shared" si="751"/>
        <v>0</v>
      </c>
      <c r="AD941" s="9">
        <f t="shared" si="752"/>
        <v>0</v>
      </c>
      <c r="AE941" s="9">
        <f t="shared" si="753"/>
        <v>0</v>
      </c>
      <c r="AF941" s="9">
        <f t="shared" si="754"/>
        <v>0</v>
      </c>
      <c r="AG941" s="9">
        <f t="shared" si="755"/>
        <v>0</v>
      </c>
      <c r="AH941" s="9">
        <f t="shared" si="756"/>
        <v>21.25147579693034</v>
      </c>
      <c r="AI941" s="6">
        <f t="shared" si="757"/>
        <v>0</v>
      </c>
      <c r="AJ941" s="6">
        <f t="shared" si="758"/>
        <v>10.97560975609756</v>
      </c>
      <c r="AK941" s="6">
        <f t="shared" si="759"/>
        <v>0</v>
      </c>
      <c r="AL941" s="6">
        <f t="shared" si="760"/>
        <v>3.1877213695395512</v>
      </c>
      <c r="AM941" s="6">
        <f t="shared" si="761"/>
        <v>0</v>
      </c>
      <c r="AN941" s="6">
        <f t="shared" si="762"/>
        <v>21.95121951219512</v>
      </c>
      <c r="AO941" s="32">
        <v>56.466666666666669</v>
      </c>
      <c r="AP941" s="32">
        <v>5.4666666666666668</v>
      </c>
      <c r="AQ941" s="32">
        <v>2.7333333333333334</v>
      </c>
      <c r="AR941" s="32">
        <v>64.666666666666671</v>
      </c>
      <c r="AS941" s="40">
        <v>3</v>
      </c>
      <c r="AT941" s="40">
        <v>4</v>
      </c>
      <c r="AU941" s="40">
        <v>1</v>
      </c>
      <c r="AV941" s="40">
        <v>0</v>
      </c>
      <c r="AW941" s="40">
        <v>1</v>
      </c>
      <c r="AX941" s="9">
        <f t="shared" si="763"/>
        <v>2.7835051546391751</v>
      </c>
      <c r="AY941" s="9">
        <f t="shared" si="764"/>
        <v>3.7113402061855667</v>
      </c>
      <c r="AZ941" s="9">
        <f t="shared" si="765"/>
        <v>0.92783505154639168</v>
      </c>
      <c r="BA941" s="9">
        <f t="shared" si="766"/>
        <v>0</v>
      </c>
      <c r="BB941" s="9">
        <f t="shared" si="767"/>
        <v>0.92783505154639168</v>
      </c>
      <c r="BC941" s="9">
        <f t="shared" si="768"/>
        <v>11.293333333333333</v>
      </c>
      <c r="BD941" s="9">
        <f t="shared" si="769"/>
        <v>0.54666666666666663</v>
      </c>
      <c r="BE941" s="9">
        <f t="shared" si="770"/>
        <v>1.0933333333333333</v>
      </c>
      <c r="BF941" s="3">
        <v>0</v>
      </c>
      <c r="BG941" s="3">
        <v>1</v>
      </c>
      <c r="BH941" s="3">
        <v>0</v>
      </c>
      <c r="BI941" s="3">
        <v>1</v>
      </c>
      <c r="BJ941" s="3">
        <v>3</v>
      </c>
      <c r="BK941" s="3">
        <v>0</v>
      </c>
      <c r="BL941" s="3">
        <v>1</v>
      </c>
      <c r="BM941" s="3">
        <v>4</v>
      </c>
      <c r="BN941" s="34">
        <f t="shared" si="777"/>
        <v>-0.51025690392983303</v>
      </c>
      <c r="BO941" s="34">
        <f t="shared" si="778"/>
        <v>-15.781141358654629</v>
      </c>
      <c r="BP941" s="34">
        <v>-0.72104815349011919</v>
      </c>
      <c r="BQ941" s="34">
        <v>-0.31476541180181516</v>
      </c>
      <c r="BR941" s="34">
        <v>-2.0539153698255656E-2</v>
      </c>
      <c r="BS941" s="34">
        <v>-3.4935392988118388E-2</v>
      </c>
      <c r="BT941" s="34">
        <v>0</v>
      </c>
      <c r="BU941" s="34">
        <f t="shared" si="779"/>
        <v>-1.0912881119783084</v>
      </c>
      <c r="BV941" s="34">
        <f t="shared" si="780"/>
        <v>-33.751178720978608</v>
      </c>
      <c r="BW941" s="34">
        <v>0.18962829922395677</v>
      </c>
      <c r="BX941" s="34">
        <v>1.4487219768706535E-2</v>
      </c>
      <c r="BY941" s="34">
        <v>-0.27920153440062873</v>
      </c>
      <c r="BZ941" s="34">
        <v>0.65611722345644086</v>
      </c>
      <c r="CA941" s="34">
        <f t="shared" si="781"/>
        <v>0.58103120804847541</v>
      </c>
      <c r="CB941" s="34">
        <f t="shared" si="782"/>
        <v>17.970037362323982</v>
      </c>
      <c r="CE941" s="68">
        <f t="shared" si="771"/>
        <v>165000</v>
      </c>
      <c r="CF941" s="9">
        <v>1.3</v>
      </c>
      <c r="CG941" s="9">
        <v>1.4</v>
      </c>
      <c r="CH941" s="9">
        <v>-1.8</v>
      </c>
      <c r="CI941" s="9">
        <v>-0.3</v>
      </c>
      <c r="CJ941" s="9">
        <f t="shared" si="772"/>
        <v>-8.2342177493138138</v>
      </c>
      <c r="CK941" s="9">
        <v>-0.2</v>
      </c>
      <c r="CL941" s="9">
        <f t="shared" si="773"/>
        <v>-5.4894784995425434</v>
      </c>
      <c r="CM941" s="9">
        <v>-0.5</v>
      </c>
      <c r="CN941" t="s">
        <v>2765</v>
      </c>
      <c r="CO941" t="s">
        <v>2416</v>
      </c>
      <c r="CP941" t="s">
        <v>2417</v>
      </c>
      <c r="CQ941" t="s">
        <v>2400</v>
      </c>
      <c r="CR941">
        <v>73</v>
      </c>
      <c r="CS941">
        <v>196</v>
      </c>
      <c r="CU941" t="s">
        <v>3401</v>
      </c>
      <c r="CV941" t="s">
        <v>3090</v>
      </c>
      <c r="CW941">
        <v>0</v>
      </c>
      <c r="CX941">
        <v>0</v>
      </c>
      <c r="CY941">
        <v>0</v>
      </c>
      <c r="CZ941" s="70"/>
      <c r="DA941">
        <v>0</v>
      </c>
    </row>
    <row r="942" spans="1:105" x14ac:dyDescent="0.2">
      <c r="A942" s="38" t="s">
        <v>2452</v>
      </c>
      <c r="B942" t="s">
        <v>964</v>
      </c>
      <c r="C942" t="s">
        <v>964</v>
      </c>
      <c r="D942" t="s">
        <v>964</v>
      </c>
      <c r="E942" t="str">
        <f t="shared" si="774"/>
        <v xml:space="preserve">Bouillon, Francis </v>
      </c>
      <c r="F942" t="s">
        <v>2506</v>
      </c>
      <c r="G942" t="s">
        <v>1524</v>
      </c>
      <c r="H942">
        <v>62</v>
      </c>
      <c r="I942">
        <v>3</v>
      </c>
      <c r="J942">
        <v>11</v>
      </c>
      <c r="K942">
        <f>I942+J942</f>
        <v>14</v>
      </c>
      <c r="L942">
        <v>-10</v>
      </c>
      <c r="M942">
        <v>52</v>
      </c>
      <c r="N942">
        <v>56</v>
      </c>
      <c r="O942" s="4">
        <f t="shared" si="775"/>
        <v>5.3571428571428568E-2</v>
      </c>
      <c r="P942">
        <v>1531</v>
      </c>
      <c r="Q942">
        <v>1</v>
      </c>
      <c r="R942">
        <v>0</v>
      </c>
      <c r="S942">
        <v>0</v>
      </c>
      <c r="T942">
        <v>0</v>
      </c>
      <c r="U942" s="4">
        <f t="shared" si="776"/>
        <v>0</v>
      </c>
      <c r="V942" s="40">
        <v>0</v>
      </c>
      <c r="W942">
        <v>1</v>
      </c>
      <c r="X942">
        <v>1</v>
      </c>
      <c r="Y942">
        <v>0</v>
      </c>
      <c r="Z942">
        <v>1</v>
      </c>
      <c r="AA942">
        <f>I942-W942-Y942</f>
        <v>2</v>
      </c>
      <c r="AB942">
        <f>J942-X942-Z942</f>
        <v>9</v>
      </c>
      <c r="AC942" s="9">
        <f t="shared" si="751"/>
        <v>7.5725704669751783</v>
      </c>
      <c r="AD942" s="9">
        <f t="shared" si="752"/>
        <v>7.5725704669751783</v>
      </c>
      <c r="AE942" s="9">
        <f t="shared" si="753"/>
        <v>0</v>
      </c>
      <c r="AF942" s="9">
        <f t="shared" si="754"/>
        <v>1.9518542615484713</v>
      </c>
      <c r="AG942" s="9">
        <f t="shared" si="755"/>
        <v>2.5477707006369426</v>
      </c>
      <c r="AH942" s="9">
        <f t="shared" si="756"/>
        <v>11.464968152866241</v>
      </c>
      <c r="AI942" s="6">
        <f t="shared" si="757"/>
        <v>2.1656050955414012</v>
      </c>
      <c r="AJ942" s="6">
        <f t="shared" si="758"/>
        <v>4.5435422801851075</v>
      </c>
      <c r="AK942" s="6">
        <f t="shared" si="759"/>
        <v>1.561483409238777</v>
      </c>
      <c r="AL942" s="6">
        <f t="shared" si="760"/>
        <v>3.0573248407643314</v>
      </c>
      <c r="AM942" s="6">
        <f t="shared" si="761"/>
        <v>0</v>
      </c>
      <c r="AN942" s="6">
        <f t="shared" si="762"/>
        <v>10.14964216005205</v>
      </c>
      <c r="AO942" s="32">
        <v>942</v>
      </c>
      <c r="AP942" s="32">
        <v>39.616666666666667</v>
      </c>
      <c r="AQ942" s="32">
        <v>153.69999999999999</v>
      </c>
      <c r="AR942" s="32">
        <v>1135.3166666666666</v>
      </c>
      <c r="AS942" s="40">
        <v>91</v>
      </c>
      <c r="AT942" s="40">
        <v>148</v>
      </c>
      <c r="AU942" s="40">
        <v>37</v>
      </c>
      <c r="AV942" s="40">
        <v>65</v>
      </c>
      <c r="AW942" s="40">
        <v>25</v>
      </c>
      <c r="AX942" s="9">
        <f t="shared" si="763"/>
        <v>4.8092309047402342</v>
      </c>
      <c r="AY942" s="9">
        <f t="shared" si="764"/>
        <v>7.8216063066104908</v>
      </c>
      <c r="AZ942" s="9">
        <f t="shared" si="765"/>
        <v>1.9554015766526227</v>
      </c>
      <c r="BA942" s="9">
        <f t="shared" si="766"/>
        <v>3.4351649319573099</v>
      </c>
      <c r="BB942" s="9">
        <f t="shared" si="767"/>
        <v>1.3212172815220424</v>
      </c>
      <c r="BC942" s="9">
        <f t="shared" si="768"/>
        <v>15.193548387096774</v>
      </c>
      <c r="BD942" s="9">
        <f t="shared" si="769"/>
        <v>2.4790322580645161</v>
      </c>
      <c r="BE942" s="9">
        <f t="shared" si="770"/>
        <v>0.63897849462365597</v>
      </c>
      <c r="BF942" s="3">
        <v>34</v>
      </c>
      <c r="BG942" s="3">
        <v>3</v>
      </c>
      <c r="BH942" s="3">
        <v>4</v>
      </c>
      <c r="BI942" s="3">
        <v>41</v>
      </c>
      <c r="BJ942" s="3">
        <v>48</v>
      </c>
      <c r="BK942" s="3">
        <v>0</v>
      </c>
      <c r="BL942" s="3">
        <v>26</v>
      </c>
      <c r="BM942" s="3">
        <v>74</v>
      </c>
      <c r="BN942" s="34">
        <f t="shared" si="777"/>
        <v>16.235032460852103</v>
      </c>
      <c r="BO942" s="34">
        <f t="shared" si="778"/>
        <v>28.600007271132174</v>
      </c>
      <c r="BP942" s="34">
        <v>4.5028596628290227</v>
      </c>
      <c r="BQ942" s="34">
        <v>1.4945832535912726</v>
      </c>
      <c r="BR942" s="34">
        <v>-0.36059448731223631</v>
      </c>
      <c r="BS942" s="34">
        <v>0.3816516672133527</v>
      </c>
      <c r="BT942" s="34">
        <v>0</v>
      </c>
      <c r="BU942" s="34">
        <f t="shared" si="779"/>
        <v>6.0185000963214117</v>
      </c>
      <c r="BV942" s="34">
        <f t="shared" si="780"/>
        <v>10.602328448135902</v>
      </c>
      <c r="BW942" s="34">
        <v>9.1587879400895158</v>
      </c>
      <c r="BX942" s="34">
        <v>0.91314884986562983</v>
      </c>
      <c r="BY942" s="34">
        <v>-7.6082222973499217E-2</v>
      </c>
      <c r="BZ942" s="34">
        <v>0.22067779754904571</v>
      </c>
      <c r="CA942" s="34">
        <f t="shared" si="781"/>
        <v>10.216532364530693</v>
      </c>
      <c r="CB942" s="34">
        <f t="shared" si="782"/>
        <v>17.997678822996274</v>
      </c>
      <c r="CC942" s="15">
        <v>38</v>
      </c>
      <c r="CD942" s="7">
        <v>866175</v>
      </c>
      <c r="CE942" s="68">
        <f t="shared" si="771"/>
        <v>1145586.2903225806</v>
      </c>
      <c r="CF942" s="9">
        <v>19.7</v>
      </c>
      <c r="CG942" s="9">
        <v>29.5</v>
      </c>
      <c r="CH942" s="9">
        <v>-8.4</v>
      </c>
      <c r="CI942" s="9">
        <v>0.4</v>
      </c>
      <c r="CJ942" s="9">
        <f t="shared" si="772"/>
        <v>0.60212248174816241</v>
      </c>
      <c r="CK942" s="9">
        <v>-0.1</v>
      </c>
      <c r="CL942" s="9">
        <f t="shared" si="773"/>
        <v>-0.1505306204370406</v>
      </c>
      <c r="CM942" s="9">
        <v>0.3</v>
      </c>
      <c r="CN942" t="s">
        <v>1149</v>
      </c>
      <c r="CO942" t="s">
        <v>1150</v>
      </c>
      <c r="CP942" t="s">
        <v>3131</v>
      </c>
      <c r="CQ942" t="s">
        <v>2414</v>
      </c>
      <c r="CR942">
        <v>68</v>
      </c>
      <c r="CS942">
        <v>201</v>
      </c>
      <c r="CU942" t="s">
        <v>3402</v>
      </c>
      <c r="CV942" t="s">
        <v>2382</v>
      </c>
      <c r="CW942">
        <v>0</v>
      </c>
      <c r="CX942">
        <v>0</v>
      </c>
      <c r="CY942">
        <v>0</v>
      </c>
      <c r="CZ942" s="70"/>
      <c r="DA942">
        <v>0</v>
      </c>
    </row>
    <row r="943" spans="1:105" x14ac:dyDescent="0.2">
      <c r="A943" s="44" t="s">
        <v>2372</v>
      </c>
      <c r="B943" s="43" t="s">
        <v>964</v>
      </c>
      <c r="C943" s="43" t="s">
        <v>964</v>
      </c>
      <c r="D943" s="42" t="s">
        <v>964</v>
      </c>
      <c r="E943" s="42" t="str">
        <f t="shared" si="774"/>
        <v xml:space="preserve">Bouillon, Francis </v>
      </c>
      <c r="F943" s="42" t="s">
        <v>2506</v>
      </c>
      <c r="G943" s="45" t="s">
        <v>2374</v>
      </c>
      <c r="H943" s="43">
        <v>74</v>
      </c>
      <c r="I943" s="64">
        <v>2</v>
      </c>
      <c r="J943" s="64">
        <v>6</v>
      </c>
      <c r="K943" s="64">
        <v>8</v>
      </c>
      <c r="L943" s="43">
        <v>9</v>
      </c>
      <c r="M943">
        <v>61</v>
      </c>
      <c r="N943">
        <v>60</v>
      </c>
      <c r="O943" s="4">
        <f t="shared" si="775"/>
        <v>3.3333333333333333E-2</v>
      </c>
      <c r="Q943">
        <v>0</v>
      </c>
      <c r="R943">
        <v>0</v>
      </c>
      <c r="S943">
        <v>0</v>
      </c>
      <c r="T943">
        <v>0</v>
      </c>
      <c r="U943" s="4">
        <f t="shared" si="776"/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6</v>
      </c>
      <c r="AC943" s="9">
        <f t="shared" si="751"/>
        <v>0</v>
      </c>
      <c r="AD943" s="9">
        <f t="shared" si="752"/>
        <v>0</v>
      </c>
      <c r="AE943" s="9">
        <f t="shared" si="753"/>
        <v>0</v>
      </c>
      <c r="AF943" s="9">
        <f t="shared" si="754"/>
        <v>0</v>
      </c>
      <c r="AG943" s="9">
        <f t="shared" si="755"/>
        <v>2.2352612461581445</v>
      </c>
      <c r="AH943" s="9">
        <f t="shared" si="756"/>
        <v>6.7057837384744339</v>
      </c>
      <c r="AI943" s="58">
        <f t="shared" si="757"/>
        <v>2.3470243084660516</v>
      </c>
      <c r="AJ943" s="58">
        <f t="shared" si="758"/>
        <v>0</v>
      </c>
      <c r="AK943" s="58">
        <f t="shared" si="759"/>
        <v>0.8995502248875562</v>
      </c>
      <c r="AL943" s="58">
        <f t="shared" si="760"/>
        <v>2.0117351215423303</v>
      </c>
      <c r="AM943" s="58">
        <f t="shared" si="761"/>
        <v>0</v>
      </c>
      <c r="AN943" s="58">
        <f t="shared" si="762"/>
        <v>5.3973013493253381</v>
      </c>
      <c r="AO943" s="56">
        <v>1073.7</v>
      </c>
      <c r="AP943" s="56">
        <v>10.866666666666667</v>
      </c>
      <c r="AQ943" s="56">
        <v>200.1</v>
      </c>
      <c r="AR943" s="57">
        <f>SUM(AO943:AQ943)</f>
        <v>1284.6666666666665</v>
      </c>
      <c r="AS943">
        <v>116</v>
      </c>
      <c r="AT943">
        <v>168</v>
      </c>
      <c r="AU943">
        <v>21</v>
      </c>
      <c r="AV943">
        <v>36</v>
      </c>
      <c r="AW943">
        <v>22</v>
      </c>
      <c r="AX943" s="9">
        <f t="shared" si="763"/>
        <v>5.4177477944992223</v>
      </c>
      <c r="AY943" s="9">
        <f t="shared" si="764"/>
        <v>7.8463933575505971</v>
      </c>
      <c r="AZ943" s="9">
        <f t="shared" si="765"/>
        <v>0.98079916969382464</v>
      </c>
      <c r="BA943" s="9">
        <f t="shared" si="766"/>
        <v>1.6813700051894136</v>
      </c>
      <c r="BB943" s="9">
        <f t="shared" si="767"/>
        <v>1.0275038920601973</v>
      </c>
      <c r="BC943" s="33">
        <f t="shared" si="768"/>
        <v>14.50945945945946</v>
      </c>
      <c r="BD943" s="33">
        <f t="shared" si="769"/>
        <v>2.7040540540540539</v>
      </c>
      <c r="BE943" s="33">
        <f t="shared" si="770"/>
        <v>0.14684684684684685</v>
      </c>
      <c r="BF943" s="42">
        <f>BI943-BG943-BH943</f>
        <v>42</v>
      </c>
      <c r="BG943" s="43">
        <v>0</v>
      </c>
      <c r="BH943" s="43">
        <v>3</v>
      </c>
      <c r="BI943" s="43">
        <v>45</v>
      </c>
      <c r="BJ943" s="42">
        <f>BM943-BK943-BL943</f>
        <v>36</v>
      </c>
      <c r="BK943" s="43">
        <v>0</v>
      </c>
      <c r="BL943" s="43">
        <v>18</v>
      </c>
      <c r="BM943" s="43">
        <v>54</v>
      </c>
      <c r="BN943" s="34">
        <f t="shared" si="777"/>
        <v>31.425221225102341</v>
      </c>
      <c r="BO943" s="34">
        <f t="shared" si="778"/>
        <v>48.923541087341484</v>
      </c>
      <c r="BP943" s="33">
        <v>0.32490403274651858</v>
      </c>
      <c r="BQ943" s="33">
        <v>-0.43789057872237008</v>
      </c>
      <c r="BR943" s="33">
        <v>0.77899497560517106</v>
      </c>
      <c r="BS943" s="33">
        <v>-0.52159019148807528</v>
      </c>
      <c r="BT943" s="33">
        <v>0</v>
      </c>
      <c r="BU943" s="9">
        <f t="shared" si="779"/>
        <v>0.14441823814124433</v>
      </c>
      <c r="BV943" s="34">
        <f t="shared" si="780"/>
        <v>0.22483379056758332</v>
      </c>
      <c r="BW943" s="33">
        <v>19.855926821713236</v>
      </c>
      <c r="BX943" s="33">
        <v>0.20116951471452418</v>
      </c>
      <c r="BY943" s="33">
        <v>9.408429839532845</v>
      </c>
      <c r="BZ943" s="33">
        <v>1.8152768110004918</v>
      </c>
      <c r="CA943" s="9">
        <f t="shared" si="781"/>
        <v>31.280802986961096</v>
      </c>
      <c r="CB943" s="34">
        <f t="shared" si="782"/>
        <v>48.698707296773897</v>
      </c>
      <c r="CC943" s="47">
        <v>61.277126000000003</v>
      </c>
      <c r="CD943">
        <v>1909835</v>
      </c>
      <c r="CE943" s="68">
        <f t="shared" si="771"/>
        <v>2116303.6486486485</v>
      </c>
      <c r="CF943" s="62">
        <v>20</v>
      </c>
      <c r="CG943" s="62">
        <v>28.1</v>
      </c>
      <c r="CH943" s="62">
        <v>4.3</v>
      </c>
      <c r="CI943" s="62">
        <v>-1.4</v>
      </c>
      <c r="CJ943" s="63">
        <f t="shared" si="772"/>
        <v>-1.8721166061200381</v>
      </c>
      <c r="CK943" s="62">
        <v>2.6</v>
      </c>
      <c r="CL943" s="63">
        <f t="shared" si="773"/>
        <v>3.4767879827943564</v>
      </c>
      <c r="CM943" s="62">
        <v>1.1000000000000001</v>
      </c>
      <c r="CN943" t="s">
        <v>1935</v>
      </c>
      <c r="CO943" t="s">
        <v>1150</v>
      </c>
      <c r="CP943" t="s">
        <v>3131</v>
      </c>
      <c r="CQ943" t="s">
        <v>2414</v>
      </c>
      <c r="CR943">
        <v>68</v>
      </c>
      <c r="CS943">
        <v>196</v>
      </c>
      <c r="CT943">
        <v>51</v>
      </c>
      <c r="CU943" t="s">
        <v>3402</v>
      </c>
      <c r="CZ943" s="72">
        <v>1875000</v>
      </c>
      <c r="DA943">
        <v>0</v>
      </c>
    </row>
    <row r="944" spans="1:105" x14ac:dyDescent="0.2">
      <c r="A944" s="75" t="s">
        <v>2452</v>
      </c>
      <c r="B944" s="19" t="s">
        <v>971</v>
      </c>
      <c r="C944" s="19" t="s">
        <v>972</v>
      </c>
      <c r="D944" s="19" t="s">
        <v>964</v>
      </c>
      <c r="E944" s="19" t="str">
        <f t="shared" si="774"/>
        <v xml:space="preserve">Laraque, Georges </v>
      </c>
      <c r="F944" s="19" t="s">
        <v>2831</v>
      </c>
      <c r="G944" s="19" t="s">
        <v>1528</v>
      </c>
      <c r="H944" s="19">
        <v>56</v>
      </c>
      <c r="I944" s="19">
        <v>5</v>
      </c>
      <c r="J944" s="19">
        <v>17</v>
      </c>
      <c r="K944" s="19">
        <f>I944+J944</f>
        <v>22</v>
      </c>
      <c r="L944" s="19">
        <v>7</v>
      </c>
      <c r="M944" s="19">
        <v>52</v>
      </c>
      <c r="N944" s="19">
        <v>34</v>
      </c>
      <c r="O944" s="20">
        <f t="shared" si="775"/>
        <v>0.14705882352941177</v>
      </c>
      <c r="P944" s="19">
        <v>817</v>
      </c>
      <c r="Q944" s="19">
        <v>0</v>
      </c>
      <c r="R944" s="19">
        <v>0</v>
      </c>
      <c r="S944" s="19">
        <v>4</v>
      </c>
      <c r="T944" s="19">
        <v>10</v>
      </c>
      <c r="U944" s="20">
        <f t="shared" si="776"/>
        <v>0.2857142857142857</v>
      </c>
      <c r="V944" s="19"/>
      <c r="W944" s="19">
        <v>1</v>
      </c>
      <c r="X944" s="19">
        <v>2</v>
      </c>
      <c r="Y944" s="19">
        <v>0</v>
      </c>
      <c r="Z944" s="19">
        <v>0</v>
      </c>
      <c r="AA944" s="19">
        <f>I944-W944-Y944</f>
        <v>4</v>
      </c>
      <c r="AB944" s="19">
        <f>J944-X944-Z944</f>
        <v>15</v>
      </c>
      <c r="AC944" s="24">
        <f t="shared" si="751"/>
        <v>7.4226804123711343</v>
      </c>
      <c r="AD944" s="24">
        <f t="shared" si="752"/>
        <v>14.845360824742269</v>
      </c>
      <c r="AE944" s="24">
        <f t="shared" si="753"/>
        <v>0</v>
      </c>
      <c r="AF944" s="24">
        <f t="shared" si="754"/>
        <v>0</v>
      </c>
      <c r="AG944" s="24">
        <f t="shared" si="755"/>
        <v>8.9677720691265765</v>
      </c>
      <c r="AH944" s="24">
        <f t="shared" si="756"/>
        <v>33.629145259224657</v>
      </c>
      <c r="AI944" s="21">
        <f t="shared" si="757"/>
        <v>3.0266230733302195</v>
      </c>
      <c r="AJ944" s="21">
        <f t="shared" si="758"/>
        <v>4.4536082474226806</v>
      </c>
      <c r="AK944" s="21">
        <f t="shared" si="759"/>
        <v>0</v>
      </c>
      <c r="AL944" s="21">
        <f t="shared" si="760"/>
        <v>1.681457262961233</v>
      </c>
      <c r="AM944" s="21">
        <f t="shared" si="761"/>
        <v>4.4536082474226806</v>
      </c>
      <c r="AN944" s="21">
        <f t="shared" si="762"/>
        <v>105.88235294117646</v>
      </c>
      <c r="AO944" s="36">
        <v>535.25</v>
      </c>
      <c r="AP944" s="36">
        <v>40.416666666666664</v>
      </c>
      <c r="AQ944" s="36">
        <v>0.56666666666666665</v>
      </c>
      <c r="AR944" s="36">
        <v>576.23333333333335</v>
      </c>
      <c r="AS944" s="19"/>
      <c r="AT944" s="19"/>
      <c r="AU944" s="19"/>
      <c r="AV944" s="19"/>
      <c r="AW944" s="19"/>
      <c r="AX944" s="24">
        <f t="shared" si="763"/>
        <v>0</v>
      </c>
      <c r="AY944" s="24">
        <f t="shared" si="764"/>
        <v>0</v>
      </c>
      <c r="AZ944" s="24">
        <f t="shared" si="765"/>
        <v>0</v>
      </c>
      <c r="BA944" s="24">
        <f t="shared" si="766"/>
        <v>0</v>
      </c>
      <c r="BB944" s="24">
        <f t="shared" si="767"/>
        <v>0</v>
      </c>
      <c r="BC944" s="24">
        <f t="shared" si="768"/>
        <v>9.5580357142857135</v>
      </c>
      <c r="BD944" s="24">
        <f t="shared" si="769"/>
        <v>1.011904761904762E-2</v>
      </c>
      <c r="BE944" s="24">
        <f t="shared" si="770"/>
        <v>0.72172619047619047</v>
      </c>
      <c r="BF944" s="30">
        <v>27</v>
      </c>
      <c r="BG944" s="30">
        <v>3</v>
      </c>
      <c r="BH944" s="30">
        <v>0</v>
      </c>
      <c r="BI944" s="30">
        <v>30</v>
      </c>
      <c r="BJ944" s="30">
        <v>15</v>
      </c>
      <c r="BK944" s="30">
        <v>3</v>
      </c>
      <c r="BL944" s="30">
        <v>1</v>
      </c>
      <c r="BM944" s="30">
        <v>19</v>
      </c>
      <c r="BN944" s="35">
        <f t="shared" si="777"/>
        <v>19.327850751656072</v>
      </c>
      <c r="BO944" s="35">
        <f t="shared" si="778"/>
        <v>67.083417892020833</v>
      </c>
      <c r="BP944" s="35">
        <v>9.2569149326161018</v>
      </c>
      <c r="BQ944" s="35">
        <v>1.2910831147954749</v>
      </c>
      <c r="BR944" s="35">
        <v>2.0071744355925729E-2</v>
      </c>
      <c r="BS944" s="35">
        <v>-7.4948522431964775E-3</v>
      </c>
      <c r="BT944" s="35">
        <v>0</v>
      </c>
      <c r="BU944" s="35">
        <f t="shared" si="779"/>
        <v>10.560574939524306</v>
      </c>
      <c r="BV944" s="35">
        <f t="shared" si="780"/>
        <v>36.653814795595437</v>
      </c>
      <c r="BW944" s="35">
        <v>10.645399470025529</v>
      </c>
      <c r="BX944" s="35">
        <v>-0.6704579612003666</v>
      </c>
      <c r="BY944" s="35">
        <v>-0.94362918077002911</v>
      </c>
      <c r="BZ944" s="35">
        <v>-0.26403651592336586</v>
      </c>
      <c r="CA944" s="35">
        <f t="shared" si="781"/>
        <v>8.7672758121317678</v>
      </c>
      <c r="CB944" s="35">
        <f t="shared" si="782"/>
        <v>30.42960309642541</v>
      </c>
      <c r="CC944" s="22">
        <v>48</v>
      </c>
      <c r="CD944" s="23">
        <v>686780</v>
      </c>
      <c r="CE944" s="76">
        <f t="shared" si="771"/>
        <v>1005642.1428571428</v>
      </c>
      <c r="CF944" s="24">
        <v>13.2</v>
      </c>
      <c r="CG944" s="24">
        <v>12.2</v>
      </c>
      <c r="CH944" s="24">
        <v>12.7</v>
      </c>
      <c r="CI944" s="24">
        <v>1.3</v>
      </c>
      <c r="CJ944" s="24">
        <f t="shared" si="772"/>
        <v>4.2124591580482269</v>
      </c>
      <c r="CK944" s="24">
        <v>2.9</v>
      </c>
      <c r="CL944" s="24">
        <f t="shared" si="773"/>
        <v>9.3970242756460447</v>
      </c>
      <c r="CM944" s="24">
        <v>4.2</v>
      </c>
      <c r="CN944" s="19"/>
      <c r="CO944" s="19"/>
      <c r="CP944" s="19"/>
      <c r="CQ944" s="19"/>
      <c r="CR944" s="19"/>
      <c r="CS944" s="19"/>
      <c r="CT944" s="19"/>
      <c r="CU944" s="19"/>
      <c r="CV944" s="19"/>
      <c r="CW944" s="19"/>
      <c r="CX944" s="19"/>
      <c r="CY944" s="19"/>
      <c r="CZ944" s="77"/>
      <c r="DA944" s="19">
        <v>1</v>
      </c>
    </row>
    <row r="945" spans="1:105" x14ac:dyDescent="0.2">
      <c r="A945" s="75" t="s">
        <v>2452</v>
      </c>
      <c r="B945" s="19" t="s">
        <v>972</v>
      </c>
      <c r="C945" s="19" t="s">
        <v>972</v>
      </c>
      <c r="D945" s="19" t="s">
        <v>964</v>
      </c>
      <c r="E945" s="19" t="str">
        <f t="shared" si="774"/>
        <v xml:space="preserve">Laraque, Georges </v>
      </c>
      <c r="F945" s="19" t="s">
        <v>2831</v>
      </c>
      <c r="G945" s="19" t="s">
        <v>1528</v>
      </c>
      <c r="H945" s="19">
        <v>17</v>
      </c>
      <c r="I945" s="19">
        <v>0</v>
      </c>
      <c r="J945" s="19">
        <v>2</v>
      </c>
      <c r="K945" s="19">
        <f>I945+J945</f>
        <v>2</v>
      </c>
      <c r="L945" s="19">
        <v>-3</v>
      </c>
      <c r="M945" s="19">
        <v>18</v>
      </c>
      <c r="N945" s="19">
        <v>10</v>
      </c>
      <c r="O945" s="20">
        <f t="shared" si="775"/>
        <v>0</v>
      </c>
      <c r="P945" s="19">
        <v>180</v>
      </c>
      <c r="Q945" s="19">
        <v>0</v>
      </c>
      <c r="R945" s="19">
        <v>0</v>
      </c>
      <c r="S945" s="19">
        <v>1</v>
      </c>
      <c r="T945" s="19">
        <v>2</v>
      </c>
      <c r="U945" s="20">
        <f t="shared" si="776"/>
        <v>0.33333333333333331</v>
      </c>
      <c r="V945" s="19">
        <v>0.4</v>
      </c>
      <c r="W945" s="19">
        <v>0</v>
      </c>
      <c r="X945" s="19">
        <v>0</v>
      </c>
      <c r="Y945" s="19">
        <v>0</v>
      </c>
      <c r="Z945" s="19">
        <v>0</v>
      </c>
      <c r="AA945" s="19">
        <f>I945-W945-Y945</f>
        <v>0</v>
      </c>
      <c r="AB945" s="19">
        <f>J945-X945-Z945</f>
        <v>2</v>
      </c>
      <c r="AC945" s="24">
        <f t="shared" si="751"/>
        <v>0</v>
      </c>
      <c r="AD945" s="24">
        <f t="shared" si="752"/>
        <v>0</v>
      </c>
      <c r="AE945" s="24">
        <f t="shared" si="753"/>
        <v>0</v>
      </c>
      <c r="AF945" s="24">
        <f t="shared" si="754"/>
        <v>0</v>
      </c>
      <c r="AG945" s="24">
        <f t="shared" si="755"/>
        <v>0</v>
      </c>
      <c r="AH945" s="24">
        <f t="shared" si="756"/>
        <v>19.26421404682274</v>
      </c>
      <c r="AI945" s="21">
        <f t="shared" si="757"/>
        <v>0.96321070234113704</v>
      </c>
      <c r="AJ945" s="21">
        <f t="shared" si="758"/>
        <v>0</v>
      </c>
      <c r="AK945" s="21">
        <f t="shared" si="759"/>
        <v>0</v>
      </c>
      <c r="AL945" s="21">
        <f t="shared" si="760"/>
        <v>2.4080267558528425</v>
      </c>
      <c r="AM945" s="21">
        <f t="shared" si="761"/>
        <v>0</v>
      </c>
      <c r="AN945" s="21">
        <f t="shared" si="762"/>
        <v>0</v>
      </c>
      <c r="AO945" s="36">
        <v>124.58333333333334</v>
      </c>
      <c r="AP945" s="36">
        <v>4.1166666666666663</v>
      </c>
      <c r="AQ945" s="36">
        <v>6.6666666666666666E-2</v>
      </c>
      <c r="AR945" s="36">
        <v>128.76666666666668</v>
      </c>
      <c r="AS945" s="19">
        <v>17</v>
      </c>
      <c r="AT945" s="19">
        <v>80</v>
      </c>
      <c r="AU945" s="19">
        <v>22</v>
      </c>
      <c r="AV945" s="19">
        <v>14</v>
      </c>
      <c r="AW945" s="19">
        <v>6</v>
      </c>
      <c r="AX945" s="24">
        <f t="shared" si="763"/>
        <v>7.9213046854776064</v>
      </c>
      <c r="AY945" s="24">
        <f t="shared" si="764"/>
        <v>37.27672793165933</v>
      </c>
      <c r="AZ945" s="24">
        <f t="shared" si="765"/>
        <v>10.251100181206315</v>
      </c>
      <c r="BA945" s="24">
        <f t="shared" si="766"/>
        <v>6.5234273880403828</v>
      </c>
      <c r="BB945" s="24">
        <f t="shared" si="767"/>
        <v>2.7957545948744493</v>
      </c>
      <c r="BC945" s="24">
        <f t="shared" si="768"/>
        <v>7.3284313725490202</v>
      </c>
      <c r="BD945" s="24">
        <f t="shared" si="769"/>
        <v>3.9215686274509803E-3</v>
      </c>
      <c r="BE945" s="24">
        <f t="shared" si="770"/>
        <v>0.24215686274509801</v>
      </c>
      <c r="BF945" s="30">
        <v>2</v>
      </c>
      <c r="BG945" s="30">
        <v>0</v>
      </c>
      <c r="BH945" s="30">
        <v>0</v>
      </c>
      <c r="BI945" s="30">
        <v>2</v>
      </c>
      <c r="BJ945" s="30">
        <v>5</v>
      </c>
      <c r="BK945" s="30">
        <v>0</v>
      </c>
      <c r="BL945" s="30">
        <v>0</v>
      </c>
      <c r="BM945" s="30">
        <v>5</v>
      </c>
      <c r="BN945" s="35">
        <f t="shared" si="777"/>
        <v>-1.6303169605611156</v>
      </c>
      <c r="BO945" s="35">
        <f t="shared" si="778"/>
        <v>-25.3220340755027</v>
      </c>
      <c r="BP945" s="35">
        <v>-1.694204675573493</v>
      </c>
      <c r="BQ945" s="35">
        <v>-0.21930192455296008</v>
      </c>
      <c r="BR945" s="35">
        <v>0.12845481014905111</v>
      </c>
      <c r="BS945" s="35">
        <v>-8.0759845969779543E-4</v>
      </c>
      <c r="BT945" s="35">
        <v>0</v>
      </c>
      <c r="BU945" s="35">
        <f t="shared" si="779"/>
        <v>-1.7858593884370999</v>
      </c>
      <c r="BV945" s="35">
        <f t="shared" si="780"/>
        <v>-27.737914394570538</v>
      </c>
      <c r="BW945" s="35">
        <v>1.0413744548137784</v>
      </c>
      <c r="BX945" s="35">
        <v>9.9605258920205282E-3</v>
      </c>
      <c r="BY945" s="35">
        <v>6.4409588056649151E-3</v>
      </c>
      <c r="BZ945" s="35">
        <v>-0.90223351163547949</v>
      </c>
      <c r="CA945" s="35">
        <f t="shared" si="781"/>
        <v>0.15554242787598438</v>
      </c>
      <c r="CB945" s="35">
        <f t="shared" si="782"/>
        <v>2.4158803190678388</v>
      </c>
      <c r="CC945" s="22"/>
      <c r="CD945" s="19"/>
      <c r="CE945" s="76">
        <f t="shared" si="771"/>
        <v>165000</v>
      </c>
      <c r="CF945" s="24">
        <v>2.5</v>
      </c>
      <c r="CG945" s="24">
        <v>2.5</v>
      </c>
      <c r="CH945" s="24">
        <v>-3.1</v>
      </c>
      <c r="CI945" s="24">
        <v>-0.6</v>
      </c>
      <c r="CJ945" s="24">
        <f t="shared" si="772"/>
        <v>-9.0259496051147039</v>
      </c>
      <c r="CK945" s="24">
        <v>-0.4</v>
      </c>
      <c r="CL945" s="24">
        <f t="shared" si="773"/>
        <v>-6.0172997367431362</v>
      </c>
      <c r="CM945" s="24">
        <v>-1</v>
      </c>
      <c r="CN945" s="19" t="s">
        <v>1008</v>
      </c>
      <c r="CO945" s="19" t="s">
        <v>3417</v>
      </c>
      <c r="CP945" s="19" t="s">
        <v>2399</v>
      </c>
      <c r="CQ945" s="19" t="s">
        <v>2400</v>
      </c>
      <c r="CR945" s="19">
        <v>75</v>
      </c>
      <c r="CS945" s="19">
        <v>243</v>
      </c>
      <c r="CT945" s="19">
        <v>27</v>
      </c>
      <c r="CU945" s="19" t="s">
        <v>3401</v>
      </c>
      <c r="CV945" s="19" t="s">
        <v>2382</v>
      </c>
      <c r="CW945" s="19">
        <v>0</v>
      </c>
      <c r="CX945" s="19">
        <v>0</v>
      </c>
      <c r="CY945" s="19">
        <v>0</v>
      </c>
      <c r="CZ945" s="77"/>
      <c r="DA945" s="19">
        <v>1</v>
      </c>
    </row>
    <row r="946" spans="1:105" x14ac:dyDescent="0.2">
      <c r="A946" s="25" t="s">
        <v>2452</v>
      </c>
      <c r="B946" s="10" t="s">
        <v>972</v>
      </c>
      <c r="C946" s="10" t="s">
        <v>972</v>
      </c>
      <c r="D946" s="10" t="s">
        <v>964</v>
      </c>
      <c r="E946" s="10" t="s">
        <v>2830</v>
      </c>
      <c r="F946" s="10" t="s">
        <v>2831</v>
      </c>
      <c r="G946" s="10" t="s">
        <v>1528</v>
      </c>
      <c r="H946" s="10">
        <v>73</v>
      </c>
      <c r="I946" s="10">
        <v>5</v>
      </c>
      <c r="J946" s="10">
        <v>19</v>
      </c>
      <c r="K946" s="10">
        <v>24</v>
      </c>
      <c r="L946" s="10">
        <v>4</v>
      </c>
      <c r="M946" s="10">
        <v>70</v>
      </c>
      <c r="N946" s="10">
        <v>44</v>
      </c>
      <c r="O946" s="11">
        <v>0.114</v>
      </c>
      <c r="P946" s="10">
        <v>997</v>
      </c>
      <c r="Q946" s="10">
        <v>0</v>
      </c>
      <c r="R946" s="10">
        <v>0</v>
      </c>
      <c r="S946" s="10">
        <v>5</v>
      </c>
      <c r="T946" s="10">
        <v>12</v>
      </c>
      <c r="U946" s="11">
        <v>0.29399999999999998</v>
      </c>
      <c r="V946" s="41">
        <v>0.4</v>
      </c>
      <c r="W946" s="10">
        <v>1</v>
      </c>
      <c r="X946" s="10">
        <v>2</v>
      </c>
      <c r="Y946" s="10">
        <v>0</v>
      </c>
      <c r="Z946" s="10">
        <v>0</v>
      </c>
      <c r="AA946" s="10">
        <v>4</v>
      </c>
      <c r="AB946" s="10">
        <v>17</v>
      </c>
      <c r="AC946" s="13">
        <f t="shared" si="751"/>
        <v>6.737031214911295</v>
      </c>
      <c r="AD946" s="13">
        <f t="shared" si="752"/>
        <v>13.47406242982259</v>
      </c>
      <c r="AE946" s="13">
        <f t="shared" si="753"/>
        <v>0</v>
      </c>
      <c r="AF946" s="13">
        <f t="shared" si="754"/>
        <v>0</v>
      </c>
      <c r="AG946" s="13">
        <f t="shared" si="755"/>
        <v>7.2746010335995628</v>
      </c>
      <c r="AH946" s="13">
        <f t="shared" si="756"/>
        <v>30.917054392798143</v>
      </c>
      <c r="AI946" s="29">
        <f t="shared" si="757"/>
        <v>2.6370428746798416</v>
      </c>
      <c r="AJ946" s="29">
        <f t="shared" si="758"/>
        <v>4.0422187289467777</v>
      </c>
      <c r="AK946" s="29">
        <f t="shared" si="759"/>
        <v>0</v>
      </c>
      <c r="AL946" s="29">
        <f t="shared" si="760"/>
        <v>1.8186502583998907</v>
      </c>
      <c r="AM946" s="29">
        <f t="shared" si="761"/>
        <v>4.0422187289467777</v>
      </c>
      <c r="AN946" s="29">
        <f t="shared" si="762"/>
        <v>95.238095238095227</v>
      </c>
      <c r="AO946" s="13">
        <v>659.83</v>
      </c>
      <c r="AP946" s="13">
        <v>44.53</v>
      </c>
      <c r="AQ946" s="13">
        <v>0.63</v>
      </c>
      <c r="AR946" s="13">
        <v>705</v>
      </c>
      <c r="AS946" s="41">
        <v>17</v>
      </c>
      <c r="AT946" s="41">
        <v>80</v>
      </c>
      <c r="AU946" s="41">
        <v>22</v>
      </c>
      <c r="AV946" s="41">
        <v>14</v>
      </c>
      <c r="AW946" s="41">
        <v>6</v>
      </c>
      <c r="AX946" s="13">
        <f t="shared" si="763"/>
        <v>1.446808510638298</v>
      </c>
      <c r="AY946" s="13">
        <f t="shared" si="764"/>
        <v>6.8085106382978724</v>
      </c>
      <c r="AZ946" s="13">
        <f t="shared" si="765"/>
        <v>1.8723404255319149</v>
      </c>
      <c r="BA946" s="13">
        <f t="shared" si="766"/>
        <v>1.1914893617021276</v>
      </c>
      <c r="BB946" s="13">
        <f t="shared" si="767"/>
        <v>0.51063829787234039</v>
      </c>
      <c r="BC946" s="13">
        <f t="shared" si="768"/>
        <v>9.0387671232876716</v>
      </c>
      <c r="BD946" s="13">
        <f t="shared" si="769"/>
        <v>8.6301369863013705E-3</v>
      </c>
      <c r="BE946" s="13">
        <f t="shared" si="770"/>
        <v>0.61</v>
      </c>
      <c r="BF946" s="10">
        <v>29</v>
      </c>
      <c r="BG946" s="10">
        <v>3</v>
      </c>
      <c r="BH946" s="10">
        <v>0</v>
      </c>
      <c r="BI946" s="10">
        <v>32</v>
      </c>
      <c r="BJ946" s="10">
        <v>20</v>
      </c>
      <c r="BK946" s="10">
        <v>3</v>
      </c>
      <c r="BL946" s="10">
        <v>1</v>
      </c>
      <c r="BM946" s="10">
        <v>24</v>
      </c>
      <c r="BN946" s="39">
        <v>17.698</v>
      </c>
      <c r="BO946" s="39">
        <v>50.206000000000003</v>
      </c>
      <c r="BP946" s="13">
        <v>7.5629999999999997</v>
      </c>
      <c r="BQ946" s="13">
        <v>1.0720000000000001</v>
      </c>
      <c r="BR946" s="13">
        <v>0.14899999999999999</v>
      </c>
      <c r="BS946" s="13">
        <v>-8.0000000000000002E-3</v>
      </c>
      <c r="BT946" s="13">
        <v>0</v>
      </c>
      <c r="BU946" s="39">
        <v>8.7750000000000004</v>
      </c>
      <c r="BV946" s="39">
        <v>24.893000000000001</v>
      </c>
      <c r="BW946" s="13">
        <v>11.686999999999999</v>
      </c>
      <c r="BX946" s="13">
        <v>-0.66</v>
      </c>
      <c r="BY946" s="13">
        <v>-0.93700000000000006</v>
      </c>
      <c r="BZ946" s="13">
        <v>-1.1659999999999999</v>
      </c>
      <c r="CA946" s="39">
        <v>8.923</v>
      </c>
      <c r="CB946" s="39">
        <v>25.312999999999999</v>
      </c>
      <c r="CC946" s="16">
        <v>37</v>
      </c>
      <c r="CD946" s="12">
        <v>686780</v>
      </c>
      <c r="CE946" s="73">
        <f t="shared" si="771"/>
        <v>771451.50684931513</v>
      </c>
      <c r="CF946" s="13">
        <v>15.7</v>
      </c>
      <c r="CG946" s="13">
        <v>14.7</v>
      </c>
      <c r="CH946" s="13">
        <v>9.6</v>
      </c>
      <c r="CI946" s="17">
        <v>0.9</v>
      </c>
      <c r="CJ946" s="13">
        <f t="shared" si="772"/>
        <v>2.3995200959808036</v>
      </c>
      <c r="CK946" s="17">
        <v>2.1</v>
      </c>
      <c r="CL946" s="13">
        <f t="shared" si="773"/>
        <v>5.5988802239552085</v>
      </c>
      <c r="CM946" s="13">
        <v>3</v>
      </c>
      <c r="CN946" s="10" t="s">
        <v>1008</v>
      </c>
      <c r="CO946" s="10" t="s">
        <v>3417</v>
      </c>
      <c r="CP946" s="10" t="s">
        <v>2399</v>
      </c>
      <c r="CQ946" s="10" t="s">
        <v>2400</v>
      </c>
      <c r="CR946" s="10">
        <v>75</v>
      </c>
      <c r="CS946" s="10">
        <v>243</v>
      </c>
      <c r="CT946" s="10">
        <v>27</v>
      </c>
      <c r="CU946" s="10" t="s">
        <v>3401</v>
      </c>
      <c r="CV946" s="10" t="s">
        <v>2382</v>
      </c>
      <c r="CW946" s="10">
        <v>0</v>
      </c>
      <c r="CX946" s="10">
        <v>0</v>
      </c>
      <c r="CY946" s="10">
        <v>0</v>
      </c>
      <c r="CZ946" s="79"/>
      <c r="DA946" s="10">
        <v>2</v>
      </c>
    </row>
    <row r="947" spans="1:105" x14ac:dyDescent="0.2">
      <c r="A947" s="44" t="s">
        <v>2372</v>
      </c>
      <c r="B947" s="43" t="s">
        <v>972</v>
      </c>
      <c r="C947" s="43" t="s">
        <v>972</v>
      </c>
      <c r="D947" s="42" t="s">
        <v>964</v>
      </c>
      <c r="E947" s="42" t="str">
        <f t="shared" ref="E947:E953" si="783">CONCATENATE(RIGHT(F947,LEN(F947)-SEARCH(" ",F947)), ", ", LEFT(F947, SEARCH(" ", F947)))</f>
        <v xml:space="preserve">Laraque, Georges </v>
      </c>
      <c r="F947" s="42" t="s">
        <v>2831</v>
      </c>
      <c r="G947" s="45" t="s">
        <v>1528</v>
      </c>
      <c r="H947" s="43">
        <v>71</v>
      </c>
      <c r="I947" s="64">
        <v>4</v>
      </c>
      <c r="J947" s="64">
        <v>9</v>
      </c>
      <c r="K947" s="64">
        <v>13</v>
      </c>
      <c r="L947" s="43">
        <v>0</v>
      </c>
      <c r="M947">
        <v>141</v>
      </c>
      <c r="N947">
        <v>29</v>
      </c>
      <c r="O947" s="4">
        <f t="shared" ref="O947:O953" si="784">IF(N947=0,0,I947/N947)</f>
        <v>0.13793103448275862</v>
      </c>
      <c r="Q947">
        <v>2</v>
      </c>
      <c r="R947">
        <v>0</v>
      </c>
      <c r="S947">
        <v>0</v>
      </c>
      <c r="T947">
        <v>1</v>
      </c>
      <c r="U947" s="4">
        <f t="shared" ref="U947:U953" si="785">IF(S947+T947=0,0,S947/(S947+T947))</f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4</v>
      </c>
      <c r="AB947">
        <v>9</v>
      </c>
      <c r="AC947" s="9">
        <f t="shared" si="751"/>
        <v>0</v>
      </c>
      <c r="AD947" s="9">
        <f t="shared" si="752"/>
        <v>0</v>
      </c>
      <c r="AE947" s="9">
        <f t="shared" si="753"/>
        <v>0</v>
      </c>
      <c r="AF947" s="9">
        <f t="shared" si="754"/>
        <v>0</v>
      </c>
      <c r="AG947" s="9">
        <f t="shared" si="755"/>
        <v>9.0245354557703763</v>
      </c>
      <c r="AH947" s="9">
        <f t="shared" si="756"/>
        <v>20.305204775483343</v>
      </c>
      <c r="AI947" s="58">
        <f t="shared" si="757"/>
        <v>1.9177137843512051</v>
      </c>
      <c r="AJ947" s="58">
        <f t="shared" si="758"/>
        <v>0</v>
      </c>
      <c r="AK947" s="58">
        <f t="shared" si="759"/>
        <v>0</v>
      </c>
      <c r="AL947" s="58">
        <f t="shared" si="760"/>
        <v>1.8049070911540752</v>
      </c>
      <c r="AM947" s="58">
        <f t="shared" si="761"/>
        <v>4.1570438799076213</v>
      </c>
      <c r="AN947" s="58">
        <f t="shared" si="762"/>
        <v>100</v>
      </c>
      <c r="AO947" s="56">
        <v>531.88333333333333</v>
      </c>
      <c r="AP947" s="56">
        <v>14.433333333333334</v>
      </c>
      <c r="AQ947" s="56">
        <v>0.6</v>
      </c>
      <c r="AR947" s="57">
        <f>SUM(AO947:AQ947)</f>
        <v>546.91666666666663</v>
      </c>
      <c r="AS947">
        <v>9</v>
      </c>
      <c r="AT947">
        <v>87</v>
      </c>
      <c r="AU947">
        <v>11</v>
      </c>
      <c r="AV947">
        <v>10</v>
      </c>
      <c r="AW947">
        <v>9</v>
      </c>
      <c r="AX947" s="9">
        <f t="shared" si="763"/>
        <v>0.98735334450708523</v>
      </c>
      <c r="AY947" s="9">
        <f t="shared" si="764"/>
        <v>9.5444156635684916</v>
      </c>
      <c r="AZ947" s="9">
        <f t="shared" si="765"/>
        <v>1.206765198841993</v>
      </c>
      <c r="BA947" s="9">
        <f t="shared" si="766"/>
        <v>1.0970592716745391</v>
      </c>
      <c r="BB947" s="9">
        <f t="shared" si="767"/>
        <v>0.98735334450708523</v>
      </c>
      <c r="BC947" s="33">
        <f t="shared" si="768"/>
        <v>7.4913145539906099</v>
      </c>
      <c r="BD947" s="33">
        <f t="shared" si="769"/>
        <v>8.4507042253521118E-3</v>
      </c>
      <c r="BE947" s="33">
        <f t="shared" si="770"/>
        <v>0.20328638497652582</v>
      </c>
      <c r="BF947" s="42">
        <f>BI947-BG947-BH947</f>
        <v>17</v>
      </c>
      <c r="BG947" s="43">
        <v>0</v>
      </c>
      <c r="BH947" s="43">
        <v>0</v>
      </c>
      <c r="BI947" s="43">
        <v>17</v>
      </c>
      <c r="BJ947" s="42">
        <f>BM947-BK947-BL947</f>
        <v>16</v>
      </c>
      <c r="BK947" s="43">
        <v>1</v>
      </c>
      <c r="BL947" s="43">
        <v>1</v>
      </c>
      <c r="BM947" s="43">
        <v>18</v>
      </c>
      <c r="BN947" s="34">
        <f t="shared" ref="BN947:BN953" si="786">BU947+CA947</f>
        <v>1.1963177022228604</v>
      </c>
      <c r="BO947" s="34">
        <f t="shared" ref="BO947:BO953" si="787">BN947/AR947*2000</f>
        <v>4.3747714236398982</v>
      </c>
      <c r="BP947" s="33">
        <v>3.5062250595052369</v>
      </c>
      <c r="BQ947" s="33">
        <v>-0.75923287528357575</v>
      </c>
      <c r="BR947" s="33">
        <v>0.36169421659715933</v>
      </c>
      <c r="BS947" s="33">
        <v>-7.4318422901665602E-3</v>
      </c>
      <c r="BT947" s="33">
        <v>0</v>
      </c>
      <c r="BU947" s="9">
        <f t="shared" ref="BU947:BU953" si="788">SUM(BP947:BT947)</f>
        <v>3.1012545585286539</v>
      </c>
      <c r="BV947" s="34">
        <f t="shared" ref="BV947:BV953" si="789">BU947/AR947*2000</f>
        <v>11.340866890855965</v>
      </c>
      <c r="BW947" s="33">
        <v>5.1800505221531434</v>
      </c>
      <c r="BX947" s="33">
        <v>-0.10544590406591833</v>
      </c>
      <c r="BY947" s="33">
        <v>-0.47162932958968989</v>
      </c>
      <c r="BZ947" s="33">
        <v>-6.5079121448033286</v>
      </c>
      <c r="CA947" s="9">
        <f t="shared" ref="CA947:CA953" si="790">SUM(BW947:BZ947)</f>
        <v>-1.9049368563057936</v>
      </c>
      <c r="CB947" s="34">
        <f t="shared" ref="CB947:CB953" si="791">CA947/AR947*2000</f>
        <v>-6.9660954672160678</v>
      </c>
      <c r="CC947" s="47">
        <v>41.635185</v>
      </c>
      <c r="CD947">
        <v>900519</v>
      </c>
      <c r="CE947" s="68">
        <f t="shared" si="771"/>
        <v>1040036.0281690141</v>
      </c>
      <c r="CF947" s="62">
        <v>12.1</v>
      </c>
      <c r="CG947" s="62">
        <v>12.1</v>
      </c>
      <c r="CH947" s="62">
        <v>-2.6</v>
      </c>
      <c r="CI947" s="62">
        <v>-0.9</v>
      </c>
      <c r="CJ947" s="63">
        <f t="shared" si="772"/>
        <v>-3.2031319512412133</v>
      </c>
      <c r="CK947" s="62">
        <v>0.3</v>
      </c>
      <c r="CL947" s="63">
        <f t="shared" si="773"/>
        <v>1.0677106504137377</v>
      </c>
      <c r="CM947" s="62">
        <v>-0.6</v>
      </c>
      <c r="CN947" t="s">
        <v>1949</v>
      </c>
      <c r="CO947" t="s">
        <v>3417</v>
      </c>
      <c r="CP947" t="s">
        <v>2399</v>
      </c>
      <c r="CQ947" t="s">
        <v>2400</v>
      </c>
      <c r="CR947">
        <v>75</v>
      </c>
      <c r="CS947">
        <v>243</v>
      </c>
      <c r="CT947">
        <v>17</v>
      </c>
      <c r="CU947" t="s">
        <v>3401</v>
      </c>
      <c r="CZ947" s="72">
        <v>1200000</v>
      </c>
      <c r="DA947">
        <v>0</v>
      </c>
    </row>
    <row r="948" spans="1:105" x14ac:dyDescent="0.2">
      <c r="A948" s="44" t="s">
        <v>2372</v>
      </c>
      <c r="B948" s="43"/>
      <c r="C948" s="43" t="s">
        <v>964</v>
      </c>
      <c r="D948" s="42" t="s">
        <v>964</v>
      </c>
      <c r="E948" s="42" t="str">
        <f t="shared" si="783"/>
        <v xml:space="preserve">Stewart, Gregory </v>
      </c>
      <c r="F948" s="42" t="s">
        <v>905</v>
      </c>
      <c r="G948" s="45" t="s">
        <v>1540</v>
      </c>
      <c r="H948" s="43">
        <v>1</v>
      </c>
      <c r="I948" s="64">
        <v>0</v>
      </c>
      <c r="J948" s="64">
        <v>0</v>
      </c>
      <c r="K948" s="64">
        <v>0</v>
      </c>
      <c r="L948" s="43">
        <v>0</v>
      </c>
      <c r="M948">
        <v>5</v>
      </c>
      <c r="N948">
        <v>2</v>
      </c>
      <c r="O948" s="4">
        <f t="shared" si="784"/>
        <v>0</v>
      </c>
      <c r="Q948">
        <v>0</v>
      </c>
      <c r="R948">
        <v>0</v>
      </c>
      <c r="S948">
        <v>0</v>
      </c>
      <c r="T948">
        <v>0</v>
      </c>
      <c r="U948" s="4">
        <f t="shared" si="785"/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s="9">
        <f t="shared" si="751"/>
        <v>0</v>
      </c>
      <c r="AD948" s="9">
        <f t="shared" si="752"/>
        <v>0</v>
      </c>
      <c r="AE948" s="9">
        <f t="shared" si="753"/>
        <v>0</v>
      </c>
      <c r="AF948" s="9">
        <f t="shared" si="754"/>
        <v>0</v>
      </c>
      <c r="AG948" s="9">
        <f t="shared" si="755"/>
        <v>0</v>
      </c>
      <c r="AH948" s="9">
        <f t="shared" si="756"/>
        <v>0</v>
      </c>
      <c r="AI948" s="58">
        <f t="shared" si="757"/>
        <v>0</v>
      </c>
      <c r="AJ948" s="58">
        <f t="shared" si="758"/>
        <v>0</v>
      </c>
      <c r="AK948" s="58">
        <f t="shared" si="759"/>
        <v>0</v>
      </c>
      <c r="AL948" s="58">
        <f t="shared" si="760"/>
        <v>0</v>
      </c>
      <c r="AM948" s="58">
        <f t="shared" si="761"/>
        <v>0</v>
      </c>
      <c r="AN948" s="58">
        <f t="shared" si="762"/>
        <v>0</v>
      </c>
      <c r="AO948" s="56">
        <v>10.15</v>
      </c>
      <c r="AP948" s="56">
        <v>1.2833333333333332</v>
      </c>
      <c r="AQ948" s="56">
        <v>0</v>
      </c>
      <c r="AR948" s="57">
        <f>SUM(AO948:AQ948)</f>
        <v>11.433333333333334</v>
      </c>
      <c r="AS948">
        <v>0</v>
      </c>
      <c r="AT948">
        <v>2</v>
      </c>
      <c r="AU948">
        <v>1</v>
      </c>
      <c r="AV948">
        <v>1</v>
      </c>
      <c r="AW948">
        <v>1</v>
      </c>
      <c r="AX948" s="9">
        <f t="shared" si="763"/>
        <v>0</v>
      </c>
      <c r="AY948" s="9">
        <f t="shared" si="764"/>
        <v>10.495626822157433</v>
      </c>
      <c r="AZ948" s="9">
        <f t="shared" si="765"/>
        <v>5.2478134110787167</v>
      </c>
      <c r="BA948" s="9">
        <f t="shared" si="766"/>
        <v>5.2478134110787167</v>
      </c>
      <c r="BB948" s="9">
        <f t="shared" si="767"/>
        <v>5.2478134110787167</v>
      </c>
      <c r="BC948" s="33">
        <f t="shared" si="768"/>
        <v>10.15</v>
      </c>
      <c r="BD948" s="33">
        <f t="shared" si="769"/>
        <v>0</v>
      </c>
      <c r="BE948" s="33">
        <f t="shared" si="770"/>
        <v>1.2833333333333332</v>
      </c>
      <c r="BF948" s="42">
        <f>BI948-BG948-BH948</f>
        <v>0</v>
      </c>
      <c r="BG948" s="43">
        <v>0</v>
      </c>
      <c r="BH948" s="43">
        <v>0</v>
      </c>
      <c r="BI948" s="43">
        <v>0</v>
      </c>
      <c r="BJ948" s="42">
        <f>BM948-BK948-BL948</f>
        <v>0</v>
      </c>
      <c r="BK948" s="43">
        <v>0</v>
      </c>
      <c r="BL948" s="43">
        <v>0</v>
      </c>
      <c r="BM948" s="43">
        <v>0</v>
      </c>
      <c r="BN948" s="34">
        <f t="shared" si="786"/>
        <v>0.20647811059113991</v>
      </c>
      <c r="BO948" s="34">
        <f t="shared" si="787"/>
        <v>36.118619928479283</v>
      </c>
      <c r="BP948" s="33">
        <v>-0.24821279296014342</v>
      </c>
      <c r="BQ948" s="33">
        <v>-7.0465202327277932E-2</v>
      </c>
      <c r="BR948" s="33">
        <v>0.26596899920240241</v>
      </c>
      <c r="BS948" s="33">
        <v>0</v>
      </c>
      <c r="BT948" s="33">
        <v>0</v>
      </c>
      <c r="BU948" s="9">
        <f t="shared" si="788"/>
        <v>-5.2708996085018944E-2</v>
      </c>
      <c r="BV948" s="34">
        <f t="shared" si="789"/>
        <v>-9.2202325513152683</v>
      </c>
      <c r="BW948" s="33">
        <v>0.16075796627687494</v>
      </c>
      <c r="BX948" s="33">
        <v>3.2425582126144291E-3</v>
      </c>
      <c r="BY948" s="33">
        <v>0</v>
      </c>
      <c r="BZ948" s="33">
        <v>9.5186582186669491E-2</v>
      </c>
      <c r="CA948" s="9">
        <f t="shared" si="790"/>
        <v>0.25918710667615885</v>
      </c>
      <c r="CB948" s="34">
        <f t="shared" si="791"/>
        <v>45.338852479794554</v>
      </c>
      <c r="CE948" s="68">
        <f t="shared" si="771"/>
        <v>165000</v>
      </c>
      <c r="CF948" s="62">
        <v>0.1</v>
      </c>
      <c r="CG948" s="62">
        <v>0.1</v>
      </c>
      <c r="CH948" s="62">
        <v>0</v>
      </c>
      <c r="CI948" s="62">
        <v>0</v>
      </c>
      <c r="CJ948" s="63">
        <f t="shared" si="772"/>
        <v>0</v>
      </c>
      <c r="CK948" s="62">
        <v>0</v>
      </c>
      <c r="CL948" s="63">
        <f t="shared" si="773"/>
        <v>0</v>
      </c>
      <c r="CM948" s="62">
        <v>0</v>
      </c>
      <c r="CN948" t="s">
        <v>1958</v>
      </c>
      <c r="CO948" t="s">
        <v>3641</v>
      </c>
      <c r="CP948" t="s">
        <v>2427</v>
      </c>
      <c r="CQ948" t="s">
        <v>2400</v>
      </c>
      <c r="CR948">
        <v>74</v>
      </c>
      <c r="CS948">
        <v>200</v>
      </c>
      <c r="CT948">
        <v>70</v>
      </c>
      <c r="CU948" t="s">
        <v>3402</v>
      </c>
      <c r="CV948" t="s">
        <v>3090</v>
      </c>
      <c r="CZ948" s="72">
        <v>491666.66666666669</v>
      </c>
      <c r="DA948">
        <v>0</v>
      </c>
    </row>
    <row r="949" spans="1:105" x14ac:dyDescent="0.2">
      <c r="A949" s="38" t="s">
        <v>2452</v>
      </c>
      <c r="B949" t="s">
        <v>964</v>
      </c>
      <c r="C949" t="s">
        <v>964</v>
      </c>
      <c r="D949" s="82" t="s">
        <v>964</v>
      </c>
      <c r="E949" t="str">
        <f t="shared" si="783"/>
        <v xml:space="preserve">Latendresse, Guillaume </v>
      </c>
      <c r="F949" t="s">
        <v>284</v>
      </c>
      <c r="G949" t="s">
        <v>1528</v>
      </c>
      <c r="H949">
        <v>80</v>
      </c>
      <c r="I949">
        <v>16</v>
      </c>
      <c r="J949">
        <v>13</v>
      </c>
      <c r="K949">
        <f>I949+J949</f>
        <v>29</v>
      </c>
      <c r="L949">
        <v>-20</v>
      </c>
      <c r="M949">
        <v>47</v>
      </c>
      <c r="N949">
        <v>121</v>
      </c>
      <c r="O949" s="4">
        <f t="shared" si="784"/>
        <v>0.13223140495867769</v>
      </c>
      <c r="P949">
        <v>1261</v>
      </c>
      <c r="Q949">
        <v>3</v>
      </c>
      <c r="R949">
        <v>0</v>
      </c>
      <c r="S949">
        <v>2</v>
      </c>
      <c r="T949">
        <v>14</v>
      </c>
      <c r="U949" s="4">
        <f t="shared" si="785"/>
        <v>0.125</v>
      </c>
      <c r="V949" s="40">
        <v>0.3</v>
      </c>
      <c r="W949">
        <v>5</v>
      </c>
      <c r="X949">
        <v>5</v>
      </c>
      <c r="Y949">
        <v>0</v>
      </c>
      <c r="Z949">
        <v>0</v>
      </c>
      <c r="AA949">
        <f>I949-W949-Y949</f>
        <v>11</v>
      </c>
      <c r="AB949">
        <f>J949-X949-Z949</f>
        <v>8</v>
      </c>
      <c r="AC949" s="9">
        <f t="shared" si="751"/>
        <v>10.341261633919338</v>
      </c>
      <c r="AD949" s="9">
        <f t="shared" si="752"/>
        <v>10.341261633919338</v>
      </c>
      <c r="AE949" s="9">
        <f t="shared" si="753"/>
        <v>0</v>
      </c>
      <c r="AF949" s="9">
        <f t="shared" si="754"/>
        <v>0</v>
      </c>
      <c r="AG949" s="9">
        <f t="shared" si="755"/>
        <v>15.344971228178947</v>
      </c>
      <c r="AH949" s="9">
        <f t="shared" si="756"/>
        <v>11.159979075039233</v>
      </c>
      <c r="AI949" s="6">
        <f t="shared" si="757"/>
        <v>1.7437467304748804</v>
      </c>
      <c r="AJ949" s="6">
        <f t="shared" si="758"/>
        <v>6.2047569803516023</v>
      </c>
      <c r="AK949" s="6">
        <f t="shared" si="759"/>
        <v>0</v>
      </c>
      <c r="AL949" s="6">
        <f t="shared" si="760"/>
        <v>3.1387441148547843</v>
      </c>
      <c r="AM949" s="6">
        <f t="shared" si="761"/>
        <v>0</v>
      </c>
      <c r="AN949" s="6">
        <f t="shared" si="762"/>
        <v>0</v>
      </c>
      <c r="AO949" s="32">
        <v>860.2166666666667</v>
      </c>
      <c r="AP949" s="32">
        <v>145.05000000000001</v>
      </c>
      <c r="AQ949" s="32">
        <v>2.4833333333333334</v>
      </c>
      <c r="AR949" s="32">
        <v>1007.75</v>
      </c>
      <c r="AS949" s="40">
        <v>27</v>
      </c>
      <c r="AT949" s="40">
        <v>164</v>
      </c>
      <c r="AU949" s="40">
        <v>47</v>
      </c>
      <c r="AV949" s="40">
        <v>17</v>
      </c>
      <c r="AW949" s="40">
        <v>25</v>
      </c>
      <c r="AX949" s="9">
        <f t="shared" si="763"/>
        <v>1.6075415529645249</v>
      </c>
      <c r="AY949" s="9">
        <f t="shared" si="764"/>
        <v>9.7643264698585952</v>
      </c>
      <c r="AZ949" s="9">
        <f t="shared" si="765"/>
        <v>2.7983130736789881</v>
      </c>
      <c r="BA949" s="9">
        <f t="shared" si="766"/>
        <v>1.0121557926072935</v>
      </c>
      <c r="BB949" s="9">
        <f t="shared" si="767"/>
        <v>1.4884644008930787</v>
      </c>
      <c r="BC949" s="9">
        <f t="shared" si="768"/>
        <v>10.752708333333334</v>
      </c>
      <c r="BD949" s="9">
        <f t="shared" si="769"/>
        <v>3.1041666666666669E-2</v>
      </c>
      <c r="BE949" s="9">
        <f t="shared" si="770"/>
        <v>1.8131250000000001</v>
      </c>
      <c r="BF949" s="3">
        <v>25</v>
      </c>
      <c r="BG949" s="3">
        <v>15</v>
      </c>
      <c r="BH949" s="3">
        <v>0</v>
      </c>
      <c r="BI949" s="3">
        <v>40</v>
      </c>
      <c r="BJ949" s="3">
        <v>45</v>
      </c>
      <c r="BK949" s="3">
        <v>0</v>
      </c>
      <c r="BL949" s="3">
        <v>0</v>
      </c>
      <c r="BM949" s="3">
        <v>45</v>
      </c>
      <c r="BN949" s="34">
        <f t="shared" si="786"/>
        <v>19.672459735851504</v>
      </c>
      <c r="BO949" s="34">
        <f t="shared" si="787"/>
        <v>39.042341326423227</v>
      </c>
      <c r="BP949" s="34">
        <v>10.837144053544986</v>
      </c>
      <c r="BQ949" s="34">
        <v>6.5739507887768287</v>
      </c>
      <c r="BR949" s="34">
        <v>-0.32007730112500726</v>
      </c>
      <c r="BS949" s="34">
        <v>-3.174008265383927E-2</v>
      </c>
      <c r="BT949" s="34">
        <v>0</v>
      </c>
      <c r="BU949" s="34">
        <f t="shared" si="788"/>
        <v>17.059277458542969</v>
      </c>
      <c r="BV949" s="34">
        <f t="shared" si="789"/>
        <v>33.856169602665283</v>
      </c>
      <c r="BW949" s="34">
        <v>3.0861751947963483</v>
      </c>
      <c r="BX949" s="34">
        <v>0.38439717575321025</v>
      </c>
      <c r="BY949" s="34">
        <v>0.21624170414178681</v>
      </c>
      <c r="BZ949" s="34">
        <v>-1.0736317973828082</v>
      </c>
      <c r="CA949" s="34">
        <f t="shared" si="790"/>
        <v>2.6131822773085371</v>
      </c>
      <c r="CB949" s="34">
        <f t="shared" si="791"/>
        <v>5.1861717237579503</v>
      </c>
      <c r="CC949" s="15">
        <v>30</v>
      </c>
      <c r="CD949" s="7">
        <v>1087185</v>
      </c>
      <c r="CE949" s="68">
        <f t="shared" si="771"/>
        <v>1114364.625</v>
      </c>
      <c r="CF949" s="9">
        <v>22</v>
      </c>
      <c r="CG949" s="9">
        <v>18.5</v>
      </c>
      <c r="CH949" s="9">
        <v>-12</v>
      </c>
      <c r="CI949" s="9">
        <v>1.1000000000000001</v>
      </c>
      <c r="CJ949" s="9">
        <f t="shared" ref="CJ949:CJ980" si="792">CI949/(AO949+2*(AP949+AQ949))*2000</f>
        <v>1.9042947617467578</v>
      </c>
      <c r="CK949" s="9">
        <v>-1.3</v>
      </c>
      <c r="CL949" s="9">
        <f t="shared" ref="CL949:CL980" si="793">CK949/(AO949+2*(AP949+AQ949))*2000</f>
        <v>-2.2505301729734408</v>
      </c>
      <c r="CM949" s="9">
        <v>-0.1</v>
      </c>
      <c r="CN949" t="s">
        <v>3524</v>
      </c>
      <c r="CO949" t="s">
        <v>3525</v>
      </c>
      <c r="CP949" t="s">
        <v>2399</v>
      </c>
      <c r="CQ949" t="s">
        <v>2400</v>
      </c>
      <c r="CR949">
        <v>74</v>
      </c>
      <c r="CS949">
        <v>229</v>
      </c>
      <c r="CT949">
        <v>84</v>
      </c>
      <c r="CU949" t="s">
        <v>3402</v>
      </c>
      <c r="CV949" t="s">
        <v>3090</v>
      </c>
      <c r="CW949">
        <v>1</v>
      </c>
      <c r="CX949">
        <v>0</v>
      </c>
      <c r="CY949">
        <v>0</v>
      </c>
      <c r="CZ949" s="71"/>
      <c r="DA949">
        <v>0</v>
      </c>
    </row>
    <row r="950" spans="1:105" x14ac:dyDescent="0.2">
      <c r="A950" s="44" t="s">
        <v>2372</v>
      </c>
      <c r="B950" s="43" t="s">
        <v>964</v>
      </c>
      <c r="C950" s="43" t="s">
        <v>964</v>
      </c>
      <c r="D950" s="82" t="s">
        <v>964</v>
      </c>
      <c r="E950" s="42" t="str">
        <f t="shared" si="783"/>
        <v xml:space="preserve">Latendresse, Guillaume </v>
      </c>
      <c r="F950" s="42" t="s">
        <v>284</v>
      </c>
      <c r="G950" s="45" t="s">
        <v>2379</v>
      </c>
      <c r="H950" s="43">
        <v>73</v>
      </c>
      <c r="I950" s="64">
        <v>16</v>
      </c>
      <c r="J950" s="64">
        <v>11</v>
      </c>
      <c r="K950" s="64">
        <v>27</v>
      </c>
      <c r="L950" s="43">
        <v>-2</v>
      </c>
      <c r="M950">
        <v>41</v>
      </c>
      <c r="N950">
        <v>116</v>
      </c>
      <c r="O950" s="4">
        <f t="shared" si="784"/>
        <v>0.13793103448275862</v>
      </c>
      <c r="Q950">
        <v>3</v>
      </c>
      <c r="R950">
        <v>0</v>
      </c>
      <c r="S950">
        <v>2</v>
      </c>
      <c r="T950">
        <v>6</v>
      </c>
      <c r="U950" s="4">
        <f t="shared" si="785"/>
        <v>0.25</v>
      </c>
      <c r="V950">
        <v>0.1</v>
      </c>
      <c r="W950">
        <v>2</v>
      </c>
      <c r="X950">
        <v>2</v>
      </c>
      <c r="Y950">
        <v>0</v>
      </c>
      <c r="Z950">
        <v>0</v>
      </c>
      <c r="AA950">
        <v>14</v>
      </c>
      <c r="AB950">
        <v>9</v>
      </c>
      <c r="AC950" s="9">
        <f t="shared" si="751"/>
        <v>5.7673822492790769</v>
      </c>
      <c r="AD950" s="9">
        <f t="shared" si="752"/>
        <v>5.7673822492790769</v>
      </c>
      <c r="AE950" s="9">
        <f t="shared" si="753"/>
        <v>0</v>
      </c>
      <c r="AF950" s="9">
        <f t="shared" si="754"/>
        <v>0</v>
      </c>
      <c r="AG950" s="9">
        <f t="shared" si="755"/>
        <v>21.317993401573464</v>
      </c>
      <c r="AH950" s="9">
        <f t="shared" si="756"/>
        <v>13.704424329582944</v>
      </c>
      <c r="AI950" s="58">
        <f t="shared" si="757"/>
        <v>2.2079350308772518</v>
      </c>
      <c r="AJ950" s="58">
        <f t="shared" si="758"/>
        <v>8.0743351489907091</v>
      </c>
      <c r="AK950" s="58">
        <f t="shared" si="759"/>
        <v>0</v>
      </c>
      <c r="AL950" s="58">
        <f t="shared" si="760"/>
        <v>2.3602064123170621</v>
      </c>
      <c r="AM950" s="58">
        <f t="shared" si="761"/>
        <v>0</v>
      </c>
      <c r="AN950" s="58">
        <f t="shared" si="762"/>
        <v>0</v>
      </c>
      <c r="AO950" s="56">
        <v>788.06666666666683</v>
      </c>
      <c r="AP950" s="56">
        <v>104.03333333333333</v>
      </c>
      <c r="AQ950" s="56">
        <v>2.4666666666666668</v>
      </c>
      <c r="AR950" s="57">
        <f>SUM(AO950:AQ950)</f>
        <v>894.56666666666683</v>
      </c>
      <c r="AS950">
        <v>27</v>
      </c>
      <c r="AT950">
        <v>134</v>
      </c>
      <c r="AU950">
        <v>49</v>
      </c>
      <c r="AV950">
        <v>21</v>
      </c>
      <c r="AW950">
        <v>22</v>
      </c>
      <c r="AX950" s="9">
        <f t="shared" si="763"/>
        <v>1.8109326675857953</v>
      </c>
      <c r="AY950" s="9">
        <f t="shared" si="764"/>
        <v>8.9875917576480209</v>
      </c>
      <c r="AZ950" s="9">
        <f t="shared" si="765"/>
        <v>3.2865074337668139</v>
      </c>
      <c r="BA950" s="9">
        <f t="shared" si="766"/>
        <v>1.4085031859000632</v>
      </c>
      <c r="BB950" s="9">
        <f t="shared" si="767"/>
        <v>1.4755747661810186</v>
      </c>
      <c r="BC950" s="33">
        <f t="shared" si="768"/>
        <v>10.795433789954339</v>
      </c>
      <c r="BD950" s="33">
        <f t="shared" si="769"/>
        <v>3.3789954337899546E-2</v>
      </c>
      <c r="BE950" s="33">
        <f t="shared" si="770"/>
        <v>1.4251141552511415</v>
      </c>
      <c r="BF950" s="42">
        <f>BI950-BG950-BH950</f>
        <v>29</v>
      </c>
      <c r="BG950" s="43">
        <v>14</v>
      </c>
      <c r="BH950" s="43">
        <v>0</v>
      </c>
      <c r="BI950" s="43">
        <v>43</v>
      </c>
      <c r="BJ950" s="42">
        <f>BM950-BK950-BL950</f>
        <v>31</v>
      </c>
      <c r="BK950" s="43">
        <v>0</v>
      </c>
      <c r="BL950" s="43">
        <v>0</v>
      </c>
      <c r="BM950" s="43">
        <v>31</v>
      </c>
      <c r="BN950" s="34">
        <f t="shared" si="786"/>
        <v>24.866408922181204</v>
      </c>
      <c r="BO950" s="34">
        <f t="shared" si="787"/>
        <v>55.594311410771397</v>
      </c>
      <c r="BP950" s="33">
        <v>20.178460954780409</v>
      </c>
      <c r="BQ950" s="33">
        <v>0.20366265610939183</v>
      </c>
      <c r="BR950" s="33">
        <v>1.0830669638682417</v>
      </c>
      <c r="BS950" s="33">
        <v>-3.3826869564526768E-2</v>
      </c>
      <c r="BT950" s="33">
        <v>0</v>
      </c>
      <c r="BU950" s="9">
        <f t="shared" si="788"/>
        <v>21.431363705193512</v>
      </c>
      <c r="BV950" s="34">
        <f t="shared" si="789"/>
        <v>47.914514376108002</v>
      </c>
      <c r="BW950" s="33">
        <v>4.4033306604651905</v>
      </c>
      <c r="BX950" s="33">
        <v>0.26285777094986068</v>
      </c>
      <c r="BY950" s="33">
        <v>0.20130175687708388</v>
      </c>
      <c r="BZ950" s="33">
        <v>-1.4324449713044416</v>
      </c>
      <c r="CA950" s="9">
        <f t="shared" si="790"/>
        <v>3.4350452169876933</v>
      </c>
      <c r="CB950" s="34">
        <f t="shared" si="791"/>
        <v>7.6797970346633955</v>
      </c>
      <c r="CC950" s="47">
        <v>52.903931</v>
      </c>
      <c r="CD950">
        <v>2442290</v>
      </c>
      <c r="CE950" s="68">
        <f t="shared" si="771"/>
        <v>2743394.2465753425</v>
      </c>
      <c r="CF950" s="62">
        <v>19.399999999999999</v>
      </c>
      <c r="CG950" s="62">
        <v>17.2</v>
      </c>
      <c r="CH950" s="62">
        <v>-3.5</v>
      </c>
      <c r="CI950" s="62">
        <v>2.1</v>
      </c>
      <c r="CJ950" s="63">
        <f t="shared" si="792"/>
        <v>4.1955247735748529</v>
      </c>
      <c r="CK950" s="62">
        <v>0.3</v>
      </c>
      <c r="CL950" s="63">
        <f t="shared" si="793"/>
        <v>0.59936068193926462</v>
      </c>
      <c r="CM950" s="62">
        <v>2.4</v>
      </c>
      <c r="CN950" t="s">
        <v>1959</v>
      </c>
      <c r="CO950" t="s">
        <v>3525</v>
      </c>
      <c r="CP950" t="s">
        <v>2399</v>
      </c>
      <c r="CQ950" t="s">
        <v>2400</v>
      </c>
      <c r="CR950">
        <v>74</v>
      </c>
      <c r="CS950">
        <v>222</v>
      </c>
      <c r="CT950">
        <v>84</v>
      </c>
      <c r="CU950" t="s">
        <v>3402</v>
      </c>
      <c r="CZ950" s="72">
        <v>850000</v>
      </c>
      <c r="DA950">
        <v>0</v>
      </c>
    </row>
    <row r="951" spans="1:105" x14ac:dyDescent="0.2">
      <c r="A951" s="38" t="s">
        <v>2452</v>
      </c>
      <c r="B951" t="s">
        <v>974</v>
      </c>
      <c r="D951" t="s">
        <v>964</v>
      </c>
      <c r="E951" t="str">
        <f t="shared" si="783"/>
        <v xml:space="preserve">Rivers, Jamie </v>
      </c>
      <c r="F951" t="s">
        <v>1369</v>
      </c>
      <c r="G951" t="s">
        <v>1524</v>
      </c>
      <c r="H951">
        <v>31</v>
      </c>
      <c r="I951">
        <v>1</v>
      </c>
      <c r="J951">
        <v>3</v>
      </c>
      <c r="K951">
        <f>I951+J951</f>
        <v>4</v>
      </c>
      <c r="L951">
        <v>-7</v>
      </c>
      <c r="M951">
        <v>36</v>
      </c>
      <c r="N951">
        <v>17</v>
      </c>
      <c r="O951" s="4">
        <f t="shared" si="784"/>
        <v>5.8823529411764705E-2</v>
      </c>
      <c r="P951">
        <v>651</v>
      </c>
      <c r="Q951">
        <v>0</v>
      </c>
      <c r="R951">
        <v>0</v>
      </c>
      <c r="S951">
        <v>0</v>
      </c>
      <c r="T951">
        <v>0</v>
      </c>
      <c r="U951" s="4">
        <f t="shared" si="785"/>
        <v>0</v>
      </c>
      <c r="V951" s="40">
        <v>0</v>
      </c>
      <c r="W951">
        <v>1</v>
      </c>
      <c r="X951">
        <v>0</v>
      </c>
      <c r="Y951">
        <v>0</v>
      </c>
      <c r="Z951">
        <v>1</v>
      </c>
      <c r="AA951">
        <f t="shared" ref="AA951:AB953" si="794">I951-W951-Y951</f>
        <v>0</v>
      </c>
      <c r="AB951">
        <f t="shared" si="794"/>
        <v>2</v>
      </c>
      <c r="AC951" s="9">
        <f t="shared" si="751"/>
        <v>12.211668928086841</v>
      </c>
      <c r="AD951" s="9">
        <f t="shared" si="752"/>
        <v>0</v>
      </c>
      <c r="AE951" s="9">
        <f t="shared" si="753"/>
        <v>0</v>
      </c>
      <c r="AF951" s="9">
        <f t="shared" si="754"/>
        <v>12.949640287769784</v>
      </c>
      <c r="AG951" s="9">
        <f t="shared" si="755"/>
        <v>0</v>
      </c>
      <c r="AH951" s="9">
        <f t="shared" si="756"/>
        <v>6.1232300038270191</v>
      </c>
      <c r="AI951" s="6">
        <f t="shared" si="757"/>
        <v>1.2246460007654039</v>
      </c>
      <c r="AJ951" s="6">
        <f t="shared" si="758"/>
        <v>2.4423337856173681</v>
      </c>
      <c r="AK951" s="6">
        <f t="shared" si="759"/>
        <v>2.5899280575539567</v>
      </c>
      <c r="AL951" s="6">
        <f t="shared" si="760"/>
        <v>2.4492920015308077</v>
      </c>
      <c r="AM951" s="6">
        <f t="shared" si="761"/>
        <v>0</v>
      </c>
      <c r="AN951" s="6">
        <f t="shared" si="762"/>
        <v>7.7697841726618702</v>
      </c>
      <c r="AO951" s="32">
        <v>391.95</v>
      </c>
      <c r="AP951" s="32">
        <v>24.566666666666663</v>
      </c>
      <c r="AQ951" s="32">
        <v>23.166666666666668</v>
      </c>
      <c r="AR951" s="32">
        <v>439.68333333333334</v>
      </c>
      <c r="AS951" s="40">
        <v>44</v>
      </c>
      <c r="AT951" s="40">
        <v>39</v>
      </c>
      <c r="AU951" s="40">
        <v>12</v>
      </c>
      <c r="AV951" s="40">
        <v>17</v>
      </c>
      <c r="AW951" s="40">
        <v>2</v>
      </c>
      <c r="AX951" s="9">
        <f t="shared" si="763"/>
        <v>6.0043212918388233</v>
      </c>
      <c r="AY951" s="9">
        <f t="shared" si="764"/>
        <v>5.3220120541298659</v>
      </c>
      <c r="AZ951" s="9">
        <f t="shared" si="765"/>
        <v>1.6375421705014972</v>
      </c>
      <c r="BA951" s="9">
        <f t="shared" si="766"/>
        <v>2.3198514082104547</v>
      </c>
      <c r="BB951" s="9">
        <f t="shared" si="767"/>
        <v>0.27292369508358288</v>
      </c>
      <c r="BC951" s="9">
        <f t="shared" si="768"/>
        <v>12.643548387096773</v>
      </c>
      <c r="BD951" s="9">
        <f t="shared" si="769"/>
        <v>0.74731182795698925</v>
      </c>
      <c r="BE951" s="9">
        <f t="shared" si="770"/>
        <v>0.79247311827956979</v>
      </c>
      <c r="BF951" s="3">
        <v>8</v>
      </c>
      <c r="BG951" s="3">
        <v>1</v>
      </c>
      <c r="BH951" s="3">
        <v>1</v>
      </c>
      <c r="BI951" s="3">
        <v>10</v>
      </c>
      <c r="BJ951" s="3">
        <v>16</v>
      </c>
      <c r="BK951" s="3">
        <v>0</v>
      </c>
      <c r="BL951" s="3">
        <v>3</v>
      </c>
      <c r="BM951" s="3">
        <v>19</v>
      </c>
      <c r="BN951" s="34">
        <f t="shared" si="786"/>
        <v>2.6966265849769315</v>
      </c>
      <c r="BO951" s="34">
        <f t="shared" si="787"/>
        <v>12.266221530542126</v>
      </c>
      <c r="BP951" s="34">
        <v>-1.4730080627415401</v>
      </c>
      <c r="BQ951" s="34">
        <v>1.0760082834360973</v>
      </c>
      <c r="BR951" s="34">
        <v>-0.12037350626830648</v>
      </c>
      <c r="BS951" s="34">
        <v>0.70716691344080473</v>
      </c>
      <c r="BT951" s="34">
        <v>0</v>
      </c>
      <c r="BU951" s="34">
        <f t="shared" si="788"/>
        <v>0.18979362786705556</v>
      </c>
      <c r="BV951" s="34">
        <f t="shared" si="789"/>
        <v>0.86331963701325454</v>
      </c>
      <c r="BW951" s="34">
        <v>7.9201545694729703</v>
      </c>
      <c r="BX951" s="34">
        <v>0.76678690537365546</v>
      </c>
      <c r="BY951" s="34">
        <v>0.71216138891143832</v>
      </c>
      <c r="BZ951" s="34">
        <v>-6.8922699066481874</v>
      </c>
      <c r="CA951" s="34">
        <f t="shared" si="790"/>
        <v>2.506832957109876</v>
      </c>
      <c r="CB951" s="34">
        <f t="shared" si="791"/>
        <v>11.402901893528869</v>
      </c>
      <c r="CC951" s="15">
        <v>38</v>
      </c>
      <c r="CD951" s="7">
        <v>224157</v>
      </c>
      <c r="CE951" s="68">
        <f t="shared" si="771"/>
        <v>592931.41935483867</v>
      </c>
      <c r="CF951" s="9">
        <v>7.3</v>
      </c>
      <c r="CG951" s="9">
        <v>8.4</v>
      </c>
      <c r="CH951" s="9">
        <v>-6.9</v>
      </c>
      <c r="CI951" s="9">
        <v>-0.2</v>
      </c>
      <c r="CJ951" s="9">
        <f t="shared" si="792"/>
        <v>-0.8206531030945462</v>
      </c>
      <c r="CK951" s="9">
        <v>-0.9</v>
      </c>
      <c r="CL951" s="9">
        <f t="shared" si="793"/>
        <v>-3.692938963925458</v>
      </c>
      <c r="CM951" s="9">
        <v>-1.2</v>
      </c>
      <c r="CN951" t="s">
        <v>3259</v>
      </c>
      <c r="CO951" t="s">
        <v>3170</v>
      </c>
      <c r="CP951" t="s">
        <v>2427</v>
      </c>
      <c r="CQ951" t="s">
        <v>2400</v>
      </c>
      <c r="CR951">
        <v>73</v>
      </c>
      <c r="CS951">
        <v>206</v>
      </c>
      <c r="CT951">
        <v>20</v>
      </c>
      <c r="CU951" t="s">
        <v>3402</v>
      </c>
      <c r="CV951" t="s">
        <v>2382</v>
      </c>
      <c r="CW951">
        <v>0</v>
      </c>
      <c r="CX951">
        <v>0</v>
      </c>
      <c r="CY951">
        <v>0</v>
      </c>
      <c r="CZ951" s="70"/>
      <c r="DA951">
        <v>0</v>
      </c>
    </row>
    <row r="952" spans="1:105" x14ac:dyDescent="0.2">
      <c r="A952" s="75" t="s">
        <v>2452</v>
      </c>
      <c r="B952" s="19" t="s">
        <v>973</v>
      </c>
      <c r="C952" s="19" t="s">
        <v>964</v>
      </c>
      <c r="D952" s="19" t="s">
        <v>964</v>
      </c>
      <c r="E952" s="19" t="str">
        <f t="shared" si="783"/>
        <v xml:space="preserve">Gorges, Josh </v>
      </c>
      <c r="F952" s="19" t="s">
        <v>2855</v>
      </c>
      <c r="G952" s="19" t="s">
        <v>1524</v>
      </c>
      <c r="H952" s="19">
        <v>47</v>
      </c>
      <c r="I952" s="19">
        <v>1</v>
      </c>
      <c r="J952" s="19">
        <v>3</v>
      </c>
      <c r="K952" s="19">
        <f>I952+J952</f>
        <v>4</v>
      </c>
      <c r="L952" s="19">
        <v>-3</v>
      </c>
      <c r="M952" s="19">
        <v>26</v>
      </c>
      <c r="N952" s="19">
        <v>37</v>
      </c>
      <c r="O952" s="20">
        <f t="shared" si="784"/>
        <v>2.7027027027027029E-2</v>
      </c>
      <c r="P952" s="19">
        <v>1211</v>
      </c>
      <c r="Q952" s="19">
        <v>0</v>
      </c>
      <c r="R952" s="19">
        <v>0</v>
      </c>
      <c r="S952" s="19">
        <v>0</v>
      </c>
      <c r="T952" s="19">
        <v>0</v>
      </c>
      <c r="U952" s="20">
        <f t="shared" si="785"/>
        <v>0</v>
      </c>
      <c r="V952" s="19"/>
      <c r="W952" s="19">
        <v>0</v>
      </c>
      <c r="X952" s="19">
        <v>2</v>
      </c>
      <c r="Y952" s="19">
        <v>0</v>
      </c>
      <c r="Z952" s="19">
        <v>0</v>
      </c>
      <c r="AA952" s="19">
        <f t="shared" si="794"/>
        <v>1</v>
      </c>
      <c r="AB952" s="19">
        <f t="shared" si="794"/>
        <v>1</v>
      </c>
      <c r="AC952" s="24">
        <f t="shared" si="751"/>
        <v>0</v>
      </c>
      <c r="AD952" s="24">
        <f t="shared" si="752"/>
        <v>17.946161515453639</v>
      </c>
      <c r="AE952" s="24">
        <f t="shared" si="753"/>
        <v>0</v>
      </c>
      <c r="AF952" s="24">
        <f t="shared" si="754"/>
        <v>0</v>
      </c>
      <c r="AG952" s="24">
        <f t="shared" si="755"/>
        <v>1.7447355029442413</v>
      </c>
      <c r="AH952" s="24">
        <f t="shared" si="756"/>
        <v>1.7447355029442413</v>
      </c>
      <c r="AI952" s="21">
        <f t="shared" si="757"/>
        <v>1.6574987277970292</v>
      </c>
      <c r="AJ952" s="21">
        <f t="shared" si="758"/>
        <v>12.562313060817548</v>
      </c>
      <c r="AK952" s="21">
        <f t="shared" si="759"/>
        <v>0.52060737527114964</v>
      </c>
      <c r="AL952" s="21">
        <f t="shared" si="760"/>
        <v>2.0064458283858775</v>
      </c>
      <c r="AM952" s="21">
        <f t="shared" si="761"/>
        <v>0</v>
      </c>
      <c r="AN952" s="21">
        <f t="shared" si="762"/>
        <v>8.3297180043383943</v>
      </c>
      <c r="AO952" s="36">
        <v>687.7833333333333</v>
      </c>
      <c r="AP952" s="36">
        <v>33.43333333333333</v>
      </c>
      <c r="AQ952" s="36">
        <v>115.25</v>
      </c>
      <c r="AR952" s="36">
        <v>836.46666666666658</v>
      </c>
      <c r="AS952" s="19"/>
      <c r="AT952" s="19"/>
      <c r="AU952" s="19"/>
      <c r="AV952" s="19"/>
      <c r="AW952" s="19"/>
      <c r="AX952" s="24">
        <f t="shared" si="763"/>
        <v>0</v>
      </c>
      <c r="AY952" s="24">
        <f t="shared" si="764"/>
        <v>0</v>
      </c>
      <c r="AZ952" s="24">
        <f t="shared" si="765"/>
        <v>0</v>
      </c>
      <c r="BA952" s="24">
        <f t="shared" si="766"/>
        <v>0</v>
      </c>
      <c r="BB952" s="24">
        <f t="shared" si="767"/>
        <v>0</v>
      </c>
      <c r="BC952" s="24">
        <f t="shared" si="768"/>
        <v>14.633687943262411</v>
      </c>
      <c r="BD952" s="24">
        <f t="shared" si="769"/>
        <v>2.4521276595744679</v>
      </c>
      <c r="BE952" s="24">
        <f t="shared" si="770"/>
        <v>0.71134751773049643</v>
      </c>
      <c r="BF952" s="30">
        <v>19</v>
      </c>
      <c r="BG952" s="30">
        <v>7</v>
      </c>
      <c r="BH952" s="30">
        <v>1</v>
      </c>
      <c r="BI952" s="30">
        <v>27</v>
      </c>
      <c r="BJ952" s="30">
        <v>23</v>
      </c>
      <c r="BK952" s="30">
        <v>0</v>
      </c>
      <c r="BL952" s="30">
        <v>16</v>
      </c>
      <c r="BM952" s="30">
        <v>39</v>
      </c>
      <c r="BN952" s="35">
        <f t="shared" si="786"/>
        <v>23.69545010843586</v>
      </c>
      <c r="BO952" s="35">
        <f t="shared" si="787"/>
        <v>56.656053499089495</v>
      </c>
      <c r="BP952" s="35">
        <v>-2.4393012846826232</v>
      </c>
      <c r="BQ952" s="35">
        <v>0.2164649750907694</v>
      </c>
      <c r="BR952" s="35">
        <v>0.15468575628427469</v>
      </c>
      <c r="BS952" s="35">
        <v>-0.32802324617108586</v>
      </c>
      <c r="BT952" s="35">
        <v>0</v>
      </c>
      <c r="BU952" s="35">
        <f t="shared" si="788"/>
        <v>-2.3961737994786652</v>
      </c>
      <c r="BV952" s="35">
        <f t="shared" si="789"/>
        <v>-5.729275044581172</v>
      </c>
      <c r="BW952" s="35">
        <v>20.125216612063536</v>
      </c>
      <c r="BX952" s="35">
        <v>0.96459095130286543</v>
      </c>
      <c r="BY952" s="35">
        <v>3.0257198409182977</v>
      </c>
      <c r="BZ952" s="35">
        <v>1.9760965036298237</v>
      </c>
      <c r="CA952" s="35">
        <f t="shared" si="790"/>
        <v>26.091623907914524</v>
      </c>
      <c r="CB952" s="35">
        <f t="shared" si="791"/>
        <v>62.38532854367066</v>
      </c>
      <c r="CC952" s="22">
        <v>60</v>
      </c>
      <c r="CD952" s="23">
        <v>992577</v>
      </c>
      <c r="CE952" s="76">
        <f t="shared" si="771"/>
        <v>1731730.0851063831</v>
      </c>
      <c r="CF952" s="24">
        <v>13.6</v>
      </c>
      <c r="CG952" s="24">
        <v>18.899999999999999</v>
      </c>
      <c r="CH952" s="24">
        <v>-6.8</v>
      </c>
      <c r="CI952" s="24">
        <v>-1.7</v>
      </c>
      <c r="CJ952" s="24">
        <f t="shared" si="792"/>
        <v>-3.4512510785159622</v>
      </c>
      <c r="CK952" s="24">
        <v>1</v>
      </c>
      <c r="CL952" s="24">
        <f t="shared" si="793"/>
        <v>2.0301476932446834</v>
      </c>
      <c r="CM952" s="24">
        <v>-0.8</v>
      </c>
      <c r="CN952" s="19"/>
      <c r="CO952" s="19"/>
      <c r="CP952" s="19"/>
      <c r="CQ952" s="19"/>
      <c r="CR952" s="19"/>
      <c r="CS952" s="19"/>
      <c r="CT952" s="19"/>
      <c r="CU952" s="19"/>
      <c r="CV952" s="19"/>
      <c r="CW952" s="19"/>
      <c r="CX952" s="19"/>
      <c r="CY952" s="19"/>
      <c r="CZ952" s="77"/>
      <c r="DA952" s="19">
        <v>1</v>
      </c>
    </row>
    <row r="953" spans="1:105" x14ac:dyDescent="0.2">
      <c r="A953" s="75" t="s">
        <v>2452</v>
      </c>
      <c r="B953" s="19" t="s">
        <v>964</v>
      </c>
      <c r="C953" s="19" t="s">
        <v>964</v>
      </c>
      <c r="D953" s="19" t="s">
        <v>964</v>
      </c>
      <c r="E953" s="19" t="str">
        <f t="shared" si="783"/>
        <v xml:space="preserve">Gorges, Josh </v>
      </c>
      <c r="F953" s="19" t="s">
        <v>2855</v>
      </c>
      <c r="G953" s="19" t="s">
        <v>1524</v>
      </c>
      <c r="H953" s="19">
        <v>7</v>
      </c>
      <c r="I953" s="19">
        <v>0</v>
      </c>
      <c r="J953" s="19">
        <v>0</v>
      </c>
      <c r="K953" s="19">
        <f>I953+J953</f>
        <v>0</v>
      </c>
      <c r="L953" s="19">
        <v>-1</v>
      </c>
      <c r="M953" s="19">
        <v>0</v>
      </c>
      <c r="N953" s="19">
        <v>3</v>
      </c>
      <c r="O953" s="20">
        <f t="shared" si="784"/>
        <v>0</v>
      </c>
      <c r="P953" s="19">
        <v>119</v>
      </c>
      <c r="Q953" s="19">
        <v>0</v>
      </c>
      <c r="R953" s="19">
        <v>0</v>
      </c>
      <c r="S953" s="19">
        <v>0</v>
      </c>
      <c r="T953" s="19">
        <v>0</v>
      </c>
      <c r="U953" s="20">
        <f t="shared" si="785"/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f t="shared" si="794"/>
        <v>0</v>
      </c>
      <c r="AB953" s="19">
        <f t="shared" si="794"/>
        <v>0</v>
      </c>
      <c r="AC953" s="24">
        <f t="shared" si="751"/>
        <v>0</v>
      </c>
      <c r="AD953" s="24">
        <f t="shared" si="752"/>
        <v>0</v>
      </c>
      <c r="AE953" s="24">
        <f t="shared" si="753"/>
        <v>0</v>
      </c>
      <c r="AF953" s="24">
        <f t="shared" si="754"/>
        <v>0</v>
      </c>
      <c r="AG953" s="24">
        <f t="shared" si="755"/>
        <v>0</v>
      </c>
      <c r="AH953" s="24">
        <f t="shared" si="756"/>
        <v>0</v>
      </c>
      <c r="AI953" s="21">
        <f t="shared" si="757"/>
        <v>2.2608331588863302</v>
      </c>
      <c r="AJ953" s="21">
        <f t="shared" si="758"/>
        <v>0</v>
      </c>
      <c r="AK953" s="21">
        <f t="shared" si="759"/>
        <v>0</v>
      </c>
      <c r="AL953" s="21">
        <f t="shared" si="760"/>
        <v>3.0144442118484407</v>
      </c>
      <c r="AM953" s="21">
        <f t="shared" si="761"/>
        <v>0</v>
      </c>
      <c r="AN953" s="21">
        <f t="shared" si="762"/>
        <v>7.9646017699115053</v>
      </c>
      <c r="AO953" s="36">
        <v>79.61666666666666</v>
      </c>
      <c r="AP953" s="36">
        <v>0.13333333333333333</v>
      </c>
      <c r="AQ953" s="36">
        <v>7.5333333333333332</v>
      </c>
      <c r="AR953" s="36">
        <v>87.283333333333331</v>
      </c>
      <c r="AS953" s="19">
        <v>76</v>
      </c>
      <c r="AT953" s="19">
        <v>39</v>
      </c>
      <c r="AU953" s="19">
        <v>22</v>
      </c>
      <c r="AV953" s="19">
        <v>21</v>
      </c>
      <c r="AW953" s="19">
        <v>14</v>
      </c>
      <c r="AX953" s="24">
        <f t="shared" si="763"/>
        <v>52.243650945197629</v>
      </c>
      <c r="AY953" s="24">
        <f t="shared" si="764"/>
        <v>26.809241932404049</v>
      </c>
      <c r="AZ953" s="24">
        <f t="shared" si="765"/>
        <v>15.123162115715106</v>
      </c>
      <c r="BA953" s="24">
        <f t="shared" si="766"/>
        <v>14.435745655909873</v>
      </c>
      <c r="BB953" s="24">
        <f t="shared" si="767"/>
        <v>9.6238304372732486</v>
      </c>
      <c r="BC953" s="24">
        <f t="shared" si="768"/>
        <v>11.373809523809523</v>
      </c>
      <c r="BD953" s="24">
        <f t="shared" si="769"/>
        <v>1.0761904761904761</v>
      </c>
      <c r="BE953" s="24">
        <f t="shared" si="770"/>
        <v>1.9047619047619046E-2</v>
      </c>
      <c r="BF953" s="30">
        <v>3</v>
      </c>
      <c r="BG953" s="30">
        <v>0</v>
      </c>
      <c r="BH953" s="30">
        <v>0</v>
      </c>
      <c r="BI953" s="30">
        <v>3</v>
      </c>
      <c r="BJ953" s="30">
        <v>4</v>
      </c>
      <c r="BK953" s="30">
        <v>0</v>
      </c>
      <c r="BL953" s="30">
        <v>1</v>
      </c>
      <c r="BM953" s="30">
        <v>5</v>
      </c>
      <c r="BN953" s="35">
        <f t="shared" si="786"/>
        <v>1.1216257651592825</v>
      </c>
      <c r="BO953" s="35">
        <f t="shared" si="787"/>
        <v>25.700800423737618</v>
      </c>
      <c r="BP953" s="35">
        <v>-0.69485357620932886</v>
      </c>
      <c r="BQ953" s="35">
        <v>-5.2690029561533666E-3</v>
      </c>
      <c r="BR953" s="35">
        <v>-2.7722563896331154E-2</v>
      </c>
      <c r="BS953" s="35">
        <v>-1.8043004075159793E-2</v>
      </c>
      <c r="BT953" s="35">
        <v>0</v>
      </c>
      <c r="BU953" s="35">
        <f t="shared" si="788"/>
        <v>-0.74588814713697316</v>
      </c>
      <c r="BV953" s="35">
        <f t="shared" si="789"/>
        <v>-17.091192983852736</v>
      </c>
      <c r="BW953" s="35">
        <v>0.81326640560975372</v>
      </c>
      <c r="BX953" s="35">
        <v>3.0732817833088086E-3</v>
      </c>
      <c r="BY953" s="35">
        <v>0.1655850756141776</v>
      </c>
      <c r="BZ953" s="35">
        <v>0.88558914928901544</v>
      </c>
      <c r="CA953" s="35">
        <f t="shared" si="790"/>
        <v>1.8675139122962556</v>
      </c>
      <c r="CB953" s="35">
        <f t="shared" si="791"/>
        <v>42.791993407590354</v>
      </c>
      <c r="CC953" s="22"/>
      <c r="CD953" s="19"/>
      <c r="CE953" s="76">
        <f t="shared" si="771"/>
        <v>165000</v>
      </c>
      <c r="CF953" s="24">
        <v>1.7</v>
      </c>
      <c r="CG953" s="24">
        <v>2.2000000000000002</v>
      </c>
      <c r="CH953" s="24">
        <v>-0.6</v>
      </c>
      <c r="CI953" s="24">
        <v>-0.4</v>
      </c>
      <c r="CJ953" s="24">
        <f t="shared" si="792"/>
        <v>-8.4254870984728818</v>
      </c>
      <c r="CK953" s="24">
        <v>0</v>
      </c>
      <c r="CL953" s="24">
        <f t="shared" si="793"/>
        <v>0</v>
      </c>
      <c r="CM953" s="24">
        <v>-0.4</v>
      </c>
      <c r="CN953" s="19" t="s">
        <v>3257</v>
      </c>
      <c r="CO953" s="19" t="s">
        <v>3258</v>
      </c>
      <c r="CP953" s="19" t="s">
        <v>2433</v>
      </c>
      <c r="CQ953" s="19" t="s">
        <v>2400</v>
      </c>
      <c r="CR953" s="19">
        <v>73</v>
      </c>
      <c r="CS953" s="19">
        <v>195</v>
      </c>
      <c r="CT953" s="19">
        <v>26</v>
      </c>
      <c r="CU953" s="19" t="s">
        <v>3402</v>
      </c>
      <c r="CV953" s="19" t="s">
        <v>2382</v>
      </c>
      <c r="CW953" s="19">
        <v>0</v>
      </c>
      <c r="CX953" s="19">
        <v>0</v>
      </c>
      <c r="CY953" s="19">
        <v>0</v>
      </c>
      <c r="CZ953" s="77"/>
      <c r="DA953" s="19">
        <v>1</v>
      </c>
    </row>
    <row r="954" spans="1:105" x14ac:dyDescent="0.2">
      <c r="A954" s="25" t="s">
        <v>2452</v>
      </c>
      <c r="B954" s="10" t="s">
        <v>964</v>
      </c>
      <c r="C954" s="10" t="s">
        <v>964</v>
      </c>
      <c r="D954" s="10" t="s">
        <v>964</v>
      </c>
      <c r="E954" s="10" t="s">
        <v>2854</v>
      </c>
      <c r="F954" s="10" t="s">
        <v>2855</v>
      </c>
      <c r="G954" s="10" t="s">
        <v>1524</v>
      </c>
      <c r="H954" s="10">
        <v>54</v>
      </c>
      <c r="I954" s="10">
        <v>1</v>
      </c>
      <c r="J954" s="10">
        <v>3</v>
      </c>
      <c r="K954" s="10">
        <v>4</v>
      </c>
      <c r="L954" s="10">
        <v>-4</v>
      </c>
      <c r="M954" s="10">
        <v>26</v>
      </c>
      <c r="N954" s="10">
        <v>40</v>
      </c>
      <c r="O954" s="11">
        <v>2.5000000000000001E-2</v>
      </c>
      <c r="P954" s="10">
        <v>1330</v>
      </c>
      <c r="Q954" s="10">
        <v>0</v>
      </c>
      <c r="R954" s="10">
        <v>0</v>
      </c>
      <c r="S954" s="10">
        <v>0</v>
      </c>
      <c r="T954" s="10">
        <v>0</v>
      </c>
      <c r="U954" s="11">
        <v>0</v>
      </c>
      <c r="V954" s="41">
        <v>0</v>
      </c>
      <c r="W954" s="10">
        <v>0</v>
      </c>
      <c r="X954" s="10">
        <v>2</v>
      </c>
      <c r="Y954" s="10">
        <v>0</v>
      </c>
      <c r="Z954" s="10">
        <v>0</v>
      </c>
      <c r="AA954" s="10">
        <v>1</v>
      </c>
      <c r="AB954" s="10">
        <v>1</v>
      </c>
      <c r="AC954" s="13">
        <f t="shared" si="751"/>
        <v>0</v>
      </c>
      <c r="AD954" s="13">
        <f t="shared" si="752"/>
        <v>17.873100983020553</v>
      </c>
      <c r="AE954" s="13">
        <f t="shared" si="753"/>
        <v>0</v>
      </c>
      <c r="AF954" s="13">
        <f t="shared" si="754"/>
        <v>0</v>
      </c>
      <c r="AG954" s="13">
        <f t="shared" si="755"/>
        <v>1.5637216575449571</v>
      </c>
      <c r="AH954" s="13">
        <f t="shared" si="756"/>
        <v>1.5637216575449571</v>
      </c>
      <c r="AI954" s="29">
        <f t="shared" si="757"/>
        <v>1.7200938232994527</v>
      </c>
      <c r="AJ954" s="29">
        <f t="shared" si="758"/>
        <v>12.511170688114387</v>
      </c>
      <c r="AK954" s="29">
        <f t="shared" si="759"/>
        <v>0.48867893793777484</v>
      </c>
      <c r="AL954" s="29">
        <f t="shared" si="760"/>
        <v>2.111024237685692</v>
      </c>
      <c r="AM954" s="29">
        <f t="shared" si="761"/>
        <v>0</v>
      </c>
      <c r="AN954" s="29">
        <f t="shared" si="762"/>
        <v>8.307541944942173</v>
      </c>
      <c r="AO954" s="13">
        <v>767.4</v>
      </c>
      <c r="AP954" s="13">
        <v>33.57</v>
      </c>
      <c r="AQ954" s="13">
        <v>122.78</v>
      </c>
      <c r="AR954" s="13">
        <v>923.75</v>
      </c>
      <c r="AS954" s="41">
        <v>76</v>
      </c>
      <c r="AT954" s="41">
        <v>39</v>
      </c>
      <c r="AU954" s="41">
        <v>22</v>
      </c>
      <c r="AV954" s="41">
        <v>21</v>
      </c>
      <c r="AW954" s="41">
        <v>14</v>
      </c>
      <c r="AX954" s="13">
        <f t="shared" si="763"/>
        <v>4.9364005412719889</v>
      </c>
      <c r="AY954" s="13">
        <f t="shared" si="764"/>
        <v>2.533152909336942</v>
      </c>
      <c r="AZ954" s="13">
        <f t="shared" si="765"/>
        <v>1.4289580514208389</v>
      </c>
      <c r="BA954" s="13">
        <f t="shared" si="766"/>
        <v>1.3640054127198917</v>
      </c>
      <c r="BB954" s="13">
        <f t="shared" si="767"/>
        <v>0.90933694181326108</v>
      </c>
      <c r="BC954" s="13">
        <f t="shared" si="768"/>
        <v>14.21111111111111</v>
      </c>
      <c r="BD954" s="13">
        <f t="shared" si="769"/>
        <v>2.2737037037037036</v>
      </c>
      <c r="BE954" s="13">
        <f t="shared" si="770"/>
        <v>0.6216666666666667</v>
      </c>
      <c r="BF954" s="10">
        <v>22</v>
      </c>
      <c r="BG954" s="10">
        <v>7</v>
      </c>
      <c r="BH954" s="10">
        <v>1</v>
      </c>
      <c r="BI954" s="10">
        <v>30</v>
      </c>
      <c r="BJ954" s="10">
        <v>27</v>
      </c>
      <c r="BK954" s="10">
        <v>0</v>
      </c>
      <c r="BL954" s="10">
        <v>17</v>
      </c>
      <c r="BM954" s="10">
        <v>44</v>
      </c>
      <c r="BN954" s="39">
        <v>24.817</v>
      </c>
      <c r="BO954" s="39">
        <v>53.731000000000002</v>
      </c>
      <c r="BP954" s="13">
        <v>-3.1339999999999999</v>
      </c>
      <c r="BQ954" s="13">
        <v>0.21099999999999999</v>
      </c>
      <c r="BR954" s="13">
        <v>0.127</v>
      </c>
      <c r="BS954" s="13">
        <v>-0.34599999999999997</v>
      </c>
      <c r="BT954" s="13">
        <v>0</v>
      </c>
      <c r="BU954" s="39">
        <v>-3.1419999999999999</v>
      </c>
      <c r="BV954" s="39">
        <v>-6.8029999999999999</v>
      </c>
      <c r="BW954" s="13">
        <v>20.937999999999999</v>
      </c>
      <c r="BX954" s="13">
        <v>0.96799999999999997</v>
      </c>
      <c r="BY954" s="13">
        <v>3.1909999999999998</v>
      </c>
      <c r="BZ954" s="13">
        <v>2.8620000000000001</v>
      </c>
      <c r="CA954" s="39">
        <v>27.959</v>
      </c>
      <c r="CB954" s="39">
        <v>60.533999999999999</v>
      </c>
      <c r="CC954" s="16">
        <v>52</v>
      </c>
      <c r="CD954" s="12">
        <v>992577</v>
      </c>
      <c r="CE954" s="73">
        <f t="shared" si="771"/>
        <v>1507246.5555555555</v>
      </c>
      <c r="CF954" s="13">
        <v>15.3</v>
      </c>
      <c r="CG954" s="13">
        <v>21.1</v>
      </c>
      <c r="CH954" s="13">
        <v>-7.4</v>
      </c>
      <c r="CI954" s="17">
        <v>-1.5</v>
      </c>
      <c r="CJ954" s="13">
        <f t="shared" si="792"/>
        <v>-2.7775205999444501</v>
      </c>
      <c r="CK954" s="17">
        <v>0.9</v>
      </c>
      <c r="CL954" s="13">
        <f t="shared" si="793"/>
        <v>1.66651235996667</v>
      </c>
      <c r="CM954" s="13">
        <v>-0.7</v>
      </c>
      <c r="CN954" s="10" t="s">
        <v>3257</v>
      </c>
      <c r="CO954" s="10" t="s">
        <v>3258</v>
      </c>
      <c r="CP954" s="10" t="s">
        <v>2433</v>
      </c>
      <c r="CQ954" s="10" t="s">
        <v>2400</v>
      </c>
      <c r="CR954" s="10">
        <v>73</v>
      </c>
      <c r="CS954" s="10">
        <v>195</v>
      </c>
      <c r="CT954" s="10">
        <v>26</v>
      </c>
      <c r="CU954" s="10" t="s">
        <v>3402</v>
      </c>
      <c r="CV954" s="10" t="s">
        <v>2382</v>
      </c>
      <c r="CW954" s="10">
        <v>0</v>
      </c>
      <c r="CX954" s="10">
        <v>0</v>
      </c>
      <c r="CY954" s="10">
        <v>0</v>
      </c>
      <c r="CZ954" s="79"/>
      <c r="DA954" s="10">
        <v>2</v>
      </c>
    </row>
    <row r="955" spans="1:105" x14ac:dyDescent="0.2">
      <c r="A955" s="44" t="s">
        <v>2372</v>
      </c>
      <c r="B955" s="43" t="s">
        <v>964</v>
      </c>
      <c r="C955" s="43" t="s">
        <v>964</v>
      </c>
      <c r="D955" s="42" t="s">
        <v>964</v>
      </c>
      <c r="E955" s="42" t="str">
        <f t="shared" ref="E955:E986" si="795">CONCATENATE(RIGHT(F955,LEN(F955)-SEARCH(" ",F955)), ", ", LEFT(F955, SEARCH(" ", F955)))</f>
        <v xml:space="preserve">Gorges, Josh </v>
      </c>
      <c r="F955" s="42" t="s">
        <v>2855</v>
      </c>
      <c r="G955" s="45" t="s">
        <v>2374</v>
      </c>
      <c r="H955" s="43">
        <v>62</v>
      </c>
      <c r="I955" s="64">
        <v>0</v>
      </c>
      <c r="J955" s="64">
        <v>9</v>
      </c>
      <c r="K955" s="64">
        <v>9</v>
      </c>
      <c r="L955" s="43">
        <v>0</v>
      </c>
      <c r="M955">
        <v>32</v>
      </c>
      <c r="N955">
        <v>41</v>
      </c>
      <c r="O955" s="4">
        <f t="shared" ref="O955:O992" si="796">IF(N955=0,0,I955/N955)</f>
        <v>0</v>
      </c>
      <c r="Q955">
        <v>0</v>
      </c>
      <c r="R955">
        <v>0</v>
      </c>
      <c r="S955">
        <v>0</v>
      </c>
      <c r="T955">
        <v>0</v>
      </c>
      <c r="U955" s="4">
        <f t="shared" ref="U955:U992" si="797">IF(S955+T955=0,0,S955/(S955+T955))</f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9</v>
      </c>
      <c r="AC955" s="9">
        <f t="shared" si="751"/>
        <v>0</v>
      </c>
      <c r="AD955" s="9">
        <f t="shared" si="752"/>
        <v>0</v>
      </c>
      <c r="AE955" s="9">
        <f t="shared" si="753"/>
        <v>0</v>
      </c>
      <c r="AF955" s="9">
        <f t="shared" si="754"/>
        <v>0</v>
      </c>
      <c r="AG955" s="9">
        <f t="shared" si="755"/>
        <v>0</v>
      </c>
      <c r="AH955" s="9">
        <f t="shared" si="756"/>
        <v>11.781603970836896</v>
      </c>
      <c r="AI955" s="58">
        <f t="shared" si="757"/>
        <v>2.0290540171996874</v>
      </c>
      <c r="AJ955" s="58">
        <f t="shared" si="758"/>
        <v>0</v>
      </c>
      <c r="AK955" s="58">
        <f t="shared" si="759"/>
        <v>0.74642338793282181</v>
      </c>
      <c r="AL955" s="58">
        <f t="shared" si="760"/>
        <v>2.0945073725932257</v>
      </c>
      <c r="AM955" s="58">
        <f t="shared" si="761"/>
        <v>0</v>
      </c>
      <c r="AN955" s="58">
        <f t="shared" si="762"/>
        <v>3.7321169396641092</v>
      </c>
      <c r="AO955" s="56">
        <v>916.68333333333317</v>
      </c>
      <c r="AP955" s="56">
        <v>15.9</v>
      </c>
      <c r="AQ955" s="56">
        <v>80.38333333333334</v>
      </c>
      <c r="AR955" s="57">
        <f>SUM(AO955:AQ955)</f>
        <v>1012.9666666666665</v>
      </c>
      <c r="AS955">
        <v>101</v>
      </c>
      <c r="AT955">
        <v>76</v>
      </c>
      <c r="AU955">
        <v>27</v>
      </c>
      <c r="AV955">
        <v>31</v>
      </c>
      <c r="AW955">
        <v>18</v>
      </c>
      <c r="AX955" s="9">
        <f t="shared" si="763"/>
        <v>5.9824278521833572</v>
      </c>
      <c r="AY955" s="9">
        <f t="shared" si="764"/>
        <v>4.5016288788706449</v>
      </c>
      <c r="AZ955" s="9">
        <f t="shared" si="765"/>
        <v>1.5992628911777289</v>
      </c>
      <c r="BA955" s="9">
        <f t="shared" si="766"/>
        <v>1.8361907269077631</v>
      </c>
      <c r="BB955" s="9">
        <f t="shared" si="767"/>
        <v>1.0661752607851527</v>
      </c>
      <c r="BC955" s="33">
        <f t="shared" si="768"/>
        <v>14.785215053763439</v>
      </c>
      <c r="BD955" s="33">
        <f t="shared" si="769"/>
        <v>1.2965053763440861</v>
      </c>
      <c r="BE955" s="33">
        <f t="shared" si="770"/>
        <v>0.25645161290322582</v>
      </c>
      <c r="BF955" s="42">
        <f>BI955-BG955-BH955</f>
        <v>31</v>
      </c>
      <c r="BG955" s="43">
        <v>0</v>
      </c>
      <c r="BH955" s="43">
        <v>1</v>
      </c>
      <c r="BI955" s="43">
        <v>32</v>
      </c>
      <c r="BJ955" s="42">
        <f>BM955-BK955-BL955</f>
        <v>32</v>
      </c>
      <c r="BK955" s="43">
        <v>0</v>
      </c>
      <c r="BL955" s="43">
        <v>5</v>
      </c>
      <c r="BM955" s="43">
        <v>37</v>
      </c>
      <c r="BN955" s="34">
        <f t="shared" ref="BN955:BN994" si="798">BU955+CA955</f>
        <v>22.765104265698611</v>
      </c>
      <c r="BO955" s="34">
        <f t="shared" ref="BO955:BO994" si="799">BN955/AR955*2000</f>
        <v>44.947390698671121</v>
      </c>
      <c r="BP955" s="33">
        <v>0.64166273770801174</v>
      </c>
      <c r="BQ955" s="33">
        <v>-0.64071719647414271</v>
      </c>
      <c r="BR955" s="33">
        <v>-1.5039641652837219</v>
      </c>
      <c r="BS955" s="33">
        <v>-0.20953102561610762</v>
      </c>
      <c r="BT955" s="33">
        <v>0</v>
      </c>
      <c r="BU955" s="9">
        <f t="shared" ref="BU955:BU994" si="800">SUM(BP955:BT955)</f>
        <v>-1.7125496496659605</v>
      </c>
      <c r="BV955" s="34">
        <f t="shared" ref="BV955:BV994" si="801">BU955/AR955*2000</f>
        <v>-3.3812556839631989</v>
      </c>
      <c r="BW955" s="33">
        <v>16.151604280379743</v>
      </c>
      <c r="BX955" s="33">
        <v>0.29434925926020866</v>
      </c>
      <c r="BY955" s="33">
        <v>5.0250773460905434</v>
      </c>
      <c r="BZ955" s="33">
        <v>3.0066230296340746</v>
      </c>
      <c r="CA955" s="9">
        <f t="shared" ref="CA955:CA994" si="802">SUM(BW955:BZ955)</f>
        <v>24.47765391536457</v>
      </c>
      <c r="CB955" s="34">
        <f t="shared" ref="CB955:CB994" si="803">CA955/AR955*2000</f>
        <v>48.328646382634325</v>
      </c>
      <c r="CC955" s="47">
        <v>55.359081000000003</v>
      </c>
      <c r="CD955">
        <v>1464975</v>
      </c>
      <c r="CE955" s="68">
        <f t="shared" si="771"/>
        <v>1937547.5806451612</v>
      </c>
      <c r="CF955" s="62">
        <v>15.7</v>
      </c>
      <c r="CG955" s="62">
        <v>19.399999999999999</v>
      </c>
      <c r="CH955" s="62">
        <v>-2.6</v>
      </c>
      <c r="CI955" s="62">
        <v>-0.5</v>
      </c>
      <c r="CJ955" s="63">
        <f t="shared" si="792"/>
        <v>-0.90151002929907609</v>
      </c>
      <c r="CK955" s="62">
        <v>0.4</v>
      </c>
      <c r="CL955" s="63">
        <f t="shared" si="793"/>
        <v>0.72120802343926094</v>
      </c>
      <c r="CM955" s="62">
        <v>-0.1</v>
      </c>
      <c r="CN955" t="s">
        <v>2086</v>
      </c>
      <c r="CO955" t="s">
        <v>3258</v>
      </c>
      <c r="CP955" t="s">
        <v>2433</v>
      </c>
      <c r="CQ955" t="s">
        <v>2400</v>
      </c>
      <c r="CR955">
        <v>73</v>
      </c>
      <c r="CS955">
        <v>195</v>
      </c>
      <c r="CT955">
        <v>26</v>
      </c>
      <c r="CU955" t="s">
        <v>3402</v>
      </c>
      <c r="CZ955" s="72">
        <v>495000</v>
      </c>
      <c r="DA955">
        <v>0</v>
      </c>
    </row>
    <row r="956" spans="1:105" x14ac:dyDescent="0.2">
      <c r="A956" s="44" t="s">
        <v>2372</v>
      </c>
      <c r="B956" s="43"/>
      <c r="C956" s="43" t="s">
        <v>964</v>
      </c>
      <c r="D956" s="42" t="s">
        <v>964</v>
      </c>
      <c r="E956" s="42" t="str">
        <f t="shared" si="795"/>
        <v xml:space="preserve">Chipchura, Kyle </v>
      </c>
      <c r="F956" s="42" t="s">
        <v>2558</v>
      </c>
      <c r="G956" s="45" t="s">
        <v>2373</v>
      </c>
      <c r="H956" s="43">
        <v>36</v>
      </c>
      <c r="I956" s="64">
        <v>4</v>
      </c>
      <c r="J956" s="64">
        <v>7</v>
      </c>
      <c r="K956" s="64">
        <v>11</v>
      </c>
      <c r="L956" s="43">
        <v>-1</v>
      </c>
      <c r="M956">
        <v>10</v>
      </c>
      <c r="N956">
        <v>36</v>
      </c>
      <c r="O956" s="4">
        <f t="shared" si="796"/>
        <v>0.1111111111111111</v>
      </c>
      <c r="Q956">
        <v>0</v>
      </c>
      <c r="R956">
        <v>0</v>
      </c>
      <c r="S956">
        <v>139</v>
      </c>
      <c r="T956">
        <v>178</v>
      </c>
      <c r="U956" s="4">
        <f t="shared" si="797"/>
        <v>0.43848580441640378</v>
      </c>
      <c r="V956">
        <v>15.1</v>
      </c>
      <c r="W956">
        <v>0</v>
      </c>
      <c r="X956">
        <v>0</v>
      </c>
      <c r="Y956">
        <v>0</v>
      </c>
      <c r="Z956">
        <v>1</v>
      </c>
      <c r="AA956">
        <v>4</v>
      </c>
      <c r="AB956">
        <v>6</v>
      </c>
      <c r="AC956" s="9">
        <f t="shared" si="751"/>
        <v>0</v>
      </c>
      <c r="AD956" s="9">
        <f t="shared" si="752"/>
        <v>0</v>
      </c>
      <c r="AE956" s="9">
        <f t="shared" si="753"/>
        <v>0</v>
      </c>
      <c r="AF956" s="9">
        <f t="shared" si="754"/>
        <v>4.4171779141104288</v>
      </c>
      <c r="AG956" s="9">
        <f t="shared" si="755"/>
        <v>14.210292593871811</v>
      </c>
      <c r="AH956" s="9">
        <f t="shared" si="756"/>
        <v>21.315438890807712</v>
      </c>
      <c r="AI956" s="58">
        <f t="shared" si="757"/>
        <v>1.7762865742339762</v>
      </c>
      <c r="AJ956" s="58">
        <f t="shared" si="758"/>
        <v>16.43835616438356</v>
      </c>
      <c r="AK956" s="58">
        <f t="shared" si="759"/>
        <v>1.7668711656441716</v>
      </c>
      <c r="AL956" s="58">
        <f t="shared" si="760"/>
        <v>2.3091725465041693</v>
      </c>
      <c r="AM956" s="58">
        <f t="shared" si="761"/>
        <v>0</v>
      </c>
      <c r="AN956" s="58">
        <f t="shared" si="762"/>
        <v>7.0674846625766863</v>
      </c>
      <c r="AO956" s="56">
        <v>337.78333333333336</v>
      </c>
      <c r="AP956" s="56">
        <v>3.65</v>
      </c>
      <c r="AQ956" s="56">
        <v>67.916666666666671</v>
      </c>
      <c r="AR956" s="57">
        <f>SUM(AO956:AQ956)</f>
        <v>409.35</v>
      </c>
      <c r="AS956">
        <v>18</v>
      </c>
      <c r="AT956">
        <v>21</v>
      </c>
      <c r="AU956">
        <v>6</v>
      </c>
      <c r="AV956">
        <v>13</v>
      </c>
      <c r="AW956">
        <v>24</v>
      </c>
      <c r="AX956" s="9">
        <f t="shared" si="763"/>
        <v>2.6383290582630998</v>
      </c>
      <c r="AY956" s="9">
        <f t="shared" si="764"/>
        <v>3.0780505679736168</v>
      </c>
      <c r="AZ956" s="9">
        <f t="shared" si="765"/>
        <v>0.87944301942103331</v>
      </c>
      <c r="BA956" s="9">
        <f t="shared" si="766"/>
        <v>1.9054598754122389</v>
      </c>
      <c r="BB956" s="9">
        <f t="shared" si="767"/>
        <v>3.5177720776841332</v>
      </c>
      <c r="BC956" s="33">
        <f t="shared" si="768"/>
        <v>9.3828703703703713</v>
      </c>
      <c r="BD956" s="33">
        <f t="shared" si="769"/>
        <v>1.8865740740740742</v>
      </c>
      <c r="BE956" s="33">
        <f t="shared" si="770"/>
        <v>0.10138888888888889</v>
      </c>
      <c r="BF956" s="42">
        <f>BI956-BG956-BH956</f>
        <v>10</v>
      </c>
      <c r="BG956" s="43">
        <v>1</v>
      </c>
      <c r="BH956" s="43">
        <v>2</v>
      </c>
      <c r="BI956" s="43">
        <v>13</v>
      </c>
      <c r="BJ956" s="42">
        <f>BM956-BK956-BL956</f>
        <v>13</v>
      </c>
      <c r="BK956" s="43">
        <v>0</v>
      </c>
      <c r="BL956" s="43">
        <v>8</v>
      </c>
      <c r="BM956" s="43">
        <v>21</v>
      </c>
      <c r="BN956" s="34">
        <f t="shared" si="798"/>
        <v>10.98265251594103</v>
      </c>
      <c r="BO956" s="34">
        <f t="shared" si="799"/>
        <v>53.658983832617714</v>
      </c>
      <c r="BP956" s="33">
        <v>5.9572346670969143</v>
      </c>
      <c r="BQ956" s="33">
        <v>-0.20041401700875153</v>
      </c>
      <c r="BR956" s="33">
        <v>0.47206852916657155</v>
      </c>
      <c r="BS956" s="33">
        <v>0.19347625980628644</v>
      </c>
      <c r="BT956" s="33">
        <v>0</v>
      </c>
      <c r="BU956" s="9">
        <f t="shared" si="800"/>
        <v>6.4223654390610205</v>
      </c>
      <c r="BV956" s="34">
        <f t="shared" si="801"/>
        <v>31.378358075295079</v>
      </c>
      <c r="BW956" s="33">
        <v>1.8156555936009438</v>
      </c>
      <c r="BX956" s="33">
        <v>9.2223408904228595E-3</v>
      </c>
      <c r="BY956" s="33">
        <v>1.7940997563705432</v>
      </c>
      <c r="BZ956" s="33">
        <v>0.94130938601809866</v>
      </c>
      <c r="CA956" s="9">
        <f t="shared" si="802"/>
        <v>4.5602870768800088</v>
      </c>
      <c r="CB956" s="34">
        <f t="shared" si="803"/>
        <v>22.280625757322628</v>
      </c>
      <c r="CC956" s="47">
        <v>56.742592000000002</v>
      </c>
      <c r="CD956">
        <v>877218</v>
      </c>
      <c r="CE956" s="68">
        <f t="shared" si="771"/>
        <v>1998107.6666666667</v>
      </c>
      <c r="CF956" s="62">
        <v>7.9</v>
      </c>
      <c r="CG956" s="62">
        <v>10.1</v>
      </c>
      <c r="CH956" s="62">
        <v>-2.8</v>
      </c>
      <c r="CI956" s="62">
        <v>0.4</v>
      </c>
      <c r="CJ956" s="63">
        <f t="shared" si="792"/>
        <v>1.6634898631086465</v>
      </c>
      <c r="CK956" s="62">
        <v>0</v>
      </c>
      <c r="CL956" s="63">
        <f t="shared" si="793"/>
        <v>0</v>
      </c>
      <c r="CM956" s="62">
        <v>0.5</v>
      </c>
      <c r="CN956" t="s">
        <v>2128</v>
      </c>
      <c r="CO956" t="s">
        <v>2129</v>
      </c>
      <c r="CQ956" t="s">
        <v>2400</v>
      </c>
      <c r="CR956">
        <v>74</v>
      </c>
      <c r="CS956">
        <v>204</v>
      </c>
      <c r="CT956">
        <v>28</v>
      </c>
      <c r="CU956" t="s">
        <v>3402</v>
      </c>
      <c r="CV956" t="s">
        <v>3090</v>
      </c>
      <c r="CZ956" s="72">
        <v>942800</v>
      </c>
      <c r="DA956">
        <v>0</v>
      </c>
    </row>
    <row r="957" spans="1:105" x14ac:dyDescent="0.2">
      <c r="A957" s="38" t="s">
        <v>2452</v>
      </c>
      <c r="B957" t="s">
        <v>964</v>
      </c>
      <c r="C957" t="s">
        <v>964</v>
      </c>
      <c r="D957" t="s">
        <v>964</v>
      </c>
      <c r="E957" t="str">
        <f t="shared" si="795"/>
        <v xml:space="preserve">Dandenault, Mathieu </v>
      </c>
      <c r="F957" t="s">
        <v>2588</v>
      </c>
      <c r="G957" t="s">
        <v>1524</v>
      </c>
      <c r="H957">
        <v>68</v>
      </c>
      <c r="I957">
        <v>2</v>
      </c>
      <c r="J957">
        <v>6</v>
      </c>
      <c r="K957">
        <f>I957+J957</f>
        <v>8</v>
      </c>
      <c r="L957">
        <v>-8</v>
      </c>
      <c r="M957">
        <v>40</v>
      </c>
      <c r="N957">
        <v>54</v>
      </c>
      <c r="O957" s="4">
        <f t="shared" si="796"/>
        <v>3.7037037037037035E-2</v>
      </c>
      <c r="P957">
        <v>1508</v>
      </c>
      <c r="Q957">
        <v>0</v>
      </c>
      <c r="R957">
        <v>0</v>
      </c>
      <c r="S957">
        <v>0</v>
      </c>
      <c r="T957">
        <v>3</v>
      </c>
      <c r="U957" s="4">
        <f t="shared" si="797"/>
        <v>0</v>
      </c>
      <c r="V957" s="40">
        <v>0</v>
      </c>
      <c r="W957">
        <v>0</v>
      </c>
      <c r="X957">
        <v>0</v>
      </c>
      <c r="Y957">
        <v>0</v>
      </c>
      <c r="Z957">
        <v>0</v>
      </c>
      <c r="AA957">
        <f>I957-W957-Y957</f>
        <v>2</v>
      </c>
      <c r="AB957">
        <f>J957-X957-Z957</f>
        <v>6</v>
      </c>
      <c r="AC957" s="9">
        <f t="shared" si="751"/>
        <v>0</v>
      </c>
      <c r="AD957" s="9">
        <f t="shared" si="752"/>
        <v>0</v>
      </c>
      <c r="AE957" s="9">
        <f t="shared" si="753"/>
        <v>0</v>
      </c>
      <c r="AF957" s="9">
        <f t="shared" si="754"/>
        <v>0</v>
      </c>
      <c r="AG957" s="9">
        <f t="shared" si="755"/>
        <v>2.5281786579584957</v>
      </c>
      <c r="AH957" s="9">
        <f t="shared" si="756"/>
        <v>7.5845359738754867</v>
      </c>
      <c r="AI957" s="6">
        <f t="shared" si="757"/>
        <v>1.6433161276730224</v>
      </c>
      <c r="AJ957" s="6">
        <f t="shared" si="758"/>
        <v>5.4711246200607899</v>
      </c>
      <c r="AK957" s="6">
        <f t="shared" si="759"/>
        <v>0.88462956137117577</v>
      </c>
      <c r="AL957" s="6">
        <f t="shared" si="760"/>
        <v>2.2753607921626462</v>
      </c>
      <c r="AM957" s="6">
        <f t="shared" si="761"/>
        <v>0</v>
      </c>
      <c r="AN957" s="6">
        <f t="shared" si="762"/>
        <v>5.7500921489126426</v>
      </c>
      <c r="AO957" s="32">
        <v>949.3</v>
      </c>
      <c r="AP957" s="32">
        <v>10.966666666666667</v>
      </c>
      <c r="AQ957" s="32">
        <v>135.65</v>
      </c>
      <c r="AR957" s="32">
        <v>1095.9166666666667</v>
      </c>
      <c r="AS957" s="40">
        <v>111</v>
      </c>
      <c r="AT957" s="40">
        <v>77</v>
      </c>
      <c r="AU957" s="40">
        <v>18</v>
      </c>
      <c r="AV957" s="40">
        <v>58</v>
      </c>
      <c r="AW957" s="40">
        <v>23</v>
      </c>
      <c r="AX957" s="9">
        <f t="shared" si="763"/>
        <v>6.0771044027070182</v>
      </c>
      <c r="AY957" s="9">
        <f t="shared" si="764"/>
        <v>4.2156490000760396</v>
      </c>
      <c r="AZ957" s="9">
        <f t="shared" si="765"/>
        <v>0.98547638962816497</v>
      </c>
      <c r="BA957" s="9">
        <f t="shared" si="766"/>
        <v>3.1754239221351988</v>
      </c>
      <c r="BB957" s="9">
        <f t="shared" si="767"/>
        <v>1.2592198311915443</v>
      </c>
      <c r="BC957" s="9">
        <f t="shared" si="768"/>
        <v>13.960294117647058</v>
      </c>
      <c r="BD957" s="9">
        <f t="shared" si="769"/>
        <v>1.9948529411764706</v>
      </c>
      <c r="BE957" s="9">
        <f t="shared" si="770"/>
        <v>0.16127450980392158</v>
      </c>
      <c r="BF957" s="3">
        <v>26</v>
      </c>
      <c r="BG957" s="3">
        <v>1</v>
      </c>
      <c r="BH957" s="3">
        <v>2</v>
      </c>
      <c r="BI957" s="3">
        <v>29</v>
      </c>
      <c r="BJ957" s="3">
        <v>36</v>
      </c>
      <c r="BK957" s="3">
        <v>0</v>
      </c>
      <c r="BL957" s="3">
        <v>13</v>
      </c>
      <c r="BM957" s="3">
        <v>49</v>
      </c>
      <c r="BN957" s="34">
        <f t="shared" si="798"/>
        <v>25.139965552515164</v>
      </c>
      <c r="BO957" s="34">
        <f t="shared" si="799"/>
        <v>45.879337940868673</v>
      </c>
      <c r="BP957" s="34">
        <v>1.8149300112646951</v>
      </c>
      <c r="BQ957" s="34">
        <v>-0.43337549314361445</v>
      </c>
      <c r="BR957" s="34">
        <v>-0.34808042562597957</v>
      </c>
      <c r="BS957" s="34">
        <v>-0.32489382780470261</v>
      </c>
      <c r="BT957" s="34">
        <v>0</v>
      </c>
      <c r="BU957" s="34">
        <f t="shared" si="800"/>
        <v>0.70858026469039848</v>
      </c>
      <c r="BV957" s="34">
        <f t="shared" si="801"/>
        <v>1.2931280018682656</v>
      </c>
      <c r="BW957" s="34">
        <v>17.748142263339147</v>
      </c>
      <c r="BX957" s="34">
        <v>0.25277742667714947</v>
      </c>
      <c r="BY957" s="34">
        <v>6.0715264373621789</v>
      </c>
      <c r="BZ957" s="34">
        <v>0.35893916044628982</v>
      </c>
      <c r="CA957" s="34">
        <f t="shared" si="802"/>
        <v>24.431385287824767</v>
      </c>
      <c r="CB957" s="34">
        <f t="shared" si="803"/>
        <v>44.586209939000405</v>
      </c>
      <c r="CC957" s="15">
        <v>42</v>
      </c>
      <c r="CD957" s="7">
        <v>790941</v>
      </c>
      <c r="CE957" s="68">
        <f t="shared" si="771"/>
        <v>953781.79411764699</v>
      </c>
      <c r="CF957" s="9">
        <v>16.7</v>
      </c>
      <c r="CG957" s="9">
        <v>22.5</v>
      </c>
      <c r="CH957" s="9">
        <v>-5</v>
      </c>
      <c r="CI957" s="9">
        <v>-1</v>
      </c>
      <c r="CJ957" s="9">
        <f t="shared" si="792"/>
        <v>-1.6096147655327824</v>
      </c>
      <c r="CK957" s="9">
        <v>0.1</v>
      </c>
      <c r="CL957" s="9">
        <f t="shared" si="793"/>
        <v>0.16096147655327825</v>
      </c>
      <c r="CM957" s="9">
        <v>-0.9</v>
      </c>
      <c r="CN957" t="s">
        <v>1262</v>
      </c>
      <c r="CO957" t="s">
        <v>3425</v>
      </c>
      <c r="CP957" t="s">
        <v>2399</v>
      </c>
      <c r="CQ957" t="s">
        <v>2400</v>
      </c>
      <c r="CR957">
        <v>72</v>
      </c>
      <c r="CS957">
        <v>215</v>
      </c>
      <c r="CT957">
        <v>25</v>
      </c>
      <c r="CU957" t="s">
        <v>3401</v>
      </c>
      <c r="CV957" t="s">
        <v>2382</v>
      </c>
      <c r="CW957">
        <v>0</v>
      </c>
      <c r="CX957">
        <v>0</v>
      </c>
      <c r="CY957">
        <v>0</v>
      </c>
      <c r="CZ957" s="70"/>
      <c r="DA957">
        <v>0</v>
      </c>
    </row>
    <row r="958" spans="1:105" x14ac:dyDescent="0.2">
      <c r="A958" s="44" t="s">
        <v>2372</v>
      </c>
      <c r="B958" s="43" t="s">
        <v>964</v>
      </c>
      <c r="C958" s="43" t="s">
        <v>964</v>
      </c>
      <c r="D958" s="42" t="s">
        <v>964</v>
      </c>
      <c r="E958" s="42" t="str">
        <f t="shared" si="795"/>
        <v xml:space="preserve">Dandenault, Mathieu </v>
      </c>
      <c r="F958" s="42" t="s">
        <v>2588</v>
      </c>
      <c r="G958" s="45" t="s">
        <v>1528</v>
      </c>
      <c r="H958" s="43">
        <v>61</v>
      </c>
      <c r="I958" s="64">
        <v>9</v>
      </c>
      <c r="J958" s="64">
        <v>5</v>
      </c>
      <c r="K958" s="64">
        <v>14</v>
      </c>
      <c r="L958" s="43">
        <v>-11</v>
      </c>
      <c r="M958">
        <v>34</v>
      </c>
      <c r="N958">
        <v>69</v>
      </c>
      <c r="O958" s="4">
        <f t="shared" si="796"/>
        <v>0.13043478260869565</v>
      </c>
      <c r="Q958">
        <v>0</v>
      </c>
      <c r="R958">
        <v>0</v>
      </c>
      <c r="S958">
        <v>0</v>
      </c>
      <c r="T958">
        <v>1</v>
      </c>
      <c r="U958" s="4">
        <f t="shared" si="797"/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8</v>
      </c>
      <c r="AB958">
        <v>5</v>
      </c>
      <c r="AC958" s="9">
        <f t="shared" si="751"/>
        <v>0</v>
      </c>
      <c r="AD958" s="9">
        <f t="shared" si="752"/>
        <v>0</v>
      </c>
      <c r="AE958" s="9">
        <f t="shared" si="753"/>
        <v>4.6142014867982573</v>
      </c>
      <c r="AF958" s="9">
        <f t="shared" si="754"/>
        <v>0</v>
      </c>
      <c r="AG958" s="9">
        <f t="shared" si="755"/>
        <v>15.724386448636402</v>
      </c>
      <c r="AH958" s="9">
        <f t="shared" si="756"/>
        <v>9.8277415303977502</v>
      </c>
      <c r="AI958" s="58">
        <f t="shared" si="757"/>
        <v>1.6707160601676176</v>
      </c>
      <c r="AJ958" s="58">
        <f t="shared" si="758"/>
        <v>16.289592760180994</v>
      </c>
      <c r="AK958" s="58">
        <f t="shared" si="759"/>
        <v>0.92284029735965145</v>
      </c>
      <c r="AL958" s="58">
        <f t="shared" si="760"/>
        <v>2.8500450438153475</v>
      </c>
      <c r="AM958" s="58">
        <f t="shared" si="761"/>
        <v>0</v>
      </c>
      <c r="AN958" s="58">
        <f t="shared" si="762"/>
        <v>6.4598820815175593</v>
      </c>
      <c r="AO958" s="56">
        <v>610.51666666666665</v>
      </c>
      <c r="AP958" s="56">
        <v>3.6833333333333336</v>
      </c>
      <c r="AQ958" s="56">
        <v>65.016666666666666</v>
      </c>
      <c r="AR958" s="57">
        <f>SUM(AO958:AQ958)</f>
        <v>679.21666666666658</v>
      </c>
      <c r="AS958">
        <v>26</v>
      </c>
      <c r="AT958">
        <v>70</v>
      </c>
      <c r="AU958">
        <v>30</v>
      </c>
      <c r="AV958">
        <v>19</v>
      </c>
      <c r="AW958">
        <v>17</v>
      </c>
      <c r="AX958" s="9">
        <f t="shared" si="763"/>
        <v>2.2967634284592546</v>
      </c>
      <c r="AY958" s="9">
        <f t="shared" si="764"/>
        <v>6.1835938458518394</v>
      </c>
      <c r="AZ958" s="9">
        <f t="shared" si="765"/>
        <v>2.6501116482222171</v>
      </c>
      <c r="BA958" s="9">
        <f t="shared" si="766"/>
        <v>1.6784040438740708</v>
      </c>
      <c r="BB958" s="9">
        <f t="shared" si="767"/>
        <v>1.5017299339925896</v>
      </c>
      <c r="BC958" s="33">
        <f t="shared" si="768"/>
        <v>10.008469945355191</v>
      </c>
      <c r="BD958" s="33">
        <f t="shared" si="769"/>
        <v>1.0658469945355191</v>
      </c>
      <c r="BE958" s="33">
        <f t="shared" si="770"/>
        <v>6.0382513661202189E-2</v>
      </c>
      <c r="BF958" s="42">
        <f>BI958-BG958-BH958</f>
        <v>17</v>
      </c>
      <c r="BG958" s="43">
        <v>1</v>
      </c>
      <c r="BH958" s="43">
        <v>1</v>
      </c>
      <c r="BI958" s="43">
        <v>19</v>
      </c>
      <c r="BJ958" s="42">
        <f>BM958-BK958-BL958</f>
        <v>29</v>
      </c>
      <c r="BK958" s="43">
        <v>0</v>
      </c>
      <c r="BL958" s="43">
        <v>7</v>
      </c>
      <c r="BM958" s="43">
        <v>36</v>
      </c>
      <c r="BN958" s="34">
        <f t="shared" si="798"/>
        <v>8.8656678296386389</v>
      </c>
      <c r="BO958" s="34">
        <f t="shared" si="799"/>
        <v>26.105566205104822</v>
      </c>
      <c r="BP958" s="33">
        <v>7.1310369333746069</v>
      </c>
      <c r="BQ958" s="33">
        <v>-0.20224428200426528</v>
      </c>
      <c r="BR958" s="33">
        <v>-3.6335594125881014</v>
      </c>
      <c r="BS958" s="33">
        <v>1.4518418243889621</v>
      </c>
      <c r="BT958" s="33">
        <v>0</v>
      </c>
      <c r="BU958" s="9">
        <f t="shared" si="800"/>
        <v>4.7470750631712022</v>
      </c>
      <c r="BV958" s="34">
        <f t="shared" si="801"/>
        <v>13.978087688772467</v>
      </c>
      <c r="BW958" s="33">
        <v>2.3485896015425602</v>
      </c>
      <c r="BX958" s="33">
        <v>9.3065631816595974E-3</v>
      </c>
      <c r="BY958" s="33">
        <v>2.0259965889367391</v>
      </c>
      <c r="BZ958" s="33">
        <v>-0.26529998719352094</v>
      </c>
      <c r="CA958" s="9">
        <f t="shared" si="802"/>
        <v>4.1185927664674375</v>
      </c>
      <c r="CB958" s="34">
        <f t="shared" si="803"/>
        <v>12.127478516332358</v>
      </c>
      <c r="CC958" s="47">
        <v>43.946598000000002</v>
      </c>
      <c r="CD958">
        <v>1089137</v>
      </c>
      <c r="CE958" s="68">
        <f t="shared" si="771"/>
        <v>1464085.8032786886</v>
      </c>
      <c r="CF958" s="62">
        <v>13.7</v>
      </c>
      <c r="CG958" s="62">
        <v>15.4</v>
      </c>
      <c r="CH958" s="62">
        <v>-13.3</v>
      </c>
      <c r="CI958" s="62">
        <v>-0.5</v>
      </c>
      <c r="CJ958" s="63">
        <f t="shared" si="792"/>
        <v>-1.3370473537604457</v>
      </c>
      <c r="CK958" s="62">
        <v>-1.5</v>
      </c>
      <c r="CL958" s="63">
        <f t="shared" si="793"/>
        <v>-4.0111420612813369</v>
      </c>
      <c r="CM958" s="62">
        <v>-2</v>
      </c>
      <c r="CN958" t="s">
        <v>2203</v>
      </c>
      <c r="CO958" t="s">
        <v>3425</v>
      </c>
      <c r="CP958" t="s">
        <v>2399</v>
      </c>
      <c r="CQ958" t="s">
        <v>2400</v>
      </c>
      <c r="CR958">
        <v>72</v>
      </c>
      <c r="CS958">
        <v>204</v>
      </c>
      <c r="CT958">
        <v>25</v>
      </c>
      <c r="CU958" t="s">
        <v>3401</v>
      </c>
      <c r="CZ958" s="72">
        <v>1725000</v>
      </c>
      <c r="DA958">
        <v>0</v>
      </c>
    </row>
    <row r="959" spans="1:105" x14ac:dyDescent="0.2">
      <c r="A959" s="44" t="s">
        <v>2372</v>
      </c>
      <c r="B959" s="43"/>
      <c r="C959" s="43" t="s">
        <v>964</v>
      </c>
      <c r="D959" s="42" t="s">
        <v>964</v>
      </c>
      <c r="E959" s="42" t="str">
        <f t="shared" si="795"/>
        <v xml:space="preserve">D'Agostini, Matt </v>
      </c>
      <c r="F959" s="42" t="s">
        <v>2585</v>
      </c>
      <c r="G959" s="45" t="s">
        <v>1528</v>
      </c>
      <c r="H959" s="43">
        <v>1</v>
      </c>
      <c r="I959" s="64">
        <v>0</v>
      </c>
      <c r="J959" s="64">
        <v>0</v>
      </c>
      <c r="K959" s="64">
        <v>0</v>
      </c>
      <c r="L959" s="43">
        <v>0</v>
      </c>
      <c r="M959">
        <v>2</v>
      </c>
      <c r="N959">
        <v>0</v>
      </c>
      <c r="O959" s="4">
        <f t="shared" si="796"/>
        <v>0</v>
      </c>
      <c r="Q959">
        <v>0</v>
      </c>
      <c r="R959">
        <v>0</v>
      </c>
      <c r="S959">
        <v>0</v>
      </c>
      <c r="T959">
        <v>0</v>
      </c>
      <c r="U959" s="4">
        <f t="shared" si="797"/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s="9">
        <f t="shared" si="751"/>
        <v>0</v>
      </c>
      <c r="AD959" s="9">
        <f t="shared" si="752"/>
        <v>0</v>
      </c>
      <c r="AE959" s="9">
        <f t="shared" si="753"/>
        <v>0</v>
      </c>
      <c r="AF959" s="9">
        <f t="shared" si="754"/>
        <v>0</v>
      </c>
      <c r="AG959" s="9">
        <f t="shared" si="755"/>
        <v>0</v>
      </c>
      <c r="AH959" s="9">
        <f t="shared" si="756"/>
        <v>0</v>
      </c>
      <c r="AI959" s="58">
        <f t="shared" si="757"/>
        <v>0</v>
      </c>
      <c r="AJ959" s="58">
        <f t="shared" si="758"/>
        <v>0</v>
      </c>
      <c r="AK959" s="58">
        <f t="shared" si="759"/>
        <v>0</v>
      </c>
      <c r="AL959" s="58">
        <f t="shared" si="760"/>
        <v>0</v>
      </c>
      <c r="AM959" s="58">
        <f t="shared" si="761"/>
        <v>0</v>
      </c>
      <c r="AN959" s="58">
        <f t="shared" si="762"/>
        <v>0</v>
      </c>
      <c r="AO959" s="56">
        <v>7.8333333333333339</v>
      </c>
      <c r="AP959" s="56">
        <v>0.98333333333333339</v>
      </c>
      <c r="AQ959" s="56">
        <v>0</v>
      </c>
      <c r="AR959" s="57">
        <f>SUM(AO959:AQ959)</f>
        <v>8.8166666666666664</v>
      </c>
      <c r="AS959">
        <v>0</v>
      </c>
      <c r="AT959">
        <v>1</v>
      </c>
      <c r="AU959">
        <v>0</v>
      </c>
      <c r="AV959">
        <v>0</v>
      </c>
      <c r="AW959">
        <v>1</v>
      </c>
      <c r="AX959" s="9">
        <f t="shared" si="763"/>
        <v>0</v>
      </c>
      <c r="AY959" s="9">
        <f t="shared" si="764"/>
        <v>6.8052930056710776</v>
      </c>
      <c r="AZ959" s="9">
        <f t="shared" si="765"/>
        <v>0</v>
      </c>
      <c r="BA959" s="9">
        <f t="shared" si="766"/>
        <v>0</v>
      </c>
      <c r="BB959" s="9">
        <f t="shared" si="767"/>
        <v>6.8052930056710776</v>
      </c>
      <c r="BC959" s="33">
        <f t="shared" si="768"/>
        <v>7.8333333333333339</v>
      </c>
      <c r="BD959" s="33">
        <f t="shared" si="769"/>
        <v>0</v>
      </c>
      <c r="BE959" s="33">
        <f t="shared" si="770"/>
        <v>0.98333333333333339</v>
      </c>
      <c r="BF959" s="42">
        <f>BI959-BG959-BH959</f>
        <v>0</v>
      </c>
      <c r="BG959" s="43">
        <v>0</v>
      </c>
      <c r="BH959" s="43">
        <v>0</v>
      </c>
      <c r="BI959" s="43">
        <v>0</v>
      </c>
      <c r="BJ959" s="42">
        <f>BM959-BK959-BL959</f>
        <v>0</v>
      </c>
      <c r="BK959" s="43">
        <v>0</v>
      </c>
      <c r="BL959" s="43">
        <v>0</v>
      </c>
      <c r="BM959" s="43">
        <v>0</v>
      </c>
      <c r="BN959" s="34">
        <f t="shared" si="798"/>
        <v>-0.60431309989290538</v>
      </c>
      <c r="BO959" s="34">
        <f t="shared" si="799"/>
        <v>-137.08425706455321</v>
      </c>
      <c r="BP959" s="33">
        <v>-0.19155995515807456</v>
      </c>
      <c r="BQ959" s="33">
        <v>-5.399281736765453E-2</v>
      </c>
      <c r="BR959" s="33">
        <v>-6.5377761361030018E-2</v>
      </c>
      <c r="BS959" s="33">
        <v>0</v>
      </c>
      <c r="BT959" s="33">
        <v>0</v>
      </c>
      <c r="BU959" s="9">
        <f t="shared" si="800"/>
        <v>-0.31093053388675912</v>
      </c>
      <c r="BV959" s="34">
        <f t="shared" si="801"/>
        <v>-70.532446250304531</v>
      </c>
      <c r="BW959" s="33">
        <v>0.12406608234832713</v>
      </c>
      <c r="BX959" s="33">
        <v>2.4845575914837839E-3</v>
      </c>
      <c r="BY959" s="33">
        <v>0</v>
      </c>
      <c r="BZ959" s="33">
        <v>-0.41993320594595712</v>
      </c>
      <c r="CA959" s="9">
        <f t="shared" si="802"/>
        <v>-0.29338256600614621</v>
      </c>
      <c r="CB959" s="34">
        <f t="shared" si="803"/>
        <v>-66.551810814248668</v>
      </c>
      <c r="CE959" s="68">
        <f t="shared" si="771"/>
        <v>165000</v>
      </c>
      <c r="CF959" s="62">
        <v>0.1</v>
      </c>
      <c r="CG959" s="62">
        <v>0.1</v>
      </c>
      <c r="CH959" s="62">
        <v>0</v>
      </c>
      <c r="CI959" s="62">
        <v>0</v>
      </c>
      <c r="CJ959" s="63">
        <f t="shared" si="792"/>
        <v>0</v>
      </c>
      <c r="CK959" s="62">
        <v>0</v>
      </c>
      <c r="CL959" s="63">
        <f t="shared" si="793"/>
        <v>0</v>
      </c>
      <c r="CM959" s="62">
        <v>0</v>
      </c>
      <c r="CN959" t="s">
        <v>2212</v>
      </c>
      <c r="CO959" t="s">
        <v>28</v>
      </c>
      <c r="CP959" t="s">
        <v>2427</v>
      </c>
      <c r="CQ959" t="s">
        <v>2400</v>
      </c>
      <c r="CR959">
        <v>72</v>
      </c>
      <c r="CS959">
        <v>201</v>
      </c>
      <c r="CT959">
        <v>36</v>
      </c>
      <c r="CU959" t="s">
        <v>3401</v>
      </c>
      <c r="CV959" t="s">
        <v>3090</v>
      </c>
      <c r="CZ959" s="72">
        <v>500000</v>
      </c>
      <c r="DA959">
        <v>0</v>
      </c>
    </row>
    <row r="960" spans="1:105" x14ac:dyDescent="0.2">
      <c r="A960" s="38" t="s">
        <v>2452</v>
      </c>
      <c r="B960" t="s">
        <v>964</v>
      </c>
      <c r="C960" t="s">
        <v>964</v>
      </c>
      <c r="D960" s="82" t="s">
        <v>964</v>
      </c>
      <c r="E960" t="str">
        <f t="shared" si="795"/>
        <v xml:space="preserve">Lapierre, Maxim </v>
      </c>
      <c r="F960" t="s">
        <v>278</v>
      </c>
      <c r="G960" t="s">
        <v>1537</v>
      </c>
      <c r="H960">
        <v>46</v>
      </c>
      <c r="I960">
        <v>6</v>
      </c>
      <c r="J960">
        <v>6</v>
      </c>
      <c r="K960">
        <f>I960+J960</f>
        <v>12</v>
      </c>
      <c r="L960">
        <v>-7</v>
      </c>
      <c r="M960">
        <v>24</v>
      </c>
      <c r="N960">
        <v>82</v>
      </c>
      <c r="O960" s="4">
        <f t="shared" si="796"/>
        <v>7.3170731707317069E-2</v>
      </c>
      <c r="P960">
        <v>700</v>
      </c>
      <c r="Q960">
        <v>2</v>
      </c>
      <c r="R960">
        <v>0</v>
      </c>
      <c r="S960">
        <v>192</v>
      </c>
      <c r="T960">
        <v>233</v>
      </c>
      <c r="U960" s="4">
        <f t="shared" si="797"/>
        <v>0.45176470588235296</v>
      </c>
      <c r="V960" s="40">
        <v>15.3</v>
      </c>
      <c r="W960">
        <v>0</v>
      </c>
      <c r="X960">
        <v>0</v>
      </c>
      <c r="Y960">
        <v>1</v>
      </c>
      <c r="Z960">
        <v>0</v>
      </c>
      <c r="AA960">
        <f>I960-W960-Y960</f>
        <v>5</v>
      </c>
      <c r="AB960">
        <f>J960-X960-Z960</f>
        <v>6</v>
      </c>
      <c r="AC960" s="9">
        <f t="shared" si="751"/>
        <v>0</v>
      </c>
      <c r="AD960" s="9">
        <f t="shared" si="752"/>
        <v>0</v>
      </c>
      <c r="AE960" s="9">
        <f t="shared" si="753"/>
        <v>4.4160942100098133</v>
      </c>
      <c r="AF960" s="9">
        <f t="shared" si="754"/>
        <v>0</v>
      </c>
      <c r="AG960" s="9">
        <f t="shared" si="755"/>
        <v>13.239674892427642</v>
      </c>
      <c r="AH960" s="9">
        <f t="shared" si="756"/>
        <v>15.887609870913172</v>
      </c>
      <c r="AI960" s="6">
        <f t="shared" si="757"/>
        <v>2.2507447317126994</v>
      </c>
      <c r="AJ960" s="6">
        <f t="shared" si="758"/>
        <v>0</v>
      </c>
      <c r="AK960" s="6">
        <f t="shared" si="759"/>
        <v>0.88321884200196266</v>
      </c>
      <c r="AL960" s="6">
        <f t="shared" si="760"/>
        <v>3.4423154720311873</v>
      </c>
      <c r="AM960" s="6">
        <f t="shared" si="761"/>
        <v>0</v>
      </c>
      <c r="AN960" s="6">
        <f t="shared" si="762"/>
        <v>7.9489695780176639</v>
      </c>
      <c r="AO960" s="32">
        <v>453.18333333333328</v>
      </c>
      <c r="AP960" s="32">
        <v>4.0999999999999996</v>
      </c>
      <c r="AQ960" s="32">
        <v>67.933333333333337</v>
      </c>
      <c r="AR960" s="32">
        <v>525.21666666666658</v>
      </c>
      <c r="AS960" s="40">
        <v>29</v>
      </c>
      <c r="AT960" s="40">
        <v>109</v>
      </c>
      <c r="AU960" s="40">
        <v>27</v>
      </c>
      <c r="AV960" s="40">
        <v>13</v>
      </c>
      <c r="AW960" s="40">
        <v>13</v>
      </c>
      <c r="AX960" s="9">
        <f t="shared" si="763"/>
        <v>3.3129184780884087</v>
      </c>
      <c r="AY960" s="9">
        <f t="shared" si="764"/>
        <v>12.452003934884019</v>
      </c>
      <c r="AZ960" s="9">
        <f t="shared" si="765"/>
        <v>3.0844413416685184</v>
      </c>
      <c r="BA960" s="9">
        <f t="shared" si="766"/>
        <v>1.4851013867292866</v>
      </c>
      <c r="BB960" s="9">
        <f t="shared" si="767"/>
        <v>1.4851013867292866</v>
      </c>
      <c r="BC960" s="9">
        <f t="shared" si="768"/>
        <v>9.8518115942028981</v>
      </c>
      <c r="BD960" s="9">
        <f t="shared" si="769"/>
        <v>1.4768115942028985</v>
      </c>
      <c r="BE960" s="9">
        <f t="shared" si="770"/>
        <v>8.9130434782608695E-2</v>
      </c>
      <c r="BF960" s="3">
        <v>17</v>
      </c>
      <c r="BG960" s="3">
        <v>0</v>
      </c>
      <c r="BH960" s="3">
        <v>1</v>
      </c>
      <c r="BI960" s="3">
        <v>18</v>
      </c>
      <c r="BJ960" s="3">
        <v>26</v>
      </c>
      <c r="BK960" s="3">
        <v>0</v>
      </c>
      <c r="BL960" s="3">
        <v>9</v>
      </c>
      <c r="BM960" s="3">
        <v>35</v>
      </c>
      <c r="BN960" s="34">
        <f t="shared" si="798"/>
        <v>8.2608512895779356</v>
      </c>
      <c r="BO960" s="34">
        <f t="shared" si="799"/>
        <v>31.456927450555401</v>
      </c>
      <c r="BP960" s="34">
        <v>5.7602562100676655</v>
      </c>
      <c r="BQ960" s="34">
        <v>-0.23607405885136126</v>
      </c>
      <c r="BR960" s="34">
        <v>-0.16681710064255936</v>
      </c>
      <c r="BS960" s="34">
        <v>1.7779989146342734</v>
      </c>
      <c r="BT960" s="34">
        <v>0</v>
      </c>
      <c r="BU960" s="34">
        <f t="shared" si="800"/>
        <v>7.1353639652080183</v>
      </c>
      <c r="BV960" s="34">
        <f t="shared" si="801"/>
        <v>27.171125434740024</v>
      </c>
      <c r="BW960" s="34">
        <v>0.98139992474253279</v>
      </c>
      <c r="BX960" s="34">
        <v>1.0865414826529899E-2</v>
      </c>
      <c r="BY960" s="34">
        <v>1.2605313633382738</v>
      </c>
      <c r="BZ960" s="34">
        <v>-1.1273093785374184</v>
      </c>
      <c r="CA960" s="34">
        <f t="shared" si="802"/>
        <v>1.1254873243699179</v>
      </c>
      <c r="CB960" s="34">
        <f t="shared" si="803"/>
        <v>4.285802015815384</v>
      </c>
      <c r="CC960" s="15">
        <v>44</v>
      </c>
      <c r="CD960" s="7">
        <v>216466</v>
      </c>
      <c r="CE960" s="68">
        <f t="shared" si="771"/>
        <v>385874.17391304346</v>
      </c>
      <c r="CF960" s="9">
        <v>11.7</v>
      </c>
      <c r="CG960" s="9">
        <v>14</v>
      </c>
      <c r="CH960" s="9">
        <v>-5</v>
      </c>
      <c r="CI960" s="9">
        <v>-1</v>
      </c>
      <c r="CJ960" s="9">
        <f t="shared" si="792"/>
        <v>-3.3486814566764336</v>
      </c>
      <c r="CK960" s="9">
        <v>0</v>
      </c>
      <c r="CL960" s="9">
        <f t="shared" si="793"/>
        <v>0</v>
      </c>
      <c r="CM960" s="9">
        <v>-0.9</v>
      </c>
      <c r="CN960" t="s">
        <v>16</v>
      </c>
      <c r="CO960" t="s">
        <v>17</v>
      </c>
      <c r="CP960" t="s">
        <v>2399</v>
      </c>
      <c r="CQ960" t="s">
        <v>2400</v>
      </c>
      <c r="CR960">
        <v>74</v>
      </c>
      <c r="CS960">
        <v>197</v>
      </c>
      <c r="CU960" t="s">
        <v>3401</v>
      </c>
      <c r="CV960" t="s">
        <v>3090</v>
      </c>
      <c r="CW960">
        <v>0</v>
      </c>
      <c r="CX960">
        <v>0</v>
      </c>
      <c r="CY960">
        <v>0</v>
      </c>
      <c r="CZ960" s="70"/>
      <c r="DA960">
        <v>0</v>
      </c>
    </row>
    <row r="961" spans="1:105" x14ac:dyDescent="0.2">
      <c r="A961" s="44" t="s">
        <v>2372</v>
      </c>
      <c r="B961" s="43" t="s">
        <v>964</v>
      </c>
      <c r="C961" s="43" t="s">
        <v>964</v>
      </c>
      <c r="D961" s="82" t="s">
        <v>964</v>
      </c>
      <c r="E961" s="42" t="str">
        <f t="shared" si="795"/>
        <v xml:space="preserve">Lapierre, Maxim </v>
      </c>
      <c r="F961" s="42" t="s">
        <v>278</v>
      </c>
      <c r="G961" s="45" t="s">
        <v>2373</v>
      </c>
      <c r="H961" s="43">
        <v>53</v>
      </c>
      <c r="I961" s="64">
        <v>7</v>
      </c>
      <c r="J961" s="64">
        <v>11</v>
      </c>
      <c r="K961" s="64">
        <v>18</v>
      </c>
      <c r="L961" s="43">
        <v>5</v>
      </c>
      <c r="M961">
        <v>60</v>
      </c>
      <c r="N961">
        <v>68</v>
      </c>
      <c r="O961" s="4">
        <f t="shared" si="796"/>
        <v>0.10294117647058823</v>
      </c>
      <c r="Q961">
        <v>0</v>
      </c>
      <c r="R961">
        <v>0</v>
      </c>
      <c r="S961">
        <v>259</v>
      </c>
      <c r="T961">
        <v>268</v>
      </c>
      <c r="U961" s="4">
        <f t="shared" si="797"/>
        <v>0.49146110056925996</v>
      </c>
      <c r="V961">
        <v>17.2</v>
      </c>
      <c r="W961">
        <v>0</v>
      </c>
      <c r="X961">
        <v>0</v>
      </c>
      <c r="Y961">
        <v>0</v>
      </c>
      <c r="Z961">
        <v>1</v>
      </c>
      <c r="AA961">
        <v>7</v>
      </c>
      <c r="AB961">
        <v>10</v>
      </c>
      <c r="AC961" s="9">
        <f t="shared" si="751"/>
        <v>0</v>
      </c>
      <c r="AD961" s="9">
        <f t="shared" si="752"/>
        <v>0</v>
      </c>
      <c r="AE961" s="9">
        <f t="shared" si="753"/>
        <v>0</v>
      </c>
      <c r="AF961" s="9">
        <f t="shared" si="754"/>
        <v>3.6630036630036629</v>
      </c>
      <c r="AG961" s="9">
        <f t="shared" si="755"/>
        <v>13.800279291366612</v>
      </c>
      <c r="AH961" s="9">
        <f t="shared" si="756"/>
        <v>19.714684701952301</v>
      </c>
      <c r="AI961" s="58">
        <f t="shared" si="757"/>
        <v>2.3657621642342761</v>
      </c>
      <c r="AJ961" s="58">
        <f t="shared" si="758"/>
        <v>8.4309133489461345</v>
      </c>
      <c r="AK961" s="58">
        <f t="shared" si="759"/>
        <v>0.73260073260073255</v>
      </c>
      <c r="AL961" s="58">
        <f t="shared" si="760"/>
        <v>1.9714684701952303</v>
      </c>
      <c r="AM961" s="58">
        <f t="shared" si="761"/>
        <v>0</v>
      </c>
      <c r="AN961" s="58">
        <f t="shared" si="762"/>
        <v>5.1282051282051277</v>
      </c>
      <c r="AO961" s="56">
        <v>608.68333333333328</v>
      </c>
      <c r="AP961" s="56">
        <v>7.1166666666666671</v>
      </c>
      <c r="AQ961" s="56">
        <v>81.900000000000006</v>
      </c>
      <c r="AR961" s="57">
        <f>SUM(AO961:AQ961)</f>
        <v>697.69999999999993</v>
      </c>
      <c r="AS961">
        <v>35</v>
      </c>
      <c r="AT961">
        <v>101</v>
      </c>
      <c r="AU961">
        <v>20</v>
      </c>
      <c r="AV961">
        <v>21</v>
      </c>
      <c r="AW961">
        <v>12</v>
      </c>
      <c r="AX961" s="9">
        <f t="shared" si="763"/>
        <v>3.0098896373799628</v>
      </c>
      <c r="AY961" s="9">
        <f t="shared" si="764"/>
        <v>8.6856815250107502</v>
      </c>
      <c r="AZ961" s="9">
        <f t="shared" si="765"/>
        <v>1.7199369356456933</v>
      </c>
      <c r="BA961" s="9">
        <f t="shared" si="766"/>
        <v>1.8059337824279778</v>
      </c>
      <c r="BB961" s="9">
        <f t="shared" si="767"/>
        <v>1.0319621613874159</v>
      </c>
      <c r="BC961" s="33">
        <f t="shared" si="768"/>
        <v>11.484591194968553</v>
      </c>
      <c r="BD961" s="33">
        <f t="shared" si="769"/>
        <v>1.5452830188679247</v>
      </c>
      <c r="BE961" s="33">
        <f t="shared" si="770"/>
        <v>0.13427672955974843</v>
      </c>
      <c r="BF961" s="42">
        <f>BI961-BG961-BH961</f>
        <v>24</v>
      </c>
      <c r="BG961" s="43">
        <v>1</v>
      </c>
      <c r="BH961" s="43">
        <v>1</v>
      </c>
      <c r="BI961" s="43">
        <v>26</v>
      </c>
      <c r="BJ961" s="42">
        <f>BM961-BK961-BL961</f>
        <v>20</v>
      </c>
      <c r="BK961" s="43">
        <v>0</v>
      </c>
      <c r="BL961" s="43">
        <v>7</v>
      </c>
      <c r="BM961" s="43">
        <v>27</v>
      </c>
      <c r="BN961" s="34">
        <f t="shared" si="798"/>
        <v>15.020116758999759</v>
      </c>
      <c r="BO961" s="34">
        <f t="shared" si="799"/>
        <v>43.056089319190946</v>
      </c>
      <c r="BP961" s="33">
        <v>9.5269883503455493</v>
      </c>
      <c r="BQ961" s="33">
        <v>-0.39076157654217775</v>
      </c>
      <c r="BR961" s="33">
        <v>8.7631998073014486E-2</v>
      </c>
      <c r="BS961" s="33">
        <v>-0.37323817852860297</v>
      </c>
      <c r="BT961" s="33">
        <v>0</v>
      </c>
      <c r="BU961" s="9">
        <f t="shared" si="800"/>
        <v>8.8506205933477844</v>
      </c>
      <c r="BV961" s="34">
        <f t="shared" si="801"/>
        <v>25.370848769808759</v>
      </c>
      <c r="BW961" s="33">
        <v>4.3391141500034083</v>
      </c>
      <c r="BX961" s="33">
        <v>1.7981459179043657E-2</v>
      </c>
      <c r="BY961" s="33">
        <v>3.4038255059400222</v>
      </c>
      <c r="BZ961" s="33">
        <v>-1.5914249494705011</v>
      </c>
      <c r="CA961" s="9">
        <f t="shared" si="802"/>
        <v>6.1694961656519736</v>
      </c>
      <c r="CB961" s="34">
        <f t="shared" si="803"/>
        <v>17.685240549382183</v>
      </c>
      <c r="CC961" s="47">
        <v>54.199615000000001</v>
      </c>
      <c r="CD961">
        <v>1209189</v>
      </c>
      <c r="CE961" s="68">
        <f t="shared" si="771"/>
        <v>1870820.716981132</v>
      </c>
      <c r="CF961" s="62">
        <v>12.8</v>
      </c>
      <c r="CG961" s="62">
        <v>14.4</v>
      </c>
      <c r="CH961" s="62">
        <v>2.8</v>
      </c>
      <c r="CI961" s="62">
        <v>0.9</v>
      </c>
      <c r="CJ961" s="63">
        <f t="shared" si="792"/>
        <v>2.2879901701163061</v>
      </c>
      <c r="CK961" s="62">
        <v>1.2</v>
      </c>
      <c r="CL961" s="63">
        <f t="shared" si="793"/>
        <v>3.0506535601550748</v>
      </c>
      <c r="CM961" s="62">
        <v>2.1</v>
      </c>
      <c r="CN961" t="s">
        <v>554</v>
      </c>
      <c r="CO961" t="s">
        <v>555</v>
      </c>
      <c r="CP961" t="s">
        <v>2399</v>
      </c>
      <c r="CQ961" t="s">
        <v>2400</v>
      </c>
      <c r="CR961">
        <v>74</v>
      </c>
      <c r="CS961">
        <v>200</v>
      </c>
      <c r="CT961">
        <v>40</v>
      </c>
      <c r="CU961" t="s">
        <v>3401</v>
      </c>
      <c r="CZ961" s="72">
        <v>583333.33333333337</v>
      </c>
      <c r="DA961">
        <v>0</v>
      </c>
    </row>
    <row r="962" spans="1:105" x14ac:dyDescent="0.2">
      <c r="A962" s="38" t="s">
        <v>2452</v>
      </c>
      <c r="B962" t="s">
        <v>974</v>
      </c>
      <c r="C962" t="s">
        <v>974</v>
      </c>
      <c r="D962" s="85" t="s">
        <v>964</v>
      </c>
      <c r="E962" t="str">
        <f t="shared" si="795"/>
        <v xml:space="preserve">Glumac, Mike </v>
      </c>
      <c r="F962" t="s">
        <v>124</v>
      </c>
      <c r="G962" t="s">
        <v>1537</v>
      </c>
      <c r="H962">
        <v>3</v>
      </c>
      <c r="I962">
        <v>0</v>
      </c>
      <c r="J962">
        <v>1</v>
      </c>
      <c r="K962">
        <f>I962+J962</f>
        <v>1</v>
      </c>
      <c r="L962">
        <v>1</v>
      </c>
      <c r="M962">
        <v>0</v>
      </c>
      <c r="N962">
        <v>4</v>
      </c>
      <c r="O962" s="4">
        <f t="shared" si="796"/>
        <v>0</v>
      </c>
      <c r="P962">
        <v>38</v>
      </c>
      <c r="Q962">
        <v>0</v>
      </c>
      <c r="R962">
        <v>0</v>
      </c>
      <c r="S962">
        <v>0</v>
      </c>
      <c r="T962">
        <v>0</v>
      </c>
      <c r="U962" s="4">
        <f t="shared" si="797"/>
        <v>0</v>
      </c>
      <c r="V962" s="40">
        <v>0</v>
      </c>
      <c r="W962">
        <v>0</v>
      </c>
      <c r="X962">
        <v>0</v>
      </c>
      <c r="Y962">
        <v>0</v>
      </c>
      <c r="Z962">
        <v>0</v>
      </c>
      <c r="AA962">
        <f>I962-W962-Y962</f>
        <v>0</v>
      </c>
      <c r="AB962">
        <f>J962-X962-Z962</f>
        <v>1</v>
      </c>
      <c r="AC962" s="9">
        <f t="shared" ref="AC962:AC1025" si="804">IF(AP962=0,0,W962/AP962*300)</f>
        <v>0</v>
      </c>
      <c r="AD962" s="9">
        <f t="shared" ref="AD962:AD1025" si="805">IF(AP962=0,0,X962/AP962*300)</f>
        <v>0</v>
      </c>
      <c r="AE962" s="9">
        <f t="shared" ref="AE962:AE1025" si="806">IF(AQ962=0,0,Y962/AQ962*300)</f>
        <v>0</v>
      </c>
      <c r="AF962" s="9">
        <f t="shared" ref="AF962:AF1025" si="807">IF(AQ962=0,0,Z962/AQ962*300)</f>
        <v>0</v>
      </c>
      <c r="AG962" s="9">
        <f t="shared" ref="AG962:AG1025" si="808">AA962/AO962*1200</f>
        <v>0</v>
      </c>
      <c r="AH962" s="9">
        <f t="shared" ref="AH962:AH1025" si="809">AB962/AO962*1200</f>
        <v>55.342044581091464</v>
      </c>
      <c r="AI962" s="6">
        <f t="shared" ref="AI962:AI1025" si="810">IF(AO962=0,0,BF962/AO962*60)</f>
        <v>2.767102229054573</v>
      </c>
      <c r="AJ962" s="6">
        <f t="shared" ref="AJ962:AJ1025" si="811">IF(AP962=0,0,BG962/AP962*60)</f>
        <v>0</v>
      </c>
      <c r="AK962" s="6">
        <f t="shared" ref="AK962:AK1025" si="812">IF(AQ962=0,0,BH962/AQ962*60)</f>
        <v>0</v>
      </c>
      <c r="AL962" s="6">
        <f t="shared" ref="AL962:AL1025" si="813">IF(AO962=0,0,BJ962/AO962*60)</f>
        <v>0</v>
      </c>
      <c r="AM962" s="6">
        <f t="shared" ref="AM962:AM1025" si="814">IF(AP962=0,0,BK962/AP962*60)</f>
        <v>0</v>
      </c>
      <c r="AN962" s="6">
        <f t="shared" ref="AN962:AN1025" si="815">IF(AQ962=0,0,BL962/AQ962*60)</f>
        <v>0</v>
      </c>
      <c r="AO962" s="33">
        <v>21.683333333333334</v>
      </c>
      <c r="AP962" s="33">
        <v>3.5</v>
      </c>
      <c r="AQ962" s="33">
        <v>0</v>
      </c>
      <c r="AR962" s="32">
        <v>25.183333333333334</v>
      </c>
      <c r="AS962" s="40">
        <v>1</v>
      </c>
      <c r="AT962" s="40">
        <v>9</v>
      </c>
      <c r="AU962" s="40">
        <v>1</v>
      </c>
      <c r="AV962" s="40">
        <v>0</v>
      </c>
      <c r="AW962" s="40">
        <v>0</v>
      </c>
      <c r="AX962" s="9">
        <f t="shared" ref="AX962:AX1025" si="816">AS962/AR962*60</f>
        <v>2.3825281270681664</v>
      </c>
      <c r="AY962" s="9">
        <f t="shared" ref="AY962:AY1025" si="817">AT962/AR962*60</f>
        <v>21.442753143613501</v>
      </c>
      <c r="AZ962" s="9">
        <f t="shared" ref="AZ962:AZ1025" si="818">AU962/AR962*60</f>
        <v>2.3825281270681664</v>
      </c>
      <c r="BA962" s="9">
        <f t="shared" ref="BA962:BA1025" si="819">AV962/AR962*60</f>
        <v>0</v>
      </c>
      <c r="BB962" s="9">
        <f t="shared" ref="BB962:BB1025" si="820">AW962/AR962*60</f>
        <v>0</v>
      </c>
      <c r="BC962" s="9">
        <f t="shared" ref="BC962:BC1025" si="821">AO962/H962</f>
        <v>7.2277777777777779</v>
      </c>
      <c r="BD962" s="9">
        <f t="shared" ref="BD962:BD1025" si="822">AQ962/H962</f>
        <v>0</v>
      </c>
      <c r="BE962" s="9">
        <f t="shared" ref="BE962:BE1025" si="823">AP962/H962</f>
        <v>1.1666666666666667</v>
      </c>
      <c r="BF962" s="3">
        <v>1</v>
      </c>
      <c r="BG962" s="3">
        <v>0</v>
      </c>
      <c r="BH962" s="3">
        <v>0</v>
      </c>
      <c r="BI962" s="3">
        <v>1</v>
      </c>
      <c r="BJ962" s="3">
        <v>0</v>
      </c>
      <c r="BK962" s="3">
        <v>0</v>
      </c>
      <c r="BL962" s="3">
        <v>0</v>
      </c>
      <c r="BM962" s="3">
        <v>0</v>
      </c>
      <c r="BN962" s="34">
        <f t="shared" si="798"/>
        <v>1.1715609350709653</v>
      </c>
      <c r="BO962" s="34">
        <f t="shared" si="799"/>
        <v>93.042562679361893</v>
      </c>
      <c r="BP962" s="34">
        <v>0.58856667876693836</v>
      </c>
      <c r="BQ962" s="34">
        <v>-0.19265559537419275</v>
      </c>
      <c r="BR962" s="34">
        <v>-6.8945213589860534E-3</v>
      </c>
      <c r="BS962" s="34">
        <v>0</v>
      </c>
      <c r="BT962" s="34">
        <v>0</v>
      </c>
      <c r="BU962" s="34">
        <f t="shared" si="800"/>
        <v>0.38901656203375956</v>
      </c>
      <c r="BV962" s="34">
        <f t="shared" si="801"/>
        <v>30.894763364693013</v>
      </c>
      <c r="BW962" s="34">
        <v>0.47220691944333471</v>
      </c>
      <c r="BX962" s="34">
        <v>1.2560163963666719E-2</v>
      </c>
      <c r="BY962" s="34">
        <v>0</v>
      </c>
      <c r="BZ962" s="34">
        <v>0.29777728963020422</v>
      </c>
      <c r="CA962" s="34">
        <f t="shared" si="802"/>
        <v>0.7825443730372057</v>
      </c>
      <c r="CB962" s="34">
        <f t="shared" si="803"/>
        <v>62.147799314668887</v>
      </c>
      <c r="CE962" s="68">
        <f t="shared" ref="CE962:CE1025" si="824">IF(CD962&gt;165000, CD962/H962*82, 165000)</f>
        <v>165000</v>
      </c>
      <c r="CF962" s="9">
        <v>0.4</v>
      </c>
      <c r="CG962" s="9">
        <v>0.4</v>
      </c>
      <c r="CH962" s="9">
        <v>1</v>
      </c>
      <c r="CI962" s="9">
        <v>0.1</v>
      </c>
      <c r="CJ962" s="9">
        <f t="shared" si="792"/>
        <v>6.972690296339338</v>
      </c>
      <c r="CK962" s="9">
        <v>0.2</v>
      </c>
      <c r="CL962" s="9">
        <f t="shared" si="793"/>
        <v>13.945380592678676</v>
      </c>
      <c r="CM962" s="9">
        <v>0.3</v>
      </c>
      <c r="CN962" t="s">
        <v>2769</v>
      </c>
      <c r="CO962" t="s">
        <v>3220</v>
      </c>
      <c r="CP962" t="s">
        <v>2427</v>
      </c>
      <c r="CQ962" t="s">
        <v>2400</v>
      </c>
      <c r="CR962">
        <v>74</v>
      </c>
      <c r="CS962">
        <v>200</v>
      </c>
      <c r="CU962" t="s">
        <v>3401</v>
      </c>
      <c r="CV962" t="s">
        <v>2382</v>
      </c>
      <c r="CW962">
        <v>0</v>
      </c>
      <c r="CX962">
        <v>0</v>
      </c>
      <c r="CY962">
        <v>0</v>
      </c>
      <c r="CZ962" s="70"/>
      <c r="DA962">
        <v>0</v>
      </c>
    </row>
    <row r="963" spans="1:105" s="18" customFormat="1" x14ac:dyDescent="0.2">
      <c r="A963" s="44" t="s">
        <v>2372</v>
      </c>
      <c r="B963" s="43" t="s">
        <v>974</v>
      </c>
      <c r="C963" s="43" t="s">
        <v>974</v>
      </c>
      <c r="D963" s="85" t="s">
        <v>964</v>
      </c>
      <c r="E963" s="42" t="str">
        <f t="shared" si="795"/>
        <v xml:space="preserve">Glumac, Mike </v>
      </c>
      <c r="F963" s="42" t="s">
        <v>124</v>
      </c>
      <c r="G963" s="45" t="s">
        <v>1528</v>
      </c>
      <c r="H963" s="43">
        <v>4</v>
      </c>
      <c r="I963" s="64">
        <v>0</v>
      </c>
      <c r="J963" s="64">
        <v>0</v>
      </c>
      <c r="K963" s="64">
        <v>0</v>
      </c>
      <c r="L963" s="43">
        <v>-1</v>
      </c>
      <c r="M963">
        <v>5</v>
      </c>
      <c r="N963">
        <v>3</v>
      </c>
      <c r="O963" s="4">
        <f t="shared" si="796"/>
        <v>0</v>
      </c>
      <c r="P963"/>
      <c r="Q963">
        <v>0</v>
      </c>
      <c r="R963">
        <v>0</v>
      </c>
      <c r="S963">
        <v>1</v>
      </c>
      <c r="T963">
        <v>2</v>
      </c>
      <c r="U963" s="4">
        <f t="shared" si="797"/>
        <v>0.33333333333333331</v>
      </c>
      <c r="V963">
        <v>1.3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9">
        <f t="shared" si="804"/>
        <v>0</v>
      </c>
      <c r="AD963" s="9">
        <f t="shared" si="805"/>
        <v>0</v>
      </c>
      <c r="AE963" s="9">
        <f t="shared" si="806"/>
        <v>0</v>
      </c>
      <c r="AF963" s="9">
        <f t="shared" si="807"/>
        <v>0</v>
      </c>
      <c r="AG963" s="9">
        <f t="shared" si="808"/>
        <v>0</v>
      </c>
      <c r="AH963" s="9">
        <f t="shared" si="809"/>
        <v>0</v>
      </c>
      <c r="AI963" s="58">
        <f t="shared" si="810"/>
        <v>0</v>
      </c>
      <c r="AJ963" s="58">
        <f t="shared" si="811"/>
        <v>0</v>
      </c>
      <c r="AK963" s="58">
        <f t="shared" si="812"/>
        <v>0</v>
      </c>
      <c r="AL963" s="58">
        <f t="shared" si="813"/>
        <v>1.5631784628745113</v>
      </c>
      <c r="AM963" s="58">
        <f t="shared" si="814"/>
        <v>0</v>
      </c>
      <c r="AN963" s="58">
        <f t="shared" si="815"/>
        <v>0</v>
      </c>
      <c r="AO963" s="56">
        <v>38.383333333333333</v>
      </c>
      <c r="AP963" s="56">
        <v>1.6333333333333333</v>
      </c>
      <c r="AQ963" s="56">
        <v>0.51666666666666672</v>
      </c>
      <c r="AR963" s="57">
        <f>SUM(AO963:AQ963)</f>
        <v>40.533333333333331</v>
      </c>
      <c r="AS963">
        <v>2</v>
      </c>
      <c r="AT963">
        <v>6</v>
      </c>
      <c r="AU963">
        <v>1</v>
      </c>
      <c r="AV963">
        <v>0</v>
      </c>
      <c r="AW963">
        <v>3</v>
      </c>
      <c r="AX963" s="9">
        <f t="shared" si="816"/>
        <v>2.9605263157894739</v>
      </c>
      <c r="AY963" s="9">
        <f t="shared" si="817"/>
        <v>8.8815789473684212</v>
      </c>
      <c r="AZ963" s="9">
        <f t="shared" si="818"/>
        <v>1.4802631578947369</v>
      </c>
      <c r="BA963" s="9">
        <f t="shared" si="819"/>
        <v>0</v>
      </c>
      <c r="BB963" s="9">
        <f t="shared" si="820"/>
        <v>4.4407894736842106</v>
      </c>
      <c r="BC963" s="33">
        <f t="shared" si="821"/>
        <v>9.5958333333333332</v>
      </c>
      <c r="BD963" s="33">
        <f t="shared" si="822"/>
        <v>0.12916666666666668</v>
      </c>
      <c r="BE963" s="33">
        <f t="shared" si="823"/>
        <v>0.40833333333333333</v>
      </c>
      <c r="BF963" s="42">
        <f>BI963-BG963-BH963</f>
        <v>0</v>
      </c>
      <c r="BG963" s="43">
        <v>0</v>
      </c>
      <c r="BH963" s="43">
        <v>0</v>
      </c>
      <c r="BI963" s="43">
        <v>0</v>
      </c>
      <c r="BJ963" s="42">
        <f>BM963-BK963-BL963</f>
        <v>1</v>
      </c>
      <c r="BK963" s="43">
        <v>0</v>
      </c>
      <c r="BL963" s="43">
        <v>0</v>
      </c>
      <c r="BM963" s="43">
        <v>1</v>
      </c>
      <c r="BN963" s="34">
        <f t="shared" si="798"/>
        <v>0.44876553459778024</v>
      </c>
      <c r="BO963" s="34">
        <f t="shared" si="799"/>
        <v>22.143036246601</v>
      </c>
      <c r="BP963" s="33">
        <v>-0.97183758951655641</v>
      </c>
      <c r="BQ963" s="33">
        <v>-8.7329654987786373E-2</v>
      </c>
      <c r="BR963" s="33">
        <v>0.44113928618249876</v>
      </c>
      <c r="BS963" s="33">
        <v>-6.8627653384144534E-3</v>
      </c>
      <c r="BT963" s="33">
        <v>0</v>
      </c>
      <c r="BU963" s="9">
        <f t="shared" si="800"/>
        <v>-0.62489072366025844</v>
      </c>
      <c r="BV963" s="34">
        <f t="shared" si="801"/>
        <v>-30.833423864815384</v>
      </c>
      <c r="BW963" s="33">
        <v>0.51992797851534267</v>
      </c>
      <c r="BX963" s="33">
        <v>7.3965593883445315E-3</v>
      </c>
      <c r="BY963" s="33">
        <v>5.998503412928885E-2</v>
      </c>
      <c r="BZ963" s="33">
        <v>0.48634668622506266</v>
      </c>
      <c r="CA963" s="9">
        <f t="shared" si="802"/>
        <v>1.0736562582580387</v>
      </c>
      <c r="CB963" s="34">
        <f t="shared" si="803"/>
        <v>52.976460111416387</v>
      </c>
      <c r="CC963" s="15"/>
      <c r="CD963"/>
      <c r="CE963" s="68">
        <f t="shared" si="824"/>
        <v>165000</v>
      </c>
      <c r="CF963" s="62">
        <v>0.5</v>
      </c>
      <c r="CG963" s="62">
        <v>0.5</v>
      </c>
      <c r="CH963" s="62">
        <v>-1</v>
      </c>
      <c r="CI963" s="62">
        <v>-0.2</v>
      </c>
      <c r="CJ963" s="63">
        <f t="shared" si="792"/>
        <v>-9.371339320577901</v>
      </c>
      <c r="CK963" s="62">
        <v>-0.1</v>
      </c>
      <c r="CL963" s="63">
        <f t="shared" si="793"/>
        <v>-4.6856696602889505</v>
      </c>
      <c r="CM963" s="62">
        <v>-0.4</v>
      </c>
      <c r="CN963" t="s">
        <v>575</v>
      </c>
      <c r="CO963" t="s">
        <v>3220</v>
      </c>
      <c r="CP963" t="s">
        <v>2427</v>
      </c>
      <c r="CQ963" t="s">
        <v>2400</v>
      </c>
      <c r="CR963">
        <v>74</v>
      </c>
      <c r="CS963">
        <v>200</v>
      </c>
      <c r="CT963">
        <v>15</v>
      </c>
      <c r="CU963" t="s">
        <v>3401</v>
      </c>
      <c r="CV963"/>
      <c r="CW963"/>
      <c r="CX963"/>
      <c r="CY963"/>
      <c r="CZ963" s="72">
        <v>495000</v>
      </c>
      <c r="DA963">
        <v>0</v>
      </c>
    </row>
    <row r="964" spans="1:105" x14ac:dyDescent="0.2">
      <c r="A964" s="38" t="s">
        <v>2452</v>
      </c>
      <c r="B964" t="s">
        <v>964</v>
      </c>
      <c r="C964" t="s">
        <v>964</v>
      </c>
      <c r="D964" s="83" t="s">
        <v>964</v>
      </c>
      <c r="E964" t="str">
        <f t="shared" si="795"/>
        <v xml:space="preserve">Komisarek, Mike </v>
      </c>
      <c r="F964" t="s">
        <v>249</v>
      </c>
      <c r="G964" t="s">
        <v>1524</v>
      </c>
      <c r="H964">
        <v>82</v>
      </c>
      <c r="I964">
        <v>4</v>
      </c>
      <c r="J964">
        <v>15</v>
      </c>
      <c r="K964">
        <f>I964+J964</f>
        <v>19</v>
      </c>
      <c r="L964">
        <v>7</v>
      </c>
      <c r="M964">
        <v>96</v>
      </c>
      <c r="N964">
        <v>78</v>
      </c>
      <c r="O964" s="4">
        <f t="shared" si="796"/>
        <v>5.128205128205128E-2</v>
      </c>
      <c r="P964">
        <v>2075</v>
      </c>
      <c r="Q964">
        <v>1</v>
      </c>
      <c r="R964">
        <v>0</v>
      </c>
      <c r="S964">
        <v>0</v>
      </c>
      <c r="T964">
        <v>0</v>
      </c>
      <c r="U964" s="4">
        <f t="shared" si="797"/>
        <v>0</v>
      </c>
      <c r="V964" s="40">
        <v>0</v>
      </c>
      <c r="W964">
        <v>0</v>
      </c>
      <c r="X964">
        <v>0</v>
      </c>
      <c r="Y964">
        <v>2</v>
      </c>
      <c r="Z964">
        <v>2</v>
      </c>
      <c r="AA964">
        <f>I964-W964-Y964</f>
        <v>2</v>
      </c>
      <c r="AB964">
        <f>J964-X964-Z964</f>
        <v>13</v>
      </c>
      <c r="AC964" s="9">
        <f t="shared" si="804"/>
        <v>0</v>
      </c>
      <c r="AD964" s="9">
        <f t="shared" si="805"/>
        <v>0</v>
      </c>
      <c r="AE964" s="9">
        <f t="shared" si="806"/>
        <v>2.0903495528974565</v>
      </c>
      <c r="AF964" s="9">
        <f t="shared" si="807"/>
        <v>2.0903495528974565</v>
      </c>
      <c r="AG964" s="9">
        <f t="shared" si="808"/>
        <v>1.8650192330108406</v>
      </c>
      <c r="AH964" s="9">
        <f t="shared" si="809"/>
        <v>12.122625014570463</v>
      </c>
      <c r="AI964" s="6">
        <f t="shared" si="810"/>
        <v>2.3778995220888217</v>
      </c>
      <c r="AJ964" s="6">
        <f t="shared" si="811"/>
        <v>0</v>
      </c>
      <c r="AK964" s="6">
        <f t="shared" si="812"/>
        <v>1.2542097317384739</v>
      </c>
      <c r="AL964" s="6">
        <f t="shared" si="813"/>
        <v>2.5177759645646347</v>
      </c>
      <c r="AM964" s="6">
        <f t="shared" si="814"/>
        <v>0</v>
      </c>
      <c r="AN964" s="6">
        <f t="shared" si="815"/>
        <v>6.6891185692718613</v>
      </c>
      <c r="AO964" s="32">
        <v>1286.8499999999999</v>
      </c>
      <c r="AP964" s="32">
        <v>5.65</v>
      </c>
      <c r="AQ964" s="32">
        <v>287.03333333333336</v>
      </c>
      <c r="AR964" s="32">
        <v>1579.5333333333333</v>
      </c>
      <c r="AS964" s="40">
        <v>147</v>
      </c>
      <c r="AT964" s="40">
        <v>248</v>
      </c>
      <c r="AU964" s="40">
        <v>38</v>
      </c>
      <c r="AV964" s="40">
        <v>91</v>
      </c>
      <c r="AW964" s="40">
        <v>44</v>
      </c>
      <c r="AX964" s="9">
        <f t="shared" si="816"/>
        <v>5.5839277423711646</v>
      </c>
      <c r="AY964" s="9">
        <f t="shared" si="817"/>
        <v>9.4205039463132572</v>
      </c>
      <c r="AZ964" s="9">
        <f t="shared" si="818"/>
        <v>1.4434643143544506</v>
      </c>
      <c r="BA964" s="9">
        <f t="shared" si="819"/>
        <v>3.4567171738488165</v>
      </c>
      <c r="BB964" s="9">
        <f t="shared" si="820"/>
        <v>1.6713797324104167</v>
      </c>
      <c r="BC964" s="9">
        <f t="shared" si="821"/>
        <v>15.693292682926828</v>
      </c>
      <c r="BD964" s="9">
        <f t="shared" si="822"/>
        <v>3.5004065040650412</v>
      </c>
      <c r="BE964" s="9">
        <f t="shared" si="823"/>
        <v>6.890243902439025E-2</v>
      </c>
      <c r="BF964" s="3">
        <v>51</v>
      </c>
      <c r="BG964" s="3">
        <v>0</v>
      </c>
      <c r="BH964" s="3">
        <v>6</v>
      </c>
      <c r="BI964" s="3">
        <v>57</v>
      </c>
      <c r="BJ964" s="3">
        <v>54</v>
      </c>
      <c r="BK964" s="3">
        <v>0</v>
      </c>
      <c r="BL964" s="3">
        <v>32</v>
      </c>
      <c r="BM964" s="3">
        <v>86</v>
      </c>
      <c r="BN964" s="34">
        <f t="shared" si="798"/>
        <v>34.947156824005006</v>
      </c>
      <c r="BO964" s="34">
        <f t="shared" si="799"/>
        <v>44.249976985613905</v>
      </c>
      <c r="BP964" s="34">
        <v>5.2420693692795908</v>
      </c>
      <c r="BQ964" s="34">
        <v>-0.22327400026699892</v>
      </c>
      <c r="BR964" s="34">
        <v>-0.50168470986883629</v>
      </c>
      <c r="BS964" s="34">
        <v>6.8544026522027277</v>
      </c>
      <c r="BT964" s="34">
        <v>0</v>
      </c>
      <c r="BU964" s="34">
        <f t="shared" si="800"/>
        <v>11.371513311346483</v>
      </c>
      <c r="BV964" s="34">
        <f t="shared" si="801"/>
        <v>14.398573390469526</v>
      </c>
      <c r="BW964" s="34">
        <v>20.47922355001656</v>
      </c>
      <c r="BX964" s="34">
        <v>0.13023031556771075</v>
      </c>
      <c r="BY964" s="34">
        <v>10.074852606650671</v>
      </c>
      <c r="BZ964" s="34">
        <v>-7.1086629595764226</v>
      </c>
      <c r="CA964" s="34">
        <f t="shared" si="802"/>
        <v>23.575643512658523</v>
      </c>
      <c r="CB964" s="34">
        <f t="shared" si="803"/>
        <v>29.851403595144376</v>
      </c>
      <c r="CC964" s="15">
        <v>51</v>
      </c>
      <c r="CD964" s="7">
        <v>1831729</v>
      </c>
      <c r="CE964" s="68">
        <f t="shared" si="824"/>
        <v>1831728.9999999998</v>
      </c>
      <c r="CF964" s="9">
        <v>25</v>
      </c>
      <c r="CG964" s="9">
        <v>38.4</v>
      </c>
      <c r="CH964" s="9">
        <v>9.6999999999999993</v>
      </c>
      <c r="CI964" s="9">
        <v>1</v>
      </c>
      <c r="CJ964" s="9">
        <f t="shared" si="792"/>
        <v>1.068252428048748</v>
      </c>
      <c r="CK964" s="9">
        <v>4.9000000000000004</v>
      </c>
      <c r="CL964" s="9">
        <f t="shared" si="793"/>
        <v>5.2344368974388651</v>
      </c>
      <c r="CM964" s="9">
        <v>5.9</v>
      </c>
      <c r="CN964" t="s">
        <v>1075</v>
      </c>
      <c r="CO964" t="s">
        <v>1076</v>
      </c>
      <c r="CP964" t="s">
        <v>3131</v>
      </c>
      <c r="CQ964" t="s">
        <v>2414</v>
      </c>
      <c r="CR964">
        <v>76</v>
      </c>
      <c r="CS964">
        <v>242</v>
      </c>
      <c r="CT964">
        <v>8</v>
      </c>
      <c r="CU964" t="s">
        <v>3401</v>
      </c>
      <c r="CV964" t="s">
        <v>2382</v>
      </c>
      <c r="CW964">
        <v>0</v>
      </c>
      <c r="CX964">
        <v>0</v>
      </c>
      <c r="CY964">
        <v>0</v>
      </c>
      <c r="CZ964" s="70"/>
      <c r="DA964">
        <v>0</v>
      </c>
    </row>
    <row r="965" spans="1:105" x14ac:dyDescent="0.2">
      <c r="A965" s="44" t="s">
        <v>2372</v>
      </c>
      <c r="B965" s="43" t="s">
        <v>964</v>
      </c>
      <c r="C965" s="43" t="s">
        <v>964</v>
      </c>
      <c r="D965" s="83" t="s">
        <v>964</v>
      </c>
      <c r="E965" s="42" t="str">
        <f t="shared" si="795"/>
        <v xml:space="preserve">Komisarek, Mike </v>
      </c>
      <c r="F965" s="42" t="s">
        <v>249</v>
      </c>
      <c r="G965" s="45" t="s">
        <v>2374</v>
      </c>
      <c r="H965" s="43">
        <v>75</v>
      </c>
      <c r="I965" s="64">
        <v>4</v>
      </c>
      <c r="J965" s="64">
        <v>13</v>
      </c>
      <c r="K965" s="64">
        <v>17</v>
      </c>
      <c r="L965" s="43">
        <v>9</v>
      </c>
      <c r="M965">
        <v>101</v>
      </c>
      <c r="N965">
        <v>75</v>
      </c>
      <c r="O965" s="4">
        <f t="shared" si="796"/>
        <v>5.3333333333333337E-2</v>
      </c>
      <c r="Q965">
        <v>1</v>
      </c>
      <c r="R965">
        <v>0</v>
      </c>
      <c r="S965">
        <v>0</v>
      </c>
      <c r="T965">
        <v>1</v>
      </c>
      <c r="U965" s="4">
        <f t="shared" si="797"/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4</v>
      </c>
      <c r="AB965">
        <v>12</v>
      </c>
      <c r="AC965" s="9">
        <f t="shared" si="804"/>
        <v>0</v>
      </c>
      <c r="AD965" s="9">
        <f t="shared" si="805"/>
        <v>0</v>
      </c>
      <c r="AE965" s="9">
        <f t="shared" si="806"/>
        <v>0</v>
      </c>
      <c r="AF965" s="9">
        <f t="shared" si="807"/>
        <v>1.1884325894625645</v>
      </c>
      <c r="AG965" s="9">
        <f t="shared" si="808"/>
        <v>3.6672481631925433</v>
      </c>
      <c r="AH965" s="9">
        <f t="shared" si="809"/>
        <v>11.001744489577629</v>
      </c>
      <c r="AI965" s="58">
        <f t="shared" si="810"/>
        <v>2.5670737142347799</v>
      </c>
      <c r="AJ965" s="58">
        <f t="shared" si="811"/>
        <v>4.7462096242584035</v>
      </c>
      <c r="AK965" s="58">
        <f t="shared" si="812"/>
        <v>0.71305955367753859</v>
      </c>
      <c r="AL965" s="58">
        <f t="shared" si="813"/>
        <v>2.2920301019953393</v>
      </c>
      <c r="AM965" s="58">
        <f t="shared" si="814"/>
        <v>0</v>
      </c>
      <c r="AN965" s="58">
        <f t="shared" si="815"/>
        <v>8.3190281262379493</v>
      </c>
      <c r="AO965" s="56">
        <v>1308.8833333333334</v>
      </c>
      <c r="AP965" s="56">
        <v>25.283333333333339</v>
      </c>
      <c r="AQ965" s="56">
        <v>252.43333333333334</v>
      </c>
      <c r="AR965" s="57">
        <f>SUM(AO965:AQ965)</f>
        <v>1586.6000000000001</v>
      </c>
      <c r="AS965">
        <v>227</v>
      </c>
      <c r="AT965">
        <v>266</v>
      </c>
      <c r="AU965">
        <v>41</v>
      </c>
      <c r="AV965">
        <v>68</v>
      </c>
      <c r="AW965">
        <v>40</v>
      </c>
      <c r="AX965" s="9">
        <f t="shared" si="816"/>
        <v>8.5843943022816074</v>
      </c>
      <c r="AY965" s="9">
        <f t="shared" si="817"/>
        <v>10.059246186814571</v>
      </c>
      <c r="AZ965" s="9">
        <f t="shared" si="818"/>
        <v>1.5504853145090129</v>
      </c>
      <c r="BA965" s="9">
        <f t="shared" si="819"/>
        <v>2.5715366191856801</v>
      </c>
      <c r="BB965" s="9">
        <f t="shared" si="820"/>
        <v>1.5126685995209881</v>
      </c>
      <c r="BC965" s="33">
        <f t="shared" si="821"/>
        <v>17.451777777777778</v>
      </c>
      <c r="BD965" s="33">
        <f t="shared" si="822"/>
        <v>3.3657777777777778</v>
      </c>
      <c r="BE965" s="33">
        <f t="shared" si="823"/>
        <v>0.33711111111111119</v>
      </c>
      <c r="BF965" s="42">
        <f>BI965-BG965-BH965</f>
        <v>56</v>
      </c>
      <c r="BG965" s="43">
        <v>2</v>
      </c>
      <c r="BH965" s="43">
        <v>3</v>
      </c>
      <c r="BI965" s="43">
        <v>61</v>
      </c>
      <c r="BJ965" s="42">
        <f>BM965-BK965-BL965</f>
        <v>50</v>
      </c>
      <c r="BK965" s="43">
        <v>0</v>
      </c>
      <c r="BL965" s="43">
        <v>35</v>
      </c>
      <c r="BM965" s="43">
        <v>85</v>
      </c>
      <c r="BN965" s="34">
        <f t="shared" si="798"/>
        <v>33.116351492640874</v>
      </c>
      <c r="BO965" s="34">
        <f t="shared" si="799"/>
        <v>41.745054194681543</v>
      </c>
      <c r="BP965" s="33">
        <v>9.89010933237806</v>
      </c>
      <c r="BQ965" s="33">
        <v>-1.0188343679782754</v>
      </c>
      <c r="BR965" s="33">
        <v>3.3154733093418818</v>
      </c>
      <c r="BS965" s="33">
        <v>9.1900564004439883E-2</v>
      </c>
      <c r="BT965" s="33">
        <v>0</v>
      </c>
      <c r="BU965" s="9">
        <f t="shared" si="800"/>
        <v>12.278648837746108</v>
      </c>
      <c r="BV965" s="34">
        <f t="shared" si="801"/>
        <v>15.477938784502845</v>
      </c>
      <c r="BW965" s="33">
        <v>18.434768051217244</v>
      </c>
      <c r="BX965" s="33">
        <v>0.46805851813179938</v>
      </c>
      <c r="BY965" s="33">
        <v>5.0059230295618704</v>
      </c>
      <c r="BZ965" s="33">
        <v>-3.0710469440161492</v>
      </c>
      <c r="CA965" s="9">
        <f t="shared" si="802"/>
        <v>20.837702654894763</v>
      </c>
      <c r="CB965" s="34">
        <f t="shared" si="803"/>
        <v>26.267115410178697</v>
      </c>
      <c r="CC965" s="47">
        <v>56.053702999999999</v>
      </c>
      <c r="CD965">
        <v>2182475</v>
      </c>
      <c r="CE965" s="68">
        <f t="shared" si="824"/>
        <v>2386172.666666667</v>
      </c>
      <c r="CF965" s="62">
        <v>25.6</v>
      </c>
      <c r="CG965" s="62">
        <v>39.299999999999997</v>
      </c>
      <c r="CH965" s="62">
        <v>1.3</v>
      </c>
      <c r="CI965" s="62">
        <v>0.5</v>
      </c>
      <c r="CJ965" s="63">
        <f t="shared" si="792"/>
        <v>0.53638956185912612</v>
      </c>
      <c r="CK965" s="62">
        <v>2.2999999999999998</v>
      </c>
      <c r="CL965" s="63">
        <f t="shared" si="793"/>
        <v>2.4673919845519801</v>
      </c>
      <c r="CM965" s="62">
        <v>2.8</v>
      </c>
      <c r="CN965" t="s">
        <v>559</v>
      </c>
      <c r="CO965" t="s">
        <v>1076</v>
      </c>
      <c r="CP965" t="s">
        <v>3131</v>
      </c>
      <c r="CQ965" t="s">
        <v>2414</v>
      </c>
      <c r="CR965">
        <v>76</v>
      </c>
      <c r="CS965">
        <v>240</v>
      </c>
      <c r="CT965">
        <v>8</v>
      </c>
      <c r="CU965" t="s">
        <v>3401</v>
      </c>
      <c r="CZ965" s="72">
        <v>1700000</v>
      </c>
      <c r="DA965">
        <v>0</v>
      </c>
    </row>
    <row r="966" spans="1:105" x14ac:dyDescent="0.2">
      <c r="A966" s="38" t="s">
        <v>2452</v>
      </c>
      <c r="B966" t="s">
        <v>957</v>
      </c>
      <c r="C966" t="s">
        <v>964</v>
      </c>
      <c r="D966" s="82" t="s">
        <v>964</v>
      </c>
      <c r="E966" t="str">
        <f t="shared" si="795"/>
        <v xml:space="preserve">Brisebois, Patrice </v>
      </c>
      <c r="F966" t="s">
        <v>2528</v>
      </c>
      <c r="G966" t="s">
        <v>1524</v>
      </c>
      <c r="H966">
        <v>33</v>
      </c>
      <c r="I966">
        <v>1</v>
      </c>
      <c r="J966">
        <v>10</v>
      </c>
      <c r="K966">
        <f>I966+J966</f>
        <v>11</v>
      </c>
      <c r="L966">
        <v>-5</v>
      </c>
      <c r="M966">
        <v>22</v>
      </c>
      <c r="N966">
        <v>36</v>
      </c>
      <c r="O966" s="4">
        <f t="shared" si="796"/>
        <v>2.7777777777777776E-2</v>
      </c>
      <c r="P966">
        <v>911</v>
      </c>
      <c r="Q966">
        <v>0</v>
      </c>
      <c r="R966">
        <v>0</v>
      </c>
      <c r="S966">
        <v>0</v>
      </c>
      <c r="T966">
        <v>0</v>
      </c>
      <c r="U966" s="4">
        <f t="shared" si="797"/>
        <v>0</v>
      </c>
      <c r="V966" s="40">
        <v>0</v>
      </c>
      <c r="W966">
        <v>1</v>
      </c>
      <c r="X966">
        <v>4</v>
      </c>
      <c r="Y966">
        <v>0</v>
      </c>
      <c r="Z966">
        <v>0</v>
      </c>
      <c r="AA966">
        <f>I966-W966-Y966</f>
        <v>0</v>
      </c>
      <c r="AB966">
        <f>J966-X966-Z966</f>
        <v>6</v>
      </c>
      <c r="AC966" s="9">
        <f t="shared" si="804"/>
        <v>3.0581039755351682</v>
      </c>
      <c r="AD966" s="9">
        <f t="shared" si="805"/>
        <v>12.232415902140673</v>
      </c>
      <c r="AE966" s="9">
        <f t="shared" si="806"/>
        <v>0</v>
      </c>
      <c r="AF966" s="9">
        <f t="shared" si="807"/>
        <v>0</v>
      </c>
      <c r="AG966" s="9">
        <f t="shared" si="808"/>
        <v>0</v>
      </c>
      <c r="AH966" s="9">
        <f t="shared" si="809"/>
        <v>15.431327022682623</v>
      </c>
      <c r="AI966" s="6">
        <f t="shared" si="810"/>
        <v>2.4432934452580817</v>
      </c>
      <c r="AJ966" s="6">
        <f t="shared" si="811"/>
        <v>6.1162079510703364</v>
      </c>
      <c r="AK966" s="6">
        <f t="shared" si="812"/>
        <v>0</v>
      </c>
      <c r="AL966" s="6">
        <f t="shared" si="813"/>
        <v>2.8290766208251474</v>
      </c>
      <c r="AM966" s="6">
        <f t="shared" si="814"/>
        <v>0.61162079510703371</v>
      </c>
      <c r="AN966" s="6">
        <f t="shared" si="815"/>
        <v>7.2064056939501775</v>
      </c>
      <c r="AO966" s="32">
        <v>466.58333333333331</v>
      </c>
      <c r="AP966" s="32">
        <v>98.1</v>
      </c>
      <c r="AQ966" s="32">
        <v>74.933333333333337</v>
      </c>
      <c r="AR966" s="32">
        <v>639.61666666666667</v>
      </c>
      <c r="AS966" s="40">
        <v>35</v>
      </c>
      <c r="AT966" s="40">
        <v>25</v>
      </c>
      <c r="AU966" s="40">
        <v>27</v>
      </c>
      <c r="AV966" s="40">
        <v>22</v>
      </c>
      <c r="AW966" s="40">
        <v>15</v>
      </c>
      <c r="AX966" s="9">
        <f t="shared" si="816"/>
        <v>3.2832165098887356</v>
      </c>
      <c r="AY966" s="9">
        <f t="shared" si="817"/>
        <v>2.3451546499205254</v>
      </c>
      <c r="AZ966" s="9">
        <f t="shared" si="818"/>
        <v>2.5327670219141671</v>
      </c>
      <c r="BA966" s="9">
        <f t="shared" si="819"/>
        <v>2.0637360919300622</v>
      </c>
      <c r="BB966" s="9">
        <f t="shared" si="820"/>
        <v>1.4070927899523151</v>
      </c>
      <c r="BC966" s="9">
        <f t="shared" si="821"/>
        <v>14.138888888888888</v>
      </c>
      <c r="BD966" s="9">
        <f t="shared" si="822"/>
        <v>2.2707070707070707</v>
      </c>
      <c r="BE966" s="9">
        <f t="shared" si="823"/>
        <v>2.9727272727272727</v>
      </c>
      <c r="BF966" s="3">
        <v>19</v>
      </c>
      <c r="BG966" s="3">
        <v>10</v>
      </c>
      <c r="BH966" s="3">
        <v>0</v>
      </c>
      <c r="BI966" s="3">
        <v>29</v>
      </c>
      <c r="BJ966" s="3">
        <v>22</v>
      </c>
      <c r="BK966" s="3">
        <v>1</v>
      </c>
      <c r="BL966" s="3">
        <v>9</v>
      </c>
      <c r="BM966" s="3">
        <v>32</v>
      </c>
      <c r="BN966" s="34">
        <f t="shared" si="798"/>
        <v>13.905746139012878</v>
      </c>
      <c r="BO966" s="34">
        <f t="shared" si="799"/>
        <v>43.481500291360589</v>
      </c>
      <c r="BP966" s="34">
        <v>1.2225836889443249</v>
      </c>
      <c r="BQ966" s="34">
        <v>2.3454857728182574</v>
      </c>
      <c r="BR966" s="34">
        <v>-0.23013268853963562</v>
      </c>
      <c r="BS966" s="34">
        <v>-0.19418920586024227</v>
      </c>
      <c r="BT966" s="34">
        <v>0</v>
      </c>
      <c r="BU966" s="34">
        <f t="shared" si="800"/>
        <v>3.1437475673627042</v>
      </c>
      <c r="BV966" s="34">
        <f t="shared" si="801"/>
        <v>9.8300989677026482</v>
      </c>
      <c r="BW966" s="34">
        <v>6.306203393872936</v>
      </c>
      <c r="BX966" s="34">
        <v>1.6480522012854797</v>
      </c>
      <c r="BY966" s="34">
        <v>2.6305112403937998</v>
      </c>
      <c r="BZ966" s="34">
        <v>0.17723173609795873</v>
      </c>
      <c r="CA966" s="34">
        <f t="shared" si="802"/>
        <v>10.761998571650174</v>
      </c>
      <c r="CB966" s="34">
        <f t="shared" si="803"/>
        <v>33.651401323657943</v>
      </c>
      <c r="CC966" s="15">
        <v>45</v>
      </c>
      <c r="CD966" s="7">
        <v>783559</v>
      </c>
      <c r="CE966" s="68">
        <f t="shared" si="824"/>
        <v>1947025.3939393938</v>
      </c>
      <c r="CF966" s="9">
        <v>12.6</v>
      </c>
      <c r="CG966" s="9">
        <v>13</v>
      </c>
      <c r="CH966" s="9">
        <v>-5.6</v>
      </c>
      <c r="CI966" s="9">
        <v>0.8</v>
      </c>
      <c r="CJ966" s="9">
        <f t="shared" si="792"/>
        <v>1.9688672860395007</v>
      </c>
      <c r="CK966" s="9">
        <v>-0.3</v>
      </c>
      <c r="CL966" s="9">
        <f t="shared" si="793"/>
        <v>-0.73832523226481261</v>
      </c>
      <c r="CM966" s="9">
        <v>0.5</v>
      </c>
      <c r="CN966" t="s">
        <v>3212</v>
      </c>
      <c r="CO966" t="s">
        <v>3417</v>
      </c>
      <c r="CP966" t="s">
        <v>2399</v>
      </c>
      <c r="CQ966" t="s">
        <v>2400</v>
      </c>
      <c r="CR966">
        <v>74</v>
      </c>
      <c r="CS966">
        <v>203</v>
      </c>
      <c r="CT966">
        <v>71</v>
      </c>
      <c r="CU966" t="s">
        <v>3401</v>
      </c>
      <c r="CV966" t="s">
        <v>2382</v>
      </c>
      <c r="CW966">
        <v>0</v>
      </c>
      <c r="CX966">
        <v>0</v>
      </c>
      <c r="CY966">
        <v>0</v>
      </c>
      <c r="CZ966" s="70"/>
      <c r="DA966">
        <v>0</v>
      </c>
    </row>
    <row r="967" spans="1:105" x14ac:dyDescent="0.2">
      <c r="A967" s="44" t="s">
        <v>2372</v>
      </c>
      <c r="B967" s="43" t="s">
        <v>957</v>
      </c>
      <c r="C967" s="43" t="s">
        <v>964</v>
      </c>
      <c r="D967" s="82" t="s">
        <v>964</v>
      </c>
      <c r="E967" s="42" t="str">
        <f t="shared" si="795"/>
        <v xml:space="preserve">Brisebois, Patrice </v>
      </c>
      <c r="F967" s="42" t="s">
        <v>2528</v>
      </c>
      <c r="G967" s="45" t="s">
        <v>2374</v>
      </c>
      <c r="H967" s="43">
        <v>43</v>
      </c>
      <c r="I967" s="64">
        <v>3</v>
      </c>
      <c r="J967" s="64">
        <v>8</v>
      </c>
      <c r="K967" s="64">
        <v>11</v>
      </c>
      <c r="L967" s="43">
        <v>-2</v>
      </c>
      <c r="M967">
        <v>26</v>
      </c>
      <c r="N967">
        <v>42</v>
      </c>
      <c r="O967" s="4">
        <f t="shared" si="796"/>
        <v>7.1428571428571425E-2</v>
      </c>
      <c r="Q967">
        <v>0</v>
      </c>
      <c r="R967">
        <v>0</v>
      </c>
      <c r="S967">
        <v>0</v>
      </c>
      <c r="T967">
        <v>0</v>
      </c>
      <c r="U967" s="4">
        <f t="shared" si="797"/>
        <v>0</v>
      </c>
      <c r="V967">
        <v>0</v>
      </c>
      <c r="W967">
        <v>2</v>
      </c>
      <c r="X967">
        <v>5</v>
      </c>
      <c r="Y967">
        <v>0</v>
      </c>
      <c r="Z967">
        <v>0</v>
      </c>
      <c r="AA967">
        <v>1</v>
      </c>
      <c r="AB967">
        <v>3</v>
      </c>
      <c r="AC967" s="9">
        <f t="shared" si="804"/>
        <v>5.4777845404747421</v>
      </c>
      <c r="AD967" s="9">
        <f t="shared" si="805"/>
        <v>13.694461351186854</v>
      </c>
      <c r="AE967" s="9">
        <f t="shared" si="806"/>
        <v>0</v>
      </c>
      <c r="AF967" s="9">
        <f t="shared" si="807"/>
        <v>0</v>
      </c>
      <c r="AG967" s="9">
        <f t="shared" si="808"/>
        <v>2.0064093632436952</v>
      </c>
      <c r="AH967" s="9">
        <f t="shared" si="809"/>
        <v>6.0192280897310857</v>
      </c>
      <c r="AI967" s="58">
        <f t="shared" si="810"/>
        <v>1.7054479587571407</v>
      </c>
      <c r="AJ967" s="58">
        <f t="shared" si="811"/>
        <v>8.7644552647595866</v>
      </c>
      <c r="AK967" s="58">
        <f t="shared" si="812"/>
        <v>0</v>
      </c>
      <c r="AL967" s="58">
        <f t="shared" si="813"/>
        <v>1.9060888950815105</v>
      </c>
      <c r="AM967" s="58">
        <f t="shared" si="814"/>
        <v>0</v>
      </c>
      <c r="AN967" s="58">
        <f t="shared" si="815"/>
        <v>0</v>
      </c>
      <c r="AO967" s="56">
        <v>598.08333333333337</v>
      </c>
      <c r="AP967" s="56">
        <v>109.53333333333333</v>
      </c>
      <c r="AQ967" s="56">
        <v>16.183333333333334</v>
      </c>
      <c r="AR967" s="57">
        <f>SUM(AO967:AQ967)</f>
        <v>723.8</v>
      </c>
      <c r="AS967">
        <v>40</v>
      </c>
      <c r="AT967">
        <v>29</v>
      </c>
      <c r="AU967">
        <v>30</v>
      </c>
      <c r="AV967">
        <v>37</v>
      </c>
      <c r="AW967">
        <v>15</v>
      </c>
      <c r="AX967" s="9">
        <f t="shared" si="816"/>
        <v>3.3158331030671455</v>
      </c>
      <c r="AY967" s="9">
        <f t="shared" si="817"/>
        <v>2.4039789997236807</v>
      </c>
      <c r="AZ967" s="9">
        <f t="shared" si="818"/>
        <v>2.4868748273003591</v>
      </c>
      <c r="BA967" s="9">
        <f t="shared" si="819"/>
        <v>3.0671456203371097</v>
      </c>
      <c r="BB967" s="9">
        <f t="shared" si="820"/>
        <v>1.2434374136501796</v>
      </c>
      <c r="BC967" s="33">
        <f t="shared" si="821"/>
        <v>13.908914728682172</v>
      </c>
      <c r="BD967" s="33">
        <f t="shared" si="822"/>
        <v>0.37635658914728681</v>
      </c>
      <c r="BE967" s="33">
        <f t="shared" si="823"/>
        <v>2.5472868217054265</v>
      </c>
      <c r="BF967" s="42">
        <f>BI967-BG967-BH967</f>
        <v>17</v>
      </c>
      <c r="BG967" s="43">
        <v>16</v>
      </c>
      <c r="BH967" s="43">
        <v>0</v>
      </c>
      <c r="BI967" s="43">
        <v>33</v>
      </c>
      <c r="BJ967" s="42">
        <f>BM967-BK967-BL967</f>
        <v>19</v>
      </c>
      <c r="BK967" s="43">
        <v>0</v>
      </c>
      <c r="BL967" s="43">
        <v>0</v>
      </c>
      <c r="BM967" s="43">
        <v>19</v>
      </c>
      <c r="BN967" s="34">
        <f t="shared" si="798"/>
        <v>22.049044330365899</v>
      </c>
      <c r="BO967" s="34">
        <f t="shared" si="799"/>
        <v>60.925792568018515</v>
      </c>
      <c r="BP967" s="33">
        <v>5.4292940663772785E-2</v>
      </c>
      <c r="BQ967" s="33">
        <v>4.5017113913388558</v>
      </c>
      <c r="BR967" s="33">
        <v>0.12749961681342528</v>
      </c>
      <c r="BS967" s="33">
        <v>-4.2184247537474698E-2</v>
      </c>
      <c r="BT967" s="33">
        <v>0</v>
      </c>
      <c r="BU967" s="9">
        <f t="shared" si="800"/>
        <v>4.6413197012785794</v>
      </c>
      <c r="BV967" s="34">
        <f t="shared" si="801"/>
        <v>12.824867922847693</v>
      </c>
      <c r="BW967" s="33">
        <v>11.727057973931798</v>
      </c>
      <c r="BX967" s="33">
        <v>2.0277393415703262</v>
      </c>
      <c r="BY967" s="33">
        <v>1.5737147171460029</v>
      </c>
      <c r="BZ967" s="33">
        <v>2.0792125964391905</v>
      </c>
      <c r="CA967" s="9">
        <f t="shared" si="802"/>
        <v>17.407724629087319</v>
      </c>
      <c r="CB967" s="34">
        <f t="shared" si="803"/>
        <v>48.100924645170821</v>
      </c>
      <c r="CC967" s="47">
        <v>52.473858</v>
      </c>
      <c r="CD967">
        <v>1242903</v>
      </c>
      <c r="CE967" s="68">
        <f t="shared" si="824"/>
        <v>2370187.1162790698</v>
      </c>
      <c r="CF967" s="62">
        <v>14.5</v>
      </c>
      <c r="CG967" s="62">
        <v>11.4</v>
      </c>
      <c r="CH967" s="62">
        <v>-2.6</v>
      </c>
      <c r="CI967" s="62">
        <v>0.8</v>
      </c>
      <c r="CJ967" s="63">
        <f t="shared" si="792"/>
        <v>1.8834239077122288</v>
      </c>
      <c r="CK967" s="62">
        <v>0.2</v>
      </c>
      <c r="CL967" s="63">
        <f t="shared" si="793"/>
        <v>0.4708559769280572</v>
      </c>
      <c r="CM967" s="62">
        <v>1</v>
      </c>
      <c r="CN967" t="s">
        <v>639</v>
      </c>
      <c r="CO967" t="s">
        <v>640</v>
      </c>
      <c r="CP967" t="s">
        <v>2399</v>
      </c>
      <c r="CQ967" t="s">
        <v>2400</v>
      </c>
      <c r="CR967">
        <v>74</v>
      </c>
      <c r="CS967">
        <v>196</v>
      </c>
      <c r="CT967">
        <v>71</v>
      </c>
      <c r="CU967" t="s">
        <v>3401</v>
      </c>
      <c r="CZ967" s="72">
        <v>1400000</v>
      </c>
      <c r="DA967">
        <v>0</v>
      </c>
    </row>
    <row r="968" spans="1:105" s="18" customFormat="1" x14ac:dyDescent="0.2">
      <c r="A968" s="38" t="s">
        <v>2452</v>
      </c>
      <c r="B968" t="s">
        <v>954</v>
      </c>
      <c r="C968" t="s">
        <v>964</v>
      </c>
      <c r="D968" s="82" t="s">
        <v>964</v>
      </c>
      <c r="E968" t="str">
        <f t="shared" si="795"/>
        <v xml:space="preserve">Hamrlik, Roman </v>
      </c>
      <c r="F968" t="s">
        <v>149</v>
      </c>
      <c r="G968" t="s">
        <v>1524</v>
      </c>
      <c r="H968">
        <v>75</v>
      </c>
      <c r="I968">
        <v>7</v>
      </c>
      <c r="J968">
        <v>31</v>
      </c>
      <c r="K968">
        <f>I968+J968</f>
        <v>38</v>
      </c>
      <c r="L968">
        <v>22</v>
      </c>
      <c r="M968">
        <v>88</v>
      </c>
      <c r="N968">
        <v>125</v>
      </c>
      <c r="O968" s="4">
        <f t="shared" si="796"/>
        <v>5.6000000000000001E-2</v>
      </c>
      <c r="P968">
        <v>2236</v>
      </c>
      <c r="Q968">
        <v>1</v>
      </c>
      <c r="R968">
        <v>0</v>
      </c>
      <c r="S968">
        <v>0</v>
      </c>
      <c r="T968">
        <v>0</v>
      </c>
      <c r="U968" s="4">
        <f t="shared" si="797"/>
        <v>0</v>
      </c>
      <c r="V968" s="40">
        <v>0</v>
      </c>
      <c r="W968">
        <v>1</v>
      </c>
      <c r="X968">
        <v>17</v>
      </c>
      <c r="Y968">
        <v>0</v>
      </c>
      <c r="Z968">
        <v>1</v>
      </c>
      <c r="AA968">
        <f>I968-W968-Y968</f>
        <v>6</v>
      </c>
      <c r="AB968">
        <f>J968-X968-Z968</f>
        <v>13</v>
      </c>
      <c r="AC968" s="9">
        <f t="shared" si="804"/>
        <v>0.83213905968286261</v>
      </c>
      <c r="AD968" s="9">
        <f t="shared" si="805"/>
        <v>14.146364014608663</v>
      </c>
      <c r="AE968" s="9">
        <f t="shared" si="806"/>
        <v>0</v>
      </c>
      <c r="AF968" s="9">
        <f t="shared" si="807"/>
        <v>1.4183279489401937</v>
      </c>
      <c r="AG968" s="9">
        <f t="shared" si="808"/>
        <v>5.5669385703792482</v>
      </c>
      <c r="AH968" s="9">
        <f t="shared" si="809"/>
        <v>12.061700235821704</v>
      </c>
      <c r="AI968" s="6">
        <f t="shared" si="810"/>
        <v>2.9226427494491056</v>
      </c>
      <c r="AJ968" s="6">
        <f t="shared" si="811"/>
        <v>6.6571124774629009</v>
      </c>
      <c r="AK968" s="6">
        <f t="shared" si="812"/>
        <v>1.9856591285162712</v>
      </c>
      <c r="AL968" s="6">
        <f t="shared" si="813"/>
        <v>2.0412108091390575</v>
      </c>
      <c r="AM968" s="6">
        <f t="shared" si="814"/>
        <v>0.33285562387314505</v>
      </c>
      <c r="AN968" s="6">
        <f t="shared" si="815"/>
        <v>7.0916397447009683</v>
      </c>
      <c r="AO968" s="32">
        <v>1293.3499999999999</v>
      </c>
      <c r="AP968" s="32">
        <v>360.51666666666665</v>
      </c>
      <c r="AQ968" s="32">
        <v>211.51666666666668</v>
      </c>
      <c r="AR968" s="32">
        <v>1865.3833333333332</v>
      </c>
      <c r="AS968" s="40">
        <v>125</v>
      </c>
      <c r="AT968" s="40">
        <v>92</v>
      </c>
      <c r="AU968" s="40">
        <v>60</v>
      </c>
      <c r="AV968" s="40">
        <v>72</v>
      </c>
      <c r="AW968" s="40">
        <v>49</v>
      </c>
      <c r="AX968" s="9">
        <f t="shared" si="816"/>
        <v>4.0206213200146532</v>
      </c>
      <c r="AY968" s="9">
        <f t="shared" si="817"/>
        <v>2.9591772915307848</v>
      </c>
      <c r="AZ968" s="9">
        <f t="shared" si="818"/>
        <v>1.9298982336070334</v>
      </c>
      <c r="BA968" s="9">
        <f t="shared" si="819"/>
        <v>2.3158778803284399</v>
      </c>
      <c r="BB968" s="9">
        <f t="shared" si="820"/>
        <v>1.5760835574457439</v>
      </c>
      <c r="BC968" s="9">
        <f t="shared" si="821"/>
        <v>17.244666666666664</v>
      </c>
      <c r="BD968" s="9">
        <f t="shared" si="822"/>
        <v>2.8202222222222222</v>
      </c>
      <c r="BE968" s="9">
        <f t="shared" si="823"/>
        <v>4.8068888888888885</v>
      </c>
      <c r="BF968" s="3">
        <v>63</v>
      </c>
      <c r="BG968" s="3">
        <v>40</v>
      </c>
      <c r="BH968" s="3">
        <v>7</v>
      </c>
      <c r="BI968" s="3">
        <v>110</v>
      </c>
      <c r="BJ968" s="3">
        <v>44</v>
      </c>
      <c r="BK968" s="3">
        <v>2</v>
      </c>
      <c r="BL968" s="3">
        <v>25</v>
      </c>
      <c r="BM968" s="3">
        <v>71</v>
      </c>
      <c r="BN968" s="34">
        <f t="shared" si="798"/>
        <v>54.870081060648445</v>
      </c>
      <c r="BO968" s="34">
        <f t="shared" si="799"/>
        <v>58.829818064900095</v>
      </c>
      <c r="BP968" s="34">
        <v>11.351283380261517</v>
      </c>
      <c r="BQ968" s="34">
        <v>3.1156093012914989</v>
      </c>
      <c r="BR968" s="34">
        <v>8.6798877245372608E-2</v>
      </c>
      <c r="BS968" s="34">
        <v>0.22397823772760303</v>
      </c>
      <c r="BT968" s="34">
        <v>0</v>
      </c>
      <c r="BU968" s="34">
        <f t="shared" si="800"/>
        <v>14.777669796525993</v>
      </c>
      <c r="BV968" s="34">
        <f t="shared" si="801"/>
        <v>15.844110465079737</v>
      </c>
      <c r="BW968" s="34">
        <v>31.790293314887869</v>
      </c>
      <c r="BX968" s="34">
        <v>6.2155527281800698</v>
      </c>
      <c r="BY968" s="34">
        <v>7.2327113860985657</v>
      </c>
      <c r="BZ968" s="34">
        <v>-5.1461461650440494</v>
      </c>
      <c r="CA968" s="34">
        <f t="shared" si="802"/>
        <v>40.092411264122454</v>
      </c>
      <c r="CB968" s="34">
        <f t="shared" si="803"/>
        <v>42.985707599820365</v>
      </c>
      <c r="CC968" s="15">
        <v>71</v>
      </c>
      <c r="CD968" s="7">
        <v>4071067</v>
      </c>
      <c r="CE968" s="68">
        <f t="shared" si="824"/>
        <v>4451033.2533333329</v>
      </c>
      <c r="CF968" s="9">
        <v>41.7</v>
      </c>
      <c r="CG968" s="9">
        <v>38</v>
      </c>
      <c r="CH968" s="9">
        <v>8.8000000000000007</v>
      </c>
      <c r="CI968" s="9">
        <v>3.3</v>
      </c>
      <c r="CJ968" s="9">
        <f t="shared" si="792"/>
        <v>2.7077848815344114</v>
      </c>
      <c r="CK968" s="9">
        <v>5.6</v>
      </c>
      <c r="CL968" s="9">
        <f t="shared" si="793"/>
        <v>4.595028889876577</v>
      </c>
      <c r="CM968" s="9">
        <v>9</v>
      </c>
      <c r="CN968" t="s">
        <v>3584</v>
      </c>
      <c r="CO968" t="s">
        <v>3585</v>
      </c>
      <c r="CP968"/>
      <c r="CQ968" t="s">
        <v>3079</v>
      </c>
      <c r="CR968">
        <v>74</v>
      </c>
      <c r="CS968">
        <v>208</v>
      </c>
      <c r="CT968">
        <v>4</v>
      </c>
      <c r="CU968" t="s">
        <v>3402</v>
      </c>
      <c r="CV968" t="s">
        <v>2382</v>
      </c>
      <c r="CW968">
        <v>0</v>
      </c>
      <c r="CX968">
        <v>0</v>
      </c>
      <c r="CY968">
        <v>0</v>
      </c>
      <c r="CZ968" s="70"/>
      <c r="DA968">
        <v>0</v>
      </c>
    </row>
    <row r="969" spans="1:105" x14ac:dyDescent="0.2">
      <c r="A969" s="44" t="s">
        <v>2372</v>
      </c>
      <c r="B969" s="43" t="s">
        <v>954</v>
      </c>
      <c r="C969" s="43" t="s">
        <v>964</v>
      </c>
      <c r="D969" s="82" t="s">
        <v>964</v>
      </c>
      <c r="E969" s="42" t="str">
        <f t="shared" si="795"/>
        <v xml:space="preserve">Hamrlik, Roman </v>
      </c>
      <c r="F969" s="42" t="s">
        <v>149</v>
      </c>
      <c r="G969" s="45" t="s">
        <v>2374</v>
      </c>
      <c r="H969" s="43">
        <v>77</v>
      </c>
      <c r="I969" s="64">
        <v>5</v>
      </c>
      <c r="J969" s="64">
        <v>21</v>
      </c>
      <c r="K969" s="64">
        <v>26</v>
      </c>
      <c r="L969" s="43">
        <v>7</v>
      </c>
      <c r="M969">
        <v>38</v>
      </c>
      <c r="N969">
        <v>129</v>
      </c>
      <c r="O969" s="4">
        <f t="shared" si="796"/>
        <v>3.875968992248062E-2</v>
      </c>
      <c r="Q969">
        <v>3</v>
      </c>
      <c r="R969">
        <v>0</v>
      </c>
      <c r="S969">
        <v>0</v>
      </c>
      <c r="T969">
        <v>0</v>
      </c>
      <c r="U969" s="4">
        <f t="shared" si="797"/>
        <v>0</v>
      </c>
      <c r="V969">
        <v>0</v>
      </c>
      <c r="W969">
        <v>3</v>
      </c>
      <c r="X969">
        <v>8</v>
      </c>
      <c r="Y969">
        <v>0</v>
      </c>
      <c r="Z969">
        <v>0</v>
      </c>
      <c r="AA969">
        <v>2</v>
      </c>
      <c r="AB969">
        <v>13</v>
      </c>
      <c r="AC969" s="9">
        <f t="shared" si="804"/>
        <v>5.5192150449713822</v>
      </c>
      <c r="AD969" s="9">
        <f t="shared" si="805"/>
        <v>14.717906786590353</v>
      </c>
      <c r="AE969" s="9">
        <f t="shared" si="806"/>
        <v>0</v>
      </c>
      <c r="AF969" s="9">
        <f t="shared" si="807"/>
        <v>0</v>
      </c>
      <c r="AG969" s="9">
        <f t="shared" si="808"/>
        <v>1.7396767100780439</v>
      </c>
      <c r="AH969" s="9">
        <f t="shared" si="809"/>
        <v>11.307898615507286</v>
      </c>
      <c r="AI969" s="58">
        <f t="shared" si="810"/>
        <v>2.5225312296131639</v>
      </c>
      <c r="AJ969" s="58">
        <f t="shared" si="811"/>
        <v>6.2551103843008997</v>
      </c>
      <c r="AK969" s="58">
        <f t="shared" si="812"/>
        <v>0.75366364270760633</v>
      </c>
      <c r="AL969" s="58">
        <f t="shared" si="813"/>
        <v>2.3485635586053593</v>
      </c>
      <c r="AM969" s="58">
        <f t="shared" si="814"/>
        <v>0</v>
      </c>
      <c r="AN969" s="58">
        <f t="shared" si="815"/>
        <v>7.0341939986043265</v>
      </c>
      <c r="AO969" s="56">
        <v>1379.5666666666666</v>
      </c>
      <c r="AP969" s="56">
        <v>163.06666666666666</v>
      </c>
      <c r="AQ969" s="56">
        <v>238.83333333333334</v>
      </c>
      <c r="AR969" s="57">
        <f>SUM(AO969:AQ969)</f>
        <v>1781.4666666666665</v>
      </c>
      <c r="AS969">
        <v>187</v>
      </c>
      <c r="AT969">
        <v>138</v>
      </c>
      <c r="AU969">
        <v>48</v>
      </c>
      <c r="AV969">
        <v>70</v>
      </c>
      <c r="AW969">
        <v>36</v>
      </c>
      <c r="AX969" s="9">
        <f t="shared" si="816"/>
        <v>6.2981812738567475</v>
      </c>
      <c r="AY969" s="9">
        <f t="shared" si="817"/>
        <v>4.6478556994236966</v>
      </c>
      <c r="AZ969" s="9">
        <f t="shared" si="818"/>
        <v>1.6166454606691119</v>
      </c>
      <c r="BA969" s="9">
        <f t="shared" si="819"/>
        <v>2.3576079634757878</v>
      </c>
      <c r="BB969" s="9">
        <f t="shared" si="820"/>
        <v>1.2124840955018337</v>
      </c>
      <c r="BC969" s="33">
        <f t="shared" si="821"/>
        <v>17.916450216450215</v>
      </c>
      <c r="BD969" s="33">
        <f t="shared" si="822"/>
        <v>3.1017316017316019</v>
      </c>
      <c r="BE969" s="33">
        <f t="shared" si="823"/>
        <v>2.1177489177489175</v>
      </c>
      <c r="BF969" s="42">
        <f>BI969-BG969-BH969</f>
        <v>58</v>
      </c>
      <c r="BG969" s="43">
        <v>17</v>
      </c>
      <c r="BH969" s="43">
        <v>3</v>
      </c>
      <c r="BI969" s="43">
        <v>78</v>
      </c>
      <c r="BJ969" s="42">
        <f>BM969-BK969-BL969</f>
        <v>54</v>
      </c>
      <c r="BK969" s="43">
        <v>0</v>
      </c>
      <c r="BL969" s="43">
        <v>28</v>
      </c>
      <c r="BM969" s="43">
        <v>82</v>
      </c>
      <c r="BN969" s="34">
        <f t="shared" si="798"/>
        <v>48.737567777815649</v>
      </c>
      <c r="BO969" s="34">
        <f t="shared" si="799"/>
        <v>54.716227577818643</v>
      </c>
      <c r="BP969" s="33">
        <v>5.785718079689266</v>
      </c>
      <c r="BQ969" s="33">
        <v>7.3646953107097497</v>
      </c>
      <c r="BR969" s="33">
        <v>-0.4679703651948306</v>
      </c>
      <c r="BS969" s="33">
        <v>-0.62255434316376157</v>
      </c>
      <c r="BT969" s="33">
        <v>0</v>
      </c>
      <c r="BU969" s="9">
        <f t="shared" si="800"/>
        <v>12.059888682040425</v>
      </c>
      <c r="BV969" s="34">
        <f t="shared" si="801"/>
        <v>13.539280759719063</v>
      </c>
      <c r="BW969" s="33">
        <v>20.609217228153735</v>
      </c>
      <c r="BX969" s="33">
        <v>3.0187768895197915</v>
      </c>
      <c r="BY969" s="33">
        <v>7.5917058922257405</v>
      </c>
      <c r="BZ969" s="33">
        <v>5.457979085875956</v>
      </c>
      <c r="CA969" s="9">
        <f t="shared" si="802"/>
        <v>36.677679095775225</v>
      </c>
      <c r="CB969" s="34">
        <f t="shared" si="803"/>
        <v>41.176946818099573</v>
      </c>
      <c r="CC969" s="47">
        <v>62.585304000000001</v>
      </c>
      <c r="CD969">
        <v>3366233</v>
      </c>
      <c r="CE969" s="68">
        <f t="shared" si="824"/>
        <v>3584819.5584415584</v>
      </c>
      <c r="CF969" s="62">
        <v>30.1</v>
      </c>
      <c r="CG969" s="62">
        <v>37.700000000000003</v>
      </c>
      <c r="CH969" s="62">
        <v>0.7</v>
      </c>
      <c r="CI969" s="62">
        <v>2.5</v>
      </c>
      <c r="CJ969" s="63">
        <f t="shared" si="792"/>
        <v>2.2900413734141463</v>
      </c>
      <c r="CK969" s="62">
        <v>2.2999999999999998</v>
      </c>
      <c r="CL969" s="63">
        <f t="shared" si="793"/>
        <v>2.1068380635410144</v>
      </c>
      <c r="CM969" s="62">
        <v>4.8</v>
      </c>
      <c r="CN969" t="s">
        <v>703</v>
      </c>
      <c r="CO969" t="s">
        <v>3585</v>
      </c>
      <c r="CQ969" t="s">
        <v>3079</v>
      </c>
      <c r="CR969">
        <v>74</v>
      </c>
      <c r="CS969">
        <v>215</v>
      </c>
      <c r="CT969">
        <v>44</v>
      </c>
      <c r="CU969" t="s">
        <v>3402</v>
      </c>
      <c r="CZ969" s="72">
        <v>5500000</v>
      </c>
      <c r="DA969">
        <v>0</v>
      </c>
    </row>
    <row r="970" spans="1:105" x14ac:dyDescent="0.2">
      <c r="A970" s="44" t="s">
        <v>2372</v>
      </c>
      <c r="B970" s="43"/>
      <c r="C970" s="43" t="s">
        <v>964</v>
      </c>
      <c r="D970" s="82" t="s">
        <v>964</v>
      </c>
      <c r="E970" s="42" t="str">
        <f t="shared" si="795"/>
        <v xml:space="preserve">O'Byrne, Ryan </v>
      </c>
      <c r="F970" s="42" t="s">
        <v>401</v>
      </c>
      <c r="G970" s="45" t="s">
        <v>2374</v>
      </c>
      <c r="H970" s="43">
        <v>33</v>
      </c>
      <c r="I970" s="64">
        <v>1</v>
      </c>
      <c r="J970" s="64">
        <v>6</v>
      </c>
      <c r="K970" s="64">
        <v>7</v>
      </c>
      <c r="L970" s="43">
        <v>7</v>
      </c>
      <c r="M970">
        <v>45</v>
      </c>
      <c r="N970">
        <v>10</v>
      </c>
      <c r="O970" s="4">
        <f t="shared" si="796"/>
        <v>0.1</v>
      </c>
      <c r="Q970">
        <v>0</v>
      </c>
      <c r="R970">
        <v>0</v>
      </c>
      <c r="S970">
        <v>0</v>
      </c>
      <c r="T970">
        <v>0</v>
      </c>
      <c r="U970" s="4">
        <f t="shared" si="797"/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6</v>
      </c>
      <c r="AC970" s="9">
        <f t="shared" si="804"/>
        <v>0</v>
      </c>
      <c r="AD970" s="9">
        <f t="shared" si="805"/>
        <v>0</v>
      </c>
      <c r="AE970" s="9">
        <f t="shared" si="806"/>
        <v>0</v>
      </c>
      <c r="AF970" s="9">
        <f t="shared" si="807"/>
        <v>0</v>
      </c>
      <c r="AG970" s="9">
        <f t="shared" si="808"/>
        <v>2.8430404738400794</v>
      </c>
      <c r="AH970" s="9">
        <f t="shared" si="809"/>
        <v>17.058242843040478</v>
      </c>
      <c r="AI970" s="58">
        <f t="shared" si="810"/>
        <v>3.1273445212240878</v>
      </c>
      <c r="AJ970" s="58">
        <f t="shared" si="811"/>
        <v>0</v>
      </c>
      <c r="AK970" s="58">
        <f t="shared" si="812"/>
        <v>0</v>
      </c>
      <c r="AL970" s="58">
        <f t="shared" si="813"/>
        <v>2.1322803553800593</v>
      </c>
      <c r="AM970" s="58">
        <f t="shared" si="814"/>
        <v>0</v>
      </c>
      <c r="AN970" s="58">
        <f t="shared" si="815"/>
        <v>3.2085561497326203</v>
      </c>
      <c r="AO970" s="56">
        <v>422.08333333333326</v>
      </c>
      <c r="AP970" s="56">
        <v>1.4</v>
      </c>
      <c r="AQ970" s="56">
        <v>18.7</v>
      </c>
      <c r="AR970" s="57">
        <f>SUM(AO970:AQ970)</f>
        <v>442.18333333333322</v>
      </c>
      <c r="AS970">
        <v>50</v>
      </c>
      <c r="AT970">
        <v>65</v>
      </c>
      <c r="AU970">
        <v>6</v>
      </c>
      <c r="AV970">
        <v>19</v>
      </c>
      <c r="AW970">
        <v>10</v>
      </c>
      <c r="AX970" s="9">
        <f t="shared" si="816"/>
        <v>6.7845162263013101</v>
      </c>
      <c r="AY970" s="9">
        <f t="shared" si="817"/>
        <v>8.8198710941917025</v>
      </c>
      <c r="AZ970" s="9">
        <f t="shared" si="818"/>
        <v>0.81414194715615706</v>
      </c>
      <c r="BA970" s="9">
        <f t="shared" si="819"/>
        <v>2.5781161659944973</v>
      </c>
      <c r="BB970" s="9">
        <f t="shared" si="820"/>
        <v>1.3569032452602618</v>
      </c>
      <c r="BC970" s="33">
        <f t="shared" si="821"/>
        <v>12.790404040404038</v>
      </c>
      <c r="BD970" s="33">
        <f t="shared" si="822"/>
        <v>0.56666666666666665</v>
      </c>
      <c r="BE970" s="33">
        <f t="shared" si="823"/>
        <v>4.242424242424242E-2</v>
      </c>
      <c r="BF970" s="42">
        <f>BI970-BG970-BH970</f>
        <v>22</v>
      </c>
      <c r="BG970" s="43">
        <v>0</v>
      </c>
      <c r="BH970" s="43">
        <v>0</v>
      </c>
      <c r="BI970" s="43">
        <v>22</v>
      </c>
      <c r="BJ970" s="42">
        <f>BM970-BK970-BL970</f>
        <v>15</v>
      </c>
      <c r="BK970" s="43">
        <v>0</v>
      </c>
      <c r="BL970" s="43">
        <v>1</v>
      </c>
      <c r="BM970" s="43">
        <v>16</v>
      </c>
      <c r="BN970" s="34">
        <f t="shared" si="798"/>
        <v>10.684314299699835</v>
      </c>
      <c r="BO970" s="34">
        <f t="shared" si="799"/>
        <v>48.32526915547777</v>
      </c>
      <c r="BP970" s="33">
        <v>4.0675461654906204</v>
      </c>
      <c r="BQ970" s="33">
        <v>-5.6415350632943388E-2</v>
      </c>
      <c r="BR970" s="33">
        <v>-0.72056743248454791</v>
      </c>
      <c r="BS970" s="33">
        <v>-4.8744310748760671E-2</v>
      </c>
      <c r="BT970" s="33">
        <v>0</v>
      </c>
      <c r="BU970" s="9">
        <f t="shared" si="800"/>
        <v>3.2418190716243687</v>
      </c>
      <c r="BV970" s="34">
        <f t="shared" si="801"/>
        <v>14.662782729445718</v>
      </c>
      <c r="BW970" s="33">
        <v>7.9018136140353503</v>
      </c>
      <c r="BX970" s="33">
        <v>2.5917544840521511E-2</v>
      </c>
      <c r="BY970" s="33">
        <v>1.2601160835113945</v>
      </c>
      <c r="BZ970" s="33">
        <v>-1.7453520143118004</v>
      </c>
      <c r="CA970" s="9">
        <f t="shared" si="802"/>
        <v>7.442495228075467</v>
      </c>
      <c r="CB970" s="34">
        <f t="shared" si="803"/>
        <v>33.662486426032046</v>
      </c>
      <c r="CC970" s="47">
        <v>53.884006999999997</v>
      </c>
      <c r="CD970">
        <v>827705</v>
      </c>
      <c r="CE970" s="68">
        <f t="shared" si="824"/>
        <v>2056721.5151515151</v>
      </c>
      <c r="CF970" s="62">
        <v>8.6</v>
      </c>
      <c r="CG970" s="62">
        <v>10.199999999999999</v>
      </c>
      <c r="CH970" s="62">
        <v>5.8</v>
      </c>
      <c r="CI970" s="62">
        <v>0.5</v>
      </c>
      <c r="CJ970" s="63">
        <f t="shared" si="792"/>
        <v>2.163175541695209</v>
      </c>
      <c r="CK970" s="62">
        <v>2</v>
      </c>
      <c r="CL970" s="63">
        <f t="shared" si="793"/>
        <v>8.6527021667808359</v>
      </c>
      <c r="CM970" s="62">
        <v>2.6</v>
      </c>
      <c r="CN970" t="s">
        <v>719</v>
      </c>
      <c r="CO970" t="s">
        <v>2132</v>
      </c>
      <c r="CP970" t="s">
        <v>2433</v>
      </c>
      <c r="CQ970" t="s">
        <v>2400</v>
      </c>
      <c r="CR970">
        <v>78</v>
      </c>
      <c r="CS970">
        <v>228</v>
      </c>
      <c r="CT970">
        <v>3</v>
      </c>
      <c r="CU970" t="s">
        <v>3401</v>
      </c>
      <c r="CV970" t="s">
        <v>3090</v>
      </c>
      <c r="CZ970" s="72">
        <v>612500</v>
      </c>
      <c r="DA970">
        <v>0</v>
      </c>
    </row>
    <row r="971" spans="1:105" x14ac:dyDescent="0.2">
      <c r="A971" s="38" t="s">
        <v>2452</v>
      </c>
      <c r="B971" t="s">
        <v>964</v>
      </c>
      <c r="C971" t="s">
        <v>964</v>
      </c>
      <c r="D971" s="82" t="s">
        <v>964</v>
      </c>
      <c r="E971" t="str">
        <f t="shared" si="795"/>
        <v xml:space="preserve">Koivu, Saku </v>
      </c>
      <c r="F971" t="s">
        <v>248</v>
      </c>
      <c r="G971" t="s">
        <v>1537</v>
      </c>
      <c r="H971">
        <v>81</v>
      </c>
      <c r="I971">
        <v>22</v>
      </c>
      <c r="J971">
        <v>53</v>
      </c>
      <c r="K971">
        <f>I971+J971</f>
        <v>75</v>
      </c>
      <c r="L971">
        <v>-21</v>
      </c>
      <c r="M971">
        <v>74</v>
      </c>
      <c r="N971">
        <v>154</v>
      </c>
      <c r="O971" s="4">
        <f t="shared" si="796"/>
        <v>0.14285714285714285</v>
      </c>
      <c r="P971">
        <v>1797</v>
      </c>
      <c r="Q971">
        <v>4</v>
      </c>
      <c r="R971">
        <v>0</v>
      </c>
      <c r="S971">
        <v>798</v>
      </c>
      <c r="T971">
        <v>655</v>
      </c>
      <c r="U971" s="4">
        <f t="shared" si="797"/>
        <v>0.54920853406744663</v>
      </c>
      <c r="V971" s="40">
        <v>30.1</v>
      </c>
      <c r="W971">
        <v>11</v>
      </c>
      <c r="X971">
        <v>32</v>
      </c>
      <c r="Y971">
        <v>1</v>
      </c>
      <c r="Z971">
        <v>2</v>
      </c>
      <c r="AA971">
        <f>I971-W971-Y971</f>
        <v>10</v>
      </c>
      <c r="AB971">
        <f>J971-X971-Z971</f>
        <v>19</v>
      </c>
      <c r="AC971" s="9">
        <f t="shared" si="804"/>
        <v>10.211975862602507</v>
      </c>
      <c r="AD971" s="9">
        <f t="shared" si="805"/>
        <v>29.707566145752747</v>
      </c>
      <c r="AE971" s="9">
        <f t="shared" si="806"/>
        <v>2.0378127476508547</v>
      </c>
      <c r="AF971" s="9">
        <f t="shared" si="807"/>
        <v>4.0756254953017095</v>
      </c>
      <c r="AG971" s="9">
        <f t="shared" si="808"/>
        <v>12.040536472791732</v>
      </c>
      <c r="AH971" s="9">
        <f t="shared" si="809"/>
        <v>22.877019298304294</v>
      </c>
      <c r="AI971" s="6">
        <f t="shared" si="810"/>
        <v>2.2877019298304293</v>
      </c>
      <c r="AJ971" s="6">
        <f t="shared" si="811"/>
        <v>11.883026458301099</v>
      </c>
      <c r="AK971" s="6">
        <f t="shared" si="812"/>
        <v>1.6302501981206836</v>
      </c>
      <c r="AL971" s="6">
        <f t="shared" si="813"/>
        <v>3.3713502123816852</v>
      </c>
      <c r="AM971" s="6">
        <f t="shared" si="814"/>
        <v>0.55701686523286409</v>
      </c>
      <c r="AN971" s="6">
        <f t="shared" si="815"/>
        <v>6.5210007924827345</v>
      </c>
      <c r="AO971" s="33">
        <v>996.63333333333333</v>
      </c>
      <c r="AP971" s="33">
        <v>323.14999999999998</v>
      </c>
      <c r="AQ971" s="33">
        <v>147.21666666666667</v>
      </c>
      <c r="AR971" s="32">
        <v>1467</v>
      </c>
      <c r="AS971" s="40">
        <v>36</v>
      </c>
      <c r="AT971" s="40">
        <v>51</v>
      </c>
      <c r="AU971" s="40">
        <v>45</v>
      </c>
      <c r="AV971" s="40">
        <v>51</v>
      </c>
      <c r="AW971" s="40">
        <v>51</v>
      </c>
      <c r="AX971" s="9">
        <f t="shared" si="816"/>
        <v>1.4723926380368098</v>
      </c>
      <c r="AY971" s="9">
        <f t="shared" si="817"/>
        <v>2.0858895705521476</v>
      </c>
      <c r="AZ971" s="9">
        <f t="shared" si="818"/>
        <v>1.8404907975460123</v>
      </c>
      <c r="BA971" s="9">
        <f t="shared" si="819"/>
        <v>2.0858895705521476</v>
      </c>
      <c r="BB971" s="9">
        <f t="shared" si="820"/>
        <v>2.0858895705521476</v>
      </c>
      <c r="BC971" s="9">
        <f t="shared" si="821"/>
        <v>12.304115226337448</v>
      </c>
      <c r="BD971" s="9">
        <f t="shared" si="822"/>
        <v>1.8174897119341564</v>
      </c>
      <c r="BE971" s="9">
        <f t="shared" si="823"/>
        <v>3.9895061728395058</v>
      </c>
      <c r="BF971" s="3">
        <v>38</v>
      </c>
      <c r="BG971" s="3">
        <v>64</v>
      </c>
      <c r="BH971" s="3">
        <v>4</v>
      </c>
      <c r="BI971" s="3">
        <v>106</v>
      </c>
      <c r="BJ971" s="3">
        <v>56</v>
      </c>
      <c r="BK971" s="3">
        <v>3</v>
      </c>
      <c r="BL971" s="3">
        <v>16</v>
      </c>
      <c r="BM971" s="3">
        <v>75</v>
      </c>
      <c r="BN971" s="34">
        <f t="shared" si="798"/>
        <v>71.410783237783363</v>
      </c>
      <c r="BO971" s="34">
        <f t="shared" si="799"/>
        <v>97.356214366439488</v>
      </c>
      <c r="BP971" s="34">
        <v>14.417714189506018</v>
      </c>
      <c r="BQ971" s="34">
        <v>34.923913537496986</v>
      </c>
      <c r="BR971" s="34">
        <v>-0.46594234755682035</v>
      </c>
      <c r="BS971" s="34">
        <v>3.0139900536719177</v>
      </c>
      <c r="BT971" s="34">
        <v>18.275710239459222</v>
      </c>
      <c r="BU971" s="34">
        <f t="shared" si="800"/>
        <v>70.165385672577315</v>
      </c>
      <c r="BV971" s="34">
        <f t="shared" si="801"/>
        <v>95.658330841959526</v>
      </c>
      <c r="BW971" s="34">
        <v>1.3653035322075235</v>
      </c>
      <c r="BX971" s="34">
        <v>0.35860596809242667</v>
      </c>
      <c r="BY971" s="34">
        <v>4.5438139799010431</v>
      </c>
      <c r="BZ971" s="34">
        <v>-5.0223259149949531</v>
      </c>
      <c r="CA971" s="34">
        <f t="shared" si="802"/>
        <v>1.2453975652060407</v>
      </c>
      <c r="CB971" s="34">
        <f t="shared" si="803"/>
        <v>1.6978835244799466</v>
      </c>
      <c r="CC971" s="15">
        <v>27</v>
      </c>
      <c r="CD971" s="7">
        <v>3194794</v>
      </c>
      <c r="CE971" s="68">
        <f t="shared" si="824"/>
        <v>3234235.9012345676</v>
      </c>
      <c r="CF971" s="9">
        <v>38.1</v>
      </c>
      <c r="CG971" s="9">
        <v>31.3</v>
      </c>
      <c r="CH971" s="9">
        <v>-10.4</v>
      </c>
      <c r="CI971" s="9">
        <v>9</v>
      </c>
      <c r="CJ971" s="9">
        <f t="shared" si="792"/>
        <v>9.2909619586724244</v>
      </c>
      <c r="CK971" s="9">
        <v>0</v>
      </c>
      <c r="CL971" s="9">
        <f t="shared" si="793"/>
        <v>0</v>
      </c>
      <c r="CM971" s="9">
        <v>9</v>
      </c>
      <c r="CN971" t="s">
        <v>2237</v>
      </c>
      <c r="CO971" t="s">
        <v>2238</v>
      </c>
      <c r="CQ971" t="s">
        <v>2393</v>
      </c>
      <c r="CR971">
        <v>70</v>
      </c>
      <c r="CS971">
        <v>187</v>
      </c>
      <c r="CU971" t="s">
        <v>3402</v>
      </c>
      <c r="CV971" t="s">
        <v>2382</v>
      </c>
      <c r="CW971">
        <v>9</v>
      </c>
      <c r="CX971">
        <v>5</v>
      </c>
      <c r="CY971">
        <v>2</v>
      </c>
      <c r="CZ971" s="70"/>
      <c r="DA971">
        <v>0</v>
      </c>
    </row>
    <row r="972" spans="1:105" x14ac:dyDescent="0.2">
      <c r="A972" s="44" t="s">
        <v>2372</v>
      </c>
      <c r="B972" s="43" t="s">
        <v>964</v>
      </c>
      <c r="C972" s="43" t="s">
        <v>964</v>
      </c>
      <c r="D972" s="82" t="s">
        <v>964</v>
      </c>
      <c r="E972" s="42" t="str">
        <f t="shared" si="795"/>
        <v xml:space="preserve">Koivu, Saku </v>
      </c>
      <c r="F972" s="42" t="s">
        <v>248</v>
      </c>
      <c r="G972" s="45" t="s">
        <v>2373</v>
      </c>
      <c r="H972" s="43">
        <v>77</v>
      </c>
      <c r="I972" s="64">
        <v>16</v>
      </c>
      <c r="J972" s="64">
        <v>40</v>
      </c>
      <c r="K972" s="64">
        <v>56</v>
      </c>
      <c r="L972" s="43">
        <v>-4</v>
      </c>
      <c r="M972">
        <v>93</v>
      </c>
      <c r="N972">
        <v>150</v>
      </c>
      <c r="O972" s="4">
        <f t="shared" si="796"/>
        <v>0.10666666666666667</v>
      </c>
      <c r="Q972">
        <v>3</v>
      </c>
      <c r="R972">
        <v>0</v>
      </c>
      <c r="S972">
        <v>701</v>
      </c>
      <c r="T972">
        <v>640</v>
      </c>
      <c r="U972" s="4">
        <f t="shared" si="797"/>
        <v>0.52274422073079796</v>
      </c>
      <c r="V972">
        <v>30.2</v>
      </c>
      <c r="W972">
        <v>8</v>
      </c>
      <c r="X972">
        <v>19</v>
      </c>
      <c r="Y972">
        <v>0</v>
      </c>
      <c r="Z972">
        <v>2</v>
      </c>
      <c r="AA972">
        <v>8</v>
      </c>
      <c r="AB972">
        <v>19</v>
      </c>
      <c r="AC972" s="9">
        <f t="shared" si="804"/>
        <v>8.8817615493739606</v>
      </c>
      <c r="AD972" s="9">
        <f t="shared" si="805"/>
        <v>21.094183679763155</v>
      </c>
      <c r="AE972" s="9">
        <f t="shared" si="806"/>
        <v>0</v>
      </c>
      <c r="AF972" s="9">
        <f t="shared" si="807"/>
        <v>5.6171009517865507</v>
      </c>
      <c r="AG972" s="9">
        <f t="shared" si="808"/>
        <v>9.426088664146496</v>
      </c>
      <c r="AH972" s="9">
        <f t="shared" si="809"/>
        <v>22.386960577347928</v>
      </c>
      <c r="AI972" s="58">
        <f t="shared" si="810"/>
        <v>2.4154352201875398</v>
      </c>
      <c r="AJ972" s="58">
        <f t="shared" si="811"/>
        <v>9.547893665577007</v>
      </c>
      <c r="AK972" s="58">
        <f t="shared" si="812"/>
        <v>1.12342019035731</v>
      </c>
      <c r="AL972" s="58">
        <f t="shared" si="813"/>
        <v>2.710000490942118</v>
      </c>
      <c r="AM972" s="58">
        <f t="shared" si="814"/>
        <v>0.222044038734349</v>
      </c>
      <c r="AN972" s="58">
        <f t="shared" si="815"/>
        <v>6.7405211421438604</v>
      </c>
      <c r="AO972" s="56">
        <v>1018.45</v>
      </c>
      <c r="AP972" s="56">
        <v>270.21666666666664</v>
      </c>
      <c r="AQ972" s="56">
        <v>106.81666666666666</v>
      </c>
      <c r="AR972" s="57">
        <f>SUM(AO972:AQ972)</f>
        <v>1395.4833333333333</v>
      </c>
      <c r="AS972">
        <v>29</v>
      </c>
      <c r="AT972">
        <v>41</v>
      </c>
      <c r="AU972">
        <v>48</v>
      </c>
      <c r="AV972">
        <v>43</v>
      </c>
      <c r="AW972">
        <v>49</v>
      </c>
      <c r="AX972" s="9">
        <f t="shared" si="816"/>
        <v>1.2468798146400888</v>
      </c>
      <c r="AY972" s="9">
        <f t="shared" si="817"/>
        <v>1.7628300827670222</v>
      </c>
      <c r="AZ972" s="9">
        <f t="shared" si="818"/>
        <v>2.0638010725077334</v>
      </c>
      <c r="BA972" s="9">
        <f t="shared" si="819"/>
        <v>1.848821794121511</v>
      </c>
      <c r="BB972" s="9">
        <f t="shared" si="820"/>
        <v>2.1067969281849779</v>
      </c>
      <c r="BC972" s="33">
        <f t="shared" si="821"/>
        <v>13.226623376623378</v>
      </c>
      <c r="BD972" s="33">
        <f t="shared" si="822"/>
        <v>1.3872294372294371</v>
      </c>
      <c r="BE972" s="33">
        <f t="shared" si="823"/>
        <v>3.5093073593073592</v>
      </c>
      <c r="BF972" s="42">
        <f>BI972-BG972-BH972</f>
        <v>41</v>
      </c>
      <c r="BG972" s="43">
        <v>43</v>
      </c>
      <c r="BH972" s="43">
        <v>2</v>
      </c>
      <c r="BI972" s="43">
        <v>86</v>
      </c>
      <c r="BJ972" s="42">
        <f>BM972-BK972-BL972</f>
        <v>46</v>
      </c>
      <c r="BK972" s="43">
        <v>1</v>
      </c>
      <c r="BL972" s="43">
        <v>12</v>
      </c>
      <c r="BM972" s="43">
        <v>59</v>
      </c>
      <c r="BN972" s="34">
        <f t="shared" si="798"/>
        <v>44.085984681353985</v>
      </c>
      <c r="BO972" s="34">
        <f t="shared" si="799"/>
        <v>63.183821158290172</v>
      </c>
      <c r="BP972" s="33">
        <v>11.778400229955261</v>
      </c>
      <c r="BQ972" s="33">
        <v>19.325310052095585</v>
      </c>
      <c r="BR972" s="33">
        <v>0.52539604919882876</v>
      </c>
      <c r="BS972" s="33">
        <v>0.40992269936200143</v>
      </c>
      <c r="BT972" s="33">
        <v>11.996432023914542</v>
      </c>
      <c r="BU972" s="9">
        <f t="shared" si="800"/>
        <v>44.035461054526223</v>
      </c>
      <c r="BV972" s="34">
        <f t="shared" si="801"/>
        <v>63.111410939377599</v>
      </c>
      <c r="BW972" s="33">
        <v>4.5179610739541802</v>
      </c>
      <c r="BX972" s="33">
        <v>0.55363648896054685</v>
      </c>
      <c r="BY972" s="33">
        <v>3.0944332218129467</v>
      </c>
      <c r="BZ972" s="33">
        <v>-8.115507157899911</v>
      </c>
      <c r="CA972" s="9">
        <f t="shared" si="802"/>
        <v>5.0523626827763124E-2</v>
      </c>
      <c r="CB972" s="34">
        <f t="shared" si="803"/>
        <v>7.2410218912581953E-2</v>
      </c>
      <c r="CC972" s="47">
        <v>44.442447999999999</v>
      </c>
      <c r="CD972">
        <v>2111531</v>
      </c>
      <c r="CE972" s="68">
        <f t="shared" si="824"/>
        <v>2248643.4025974027</v>
      </c>
      <c r="CF972" s="62">
        <v>30.3</v>
      </c>
      <c r="CG972" s="62">
        <v>27</v>
      </c>
      <c r="CH972" s="62">
        <v>-6.7</v>
      </c>
      <c r="CI972" s="62">
        <v>6.1</v>
      </c>
      <c r="CJ972" s="63">
        <f t="shared" si="792"/>
        <v>6.882868990418519</v>
      </c>
      <c r="CK972" s="62">
        <v>0.4</v>
      </c>
      <c r="CL972" s="63">
        <f t="shared" si="793"/>
        <v>0.45133567150285381</v>
      </c>
      <c r="CM972" s="62">
        <v>7.7</v>
      </c>
      <c r="CN972" t="s">
        <v>727</v>
      </c>
      <c r="CO972" t="s">
        <v>2238</v>
      </c>
      <c r="CQ972" t="s">
        <v>2393</v>
      </c>
      <c r="CR972">
        <v>70</v>
      </c>
      <c r="CS972">
        <v>187</v>
      </c>
      <c r="CT972">
        <v>11</v>
      </c>
      <c r="CU972" t="s">
        <v>3402</v>
      </c>
      <c r="CZ972" s="72">
        <v>4750000</v>
      </c>
      <c r="DA972">
        <v>0</v>
      </c>
    </row>
    <row r="973" spans="1:105" x14ac:dyDescent="0.2">
      <c r="A973" s="44" t="s">
        <v>2372</v>
      </c>
      <c r="B973" s="43"/>
      <c r="C973" s="43" t="s">
        <v>964</v>
      </c>
      <c r="D973" s="42" t="s">
        <v>964</v>
      </c>
      <c r="E973" s="42" t="str">
        <f t="shared" si="795"/>
        <v xml:space="preserve">Kostitsyn, Sergei </v>
      </c>
      <c r="F973" s="42" t="s">
        <v>256</v>
      </c>
      <c r="G973" s="45" t="s">
        <v>1540</v>
      </c>
      <c r="H973" s="43">
        <v>52</v>
      </c>
      <c r="I973" s="64">
        <v>9</v>
      </c>
      <c r="J973" s="64">
        <v>18</v>
      </c>
      <c r="K973" s="64">
        <v>27</v>
      </c>
      <c r="L973" s="43">
        <v>9</v>
      </c>
      <c r="M973">
        <v>51</v>
      </c>
      <c r="N973">
        <v>49</v>
      </c>
      <c r="O973" s="4">
        <f t="shared" si="796"/>
        <v>0.18367346938775511</v>
      </c>
      <c r="Q973">
        <v>0</v>
      </c>
      <c r="R973">
        <v>0</v>
      </c>
      <c r="S973">
        <v>8</v>
      </c>
      <c r="T973">
        <v>15</v>
      </c>
      <c r="U973" s="4">
        <f t="shared" si="797"/>
        <v>0.34782608695652173</v>
      </c>
      <c r="V973">
        <v>0.7</v>
      </c>
      <c r="W973">
        <v>3</v>
      </c>
      <c r="X973">
        <v>2</v>
      </c>
      <c r="Y973">
        <v>1</v>
      </c>
      <c r="Z973">
        <v>0</v>
      </c>
      <c r="AA973">
        <v>5</v>
      </c>
      <c r="AB973">
        <v>16</v>
      </c>
      <c r="AC973" s="9">
        <f t="shared" si="804"/>
        <v>10.328997704667177</v>
      </c>
      <c r="AD973" s="9">
        <f t="shared" si="805"/>
        <v>6.8859984697781176</v>
      </c>
      <c r="AE973" s="9">
        <f t="shared" si="806"/>
        <v>13.814274750575597</v>
      </c>
      <c r="AF973" s="9">
        <f t="shared" si="807"/>
        <v>0</v>
      </c>
      <c r="AG973" s="9">
        <f t="shared" si="808"/>
        <v>9.4107805719663311</v>
      </c>
      <c r="AH973" s="9">
        <f t="shared" si="809"/>
        <v>30.114497830292255</v>
      </c>
      <c r="AI973" s="58">
        <f t="shared" si="810"/>
        <v>3.0114497830292257</v>
      </c>
      <c r="AJ973" s="58">
        <f t="shared" si="811"/>
        <v>8.9517980107115527</v>
      </c>
      <c r="AK973" s="58">
        <f t="shared" si="812"/>
        <v>2.7628549501151194</v>
      </c>
      <c r="AL973" s="58">
        <f t="shared" si="813"/>
        <v>2.2585873372719192</v>
      </c>
      <c r="AM973" s="58">
        <f t="shared" si="814"/>
        <v>0</v>
      </c>
      <c r="AN973" s="58">
        <f t="shared" si="815"/>
        <v>8.2885648503453559</v>
      </c>
      <c r="AO973" s="56">
        <v>637.56666666666672</v>
      </c>
      <c r="AP973" s="56">
        <v>87.13333333333334</v>
      </c>
      <c r="AQ973" s="56">
        <v>21.716666666666665</v>
      </c>
      <c r="AR973" s="57">
        <f>SUM(AO973:AQ973)</f>
        <v>746.41666666666674</v>
      </c>
      <c r="AS973">
        <v>23</v>
      </c>
      <c r="AT973">
        <v>54</v>
      </c>
      <c r="AU973">
        <v>20</v>
      </c>
      <c r="AV973">
        <v>19</v>
      </c>
      <c r="AW973">
        <v>17</v>
      </c>
      <c r="AX973" s="9">
        <f t="shared" si="816"/>
        <v>1.8488333147259124</v>
      </c>
      <c r="AY973" s="9">
        <f t="shared" si="817"/>
        <v>4.3407390867477949</v>
      </c>
      <c r="AZ973" s="9">
        <f t="shared" si="818"/>
        <v>1.6076811432399238</v>
      </c>
      <c r="BA973" s="9">
        <f t="shared" si="819"/>
        <v>1.5272970860779278</v>
      </c>
      <c r="BB973" s="9">
        <f t="shared" si="820"/>
        <v>1.3665289717539353</v>
      </c>
      <c r="BC973" s="33">
        <f t="shared" si="821"/>
        <v>12.260897435897437</v>
      </c>
      <c r="BD973" s="33">
        <f t="shared" si="822"/>
        <v>0.41762820512820509</v>
      </c>
      <c r="BE973" s="33">
        <f t="shared" si="823"/>
        <v>1.6756410256410257</v>
      </c>
      <c r="BF973" s="42">
        <f>BI973-BG973-BH973</f>
        <v>32</v>
      </c>
      <c r="BG973" s="43">
        <v>13</v>
      </c>
      <c r="BH973" s="43">
        <v>1</v>
      </c>
      <c r="BI973" s="43">
        <v>46</v>
      </c>
      <c r="BJ973" s="42">
        <f>BM973-BK973-BL973</f>
        <v>24</v>
      </c>
      <c r="BK973" s="43">
        <v>0</v>
      </c>
      <c r="BL973" s="43">
        <v>3</v>
      </c>
      <c r="BM973" s="43">
        <v>27</v>
      </c>
      <c r="BN973" s="34">
        <f t="shared" si="798"/>
        <v>16.976040244183388</v>
      </c>
      <c r="BO973" s="34">
        <f t="shared" si="799"/>
        <v>45.48676631242617</v>
      </c>
      <c r="BP973" s="33">
        <v>10.898229832000535</v>
      </c>
      <c r="BQ973" s="33">
        <v>3.527137876149578</v>
      </c>
      <c r="BR973" s="33">
        <v>1.4801358315331197</v>
      </c>
      <c r="BS973" s="33">
        <v>2.0456405212041009</v>
      </c>
      <c r="BT973" s="33">
        <v>0</v>
      </c>
      <c r="BU973" s="9">
        <f t="shared" si="800"/>
        <v>17.951144060887334</v>
      </c>
      <c r="BV973" s="34">
        <f t="shared" si="801"/>
        <v>48.099526343786529</v>
      </c>
      <c r="BW973" s="33">
        <v>4.0392393481875759</v>
      </c>
      <c r="BX973" s="33">
        <v>0.2201570692928343</v>
      </c>
      <c r="BY973" s="33">
        <v>-0.1019780976675535</v>
      </c>
      <c r="BZ973" s="33">
        <v>-5.1325221365168012</v>
      </c>
      <c r="CA973" s="9">
        <f t="shared" si="802"/>
        <v>-0.9751038167039443</v>
      </c>
      <c r="CB973" s="34">
        <f t="shared" si="803"/>
        <v>-2.6127600313603505</v>
      </c>
      <c r="CC973" s="47">
        <v>59.712676999999999</v>
      </c>
      <c r="CD973">
        <v>2630839</v>
      </c>
      <c r="CE973" s="68">
        <f t="shared" si="824"/>
        <v>4148630.730769231</v>
      </c>
      <c r="CF973" s="62">
        <v>16.2</v>
      </c>
      <c r="CG973" s="62">
        <v>15.2</v>
      </c>
      <c r="CH973" s="62">
        <v>7.3</v>
      </c>
      <c r="CI973" s="62">
        <v>2.4</v>
      </c>
      <c r="CJ973" s="63">
        <f t="shared" si="792"/>
        <v>5.6122846675500808</v>
      </c>
      <c r="CK973" s="62">
        <v>2.1</v>
      </c>
      <c r="CL973" s="63">
        <f t="shared" si="793"/>
        <v>4.9107490841063219</v>
      </c>
      <c r="CM973" s="62">
        <v>4.2</v>
      </c>
      <c r="CN973" t="s">
        <v>750</v>
      </c>
      <c r="CO973" t="s">
        <v>1672</v>
      </c>
      <c r="CQ973" t="s">
        <v>3636</v>
      </c>
      <c r="CR973">
        <v>71</v>
      </c>
      <c r="CS973">
        <v>196</v>
      </c>
      <c r="CT973">
        <v>74</v>
      </c>
      <c r="CU973" t="s">
        <v>3402</v>
      </c>
      <c r="CV973" t="s">
        <v>3090</v>
      </c>
      <c r="CZ973" s="72">
        <v>1017533.3333333334</v>
      </c>
      <c r="DA973">
        <v>0</v>
      </c>
    </row>
    <row r="974" spans="1:105" x14ac:dyDescent="0.2">
      <c r="A974" s="38" t="s">
        <v>2452</v>
      </c>
      <c r="B974" t="s">
        <v>963</v>
      </c>
      <c r="D974" t="s">
        <v>964</v>
      </c>
      <c r="E974" t="str">
        <f t="shared" si="795"/>
        <v xml:space="preserve">Belle, Shawn </v>
      </c>
      <c r="F974" t="s">
        <v>1445</v>
      </c>
      <c r="G974" t="s">
        <v>1524</v>
      </c>
      <c r="H974">
        <v>9</v>
      </c>
      <c r="I974">
        <v>0</v>
      </c>
      <c r="J974">
        <v>1</v>
      </c>
      <c r="K974">
        <f>I974+J974</f>
        <v>1</v>
      </c>
      <c r="L974">
        <v>4</v>
      </c>
      <c r="M974">
        <v>0</v>
      </c>
      <c r="N974">
        <v>3</v>
      </c>
      <c r="O974" s="4">
        <f t="shared" si="796"/>
        <v>0</v>
      </c>
      <c r="P974">
        <v>129</v>
      </c>
      <c r="Q974">
        <v>0</v>
      </c>
      <c r="R974">
        <v>0</v>
      </c>
      <c r="S974">
        <v>0</v>
      </c>
      <c r="T974">
        <v>0</v>
      </c>
      <c r="U974" s="4">
        <f t="shared" si="797"/>
        <v>0</v>
      </c>
      <c r="V974" s="40">
        <v>0</v>
      </c>
      <c r="W974">
        <v>0</v>
      </c>
      <c r="X974">
        <v>0</v>
      </c>
      <c r="Y974">
        <v>0</v>
      </c>
      <c r="Z974">
        <v>0</v>
      </c>
      <c r="AA974">
        <f>I974-W974-Y974</f>
        <v>0</v>
      </c>
      <c r="AB974">
        <f>J974-X974-Z974</f>
        <v>1</v>
      </c>
      <c r="AC974" s="9">
        <f t="shared" si="804"/>
        <v>0</v>
      </c>
      <c r="AD974" s="9">
        <f t="shared" si="805"/>
        <v>0</v>
      </c>
      <c r="AE974" s="9">
        <f t="shared" si="806"/>
        <v>0</v>
      </c>
      <c r="AF974" s="9">
        <f t="shared" si="807"/>
        <v>0</v>
      </c>
      <c r="AG974" s="9">
        <f t="shared" si="808"/>
        <v>0</v>
      </c>
      <c r="AH974" s="9">
        <f t="shared" si="809"/>
        <v>14.411529223378704</v>
      </c>
      <c r="AI974" s="6">
        <f t="shared" si="810"/>
        <v>2.8823058446757406</v>
      </c>
      <c r="AJ974" s="6">
        <f t="shared" si="811"/>
        <v>0</v>
      </c>
      <c r="AK974" s="6">
        <f t="shared" si="812"/>
        <v>0</v>
      </c>
      <c r="AL974" s="6">
        <f t="shared" si="813"/>
        <v>0</v>
      </c>
      <c r="AM974" s="6">
        <f t="shared" si="814"/>
        <v>0</v>
      </c>
      <c r="AN974" s="6">
        <f t="shared" si="815"/>
        <v>11.960132890365449</v>
      </c>
      <c r="AO974" s="32">
        <v>83.266666666666666</v>
      </c>
      <c r="AP974" s="32">
        <v>1.1499999999999999</v>
      </c>
      <c r="AQ974" s="32">
        <v>5.0166666666666666</v>
      </c>
      <c r="AR974" s="32">
        <v>89.433333333333337</v>
      </c>
      <c r="AS974" s="40">
        <v>4</v>
      </c>
      <c r="AT974" s="40">
        <v>8</v>
      </c>
      <c r="AU974" s="40">
        <v>3</v>
      </c>
      <c r="AV974" s="40">
        <v>2</v>
      </c>
      <c r="AW974" s="40">
        <v>1</v>
      </c>
      <c r="AX974" s="9">
        <f t="shared" si="816"/>
        <v>2.6835631755497573</v>
      </c>
      <c r="AY974" s="9">
        <f t="shared" si="817"/>
        <v>5.3671263510995146</v>
      </c>
      <c r="AZ974" s="9">
        <f t="shared" si="818"/>
        <v>2.012672381662318</v>
      </c>
      <c r="BA974" s="9">
        <f t="shared" si="819"/>
        <v>1.3417815877748787</v>
      </c>
      <c r="BB974" s="9">
        <f t="shared" si="820"/>
        <v>0.67089079388743933</v>
      </c>
      <c r="BC974" s="9">
        <f t="shared" si="821"/>
        <v>9.2518518518518515</v>
      </c>
      <c r="BD974" s="9">
        <f t="shared" si="822"/>
        <v>0.55740740740740735</v>
      </c>
      <c r="BE974" s="9">
        <f t="shared" si="823"/>
        <v>0.12777777777777777</v>
      </c>
      <c r="BF974" s="3">
        <v>4</v>
      </c>
      <c r="BG974" s="3">
        <v>0</v>
      </c>
      <c r="BH974" s="3">
        <v>0</v>
      </c>
      <c r="BI974" s="3">
        <v>4</v>
      </c>
      <c r="BJ974" s="3">
        <v>0</v>
      </c>
      <c r="BK974" s="3">
        <v>0</v>
      </c>
      <c r="BL974" s="3">
        <v>1</v>
      </c>
      <c r="BM974" s="3">
        <v>1</v>
      </c>
      <c r="BN974" s="34">
        <f t="shared" si="798"/>
        <v>4.595325273722068</v>
      </c>
      <c r="BO974" s="34">
        <f t="shared" si="799"/>
        <v>102.76538070194709</v>
      </c>
      <c r="BP974" s="34">
        <v>4.0756367600558965E-2</v>
      </c>
      <c r="BQ974" s="34">
        <v>-3.7459509567090869E-2</v>
      </c>
      <c r="BR974" s="34">
        <v>-2.3103028952382119E-2</v>
      </c>
      <c r="BS974" s="34">
        <v>-1.2834064089768085E-2</v>
      </c>
      <c r="BT974" s="34">
        <v>0</v>
      </c>
      <c r="BU974" s="34">
        <f t="shared" si="800"/>
        <v>-3.2640235008682107E-2</v>
      </c>
      <c r="BV974" s="34">
        <f t="shared" si="801"/>
        <v>-0.72993443925491108</v>
      </c>
      <c r="BW974" s="34">
        <v>3.7729720049696822</v>
      </c>
      <c r="BX974" s="34">
        <v>3.4521478563469592E-2</v>
      </c>
      <c r="BY974" s="34">
        <v>-0.10082054894884801</v>
      </c>
      <c r="BZ974" s="34">
        <v>0.92129257414644661</v>
      </c>
      <c r="CA974" s="34">
        <f t="shared" si="802"/>
        <v>4.6279655087307505</v>
      </c>
      <c r="CB974" s="34">
        <f t="shared" si="803"/>
        <v>103.49531514120203</v>
      </c>
      <c r="CE974" s="68">
        <f t="shared" si="824"/>
        <v>165000</v>
      </c>
      <c r="CF974" s="9">
        <v>1.6</v>
      </c>
      <c r="CG974" s="9">
        <v>2.2000000000000002</v>
      </c>
      <c r="CH974" s="9">
        <v>3.6</v>
      </c>
      <c r="CI974" s="9">
        <v>0</v>
      </c>
      <c r="CJ974" s="9">
        <f t="shared" si="792"/>
        <v>0</v>
      </c>
      <c r="CK974" s="9">
        <v>1.2</v>
      </c>
      <c r="CL974" s="9">
        <f t="shared" si="793"/>
        <v>25.10460251046025</v>
      </c>
      <c r="CM974" s="9">
        <v>1.2</v>
      </c>
      <c r="CN974" t="s">
        <v>2737</v>
      </c>
      <c r="CO974" t="s">
        <v>2416</v>
      </c>
      <c r="CP974" t="s">
        <v>2417</v>
      </c>
      <c r="CQ974" t="s">
        <v>2400</v>
      </c>
      <c r="CR974">
        <v>73</v>
      </c>
      <c r="CS974">
        <v>220</v>
      </c>
      <c r="CT974">
        <v>4</v>
      </c>
      <c r="CU974" t="s">
        <v>3402</v>
      </c>
      <c r="CV974" t="s">
        <v>3090</v>
      </c>
      <c r="CW974">
        <v>0</v>
      </c>
      <c r="CX974">
        <v>0</v>
      </c>
      <c r="CY974">
        <v>0</v>
      </c>
      <c r="CZ974" s="70"/>
      <c r="DA974">
        <v>0</v>
      </c>
    </row>
    <row r="975" spans="1:105" x14ac:dyDescent="0.2">
      <c r="A975" s="38" t="s">
        <v>2452</v>
      </c>
      <c r="B975" t="s">
        <v>964</v>
      </c>
      <c r="C975" t="s">
        <v>964</v>
      </c>
      <c r="D975" s="82" t="s">
        <v>964</v>
      </c>
      <c r="E975" t="str">
        <f t="shared" si="795"/>
        <v xml:space="preserve">Begin, Steve </v>
      </c>
      <c r="F975" t="s">
        <v>2482</v>
      </c>
      <c r="G975" t="s">
        <v>1540</v>
      </c>
      <c r="H975">
        <v>52</v>
      </c>
      <c r="I975">
        <v>5</v>
      </c>
      <c r="J975">
        <v>5</v>
      </c>
      <c r="K975">
        <f>I975+J975</f>
        <v>10</v>
      </c>
      <c r="L975">
        <v>-6</v>
      </c>
      <c r="M975">
        <v>46</v>
      </c>
      <c r="N975">
        <v>64</v>
      </c>
      <c r="O975" s="4">
        <f t="shared" si="796"/>
        <v>7.8125E-2</v>
      </c>
      <c r="P975">
        <v>885</v>
      </c>
      <c r="Q975">
        <v>0</v>
      </c>
      <c r="R975">
        <v>0</v>
      </c>
      <c r="S975">
        <v>79</v>
      </c>
      <c r="T975">
        <v>80</v>
      </c>
      <c r="U975" s="4">
        <f t="shared" si="797"/>
        <v>0.49685534591194969</v>
      </c>
      <c r="V975" s="40">
        <v>5.0999999999999996</v>
      </c>
      <c r="W975">
        <v>0</v>
      </c>
      <c r="X975">
        <v>0</v>
      </c>
      <c r="Y975">
        <v>0</v>
      </c>
      <c r="Z975">
        <v>2</v>
      </c>
      <c r="AA975">
        <f>I975-W975-Y975</f>
        <v>5</v>
      </c>
      <c r="AB975">
        <f>J975-X975-Z975</f>
        <v>3</v>
      </c>
      <c r="AC975" s="9">
        <f t="shared" si="804"/>
        <v>0</v>
      </c>
      <c r="AD975" s="9">
        <f t="shared" si="805"/>
        <v>0</v>
      </c>
      <c r="AE975" s="9">
        <f t="shared" si="806"/>
        <v>0</v>
      </c>
      <c r="AF975" s="9">
        <f t="shared" si="807"/>
        <v>4.4548941962628383</v>
      </c>
      <c r="AG975" s="9">
        <f t="shared" si="808"/>
        <v>12.433515231056159</v>
      </c>
      <c r="AH975" s="9">
        <f t="shared" si="809"/>
        <v>7.4601091386336948</v>
      </c>
      <c r="AI975" s="6">
        <f t="shared" si="810"/>
        <v>1.492021827726739</v>
      </c>
      <c r="AJ975" s="6">
        <f t="shared" si="811"/>
        <v>0</v>
      </c>
      <c r="AK975" s="6">
        <f t="shared" si="812"/>
        <v>1.7819576785051354</v>
      </c>
      <c r="AL975" s="6">
        <f t="shared" si="813"/>
        <v>2.8597085031429161</v>
      </c>
      <c r="AM975" s="6">
        <f t="shared" si="814"/>
        <v>0</v>
      </c>
      <c r="AN975" s="6">
        <f t="shared" si="815"/>
        <v>4.0094047766365541</v>
      </c>
      <c r="AO975" s="32">
        <v>482.56666666666666</v>
      </c>
      <c r="AP975" s="32">
        <v>2</v>
      </c>
      <c r="AQ975" s="32">
        <v>134.68333333333334</v>
      </c>
      <c r="AR975" s="32">
        <v>619.25</v>
      </c>
      <c r="AS975" s="40">
        <v>38</v>
      </c>
      <c r="AT975" s="40">
        <v>167</v>
      </c>
      <c r="AU975" s="40">
        <v>29</v>
      </c>
      <c r="AV975" s="40">
        <v>15</v>
      </c>
      <c r="AW975" s="40">
        <v>19</v>
      </c>
      <c r="AX975" s="9">
        <f t="shared" si="816"/>
        <v>3.6818732337505047</v>
      </c>
      <c r="AY975" s="9">
        <f t="shared" si="817"/>
        <v>16.180863948324589</v>
      </c>
      <c r="AZ975" s="9">
        <f t="shared" si="818"/>
        <v>2.809850625756964</v>
      </c>
      <c r="BA975" s="9">
        <f t="shared" si="819"/>
        <v>1.4533710133225677</v>
      </c>
      <c r="BB975" s="9">
        <f t="shared" si="820"/>
        <v>1.8409366168752523</v>
      </c>
      <c r="BC975" s="9">
        <f t="shared" si="821"/>
        <v>9.2801282051282055</v>
      </c>
      <c r="BD975" s="9">
        <f t="shared" si="822"/>
        <v>2.5900641025641025</v>
      </c>
      <c r="BE975" s="9">
        <f t="shared" si="823"/>
        <v>3.8461538461538464E-2</v>
      </c>
      <c r="BF975" s="3">
        <v>12</v>
      </c>
      <c r="BG975" s="3">
        <v>0</v>
      </c>
      <c r="BH975" s="3">
        <v>4</v>
      </c>
      <c r="BI975" s="3">
        <v>16</v>
      </c>
      <c r="BJ975" s="3">
        <v>23</v>
      </c>
      <c r="BK975" s="3">
        <v>0</v>
      </c>
      <c r="BL975" s="3">
        <v>9</v>
      </c>
      <c r="BM975" s="3">
        <v>32</v>
      </c>
      <c r="BN975" s="34">
        <f t="shared" si="798"/>
        <v>4.4360565882966938</v>
      </c>
      <c r="BO975" s="34">
        <f t="shared" si="799"/>
        <v>14.327191241975596</v>
      </c>
      <c r="BP975" s="34">
        <v>1.246004628030835</v>
      </c>
      <c r="BQ975" s="34">
        <v>-0.11515807748846893</v>
      </c>
      <c r="BR975" s="34">
        <v>-0.19668357104605383</v>
      </c>
      <c r="BS975" s="34">
        <v>0.15302194289771887</v>
      </c>
      <c r="BT975" s="34">
        <v>0</v>
      </c>
      <c r="BU975" s="34">
        <f t="shared" si="800"/>
        <v>1.0871849223940311</v>
      </c>
      <c r="BV975" s="34">
        <f t="shared" si="801"/>
        <v>3.5112956718418444</v>
      </c>
      <c r="BW975" s="34">
        <v>2.3620842218073315</v>
      </c>
      <c r="BX975" s="34">
        <v>5.3002023544048297E-3</v>
      </c>
      <c r="BY975" s="34">
        <v>7.0729342162769075</v>
      </c>
      <c r="BZ975" s="34">
        <v>-6.0914469745359812</v>
      </c>
      <c r="CA975" s="34">
        <f t="shared" si="802"/>
        <v>3.3488716659026627</v>
      </c>
      <c r="CB975" s="34">
        <f t="shared" si="803"/>
        <v>10.815895570133751</v>
      </c>
      <c r="CC975" s="15">
        <v>41</v>
      </c>
      <c r="CD975" s="7">
        <v>165000</v>
      </c>
      <c r="CE975" s="68">
        <f t="shared" si="824"/>
        <v>165000</v>
      </c>
      <c r="CF975" s="9">
        <v>11.3</v>
      </c>
      <c r="CG975" s="9">
        <v>13.6</v>
      </c>
      <c r="CH975" s="9">
        <v>-4.5</v>
      </c>
      <c r="CI975" s="9">
        <v>-1.5</v>
      </c>
      <c r="CJ975" s="9">
        <f t="shared" si="792"/>
        <v>-3.9686039333274539</v>
      </c>
      <c r="CK975" s="9">
        <v>0.1</v>
      </c>
      <c r="CL975" s="9">
        <f t="shared" si="793"/>
        <v>0.26457359555516363</v>
      </c>
      <c r="CM975" s="9">
        <v>-1.5</v>
      </c>
      <c r="CN975" t="s">
        <v>1052</v>
      </c>
      <c r="CO975" t="s">
        <v>1053</v>
      </c>
      <c r="CP975" t="s">
        <v>2399</v>
      </c>
      <c r="CQ975" t="s">
        <v>2400</v>
      </c>
      <c r="CR975">
        <v>72</v>
      </c>
      <c r="CS975">
        <v>193</v>
      </c>
      <c r="CT975">
        <v>22</v>
      </c>
      <c r="CU975" t="s">
        <v>3402</v>
      </c>
      <c r="CV975" t="s">
        <v>2382</v>
      </c>
      <c r="CW975">
        <v>0</v>
      </c>
      <c r="CX975">
        <v>0</v>
      </c>
      <c r="CY975">
        <v>0</v>
      </c>
      <c r="CZ975" s="70"/>
      <c r="DA975">
        <v>0</v>
      </c>
    </row>
    <row r="976" spans="1:105" x14ac:dyDescent="0.2">
      <c r="A976" s="44" t="s">
        <v>2372</v>
      </c>
      <c r="B976" s="43" t="s">
        <v>964</v>
      </c>
      <c r="C976" s="43" t="s">
        <v>964</v>
      </c>
      <c r="D976" s="82" t="s">
        <v>964</v>
      </c>
      <c r="E976" s="42" t="str">
        <f t="shared" si="795"/>
        <v xml:space="preserve">Begin, Steve </v>
      </c>
      <c r="F976" s="42" t="s">
        <v>2482</v>
      </c>
      <c r="G976" s="45" t="s">
        <v>1540</v>
      </c>
      <c r="H976" s="43">
        <v>44</v>
      </c>
      <c r="I976" s="64">
        <v>3</v>
      </c>
      <c r="J976" s="64">
        <v>5</v>
      </c>
      <c r="K976" s="64">
        <v>8</v>
      </c>
      <c r="L976" s="43">
        <v>0</v>
      </c>
      <c r="M976">
        <v>48</v>
      </c>
      <c r="N976">
        <v>67</v>
      </c>
      <c r="O976" s="4">
        <f t="shared" si="796"/>
        <v>4.4776119402985072E-2</v>
      </c>
      <c r="Q976">
        <v>0</v>
      </c>
      <c r="R976">
        <v>0</v>
      </c>
      <c r="S976">
        <v>24</v>
      </c>
      <c r="T976">
        <v>45</v>
      </c>
      <c r="U976" s="4">
        <f t="shared" si="797"/>
        <v>0.34782608695652173</v>
      </c>
      <c r="V976">
        <v>2.6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5</v>
      </c>
      <c r="AC976" s="9">
        <f t="shared" si="804"/>
        <v>0</v>
      </c>
      <c r="AD976" s="9">
        <f t="shared" si="805"/>
        <v>0</v>
      </c>
      <c r="AE976" s="9">
        <f t="shared" si="806"/>
        <v>0</v>
      </c>
      <c r="AF976" s="9">
        <f t="shared" si="807"/>
        <v>0</v>
      </c>
      <c r="AG976" s="9">
        <f t="shared" si="808"/>
        <v>8.7955045199120452</v>
      </c>
      <c r="AH976" s="9">
        <f t="shared" si="809"/>
        <v>14.659174199853407</v>
      </c>
      <c r="AI976" s="58">
        <f t="shared" si="810"/>
        <v>2.492059613975079</v>
      </c>
      <c r="AJ976" s="58">
        <f t="shared" si="811"/>
        <v>0</v>
      </c>
      <c r="AK976" s="58">
        <f t="shared" si="812"/>
        <v>0</v>
      </c>
      <c r="AL976" s="58">
        <f t="shared" si="813"/>
        <v>2.492059613975079</v>
      </c>
      <c r="AM976" s="58">
        <f t="shared" si="814"/>
        <v>0</v>
      </c>
      <c r="AN976" s="58">
        <f t="shared" si="815"/>
        <v>9.1370558375634516</v>
      </c>
      <c r="AO976" s="56">
        <v>409.3</v>
      </c>
      <c r="AP976" s="56">
        <v>4.4000000000000004</v>
      </c>
      <c r="AQ976" s="56">
        <v>98.5</v>
      </c>
      <c r="AR976" s="57">
        <f>SUM(AO976:AQ976)</f>
        <v>512.20000000000005</v>
      </c>
      <c r="AS976">
        <v>27</v>
      </c>
      <c r="AT976">
        <v>119</v>
      </c>
      <c r="AU976">
        <v>22</v>
      </c>
      <c r="AV976">
        <v>11</v>
      </c>
      <c r="AW976">
        <v>8</v>
      </c>
      <c r="AX976" s="9">
        <f t="shared" si="816"/>
        <v>3.1628270206950408</v>
      </c>
      <c r="AY976" s="9">
        <f t="shared" si="817"/>
        <v>13.939867239359623</v>
      </c>
      <c r="AZ976" s="9">
        <f t="shared" si="818"/>
        <v>2.5771183131589224</v>
      </c>
      <c r="BA976" s="9">
        <f t="shared" si="819"/>
        <v>1.2885591565794612</v>
      </c>
      <c r="BB976" s="9">
        <f t="shared" si="820"/>
        <v>0.93713393205778983</v>
      </c>
      <c r="BC976" s="33">
        <f t="shared" si="821"/>
        <v>9.3022727272727277</v>
      </c>
      <c r="BD976" s="33">
        <f t="shared" si="822"/>
        <v>2.2386363636363638</v>
      </c>
      <c r="BE976" s="33">
        <f t="shared" si="823"/>
        <v>0.1</v>
      </c>
      <c r="BF976" s="42">
        <f>BI976-BG976-BH976</f>
        <v>17</v>
      </c>
      <c r="BG976" s="43">
        <v>0</v>
      </c>
      <c r="BH976" s="43">
        <v>0</v>
      </c>
      <c r="BI976" s="43">
        <v>17</v>
      </c>
      <c r="BJ976" s="42">
        <f>BM976-BK976-BL976</f>
        <v>17</v>
      </c>
      <c r="BK976" s="43">
        <v>0</v>
      </c>
      <c r="BL976" s="43">
        <v>15</v>
      </c>
      <c r="BM976" s="43">
        <v>32</v>
      </c>
      <c r="BN976" s="34">
        <f t="shared" si="798"/>
        <v>2.4763163139778559</v>
      </c>
      <c r="BO976" s="34">
        <f t="shared" si="799"/>
        <v>9.669333518070502</v>
      </c>
      <c r="BP976" s="33">
        <v>1.6850667225118261</v>
      </c>
      <c r="BQ976" s="33">
        <v>-0.24159497940781008</v>
      </c>
      <c r="BR976" s="33">
        <v>1.8139103134227323</v>
      </c>
      <c r="BS976" s="33">
        <v>-1.35078918328617</v>
      </c>
      <c r="BT976" s="33">
        <v>0</v>
      </c>
      <c r="BU976" s="9">
        <f t="shared" si="800"/>
        <v>1.9065928732405784</v>
      </c>
      <c r="BV976" s="34">
        <f t="shared" si="801"/>
        <v>7.4447203172220933</v>
      </c>
      <c r="BW976" s="33">
        <v>2.1910170442255792</v>
      </c>
      <c r="BX976" s="33">
        <v>1.1117342443249476E-2</v>
      </c>
      <c r="BY976" s="33">
        <v>1.010032631063666</v>
      </c>
      <c r="BZ976" s="33">
        <v>-2.642443576995217</v>
      </c>
      <c r="CA976" s="9">
        <f t="shared" si="802"/>
        <v>0.56972344073727754</v>
      </c>
      <c r="CB976" s="34">
        <f t="shared" si="803"/>
        <v>2.2246132008484087</v>
      </c>
      <c r="CC976" s="47">
        <v>49.611279000000003</v>
      </c>
      <c r="CD976">
        <v>217506</v>
      </c>
      <c r="CE976" s="68">
        <f t="shared" si="824"/>
        <v>405352.09090909094</v>
      </c>
      <c r="CF976" s="62">
        <v>10</v>
      </c>
      <c r="CG976" s="62">
        <v>14.1</v>
      </c>
      <c r="CH976" s="62">
        <v>-2.8</v>
      </c>
      <c r="CI976" s="62">
        <v>-1.6</v>
      </c>
      <c r="CJ976" s="63">
        <f t="shared" si="792"/>
        <v>-5.202406112827183</v>
      </c>
      <c r="CK976" s="62">
        <v>0.2</v>
      </c>
      <c r="CL976" s="63">
        <f t="shared" si="793"/>
        <v>0.65030076410339788</v>
      </c>
      <c r="CM976" s="62">
        <v>-1.4</v>
      </c>
      <c r="CN976" t="s">
        <v>777</v>
      </c>
      <c r="CO976" t="s">
        <v>3063</v>
      </c>
      <c r="CP976" t="s">
        <v>2399</v>
      </c>
      <c r="CQ976" t="s">
        <v>2400</v>
      </c>
      <c r="CR976">
        <v>72</v>
      </c>
      <c r="CS976">
        <v>187</v>
      </c>
      <c r="CT976">
        <v>22</v>
      </c>
      <c r="CU976" t="s">
        <v>3402</v>
      </c>
      <c r="CZ976" s="72">
        <v>1057000</v>
      </c>
      <c r="DA976">
        <v>0</v>
      </c>
    </row>
    <row r="977" spans="1:105" x14ac:dyDescent="0.2">
      <c r="A977" s="38" t="s">
        <v>2452</v>
      </c>
      <c r="B977" t="s">
        <v>962</v>
      </c>
      <c r="C977" t="s">
        <v>964</v>
      </c>
      <c r="D977" s="82" t="s">
        <v>964</v>
      </c>
      <c r="E977" t="str">
        <f t="shared" si="795"/>
        <v xml:space="preserve">Kostopoulos, Tom </v>
      </c>
      <c r="F977" t="s">
        <v>257</v>
      </c>
      <c r="G977" t="s">
        <v>1528</v>
      </c>
      <c r="H977">
        <v>76</v>
      </c>
      <c r="I977">
        <v>7</v>
      </c>
      <c r="J977">
        <v>15</v>
      </c>
      <c r="K977">
        <f>I977+J977</f>
        <v>22</v>
      </c>
      <c r="L977">
        <v>-2</v>
      </c>
      <c r="M977">
        <v>73</v>
      </c>
      <c r="N977">
        <v>90</v>
      </c>
      <c r="O977" s="4">
        <f t="shared" si="796"/>
        <v>7.7777777777777779E-2</v>
      </c>
      <c r="P977">
        <v>1286</v>
      </c>
      <c r="Q977">
        <v>0</v>
      </c>
      <c r="R977">
        <v>0</v>
      </c>
      <c r="S977">
        <v>18</v>
      </c>
      <c r="T977">
        <v>44</v>
      </c>
      <c r="U977" s="4">
        <f t="shared" si="797"/>
        <v>0.29032258064516131</v>
      </c>
      <c r="V977" s="40">
        <v>1.4</v>
      </c>
      <c r="W977">
        <v>0</v>
      </c>
      <c r="X977">
        <v>0</v>
      </c>
      <c r="Y977">
        <v>0</v>
      </c>
      <c r="Z977">
        <v>1</v>
      </c>
      <c r="AA977">
        <f>I977-W977-Y977</f>
        <v>7</v>
      </c>
      <c r="AB977">
        <f>J977-X977-Z977</f>
        <v>14</v>
      </c>
      <c r="AC977" s="9">
        <f t="shared" si="804"/>
        <v>0</v>
      </c>
      <c r="AD977" s="9">
        <f t="shared" si="805"/>
        <v>0</v>
      </c>
      <c r="AE977" s="9">
        <f t="shared" si="806"/>
        <v>0</v>
      </c>
      <c r="AF977" s="9">
        <f t="shared" si="807"/>
        <v>2.9187611480460514</v>
      </c>
      <c r="AG977" s="9">
        <f t="shared" si="808"/>
        <v>11.196267910696434</v>
      </c>
      <c r="AH977" s="9">
        <f t="shared" si="809"/>
        <v>22.392535821392869</v>
      </c>
      <c r="AI977" s="6">
        <f t="shared" si="810"/>
        <v>2.1592802399200268</v>
      </c>
      <c r="AJ977" s="6">
        <f t="shared" si="811"/>
        <v>4.6006389776357821</v>
      </c>
      <c r="AK977" s="6">
        <f t="shared" si="812"/>
        <v>0.58375222960921036</v>
      </c>
      <c r="AL977" s="6">
        <f t="shared" si="813"/>
        <v>2.2392535821392867</v>
      </c>
      <c r="AM977" s="6">
        <f t="shared" si="814"/>
        <v>0</v>
      </c>
      <c r="AN977" s="6">
        <f t="shared" si="815"/>
        <v>7.5887789849197347</v>
      </c>
      <c r="AO977" s="32">
        <v>750.25</v>
      </c>
      <c r="AP977" s="32">
        <v>26.083333333333336</v>
      </c>
      <c r="AQ977" s="32">
        <v>102.78333333333333</v>
      </c>
      <c r="AR977" s="32">
        <v>879.11666666666667</v>
      </c>
      <c r="AS977" s="40">
        <v>30</v>
      </c>
      <c r="AT977" s="40">
        <v>119</v>
      </c>
      <c r="AU977" s="40">
        <v>33</v>
      </c>
      <c r="AV977" s="40">
        <v>25</v>
      </c>
      <c r="AW977" s="40">
        <v>16</v>
      </c>
      <c r="AX977" s="9">
        <f t="shared" si="816"/>
        <v>2.0475098109845109</v>
      </c>
      <c r="AY977" s="9">
        <f t="shared" si="817"/>
        <v>8.121788916905226</v>
      </c>
      <c r="AZ977" s="9">
        <f t="shared" si="818"/>
        <v>2.252260792082962</v>
      </c>
      <c r="BA977" s="9">
        <f t="shared" si="819"/>
        <v>1.7062581758204258</v>
      </c>
      <c r="BB977" s="9">
        <f t="shared" si="820"/>
        <v>1.0920052325250724</v>
      </c>
      <c r="BC977" s="9">
        <f t="shared" si="821"/>
        <v>9.8717105263157894</v>
      </c>
      <c r="BD977" s="9">
        <f t="shared" si="822"/>
        <v>1.3524122807017545</v>
      </c>
      <c r="BE977" s="9">
        <f t="shared" si="823"/>
        <v>0.34320175438596495</v>
      </c>
      <c r="BF977" s="3">
        <v>27</v>
      </c>
      <c r="BG977" s="3">
        <v>2</v>
      </c>
      <c r="BH977" s="3">
        <v>1</v>
      </c>
      <c r="BI977" s="3">
        <v>30</v>
      </c>
      <c r="BJ977" s="3">
        <v>28</v>
      </c>
      <c r="BK977" s="3">
        <v>0</v>
      </c>
      <c r="BL977" s="3">
        <v>13</v>
      </c>
      <c r="BM977" s="3">
        <v>41</v>
      </c>
      <c r="BN977" s="34">
        <f t="shared" si="798"/>
        <v>17.618438757974168</v>
      </c>
      <c r="BO977" s="34">
        <f t="shared" si="799"/>
        <v>40.082140234646523</v>
      </c>
      <c r="BP977" s="34">
        <v>7.1022089775387256</v>
      </c>
      <c r="BQ977" s="34">
        <v>-1.3713327820289134</v>
      </c>
      <c r="BR977" s="34">
        <v>0.58044337862908268</v>
      </c>
      <c r="BS977" s="34">
        <v>-0.20182690090775887</v>
      </c>
      <c r="BT977" s="34">
        <v>-0.41522869841093768</v>
      </c>
      <c r="BU977" s="34">
        <f t="shared" si="800"/>
        <v>5.6942639748201982</v>
      </c>
      <c r="BV977" s="34">
        <f t="shared" si="801"/>
        <v>12.954512616422237</v>
      </c>
      <c r="BW977" s="34">
        <v>7.8815496454463991</v>
      </c>
      <c r="BX977" s="34">
        <v>7.8348673140735556E-2</v>
      </c>
      <c r="BY977" s="34">
        <v>3.3821364007966341</v>
      </c>
      <c r="BZ977" s="34">
        <v>0.58214006377020089</v>
      </c>
      <c r="CA977" s="34">
        <f t="shared" si="802"/>
        <v>11.924174783153969</v>
      </c>
      <c r="CB977" s="34">
        <f t="shared" si="803"/>
        <v>27.127627618224281</v>
      </c>
      <c r="CC977" s="15">
        <v>40</v>
      </c>
      <c r="CD977" s="7">
        <v>165000</v>
      </c>
      <c r="CE977" s="68">
        <f t="shared" si="824"/>
        <v>165000</v>
      </c>
      <c r="CF977" s="9">
        <v>16.399999999999999</v>
      </c>
      <c r="CG977" s="9">
        <v>18.7</v>
      </c>
      <c r="CH977" s="9">
        <v>4.5999999999999996</v>
      </c>
      <c r="CI977" s="9">
        <v>-0.2</v>
      </c>
      <c r="CJ977" s="9">
        <f t="shared" si="792"/>
        <v>-0.3968319582003671</v>
      </c>
      <c r="CK977" s="9">
        <v>1.9</v>
      </c>
      <c r="CL977" s="9">
        <f t="shared" si="793"/>
        <v>3.7699036029034869</v>
      </c>
      <c r="CM977" s="9">
        <v>1.8</v>
      </c>
      <c r="CN977" t="s">
        <v>3602</v>
      </c>
      <c r="CO977" t="s">
        <v>3482</v>
      </c>
      <c r="CP977" t="s">
        <v>2427</v>
      </c>
      <c r="CQ977" t="s">
        <v>2400</v>
      </c>
      <c r="CR977">
        <v>72</v>
      </c>
      <c r="CS977">
        <v>205</v>
      </c>
      <c r="CT977">
        <v>29</v>
      </c>
      <c r="CU977" t="s">
        <v>3401</v>
      </c>
      <c r="CV977" t="s">
        <v>2382</v>
      </c>
      <c r="CW977">
        <v>1</v>
      </c>
      <c r="CX977">
        <v>0</v>
      </c>
      <c r="CY977">
        <v>0</v>
      </c>
      <c r="CZ977" s="70"/>
      <c r="DA977">
        <v>0</v>
      </c>
    </row>
    <row r="978" spans="1:105" x14ac:dyDescent="0.2">
      <c r="A978" s="44" t="s">
        <v>2372</v>
      </c>
      <c r="B978" s="43" t="s">
        <v>962</v>
      </c>
      <c r="C978" s="43" t="s">
        <v>964</v>
      </c>
      <c r="D978" s="82" t="s">
        <v>964</v>
      </c>
      <c r="E978" s="42" t="str">
        <f t="shared" si="795"/>
        <v xml:space="preserve">Kostopoulos, Tom </v>
      </c>
      <c r="F978" s="42" t="s">
        <v>257</v>
      </c>
      <c r="G978" s="45" t="s">
        <v>1528</v>
      </c>
      <c r="H978" s="43">
        <v>67</v>
      </c>
      <c r="I978" s="64">
        <v>7</v>
      </c>
      <c r="J978" s="64">
        <v>6</v>
      </c>
      <c r="K978" s="64">
        <v>13</v>
      </c>
      <c r="L978" s="43">
        <v>-3</v>
      </c>
      <c r="M978">
        <v>113</v>
      </c>
      <c r="N978">
        <v>98</v>
      </c>
      <c r="O978" s="4">
        <f t="shared" si="796"/>
        <v>7.1428571428571425E-2</v>
      </c>
      <c r="Q978">
        <v>1</v>
      </c>
      <c r="R978">
        <v>0</v>
      </c>
      <c r="S978">
        <v>8</v>
      </c>
      <c r="T978">
        <v>20</v>
      </c>
      <c r="U978" s="4">
        <f t="shared" si="797"/>
        <v>0.2857142857142857</v>
      </c>
      <c r="V978">
        <v>0.7</v>
      </c>
      <c r="W978">
        <v>0</v>
      </c>
      <c r="X978">
        <v>0</v>
      </c>
      <c r="Y978">
        <v>3</v>
      </c>
      <c r="Z978">
        <v>0</v>
      </c>
      <c r="AA978">
        <v>4</v>
      </c>
      <c r="AB978">
        <v>6</v>
      </c>
      <c r="AC978" s="9">
        <f t="shared" si="804"/>
        <v>0</v>
      </c>
      <c r="AD978" s="9">
        <f t="shared" si="805"/>
        <v>0</v>
      </c>
      <c r="AE978" s="9">
        <f t="shared" si="806"/>
        <v>8.1595648232094291</v>
      </c>
      <c r="AF978" s="9">
        <f t="shared" si="807"/>
        <v>0</v>
      </c>
      <c r="AG978" s="9">
        <f t="shared" si="808"/>
        <v>7.547367593490395</v>
      </c>
      <c r="AH978" s="9">
        <f t="shared" si="809"/>
        <v>11.321051390235592</v>
      </c>
      <c r="AI978" s="58">
        <f t="shared" si="810"/>
        <v>1.7924998034539688</v>
      </c>
      <c r="AJ978" s="58">
        <f t="shared" si="811"/>
        <v>0</v>
      </c>
      <c r="AK978" s="58">
        <f t="shared" si="812"/>
        <v>1.6319129646418857</v>
      </c>
      <c r="AL978" s="58">
        <f t="shared" si="813"/>
        <v>2.3585523729657485</v>
      </c>
      <c r="AM978" s="58">
        <f t="shared" si="814"/>
        <v>0</v>
      </c>
      <c r="AN978" s="58">
        <f t="shared" si="815"/>
        <v>5.9836808703535818</v>
      </c>
      <c r="AO978" s="56">
        <v>635.98333333333335</v>
      </c>
      <c r="AP978" s="56">
        <v>8.85</v>
      </c>
      <c r="AQ978" s="56">
        <v>110.3</v>
      </c>
      <c r="AR978" s="57">
        <f>SUM(AO978:AQ978)</f>
        <v>755.13333333333333</v>
      </c>
      <c r="AS978">
        <v>34</v>
      </c>
      <c r="AT978">
        <v>128</v>
      </c>
      <c r="AU978">
        <v>27</v>
      </c>
      <c r="AV978">
        <v>16</v>
      </c>
      <c r="AW978">
        <v>11</v>
      </c>
      <c r="AX978" s="9">
        <f t="shared" si="816"/>
        <v>2.7015096671669463</v>
      </c>
      <c r="AY978" s="9">
        <f t="shared" si="817"/>
        <v>10.170389335216738</v>
      </c>
      <c r="AZ978" s="9">
        <f t="shared" si="818"/>
        <v>2.1453165003972807</v>
      </c>
      <c r="BA978" s="9">
        <f t="shared" si="819"/>
        <v>1.2712986669020923</v>
      </c>
      <c r="BB978" s="9">
        <f t="shared" si="820"/>
        <v>0.87401783349518847</v>
      </c>
      <c r="BC978" s="33">
        <f t="shared" si="821"/>
        <v>9.4922885572139304</v>
      </c>
      <c r="BD978" s="33">
        <f t="shared" si="822"/>
        <v>1.646268656716418</v>
      </c>
      <c r="BE978" s="33">
        <f t="shared" si="823"/>
        <v>0.13208955223880597</v>
      </c>
      <c r="BF978" s="42">
        <f>BI978-BG978-BH978</f>
        <v>19</v>
      </c>
      <c r="BG978" s="43">
        <v>0</v>
      </c>
      <c r="BH978" s="43">
        <v>3</v>
      </c>
      <c r="BI978" s="43">
        <v>22</v>
      </c>
      <c r="BJ978" s="42">
        <f>BM978-BK978-BL978</f>
        <v>25</v>
      </c>
      <c r="BK978" s="43">
        <v>0</v>
      </c>
      <c r="BL978" s="43">
        <v>11</v>
      </c>
      <c r="BM978" s="43">
        <v>36</v>
      </c>
      <c r="BN978" s="34">
        <f t="shared" si="798"/>
        <v>5.1099901674503689</v>
      </c>
      <c r="BO978" s="34">
        <f t="shared" si="799"/>
        <v>13.534007682838444</v>
      </c>
      <c r="BP978" s="33">
        <v>-0.96013335134283295</v>
      </c>
      <c r="BQ978" s="33">
        <v>-0.48593535630889073</v>
      </c>
      <c r="BR978" s="33">
        <v>-1.0397503372645758</v>
      </c>
      <c r="BS978" s="33">
        <v>5.5177527146237688</v>
      </c>
      <c r="BT978" s="33">
        <v>0</v>
      </c>
      <c r="BU978" s="9">
        <f t="shared" si="800"/>
        <v>3.0319336697074695</v>
      </c>
      <c r="BV978" s="34">
        <f t="shared" si="801"/>
        <v>8.0301942342389054</v>
      </c>
      <c r="BW978" s="33">
        <v>3.7617169999376694</v>
      </c>
      <c r="BX978" s="33">
        <v>2.2361018323354055E-2</v>
      </c>
      <c r="BY978" s="33">
        <v>3.8472663576488921</v>
      </c>
      <c r="BZ978" s="33">
        <v>-5.5532878781670156</v>
      </c>
      <c r="CA978" s="9">
        <f t="shared" si="802"/>
        <v>2.0780564977428995</v>
      </c>
      <c r="CB978" s="34">
        <f t="shared" si="803"/>
        <v>5.5038134485995389</v>
      </c>
      <c r="CC978" s="47">
        <v>40.654696999999999</v>
      </c>
      <c r="CD978">
        <v>250889</v>
      </c>
      <c r="CE978" s="68">
        <f t="shared" si="824"/>
        <v>307058.17910447757</v>
      </c>
      <c r="CF978" s="62">
        <v>14.1</v>
      </c>
      <c r="CG978" s="62">
        <v>17</v>
      </c>
      <c r="CH978" s="62">
        <v>-5.8</v>
      </c>
      <c r="CI978" s="62">
        <v>-1.3</v>
      </c>
      <c r="CJ978" s="63">
        <f t="shared" si="792"/>
        <v>-2.9738643079093352</v>
      </c>
      <c r="CK978" s="62">
        <v>-0.1</v>
      </c>
      <c r="CL978" s="63">
        <f t="shared" si="793"/>
        <v>-0.22875879291610274</v>
      </c>
      <c r="CM978" s="62">
        <v>-1.4</v>
      </c>
      <c r="CN978" t="s">
        <v>812</v>
      </c>
      <c r="CO978" t="s">
        <v>3482</v>
      </c>
      <c r="CP978" t="s">
        <v>2427</v>
      </c>
      <c r="CQ978" t="s">
        <v>2400</v>
      </c>
      <c r="CR978">
        <v>72</v>
      </c>
      <c r="CS978">
        <v>200</v>
      </c>
      <c r="CT978">
        <v>6</v>
      </c>
      <c r="CU978" t="s">
        <v>3401</v>
      </c>
      <c r="CZ978" s="72">
        <v>900000</v>
      </c>
      <c r="DA978">
        <v>0</v>
      </c>
    </row>
    <row r="979" spans="1:105" x14ac:dyDescent="0.2">
      <c r="A979" s="38" t="s">
        <v>2452</v>
      </c>
      <c r="B979" t="s">
        <v>964</v>
      </c>
      <c r="C979" t="s">
        <v>964</v>
      </c>
      <c r="D979" t="s">
        <v>964</v>
      </c>
      <c r="E979" t="str">
        <f t="shared" si="795"/>
        <v xml:space="preserve">Plekanec, Tomas </v>
      </c>
      <c r="F979" t="s">
        <v>444</v>
      </c>
      <c r="G979" t="s">
        <v>1537</v>
      </c>
      <c r="H979">
        <v>81</v>
      </c>
      <c r="I979">
        <v>20</v>
      </c>
      <c r="J979">
        <v>27</v>
      </c>
      <c r="K979">
        <f>I979+J979</f>
        <v>47</v>
      </c>
      <c r="L979">
        <v>10</v>
      </c>
      <c r="M979">
        <v>36</v>
      </c>
      <c r="N979">
        <v>150</v>
      </c>
      <c r="O979" s="4">
        <f t="shared" si="796"/>
        <v>0.13333333333333333</v>
      </c>
      <c r="P979">
        <v>1679</v>
      </c>
      <c r="Q979">
        <v>1</v>
      </c>
      <c r="R979">
        <v>0</v>
      </c>
      <c r="S979">
        <v>560</v>
      </c>
      <c r="T979">
        <v>599</v>
      </c>
      <c r="U979" s="4">
        <f t="shared" si="797"/>
        <v>0.48317515099223468</v>
      </c>
      <c r="V979" s="40">
        <v>24</v>
      </c>
      <c r="W979">
        <v>5</v>
      </c>
      <c r="X979">
        <v>9</v>
      </c>
      <c r="Y979">
        <v>2</v>
      </c>
      <c r="Z979">
        <v>2</v>
      </c>
      <c r="AA979">
        <f>I979-W979-Y979</f>
        <v>13</v>
      </c>
      <c r="AB979">
        <f>J979-X979-Z979</f>
        <v>16</v>
      </c>
      <c r="AC979" s="9">
        <f t="shared" si="804"/>
        <v>9.460737937559129</v>
      </c>
      <c r="AD979" s="9">
        <f t="shared" si="805"/>
        <v>17.029328287606432</v>
      </c>
      <c r="AE979" s="9">
        <f t="shared" si="806"/>
        <v>3.724780134505949</v>
      </c>
      <c r="AF979" s="9">
        <f t="shared" si="807"/>
        <v>3.724780134505949</v>
      </c>
      <c r="AG979" s="9">
        <f t="shared" si="808"/>
        <v>16.005198269523433</v>
      </c>
      <c r="AH979" s="9">
        <f t="shared" si="809"/>
        <v>19.698705562490382</v>
      </c>
      <c r="AI979" s="6">
        <f t="shared" si="810"/>
        <v>2.5854551050768624</v>
      </c>
      <c r="AJ979" s="6">
        <f t="shared" si="811"/>
        <v>6.8117313150425733</v>
      </c>
      <c r="AK979" s="6">
        <f t="shared" si="812"/>
        <v>1.4899120538023798</v>
      </c>
      <c r="AL979" s="6">
        <f t="shared" si="813"/>
        <v>2.1545459208973856</v>
      </c>
      <c r="AM979" s="6">
        <f t="shared" si="814"/>
        <v>0.37842951750236514</v>
      </c>
      <c r="AN979" s="6">
        <f t="shared" si="815"/>
        <v>7.0770822555613027</v>
      </c>
      <c r="AO979" s="32">
        <v>974.68333333333339</v>
      </c>
      <c r="AP979" s="32">
        <v>158.55000000000001</v>
      </c>
      <c r="AQ979" s="32">
        <v>161.08333333333334</v>
      </c>
      <c r="AR979" s="32">
        <v>1294.3166666666666</v>
      </c>
      <c r="AS979" s="40">
        <v>33</v>
      </c>
      <c r="AT979" s="40">
        <v>26</v>
      </c>
      <c r="AU979" s="40">
        <v>55</v>
      </c>
      <c r="AV979" s="40">
        <v>35</v>
      </c>
      <c r="AW979" s="40">
        <v>65</v>
      </c>
      <c r="AX979" s="9">
        <f t="shared" si="816"/>
        <v>1.5297647407254793</v>
      </c>
      <c r="AY979" s="9">
        <f t="shared" si="817"/>
        <v>1.205269189662499</v>
      </c>
      <c r="AZ979" s="9">
        <f t="shared" si="818"/>
        <v>2.5496079012091326</v>
      </c>
      <c r="BA979" s="9">
        <f t="shared" si="819"/>
        <v>1.6224777553149023</v>
      </c>
      <c r="BB979" s="9">
        <f t="shared" si="820"/>
        <v>3.0131729741562472</v>
      </c>
      <c r="BC979" s="9">
        <f t="shared" si="821"/>
        <v>12.033127572016461</v>
      </c>
      <c r="BD979" s="9">
        <f t="shared" si="822"/>
        <v>1.9886831275720165</v>
      </c>
      <c r="BE979" s="9">
        <f t="shared" si="823"/>
        <v>1.9574074074074075</v>
      </c>
      <c r="BF979" s="3">
        <v>42</v>
      </c>
      <c r="BG979" s="3">
        <v>18</v>
      </c>
      <c r="BH979" s="3">
        <v>4</v>
      </c>
      <c r="BI979" s="3">
        <v>64</v>
      </c>
      <c r="BJ979" s="3">
        <v>35</v>
      </c>
      <c r="BK979" s="3">
        <v>1</v>
      </c>
      <c r="BL979" s="3">
        <v>19</v>
      </c>
      <c r="BM979" s="3">
        <v>55</v>
      </c>
      <c r="BN979" s="34">
        <f t="shared" si="798"/>
        <v>52.040138898037561</v>
      </c>
      <c r="BO979" s="34">
        <f t="shared" si="799"/>
        <v>80.413302614822584</v>
      </c>
      <c r="BP979" s="34">
        <v>18.705266379678008</v>
      </c>
      <c r="BQ979" s="34">
        <v>9.920406452430047</v>
      </c>
      <c r="BR979" s="34">
        <v>-0.41109539614763813</v>
      </c>
      <c r="BS979" s="34">
        <v>5.1081396572026163</v>
      </c>
      <c r="BT979" s="34">
        <v>2.824883587072704</v>
      </c>
      <c r="BU979" s="34">
        <f t="shared" si="800"/>
        <v>36.14760068023574</v>
      </c>
      <c r="BV979" s="34">
        <f t="shared" si="801"/>
        <v>55.855883820655542</v>
      </c>
      <c r="BW979" s="34">
        <v>7.9906699727145893</v>
      </c>
      <c r="BX979" s="34">
        <v>0.25424879920526505</v>
      </c>
      <c r="BY979" s="34">
        <v>4.1996468223918297</v>
      </c>
      <c r="BZ979" s="34">
        <v>3.4479726234901382</v>
      </c>
      <c r="CA979" s="34">
        <f t="shared" si="802"/>
        <v>15.892538217801821</v>
      </c>
      <c r="CB979" s="34">
        <f t="shared" si="803"/>
        <v>24.557418794167045</v>
      </c>
      <c r="CC979" s="15">
        <v>61</v>
      </c>
      <c r="CD979" s="7">
        <v>3030898</v>
      </c>
      <c r="CE979" s="68">
        <f t="shared" si="824"/>
        <v>3068316.4938271604</v>
      </c>
      <c r="CF979" s="9">
        <v>25.9</v>
      </c>
      <c r="CG979" s="9">
        <v>27.8</v>
      </c>
      <c r="CH979" s="9">
        <v>14.8</v>
      </c>
      <c r="CI979" s="9">
        <v>5.6</v>
      </c>
      <c r="CJ979" s="9">
        <f t="shared" si="792"/>
        <v>6.9394962669227667</v>
      </c>
      <c r="CK979" s="9">
        <v>4.2</v>
      </c>
      <c r="CL979" s="9">
        <f t="shared" si="793"/>
        <v>5.2046222001920759</v>
      </c>
      <c r="CM979" s="9">
        <v>9.9</v>
      </c>
      <c r="CN979" t="s">
        <v>3435</v>
      </c>
      <c r="CO979" t="s">
        <v>3111</v>
      </c>
      <c r="CQ979" t="s">
        <v>3079</v>
      </c>
      <c r="CR979">
        <v>70</v>
      </c>
      <c r="CS979">
        <v>196</v>
      </c>
      <c r="CT979">
        <v>35</v>
      </c>
      <c r="CU979" t="s">
        <v>3402</v>
      </c>
      <c r="CV979" t="s">
        <v>2382</v>
      </c>
      <c r="CW979">
        <v>3</v>
      </c>
      <c r="CX979">
        <v>1</v>
      </c>
      <c r="CY979">
        <v>0</v>
      </c>
      <c r="CZ979" s="70"/>
      <c r="DA979">
        <v>0</v>
      </c>
    </row>
    <row r="980" spans="1:105" x14ac:dyDescent="0.2">
      <c r="A980" s="44" t="s">
        <v>2372</v>
      </c>
      <c r="B980" s="43" t="s">
        <v>964</v>
      </c>
      <c r="C980" s="43" t="s">
        <v>964</v>
      </c>
      <c r="D980" s="42" t="s">
        <v>964</v>
      </c>
      <c r="E980" s="42" t="str">
        <f t="shared" si="795"/>
        <v xml:space="preserve">Plekanec, Tomas </v>
      </c>
      <c r="F980" s="42" t="s">
        <v>444</v>
      </c>
      <c r="G980" s="45" t="s">
        <v>2373</v>
      </c>
      <c r="H980" s="43">
        <v>81</v>
      </c>
      <c r="I980" s="64">
        <v>29</v>
      </c>
      <c r="J980" s="64">
        <v>40</v>
      </c>
      <c r="K980" s="64">
        <v>69</v>
      </c>
      <c r="L980" s="43">
        <v>15</v>
      </c>
      <c r="M980">
        <v>42</v>
      </c>
      <c r="N980">
        <v>186</v>
      </c>
      <c r="O980" s="4">
        <f t="shared" si="796"/>
        <v>0.15591397849462366</v>
      </c>
      <c r="Q980">
        <v>6</v>
      </c>
      <c r="R980">
        <v>0</v>
      </c>
      <c r="S980">
        <v>683</v>
      </c>
      <c r="T980">
        <v>698</v>
      </c>
      <c r="U980" s="4">
        <f t="shared" si="797"/>
        <v>0.49456915278783492</v>
      </c>
      <c r="V980">
        <v>29.5</v>
      </c>
      <c r="W980">
        <v>12</v>
      </c>
      <c r="X980">
        <v>13</v>
      </c>
      <c r="Y980">
        <v>2</v>
      </c>
      <c r="Z980">
        <v>1</v>
      </c>
      <c r="AA980">
        <v>15</v>
      </c>
      <c r="AB980">
        <v>26</v>
      </c>
      <c r="AC980" s="9">
        <f t="shared" si="804"/>
        <v>12.984670874661859</v>
      </c>
      <c r="AD980" s="9">
        <f t="shared" si="805"/>
        <v>14.066726780883679</v>
      </c>
      <c r="AE980" s="9">
        <f t="shared" si="806"/>
        <v>4.6997389033942554</v>
      </c>
      <c r="AF980" s="9">
        <f t="shared" si="807"/>
        <v>2.3498694516971277</v>
      </c>
      <c r="AG980" s="9">
        <f t="shared" si="808"/>
        <v>16.988878576709507</v>
      </c>
      <c r="AH980" s="9">
        <f t="shared" si="809"/>
        <v>29.447389532963143</v>
      </c>
      <c r="AI980" s="58">
        <f t="shared" si="810"/>
        <v>3.001368548552013</v>
      </c>
      <c r="AJ980" s="58">
        <f t="shared" si="811"/>
        <v>8.6564472497745708</v>
      </c>
      <c r="AK980" s="58">
        <f t="shared" si="812"/>
        <v>1.4099216710182767</v>
      </c>
      <c r="AL980" s="58">
        <f t="shared" si="813"/>
        <v>2.2085542149722355</v>
      </c>
      <c r="AM980" s="58">
        <f t="shared" si="814"/>
        <v>0.43282236248872857</v>
      </c>
      <c r="AN980" s="58">
        <f t="shared" si="815"/>
        <v>5.1697127937336811</v>
      </c>
      <c r="AO980" s="56">
        <v>1059.5166666666667</v>
      </c>
      <c r="AP980" s="56">
        <v>277.25</v>
      </c>
      <c r="AQ980" s="56">
        <v>127.66666666666667</v>
      </c>
      <c r="AR980" s="57">
        <f>SUM(AO980:AQ980)</f>
        <v>1464.4333333333334</v>
      </c>
      <c r="AS980">
        <v>28</v>
      </c>
      <c r="AT980">
        <v>32</v>
      </c>
      <c r="AU980">
        <v>63</v>
      </c>
      <c r="AV980">
        <v>40</v>
      </c>
      <c r="AW980">
        <v>51</v>
      </c>
      <c r="AX980" s="9">
        <f t="shared" si="816"/>
        <v>1.1472014203446155</v>
      </c>
      <c r="AY980" s="9">
        <f t="shared" si="817"/>
        <v>1.3110873375367034</v>
      </c>
      <c r="AZ980" s="9">
        <f t="shared" si="818"/>
        <v>2.5812031957753852</v>
      </c>
      <c r="BA980" s="9">
        <f t="shared" si="819"/>
        <v>1.6388591719208794</v>
      </c>
      <c r="BB980" s="9">
        <f t="shared" si="820"/>
        <v>2.0895454441991212</v>
      </c>
      <c r="BC980" s="33">
        <f t="shared" si="821"/>
        <v>13.080452674897119</v>
      </c>
      <c r="BD980" s="33">
        <f t="shared" si="822"/>
        <v>1.5761316872427984</v>
      </c>
      <c r="BE980" s="33">
        <f t="shared" si="823"/>
        <v>3.4228395061728394</v>
      </c>
      <c r="BF980" s="42">
        <f>BI980-BG980-BH980</f>
        <v>53</v>
      </c>
      <c r="BG980" s="43">
        <v>40</v>
      </c>
      <c r="BH980" s="43">
        <v>3</v>
      </c>
      <c r="BI980" s="43">
        <v>96</v>
      </c>
      <c r="BJ980" s="42">
        <f>BM980-BK980-BL980</f>
        <v>39</v>
      </c>
      <c r="BK980" s="43">
        <v>2</v>
      </c>
      <c r="BL980" s="43">
        <v>11</v>
      </c>
      <c r="BM980" s="43">
        <v>52</v>
      </c>
      <c r="BN980" s="34">
        <f t="shared" si="798"/>
        <v>67.21026420325984</v>
      </c>
      <c r="BO980" s="34">
        <f t="shared" si="799"/>
        <v>91.79013161394829</v>
      </c>
      <c r="BP980" s="33">
        <v>32.186527730611104</v>
      </c>
      <c r="BQ980" s="33">
        <v>21.022194457446318</v>
      </c>
      <c r="BR980" s="33">
        <v>-1.0381352048007835</v>
      </c>
      <c r="BS980" s="33">
        <v>4.0609971312437336</v>
      </c>
      <c r="BT980" s="33">
        <v>-3.4955487499354962</v>
      </c>
      <c r="BU980" s="9">
        <f t="shared" si="800"/>
        <v>52.736035364564877</v>
      </c>
      <c r="BV980" s="34">
        <f t="shared" si="801"/>
        <v>72.022446039967505</v>
      </c>
      <c r="BW980" s="33">
        <v>6.9355002396708292</v>
      </c>
      <c r="BX980" s="33">
        <v>0.44229587746142529</v>
      </c>
      <c r="BY980" s="33">
        <v>5.2645395378240378</v>
      </c>
      <c r="BZ980" s="33">
        <v>1.8318931837386778</v>
      </c>
      <c r="CA980" s="9">
        <f t="shared" si="802"/>
        <v>14.47422883869497</v>
      </c>
      <c r="CB980" s="34">
        <f t="shared" si="803"/>
        <v>19.767685573980792</v>
      </c>
      <c r="CC980" s="47">
        <v>70.335182000000003</v>
      </c>
      <c r="CD980">
        <v>5457931</v>
      </c>
      <c r="CE980" s="68">
        <f t="shared" si="824"/>
        <v>5525312.8641975317</v>
      </c>
      <c r="CF980" s="62">
        <v>14.7</v>
      </c>
      <c r="CG980" s="62">
        <v>14.1</v>
      </c>
      <c r="CH980" s="62">
        <v>-4</v>
      </c>
      <c r="CI980" s="62">
        <v>-2.1</v>
      </c>
      <c r="CJ980" s="63">
        <f t="shared" si="792"/>
        <v>-2.246770267740124</v>
      </c>
      <c r="CK980" s="62">
        <v>0.9</v>
      </c>
      <c r="CL980" s="63">
        <f t="shared" si="793"/>
        <v>0.96290154331719591</v>
      </c>
      <c r="CM980" s="62">
        <v>-1.3</v>
      </c>
      <c r="CN980" t="s">
        <v>817</v>
      </c>
      <c r="CO980" t="s">
        <v>3111</v>
      </c>
      <c r="CQ980" t="s">
        <v>3079</v>
      </c>
      <c r="CR980">
        <v>70</v>
      </c>
      <c r="CS980">
        <v>194</v>
      </c>
      <c r="CT980">
        <v>14</v>
      </c>
      <c r="CU980" t="s">
        <v>3402</v>
      </c>
      <c r="CZ980" s="72">
        <v>1600000</v>
      </c>
      <c r="DA980">
        <v>0</v>
      </c>
    </row>
    <row r="981" spans="1:105" x14ac:dyDescent="0.2">
      <c r="A981" s="38" t="s">
        <v>2452</v>
      </c>
      <c r="B981" t="s">
        <v>971</v>
      </c>
      <c r="D981" t="s">
        <v>964</v>
      </c>
      <c r="E981" t="str">
        <f t="shared" si="795"/>
        <v xml:space="preserve">Lehoux, Yanick </v>
      </c>
      <c r="F981" t="s">
        <v>1464</v>
      </c>
      <c r="G981" t="s">
        <v>1537</v>
      </c>
      <c r="H981">
        <v>7</v>
      </c>
      <c r="I981">
        <v>1</v>
      </c>
      <c r="J981">
        <v>2</v>
      </c>
      <c r="K981">
        <f>I981+J981</f>
        <v>3</v>
      </c>
      <c r="L981">
        <v>-1</v>
      </c>
      <c r="M981">
        <v>4</v>
      </c>
      <c r="N981">
        <v>10</v>
      </c>
      <c r="O981" s="4">
        <f t="shared" si="796"/>
        <v>0.1</v>
      </c>
      <c r="P981">
        <v>120</v>
      </c>
      <c r="Q981">
        <v>0</v>
      </c>
      <c r="R981">
        <v>0</v>
      </c>
      <c r="S981">
        <v>6</v>
      </c>
      <c r="T981">
        <v>4</v>
      </c>
      <c r="U981" s="4">
        <f t="shared" si="797"/>
        <v>0.6</v>
      </c>
      <c r="V981" s="40">
        <v>2.4</v>
      </c>
      <c r="W981">
        <v>1</v>
      </c>
      <c r="X981">
        <v>1</v>
      </c>
      <c r="Y981">
        <v>0</v>
      </c>
      <c r="Z981">
        <v>0</v>
      </c>
      <c r="AA981">
        <f>I981-W981-Y981</f>
        <v>0</v>
      </c>
      <c r="AB981">
        <f>J981-X981-Z981</f>
        <v>1</v>
      </c>
      <c r="AC981" s="9">
        <f t="shared" si="804"/>
        <v>18.255578093306287</v>
      </c>
      <c r="AD981" s="9">
        <f t="shared" si="805"/>
        <v>18.255578093306287</v>
      </c>
      <c r="AE981" s="9">
        <f t="shared" si="806"/>
        <v>0</v>
      </c>
      <c r="AF981" s="9">
        <f t="shared" si="807"/>
        <v>0</v>
      </c>
      <c r="AG981" s="9">
        <f t="shared" si="808"/>
        <v>0</v>
      </c>
      <c r="AH981" s="9">
        <f t="shared" si="809"/>
        <v>16.826361299369012</v>
      </c>
      <c r="AI981" s="6">
        <f t="shared" si="810"/>
        <v>0.84131806496845063</v>
      </c>
      <c r="AJ981" s="6">
        <f t="shared" si="811"/>
        <v>10.953346855983773</v>
      </c>
      <c r="AK981" s="6">
        <f t="shared" si="812"/>
        <v>0</v>
      </c>
      <c r="AL981" s="6">
        <f t="shared" si="813"/>
        <v>1.6826361299369013</v>
      </c>
      <c r="AM981" s="6">
        <f t="shared" si="814"/>
        <v>0</v>
      </c>
      <c r="AN981" s="6">
        <f t="shared" si="815"/>
        <v>0</v>
      </c>
      <c r="AO981" s="32">
        <v>71.316666666666663</v>
      </c>
      <c r="AP981" s="32">
        <v>16.433333333333334</v>
      </c>
      <c r="AQ981" s="32">
        <v>3.3333333333333333E-2</v>
      </c>
      <c r="AR981" s="32">
        <v>87.783333333333331</v>
      </c>
      <c r="AS981" s="40">
        <v>0</v>
      </c>
      <c r="AT981" s="40">
        <v>1</v>
      </c>
      <c r="AU981" s="40">
        <v>3</v>
      </c>
      <c r="AV981" s="40">
        <v>4</v>
      </c>
      <c r="AW981" s="40">
        <v>1</v>
      </c>
      <c r="AX981" s="9">
        <f t="shared" si="816"/>
        <v>0</v>
      </c>
      <c r="AY981" s="9">
        <f t="shared" si="817"/>
        <v>0.68350104423770652</v>
      </c>
      <c r="AZ981" s="9">
        <f t="shared" si="818"/>
        <v>2.0505031327131196</v>
      </c>
      <c r="BA981" s="9">
        <f t="shared" si="819"/>
        <v>2.7340041769508261</v>
      </c>
      <c r="BB981" s="9">
        <f t="shared" si="820"/>
        <v>0.68350104423770652</v>
      </c>
      <c r="BC981" s="9">
        <f t="shared" si="821"/>
        <v>10.188095238095238</v>
      </c>
      <c r="BD981" s="9">
        <f t="shared" si="822"/>
        <v>4.7619047619047615E-3</v>
      </c>
      <c r="BE981" s="9">
        <f t="shared" si="823"/>
        <v>2.3476190476190477</v>
      </c>
      <c r="BF981" s="3">
        <v>1</v>
      </c>
      <c r="BG981" s="3">
        <v>3</v>
      </c>
      <c r="BH981" s="3">
        <v>0</v>
      </c>
      <c r="BI981" s="3">
        <v>4</v>
      </c>
      <c r="BJ981" s="3">
        <v>2</v>
      </c>
      <c r="BK981" s="3">
        <v>0</v>
      </c>
      <c r="BL981" s="3">
        <v>0</v>
      </c>
      <c r="BM981" s="3">
        <v>2</v>
      </c>
      <c r="BN981" s="34">
        <f t="shared" si="798"/>
        <v>2.380738766629201</v>
      </c>
      <c r="BO981" s="34">
        <f t="shared" si="799"/>
        <v>54.241247768274945</v>
      </c>
      <c r="BP981" s="34">
        <v>-1.0924926760431906</v>
      </c>
      <c r="BQ981" s="34">
        <v>2.2059690488266073</v>
      </c>
      <c r="BR981" s="34">
        <v>3.0577277006612145E-3</v>
      </c>
      <c r="BS981" s="34">
        <v>-4.4087366136449864E-4</v>
      </c>
      <c r="BT981" s="34">
        <v>0</v>
      </c>
      <c r="BU981" s="34">
        <f t="shared" si="800"/>
        <v>1.1160932268227133</v>
      </c>
      <c r="BV981" s="34">
        <f t="shared" si="801"/>
        <v>25.428362866665196</v>
      </c>
      <c r="BW981" s="34">
        <v>1.5683088050362617</v>
      </c>
      <c r="BX981" s="34">
        <v>8.2755002205241374E-2</v>
      </c>
      <c r="BY981" s="34">
        <v>6.2402113506408955E-3</v>
      </c>
      <c r="BZ981" s="34">
        <v>-0.39265847878565635</v>
      </c>
      <c r="CA981" s="34">
        <f t="shared" si="802"/>
        <v>1.2646455398064875</v>
      </c>
      <c r="CB981" s="34">
        <f t="shared" si="803"/>
        <v>28.812884901609742</v>
      </c>
      <c r="CE981" s="68">
        <f t="shared" si="824"/>
        <v>165000</v>
      </c>
      <c r="CF981" s="9">
        <v>1.8</v>
      </c>
      <c r="CG981" s="9">
        <v>1</v>
      </c>
      <c r="CH981" s="9">
        <v>-0.1</v>
      </c>
      <c r="CI981" s="9">
        <v>0.2</v>
      </c>
      <c r="CJ981" s="9">
        <f t="shared" ref="CJ981:CJ1012" si="825">CI981/(AO981+2*(AP981+AQ981))*2000</f>
        <v>3.8369304556354917</v>
      </c>
      <c r="CK981" s="9">
        <v>0</v>
      </c>
      <c r="CL981" s="9">
        <f t="shared" ref="CL981:CL1012" si="826">CK981/(AO981+2*(AP981+AQ981))*2000</f>
        <v>0</v>
      </c>
      <c r="CM981" s="9">
        <v>0.2</v>
      </c>
      <c r="CN981" t="s">
        <v>3280</v>
      </c>
      <c r="CO981" t="s">
        <v>3417</v>
      </c>
      <c r="CP981" t="s">
        <v>2399</v>
      </c>
      <c r="CQ981" t="s">
        <v>2400</v>
      </c>
      <c r="CR981">
        <v>73</v>
      </c>
      <c r="CS981">
        <v>200</v>
      </c>
      <c r="CT981">
        <v>29</v>
      </c>
      <c r="CU981" t="s">
        <v>3401</v>
      </c>
      <c r="CV981" t="s">
        <v>3090</v>
      </c>
      <c r="CW981">
        <v>0</v>
      </c>
      <c r="CX981">
        <v>0</v>
      </c>
      <c r="CY981">
        <v>0</v>
      </c>
      <c r="CZ981" s="70"/>
      <c r="DA981">
        <v>0</v>
      </c>
    </row>
    <row r="982" spans="1:105" x14ac:dyDescent="0.2">
      <c r="A982" s="44" t="s">
        <v>2372</v>
      </c>
      <c r="B982" s="43"/>
      <c r="C982" s="43" t="s">
        <v>965</v>
      </c>
      <c r="D982" s="82" t="s">
        <v>965</v>
      </c>
      <c r="E982" s="42" t="str">
        <f t="shared" si="795"/>
        <v xml:space="preserve">Pihlstrom, Antti </v>
      </c>
      <c r="F982" s="42" t="s">
        <v>439</v>
      </c>
      <c r="G982" s="45" t="s">
        <v>1540</v>
      </c>
      <c r="H982" s="43">
        <v>1</v>
      </c>
      <c r="I982" s="64">
        <v>0</v>
      </c>
      <c r="J982" s="64">
        <v>0</v>
      </c>
      <c r="K982" s="64">
        <v>0</v>
      </c>
      <c r="L982" s="43">
        <v>-1</v>
      </c>
      <c r="M982">
        <v>0</v>
      </c>
      <c r="N982">
        <v>1</v>
      </c>
      <c r="O982" s="4">
        <f t="shared" si="796"/>
        <v>0</v>
      </c>
      <c r="Q982">
        <v>0</v>
      </c>
      <c r="R982">
        <v>0</v>
      </c>
      <c r="S982">
        <v>0</v>
      </c>
      <c r="T982">
        <v>0</v>
      </c>
      <c r="U982" s="4">
        <f t="shared" si="797"/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s="9">
        <f t="shared" si="804"/>
        <v>0</v>
      </c>
      <c r="AD982" s="9">
        <f t="shared" si="805"/>
        <v>0</v>
      </c>
      <c r="AE982" s="9">
        <f t="shared" si="806"/>
        <v>0</v>
      </c>
      <c r="AF982" s="9">
        <f t="shared" si="807"/>
        <v>0</v>
      </c>
      <c r="AG982" s="9">
        <f t="shared" si="808"/>
        <v>0</v>
      </c>
      <c r="AH982" s="9">
        <f t="shared" si="809"/>
        <v>0</v>
      </c>
      <c r="AI982" s="58">
        <f t="shared" si="810"/>
        <v>0</v>
      </c>
      <c r="AJ982" s="58">
        <f t="shared" si="811"/>
        <v>0</v>
      </c>
      <c r="AK982" s="58">
        <f t="shared" si="812"/>
        <v>0</v>
      </c>
      <c r="AL982" s="58">
        <f t="shared" si="813"/>
        <v>6.5693430656934311</v>
      </c>
      <c r="AM982" s="58">
        <f t="shared" si="814"/>
        <v>0</v>
      </c>
      <c r="AN982" s="58">
        <f t="shared" si="815"/>
        <v>0</v>
      </c>
      <c r="AO982" s="56">
        <v>9.1333333333333329</v>
      </c>
      <c r="AP982" s="56">
        <v>0</v>
      </c>
      <c r="AQ982" s="56">
        <v>0</v>
      </c>
      <c r="AR982" s="57">
        <f>SUM(AO982:AQ982)</f>
        <v>9.1333333333333329</v>
      </c>
      <c r="AS982">
        <v>0</v>
      </c>
      <c r="AT982">
        <v>1</v>
      </c>
      <c r="AU982">
        <v>1</v>
      </c>
      <c r="AV982">
        <v>0</v>
      </c>
      <c r="AW982">
        <v>0</v>
      </c>
      <c r="AX982" s="9">
        <f t="shared" si="816"/>
        <v>0</v>
      </c>
      <c r="AY982" s="9">
        <f t="shared" si="817"/>
        <v>6.5693430656934311</v>
      </c>
      <c r="AZ982" s="9">
        <f t="shared" si="818"/>
        <v>6.5693430656934311</v>
      </c>
      <c r="BA982" s="9">
        <f t="shared" si="819"/>
        <v>0</v>
      </c>
      <c r="BB982" s="9">
        <f t="shared" si="820"/>
        <v>0</v>
      </c>
      <c r="BC982" s="33">
        <f t="shared" si="821"/>
        <v>9.1333333333333329</v>
      </c>
      <c r="BD982" s="33">
        <f t="shared" si="822"/>
        <v>0</v>
      </c>
      <c r="BE982" s="33">
        <f t="shared" si="823"/>
        <v>0</v>
      </c>
      <c r="BF982" s="42">
        <f>BI982-BG982-BH982</f>
        <v>0</v>
      </c>
      <c r="BG982" s="43">
        <v>0</v>
      </c>
      <c r="BH982" s="43">
        <v>0</v>
      </c>
      <c r="BI982" s="43">
        <v>0</v>
      </c>
      <c r="BJ982" s="42">
        <f>BM982-BK982-BL982</f>
        <v>1</v>
      </c>
      <c r="BK982" s="43">
        <v>0</v>
      </c>
      <c r="BL982" s="43">
        <v>0</v>
      </c>
      <c r="BM982" s="43">
        <v>1</v>
      </c>
      <c r="BN982" s="34">
        <f t="shared" si="798"/>
        <v>-0.34436844738637773</v>
      </c>
      <c r="BO982" s="34">
        <f t="shared" si="799"/>
        <v>-75.409149062710455</v>
      </c>
      <c r="BP982" s="33">
        <v>-0.22976566855045716</v>
      </c>
      <c r="BQ982" s="33">
        <v>0</v>
      </c>
      <c r="BR982" s="33">
        <v>-6.9708193902935006E-2</v>
      </c>
      <c r="BS982" s="33">
        <v>0</v>
      </c>
      <c r="BT982" s="33">
        <v>0</v>
      </c>
      <c r="BU982" s="9">
        <f t="shared" si="800"/>
        <v>-0.29947386245339214</v>
      </c>
      <c r="BV982" s="34">
        <f t="shared" si="801"/>
        <v>-65.578218055487326</v>
      </c>
      <c r="BW982" s="33">
        <v>-0.14849600046432437</v>
      </c>
      <c r="BX982" s="33">
        <v>0</v>
      </c>
      <c r="BY982" s="33">
        <v>0</v>
      </c>
      <c r="BZ982" s="33">
        <v>0.10360141553133881</v>
      </c>
      <c r="CA982" s="9">
        <f t="shared" si="802"/>
        <v>-4.4894584932985565E-2</v>
      </c>
      <c r="CB982" s="34">
        <f t="shared" si="803"/>
        <v>-9.8309310072231177</v>
      </c>
      <c r="CE982" s="68">
        <f t="shared" si="824"/>
        <v>165000</v>
      </c>
      <c r="CF982" s="62">
        <v>0.2</v>
      </c>
      <c r="CG982" s="62">
        <v>0.2</v>
      </c>
      <c r="CH982" s="62">
        <v>-1</v>
      </c>
      <c r="CI982" s="62">
        <v>-0.1</v>
      </c>
      <c r="CJ982" s="63">
        <f t="shared" si="825"/>
        <v>-21.897810218978105</v>
      </c>
      <c r="CK982" s="62">
        <v>-0.2</v>
      </c>
      <c r="CL982" s="63">
        <f t="shared" si="826"/>
        <v>-43.79562043795621</v>
      </c>
      <c r="CM982" s="62">
        <v>-0.3</v>
      </c>
      <c r="CN982" t="s">
        <v>1700</v>
      </c>
      <c r="CO982" t="s">
        <v>1701</v>
      </c>
      <c r="CQ982" t="s">
        <v>2393</v>
      </c>
      <c r="CR982">
        <v>70</v>
      </c>
      <c r="CS982">
        <v>181</v>
      </c>
      <c r="CT982">
        <v>42</v>
      </c>
      <c r="CU982" t="s">
        <v>3402</v>
      </c>
      <c r="CV982" t="s">
        <v>3090</v>
      </c>
      <c r="CZ982" s="72">
        <v>567500</v>
      </c>
      <c r="DA982">
        <v>0</v>
      </c>
    </row>
    <row r="983" spans="1:105" x14ac:dyDescent="0.2">
      <c r="A983" s="38" t="s">
        <v>2452</v>
      </c>
      <c r="B983" t="s">
        <v>965</v>
      </c>
      <c r="C983" t="s">
        <v>965</v>
      </c>
      <c r="D983" s="82" t="s">
        <v>965</v>
      </c>
      <c r="E983" t="str">
        <f t="shared" si="795"/>
        <v xml:space="preserve">Hamhuis, Dan </v>
      </c>
      <c r="F983" t="s">
        <v>147</v>
      </c>
      <c r="G983" t="s">
        <v>1524</v>
      </c>
      <c r="H983">
        <v>81</v>
      </c>
      <c r="I983">
        <v>6</v>
      </c>
      <c r="J983">
        <v>14</v>
      </c>
      <c r="K983">
        <f>I983+J983</f>
        <v>20</v>
      </c>
      <c r="L983">
        <v>8</v>
      </c>
      <c r="M983">
        <v>66</v>
      </c>
      <c r="N983">
        <v>84</v>
      </c>
      <c r="O983" s="4">
        <f t="shared" si="796"/>
        <v>7.1428571428571425E-2</v>
      </c>
      <c r="P983">
        <v>2118</v>
      </c>
      <c r="Q983">
        <v>1</v>
      </c>
      <c r="R983">
        <v>0</v>
      </c>
      <c r="S983">
        <v>0</v>
      </c>
      <c r="T983">
        <v>1</v>
      </c>
      <c r="U983" s="4">
        <f t="shared" si="797"/>
        <v>0</v>
      </c>
      <c r="V983" s="40">
        <v>0</v>
      </c>
      <c r="W983">
        <v>0</v>
      </c>
      <c r="X983">
        <v>0</v>
      </c>
      <c r="Y983">
        <v>0</v>
      </c>
      <c r="Z983">
        <v>0</v>
      </c>
      <c r="AA983">
        <f>I983-W983-Y983</f>
        <v>6</v>
      </c>
      <c r="AB983">
        <f>J983-X983-Z983</f>
        <v>14</v>
      </c>
      <c r="AC983" s="9">
        <f t="shared" si="804"/>
        <v>0</v>
      </c>
      <c r="AD983" s="9">
        <f t="shared" si="805"/>
        <v>0</v>
      </c>
      <c r="AE983" s="9">
        <f t="shared" si="806"/>
        <v>0</v>
      </c>
      <c r="AF983" s="9">
        <f t="shared" si="807"/>
        <v>0</v>
      </c>
      <c r="AG983" s="9">
        <f t="shared" si="808"/>
        <v>5.3384081163575248</v>
      </c>
      <c r="AH983" s="9">
        <f t="shared" si="809"/>
        <v>12.456285604834225</v>
      </c>
      <c r="AI983" s="6">
        <f t="shared" si="810"/>
        <v>2.7136907924817417</v>
      </c>
      <c r="AJ983" s="6">
        <f t="shared" si="811"/>
        <v>2.1314387211367678</v>
      </c>
      <c r="AK983" s="6">
        <f t="shared" si="812"/>
        <v>0.51230966272947198</v>
      </c>
      <c r="AL983" s="6">
        <f t="shared" si="813"/>
        <v>2.5357438552698239</v>
      </c>
      <c r="AM983" s="6">
        <f t="shared" si="814"/>
        <v>0</v>
      </c>
      <c r="AN983" s="6">
        <f t="shared" si="815"/>
        <v>5.9769460651771738</v>
      </c>
      <c r="AO983" s="32">
        <v>1348.7166666666667</v>
      </c>
      <c r="AP983" s="32">
        <v>28.15</v>
      </c>
      <c r="AQ983" s="32">
        <v>351.35</v>
      </c>
      <c r="AR983" s="32">
        <v>1728.2166666666667</v>
      </c>
      <c r="AS983" s="40">
        <v>85</v>
      </c>
      <c r="AT983" s="40">
        <v>121</v>
      </c>
      <c r="AU983" s="40">
        <v>30</v>
      </c>
      <c r="AV983" s="40">
        <v>60</v>
      </c>
      <c r="AW983" s="40">
        <v>44</v>
      </c>
      <c r="AX983" s="9">
        <f t="shared" si="816"/>
        <v>2.9510188730193936</v>
      </c>
      <c r="AY983" s="9">
        <f t="shared" si="817"/>
        <v>4.2008621604158431</v>
      </c>
      <c r="AZ983" s="9">
        <f t="shared" si="818"/>
        <v>1.0415360728303742</v>
      </c>
      <c r="BA983" s="9">
        <f t="shared" si="819"/>
        <v>2.0830721456607484</v>
      </c>
      <c r="BB983" s="9">
        <f t="shared" si="820"/>
        <v>1.5275862401512157</v>
      </c>
      <c r="BC983" s="9">
        <f t="shared" si="821"/>
        <v>16.65082304526749</v>
      </c>
      <c r="BD983" s="9">
        <f t="shared" si="822"/>
        <v>4.3376543209876548</v>
      </c>
      <c r="BE983" s="9">
        <f t="shared" si="823"/>
        <v>0.34753086419753082</v>
      </c>
      <c r="BF983" s="3">
        <v>61</v>
      </c>
      <c r="BG983" s="3">
        <v>1</v>
      </c>
      <c r="BH983" s="3">
        <v>3</v>
      </c>
      <c r="BI983" s="3">
        <v>65</v>
      </c>
      <c r="BJ983" s="3">
        <v>57</v>
      </c>
      <c r="BK983" s="3">
        <v>0</v>
      </c>
      <c r="BL983" s="3">
        <v>35</v>
      </c>
      <c r="BM983" s="3">
        <v>92</v>
      </c>
      <c r="BN983" s="34">
        <f t="shared" si="798"/>
        <v>42.655492369891405</v>
      </c>
      <c r="BO983" s="34">
        <f t="shared" si="799"/>
        <v>49.363593341758545</v>
      </c>
      <c r="BP983" s="34">
        <v>14.340085147528129</v>
      </c>
      <c r="BQ983" s="34">
        <v>-0.93728180667185601</v>
      </c>
      <c r="BR983" s="34">
        <v>-0.54783941095157151</v>
      </c>
      <c r="BS983" s="34">
        <v>-0.85803965245148228</v>
      </c>
      <c r="BT983" s="34">
        <v>0</v>
      </c>
      <c r="BU983" s="34">
        <f t="shared" si="800"/>
        <v>11.996924277453219</v>
      </c>
      <c r="BV983" s="34">
        <f t="shared" si="801"/>
        <v>13.883588219980002</v>
      </c>
      <c r="BW983" s="34">
        <v>15.537132599882776</v>
      </c>
      <c r="BX983" s="34">
        <v>0.60898372961635305</v>
      </c>
      <c r="BY983" s="34">
        <v>11.138593683001652</v>
      </c>
      <c r="BZ983" s="34">
        <v>3.373858079937408</v>
      </c>
      <c r="CA983" s="34">
        <f t="shared" si="802"/>
        <v>30.658568092438188</v>
      </c>
      <c r="CB983" s="34">
        <f t="shared" si="803"/>
        <v>35.480005121778539</v>
      </c>
      <c r="CC983" s="15">
        <v>66</v>
      </c>
      <c r="CD983" s="7">
        <v>3059085</v>
      </c>
      <c r="CE983" s="68">
        <f t="shared" si="824"/>
        <v>3096851.4814814813</v>
      </c>
      <c r="CF983" s="9">
        <v>25.5</v>
      </c>
      <c r="CG983" s="9">
        <v>43</v>
      </c>
      <c r="CH983" s="9">
        <v>-9.6999999999999993</v>
      </c>
      <c r="CI983" s="9">
        <v>1.4</v>
      </c>
      <c r="CJ983" s="9">
        <f t="shared" si="825"/>
        <v>1.3284518001312635</v>
      </c>
      <c r="CK983" s="9">
        <v>1</v>
      </c>
      <c r="CL983" s="9">
        <f t="shared" si="826"/>
        <v>0.94889414295090269</v>
      </c>
      <c r="CM983" s="9">
        <v>2.4</v>
      </c>
      <c r="CN983" t="s">
        <v>3649</v>
      </c>
      <c r="CO983" t="s">
        <v>3650</v>
      </c>
      <c r="CP983" t="s">
        <v>2433</v>
      </c>
      <c r="CQ983" t="s">
        <v>2400</v>
      </c>
      <c r="CR983">
        <v>73</v>
      </c>
      <c r="CS983">
        <v>205</v>
      </c>
      <c r="CU983" t="s">
        <v>3402</v>
      </c>
      <c r="CV983" t="s">
        <v>2382</v>
      </c>
      <c r="CW983">
        <v>0</v>
      </c>
      <c r="CX983">
        <v>0</v>
      </c>
      <c r="CY983">
        <v>0</v>
      </c>
      <c r="CZ983" s="70"/>
      <c r="DA983">
        <v>0</v>
      </c>
    </row>
    <row r="984" spans="1:105" x14ac:dyDescent="0.2">
      <c r="A984" s="44" t="s">
        <v>2372</v>
      </c>
      <c r="B984" s="43" t="s">
        <v>965</v>
      </c>
      <c r="C984" s="43" t="s">
        <v>965</v>
      </c>
      <c r="D984" s="82" t="s">
        <v>965</v>
      </c>
      <c r="E984" s="42" t="str">
        <f t="shared" si="795"/>
        <v xml:space="preserve">Hamhuis, Dan </v>
      </c>
      <c r="F984" s="42" t="s">
        <v>147</v>
      </c>
      <c r="G984" s="45" t="s">
        <v>2374</v>
      </c>
      <c r="H984" s="43">
        <v>80</v>
      </c>
      <c r="I984" s="64">
        <v>4</v>
      </c>
      <c r="J984" s="64">
        <v>23</v>
      </c>
      <c r="K984" s="64">
        <v>27</v>
      </c>
      <c r="L984" s="43">
        <v>-4</v>
      </c>
      <c r="M984">
        <v>66</v>
      </c>
      <c r="N984">
        <v>127</v>
      </c>
      <c r="O984" s="4">
        <f t="shared" si="796"/>
        <v>3.1496062992125984E-2</v>
      </c>
      <c r="Q984">
        <v>1</v>
      </c>
      <c r="R984">
        <v>0</v>
      </c>
      <c r="S984">
        <v>0</v>
      </c>
      <c r="T984">
        <v>0</v>
      </c>
      <c r="U984" s="4">
        <f t="shared" si="797"/>
        <v>0</v>
      </c>
      <c r="V984">
        <v>0</v>
      </c>
      <c r="W984">
        <v>1</v>
      </c>
      <c r="X984">
        <v>7</v>
      </c>
      <c r="Y984">
        <v>0</v>
      </c>
      <c r="Z984">
        <v>3</v>
      </c>
      <c r="AA984">
        <v>3</v>
      </c>
      <c r="AB984">
        <v>13</v>
      </c>
      <c r="AC984" s="9">
        <f t="shared" si="804"/>
        <v>1.7779533781114185</v>
      </c>
      <c r="AD984" s="9">
        <f t="shared" si="805"/>
        <v>12.44567364677993</v>
      </c>
      <c r="AE984" s="9">
        <f t="shared" si="806"/>
        <v>0</v>
      </c>
      <c r="AF984" s="9">
        <f t="shared" si="807"/>
        <v>2.8336044498084689</v>
      </c>
      <c r="AG984" s="9">
        <f t="shared" si="808"/>
        <v>2.702364568997873</v>
      </c>
      <c r="AH984" s="9">
        <f t="shared" si="809"/>
        <v>11.71024646565745</v>
      </c>
      <c r="AI984" s="58">
        <f t="shared" si="810"/>
        <v>2.5222069310646815</v>
      </c>
      <c r="AJ984" s="58">
        <f t="shared" si="811"/>
        <v>4.2670881074674041</v>
      </c>
      <c r="AK984" s="58">
        <f t="shared" si="812"/>
        <v>0.75562785328225845</v>
      </c>
      <c r="AL984" s="58">
        <f t="shared" si="813"/>
        <v>2.7924433879644686</v>
      </c>
      <c r="AM984" s="58">
        <f t="shared" si="814"/>
        <v>0.71118135124456738</v>
      </c>
      <c r="AN984" s="58">
        <f t="shared" si="815"/>
        <v>5.6672088996169387</v>
      </c>
      <c r="AO984" s="56">
        <v>1332.1666666666667</v>
      </c>
      <c r="AP984" s="56">
        <v>168.73333333333332</v>
      </c>
      <c r="AQ984" s="56">
        <v>317.61666666666667</v>
      </c>
      <c r="AR984" s="57">
        <f>SUM(AO984:AQ984)</f>
        <v>1818.5166666666669</v>
      </c>
      <c r="AS984">
        <v>69</v>
      </c>
      <c r="AT984">
        <v>162</v>
      </c>
      <c r="AU984">
        <v>44</v>
      </c>
      <c r="AV984">
        <v>43</v>
      </c>
      <c r="AW984">
        <v>50</v>
      </c>
      <c r="AX984" s="9">
        <f t="shared" si="816"/>
        <v>2.2765807297156102</v>
      </c>
      <c r="AY984" s="9">
        <f t="shared" si="817"/>
        <v>5.3450156262888244</v>
      </c>
      <c r="AZ984" s="9">
        <f t="shared" si="818"/>
        <v>1.45173263923894</v>
      </c>
      <c r="BA984" s="9">
        <f t="shared" si="819"/>
        <v>1.4187387156198732</v>
      </c>
      <c r="BB984" s="9">
        <f t="shared" si="820"/>
        <v>1.649696180953341</v>
      </c>
      <c r="BC984" s="33">
        <f t="shared" si="821"/>
        <v>16.652083333333334</v>
      </c>
      <c r="BD984" s="33">
        <f t="shared" si="822"/>
        <v>3.9702083333333333</v>
      </c>
      <c r="BE984" s="33">
        <f t="shared" si="823"/>
        <v>2.1091666666666664</v>
      </c>
      <c r="BF984" s="42">
        <f>BI984-BG984-BH984</f>
        <v>56</v>
      </c>
      <c r="BG984" s="43">
        <v>12</v>
      </c>
      <c r="BH984" s="43">
        <v>4</v>
      </c>
      <c r="BI984" s="43">
        <v>72</v>
      </c>
      <c r="BJ984" s="42">
        <f>BM984-BK984-BL984</f>
        <v>62</v>
      </c>
      <c r="BK984" s="43">
        <v>2</v>
      </c>
      <c r="BL984" s="43">
        <v>30</v>
      </c>
      <c r="BM984" s="43">
        <v>94</v>
      </c>
      <c r="BN984" s="34">
        <f t="shared" si="798"/>
        <v>52.871891320557609</v>
      </c>
      <c r="BO984" s="34">
        <f t="shared" si="799"/>
        <v>58.148371460869321</v>
      </c>
      <c r="BP984" s="33">
        <v>6.5091344781166169</v>
      </c>
      <c r="BQ984" s="33">
        <v>2.3531083299258064</v>
      </c>
      <c r="BR984" s="33">
        <v>3.1927186368606582</v>
      </c>
      <c r="BS984" s="33">
        <v>1.8984244961983665</v>
      </c>
      <c r="BT984" s="33">
        <v>0</v>
      </c>
      <c r="BU984" s="9">
        <f t="shared" si="800"/>
        <v>13.953385941101448</v>
      </c>
      <c r="BV984" s="34">
        <f t="shared" si="801"/>
        <v>15.345898332268732</v>
      </c>
      <c r="BW984" s="33">
        <v>19.204658458356469</v>
      </c>
      <c r="BX984" s="33">
        <v>1.842804980136294</v>
      </c>
      <c r="BY984" s="33">
        <v>16.182054816479855</v>
      </c>
      <c r="BZ984" s="33">
        <v>1.6889871244835368</v>
      </c>
      <c r="CA984" s="9">
        <f t="shared" si="802"/>
        <v>38.918505379456157</v>
      </c>
      <c r="CB984" s="34">
        <f t="shared" si="803"/>
        <v>42.802473128600582</v>
      </c>
      <c r="CC984" s="47">
        <v>46.426785000000002</v>
      </c>
      <c r="CD984">
        <v>1986742</v>
      </c>
      <c r="CE984" s="68">
        <f t="shared" si="824"/>
        <v>2036410.55</v>
      </c>
      <c r="CF984" s="62">
        <v>31.9</v>
      </c>
      <c r="CG984" s="62">
        <v>42.6</v>
      </c>
      <c r="CH984" s="62">
        <v>-6.8</v>
      </c>
      <c r="CI984" s="62">
        <v>2.1</v>
      </c>
      <c r="CJ984" s="63">
        <f t="shared" si="825"/>
        <v>1.8222312208949178</v>
      </c>
      <c r="CK984" s="62">
        <v>2.2999999999999998</v>
      </c>
      <c r="CL984" s="63">
        <f t="shared" si="826"/>
        <v>1.9957770514563387</v>
      </c>
      <c r="CM984" s="62">
        <v>4.4000000000000004</v>
      </c>
      <c r="CN984" t="s">
        <v>1839</v>
      </c>
      <c r="CO984" t="s">
        <v>3650</v>
      </c>
      <c r="CP984" t="s">
        <v>2433</v>
      </c>
      <c r="CQ984" t="s">
        <v>2400</v>
      </c>
      <c r="CR984">
        <v>73</v>
      </c>
      <c r="CS984">
        <v>200</v>
      </c>
      <c r="CT984">
        <v>2</v>
      </c>
      <c r="CU984" t="s">
        <v>3402</v>
      </c>
      <c r="CZ984" s="72">
        <v>2000000</v>
      </c>
      <c r="DA984">
        <v>0</v>
      </c>
    </row>
    <row r="985" spans="1:105" x14ac:dyDescent="0.2">
      <c r="A985" s="38" t="s">
        <v>2452</v>
      </c>
      <c r="B985" t="s">
        <v>965</v>
      </c>
      <c r="C985" t="s">
        <v>965</v>
      </c>
      <c r="D985" s="82" t="s">
        <v>965</v>
      </c>
      <c r="E985" t="str">
        <f t="shared" si="795"/>
        <v xml:space="preserve">Legwand, David </v>
      </c>
      <c r="F985" t="s">
        <v>290</v>
      </c>
      <c r="G985" t="s">
        <v>1537</v>
      </c>
      <c r="H985">
        <v>78</v>
      </c>
      <c r="I985">
        <v>27</v>
      </c>
      <c r="J985">
        <v>36</v>
      </c>
      <c r="K985">
        <f>I985+J985</f>
        <v>63</v>
      </c>
      <c r="L985">
        <v>23</v>
      </c>
      <c r="M985">
        <v>44</v>
      </c>
      <c r="N985">
        <v>153</v>
      </c>
      <c r="O985" s="4">
        <f t="shared" si="796"/>
        <v>0.17647058823529413</v>
      </c>
      <c r="P985">
        <v>1966</v>
      </c>
      <c r="Q985">
        <v>7</v>
      </c>
      <c r="R985">
        <v>0</v>
      </c>
      <c r="S985">
        <v>502</v>
      </c>
      <c r="T985">
        <v>606</v>
      </c>
      <c r="U985" s="4">
        <f t="shared" si="797"/>
        <v>0.45306859205776173</v>
      </c>
      <c r="V985" s="40">
        <v>24</v>
      </c>
      <c r="W985">
        <v>3</v>
      </c>
      <c r="X985">
        <v>7</v>
      </c>
      <c r="Y985">
        <v>1</v>
      </c>
      <c r="Z985">
        <v>2</v>
      </c>
      <c r="AA985">
        <f>I985-W985-Y985</f>
        <v>23</v>
      </c>
      <c r="AB985">
        <f>J985-X985-Z985</f>
        <v>27</v>
      </c>
      <c r="AC985" s="9">
        <f t="shared" si="804"/>
        <v>5.7161003493172435</v>
      </c>
      <c r="AD985" s="9">
        <f t="shared" si="805"/>
        <v>13.337567481740235</v>
      </c>
      <c r="AE985" s="9">
        <f t="shared" si="806"/>
        <v>1.5020026702269695</v>
      </c>
      <c r="AF985" s="9">
        <f t="shared" si="807"/>
        <v>3.0040053404539391</v>
      </c>
      <c r="AG985" s="9">
        <f t="shared" si="808"/>
        <v>25.676010915405605</v>
      </c>
      <c r="AH985" s="9">
        <f t="shared" si="809"/>
        <v>30.141404118084843</v>
      </c>
      <c r="AI985" s="6">
        <f t="shared" si="810"/>
        <v>3.2932274869759364</v>
      </c>
      <c r="AJ985" s="6">
        <f t="shared" si="811"/>
        <v>4.953953636074945</v>
      </c>
      <c r="AK985" s="6">
        <f t="shared" si="812"/>
        <v>1.2016021361815756</v>
      </c>
      <c r="AL985" s="6">
        <f t="shared" si="813"/>
        <v>2.4559662614735798</v>
      </c>
      <c r="AM985" s="6">
        <f t="shared" si="814"/>
        <v>0</v>
      </c>
      <c r="AN985" s="6">
        <f t="shared" si="815"/>
        <v>3.0040053404539391</v>
      </c>
      <c r="AO985" s="32">
        <v>1074.9333333333334</v>
      </c>
      <c r="AP985" s="32">
        <v>157.44999999999999</v>
      </c>
      <c r="AQ985" s="32">
        <v>199.73333333333329</v>
      </c>
      <c r="AR985" s="32">
        <v>1432.1166666666668</v>
      </c>
      <c r="AS985" s="40">
        <v>43</v>
      </c>
      <c r="AT985" s="40">
        <v>15</v>
      </c>
      <c r="AU985" s="40">
        <v>54</v>
      </c>
      <c r="AV985" s="40">
        <v>45</v>
      </c>
      <c r="AW985" s="40">
        <v>54</v>
      </c>
      <c r="AX985" s="9">
        <f t="shared" si="816"/>
        <v>1.8015292050228682</v>
      </c>
      <c r="AY985" s="9">
        <f t="shared" si="817"/>
        <v>0.62844042035681447</v>
      </c>
      <c r="AZ985" s="9">
        <f t="shared" si="818"/>
        <v>2.2623855132845319</v>
      </c>
      <c r="BA985" s="9">
        <f t="shared" si="819"/>
        <v>1.8853212610704433</v>
      </c>
      <c r="BB985" s="9">
        <f t="shared" si="820"/>
        <v>2.2623855132845319</v>
      </c>
      <c r="BC985" s="9">
        <f t="shared" si="821"/>
        <v>13.781196581196582</v>
      </c>
      <c r="BD985" s="9">
        <f t="shared" si="822"/>
        <v>2.56068376068376</v>
      </c>
      <c r="BE985" s="9">
        <f t="shared" si="823"/>
        <v>2.0185897435897435</v>
      </c>
      <c r="BF985" s="3">
        <v>59</v>
      </c>
      <c r="BG985" s="3">
        <v>13</v>
      </c>
      <c r="BH985" s="3">
        <v>4</v>
      </c>
      <c r="BI985" s="3">
        <v>76</v>
      </c>
      <c r="BJ985" s="3">
        <v>44</v>
      </c>
      <c r="BK985" s="3">
        <v>0</v>
      </c>
      <c r="BL985" s="3">
        <v>10</v>
      </c>
      <c r="BM985" s="3">
        <v>54</v>
      </c>
      <c r="BN985" s="34">
        <f t="shared" si="798"/>
        <v>72.58958162560431</v>
      </c>
      <c r="BO985" s="34">
        <f t="shared" si="799"/>
        <v>101.37383820071126</v>
      </c>
      <c r="BP985" s="34">
        <v>46.499450233778894</v>
      </c>
      <c r="BQ985" s="34">
        <v>4.8753623642138901</v>
      </c>
      <c r="BR985" s="34">
        <v>-0.45397661428288977</v>
      </c>
      <c r="BS985" s="34">
        <v>2.4111617385783992</v>
      </c>
      <c r="BT985" s="34">
        <v>0</v>
      </c>
      <c r="BU985" s="34">
        <f t="shared" si="800"/>
        <v>53.3319977222883</v>
      </c>
      <c r="BV985" s="34">
        <f t="shared" si="801"/>
        <v>74.479962371252284</v>
      </c>
      <c r="BW985" s="34">
        <v>5.5396940993219408</v>
      </c>
      <c r="BX985" s="34">
        <v>0.39162351882019125</v>
      </c>
      <c r="BY985" s="34">
        <v>11.77360173911709</v>
      </c>
      <c r="BZ985" s="34">
        <v>1.5526645460567858</v>
      </c>
      <c r="CA985" s="34">
        <f t="shared" si="802"/>
        <v>19.257583903316007</v>
      </c>
      <c r="CB985" s="34">
        <f t="shared" si="803"/>
        <v>26.893875829458967</v>
      </c>
      <c r="CC985" s="15">
        <v>80</v>
      </c>
      <c r="CD985" s="7">
        <v>4582374</v>
      </c>
      <c r="CE985" s="68">
        <f t="shared" si="824"/>
        <v>4817367.538461539</v>
      </c>
      <c r="CF985" s="9">
        <v>28.1</v>
      </c>
      <c r="CG985" s="9">
        <v>28.4</v>
      </c>
      <c r="CH985" s="9">
        <v>10.1</v>
      </c>
      <c r="CI985" s="9">
        <v>10.3</v>
      </c>
      <c r="CJ985" s="9">
        <f t="shared" si="825"/>
        <v>11.512882132677584</v>
      </c>
      <c r="CK985" s="9">
        <v>3.6</v>
      </c>
      <c r="CL985" s="9">
        <f t="shared" si="826"/>
        <v>4.0239199687028453</v>
      </c>
      <c r="CM985" s="9">
        <v>14</v>
      </c>
      <c r="CN985" t="s">
        <v>3150</v>
      </c>
      <c r="CO985" t="s">
        <v>3151</v>
      </c>
      <c r="CP985" t="s">
        <v>3105</v>
      </c>
      <c r="CQ985" t="s">
        <v>2414</v>
      </c>
      <c r="CR985">
        <v>74</v>
      </c>
      <c r="CS985">
        <v>190</v>
      </c>
      <c r="CT985">
        <v>11</v>
      </c>
      <c r="CU985" t="s">
        <v>3402</v>
      </c>
      <c r="CV985" t="s">
        <v>2382</v>
      </c>
      <c r="CW985">
        <v>0</v>
      </c>
      <c r="CX985">
        <v>0</v>
      </c>
      <c r="CY985">
        <v>0</v>
      </c>
      <c r="CZ985" s="70"/>
      <c r="DA985">
        <v>0</v>
      </c>
    </row>
    <row r="986" spans="1:105" x14ac:dyDescent="0.2">
      <c r="A986" s="44" t="s">
        <v>2372</v>
      </c>
      <c r="B986" s="43" t="s">
        <v>965</v>
      </c>
      <c r="C986" s="43" t="s">
        <v>965</v>
      </c>
      <c r="D986" s="82" t="s">
        <v>965</v>
      </c>
      <c r="E986" s="42" t="str">
        <f t="shared" si="795"/>
        <v xml:space="preserve">Legwand, David </v>
      </c>
      <c r="F986" s="42" t="s">
        <v>290</v>
      </c>
      <c r="G986" s="45" t="s">
        <v>2373</v>
      </c>
      <c r="H986" s="43">
        <v>65</v>
      </c>
      <c r="I986" s="64">
        <v>15</v>
      </c>
      <c r="J986" s="64">
        <v>29</v>
      </c>
      <c r="K986" s="64">
        <v>44</v>
      </c>
      <c r="L986" s="43">
        <v>-4</v>
      </c>
      <c r="M986">
        <v>38</v>
      </c>
      <c r="N986">
        <v>144</v>
      </c>
      <c r="O986" s="4">
        <f t="shared" si="796"/>
        <v>0.10416666666666667</v>
      </c>
      <c r="Q986">
        <v>1</v>
      </c>
      <c r="R986">
        <v>0</v>
      </c>
      <c r="S986">
        <v>305</v>
      </c>
      <c r="T986">
        <v>395</v>
      </c>
      <c r="U986" s="4">
        <f t="shared" si="797"/>
        <v>0.43571428571428572</v>
      </c>
      <c r="V986">
        <v>18.399999999999999</v>
      </c>
      <c r="W986">
        <v>4</v>
      </c>
      <c r="X986">
        <v>9</v>
      </c>
      <c r="Y986">
        <v>0</v>
      </c>
      <c r="Z986">
        <v>1</v>
      </c>
      <c r="AA986">
        <v>11</v>
      </c>
      <c r="AB986">
        <v>19</v>
      </c>
      <c r="AC986" s="9">
        <f t="shared" si="804"/>
        <v>5.2697065066237281</v>
      </c>
      <c r="AD986" s="9">
        <f t="shared" si="805"/>
        <v>11.85683963990339</v>
      </c>
      <c r="AE986" s="9">
        <f t="shared" si="806"/>
        <v>0</v>
      </c>
      <c r="AF986" s="9">
        <f t="shared" si="807"/>
        <v>2.3659305993690851</v>
      </c>
      <c r="AG986" s="9">
        <f t="shared" si="808"/>
        <v>16.174818748085368</v>
      </c>
      <c r="AH986" s="9">
        <f t="shared" si="809"/>
        <v>27.938323292147455</v>
      </c>
      <c r="AI986" s="58">
        <f t="shared" si="810"/>
        <v>2.9408761360155218</v>
      </c>
      <c r="AJ986" s="58">
        <f t="shared" si="811"/>
        <v>7.114103783942034</v>
      </c>
      <c r="AK986" s="58">
        <f t="shared" si="812"/>
        <v>0.47318611987381698</v>
      </c>
      <c r="AL986" s="58">
        <f t="shared" si="813"/>
        <v>2.9408761360155218</v>
      </c>
      <c r="AM986" s="58">
        <f t="shared" si="814"/>
        <v>1.3174266266559322</v>
      </c>
      <c r="AN986" s="58">
        <f t="shared" si="815"/>
        <v>4.2586750788643535</v>
      </c>
      <c r="AO986" s="56">
        <v>816.08333333333326</v>
      </c>
      <c r="AP986" s="56">
        <v>227.71666666666664</v>
      </c>
      <c r="AQ986" s="56">
        <v>126.8</v>
      </c>
      <c r="AR986" s="57">
        <f>SUM(AO986:AQ986)</f>
        <v>1170.5999999999999</v>
      </c>
      <c r="AS986">
        <v>21</v>
      </c>
      <c r="AT986">
        <v>7</v>
      </c>
      <c r="AU986">
        <v>30</v>
      </c>
      <c r="AV986">
        <v>26</v>
      </c>
      <c r="AW986">
        <v>52</v>
      </c>
      <c r="AX986" s="9">
        <f t="shared" si="816"/>
        <v>1.0763710917478218</v>
      </c>
      <c r="AY986" s="9">
        <f t="shared" si="817"/>
        <v>0.35879036391594055</v>
      </c>
      <c r="AZ986" s="9">
        <f t="shared" si="818"/>
        <v>1.5376729882111739</v>
      </c>
      <c r="BA986" s="9">
        <f t="shared" si="819"/>
        <v>1.3326499231163507</v>
      </c>
      <c r="BB986" s="9">
        <f t="shared" si="820"/>
        <v>2.6652998462327013</v>
      </c>
      <c r="BC986" s="33">
        <f t="shared" si="821"/>
        <v>12.555128205128204</v>
      </c>
      <c r="BD986" s="33">
        <f t="shared" si="822"/>
        <v>1.9507692307692308</v>
      </c>
      <c r="BE986" s="33">
        <f t="shared" si="823"/>
        <v>3.503333333333333</v>
      </c>
      <c r="BF986" s="42">
        <f>BI986-BG986-BH986</f>
        <v>40</v>
      </c>
      <c r="BG986" s="43">
        <v>27</v>
      </c>
      <c r="BH986" s="43">
        <v>1</v>
      </c>
      <c r="BI986" s="43">
        <v>68</v>
      </c>
      <c r="BJ986" s="42">
        <f>BM986-BK986-BL986</f>
        <v>40</v>
      </c>
      <c r="BK986" s="43">
        <v>5</v>
      </c>
      <c r="BL986" s="43">
        <v>9</v>
      </c>
      <c r="BM986" s="43">
        <v>54</v>
      </c>
      <c r="BN986" s="34">
        <f t="shared" si="798"/>
        <v>34.859014032624529</v>
      </c>
      <c r="BO986" s="34">
        <f t="shared" si="799"/>
        <v>59.557515859601111</v>
      </c>
      <c r="BP986" s="33">
        <v>22.087992761087417</v>
      </c>
      <c r="BQ986" s="33">
        <v>4.3552203122040156</v>
      </c>
      <c r="BR986" s="33">
        <v>-2.0251504530783464</v>
      </c>
      <c r="BS986" s="33">
        <v>-0.56865159250035502</v>
      </c>
      <c r="BT986" s="33">
        <v>-1.3906706751461502</v>
      </c>
      <c r="BU986" s="9">
        <f t="shared" si="800"/>
        <v>22.458740352566579</v>
      </c>
      <c r="BV986" s="34">
        <f t="shared" si="801"/>
        <v>38.37133154376658</v>
      </c>
      <c r="BW986" s="33">
        <v>3.9853323404537147</v>
      </c>
      <c r="BX986" s="33">
        <v>-0.13442096241162596</v>
      </c>
      <c r="BY986" s="33">
        <v>8.1223498160526511</v>
      </c>
      <c r="BZ986" s="33">
        <v>0.4270124859632094</v>
      </c>
      <c r="CA986" s="9">
        <f t="shared" si="802"/>
        <v>12.400273680057948</v>
      </c>
      <c r="CB986" s="34">
        <f t="shared" si="803"/>
        <v>21.186184315834527</v>
      </c>
      <c r="CC986" s="47">
        <v>48.830630999999997</v>
      </c>
      <c r="CD986">
        <v>2047824</v>
      </c>
      <c r="CE986" s="68">
        <f t="shared" si="824"/>
        <v>2583408.7384615387</v>
      </c>
      <c r="CF986" s="62">
        <v>27.6</v>
      </c>
      <c r="CG986" s="62">
        <v>23.3</v>
      </c>
      <c r="CH986" s="62">
        <v>-1.1000000000000001</v>
      </c>
      <c r="CI986" s="62">
        <v>3.1</v>
      </c>
      <c r="CJ986" s="63">
        <f t="shared" si="825"/>
        <v>4.0652627667828698</v>
      </c>
      <c r="CK986" s="62">
        <v>1.1000000000000001</v>
      </c>
      <c r="CL986" s="63">
        <f t="shared" si="826"/>
        <v>1.4425125946648893</v>
      </c>
      <c r="CM986" s="62">
        <v>4</v>
      </c>
      <c r="CN986" t="s">
        <v>1872</v>
      </c>
      <c r="CO986" t="s">
        <v>3151</v>
      </c>
      <c r="CP986" t="s">
        <v>3105</v>
      </c>
      <c r="CQ986" t="s">
        <v>2414</v>
      </c>
      <c r="CR986">
        <v>74</v>
      </c>
      <c r="CS986">
        <v>190</v>
      </c>
      <c r="CT986">
        <v>11</v>
      </c>
      <c r="CU986" t="s">
        <v>3402</v>
      </c>
      <c r="CZ986" s="72">
        <v>1875000</v>
      </c>
      <c r="DA986">
        <v>0</v>
      </c>
    </row>
    <row r="987" spans="1:105" x14ac:dyDescent="0.2">
      <c r="A987" s="38" t="s">
        <v>2452</v>
      </c>
      <c r="B987" t="s">
        <v>951</v>
      </c>
      <c r="C987" t="s">
        <v>965</v>
      </c>
      <c r="D987" s="82" t="s">
        <v>965</v>
      </c>
      <c r="E987" t="str">
        <f t="shared" ref="E987:E1018" si="827">CONCATENATE(RIGHT(F987,LEN(F987)-SEARCH(" ",F987)), ", ", LEFT(F987, SEARCH(" ", F987)))</f>
        <v xml:space="preserve">de Vries, Greg </v>
      </c>
      <c r="F987" t="s">
        <v>2593</v>
      </c>
      <c r="G987" t="s">
        <v>1524</v>
      </c>
      <c r="H987">
        <v>82</v>
      </c>
      <c r="I987">
        <v>3</v>
      </c>
      <c r="J987">
        <v>21</v>
      </c>
      <c r="K987">
        <f>I987+J987</f>
        <v>24</v>
      </c>
      <c r="L987">
        <v>-3</v>
      </c>
      <c r="M987">
        <v>66</v>
      </c>
      <c r="N987">
        <v>102</v>
      </c>
      <c r="O987" s="4">
        <f t="shared" si="796"/>
        <v>2.9411764705882353E-2</v>
      </c>
      <c r="P987">
        <v>2400</v>
      </c>
      <c r="Q987">
        <v>0</v>
      </c>
      <c r="R987">
        <v>0</v>
      </c>
      <c r="S987">
        <v>0</v>
      </c>
      <c r="T987">
        <v>0</v>
      </c>
      <c r="U987" s="4">
        <f t="shared" si="797"/>
        <v>0</v>
      </c>
      <c r="V987" s="40">
        <v>0</v>
      </c>
      <c r="W987">
        <v>0</v>
      </c>
      <c r="X987">
        <v>9</v>
      </c>
      <c r="Y987">
        <v>0</v>
      </c>
      <c r="Z987">
        <v>0</v>
      </c>
      <c r="AA987">
        <f>I987-W987-Y987</f>
        <v>3</v>
      </c>
      <c r="AB987">
        <f>J987-X987-Z987</f>
        <v>12</v>
      </c>
      <c r="AC987" s="9">
        <f t="shared" si="804"/>
        <v>0</v>
      </c>
      <c r="AD987" s="9">
        <f t="shared" si="805"/>
        <v>15.806420138550102</v>
      </c>
      <c r="AE987" s="9">
        <f t="shared" si="806"/>
        <v>0</v>
      </c>
      <c r="AF987" s="9">
        <f t="shared" si="807"/>
        <v>0</v>
      </c>
      <c r="AG987" s="9">
        <f t="shared" si="808"/>
        <v>2.5687069652392109</v>
      </c>
      <c r="AH987" s="9">
        <f t="shared" si="809"/>
        <v>10.274827860956844</v>
      </c>
      <c r="AI987" s="6">
        <f t="shared" si="810"/>
        <v>2.3546480514692769</v>
      </c>
      <c r="AJ987" s="6">
        <f t="shared" si="811"/>
        <v>4.5662991511366968</v>
      </c>
      <c r="AK987" s="6">
        <f t="shared" si="812"/>
        <v>0.71599045346062051</v>
      </c>
      <c r="AL987" s="6">
        <f t="shared" si="813"/>
        <v>2.2690244859613031</v>
      </c>
      <c r="AM987" s="6">
        <f t="shared" si="814"/>
        <v>1.7562689042833448</v>
      </c>
      <c r="AN987" s="6">
        <f t="shared" si="815"/>
        <v>8.1145584725536999</v>
      </c>
      <c r="AO987" s="32">
        <v>1401.4833333333333</v>
      </c>
      <c r="AP987" s="32">
        <v>170.81666666666666</v>
      </c>
      <c r="AQ987" s="32">
        <v>251.4</v>
      </c>
      <c r="AR987" s="32">
        <v>1823.7</v>
      </c>
      <c r="AS987" s="40">
        <v>179</v>
      </c>
      <c r="AT987" s="40">
        <v>41</v>
      </c>
      <c r="AU987" s="40">
        <v>40</v>
      </c>
      <c r="AV987" s="40">
        <v>51</v>
      </c>
      <c r="AW987" s="40">
        <v>43</v>
      </c>
      <c r="AX987" s="9">
        <f t="shared" si="816"/>
        <v>5.8891265010692546</v>
      </c>
      <c r="AY987" s="9">
        <f t="shared" si="817"/>
        <v>1.3489060700773154</v>
      </c>
      <c r="AZ987" s="9">
        <f t="shared" si="818"/>
        <v>1.3160059220266489</v>
      </c>
      <c r="BA987" s="9">
        <f t="shared" si="819"/>
        <v>1.6779075505839776</v>
      </c>
      <c r="BB987" s="9">
        <f t="shared" si="820"/>
        <v>1.4147063661786479</v>
      </c>
      <c r="BC987" s="9">
        <f t="shared" si="821"/>
        <v>17.091260162601625</v>
      </c>
      <c r="BD987" s="9">
        <f t="shared" si="822"/>
        <v>3.0658536585365854</v>
      </c>
      <c r="BE987" s="9">
        <f t="shared" si="823"/>
        <v>2.0831300813008129</v>
      </c>
      <c r="BF987" s="3">
        <v>55</v>
      </c>
      <c r="BG987" s="3">
        <v>13</v>
      </c>
      <c r="BH987" s="3">
        <v>3</v>
      </c>
      <c r="BI987" s="3">
        <v>71</v>
      </c>
      <c r="BJ987" s="3">
        <v>53</v>
      </c>
      <c r="BK987" s="3">
        <v>5</v>
      </c>
      <c r="BL987" s="3">
        <v>34</v>
      </c>
      <c r="BM987" s="3">
        <v>92</v>
      </c>
      <c r="BN987" s="34">
        <f t="shared" si="798"/>
        <v>38.146259740977484</v>
      </c>
      <c r="BO987" s="34">
        <f t="shared" si="799"/>
        <v>41.833919768577601</v>
      </c>
      <c r="BP987" s="34">
        <v>5.6268124348883068</v>
      </c>
      <c r="BQ987" s="34">
        <v>2.5465035618029601</v>
      </c>
      <c r="BR987" s="34">
        <v>0.27294488445068071</v>
      </c>
      <c r="BS987" s="34">
        <v>-0.64285601236037615</v>
      </c>
      <c r="BT987" s="34">
        <v>0</v>
      </c>
      <c r="BU987" s="34">
        <f t="shared" si="800"/>
        <v>7.8034048687815716</v>
      </c>
      <c r="BV987" s="34">
        <f t="shared" si="801"/>
        <v>8.5577725160734452</v>
      </c>
      <c r="BW987" s="34">
        <v>21.541580546641459</v>
      </c>
      <c r="BX987" s="34">
        <v>-0.96896131595847013</v>
      </c>
      <c r="BY987" s="34">
        <v>4.6162615655549546</v>
      </c>
      <c r="BZ987" s="34">
        <v>5.1539740759579695</v>
      </c>
      <c r="CA987" s="34">
        <f t="shared" si="802"/>
        <v>30.342854872195911</v>
      </c>
      <c r="CB987" s="34">
        <f t="shared" si="803"/>
        <v>33.276147252504146</v>
      </c>
      <c r="CC987" s="15">
        <v>47</v>
      </c>
      <c r="CD987" s="7">
        <v>1893034</v>
      </c>
      <c r="CE987" s="68">
        <f t="shared" si="824"/>
        <v>1893034</v>
      </c>
      <c r="CF987" s="9">
        <v>32.200000000000003</v>
      </c>
      <c r="CG987" s="9">
        <v>39.1</v>
      </c>
      <c r="CH987" s="9">
        <v>-8.1</v>
      </c>
      <c r="CI987" s="9">
        <v>1.1000000000000001</v>
      </c>
      <c r="CJ987" s="9">
        <f t="shared" si="825"/>
        <v>0.97955548959222294</v>
      </c>
      <c r="CK987" s="9">
        <v>0.4</v>
      </c>
      <c r="CL987" s="9">
        <f t="shared" si="826"/>
        <v>0.35620199621535376</v>
      </c>
      <c r="CM987" s="9">
        <v>1.5</v>
      </c>
      <c r="CN987" t="s">
        <v>1129</v>
      </c>
      <c r="CO987" t="s">
        <v>1130</v>
      </c>
      <c r="CP987" t="s">
        <v>2427</v>
      </c>
      <c r="CQ987" t="s">
        <v>2400</v>
      </c>
      <c r="CR987">
        <v>74</v>
      </c>
      <c r="CS987">
        <v>215</v>
      </c>
      <c r="CU987" t="s">
        <v>3402</v>
      </c>
      <c r="CV987" t="s">
        <v>2382</v>
      </c>
      <c r="CW987">
        <v>0</v>
      </c>
      <c r="CX987">
        <v>0</v>
      </c>
      <c r="CY987">
        <v>0</v>
      </c>
      <c r="CZ987" s="70"/>
      <c r="DA987">
        <v>0</v>
      </c>
    </row>
    <row r="988" spans="1:105" x14ac:dyDescent="0.2">
      <c r="A988" s="44" t="s">
        <v>2372</v>
      </c>
      <c r="B988" s="43" t="s">
        <v>951</v>
      </c>
      <c r="C988" s="43" t="s">
        <v>965</v>
      </c>
      <c r="D988" s="82" t="s">
        <v>965</v>
      </c>
      <c r="E988" s="42" t="str">
        <f t="shared" si="827"/>
        <v xml:space="preserve">de Vries, Greg </v>
      </c>
      <c r="F988" s="42" t="s">
        <v>2593</v>
      </c>
      <c r="G988" s="45" t="s">
        <v>2374</v>
      </c>
      <c r="H988" s="43">
        <v>77</v>
      </c>
      <c r="I988" s="64">
        <v>4</v>
      </c>
      <c r="J988" s="64">
        <v>11</v>
      </c>
      <c r="K988" s="64">
        <v>15</v>
      </c>
      <c r="L988" s="43">
        <v>7</v>
      </c>
      <c r="M988">
        <v>71</v>
      </c>
      <c r="N988">
        <v>66</v>
      </c>
      <c r="O988" s="4">
        <f t="shared" si="796"/>
        <v>6.0606060606060608E-2</v>
      </c>
      <c r="Q988">
        <v>1</v>
      </c>
      <c r="R988">
        <v>0</v>
      </c>
      <c r="S988">
        <v>0</v>
      </c>
      <c r="T988">
        <v>0</v>
      </c>
      <c r="U988" s="4">
        <f t="shared" si="797"/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4</v>
      </c>
      <c r="AB988">
        <v>11</v>
      </c>
      <c r="AC988" s="9">
        <f t="shared" si="804"/>
        <v>0</v>
      </c>
      <c r="AD988" s="9">
        <f t="shared" si="805"/>
        <v>0</v>
      </c>
      <c r="AE988" s="9">
        <f t="shared" si="806"/>
        <v>0</v>
      </c>
      <c r="AF988" s="9">
        <f t="shared" si="807"/>
        <v>0</v>
      </c>
      <c r="AG988" s="9">
        <f t="shared" si="808"/>
        <v>3.9227971723170385</v>
      </c>
      <c r="AH988" s="9">
        <f t="shared" si="809"/>
        <v>10.787692223871856</v>
      </c>
      <c r="AI988" s="58">
        <f t="shared" si="810"/>
        <v>2.8930629145838158</v>
      </c>
      <c r="AJ988" s="58">
        <f t="shared" si="811"/>
        <v>0</v>
      </c>
      <c r="AK988" s="58">
        <f t="shared" si="812"/>
        <v>0.8473246508708614</v>
      </c>
      <c r="AL988" s="58">
        <f t="shared" si="813"/>
        <v>2.696923055967964</v>
      </c>
      <c r="AM988" s="58">
        <f t="shared" si="814"/>
        <v>0</v>
      </c>
      <c r="AN988" s="58">
        <f t="shared" si="815"/>
        <v>4.8015063549348813</v>
      </c>
      <c r="AO988" s="56">
        <v>1223.6166666666666</v>
      </c>
      <c r="AP988" s="56">
        <v>16.133333333333333</v>
      </c>
      <c r="AQ988" s="56">
        <v>212.43333333333334</v>
      </c>
      <c r="AR988" s="57">
        <f>SUM(AO988:AQ988)</f>
        <v>1452.1833333333334</v>
      </c>
      <c r="AS988">
        <v>94</v>
      </c>
      <c r="AT988">
        <v>72</v>
      </c>
      <c r="AU988">
        <v>24</v>
      </c>
      <c r="AV988">
        <v>24</v>
      </c>
      <c r="AW988">
        <v>27</v>
      </c>
      <c r="AX988" s="9">
        <f t="shared" si="816"/>
        <v>3.8838071409716406</v>
      </c>
      <c r="AY988" s="9">
        <f t="shared" si="817"/>
        <v>2.9748310015952986</v>
      </c>
      <c r="AZ988" s="9">
        <f t="shared" si="818"/>
        <v>0.99161033386509956</v>
      </c>
      <c r="BA988" s="9">
        <f t="shared" si="819"/>
        <v>0.99161033386509956</v>
      </c>
      <c r="BB988" s="9">
        <f t="shared" si="820"/>
        <v>1.115561625598237</v>
      </c>
      <c r="BC988" s="33">
        <f t="shared" si="821"/>
        <v>15.89112554112554</v>
      </c>
      <c r="BD988" s="33">
        <f t="shared" si="822"/>
        <v>2.7588744588744589</v>
      </c>
      <c r="BE988" s="33">
        <f t="shared" si="823"/>
        <v>0.20952380952380953</v>
      </c>
      <c r="BF988" s="42">
        <f>BI988-BG988-BH988</f>
        <v>59</v>
      </c>
      <c r="BG988" s="43">
        <v>0</v>
      </c>
      <c r="BH988" s="43">
        <v>3</v>
      </c>
      <c r="BI988" s="43">
        <v>62</v>
      </c>
      <c r="BJ988" s="42">
        <f>BM988-BK988-BL988</f>
        <v>55</v>
      </c>
      <c r="BK988" s="43">
        <v>0</v>
      </c>
      <c r="BL988" s="43">
        <v>17</v>
      </c>
      <c r="BM988" s="43">
        <v>72</v>
      </c>
      <c r="BN988" s="34">
        <f t="shared" si="798"/>
        <v>39.782572583526751</v>
      </c>
      <c r="BO988" s="34">
        <f t="shared" si="799"/>
        <v>54.79001400217156</v>
      </c>
      <c r="BP988" s="33">
        <v>8.3622995612122288</v>
      </c>
      <c r="BQ988" s="33">
        <v>-0.63750264051983796</v>
      </c>
      <c r="BR988" s="33">
        <v>-1.3523334297130676</v>
      </c>
      <c r="BS988" s="33">
        <v>-0.55301819670677432</v>
      </c>
      <c r="BT988" s="33">
        <v>0</v>
      </c>
      <c r="BU988" s="9">
        <f t="shared" si="800"/>
        <v>5.8194452942725494</v>
      </c>
      <c r="BV988" s="34">
        <f t="shared" si="801"/>
        <v>8.0147529043934522</v>
      </c>
      <c r="BW988" s="33">
        <v>19.347724210507984</v>
      </c>
      <c r="BX988" s="33">
        <v>0.39635454576574253</v>
      </c>
      <c r="BY988" s="33">
        <v>13.30352397663383</v>
      </c>
      <c r="BZ988" s="33">
        <v>0.91552455634664609</v>
      </c>
      <c r="CA988" s="9">
        <f t="shared" si="802"/>
        <v>33.963127289254203</v>
      </c>
      <c r="CB988" s="34">
        <f t="shared" si="803"/>
        <v>46.775261097778106</v>
      </c>
      <c r="CC988" s="47">
        <v>56.456004999999998</v>
      </c>
      <c r="CD988">
        <v>2171845</v>
      </c>
      <c r="CE988" s="68">
        <f t="shared" si="824"/>
        <v>2312873.8961038957</v>
      </c>
      <c r="CF988" s="62">
        <v>24.3</v>
      </c>
      <c r="CG988" s="62">
        <v>35.200000000000003</v>
      </c>
      <c r="CH988" s="62">
        <v>3.7</v>
      </c>
      <c r="CI988" s="62">
        <v>0.1</v>
      </c>
      <c r="CJ988" s="63">
        <f t="shared" si="825"/>
        <v>0.11899449650453667</v>
      </c>
      <c r="CK988" s="62">
        <v>3.7</v>
      </c>
      <c r="CL988" s="63">
        <f t="shared" si="826"/>
        <v>4.4027963706678568</v>
      </c>
      <c r="CM988" s="62">
        <v>3.8</v>
      </c>
      <c r="CN988" t="s">
        <v>1953</v>
      </c>
      <c r="CO988" t="s">
        <v>1130</v>
      </c>
      <c r="CP988" t="s">
        <v>2427</v>
      </c>
      <c r="CQ988" t="s">
        <v>2400</v>
      </c>
      <c r="CR988">
        <v>74</v>
      </c>
      <c r="CS988">
        <v>215</v>
      </c>
      <c r="CT988">
        <v>7</v>
      </c>
      <c r="CU988" t="s">
        <v>3402</v>
      </c>
      <c r="CZ988" s="72">
        <v>2500000</v>
      </c>
      <c r="DA988">
        <v>0</v>
      </c>
    </row>
    <row r="989" spans="1:105" x14ac:dyDescent="0.2">
      <c r="A989" s="38" t="s">
        <v>2452</v>
      </c>
      <c r="B989" t="s">
        <v>965</v>
      </c>
      <c r="C989" t="s">
        <v>965</v>
      </c>
      <c r="D989" s="82" t="s">
        <v>965</v>
      </c>
      <c r="E989" t="str">
        <f t="shared" si="827"/>
        <v xml:space="preserve">Zanon, Greg </v>
      </c>
      <c r="F989" t="s">
        <v>2363</v>
      </c>
      <c r="G989" t="s">
        <v>1524</v>
      </c>
      <c r="H989">
        <v>66</v>
      </c>
      <c r="I989">
        <v>3</v>
      </c>
      <c r="J989">
        <v>5</v>
      </c>
      <c r="K989">
        <f>I989+J989</f>
        <v>8</v>
      </c>
      <c r="L989">
        <v>16</v>
      </c>
      <c r="M989">
        <v>32</v>
      </c>
      <c r="N989">
        <v>43</v>
      </c>
      <c r="O989" s="4">
        <f t="shared" si="796"/>
        <v>6.9767441860465115E-2</v>
      </c>
      <c r="P989">
        <v>1429</v>
      </c>
      <c r="Q989">
        <v>0</v>
      </c>
      <c r="R989">
        <v>0</v>
      </c>
      <c r="S989">
        <v>0</v>
      </c>
      <c r="T989">
        <v>0</v>
      </c>
      <c r="U989" s="4">
        <f t="shared" si="797"/>
        <v>0</v>
      </c>
      <c r="V989" s="40">
        <v>0</v>
      </c>
      <c r="W989">
        <v>0</v>
      </c>
      <c r="X989">
        <v>0</v>
      </c>
      <c r="Y989">
        <v>0</v>
      </c>
      <c r="Z989">
        <v>0</v>
      </c>
      <c r="AA989">
        <f>I989-W989-Y989</f>
        <v>3</v>
      </c>
      <c r="AB989">
        <f>J989-X989-Z989</f>
        <v>5</v>
      </c>
      <c r="AC989" s="9">
        <f t="shared" si="804"/>
        <v>0</v>
      </c>
      <c r="AD989" s="9">
        <f t="shared" si="805"/>
        <v>0</v>
      </c>
      <c r="AE989" s="9">
        <f t="shared" si="806"/>
        <v>0</v>
      </c>
      <c r="AF989" s="9">
        <f t="shared" si="807"/>
        <v>0</v>
      </c>
      <c r="AG989" s="9">
        <f t="shared" si="808"/>
        <v>4.199311779458367</v>
      </c>
      <c r="AH989" s="9">
        <f t="shared" si="809"/>
        <v>6.9988529657639447</v>
      </c>
      <c r="AI989" s="6">
        <f t="shared" si="810"/>
        <v>2.7995411863055777</v>
      </c>
      <c r="AJ989" s="6">
        <f t="shared" si="811"/>
        <v>0</v>
      </c>
      <c r="AK989" s="6">
        <f t="shared" si="812"/>
        <v>0.4377431906614786</v>
      </c>
      <c r="AL989" s="6">
        <f t="shared" si="813"/>
        <v>1.8197017710986256</v>
      </c>
      <c r="AM989" s="6">
        <f t="shared" si="814"/>
        <v>0</v>
      </c>
      <c r="AN989" s="6">
        <f t="shared" si="815"/>
        <v>5.4717898832684835</v>
      </c>
      <c r="AO989" s="33">
        <v>857.2833333333333</v>
      </c>
      <c r="AP989" s="33">
        <v>12.483333333333331</v>
      </c>
      <c r="AQ989" s="33">
        <v>274.13333333333333</v>
      </c>
      <c r="AR989" s="32">
        <v>1143.9000000000001</v>
      </c>
      <c r="AS989" s="40">
        <v>189</v>
      </c>
      <c r="AT989" s="40">
        <v>91</v>
      </c>
      <c r="AU989" s="40">
        <v>21</v>
      </c>
      <c r="AV989" s="40">
        <v>24</v>
      </c>
      <c r="AW989" s="40">
        <v>24</v>
      </c>
      <c r="AX989" s="9">
        <f t="shared" si="816"/>
        <v>9.9134539732494105</v>
      </c>
      <c r="AY989" s="9">
        <f t="shared" si="817"/>
        <v>4.7731445056386042</v>
      </c>
      <c r="AZ989" s="9">
        <f t="shared" si="818"/>
        <v>1.1014948859166009</v>
      </c>
      <c r="BA989" s="9">
        <f t="shared" si="819"/>
        <v>1.2588512981904012</v>
      </c>
      <c r="BB989" s="9">
        <f t="shared" si="820"/>
        <v>1.2588512981904012</v>
      </c>
      <c r="BC989" s="9">
        <f t="shared" si="821"/>
        <v>12.989141414141415</v>
      </c>
      <c r="BD989" s="9">
        <f t="shared" si="822"/>
        <v>4.1535353535353536</v>
      </c>
      <c r="BE989" s="9">
        <f t="shared" si="823"/>
        <v>0.18914141414141411</v>
      </c>
      <c r="BF989" s="3">
        <v>40</v>
      </c>
      <c r="BG989" s="3">
        <v>0</v>
      </c>
      <c r="BH989" s="3">
        <v>2</v>
      </c>
      <c r="BI989" s="3">
        <v>42</v>
      </c>
      <c r="BJ989" s="3">
        <v>26</v>
      </c>
      <c r="BK989" s="3">
        <v>0</v>
      </c>
      <c r="BL989" s="3">
        <v>25</v>
      </c>
      <c r="BM989" s="3">
        <v>51</v>
      </c>
      <c r="BN989" s="34">
        <f t="shared" si="798"/>
        <v>32.43416696116855</v>
      </c>
      <c r="BO989" s="34">
        <f t="shared" si="799"/>
        <v>56.708046089987839</v>
      </c>
      <c r="BP989" s="34">
        <v>2.5838556515716733</v>
      </c>
      <c r="BQ989" s="34">
        <v>-0.41564480355075206</v>
      </c>
      <c r="BR989" s="34">
        <v>-0.36261281023068243</v>
      </c>
      <c r="BS989" s="34">
        <v>-0.66946711273288617</v>
      </c>
      <c r="BT989" s="34">
        <v>0</v>
      </c>
      <c r="BU989" s="34">
        <f t="shared" si="800"/>
        <v>1.1361309250573526</v>
      </c>
      <c r="BV989" s="34">
        <f t="shared" si="801"/>
        <v>1.986416513781541</v>
      </c>
      <c r="BW989" s="34">
        <v>18.371934756956946</v>
      </c>
      <c r="BX989" s="34">
        <v>0.27005850413419086</v>
      </c>
      <c r="BY989" s="34">
        <v>10.490290385410983</v>
      </c>
      <c r="BZ989" s="34">
        <v>2.1657523896090765</v>
      </c>
      <c r="CA989" s="34">
        <f t="shared" si="802"/>
        <v>31.298036036111196</v>
      </c>
      <c r="CB989" s="34">
        <f t="shared" si="803"/>
        <v>54.721629576206297</v>
      </c>
      <c r="CC989" s="15">
        <v>66</v>
      </c>
      <c r="CD989" s="7">
        <v>2014658</v>
      </c>
      <c r="CE989" s="68">
        <f t="shared" si="824"/>
        <v>2503059.9393939395</v>
      </c>
      <c r="CF989" s="9">
        <v>16</v>
      </c>
      <c r="CG989" s="9">
        <v>28.3</v>
      </c>
      <c r="CH989" s="9">
        <v>5.5</v>
      </c>
      <c r="CI989" s="9">
        <v>-0.7</v>
      </c>
      <c r="CJ989" s="9">
        <f t="shared" si="825"/>
        <v>-0.97866738124919905</v>
      </c>
      <c r="CK989" s="9">
        <v>3.9</v>
      </c>
      <c r="CL989" s="9">
        <f t="shared" si="826"/>
        <v>5.4525754098169665</v>
      </c>
      <c r="CM989" s="9">
        <v>3.2</v>
      </c>
      <c r="CN989" t="s">
        <v>2247</v>
      </c>
      <c r="CO989" t="s">
        <v>2432</v>
      </c>
      <c r="CP989" t="s">
        <v>2433</v>
      </c>
      <c r="CQ989" t="s">
        <v>2400</v>
      </c>
      <c r="CR989">
        <v>71</v>
      </c>
      <c r="CS989">
        <v>211</v>
      </c>
      <c r="CU989" t="s">
        <v>3402</v>
      </c>
      <c r="CV989" t="s">
        <v>2382</v>
      </c>
      <c r="CW989">
        <v>0</v>
      </c>
      <c r="CX989">
        <v>0</v>
      </c>
      <c r="CY989">
        <v>0</v>
      </c>
      <c r="CZ989" s="70"/>
      <c r="DA989">
        <v>0</v>
      </c>
    </row>
    <row r="990" spans="1:105" x14ac:dyDescent="0.2">
      <c r="A990" s="44" t="s">
        <v>2372</v>
      </c>
      <c r="B990" s="43" t="s">
        <v>965</v>
      </c>
      <c r="C990" s="43" t="s">
        <v>965</v>
      </c>
      <c r="D990" s="82" t="s">
        <v>965</v>
      </c>
      <c r="E990" s="42" t="str">
        <f t="shared" si="827"/>
        <v xml:space="preserve">Zanon, Greg </v>
      </c>
      <c r="F990" s="42" t="s">
        <v>2363</v>
      </c>
      <c r="G990" s="45" t="s">
        <v>2374</v>
      </c>
      <c r="H990" s="43">
        <v>78</v>
      </c>
      <c r="I990" s="64">
        <v>0</v>
      </c>
      <c r="J990" s="64">
        <v>5</v>
      </c>
      <c r="K990" s="64">
        <v>5</v>
      </c>
      <c r="L990" s="43">
        <v>-5</v>
      </c>
      <c r="M990">
        <v>24</v>
      </c>
      <c r="N990">
        <v>38</v>
      </c>
      <c r="O990" s="4">
        <f t="shared" si="796"/>
        <v>0</v>
      </c>
      <c r="Q990">
        <v>0</v>
      </c>
      <c r="R990">
        <v>0</v>
      </c>
      <c r="S990">
        <v>0</v>
      </c>
      <c r="T990">
        <v>0</v>
      </c>
      <c r="U990" s="4">
        <f t="shared" si="797"/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5</v>
      </c>
      <c r="AC990" s="9">
        <f t="shared" si="804"/>
        <v>0</v>
      </c>
      <c r="AD990" s="9">
        <f t="shared" si="805"/>
        <v>0</v>
      </c>
      <c r="AE990" s="9">
        <f t="shared" si="806"/>
        <v>0</v>
      </c>
      <c r="AF990" s="9">
        <f t="shared" si="807"/>
        <v>0</v>
      </c>
      <c r="AG990" s="9">
        <f t="shared" si="808"/>
        <v>0</v>
      </c>
      <c r="AH990" s="9">
        <f t="shared" si="809"/>
        <v>5.4638173870811064</v>
      </c>
      <c r="AI990" s="58">
        <f t="shared" si="810"/>
        <v>2.0762506070908202</v>
      </c>
      <c r="AJ990" s="58">
        <f t="shared" si="811"/>
        <v>0</v>
      </c>
      <c r="AK990" s="58">
        <f t="shared" si="812"/>
        <v>0.91705726513144481</v>
      </c>
      <c r="AL990" s="58">
        <f t="shared" si="813"/>
        <v>2.6226323457989311</v>
      </c>
      <c r="AM990" s="58">
        <f t="shared" si="814"/>
        <v>0</v>
      </c>
      <c r="AN990" s="58">
        <f t="shared" si="815"/>
        <v>5.5023435907886693</v>
      </c>
      <c r="AO990" s="56">
        <v>1098.1333333333334</v>
      </c>
      <c r="AP990" s="56">
        <v>14.583333333333336</v>
      </c>
      <c r="AQ990" s="56">
        <v>327.13333333333333</v>
      </c>
      <c r="AR990" s="57">
        <f>SUM(AO990:AQ990)</f>
        <v>1439.85</v>
      </c>
      <c r="AS990">
        <v>176</v>
      </c>
      <c r="AT990">
        <v>160</v>
      </c>
      <c r="AU990">
        <v>23</v>
      </c>
      <c r="AV990">
        <v>25</v>
      </c>
      <c r="AW990">
        <v>36</v>
      </c>
      <c r="AX990" s="9">
        <f t="shared" si="816"/>
        <v>7.334097301802271</v>
      </c>
      <c r="AY990" s="9">
        <f t="shared" si="817"/>
        <v>6.6673611834566104</v>
      </c>
      <c r="AZ990" s="9">
        <f t="shared" si="818"/>
        <v>0.95843317012188767</v>
      </c>
      <c r="BA990" s="9">
        <f t="shared" si="819"/>
        <v>1.0417751849150954</v>
      </c>
      <c r="BB990" s="9">
        <f t="shared" si="820"/>
        <v>1.5001562662777372</v>
      </c>
      <c r="BC990" s="33">
        <f t="shared" si="821"/>
        <v>14.07863247863248</v>
      </c>
      <c r="BD990" s="33">
        <f t="shared" si="822"/>
        <v>4.1940170940170942</v>
      </c>
      <c r="BE990" s="33">
        <f t="shared" si="823"/>
        <v>0.186965811965812</v>
      </c>
      <c r="BF990" s="42">
        <f>BI990-BG990-BH990</f>
        <v>38</v>
      </c>
      <c r="BG990" s="43">
        <v>0</v>
      </c>
      <c r="BH990" s="43">
        <v>5</v>
      </c>
      <c r="BI990" s="43">
        <v>43</v>
      </c>
      <c r="BJ990" s="42">
        <f>BM990-BK990-BL990</f>
        <v>48</v>
      </c>
      <c r="BK990" s="43">
        <v>0</v>
      </c>
      <c r="BL990" s="43">
        <v>30</v>
      </c>
      <c r="BM990" s="43">
        <v>78</v>
      </c>
      <c r="BN990" s="34">
        <f t="shared" si="798"/>
        <v>38.737028382994083</v>
      </c>
      <c r="BO990" s="34">
        <f t="shared" si="799"/>
        <v>53.807033209006612</v>
      </c>
      <c r="BP990" s="33">
        <v>-4.2408879486580888</v>
      </c>
      <c r="BQ990" s="33">
        <v>-0.57625496947815935</v>
      </c>
      <c r="BR990" s="33">
        <v>-0.92766382544047477</v>
      </c>
      <c r="BS990" s="33">
        <v>-0.85161157735450854</v>
      </c>
      <c r="BT990" s="33">
        <v>0</v>
      </c>
      <c r="BU990" s="9">
        <f t="shared" si="800"/>
        <v>-6.5964183209312317</v>
      </c>
      <c r="BV990" s="34">
        <f t="shared" si="801"/>
        <v>-9.1626465547539429</v>
      </c>
      <c r="BW990" s="33">
        <v>18.555711038448443</v>
      </c>
      <c r="BX990" s="33">
        <v>0.35827502845560411</v>
      </c>
      <c r="BY990" s="33">
        <v>18.203573800027918</v>
      </c>
      <c r="BZ990" s="33">
        <v>8.2158868369933415</v>
      </c>
      <c r="CA990" s="9">
        <f t="shared" si="802"/>
        <v>45.333446703925311</v>
      </c>
      <c r="CB990" s="34">
        <f t="shared" si="803"/>
        <v>62.969679763760553</v>
      </c>
      <c r="CC990" s="47">
        <v>50.599860999999997</v>
      </c>
      <c r="CD990">
        <v>1151691</v>
      </c>
      <c r="CE990" s="68">
        <f t="shared" si="824"/>
        <v>1210752.076923077</v>
      </c>
      <c r="CF990" s="62">
        <v>21.1</v>
      </c>
      <c r="CG990" s="62">
        <v>36.200000000000003</v>
      </c>
      <c r="CH990" s="62">
        <v>-9.4</v>
      </c>
      <c r="CI990" s="62">
        <v>-2.9</v>
      </c>
      <c r="CJ990" s="63">
        <f t="shared" si="825"/>
        <v>-3.2555615843733041</v>
      </c>
      <c r="CK990" s="62">
        <v>1.3</v>
      </c>
      <c r="CL990" s="63">
        <f t="shared" si="826"/>
        <v>1.4593896757535503</v>
      </c>
      <c r="CM990" s="62">
        <v>-1.7</v>
      </c>
      <c r="CN990" t="s">
        <v>1957</v>
      </c>
      <c r="CO990" t="s">
        <v>2432</v>
      </c>
      <c r="CP990" t="s">
        <v>2433</v>
      </c>
      <c r="CQ990" t="s">
        <v>2400</v>
      </c>
      <c r="CR990">
        <v>71</v>
      </c>
      <c r="CS990">
        <v>211</v>
      </c>
      <c r="CT990">
        <v>5</v>
      </c>
      <c r="CU990" t="s">
        <v>3402</v>
      </c>
      <c r="CZ990" s="72">
        <v>725000</v>
      </c>
      <c r="DA990">
        <v>0</v>
      </c>
    </row>
    <row r="991" spans="1:105" x14ac:dyDescent="0.2">
      <c r="A991" s="38" t="s">
        <v>2452</v>
      </c>
      <c r="B991" t="s">
        <v>965</v>
      </c>
      <c r="C991" t="s">
        <v>965</v>
      </c>
      <c r="D991" s="82" t="s">
        <v>965</v>
      </c>
      <c r="E991" t="str">
        <f t="shared" si="827"/>
        <v xml:space="preserve">Dumont, J.P. </v>
      </c>
      <c r="F991" t="s">
        <v>2608</v>
      </c>
      <c r="G991" t="s">
        <v>1528</v>
      </c>
      <c r="H991">
        <v>82</v>
      </c>
      <c r="I991">
        <v>21</v>
      </c>
      <c r="J991">
        <v>45</v>
      </c>
      <c r="K991">
        <f>I991+J991</f>
        <v>66</v>
      </c>
      <c r="L991">
        <v>14</v>
      </c>
      <c r="M991">
        <v>28</v>
      </c>
      <c r="N991">
        <v>143</v>
      </c>
      <c r="O991" s="4">
        <f t="shared" si="796"/>
        <v>0.14685314685314685</v>
      </c>
      <c r="P991">
        <v>1741</v>
      </c>
      <c r="Q991">
        <v>3</v>
      </c>
      <c r="R991">
        <v>0</v>
      </c>
      <c r="S991">
        <v>1</v>
      </c>
      <c r="T991">
        <v>5</v>
      </c>
      <c r="U991" s="4">
        <f t="shared" si="797"/>
        <v>0.16666666666666666</v>
      </c>
      <c r="V991" s="40">
        <v>0.1</v>
      </c>
      <c r="W991">
        <v>5</v>
      </c>
      <c r="X991">
        <v>14</v>
      </c>
      <c r="Y991">
        <v>0</v>
      </c>
      <c r="Z991">
        <v>0</v>
      </c>
      <c r="AA991">
        <f>I991-W991-Y991</f>
        <v>16</v>
      </c>
      <c r="AB991">
        <f>J991-X991-Z991</f>
        <v>31</v>
      </c>
      <c r="AC991" s="9">
        <f t="shared" si="804"/>
        <v>5.3041018387553045</v>
      </c>
      <c r="AD991" s="9">
        <f t="shared" si="805"/>
        <v>14.85148514851485</v>
      </c>
      <c r="AE991" s="9">
        <f t="shared" si="806"/>
        <v>0</v>
      </c>
      <c r="AF991" s="9">
        <f t="shared" si="807"/>
        <v>0</v>
      </c>
      <c r="AG991" s="9">
        <f t="shared" si="808"/>
        <v>18.664938431626698</v>
      </c>
      <c r="AH991" s="9">
        <f t="shared" si="809"/>
        <v>36.163318211276732</v>
      </c>
      <c r="AI991" s="6">
        <f t="shared" si="810"/>
        <v>3.5580038885288396</v>
      </c>
      <c r="AJ991" s="6">
        <f t="shared" si="811"/>
        <v>6.5770862800565766</v>
      </c>
      <c r="AK991" s="6">
        <f t="shared" si="812"/>
        <v>0</v>
      </c>
      <c r="AL991" s="6">
        <f t="shared" si="813"/>
        <v>2.6830848995463383</v>
      </c>
      <c r="AM991" s="6">
        <f t="shared" si="814"/>
        <v>0</v>
      </c>
      <c r="AN991" s="6">
        <f t="shared" si="815"/>
        <v>3.6437246963562755</v>
      </c>
      <c r="AO991" s="33">
        <v>1028.6666666666667</v>
      </c>
      <c r="AP991" s="33">
        <v>282.8</v>
      </c>
      <c r="AQ991" s="33">
        <v>16.466666666666665</v>
      </c>
      <c r="AR991" s="32">
        <v>1327.9333333333334</v>
      </c>
      <c r="AS991" s="40">
        <v>21</v>
      </c>
      <c r="AT991" s="40">
        <v>33</v>
      </c>
      <c r="AU991" s="40">
        <v>49</v>
      </c>
      <c r="AV991" s="40">
        <v>45</v>
      </c>
      <c r="AW991" s="40">
        <v>37</v>
      </c>
      <c r="AX991" s="9">
        <f t="shared" si="816"/>
        <v>0.94884281339424659</v>
      </c>
      <c r="AY991" s="9">
        <f t="shared" si="817"/>
        <v>1.4910387067623876</v>
      </c>
      <c r="AZ991" s="9">
        <f t="shared" si="818"/>
        <v>2.2139665645865754</v>
      </c>
      <c r="BA991" s="9">
        <f t="shared" si="819"/>
        <v>2.0332346001305281</v>
      </c>
      <c r="BB991" s="9">
        <f t="shared" si="820"/>
        <v>1.6717706712184346</v>
      </c>
      <c r="BC991" s="9">
        <f t="shared" si="821"/>
        <v>12.544715447154472</v>
      </c>
      <c r="BD991" s="9">
        <f t="shared" si="822"/>
        <v>0.20081300813008129</v>
      </c>
      <c r="BE991" s="9">
        <f t="shared" si="823"/>
        <v>3.448780487804878</v>
      </c>
      <c r="BF991" s="3">
        <v>61</v>
      </c>
      <c r="BG991" s="3">
        <v>31</v>
      </c>
      <c r="BH991" s="3">
        <v>0</v>
      </c>
      <c r="BI991" s="3">
        <v>92</v>
      </c>
      <c r="BJ991" s="3">
        <v>46</v>
      </c>
      <c r="BK991" s="3">
        <v>0</v>
      </c>
      <c r="BL991" s="3">
        <v>1</v>
      </c>
      <c r="BM991" s="3">
        <v>47</v>
      </c>
      <c r="BN991" s="34">
        <f t="shared" si="798"/>
        <v>56.343203913844093</v>
      </c>
      <c r="BO991" s="34">
        <f t="shared" si="799"/>
        <v>84.858482725805658</v>
      </c>
      <c r="BP991" s="34">
        <v>37.184581985446187</v>
      </c>
      <c r="BQ991" s="34">
        <v>9.3860588097583264</v>
      </c>
      <c r="BR991" s="34">
        <v>-0.42095081545502011</v>
      </c>
      <c r="BS991" s="34">
        <v>-0.21459740558268769</v>
      </c>
      <c r="BT991" s="34">
        <v>0</v>
      </c>
      <c r="BU991" s="34">
        <f t="shared" si="800"/>
        <v>45.935092574166802</v>
      </c>
      <c r="BV991" s="34">
        <f t="shared" si="801"/>
        <v>69.182829319996188</v>
      </c>
      <c r="BW991" s="34">
        <v>3.6422102270556231</v>
      </c>
      <c r="BX991" s="34">
        <v>0.70340508810638369</v>
      </c>
      <c r="BY991" s="34">
        <v>0.85592732101142122</v>
      </c>
      <c r="BZ991" s="34">
        <v>5.2065687035038657</v>
      </c>
      <c r="CA991" s="34">
        <f t="shared" si="802"/>
        <v>10.408111339677294</v>
      </c>
      <c r="CB991" s="34">
        <f t="shared" si="803"/>
        <v>15.67565340580947</v>
      </c>
      <c r="CC991" s="15">
        <v>76</v>
      </c>
      <c r="CD991" s="7">
        <v>4335084</v>
      </c>
      <c r="CE991" s="68">
        <f t="shared" si="824"/>
        <v>4335084</v>
      </c>
      <c r="CF991" s="9">
        <v>32.200000000000003</v>
      </c>
      <c r="CG991" s="9">
        <v>25.1</v>
      </c>
      <c r="CH991" s="9">
        <v>3.1</v>
      </c>
      <c r="CI991" s="9">
        <v>8.3000000000000007</v>
      </c>
      <c r="CJ991" s="9">
        <f t="shared" si="825"/>
        <v>10.201573254670601</v>
      </c>
      <c r="CK991" s="9">
        <v>2</v>
      </c>
      <c r="CL991" s="9">
        <f t="shared" si="826"/>
        <v>2.4582104228121926</v>
      </c>
      <c r="CM991" s="9">
        <v>10.3</v>
      </c>
      <c r="CN991" t="s">
        <v>3416</v>
      </c>
      <c r="CO991" t="s">
        <v>3417</v>
      </c>
      <c r="CP991" t="s">
        <v>2399</v>
      </c>
      <c r="CQ991" t="s">
        <v>2400</v>
      </c>
      <c r="CR991">
        <v>73</v>
      </c>
      <c r="CS991">
        <v>205</v>
      </c>
      <c r="CU991" t="s">
        <v>3402</v>
      </c>
      <c r="CV991" t="s">
        <v>2382</v>
      </c>
      <c r="CW991">
        <v>0</v>
      </c>
      <c r="CX991">
        <v>0</v>
      </c>
      <c r="CY991">
        <v>0</v>
      </c>
      <c r="CZ991" s="70"/>
      <c r="DA991">
        <v>0</v>
      </c>
    </row>
    <row r="992" spans="1:105" x14ac:dyDescent="0.2">
      <c r="A992" s="44" t="s">
        <v>2372</v>
      </c>
      <c r="B992" s="43" t="s">
        <v>965</v>
      </c>
      <c r="C992" s="43" t="s">
        <v>965</v>
      </c>
      <c r="D992" s="82" t="s">
        <v>965</v>
      </c>
      <c r="E992" s="42" t="str">
        <f t="shared" si="827"/>
        <v xml:space="preserve">Dumont, J.P. </v>
      </c>
      <c r="F992" s="42" t="s">
        <v>2608</v>
      </c>
      <c r="G992" s="45" t="s">
        <v>1528</v>
      </c>
      <c r="H992" s="43">
        <v>80</v>
      </c>
      <c r="I992" s="64">
        <v>29</v>
      </c>
      <c r="J992" s="64">
        <v>43</v>
      </c>
      <c r="K992" s="64">
        <v>72</v>
      </c>
      <c r="L992" s="43">
        <v>5</v>
      </c>
      <c r="M992">
        <v>34</v>
      </c>
      <c r="N992">
        <v>192</v>
      </c>
      <c r="O992" s="4">
        <f t="shared" si="796"/>
        <v>0.15104166666666666</v>
      </c>
      <c r="Q992">
        <v>8</v>
      </c>
      <c r="R992">
        <v>0</v>
      </c>
      <c r="S992">
        <v>3</v>
      </c>
      <c r="T992">
        <v>10</v>
      </c>
      <c r="U992" s="4">
        <f t="shared" si="797"/>
        <v>0.23076923076923078</v>
      </c>
      <c r="V992">
        <v>0.2</v>
      </c>
      <c r="W992">
        <v>7</v>
      </c>
      <c r="X992">
        <v>9</v>
      </c>
      <c r="Y992">
        <v>0</v>
      </c>
      <c r="Z992">
        <v>0</v>
      </c>
      <c r="AA992">
        <v>22</v>
      </c>
      <c r="AB992">
        <v>34</v>
      </c>
      <c r="AC992" s="9">
        <f t="shared" si="804"/>
        <v>6.7121244406562965</v>
      </c>
      <c r="AD992" s="9">
        <f t="shared" si="805"/>
        <v>8.6298742808438096</v>
      </c>
      <c r="AE992" s="9">
        <f t="shared" si="806"/>
        <v>0</v>
      </c>
      <c r="AF992" s="9">
        <f t="shared" si="807"/>
        <v>0</v>
      </c>
      <c r="AG992" s="9">
        <f t="shared" si="808"/>
        <v>22.990841400931828</v>
      </c>
      <c r="AH992" s="9">
        <f t="shared" si="809"/>
        <v>35.531300346894639</v>
      </c>
      <c r="AI992" s="58">
        <f t="shared" si="810"/>
        <v>3.5531300346894641</v>
      </c>
      <c r="AJ992" s="58">
        <f t="shared" si="811"/>
        <v>5.1779245685062856</v>
      </c>
      <c r="AK992" s="58">
        <f t="shared" si="812"/>
        <v>0</v>
      </c>
      <c r="AL992" s="58">
        <f t="shared" si="813"/>
        <v>2.9783589996661686</v>
      </c>
      <c r="AM992" s="58">
        <f t="shared" si="814"/>
        <v>1.150649904112508</v>
      </c>
      <c r="AN992" s="58">
        <f t="shared" si="815"/>
        <v>0</v>
      </c>
      <c r="AO992" s="56">
        <v>1148.2833333333333</v>
      </c>
      <c r="AP992" s="56">
        <v>312.86666666666667</v>
      </c>
      <c r="AQ992" s="56">
        <v>18.483333333333334</v>
      </c>
      <c r="AR992" s="57">
        <f>SUM(AO992:AQ992)</f>
        <v>1479.6333333333334</v>
      </c>
      <c r="AS992">
        <v>11</v>
      </c>
      <c r="AT992">
        <v>44</v>
      </c>
      <c r="AU992">
        <v>83</v>
      </c>
      <c r="AV992">
        <v>54</v>
      </c>
      <c r="AW992">
        <v>47</v>
      </c>
      <c r="AX992" s="9">
        <f t="shared" si="816"/>
        <v>0.44605645542814659</v>
      </c>
      <c r="AY992" s="9">
        <f t="shared" si="817"/>
        <v>1.7842258217125864</v>
      </c>
      <c r="AZ992" s="9">
        <f t="shared" si="818"/>
        <v>3.3656987091396515</v>
      </c>
      <c r="BA992" s="9">
        <f t="shared" si="819"/>
        <v>2.1897316902836286</v>
      </c>
      <c r="BB992" s="9">
        <f t="shared" si="820"/>
        <v>1.9058775822838991</v>
      </c>
      <c r="BC992" s="33">
        <f t="shared" si="821"/>
        <v>14.353541666666667</v>
      </c>
      <c r="BD992" s="33">
        <f t="shared" si="822"/>
        <v>0.23104166666666667</v>
      </c>
      <c r="BE992" s="33">
        <f t="shared" si="823"/>
        <v>3.9108333333333336</v>
      </c>
      <c r="BF992" s="42">
        <f>BI992-BG992-BH992</f>
        <v>68</v>
      </c>
      <c r="BG992" s="43">
        <v>27</v>
      </c>
      <c r="BH992" s="43">
        <v>0</v>
      </c>
      <c r="BI992" s="43">
        <v>95</v>
      </c>
      <c r="BJ992" s="42">
        <f>BM992-BK992-BL992</f>
        <v>57</v>
      </c>
      <c r="BK992" s="43">
        <v>6</v>
      </c>
      <c r="BL992" s="43">
        <v>0</v>
      </c>
      <c r="BM992" s="43">
        <v>63</v>
      </c>
      <c r="BN992" s="34">
        <f t="shared" si="798"/>
        <v>72.780737691007843</v>
      </c>
      <c r="BO992" s="34">
        <f t="shared" si="799"/>
        <v>98.376720842111112</v>
      </c>
      <c r="BP992" s="33">
        <v>54.013015218645165</v>
      </c>
      <c r="BQ992" s="33">
        <v>6.9766961989314611</v>
      </c>
      <c r="BR992" s="33">
        <v>-0.54533550756657767</v>
      </c>
      <c r="BS992" s="33">
        <v>-0.25314308605169966</v>
      </c>
      <c r="BT992" s="33">
        <v>0</v>
      </c>
      <c r="BU992" s="9">
        <f t="shared" si="800"/>
        <v>60.191232823958352</v>
      </c>
      <c r="BV992" s="34">
        <f t="shared" si="801"/>
        <v>81.359660488803556</v>
      </c>
      <c r="BW992" s="33">
        <v>5.3568378353676431</v>
      </c>
      <c r="BX992" s="33">
        <v>-2.850135129457429E-2</v>
      </c>
      <c r="BY992" s="33">
        <v>1.9759476904475097</v>
      </c>
      <c r="BZ992" s="33">
        <v>5.2852206925289176</v>
      </c>
      <c r="CA992" s="9">
        <f t="shared" si="802"/>
        <v>12.589504867049495</v>
      </c>
      <c r="CB992" s="34">
        <f t="shared" si="803"/>
        <v>17.017060353307567</v>
      </c>
      <c r="CC992" s="47">
        <v>59.426785000000002</v>
      </c>
      <c r="CD992">
        <v>4694372</v>
      </c>
      <c r="CE992" s="68">
        <f t="shared" si="824"/>
        <v>4811731.3</v>
      </c>
      <c r="CF992" s="62">
        <v>36</v>
      </c>
      <c r="CG992" s="62">
        <v>28.4</v>
      </c>
      <c r="CH992" s="62">
        <v>8.4</v>
      </c>
      <c r="CI992" s="62">
        <v>9.9</v>
      </c>
      <c r="CJ992" s="63">
        <f t="shared" si="825"/>
        <v>10.933286704276682</v>
      </c>
      <c r="CK992" s="62">
        <v>2.2999999999999998</v>
      </c>
      <c r="CL992" s="63">
        <f t="shared" si="826"/>
        <v>2.5400565070541785</v>
      </c>
      <c r="CM992" s="62">
        <v>11.2</v>
      </c>
      <c r="CN992" t="s">
        <v>2013</v>
      </c>
      <c r="CO992" t="s">
        <v>3417</v>
      </c>
      <c r="CP992" t="s">
        <v>2399</v>
      </c>
      <c r="CQ992" t="s">
        <v>2400</v>
      </c>
      <c r="CR992">
        <v>73</v>
      </c>
      <c r="CS992">
        <v>205</v>
      </c>
      <c r="CT992">
        <v>71</v>
      </c>
      <c r="CU992" t="s">
        <v>3402</v>
      </c>
      <c r="CZ992" s="72">
        <v>2250000</v>
      </c>
      <c r="DA992">
        <v>0</v>
      </c>
    </row>
    <row r="993" spans="1:105" x14ac:dyDescent="0.2">
      <c r="A993" s="78" t="s">
        <v>2372</v>
      </c>
      <c r="B993" s="52"/>
      <c r="C993" s="52" t="s">
        <v>965</v>
      </c>
      <c r="D993" s="53" t="s">
        <v>965</v>
      </c>
      <c r="E993" s="53" t="str">
        <f t="shared" si="827"/>
        <v xml:space="preserve">Hlavac, Jan </v>
      </c>
      <c r="F993" s="53" t="s">
        <v>176</v>
      </c>
      <c r="G993" s="54" t="s">
        <v>1540</v>
      </c>
      <c r="H993" s="52">
        <v>18</v>
      </c>
      <c r="I993" s="53"/>
      <c r="J993" s="53"/>
      <c r="K993" s="53"/>
      <c r="L993" s="52">
        <v>9</v>
      </c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24">
        <f t="shared" si="804"/>
        <v>0</v>
      </c>
      <c r="AD993" s="24">
        <f t="shared" si="805"/>
        <v>0</v>
      </c>
      <c r="AE993" s="24">
        <f t="shared" si="806"/>
        <v>0</v>
      </c>
      <c r="AF993" s="24">
        <f t="shared" si="807"/>
        <v>0</v>
      </c>
      <c r="AG993" s="24">
        <f t="shared" si="808"/>
        <v>0</v>
      </c>
      <c r="AH993" s="24">
        <f t="shared" si="809"/>
        <v>0</v>
      </c>
      <c r="AI993" s="21">
        <f t="shared" si="810"/>
        <v>3.7429819089207736</v>
      </c>
      <c r="AJ993" s="21">
        <f t="shared" si="811"/>
        <v>1.607142857142857</v>
      </c>
      <c r="AK993" s="21">
        <f t="shared" si="812"/>
        <v>3.1943212067435667</v>
      </c>
      <c r="AL993" s="21">
        <f t="shared" si="813"/>
        <v>1.7467248908296944</v>
      </c>
      <c r="AM993" s="21">
        <f t="shared" si="814"/>
        <v>0</v>
      </c>
      <c r="AN993" s="21">
        <f t="shared" si="815"/>
        <v>0</v>
      </c>
      <c r="AO993" s="60">
        <v>240.45</v>
      </c>
      <c r="AP993" s="60">
        <v>37.333333333333336</v>
      </c>
      <c r="AQ993" s="60">
        <v>18.783333333333335</v>
      </c>
      <c r="AR993" s="61">
        <f>SUM(AO993:AQ993)</f>
        <v>296.56666666666666</v>
      </c>
      <c r="AS993" s="19"/>
      <c r="AT993" s="19"/>
      <c r="AU993" s="19"/>
      <c r="AV993" s="19"/>
      <c r="AW993" s="19"/>
      <c r="AX993" s="24">
        <f t="shared" si="816"/>
        <v>0</v>
      </c>
      <c r="AY993" s="24">
        <f t="shared" si="817"/>
        <v>0</v>
      </c>
      <c r="AZ993" s="24">
        <f t="shared" si="818"/>
        <v>0</v>
      </c>
      <c r="BA993" s="24">
        <f t="shared" si="819"/>
        <v>0</v>
      </c>
      <c r="BB993" s="24">
        <f t="shared" si="820"/>
        <v>0</v>
      </c>
      <c r="BC993" s="24">
        <f t="shared" si="821"/>
        <v>13.358333333333333</v>
      </c>
      <c r="BD993" s="24">
        <f t="shared" si="822"/>
        <v>1.0435185185185185</v>
      </c>
      <c r="BE993" s="24">
        <f t="shared" si="823"/>
        <v>2.0740740740740744</v>
      </c>
      <c r="BF993" s="53">
        <f>BI993-BG993-BH993</f>
        <v>15</v>
      </c>
      <c r="BG993" s="52">
        <v>1</v>
      </c>
      <c r="BH993" s="52">
        <v>1</v>
      </c>
      <c r="BI993" s="52">
        <v>17</v>
      </c>
      <c r="BJ993" s="53">
        <f>BM993-BK993-BL993</f>
        <v>7</v>
      </c>
      <c r="BK993" s="52">
        <v>0</v>
      </c>
      <c r="BL993" s="52">
        <v>0</v>
      </c>
      <c r="BM993" s="52">
        <v>7</v>
      </c>
      <c r="BN993" s="35">
        <f t="shared" si="798"/>
        <v>14.288803966164769</v>
      </c>
      <c r="BO993" s="35">
        <f t="shared" si="799"/>
        <v>96.361496905685755</v>
      </c>
      <c r="BP993" s="24">
        <v>9.325807301982346</v>
      </c>
      <c r="BQ993" s="24">
        <v>-2.0101136901537333</v>
      </c>
      <c r="BR993" s="24">
        <v>0.42343055243292754</v>
      </c>
      <c r="BS993" s="24">
        <v>0.91071751543568213</v>
      </c>
      <c r="BT993" s="24">
        <v>0</v>
      </c>
      <c r="BU993" s="24">
        <f t="shared" si="800"/>
        <v>8.6498416796972215</v>
      </c>
      <c r="BV993" s="35">
        <f t="shared" si="801"/>
        <v>58.333202290865835</v>
      </c>
      <c r="BW993" s="24">
        <v>2.8472908162894468</v>
      </c>
      <c r="BX993" s="24">
        <v>0.12518116481341671</v>
      </c>
      <c r="BY993" s="24">
        <v>2.0080189784800209</v>
      </c>
      <c r="BZ993" s="24">
        <v>0.65847132688466359</v>
      </c>
      <c r="CA993" s="24">
        <f t="shared" si="802"/>
        <v>5.6389622864675477</v>
      </c>
      <c r="CB993" s="35">
        <f t="shared" si="803"/>
        <v>38.02829461481992</v>
      </c>
      <c r="CC993" s="22"/>
      <c r="CD993" s="19"/>
      <c r="CE993" s="76">
        <f t="shared" si="824"/>
        <v>165000</v>
      </c>
      <c r="CF993" s="24"/>
      <c r="CG993" s="24"/>
      <c r="CH993" s="24"/>
      <c r="CI993" s="24"/>
      <c r="CJ993" s="24"/>
      <c r="CK993" s="24"/>
      <c r="CL993" s="24"/>
      <c r="CM993" s="24"/>
      <c r="CN993" s="19"/>
      <c r="CO993" s="19"/>
      <c r="CP993" s="19"/>
      <c r="CQ993" s="19"/>
      <c r="CR993" s="19"/>
      <c r="CS993" s="19"/>
      <c r="CT993" s="19"/>
      <c r="CU993" s="19"/>
      <c r="CV993" s="19"/>
      <c r="CW993" s="19"/>
      <c r="CX993" s="19"/>
      <c r="CY993" s="19"/>
      <c r="CZ993" s="74">
        <v>700000</v>
      </c>
      <c r="DA993" s="19">
        <v>1</v>
      </c>
    </row>
    <row r="994" spans="1:105" x14ac:dyDescent="0.2">
      <c r="A994" s="78" t="s">
        <v>2372</v>
      </c>
      <c r="B994" s="52"/>
      <c r="C994" s="52" t="s">
        <v>975</v>
      </c>
      <c r="D994" s="53" t="s">
        <v>965</v>
      </c>
      <c r="E994" s="53" t="str">
        <f t="shared" si="827"/>
        <v xml:space="preserve">Hlavac, Jan </v>
      </c>
      <c r="F994" s="53" t="s">
        <v>176</v>
      </c>
      <c r="G994" s="54" t="s">
        <v>1540</v>
      </c>
      <c r="H994" s="52">
        <v>62</v>
      </c>
      <c r="I994" s="19">
        <v>9</v>
      </c>
      <c r="J994" s="19">
        <v>13</v>
      </c>
      <c r="K994" s="19">
        <v>22</v>
      </c>
      <c r="L994" s="52">
        <v>-10</v>
      </c>
      <c r="M994" s="19">
        <v>32</v>
      </c>
      <c r="N994" s="19">
        <v>123</v>
      </c>
      <c r="O994" s="20">
        <f t="shared" ref="O994:O1039" si="828">IF(N994=0,0,I994/N994)</f>
        <v>7.3170731707317069E-2</v>
      </c>
      <c r="P994" s="19"/>
      <c r="Q994" s="19"/>
      <c r="R994" s="19"/>
      <c r="S994" s="19">
        <v>1</v>
      </c>
      <c r="T994" s="19">
        <v>1</v>
      </c>
      <c r="U994" s="20">
        <f t="shared" ref="U994:U1039" si="829">IF(S994+T994=0,0,S994/(S994+T994))</f>
        <v>0.5</v>
      </c>
      <c r="V994" s="19"/>
      <c r="W994" s="19"/>
      <c r="X994" s="19"/>
      <c r="Y994" s="19"/>
      <c r="Z994" s="19"/>
      <c r="AA994" s="19"/>
      <c r="AB994" s="19"/>
      <c r="AC994" s="24">
        <f t="shared" si="804"/>
        <v>0</v>
      </c>
      <c r="AD994" s="24">
        <f t="shared" si="805"/>
        <v>0</v>
      </c>
      <c r="AE994" s="24">
        <f t="shared" si="806"/>
        <v>0</v>
      </c>
      <c r="AF994" s="24">
        <f t="shared" si="807"/>
        <v>0</v>
      </c>
      <c r="AG994" s="24">
        <f t="shared" si="808"/>
        <v>0</v>
      </c>
      <c r="AH994" s="24">
        <f t="shared" si="809"/>
        <v>0</v>
      </c>
      <c r="AI994" s="21">
        <f t="shared" si="810"/>
        <v>2.1527237935777075</v>
      </c>
      <c r="AJ994" s="21">
        <f t="shared" si="811"/>
        <v>2.3689405571397235</v>
      </c>
      <c r="AK994" s="21">
        <f t="shared" si="812"/>
        <v>0</v>
      </c>
      <c r="AL994" s="21">
        <f t="shared" si="813"/>
        <v>2.8702983914369433</v>
      </c>
      <c r="AM994" s="21">
        <f t="shared" si="814"/>
        <v>0</v>
      </c>
      <c r="AN994" s="21">
        <f t="shared" si="815"/>
        <v>0</v>
      </c>
      <c r="AO994" s="60">
        <v>836.15</v>
      </c>
      <c r="AP994" s="60">
        <v>75.983333333333334</v>
      </c>
      <c r="AQ994" s="60">
        <v>3.1833333333333336</v>
      </c>
      <c r="AR994" s="61">
        <f>SUM(AO994:AQ994)</f>
        <v>915.31666666666661</v>
      </c>
      <c r="AS994" s="19"/>
      <c r="AT994" s="19"/>
      <c r="AU994" s="19"/>
      <c r="AV994" s="19"/>
      <c r="AW994" s="19"/>
      <c r="AX994" s="24">
        <f t="shared" si="816"/>
        <v>0</v>
      </c>
      <c r="AY994" s="24">
        <f t="shared" si="817"/>
        <v>0</v>
      </c>
      <c r="AZ994" s="24">
        <f t="shared" si="818"/>
        <v>0</v>
      </c>
      <c r="BA994" s="24">
        <f t="shared" si="819"/>
        <v>0</v>
      </c>
      <c r="BB994" s="24">
        <f t="shared" si="820"/>
        <v>0</v>
      </c>
      <c r="BC994" s="24">
        <f t="shared" si="821"/>
        <v>13.486290322580645</v>
      </c>
      <c r="BD994" s="24">
        <f t="shared" si="822"/>
        <v>5.1344086021505378E-2</v>
      </c>
      <c r="BE994" s="24">
        <f t="shared" si="823"/>
        <v>1.2255376344086022</v>
      </c>
      <c r="BF994" s="53">
        <f>BI994-BG994-BH994</f>
        <v>30</v>
      </c>
      <c r="BG994" s="52">
        <v>3</v>
      </c>
      <c r="BH994" s="52">
        <v>0</v>
      </c>
      <c r="BI994" s="52">
        <v>33</v>
      </c>
      <c r="BJ994" s="53">
        <f>BM994-BK994-BL994</f>
        <v>40</v>
      </c>
      <c r="BK994" s="52">
        <v>0</v>
      </c>
      <c r="BL994" s="52">
        <v>0</v>
      </c>
      <c r="BM994" s="52">
        <v>40</v>
      </c>
      <c r="BN994" s="35">
        <f t="shared" si="798"/>
        <v>17.180426614560073</v>
      </c>
      <c r="BO994" s="35">
        <f t="shared" si="799"/>
        <v>37.539853124550859</v>
      </c>
      <c r="BP994" s="24">
        <v>11.768037040935194</v>
      </c>
      <c r="BQ994" s="24">
        <v>-3.3162105752057993</v>
      </c>
      <c r="BR994" s="24">
        <v>3.048730855470402</v>
      </c>
      <c r="BS994" s="24">
        <v>-4.7756935560508522E-2</v>
      </c>
      <c r="BT994" s="24">
        <v>0</v>
      </c>
      <c r="BU994" s="24">
        <f t="shared" si="800"/>
        <v>11.452800385639287</v>
      </c>
      <c r="BV994" s="35">
        <f t="shared" si="801"/>
        <v>25.024782794237233</v>
      </c>
      <c r="BW994" s="24">
        <v>6.0205162588815782</v>
      </c>
      <c r="BX994" s="24">
        <v>0.67590019515385613</v>
      </c>
      <c r="BY994" s="24">
        <v>0.55969854173846567</v>
      </c>
      <c r="BZ994" s="24">
        <v>-1.5284887668531144</v>
      </c>
      <c r="CA994" s="24">
        <f t="shared" si="802"/>
        <v>5.7276262289207853</v>
      </c>
      <c r="CB994" s="35">
        <f t="shared" si="803"/>
        <v>12.51507033031363</v>
      </c>
      <c r="CC994" s="55">
        <v>35.656002000000001</v>
      </c>
      <c r="CD994" s="19">
        <v>434032</v>
      </c>
      <c r="CE994" s="76">
        <f t="shared" si="824"/>
        <v>574042.32258064521</v>
      </c>
      <c r="CF994" s="24"/>
      <c r="CG994" s="24"/>
      <c r="CH994" s="24"/>
      <c r="CI994" s="24"/>
      <c r="CJ994" s="24"/>
      <c r="CK994" s="24"/>
      <c r="CL994" s="24"/>
      <c r="CM994" s="24"/>
      <c r="CN994" s="19"/>
      <c r="CO994" s="19"/>
      <c r="CP994" s="19"/>
      <c r="CQ994" s="19"/>
      <c r="CR994" s="19"/>
      <c r="CS994" s="19"/>
      <c r="CT994" s="19"/>
      <c r="CU994" s="19"/>
      <c r="CV994" s="19"/>
      <c r="CW994" s="19"/>
      <c r="CX994" s="19"/>
      <c r="CY994" s="19"/>
      <c r="CZ994" s="74">
        <v>700000</v>
      </c>
      <c r="DA994" s="19">
        <v>1</v>
      </c>
    </row>
    <row r="995" spans="1:105" x14ac:dyDescent="0.2">
      <c r="A995" s="80" t="s">
        <v>2372</v>
      </c>
      <c r="B995" s="48"/>
      <c r="C995" s="48" t="s">
        <v>965</v>
      </c>
      <c r="D995" s="49" t="s">
        <v>965</v>
      </c>
      <c r="E995" s="49" t="str">
        <f t="shared" si="827"/>
        <v xml:space="preserve">Hlavac, Jan </v>
      </c>
      <c r="F995" s="49" t="s">
        <v>176</v>
      </c>
      <c r="G995" s="50" t="s">
        <v>1540</v>
      </c>
      <c r="H995" s="48">
        <v>80</v>
      </c>
      <c r="I995" s="65">
        <v>12</v>
      </c>
      <c r="J995" s="65">
        <v>23</v>
      </c>
      <c r="K995" s="65">
        <v>35</v>
      </c>
      <c r="L995" s="48">
        <v>-1</v>
      </c>
      <c r="M995" s="10">
        <v>40</v>
      </c>
      <c r="N995" s="10">
        <v>152</v>
      </c>
      <c r="O995" s="11">
        <f t="shared" si="828"/>
        <v>7.8947368421052627E-2</v>
      </c>
      <c r="P995" s="10"/>
      <c r="Q995" s="10">
        <v>2</v>
      </c>
      <c r="R995" s="10">
        <v>0</v>
      </c>
      <c r="S995" s="10">
        <v>1</v>
      </c>
      <c r="T995" s="10">
        <v>7</v>
      </c>
      <c r="U995" s="11">
        <f t="shared" si="829"/>
        <v>0.125</v>
      </c>
      <c r="V995" s="10">
        <v>0.1</v>
      </c>
      <c r="W995" s="10">
        <v>0</v>
      </c>
      <c r="X995" s="10">
        <v>1</v>
      </c>
      <c r="Y995" s="10">
        <v>0</v>
      </c>
      <c r="Z995" s="10">
        <v>1</v>
      </c>
      <c r="AA995" s="10">
        <v>12</v>
      </c>
      <c r="AB995" s="10">
        <v>21</v>
      </c>
      <c r="AC995" s="13">
        <f t="shared" si="804"/>
        <v>0</v>
      </c>
      <c r="AD995" s="13">
        <f t="shared" si="805"/>
        <v>2.64783759929391</v>
      </c>
      <c r="AE995" s="13">
        <f t="shared" si="806"/>
        <v>0</v>
      </c>
      <c r="AF995" s="13">
        <f t="shared" si="807"/>
        <v>13.636363636363637</v>
      </c>
      <c r="AG995" s="13">
        <f t="shared" si="808"/>
        <v>13.375441203789709</v>
      </c>
      <c r="AH995" s="13">
        <f t="shared" si="809"/>
        <v>23.407022106631992</v>
      </c>
      <c r="AI995" s="29">
        <f t="shared" si="810"/>
        <v>2.5078952257105702</v>
      </c>
      <c r="AJ995" s="29">
        <f t="shared" si="811"/>
        <v>2.1182700794351281</v>
      </c>
      <c r="AK995" s="29">
        <f t="shared" si="812"/>
        <v>2.7272727272727275</v>
      </c>
      <c r="AL995" s="29">
        <f t="shared" si="813"/>
        <v>2.6193572357421515</v>
      </c>
      <c r="AM995" s="29">
        <f t="shared" si="814"/>
        <v>0</v>
      </c>
      <c r="AN995" s="29">
        <f t="shared" si="815"/>
        <v>0</v>
      </c>
      <c r="AO995" s="13">
        <v>1076.5999999999999</v>
      </c>
      <c r="AP995" s="13">
        <v>113.3</v>
      </c>
      <c r="AQ995" s="13">
        <v>22</v>
      </c>
      <c r="AR995" s="59">
        <v>1211.9000000000001</v>
      </c>
      <c r="AS995" s="10">
        <v>21</v>
      </c>
      <c r="AT995" s="10">
        <v>68</v>
      </c>
      <c r="AU995" s="10">
        <v>68</v>
      </c>
      <c r="AV995" s="10">
        <v>35</v>
      </c>
      <c r="AW995" s="10">
        <v>42</v>
      </c>
      <c r="AX995" s="13">
        <f t="shared" si="816"/>
        <v>1.0396897433781664</v>
      </c>
      <c r="AY995" s="13">
        <f t="shared" si="817"/>
        <v>3.3666144071293007</v>
      </c>
      <c r="AZ995" s="13">
        <f t="shared" si="818"/>
        <v>3.3666144071293007</v>
      </c>
      <c r="BA995" s="13">
        <f t="shared" si="819"/>
        <v>1.7328162389636106</v>
      </c>
      <c r="BB995" s="13">
        <f t="shared" si="820"/>
        <v>2.0793794867563329</v>
      </c>
      <c r="BC995" s="13">
        <f t="shared" si="821"/>
        <v>13.4575</v>
      </c>
      <c r="BD995" s="13">
        <f t="shared" si="822"/>
        <v>0.27500000000000002</v>
      </c>
      <c r="BE995" s="13">
        <f t="shared" si="823"/>
        <v>1.41625</v>
      </c>
      <c r="BF995" s="49">
        <v>45</v>
      </c>
      <c r="BG995" s="49">
        <v>4</v>
      </c>
      <c r="BH995" s="49">
        <v>1</v>
      </c>
      <c r="BI995" s="49">
        <v>50</v>
      </c>
      <c r="BJ995" s="49">
        <v>47</v>
      </c>
      <c r="BK995" s="49">
        <v>0</v>
      </c>
      <c r="BL995" s="49">
        <v>0</v>
      </c>
      <c r="BM995" s="49">
        <v>47</v>
      </c>
      <c r="BN995" s="39">
        <v>31.5</v>
      </c>
      <c r="BO995" s="39">
        <v>51.9</v>
      </c>
      <c r="BP995" s="13">
        <v>21.1</v>
      </c>
      <c r="BQ995" s="13">
        <v>-5.3</v>
      </c>
      <c r="BR995" s="13">
        <v>3.5</v>
      </c>
      <c r="BS995" s="13">
        <v>0.9</v>
      </c>
      <c r="BT995" s="13">
        <v>0</v>
      </c>
      <c r="BU995" s="13">
        <v>20.100000000000001</v>
      </c>
      <c r="BV995" s="39">
        <v>33.200000000000003</v>
      </c>
      <c r="BW995" s="13">
        <v>8.9</v>
      </c>
      <c r="BX995" s="13">
        <v>0.8</v>
      </c>
      <c r="BY995" s="13">
        <v>2.6</v>
      </c>
      <c r="BZ995" s="13">
        <v>-0.9</v>
      </c>
      <c r="CA995" s="13">
        <v>11.4</v>
      </c>
      <c r="CB995" s="39">
        <v>18.8</v>
      </c>
      <c r="CC995" s="51">
        <v>41.860680000000002</v>
      </c>
      <c r="CD995" s="10">
        <v>1116400</v>
      </c>
      <c r="CE995" s="73">
        <f t="shared" si="824"/>
        <v>1144310</v>
      </c>
      <c r="CF995" s="66">
        <v>23</v>
      </c>
      <c r="CG995" s="66">
        <v>21.4</v>
      </c>
      <c r="CH995" s="66">
        <v>8.3000000000000007</v>
      </c>
      <c r="CI995" s="66">
        <v>2.4</v>
      </c>
      <c r="CJ995" s="67">
        <f t="shared" ref="CJ995:CJ1039" si="830">CI995/(AO995+2*(AP995+AQ995))*2000</f>
        <v>3.5629453681710217</v>
      </c>
      <c r="CK995" s="66">
        <v>2.6</v>
      </c>
      <c r="CL995" s="67">
        <f t="shared" ref="CL995:CL1039" si="831">CK995/(AO995+2*(AP995+AQ995))*2000</f>
        <v>3.8598574821852738</v>
      </c>
      <c r="CM995" s="66">
        <v>5</v>
      </c>
      <c r="CN995" s="10" t="s">
        <v>1983</v>
      </c>
      <c r="CO995" s="10" t="s">
        <v>1170</v>
      </c>
      <c r="CP995" s="10"/>
      <c r="CQ995" s="10" t="s">
        <v>3079</v>
      </c>
      <c r="CR995" s="10">
        <v>72</v>
      </c>
      <c r="CS995" s="10">
        <v>201</v>
      </c>
      <c r="CT995" s="10">
        <v>17</v>
      </c>
      <c r="CU995" s="10" t="s">
        <v>3402</v>
      </c>
      <c r="CV995" s="10"/>
      <c r="CW995" s="10"/>
      <c r="CX995" s="10"/>
      <c r="CY995" s="10"/>
      <c r="CZ995" s="73">
        <v>700000</v>
      </c>
      <c r="DA995" s="10">
        <v>2</v>
      </c>
    </row>
    <row r="996" spans="1:105" x14ac:dyDescent="0.2">
      <c r="A996" s="38" t="s">
        <v>2452</v>
      </c>
      <c r="B996" t="s">
        <v>965</v>
      </c>
      <c r="C996" t="s">
        <v>965</v>
      </c>
      <c r="D996" s="82" t="s">
        <v>965</v>
      </c>
      <c r="E996" t="str">
        <f t="shared" si="827"/>
        <v xml:space="preserve">Arnott, Jason </v>
      </c>
      <c r="F996" t="s">
        <v>2463</v>
      </c>
      <c r="G996" t="s">
        <v>1537</v>
      </c>
      <c r="H996">
        <v>68</v>
      </c>
      <c r="I996">
        <v>27</v>
      </c>
      <c r="J996">
        <v>27</v>
      </c>
      <c r="K996">
        <f>I996+J996</f>
        <v>54</v>
      </c>
      <c r="L996">
        <v>15</v>
      </c>
      <c r="M996">
        <v>48</v>
      </c>
      <c r="N996">
        <v>190</v>
      </c>
      <c r="O996" s="4">
        <f t="shared" si="828"/>
        <v>0.14210526315789473</v>
      </c>
      <c r="P996">
        <v>1562</v>
      </c>
      <c r="Q996">
        <v>6</v>
      </c>
      <c r="R996">
        <v>0</v>
      </c>
      <c r="S996">
        <v>579</v>
      </c>
      <c r="T996">
        <v>566</v>
      </c>
      <c r="U996" s="4">
        <f t="shared" si="829"/>
        <v>0.50567685589519651</v>
      </c>
      <c r="V996" s="40">
        <v>28.7</v>
      </c>
      <c r="W996">
        <v>12</v>
      </c>
      <c r="X996">
        <v>8</v>
      </c>
      <c r="Y996">
        <v>0</v>
      </c>
      <c r="Z996">
        <v>0</v>
      </c>
      <c r="AA996">
        <f>I996-W996-Y996</f>
        <v>15</v>
      </c>
      <c r="AB996">
        <f>J996-X996-Z996</f>
        <v>19</v>
      </c>
      <c r="AC996" s="9">
        <f t="shared" si="804"/>
        <v>11.837562339014633</v>
      </c>
      <c r="AD996" s="9">
        <f t="shared" si="805"/>
        <v>7.8917082260097553</v>
      </c>
      <c r="AE996" s="9">
        <f t="shared" si="806"/>
        <v>0</v>
      </c>
      <c r="AF996" s="9">
        <f t="shared" si="807"/>
        <v>0</v>
      </c>
      <c r="AG996" s="9">
        <f t="shared" si="808"/>
        <v>19.80960765971496</v>
      </c>
      <c r="AH996" s="9">
        <f t="shared" si="809"/>
        <v>25.092169702305618</v>
      </c>
      <c r="AI996" s="6">
        <f t="shared" si="810"/>
        <v>3.6317614042810762</v>
      </c>
      <c r="AJ996" s="6">
        <f t="shared" si="811"/>
        <v>7.4971228147092672</v>
      </c>
      <c r="AK996" s="6">
        <f t="shared" si="812"/>
        <v>0</v>
      </c>
      <c r="AL996" s="6">
        <f t="shared" si="813"/>
        <v>2.2450888681010288</v>
      </c>
      <c r="AM996" s="6">
        <f t="shared" si="814"/>
        <v>0.19729270565024387</v>
      </c>
      <c r="AN996" s="6">
        <f t="shared" si="815"/>
        <v>0</v>
      </c>
      <c r="AO996" s="32">
        <v>908.65</v>
      </c>
      <c r="AP996" s="32">
        <v>304.11666666666667</v>
      </c>
      <c r="AQ996" s="32">
        <v>10.55</v>
      </c>
      <c r="AR996" s="32">
        <v>1223.3166666666666</v>
      </c>
      <c r="AS996" s="40">
        <v>18</v>
      </c>
      <c r="AT996" s="40">
        <v>43</v>
      </c>
      <c r="AU996" s="40">
        <v>59</v>
      </c>
      <c r="AV996" s="40">
        <v>24</v>
      </c>
      <c r="AW996" s="40">
        <v>35</v>
      </c>
      <c r="AX996" s="9">
        <f t="shared" si="816"/>
        <v>0.88284581533808371</v>
      </c>
      <c r="AY996" s="9">
        <f t="shared" si="817"/>
        <v>2.1090205588631998</v>
      </c>
      <c r="AZ996" s="9">
        <f t="shared" si="818"/>
        <v>2.8937723947192744</v>
      </c>
      <c r="BA996" s="9">
        <f t="shared" si="819"/>
        <v>1.1771277537841116</v>
      </c>
      <c r="BB996" s="9">
        <f t="shared" si="820"/>
        <v>1.7166446409351626</v>
      </c>
      <c r="BC996" s="9">
        <f t="shared" si="821"/>
        <v>13.362499999999999</v>
      </c>
      <c r="BD996" s="9">
        <f t="shared" si="822"/>
        <v>0.15514705882352942</v>
      </c>
      <c r="BE996" s="9">
        <f t="shared" si="823"/>
        <v>4.4723039215686278</v>
      </c>
      <c r="BF996" s="3">
        <v>55</v>
      </c>
      <c r="BG996" s="3">
        <v>38</v>
      </c>
      <c r="BH996" s="3">
        <v>0</v>
      </c>
      <c r="BI996" s="3">
        <v>93</v>
      </c>
      <c r="BJ996" s="3">
        <v>34</v>
      </c>
      <c r="BK996" s="3">
        <v>1</v>
      </c>
      <c r="BL996" s="3">
        <v>0</v>
      </c>
      <c r="BM996" s="3">
        <v>35</v>
      </c>
      <c r="BN996" s="34">
        <f t="shared" ref="BN996:BN1041" si="832">BU996+CA996</f>
        <v>45.041351295053161</v>
      </c>
      <c r="BO996" s="34">
        <f t="shared" ref="BO996:BO1041" si="833">BN996/AR996*2000</f>
        <v>73.638089829648635</v>
      </c>
      <c r="BP996" s="34">
        <v>26.204951804695085</v>
      </c>
      <c r="BQ996" s="34">
        <v>15.807431022950826</v>
      </c>
      <c r="BR996" s="34">
        <v>-0.38778765128248188</v>
      </c>
      <c r="BS996" s="34">
        <v>-0.13749003819214708</v>
      </c>
      <c r="BT996" s="34">
        <v>0</v>
      </c>
      <c r="BU996" s="34">
        <f t="shared" ref="BU996:BU1041" si="834">SUM(BP996:BT996)</f>
        <v>41.48710513817128</v>
      </c>
      <c r="BV996" s="34">
        <f t="shared" ref="BV996:BV1041" si="835">BU996/AR996*2000</f>
        <v>67.827254003195605</v>
      </c>
      <c r="BW996" s="34">
        <v>4.0703513546845222</v>
      </c>
      <c r="BX996" s="34">
        <v>0.25579464735931512</v>
      </c>
      <c r="BY996" s="34">
        <v>0.96704845953366059</v>
      </c>
      <c r="BZ996" s="34">
        <v>-1.7389483046956198</v>
      </c>
      <c r="CA996" s="34">
        <f t="shared" ref="CA996:CA1041" si="836">SUM(BW996:BZ996)</f>
        <v>3.5542461568818782</v>
      </c>
      <c r="CB996" s="34">
        <f t="shared" ref="CB996:CB1041" si="837">CA996/AR996*2000</f>
        <v>5.8108358264530224</v>
      </c>
      <c r="CC996" s="15">
        <v>74</v>
      </c>
      <c r="CD996" s="7">
        <v>4006975</v>
      </c>
      <c r="CE996" s="68">
        <f t="shared" si="824"/>
        <v>4831940.4411764704</v>
      </c>
      <c r="CF996" s="9">
        <v>31.1</v>
      </c>
      <c r="CG996" s="9">
        <v>22.2</v>
      </c>
      <c r="CH996" s="9">
        <v>5.6</v>
      </c>
      <c r="CI996" s="9">
        <v>6</v>
      </c>
      <c r="CJ996" s="9">
        <f t="shared" si="830"/>
        <v>7.8024252538497381</v>
      </c>
      <c r="CK996" s="9">
        <v>2.2999999999999998</v>
      </c>
      <c r="CL996" s="9">
        <f t="shared" si="831"/>
        <v>2.9909296806423993</v>
      </c>
      <c r="CM996" s="9">
        <v>8.4</v>
      </c>
      <c r="CN996" t="s">
        <v>3160</v>
      </c>
      <c r="CO996" t="s">
        <v>3161</v>
      </c>
      <c r="CP996" t="s">
        <v>3162</v>
      </c>
      <c r="CQ996" t="s">
        <v>2386</v>
      </c>
      <c r="CR996">
        <v>76</v>
      </c>
      <c r="CS996">
        <v>220</v>
      </c>
      <c r="CT996">
        <v>19</v>
      </c>
      <c r="CU996" t="s">
        <v>3403</v>
      </c>
      <c r="CV996" t="s">
        <v>2382</v>
      </c>
      <c r="CW996">
        <v>0</v>
      </c>
      <c r="CX996">
        <v>0</v>
      </c>
      <c r="CY996">
        <v>0</v>
      </c>
      <c r="CZ996" s="70"/>
      <c r="DA996">
        <v>0</v>
      </c>
    </row>
    <row r="997" spans="1:105" x14ac:dyDescent="0.2">
      <c r="A997" s="44" t="s">
        <v>2372</v>
      </c>
      <c r="B997" s="43" t="s">
        <v>965</v>
      </c>
      <c r="C997" s="43" t="s">
        <v>965</v>
      </c>
      <c r="D997" s="82" t="s">
        <v>965</v>
      </c>
      <c r="E997" s="42" t="str">
        <f t="shared" si="827"/>
        <v xml:space="preserve">Arnott, Jason </v>
      </c>
      <c r="F997" s="42" t="s">
        <v>2463</v>
      </c>
      <c r="G997" s="45" t="s">
        <v>2373</v>
      </c>
      <c r="H997" s="43">
        <v>79</v>
      </c>
      <c r="I997" s="64">
        <v>28</v>
      </c>
      <c r="J997" s="64">
        <v>44</v>
      </c>
      <c r="K997" s="64">
        <v>72</v>
      </c>
      <c r="L997" s="43">
        <v>19</v>
      </c>
      <c r="M997">
        <v>54</v>
      </c>
      <c r="N997">
        <v>248</v>
      </c>
      <c r="O997" s="4">
        <f t="shared" si="828"/>
        <v>0.11290322580645161</v>
      </c>
      <c r="Q997">
        <v>3</v>
      </c>
      <c r="R997">
        <v>0</v>
      </c>
      <c r="S997">
        <v>614</v>
      </c>
      <c r="T997">
        <v>646</v>
      </c>
      <c r="U997" s="4">
        <f t="shared" si="829"/>
        <v>0.48730158730158729</v>
      </c>
      <c r="V997">
        <v>27.4</v>
      </c>
      <c r="W997">
        <v>13</v>
      </c>
      <c r="X997">
        <v>9</v>
      </c>
      <c r="Y997">
        <v>0</v>
      </c>
      <c r="Z997">
        <v>0</v>
      </c>
      <c r="AA997">
        <v>15</v>
      </c>
      <c r="AB997">
        <v>35</v>
      </c>
      <c r="AC997" s="9">
        <f t="shared" si="804"/>
        <v>11.274391712840279</v>
      </c>
      <c r="AD997" s="9">
        <f t="shared" si="805"/>
        <v>7.8053481088894241</v>
      </c>
      <c r="AE997" s="9">
        <f t="shared" si="806"/>
        <v>0</v>
      </c>
      <c r="AF997" s="9">
        <f t="shared" si="807"/>
        <v>0</v>
      </c>
      <c r="AG997" s="9">
        <f t="shared" si="808"/>
        <v>15.780706624974428</v>
      </c>
      <c r="AH997" s="9">
        <f t="shared" si="809"/>
        <v>36.821648791606997</v>
      </c>
      <c r="AI997" s="58">
        <f t="shared" si="810"/>
        <v>3.7873695899938626</v>
      </c>
      <c r="AJ997" s="58">
        <f t="shared" si="811"/>
        <v>5.3770175861238254</v>
      </c>
      <c r="AK997" s="58">
        <f t="shared" si="812"/>
        <v>0</v>
      </c>
      <c r="AL997" s="58">
        <f t="shared" si="813"/>
        <v>2.4723107045793271</v>
      </c>
      <c r="AM997" s="58">
        <f t="shared" si="814"/>
        <v>1.0407130811852565</v>
      </c>
      <c r="AN997" s="58">
        <f t="shared" si="815"/>
        <v>0</v>
      </c>
      <c r="AO997" s="56">
        <v>1140.6333333333334</v>
      </c>
      <c r="AP997" s="56">
        <v>345.91666666666669</v>
      </c>
      <c r="AQ997" s="56">
        <v>13.283333333333335</v>
      </c>
      <c r="AR997" s="57">
        <f>SUM(AO997:AQ997)</f>
        <v>1499.8333333333335</v>
      </c>
      <c r="AS997">
        <v>23</v>
      </c>
      <c r="AT997">
        <v>42</v>
      </c>
      <c r="AU997">
        <v>96</v>
      </c>
      <c r="AV997">
        <v>30</v>
      </c>
      <c r="AW997">
        <v>50</v>
      </c>
      <c r="AX997" s="9">
        <f t="shared" si="816"/>
        <v>0.920102233581509</v>
      </c>
      <c r="AY997" s="9">
        <f t="shared" si="817"/>
        <v>1.680186687409712</v>
      </c>
      <c r="AZ997" s="9">
        <f t="shared" si="818"/>
        <v>3.8404267140793422</v>
      </c>
      <c r="BA997" s="9">
        <f t="shared" si="819"/>
        <v>1.2001333481497944</v>
      </c>
      <c r="BB997" s="9">
        <f t="shared" si="820"/>
        <v>2.0002222469163238</v>
      </c>
      <c r="BC997" s="33">
        <f t="shared" si="821"/>
        <v>14.438396624472576</v>
      </c>
      <c r="BD997" s="33">
        <f t="shared" si="822"/>
        <v>0.16814345991561183</v>
      </c>
      <c r="BE997" s="33">
        <f t="shared" si="823"/>
        <v>4.378691983122363</v>
      </c>
      <c r="BF997" s="42">
        <f>BI997-BG997-BH997</f>
        <v>72</v>
      </c>
      <c r="BG997" s="43">
        <v>31</v>
      </c>
      <c r="BH997" s="43">
        <v>0</v>
      </c>
      <c r="BI997" s="43">
        <v>103</v>
      </c>
      <c r="BJ997" s="42">
        <f>BM997-BK997-BL997</f>
        <v>47</v>
      </c>
      <c r="BK997" s="43">
        <v>6</v>
      </c>
      <c r="BL997" s="43">
        <v>0</v>
      </c>
      <c r="BM997" s="43">
        <v>53</v>
      </c>
      <c r="BN997" s="34">
        <f t="shared" si="832"/>
        <v>54.903205671973325</v>
      </c>
      <c r="BO997" s="34">
        <f t="shared" si="833"/>
        <v>73.212408941402359</v>
      </c>
      <c r="BP997" s="33">
        <v>36.888746059898189</v>
      </c>
      <c r="BQ997" s="33">
        <v>15.716276813390287</v>
      </c>
      <c r="BR997" s="33">
        <v>-6.4571753127552016</v>
      </c>
      <c r="BS997" s="33">
        <v>-0.18192519349251995</v>
      </c>
      <c r="BT997" s="33">
        <v>0</v>
      </c>
      <c r="BU997" s="9">
        <f t="shared" si="834"/>
        <v>45.965922367040754</v>
      </c>
      <c r="BV997" s="34">
        <f t="shared" si="835"/>
        <v>61.294707012389047</v>
      </c>
      <c r="BW997" s="33">
        <v>8.6844412275011127</v>
      </c>
      <c r="BX997" s="33">
        <v>8.2317510234446015E-2</v>
      </c>
      <c r="BY997" s="33">
        <v>1.4200453645506448</v>
      </c>
      <c r="BZ997" s="33">
        <v>-1.2495207973536289</v>
      </c>
      <c r="CA997" s="9">
        <f t="shared" si="836"/>
        <v>8.9372833049325742</v>
      </c>
      <c r="CB997" s="34">
        <f t="shared" si="837"/>
        <v>11.917701929013322</v>
      </c>
      <c r="CC997" s="47">
        <v>70.841339000000005</v>
      </c>
      <c r="CD997">
        <v>5020637</v>
      </c>
      <c r="CE997" s="68">
        <f t="shared" si="824"/>
        <v>5211294.1012658225</v>
      </c>
      <c r="CF997" s="62">
        <v>36.1</v>
      </c>
      <c r="CG997" s="62">
        <v>27.4</v>
      </c>
      <c r="CH997" s="62">
        <v>23.1</v>
      </c>
      <c r="CI997" s="62">
        <v>9.6999999999999993</v>
      </c>
      <c r="CJ997" s="63">
        <f t="shared" si="830"/>
        <v>10.435531010740348</v>
      </c>
      <c r="CK997" s="62">
        <v>4.8</v>
      </c>
      <c r="CL997" s="63">
        <f t="shared" si="831"/>
        <v>5.1639741084075945</v>
      </c>
      <c r="CM997" s="62">
        <v>14.5</v>
      </c>
      <c r="CN997" t="s">
        <v>1996</v>
      </c>
      <c r="CO997" t="s">
        <v>1997</v>
      </c>
      <c r="CP997" t="s">
        <v>2427</v>
      </c>
      <c r="CQ997" t="s">
        <v>2400</v>
      </c>
      <c r="CR997">
        <v>76</v>
      </c>
      <c r="CS997">
        <v>220</v>
      </c>
      <c r="CT997">
        <v>19</v>
      </c>
      <c r="CU997" t="s">
        <v>3401</v>
      </c>
      <c r="CZ997" s="72">
        <v>4500000</v>
      </c>
      <c r="DA997">
        <v>0</v>
      </c>
    </row>
    <row r="998" spans="1:105" s="18" customFormat="1" x14ac:dyDescent="0.2">
      <c r="A998" s="38" t="s">
        <v>2452</v>
      </c>
      <c r="B998" t="s">
        <v>968</v>
      </c>
      <c r="C998" t="s">
        <v>965</v>
      </c>
      <c r="D998" s="82" t="s">
        <v>965</v>
      </c>
      <c r="E998" t="str">
        <f t="shared" si="827"/>
        <v xml:space="preserve">Ortmeyer, Jed </v>
      </c>
      <c r="F998" t="s">
        <v>410</v>
      </c>
      <c r="G998" t="s">
        <v>1528</v>
      </c>
      <c r="H998">
        <v>41</v>
      </c>
      <c r="I998">
        <v>2</v>
      </c>
      <c r="J998">
        <v>9</v>
      </c>
      <c r="K998">
        <f>I998+J998</f>
        <v>11</v>
      </c>
      <c r="L998">
        <v>7</v>
      </c>
      <c r="M998">
        <v>22</v>
      </c>
      <c r="N998">
        <v>67</v>
      </c>
      <c r="O998" s="4">
        <f t="shared" si="828"/>
        <v>2.9850746268656716E-2</v>
      </c>
      <c r="P998">
        <v>765</v>
      </c>
      <c r="Q998">
        <v>0</v>
      </c>
      <c r="R998">
        <v>0</v>
      </c>
      <c r="S998">
        <v>1</v>
      </c>
      <c r="T998">
        <v>7</v>
      </c>
      <c r="U998" s="4">
        <f t="shared" si="829"/>
        <v>0.125</v>
      </c>
      <c r="V998" s="40">
        <v>0.3</v>
      </c>
      <c r="W998">
        <v>0</v>
      </c>
      <c r="X998">
        <v>0</v>
      </c>
      <c r="Y998">
        <v>1</v>
      </c>
      <c r="Z998">
        <v>1</v>
      </c>
      <c r="AA998">
        <f>I998-W998-Y998</f>
        <v>1</v>
      </c>
      <c r="AB998">
        <f>J998-X998-Z998</f>
        <v>8</v>
      </c>
      <c r="AC998" s="9">
        <f t="shared" si="804"/>
        <v>0</v>
      </c>
      <c r="AD998" s="9">
        <f t="shared" si="805"/>
        <v>0</v>
      </c>
      <c r="AE998" s="9">
        <f t="shared" si="806"/>
        <v>3.4246575342465757</v>
      </c>
      <c r="AF998" s="9">
        <f t="shared" si="807"/>
        <v>3.4246575342465757</v>
      </c>
      <c r="AG998" s="9">
        <f t="shared" si="808"/>
        <v>2.8458498023715411</v>
      </c>
      <c r="AH998" s="9">
        <f t="shared" si="809"/>
        <v>22.766798418972328</v>
      </c>
      <c r="AI998" s="6">
        <f t="shared" si="810"/>
        <v>1.8498023715415017</v>
      </c>
      <c r="AJ998" s="6">
        <f t="shared" si="811"/>
        <v>0</v>
      </c>
      <c r="AK998" s="6">
        <f t="shared" si="812"/>
        <v>1.3698630136986303</v>
      </c>
      <c r="AL998" s="6">
        <f t="shared" si="813"/>
        <v>1.1383399209486165</v>
      </c>
      <c r="AM998" s="6">
        <f t="shared" si="814"/>
        <v>0</v>
      </c>
      <c r="AN998" s="6">
        <f t="shared" si="815"/>
        <v>5.4794520547945211</v>
      </c>
      <c r="AO998" s="32">
        <v>421.66666666666674</v>
      </c>
      <c r="AP998" s="32">
        <v>6.833333333333333</v>
      </c>
      <c r="AQ998" s="32">
        <v>87.6</v>
      </c>
      <c r="AR998" s="32">
        <v>516.1</v>
      </c>
      <c r="AS998" s="40">
        <v>30</v>
      </c>
      <c r="AT998" s="40">
        <v>88</v>
      </c>
      <c r="AU998" s="40">
        <v>25</v>
      </c>
      <c r="AV998" s="40">
        <v>10</v>
      </c>
      <c r="AW998" s="40">
        <v>16</v>
      </c>
      <c r="AX998" s="9">
        <f t="shared" si="816"/>
        <v>3.4876961829102884</v>
      </c>
      <c r="AY998" s="9">
        <f t="shared" si="817"/>
        <v>10.230575469870178</v>
      </c>
      <c r="AZ998" s="9">
        <f t="shared" si="818"/>
        <v>2.9064134857585739</v>
      </c>
      <c r="BA998" s="9">
        <f t="shared" si="819"/>
        <v>1.1625653943034295</v>
      </c>
      <c r="BB998" s="9">
        <f t="shared" si="820"/>
        <v>1.8601046308854872</v>
      </c>
      <c r="BC998" s="9">
        <f t="shared" si="821"/>
        <v>10.284552845528458</v>
      </c>
      <c r="BD998" s="9">
        <f t="shared" si="822"/>
        <v>2.1365853658536582</v>
      </c>
      <c r="BE998" s="9">
        <f t="shared" si="823"/>
        <v>0.16666666666666666</v>
      </c>
      <c r="BF998" s="3">
        <v>13</v>
      </c>
      <c r="BG998" s="3">
        <v>0</v>
      </c>
      <c r="BH998" s="3">
        <v>2</v>
      </c>
      <c r="BI998" s="3">
        <v>15</v>
      </c>
      <c r="BJ998" s="3">
        <v>8</v>
      </c>
      <c r="BK998" s="3">
        <v>0</v>
      </c>
      <c r="BL998" s="3">
        <v>8</v>
      </c>
      <c r="BM998" s="3">
        <v>16</v>
      </c>
      <c r="BN998" s="34">
        <f t="shared" si="832"/>
        <v>10.625404415455399</v>
      </c>
      <c r="BO998" s="34">
        <f t="shared" si="833"/>
        <v>41.175758246291025</v>
      </c>
      <c r="BP998" s="34">
        <v>-8.6247089201167033E-3</v>
      </c>
      <c r="BQ998" s="34">
        <v>-0.3175679244669472</v>
      </c>
      <c r="BR998" s="34">
        <v>5.8907961309962932E-2</v>
      </c>
      <c r="BS998" s="34">
        <v>2.1830221106598238</v>
      </c>
      <c r="BT998" s="34">
        <v>0</v>
      </c>
      <c r="BU998" s="34">
        <f t="shared" si="834"/>
        <v>1.9157374385827228</v>
      </c>
      <c r="BV998" s="34">
        <f t="shared" si="835"/>
        <v>7.4239001688925503</v>
      </c>
      <c r="BW998" s="34">
        <v>6.1020816309044612</v>
      </c>
      <c r="BX998" s="34">
        <v>2.3151854910197486E-2</v>
      </c>
      <c r="BY998" s="34">
        <v>3.6108816474781973</v>
      </c>
      <c r="BZ998" s="34">
        <v>-1.0264481564201779</v>
      </c>
      <c r="CA998" s="34">
        <f t="shared" si="836"/>
        <v>8.7096669768726773</v>
      </c>
      <c r="CB998" s="34">
        <f t="shared" si="837"/>
        <v>33.751858077398481</v>
      </c>
      <c r="CC998" s="15">
        <v>66</v>
      </c>
      <c r="CD998" s="7">
        <v>165000</v>
      </c>
      <c r="CE998" s="68">
        <f t="shared" si="824"/>
        <v>165000</v>
      </c>
      <c r="CF998" s="9">
        <v>8.1999999999999993</v>
      </c>
      <c r="CG998" s="9">
        <v>10.4</v>
      </c>
      <c r="CH998" s="9">
        <v>4.9000000000000004</v>
      </c>
      <c r="CI998" s="9">
        <v>-0.1</v>
      </c>
      <c r="CJ998" s="9">
        <f t="shared" si="830"/>
        <v>-0.32758244158113126</v>
      </c>
      <c r="CK998" s="9">
        <v>1.9</v>
      </c>
      <c r="CL998" s="9">
        <f t="shared" si="831"/>
        <v>6.2240663900414921</v>
      </c>
      <c r="CM998" s="9">
        <v>1.8</v>
      </c>
      <c r="CN998" t="s">
        <v>3013</v>
      </c>
      <c r="CO998" t="s">
        <v>1239</v>
      </c>
      <c r="CP998" t="s">
        <v>1240</v>
      </c>
      <c r="CQ998" t="s">
        <v>2414</v>
      </c>
      <c r="CR998">
        <v>72</v>
      </c>
      <c r="CS998">
        <v>197</v>
      </c>
      <c r="CT998">
        <v>41</v>
      </c>
      <c r="CU998" t="s">
        <v>3401</v>
      </c>
      <c r="CV998" t="s">
        <v>2382</v>
      </c>
      <c r="CW998">
        <v>0</v>
      </c>
      <c r="CX998">
        <v>0</v>
      </c>
      <c r="CY998">
        <v>0</v>
      </c>
      <c r="CZ998" s="70"/>
      <c r="DA998">
        <v>0</v>
      </c>
    </row>
    <row r="999" spans="1:105" x14ac:dyDescent="0.2">
      <c r="A999" s="44" t="s">
        <v>2372</v>
      </c>
      <c r="B999" s="43" t="s">
        <v>968</v>
      </c>
      <c r="C999" s="43" t="s">
        <v>965</v>
      </c>
      <c r="D999" s="82" t="s">
        <v>965</v>
      </c>
      <c r="E999" s="42" t="str">
        <f t="shared" si="827"/>
        <v xml:space="preserve">Ortmeyer, Jed </v>
      </c>
      <c r="F999" s="42" t="s">
        <v>410</v>
      </c>
      <c r="G999" s="45" t="s">
        <v>1528</v>
      </c>
      <c r="H999" s="43">
        <v>51</v>
      </c>
      <c r="I999" s="64">
        <v>4</v>
      </c>
      <c r="J999" s="64">
        <v>4</v>
      </c>
      <c r="K999" s="64">
        <v>8</v>
      </c>
      <c r="L999" s="43">
        <v>-8</v>
      </c>
      <c r="M999">
        <v>32</v>
      </c>
      <c r="N999">
        <v>68</v>
      </c>
      <c r="O999" s="4">
        <f t="shared" si="828"/>
        <v>5.8823529411764705E-2</v>
      </c>
      <c r="Q999">
        <v>0</v>
      </c>
      <c r="R999">
        <v>0</v>
      </c>
      <c r="S999">
        <v>6</v>
      </c>
      <c r="T999">
        <v>6</v>
      </c>
      <c r="U999" s="4">
        <f t="shared" si="829"/>
        <v>0.5</v>
      </c>
      <c r="V999">
        <v>0.4</v>
      </c>
      <c r="W999">
        <v>0</v>
      </c>
      <c r="X999">
        <v>0</v>
      </c>
      <c r="Y999">
        <v>1</v>
      </c>
      <c r="Z999">
        <v>1</v>
      </c>
      <c r="AA999">
        <v>3</v>
      </c>
      <c r="AB999">
        <v>3</v>
      </c>
      <c r="AC999" s="9">
        <f t="shared" si="804"/>
        <v>0</v>
      </c>
      <c r="AD999" s="9">
        <f t="shared" si="805"/>
        <v>0</v>
      </c>
      <c r="AE999" s="9">
        <f t="shared" si="806"/>
        <v>2.5412960609911059</v>
      </c>
      <c r="AF999" s="9">
        <f t="shared" si="807"/>
        <v>2.5412960609911059</v>
      </c>
      <c r="AG999" s="9">
        <f t="shared" si="808"/>
        <v>7.0875442971518581</v>
      </c>
      <c r="AH999" s="9">
        <f t="shared" si="809"/>
        <v>7.0875442971518581</v>
      </c>
      <c r="AI999" s="58">
        <f t="shared" si="810"/>
        <v>1.2993831211445073</v>
      </c>
      <c r="AJ999" s="58">
        <f t="shared" si="811"/>
        <v>0</v>
      </c>
      <c r="AK999" s="58">
        <f t="shared" si="812"/>
        <v>1.0165184243964422</v>
      </c>
      <c r="AL999" s="58">
        <f t="shared" si="813"/>
        <v>2.4806405040031505</v>
      </c>
      <c r="AM999" s="58">
        <f t="shared" si="814"/>
        <v>0</v>
      </c>
      <c r="AN999" s="58">
        <f t="shared" si="815"/>
        <v>5.5908513341804325</v>
      </c>
      <c r="AO999" s="56">
        <v>507.93333333333328</v>
      </c>
      <c r="AP999" s="56">
        <v>9.15</v>
      </c>
      <c r="AQ999" s="56">
        <v>118.05</v>
      </c>
      <c r="AR999" s="57">
        <f>SUM(AO999:AQ999)</f>
        <v>635.13333333333321</v>
      </c>
      <c r="AS999">
        <v>23</v>
      </c>
      <c r="AT999">
        <v>63</v>
      </c>
      <c r="AU999">
        <v>33</v>
      </c>
      <c r="AV999">
        <v>12</v>
      </c>
      <c r="AW999">
        <v>31</v>
      </c>
      <c r="AX999" s="9">
        <f t="shared" si="816"/>
        <v>2.1727721213393516</v>
      </c>
      <c r="AY999" s="9">
        <f t="shared" si="817"/>
        <v>5.9515062454077903</v>
      </c>
      <c r="AZ999" s="9">
        <f t="shared" si="818"/>
        <v>3.1174556523564609</v>
      </c>
      <c r="BA999" s="9">
        <f t="shared" si="819"/>
        <v>1.1336202372205313</v>
      </c>
      <c r="BB999" s="9">
        <f t="shared" si="820"/>
        <v>2.9285189461530394</v>
      </c>
      <c r="BC999" s="33">
        <f t="shared" si="821"/>
        <v>9.9594771241830049</v>
      </c>
      <c r="BD999" s="33">
        <f t="shared" si="822"/>
        <v>2.3147058823529409</v>
      </c>
      <c r="BE999" s="33">
        <f t="shared" si="823"/>
        <v>0.17941176470588235</v>
      </c>
      <c r="BF999" s="42">
        <f>BI999-BG999-BH999</f>
        <v>11</v>
      </c>
      <c r="BG999" s="43">
        <v>0</v>
      </c>
      <c r="BH999" s="43">
        <v>2</v>
      </c>
      <c r="BI999" s="43">
        <v>13</v>
      </c>
      <c r="BJ999" s="42">
        <f>BM999-BK999-BL999</f>
        <v>21</v>
      </c>
      <c r="BK999" s="43">
        <v>0</v>
      </c>
      <c r="BL999" s="43">
        <v>11</v>
      </c>
      <c r="BM999" s="43">
        <v>32</v>
      </c>
      <c r="BN999" s="34">
        <f t="shared" si="832"/>
        <v>4.9947772135370405</v>
      </c>
      <c r="BO999" s="34">
        <f t="shared" si="833"/>
        <v>15.728279249093234</v>
      </c>
      <c r="BP999" s="33">
        <v>-3.6323938504363347</v>
      </c>
      <c r="BQ999" s="33">
        <v>-0.49265732852428545</v>
      </c>
      <c r="BR999" s="33">
        <v>-1.7767618906242881</v>
      </c>
      <c r="BS999" s="33">
        <v>2.1095952074158317</v>
      </c>
      <c r="BT999" s="33">
        <v>0</v>
      </c>
      <c r="BU999" s="9">
        <f t="shared" si="834"/>
        <v>-3.7922178621690756</v>
      </c>
      <c r="BV999" s="34">
        <f t="shared" si="835"/>
        <v>-11.941485868066788</v>
      </c>
      <c r="BW999" s="33">
        <v>3.8425996791387513</v>
      </c>
      <c r="BX999" s="33">
        <v>3.0680562269002575E-2</v>
      </c>
      <c r="BY999" s="33">
        <v>5.1495192763044217</v>
      </c>
      <c r="BZ999" s="33">
        <v>-0.23580444200606088</v>
      </c>
      <c r="CA999" s="9">
        <f t="shared" si="836"/>
        <v>8.7869950757061162</v>
      </c>
      <c r="CB999" s="34">
        <f t="shared" si="837"/>
        <v>27.669765117160022</v>
      </c>
      <c r="CC999" s="47">
        <v>44.402275000000003</v>
      </c>
      <c r="CD999">
        <v>165000</v>
      </c>
      <c r="CE999" s="68">
        <f t="shared" si="824"/>
        <v>165000</v>
      </c>
      <c r="CF999" s="62">
        <v>10</v>
      </c>
      <c r="CG999" s="62">
        <v>14.2</v>
      </c>
      <c r="CH999" s="62">
        <v>-9.6999999999999993</v>
      </c>
      <c r="CI999" s="62">
        <v>-1.5</v>
      </c>
      <c r="CJ999" s="63">
        <f t="shared" si="830"/>
        <v>-3.935286401399213</v>
      </c>
      <c r="CK999" s="62">
        <v>-0.2</v>
      </c>
      <c r="CL999" s="63">
        <f t="shared" si="831"/>
        <v>-0.52470485351989515</v>
      </c>
      <c r="CM999" s="62">
        <v>-1.7</v>
      </c>
      <c r="CN999" t="s">
        <v>2014</v>
      </c>
      <c r="CO999" t="s">
        <v>1239</v>
      </c>
      <c r="CP999" t="s">
        <v>1240</v>
      </c>
      <c r="CQ999" t="s">
        <v>2414</v>
      </c>
      <c r="CR999">
        <v>72</v>
      </c>
      <c r="CS999">
        <v>197</v>
      </c>
      <c r="CT999">
        <v>41</v>
      </c>
      <c r="CU999" t="s">
        <v>3401</v>
      </c>
      <c r="CZ999" s="72">
        <v>750000</v>
      </c>
      <c r="DA999">
        <v>0</v>
      </c>
    </row>
    <row r="1000" spans="1:105" x14ac:dyDescent="0.2">
      <c r="A1000" s="38" t="s">
        <v>2452</v>
      </c>
      <c r="B1000" t="s">
        <v>965</v>
      </c>
      <c r="C1000" t="s">
        <v>965</v>
      </c>
      <c r="D1000" s="82" t="s">
        <v>965</v>
      </c>
      <c r="E1000" t="str">
        <f t="shared" si="827"/>
        <v xml:space="preserve">Smithson, Jerred </v>
      </c>
      <c r="F1000" t="s">
        <v>884</v>
      </c>
      <c r="G1000" t="s">
        <v>1537</v>
      </c>
      <c r="H1000">
        <v>64</v>
      </c>
      <c r="I1000">
        <v>5</v>
      </c>
      <c r="J1000">
        <v>7</v>
      </c>
      <c r="K1000">
        <f>I1000+J1000</f>
        <v>12</v>
      </c>
      <c r="L1000">
        <v>-8</v>
      </c>
      <c r="M1000">
        <v>42</v>
      </c>
      <c r="N1000">
        <v>47</v>
      </c>
      <c r="O1000" s="4">
        <f t="shared" si="828"/>
        <v>0.10638297872340426</v>
      </c>
      <c r="P1000">
        <v>1130</v>
      </c>
      <c r="Q1000">
        <v>2</v>
      </c>
      <c r="R1000">
        <v>0</v>
      </c>
      <c r="S1000">
        <v>237</v>
      </c>
      <c r="T1000">
        <v>183</v>
      </c>
      <c r="U1000" s="4">
        <f t="shared" si="829"/>
        <v>0.56428571428571428</v>
      </c>
      <c r="V1000" s="40">
        <v>11.1</v>
      </c>
      <c r="W1000">
        <v>1</v>
      </c>
      <c r="X1000">
        <v>0</v>
      </c>
      <c r="Y1000">
        <v>1</v>
      </c>
      <c r="Z1000">
        <v>0</v>
      </c>
      <c r="AA1000">
        <f>I1000-W1000-Y1000</f>
        <v>3</v>
      </c>
      <c r="AB1000">
        <f>J1000-X1000-Z1000</f>
        <v>7</v>
      </c>
      <c r="AC1000" s="9">
        <f t="shared" si="804"/>
        <v>29.605263157894736</v>
      </c>
      <c r="AD1000" s="9">
        <f t="shared" si="805"/>
        <v>0</v>
      </c>
      <c r="AE1000" s="9">
        <f t="shared" si="806"/>
        <v>1.3835511145272865</v>
      </c>
      <c r="AF1000" s="9">
        <f t="shared" si="807"/>
        <v>0</v>
      </c>
      <c r="AG1000" s="9">
        <f t="shared" si="808"/>
        <v>7.5023444826508277</v>
      </c>
      <c r="AH1000" s="9">
        <f t="shared" si="809"/>
        <v>17.505470459518598</v>
      </c>
      <c r="AI1000" s="6">
        <f t="shared" si="810"/>
        <v>2.0006251953735541</v>
      </c>
      <c r="AJ1000" s="6">
        <f t="shared" si="811"/>
        <v>5.9210526315789478</v>
      </c>
      <c r="AK1000" s="6">
        <f t="shared" si="812"/>
        <v>0.27671022290545733</v>
      </c>
      <c r="AL1000" s="6">
        <f t="shared" si="813"/>
        <v>3.1259768677711786</v>
      </c>
      <c r="AM1000" s="6">
        <f t="shared" si="814"/>
        <v>0</v>
      </c>
      <c r="AN1000" s="6">
        <f t="shared" si="815"/>
        <v>6.3643351268255177</v>
      </c>
      <c r="AO1000" s="32">
        <v>479.85</v>
      </c>
      <c r="AP1000" s="32">
        <v>10.133333333333333</v>
      </c>
      <c r="AQ1000" s="32">
        <v>216.83333333333337</v>
      </c>
      <c r="AR1000" s="32">
        <v>706.81666666666672</v>
      </c>
      <c r="AS1000" s="40">
        <v>43</v>
      </c>
      <c r="AT1000" s="40">
        <v>72</v>
      </c>
      <c r="AU1000" s="40">
        <v>14</v>
      </c>
      <c r="AV1000" s="40">
        <v>15</v>
      </c>
      <c r="AW1000" s="40">
        <v>19</v>
      </c>
      <c r="AX1000" s="9">
        <f t="shared" si="816"/>
        <v>3.6501685962885237</v>
      </c>
      <c r="AY1000" s="9">
        <f t="shared" si="817"/>
        <v>6.1119102077389229</v>
      </c>
      <c r="AZ1000" s="9">
        <f t="shared" si="818"/>
        <v>1.1884269848381239</v>
      </c>
      <c r="BA1000" s="9">
        <f t="shared" si="819"/>
        <v>1.2733146266122755</v>
      </c>
      <c r="BB1000" s="9">
        <f t="shared" si="820"/>
        <v>1.6128651937088825</v>
      </c>
      <c r="BC1000" s="9">
        <f t="shared" si="821"/>
        <v>7.4976562500000004</v>
      </c>
      <c r="BD1000" s="9">
        <f t="shared" si="822"/>
        <v>3.3880208333333339</v>
      </c>
      <c r="BE1000" s="9">
        <f t="shared" si="823"/>
        <v>0.15833333333333333</v>
      </c>
      <c r="BF1000" s="3">
        <v>16</v>
      </c>
      <c r="BG1000" s="3">
        <v>1</v>
      </c>
      <c r="BH1000" s="3">
        <v>1</v>
      </c>
      <c r="BI1000" s="3">
        <v>18</v>
      </c>
      <c r="BJ1000" s="3">
        <v>25</v>
      </c>
      <c r="BK1000" s="3">
        <v>0</v>
      </c>
      <c r="BL1000" s="3">
        <v>23</v>
      </c>
      <c r="BM1000" s="3">
        <v>48</v>
      </c>
      <c r="BN1000" s="34">
        <f t="shared" si="832"/>
        <v>1.3151735739807227</v>
      </c>
      <c r="BO1000" s="34">
        <f t="shared" si="833"/>
        <v>3.7213994406302131</v>
      </c>
      <c r="BP1000" s="34">
        <v>-0.15432778362004709</v>
      </c>
      <c r="BQ1000" s="34">
        <v>1.4303553344011626</v>
      </c>
      <c r="BR1000" s="34">
        <v>-0.22405872700225854</v>
      </c>
      <c r="BS1000" s="34">
        <v>-6.1019969754883809E-2</v>
      </c>
      <c r="BT1000" s="34">
        <v>0</v>
      </c>
      <c r="BU1000" s="34">
        <f t="shared" si="834"/>
        <v>0.99094885402397315</v>
      </c>
      <c r="BV1000" s="34">
        <f t="shared" si="835"/>
        <v>2.8039770445631063</v>
      </c>
      <c r="BW1000" s="34">
        <v>0.65637176399708186</v>
      </c>
      <c r="BX1000" s="34">
        <v>2.5204519894429588E-2</v>
      </c>
      <c r="BY1000" s="34">
        <v>4.8460302222674736</v>
      </c>
      <c r="BZ1000" s="34">
        <v>-5.203381786202236</v>
      </c>
      <c r="CA1000" s="34">
        <f t="shared" si="836"/>
        <v>0.3242247199567494</v>
      </c>
      <c r="CB1000" s="34">
        <f t="shared" si="837"/>
        <v>0.91742239606710663</v>
      </c>
      <c r="CC1000" s="15">
        <v>51</v>
      </c>
      <c r="CD1000" s="7">
        <v>433366</v>
      </c>
      <c r="CE1000" s="68">
        <f t="shared" si="824"/>
        <v>555250.1875</v>
      </c>
      <c r="CF1000" s="9">
        <v>12.9</v>
      </c>
      <c r="CG1000" s="9">
        <v>21.1</v>
      </c>
      <c r="CH1000" s="9">
        <v>-15.4</v>
      </c>
      <c r="CI1000" s="9">
        <v>-1.7</v>
      </c>
      <c r="CJ1000" s="9">
        <f t="shared" si="830"/>
        <v>-3.6411016117229189</v>
      </c>
      <c r="CK1000" s="9">
        <v>-0.4</v>
      </c>
      <c r="CL1000" s="9">
        <f t="shared" si="831"/>
        <v>-0.856729790993628</v>
      </c>
      <c r="CM1000" s="9">
        <v>-2.1</v>
      </c>
      <c r="CN1000" t="s">
        <v>1043</v>
      </c>
      <c r="CO1000" t="s">
        <v>3638</v>
      </c>
      <c r="CP1000" t="s">
        <v>2433</v>
      </c>
      <c r="CQ1000" t="s">
        <v>2400</v>
      </c>
      <c r="CR1000">
        <v>75</v>
      </c>
      <c r="CS1000">
        <v>194</v>
      </c>
      <c r="CU1000" t="s">
        <v>3401</v>
      </c>
      <c r="CV1000" t="s">
        <v>2382</v>
      </c>
      <c r="CW1000">
        <v>0</v>
      </c>
      <c r="CX1000">
        <v>0</v>
      </c>
      <c r="CY1000">
        <v>0</v>
      </c>
      <c r="CZ1000" s="70"/>
      <c r="DA1000">
        <v>0</v>
      </c>
    </row>
    <row r="1001" spans="1:105" x14ac:dyDescent="0.2">
      <c r="A1001" s="44" t="s">
        <v>2372</v>
      </c>
      <c r="B1001" s="43" t="s">
        <v>965</v>
      </c>
      <c r="C1001" s="43" t="s">
        <v>965</v>
      </c>
      <c r="D1001" s="82" t="s">
        <v>965</v>
      </c>
      <c r="E1001" s="42" t="str">
        <f t="shared" si="827"/>
        <v xml:space="preserve">Smithson, Jerred </v>
      </c>
      <c r="F1001" s="42" t="s">
        <v>884</v>
      </c>
      <c r="G1001" s="45" t="s">
        <v>2373</v>
      </c>
      <c r="H1001" s="43">
        <v>81</v>
      </c>
      <c r="I1001" s="64">
        <v>7</v>
      </c>
      <c r="J1001" s="64">
        <v>9</v>
      </c>
      <c r="K1001" s="64">
        <v>16</v>
      </c>
      <c r="L1001" s="43">
        <v>-9</v>
      </c>
      <c r="M1001">
        <v>50</v>
      </c>
      <c r="N1001">
        <v>61</v>
      </c>
      <c r="O1001" s="4">
        <f t="shared" si="828"/>
        <v>0.11475409836065574</v>
      </c>
      <c r="Q1001">
        <v>2</v>
      </c>
      <c r="R1001">
        <v>0</v>
      </c>
      <c r="S1001">
        <v>298</v>
      </c>
      <c r="T1001">
        <v>274</v>
      </c>
      <c r="U1001" s="4">
        <f t="shared" si="829"/>
        <v>0.52097902097902093</v>
      </c>
      <c r="V1001">
        <v>12.1</v>
      </c>
      <c r="W1001">
        <v>0</v>
      </c>
      <c r="X1001">
        <v>1</v>
      </c>
      <c r="Y1001">
        <v>2</v>
      </c>
      <c r="Z1001">
        <v>3</v>
      </c>
      <c r="AA1001">
        <v>5</v>
      </c>
      <c r="AB1001">
        <v>5</v>
      </c>
      <c r="AC1001" s="9">
        <f t="shared" si="804"/>
        <v>0</v>
      </c>
      <c r="AD1001" s="9">
        <f t="shared" si="805"/>
        <v>35.928143712574851</v>
      </c>
      <c r="AE1001" s="9">
        <f t="shared" si="806"/>
        <v>2.7130906624463029</v>
      </c>
      <c r="AF1001" s="9">
        <f t="shared" si="807"/>
        <v>4.0696359936694551</v>
      </c>
      <c r="AG1001" s="9">
        <f t="shared" si="808"/>
        <v>8.0094333325917191</v>
      </c>
      <c r="AH1001" s="9">
        <f t="shared" si="809"/>
        <v>8.0094333325917191</v>
      </c>
      <c r="AI1001" s="58">
        <f t="shared" si="810"/>
        <v>1.0412263332369234</v>
      </c>
      <c r="AJ1001" s="58">
        <f t="shared" si="811"/>
        <v>7.1856287425149699</v>
      </c>
      <c r="AK1001" s="58">
        <f t="shared" si="812"/>
        <v>1.3565453312231517</v>
      </c>
      <c r="AL1001" s="58">
        <f t="shared" si="813"/>
        <v>2.1625469997997642</v>
      </c>
      <c r="AM1001" s="58">
        <f t="shared" si="814"/>
        <v>0</v>
      </c>
      <c r="AN1001" s="58">
        <f t="shared" si="815"/>
        <v>8.9531991860728013</v>
      </c>
      <c r="AO1001" s="56">
        <v>749.11666666666667</v>
      </c>
      <c r="AP1001" s="56">
        <v>8.35</v>
      </c>
      <c r="AQ1001" s="56">
        <v>221.15</v>
      </c>
      <c r="AR1001" s="57">
        <f>SUM(AO1001:AQ1001)</f>
        <v>978.61666666666667</v>
      </c>
      <c r="AS1001">
        <v>44</v>
      </c>
      <c r="AT1001">
        <v>128</v>
      </c>
      <c r="AU1001">
        <v>18</v>
      </c>
      <c r="AV1001">
        <v>18</v>
      </c>
      <c r="AW1001">
        <v>36</v>
      </c>
      <c r="AX1001" s="9">
        <f t="shared" si="816"/>
        <v>2.6976855084558133</v>
      </c>
      <c r="AY1001" s="9">
        <f t="shared" si="817"/>
        <v>7.8478123882350932</v>
      </c>
      <c r="AZ1001" s="9">
        <f t="shared" si="818"/>
        <v>1.1035986170955601</v>
      </c>
      <c r="BA1001" s="9">
        <f t="shared" si="819"/>
        <v>1.1035986170955601</v>
      </c>
      <c r="BB1001" s="9">
        <f t="shared" si="820"/>
        <v>2.2071972341911201</v>
      </c>
      <c r="BC1001" s="33">
        <f t="shared" si="821"/>
        <v>9.2483539094650205</v>
      </c>
      <c r="BD1001" s="33">
        <f t="shared" si="822"/>
        <v>2.7302469135802472</v>
      </c>
      <c r="BE1001" s="33">
        <f t="shared" si="823"/>
        <v>0.10308641975308641</v>
      </c>
      <c r="BF1001" s="42">
        <f>BI1001-BG1001-BH1001</f>
        <v>13</v>
      </c>
      <c r="BG1001" s="43">
        <v>1</v>
      </c>
      <c r="BH1001" s="43">
        <v>5</v>
      </c>
      <c r="BI1001" s="43">
        <v>19</v>
      </c>
      <c r="BJ1001" s="42">
        <f>BM1001-BK1001-BL1001</f>
        <v>27</v>
      </c>
      <c r="BK1001" s="43">
        <v>0</v>
      </c>
      <c r="BL1001" s="43">
        <v>33</v>
      </c>
      <c r="BM1001" s="43">
        <v>60</v>
      </c>
      <c r="BN1001" s="34">
        <f t="shared" si="832"/>
        <v>10.778547483912867</v>
      </c>
      <c r="BO1001" s="34">
        <f t="shared" si="833"/>
        <v>22.028129810268645</v>
      </c>
      <c r="BP1001" s="33">
        <v>-3.0836391941905728</v>
      </c>
      <c r="BQ1001" s="33">
        <v>0.71838586232282686</v>
      </c>
      <c r="BR1001" s="33">
        <v>-1.3275681514904396</v>
      </c>
      <c r="BS1001" s="33">
        <v>5.2025880733113725</v>
      </c>
      <c r="BT1001" s="33">
        <v>0</v>
      </c>
      <c r="BU1001" s="9">
        <f t="shared" si="834"/>
        <v>1.5097665899531871</v>
      </c>
      <c r="BV1001" s="34">
        <f t="shared" si="835"/>
        <v>3.0855117052026237</v>
      </c>
      <c r="BW1001" s="33">
        <v>7.0556429956722901</v>
      </c>
      <c r="BX1001" s="33">
        <v>2.7998108737286503E-2</v>
      </c>
      <c r="BY1001" s="33">
        <v>1.2302868011665344</v>
      </c>
      <c r="BZ1001" s="33">
        <v>0.9548529883835668</v>
      </c>
      <c r="CA1001" s="9">
        <f t="shared" si="836"/>
        <v>9.2687808939596792</v>
      </c>
      <c r="CB1001" s="34">
        <f t="shared" si="837"/>
        <v>18.942618105066021</v>
      </c>
      <c r="CC1001" s="47">
        <v>43.503943999999997</v>
      </c>
      <c r="CD1001">
        <v>915729</v>
      </c>
      <c r="CE1001" s="68">
        <f t="shared" si="824"/>
        <v>927034.29629629629</v>
      </c>
      <c r="CF1001" s="62">
        <v>15.3</v>
      </c>
      <c r="CG1001" s="62">
        <v>27.9</v>
      </c>
      <c r="CH1001" s="62">
        <v>-13.3</v>
      </c>
      <c r="CI1001" s="62">
        <v>-1</v>
      </c>
      <c r="CJ1001" s="63">
        <f t="shared" si="830"/>
        <v>-1.6554692565563478</v>
      </c>
      <c r="CK1001" s="62">
        <v>1.5</v>
      </c>
      <c r="CL1001" s="63">
        <f t="shared" si="831"/>
        <v>2.4832038848345217</v>
      </c>
      <c r="CM1001" s="62">
        <v>0.5</v>
      </c>
      <c r="CN1001" t="s">
        <v>2032</v>
      </c>
      <c r="CO1001" t="s">
        <v>3638</v>
      </c>
      <c r="CP1001" t="s">
        <v>2433</v>
      </c>
      <c r="CQ1001" t="s">
        <v>2400</v>
      </c>
      <c r="CR1001">
        <v>75</v>
      </c>
      <c r="CS1001">
        <v>194</v>
      </c>
      <c r="CT1001">
        <v>25</v>
      </c>
      <c r="CU1001" t="s">
        <v>3401</v>
      </c>
      <c r="CZ1001" s="72">
        <v>500000</v>
      </c>
      <c r="DA1001">
        <v>0</v>
      </c>
    </row>
    <row r="1002" spans="1:105" x14ac:dyDescent="0.2">
      <c r="A1002" s="38" t="s">
        <v>2452</v>
      </c>
      <c r="B1002" t="s">
        <v>965</v>
      </c>
      <c r="C1002" t="s">
        <v>965</v>
      </c>
      <c r="D1002" s="82" t="s">
        <v>965</v>
      </c>
      <c r="E1002" t="str">
        <f t="shared" si="827"/>
        <v xml:space="preserve">Tootoo, Jordin </v>
      </c>
      <c r="F1002" t="s">
        <v>944</v>
      </c>
      <c r="G1002" t="s">
        <v>1528</v>
      </c>
      <c r="H1002">
        <v>65</v>
      </c>
      <c r="I1002">
        <v>3</v>
      </c>
      <c r="J1002">
        <v>6</v>
      </c>
      <c r="K1002">
        <f>I1002+J1002</f>
        <v>9</v>
      </c>
      <c r="L1002">
        <v>-11</v>
      </c>
      <c r="M1002">
        <v>116</v>
      </c>
      <c r="N1002">
        <v>77</v>
      </c>
      <c r="O1002" s="4">
        <f t="shared" si="828"/>
        <v>3.896103896103896E-2</v>
      </c>
      <c r="P1002">
        <v>841</v>
      </c>
      <c r="Q1002">
        <v>0</v>
      </c>
      <c r="R1002">
        <v>0</v>
      </c>
      <c r="S1002">
        <v>4</v>
      </c>
      <c r="T1002">
        <v>8</v>
      </c>
      <c r="U1002" s="4">
        <f t="shared" si="829"/>
        <v>0.33333333333333331</v>
      </c>
      <c r="V1002" s="40">
        <v>0.3</v>
      </c>
      <c r="W1002">
        <v>0</v>
      </c>
      <c r="X1002">
        <v>0</v>
      </c>
      <c r="Y1002">
        <v>0</v>
      </c>
      <c r="Z1002">
        <v>0</v>
      </c>
      <c r="AA1002">
        <f>I1002-W1002-Y1002</f>
        <v>3</v>
      </c>
      <c r="AB1002">
        <f>J1002-X1002-Z1002</f>
        <v>6</v>
      </c>
      <c r="AC1002" s="9">
        <f t="shared" si="804"/>
        <v>0</v>
      </c>
      <c r="AD1002" s="9">
        <f t="shared" si="805"/>
        <v>0</v>
      </c>
      <c r="AE1002" s="9">
        <f t="shared" si="806"/>
        <v>0</v>
      </c>
      <c r="AF1002" s="9">
        <f t="shared" si="807"/>
        <v>0</v>
      </c>
      <c r="AG1002" s="9">
        <f t="shared" si="808"/>
        <v>6.7287623438522166</v>
      </c>
      <c r="AH1002" s="9">
        <f t="shared" si="809"/>
        <v>13.457524687704433</v>
      </c>
      <c r="AI1002" s="6">
        <f t="shared" si="810"/>
        <v>1.5700445468988506</v>
      </c>
      <c r="AJ1002" s="6">
        <f t="shared" si="811"/>
        <v>0</v>
      </c>
      <c r="AK1002" s="6">
        <f t="shared" si="812"/>
        <v>0</v>
      </c>
      <c r="AL1002" s="6">
        <f t="shared" si="813"/>
        <v>2.6915049375408864</v>
      </c>
      <c r="AM1002" s="6">
        <f t="shared" si="814"/>
        <v>0</v>
      </c>
      <c r="AN1002" s="6">
        <f t="shared" si="815"/>
        <v>0</v>
      </c>
      <c r="AO1002" s="32">
        <v>535.01666666666665</v>
      </c>
      <c r="AP1002" s="32">
        <v>8.6666666666666661</v>
      </c>
      <c r="AQ1002" s="32">
        <v>2.7833333333333332</v>
      </c>
      <c r="AR1002" s="32">
        <v>546.46666666666658</v>
      </c>
      <c r="AS1002" s="40">
        <v>9</v>
      </c>
      <c r="AT1002" s="40">
        <v>89</v>
      </c>
      <c r="AU1002" s="40">
        <v>38</v>
      </c>
      <c r="AV1002" s="40">
        <v>11</v>
      </c>
      <c r="AW1002" s="40">
        <v>18</v>
      </c>
      <c r="AX1002" s="9">
        <f t="shared" si="816"/>
        <v>0.98816640234232067</v>
      </c>
      <c r="AY1002" s="9">
        <f t="shared" si="817"/>
        <v>9.771867756496281</v>
      </c>
      <c r="AZ1002" s="9">
        <f t="shared" si="818"/>
        <v>4.1722581432231305</v>
      </c>
      <c r="BA1002" s="9">
        <f t="shared" si="819"/>
        <v>1.2077589361961696</v>
      </c>
      <c r="BB1002" s="9">
        <f t="shared" si="820"/>
        <v>1.9763328046846413</v>
      </c>
      <c r="BC1002" s="9">
        <f t="shared" si="821"/>
        <v>8.2310256410256404</v>
      </c>
      <c r="BD1002" s="9">
        <f t="shared" si="822"/>
        <v>4.2820512820512815E-2</v>
      </c>
      <c r="BE1002" s="9">
        <f t="shared" si="823"/>
        <v>0.13333333333333333</v>
      </c>
      <c r="BF1002" s="3">
        <v>14</v>
      </c>
      <c r="BG1002" s="3">
        <v>0</v>
      </c>
      <c r="BH1002" s="3">
        <v>0</v>
      </c>
      <c r="BI1002" s="3">
        <v>14</v>
      </c>
      <c r="BJ1002" s="3">
        <v>24</v>
      </c>
      <c r="BK1002" s="3">
        <v>0</v>
      </c>
      <c r="BL1002" s="3">
        <v>0</v>
      </c>
      <c r="BM1002" s="3">
        <v>24</v>
      </c>
      <c r="BN1002" s="34">
        <f t="shared" si="832"/>
        <v>-10.802452735599731</v>
      </c>
      <c r="BO1002" s="34">
        <f t="shared" si="833"/>
        <v>-39.535632800779801</v>
      </c>
      <c r="BP1002" s="34">
        <v>-1.2079448440589664</v>
      </c>
      <c r="BQ1002" s="34">
        <v>-0.42045409421888463</v>
      </c>
      <c r="BR1002" s="34">
        <v>-0.17322826619231885</v>
      </c>
      <c r="BS1002" s="34">
        <v>-3.6273043251324737E-2</v>
      </c>
      <c r="BT1002" s="34">
        <v>0</v>
      </c>
      <c r="BU1002" s="34">
        <f t="shared" si="834"/>
        <v>-1.8379002477214945</v>
      </c>
      <c r="BV1002" s="34">
        <f t="shared" si="835"/>
        <v>-6.7264862061296622</v>
      </c>
      <c r="BW1002" s="34">
        <v>1.7061978702319791</v>
      </c>
      <c r="BX1002" s="34">
        <v>2.1556497278130568E-2</v>
      </c>
      <c r="BY1002" s="34">
        <v>0.255129688376179</v>
      </c>
      <c r="BZ1002" s="34">
        <v>-10.947436543764525</v>
      </c>
      <c r="CA1002" s="34">
        <f t="shared" si="836"/>
        <v>-8.9645524878782368</v>
      </c>
      <c r="CB1002" s="34">
        <f t="shared" si="837"/>
        <v>-32.80914659465013</v>
      </c>
      <c r="CC1002" s="15">
        <v>37</v>
      </c>
      <c r="CD1002" s="7">
        <v>165000</v>
      </c>
      <c r="CE1002" s="68">
        <f t="shared" si="824"/>
        <v>165000</v>
      </c>
      <c r="CF1002" s="9">
        <v>11.4</v>
      </c>
      <c r="CG1002" s="9">
        <v>11</v>
      </c>
      <c r="CH1002" s="9">
        <v>-15.2</v>
      </c>
      <c r="CI1002" s="9">
        <v>-2.2000000000000002</v>
      </c>
      <c r="CJ1002" s="9">
        <f t="shared" si="830"/>
        <v>-7.8864824495892458</v>
      </c>
      <c r="CK1002" s="9">
        <v>-2</v>
      </c>
      <c r="CL1002" s="9">
        <f t="shared" si="831"/>
        <v>-7.1695294996265879</v>
      </c>
      <c r="CM1002" s="9">
        <v>-4.3</v>
      </c>
      <c r="CN1002" t="s">
        <v>1179</v>
      </c>
      <c r="CO1002" t="s">
        <v>1180</v>
      </c>
      <c r="CP1002" t="s">
        <v>3134</v>
      </c>
      <c r="CQ1002" t="s">
        <v>2400</v>
      </c>
      <c r="CR1002">
        <v>69</v>
      </c>
      <c r="CS1002">
        <v>194</v>
      </c>
      <c r="CU1002" t="s">
        <v>3401</v>
      </c>
      <c r="CV1002" t="s">
        <v>2382</v>
      </c>
      <c r="CW1002">
        <v>0</v>
      </c>
      <c r="CX1002">
        <v>0</v>
      </c>
      <c r="CY1002">
        <v>0</v>
      </c>
      <c r="CZ1002" s="70"/>
      <c r="DA1002">
        <v>0</v>
      </c>
    </row>
    <row r="1003" spans="1:105" x14ac:dyDescent="0.2">
      <c r="A1003" s="44" t="s">
        <v>2372</v>
      </c>
      <c r="B1003" s="43" t="s">
        <v>965</v>
      </c>
      <c r="C1003" s="43" t="s">
        <v>965</v>
      </c>
      <c r="D1003" s="82" t="s">
        <v>965</v>
      </c>
      <c r="E1003" s="42" t="str">
        <f t="shared" si="827"/>
        <v xml:space="preserve">Tootoo, Jordin </v>
      </c>
      <c r="F1003" s="42" t="s">
        <v>944</v>
      </c>
      <c r="G1003" s="45" t="s">
        <v>1528</v>
      </c>
      <c r="H1003" s="43">
        <v>63</v>
      </c>
      <c r="I1003" s="64">
        <v>11</v>
      </c>
      <c r="J1003" s="64">
        <v>7</v>
      </c>
      <c r="K1003" s="64">
        <v>18</v>
      </c>
      <c r="L1003" s="43">
        <v>-8</v>
      </c>
      <c r="M1003">
        <v>100</v>
      </c>
      <c r="N1003">
        <v>98</v>
      </c>
      <c r="O1003" s="4">
        <f t="shared" si="828"/>
        <v>0.11224489795918367</v>
      </c>
      <c r="Q1003">
        <v>1</v>
      </c>
      <c r="R1003">
        <v>0</v>
      </c>
      <c r="S1003">
        <v>2</v>
      </c>
      <c r="T1003">
        <v>2</v>
      </c>
      <c r="U1003" s="4">
        <f t="shared" si="829"/>
        <v>0.5</v>
      </c>
      <c r="V1003">
        <v>0.1</v>
      </c>
      <c r="W1003">
        <v>0</v>
      </c>
      <c r="X1003">
        <v>0</v>
      </c>
      <c r="Y1003">
        <v>0</v>
      </c>
      <c r="Z1003">
        <v>0</v>
      </c>
      <c r="AA1003">
        <v>11</v>
      </c>
      <c r="AB1003">
        <v>7</v>
      </c>
      <c r="AC1003" s="9">
        <f t="shared" si="804"/>
        <v>0</v>
      </c>
      <c r="AD1003" s="9">
        <f t="shared" si="805"/>
        <v>0</v>
      </c>
      <c r="AE1003" s="9">
        <f t="shared" si="806"/>
        <v>0</v>
      </c>
      <c r="AF1003" s="9">
        <f t="shared" si="807"/>
        <v>0</v>
      </c>
      <c r="AG1003" s="9">
        <f t="shared" si="808"/>
        <v>21.657688205857418</v>
      </c>
      <c r="AH1003" s="9">
        <f t="shared" si="809"/>
        <v>13.782165221909267</v>
      </c>
      <c r="AI1003" s="58">
        <f t="shared" si="810"/>
        <v>2.2642128578850937</v>
      </c>
      <c r="AJ1003" s="58">
        <f t="shared" si="811"/>
        <v>0</v>
      </c>
      <c r="AK1003" s="58">
        <f t="shared" si="812"/>
        <v>0</v>
      </c>
      <c r="AL1003" s="58">
        <f t="shared" si="813"/>
        <v>3.0517651562799095</v>
      </c>
      <c r="AM1003" s="58">
        <f t="shared" si="814"/>
        <v>0</v>
      </c>
      <c r="AN1003" s="58">
        <f t="shared" si="815"/>
        <v>0</v>
      </c>
      <c r="AO1003" s="56">
        <v>609.48333333333335</v>
      </c>
      <c r="AP1003" s="56">
        <v>8.5</v>
      </c>
      <c r="AQ1003" s="56">
        <v>5.5333333333333332</v>
      </c>
      <c r="AR1003" s="57">
        <f>SUM(AO1003:AQ1003)</f>
        <v>623.51666666666665</v>
      </c>
      <c r="AS1003">
        <v>5</v>
      </c>
      <c r="AT1003">
        <v>64</v>
      </c>
      <c r="AU1003">
        <v>45</v>
      </c>
      <c r="AV1003">
        <v>16</v>
      </c>
      <c r="AW1003">
        <v>16</v>
      </c>
      <c r="AX1003" s="9">
        <f t="shared" si="816"/>
        <v>0.48114191013338325</v>
      </c>
      <c r="AY1003" s="9">
        <f t="shared" si="817"/>
        <v>6.1586164497073055</v>
      </c>
      <c r="AZ1003" s="9">
        <f t="shared" si="818"/>
        <v>4.330277191200449</v>
      </c>
      <c r="BA1003" s="9">
        <f t="shared" si="819"/>
        <v>1.5396541124268264</v>
      </c>
      <c r="BB1003" s="9">
        <f t="shared" si="820"/>
        <v>1.5396541124268264</v>
      </c>
      <c r="BC1003" s="33">
        <f t="shared" si="821"/>
        <v>9.674338624338624</v>
      </c>
      <c r="BD1003" s="33">
        <f t="shared" si="822"/>
        <v>8.7830687830687829E-2</v>
      </c>
      <c r="BE1003" s="33">
        <f t="shared" si="823"/>
        <v>0.13492063492063491</v>
      </c>
      <c r="BF1003" s="42">
        <f>BI1003-BG1003-BH1003</f>
        <v>23</v>
      </c>
      <c r="BG1003" s="43">
        <v>0</v>
      </c>
      <c r="BH1003" s="43">
        <v>0</v>
      </c>
      <c r="BI1003" s="43">
        <v>23</v>
      </c>
      <c r="BJ1003" s="42">
        <f>BM1003-BK1003-BL1003</f>
        <v>31</v>
      </c>
      <c r="BK1003" s="43">
        <v>0</v>
      </c>
      <c r="BL1003" s="43">
        <v>0</v>
      </c>
      <c r="BM1003" s="43">
        <v>31</v>
      </c>
      <c r="BN1003" s="34">
        <f t="shared" si="832"/>
        <v>15.980704758482682</v>
      </c>
      <c r="BO1003" s="34">
        <f t="shared" si="833"/>
        <v>51.259912085160032</v>
      </c>
      <c r="BP1003" s="33">
        <v>15.605699550417816</v>
      </c>
      <c r="BQ1003" s="33">
        <v>-0.45765981338321599</v>
      </c>
      <c r="BR1003" s="33">
        <v>4.8372564993047016</v>
      </c>
      <c r="BS1003" s="33">
        <v>-7.5783142082204019E-2</v>
      </c>
      <c r="BT1003" s="33">
        <v>0</v>
      </c>
      <c r="BU1003" s="9">
        <f t="shared" si="834"/>
        <v>19.909513094257097</v>
      </c>
      <c r="BV1003" s="34">
        <f t="shared" si="835"/>
        <v>63.862007733309774</v>
      </c>
      <c r="BW1003" s="33">
        <v>2.5826029082201671</v>
      </c>
      <c r="BX1003" s="33">
        <v>2.850106877448327E-2</v>
      </c>
      <c r="BY1003" s="33">
        <v>0.59153709037743307</v>
      </c>
      <c r="BZ1003" s="33">
        <v>-7.1314494031464983</v>
      </c>
      <c r="CA1003" s="9">
        <f t="shared" si="836"/>
        <v>-3.9288083357744146</v>
      </c>
      <c r="CB1003" s="34">
        <f t="shared" si="837"/>
        <v>-12.602095648149735</v>
      </c>
      <c r="CC1003" s="47">
        <v>34.803767999999998</v>
      </c>
      <c r="CD1003">
        <v>612186</v>
      </c>
      <c r="CE1003" s="68">
        <f t="shared" si="824"/>
        <v>796813.52380952379</v>
      </c>
      <c r="CF1003" s="62">
        <v>13.9</v>
      </c>
      <c r="CG1003" s="62">
        <v>13.7</v>
      </c>
      <c r="CH1003" s="62">
        <v>-8.6</v>
      </c>
      <c r="CI1003" s="62">
        <v>0.8</v>
      </c>
      <c r="CJ1003" s="63">
        <f t="shared" si="830"/>
        <v>2.5096070896400282</v>
      </c>
      <c r="CK1003" s="62">
        <v>-0.9</v>
      </c>
      <c r="CL1003" s="63">
        <f t="shared" si="831"/>
        <v>-2.8233079758450317</v>
      </c>
      <c r="CM1003" s="62">
        <v>0</v>
      </c>
      <c r="CN1003" t="s">
        <v>2082</v>
      </c>
      <c r="CO1003" t="s">
        <v>1180</v>
      </c>
      <c r="CP1003" t="s">
        <v>3134</v>
      </c>
      <c r="CQ1003" t="s">
        <v>2400</v>
      </c>
      <c r="CR1003">
        <v>69</v>
      </c>
      <c r="CS1003">
        <v>194</v>
      </c>
      <c r="CT1003">
        <v>22</v>
      </c>
      <c r="CU1003" t="s">
        <v>3401</v>
      </c>
      <c r="CZ1003" s="72">
        <v>600000</v>
      </c>
      <c r="DA1003">
        <v>0</v>
      </c>
    </row>
    <row r="1004" spans="1:105" s="18" customFormat="1" x14ac:dyDescent="0.2">
      <c r="A1004" s="38" t="s">
        <v>2452</v>
      </c>
      <c r="B1004" t="s">
        <v>971</v>
      </c>
      <c r="C1004" t="s">
        <v>971</v>
      </c>
      <c r="D1004" t="s">
        <v>965</v>
      </c>
      <c r="E1004" t="str">
        <f t="shared" si="827"/>
        <v xml:space="preserve">Gratton, Josh </v>
      </c>
      <c r="F1004" t="s">
        <v>134</v>
      </c>
      <c r="G1004" t="s">
        <v>1540</v>
      </c>
      <c r="H1004">
        <v>52</v>
      </c>
      <c r="I1004">
        <v>1</v>
      </c>
      <c r="J1004">
        <v>1</v>
      </c>
      <c r="K1004">
        <f>I1004+J1004</f>
        <v>2</v>
      </c>
      <c r="L1004">
        <v>-9</v>
      </c>
      <c r="M1004">
        <v>188</v>
      </c>
      <c r="N1004">
        <v>29</v>
      </c>
      <c r="O1004" s="4">
        <f t="shared" si="828"/>
        <v>3.4482758620689655E-2</v>
      </c>
      <c r="P1004">
        <v>466</v>
      </c>
      <c r="Q1004">
        <v>0</v>
      </c>
      <c r="R1004">
        <v>0</v>
      </c>
      <c r="S1004">
        <v>0</v>
      </c>
      <c r="T1004">
        <v>1</v>
      </c>
      <c r="U1004" s="4">
        <f t="shared" si="829"/>
        <v>0</v>
      </c>
      <c r="V1004" s="40">
        <v>0</v>
      </c>
      <c r="W1004">
        <v>0</v>
      </c>
      <c r="X1004">
        <v>0</v>
      </c>
      <c r="Y1004">
        <v>0</v>
      </c>
      <c r="Z1004">
        <v>0</v>
      </c>
      <c r="AA1004">
        <f>I1004-W1004-Y1004</f>
        <v>1</v>
      </c>
      <c r="AB1004">
        <f>J1004-X1004-Z1004</f>
        <v>1</v>
      </c>
      <c r="AC1004" s="9">
        <f t="shared" si="804"/>
        <v>0</v>
      </c>
      <c r="AD1004" s="9">
        <f t="shared" si="805"/>
        <v>0</v>
      </c>
      <c r="AE1004" s="9">
        <f t="shared" si="806"/>
        <v>0</v>
      </c>
      <c r="AF1004" s="9">
        <f t="shared" si="807"/>
        <v>0</v>
      </c>
      <c r="AG1004" s="9">
        <f t="shared" si="808"/>
        <v>4.0590821964144777</v>
      </c>
      <c r="AH1004" s="9">
        <f t="shared" si="809"/>
        <v>4.0590821964144777</v>
      </c>
      <c r="AI1004" s="6">
        <f t="shared" si="810"/>
        <v>1.2177246589243433</v>
      </c>
      <c r="AJ1004" s="6">
        <f t="shared" si="811"/>
        <v>0</v>
      </c>
      <c r="AK1004" s="6">
        <f t="shared" si="812"/>
        <v>0</v>
      </c>
      <c r="AL1004" s="6">
        <f t="shared" si="813"/>
        <v>3.2472657571315819</v>
      </c>
      <c r="AM1004" s="6">
        <f t="shared" si="814"/>
        <v>0</v>
      </c>
      <c r="AN1004" s="6">
        <f t="shared" si="815"/>
        <v>48</v>
      </c>
      <c r="AO1004" s="32">
        <v>295.63333333333333</v>
      </c>
      <c r="AP1004" s="32">
        <v>10.333333333333334</v>
      </c>
      <c r="AQ1004" s="32">
        <v>1.25</v>
      </c>
      <c r="AR1004" s="32">
        <v>307.21666666666664</v>
      </c>
      <c r="AS1004" s="40">
        <v>1</v>
      </c>
      <c r="AT1004" s="40">
        <v>55</v>
      </c>
      <c r="AU1004" s="40">
        <v>15</v>
      </c>
      <c r="AV1004" s="40">
        <v>12</v>
      </c>
      <c r="AW1004" s="40">
        <v>6</v>
      </c>
      <c r="AX1004" s="9">
        <f t="shared" si="816"/>
        <v>0.19530190419356591</v>
      </c>
      <c r="AY1004" s="9">
        <f t="shared" si="817"/>
        <v>10.741604730646126</v>
      </c>
      <c r="AZ1004" s="9">
        <f t="shared" si="818"/>
        <v>2.9295285629034886</v>
      </c>
      <c r="BA1004" s="9">
        <f t="shared" si="819"/>
        <v>2.3436228503227907</v>
      </c>
      <c r="BB1004" s="9">
        <f t="shared" si="820"/>
        <v>1.1718114251613954</v>
      </c>
      <c r="BC1004" s="9">
        <f t="shared" si="821"/>
        <v>5.68525641025641</v>
      </c>
      <c r="BD1004" s="9">
        <f t="shared" si="822"/>
        <v>2.403846153846154E-2</v>
      </c>
      <c r="BE1004" s="9">
        <f t="shared" si="823"/>
        <v>0.19871794871794873</v>
      </c>
      <c r="BF1004" s="3">
        <v>6</v>
      </c>
      <c r="BG1004" s="3">
        <v>0</v>
      </c>
      <c r="BH1004" s="3">
        <v>0</v>
      </c>
      <c r="BI1004" s="3">
        <v>6</v>
      </c>
      <c r="BJ1004" s="3">
        <v>16</v>
      </c>
      <c r="BK1004" s="3">
        <v>0</v>
      </c>
      <c r="BL1004" s="3">
        <v>1</v>
      </c>
      <c r="BM1004" s="3">
        <v>17</v>
      </c>
      <c r="BN1004" s="34">
        <f t="shared" si="832"/>
        <v>-18.006352930194399</v>
      </c>
      <c r="BO1004" s="34">
        <f t="shared" si="833"/>
        <v>-117.22250049494536</v>
      </c>
      <c r="BP1004" s="34">
        <v>-4.4045613415678782</v>
      </c>
      <c r="BQ1004" s="34">
        <v>-0.55601451349210163</v>
      </c>
      <c r="BR1004" s="34">
        <v>1.0701176135615749E-2</v>
      </c>
      <c r="BS1004" s="34">
        <v>-1.6532762301168701E-2</v>
      </c>
      <c r="BT1004" s="34">
        <v>0</v>
      </c>
      <c r="BU1004" s="34">
        <f t="shared" si="834"/>
        <v>-4.9664074412255328</v>
      </c>
      <c r="BV1004" s="34">
        <f t="shared" si="835"/>
        <v>-32.331627675748059</v>
      </c>
      <c r="BW1004" s="34">
        <v>2.1411826924508333</v>
      </c>
      <c r="BX1004" s="34">
        <v>5.2036613962727851E-2</v>
      </c>
      <c r="BY1004" s="34">
        <v>-0.8157048480818907</v>
      </c>
      <c r="BZ1004" s="34">
        <v>-14.417459947300538</v>
      </c>
      <c r="CA1004" s="34">
        <f t="shared" si="836"/>
        <v>-13.039945488968867</v>
      </c>
      <c r="CB1004" s="34">
        <f t="shared" si="837"/>
        <v>-84.890872819197313</v>
      </c>
      <c r="CC1004" s="15">
        <v>6</v>
      </c>
      <c r="CD1004" s="7">
        <v>165000</v>
      </c>
      <c r="CE1004" s="68">
        <f t="shared" si="824"/>
        <v>165000</v>
      </c>
      <c r="CF1004" s="9">
        <v>8</v>
      </c>
      <c r="CG1004" s="9">
        <v>7.9</v>
      </c>
      <c r="CH1004" s="9">
        <v>-6.5</v>
      </c>
      <c r="CI1004" s="9">
        <v>-3.1</v>
      </c>
      <c r="CJ1004" s="9">
        <f t="shared" si="830"/>
        <v>-19.44792973651192</v>
      </c>
      <c r="CK1004" s="9">
        <v>-0.6</v>
      </c>
      <c r="CL1004" s="9">
        <f t="shared" si="831"/>
        <v>-3.7641154328732749</v>
      </c>
      <c r="CM1004" s="9">
        <v>-3.8</v>
      </c>
      <c r="CN1004" t="s">
        <v>40</v>
      </c>
      <c r="CO1004" t="s">
        <v>1601</v>
      </c>
      <c r="CP1004" t="s">
        <v>2427</v>
      </c>
      <c r="CQ1004" t="s">
        <v>2400</v>
      </c>
      <c r="CR1004">
        <v>74</v>
      </c>
      <c r="CS1004">
        <v>214</v>
      </c>
      <c r="CT1004">
        <v>24</v>
      </c>
      <c r="CU1004" t="s">
        <v>3402</v>
      </c>
      <c r="CV1004" t="s">
        <v>3090</v>
      </c>
      <c r="CW1004">
        <v>0</v>
      </c>
      <c r="CX1004">
        <v>0</v>
      </c>
      <c r="CY1004">
        <v>0</v>
      </c>
      <c r="CZ1004" s="70"/>
      <c r="DA1004">
        <v>0</v>
      </c>
    </row>
    <row r="1005" spans="1:105" x14ac:dyDescent="0.2">
      <c r="A1005" s="44" t="s">
        <v>2372</v>
      </c>
      <c r="B1005" s="43" t="s">
        <v>971</v>
      </c>
      <c r="C1005" s="43" t="s">
        <v>971</v>
      </c>
      <c r="D1005" s="42" t="s">
        <v>965</v>
      </c>
      <c r="E1005" s="42" t="str">
        <f t="shared" si="827"/>
        <v xml:space="preserve">Gratton, Josh </v>
      </c>
      <c r="F1005" s="42" t="s">
        <v>134</v>
      </c>
      <c r="G1005" s="45" t="s">
        <v>1540</v>
      </c>
      <c r="H1005" s="43">
        <v>1</v>
      </c>
      <c r="I1005" s="64">
        <v>0</v>
      </c>
      <c r="J1005" s="64">
        <v>0</v>
      </c>
      <c r="K1005" s="64">
        <v>0</v>
      </c>
      <c r="L1005" s="43">
        <v>1</v>
      </c>
      <c r="M1005">
        <v>5</v>
      </c>
      <c r="N1005">
        <v>0</v>
      </c>
      <c r="O1005" s="4">
        <f t="shared" si="828"/>
        <v>0</v>
      </c>
      <c r="Q1005">
        <v>0</v>
      </c>
      <c r="R1005">
        <v>0</v>
      </c>
      <c r="S1005">
        <v>0</v>
      </c>
      <c r="T1005">
        <v>0</v>
      </c>
      <c r="U1005" s="4">
        <f t="shared" si="829"/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s="9">
        <f t="shared" si="804"/>
        <v>0</v>
      </c>
      <c r="AD1005" s="9">
        <f t="shared" si="805"/>
        <v>0</v>
      </c>
      <c r="AE1005" s="9">
        <f t="shared" si="806"/>
        <v>0</v>
      </c>
      <c r="AF1005" s="9">
        <f t="shared" si="807"/>
        <v>0</v>
      </c>
      <c r="AG1005" s="9">
        <f t="shared" si="808"/>
        <v>0</v>
      </c>
      <c r="AH1005" s="9">
        <f t="shared" si="809"/>
        <v>0</v>
      </c>
      <c r="AI1005" s="58">
        <f t="shared" si="810"/>
        <v>6.2068965517241388</v>
      </c>
      <c r="AJ1005" s="58">
        <f t="shared" si="811"/>
        <v>0</v>
      </c>
      <c r="AK1005" s="58">
        <f t="shared" si="812"/>
        <v>0</v>
      </c>
      <c r="AL1005" s="58">
        <f t="shared" si="813"/>
        <v>0</v>
      </c>
      <c r="AM1005" s="58">
        <f t="shared" si="814"/>
        <v>0</v>
      </c>
      <c r="AN1005" s="58">
        <f t="shared" si="815"/>
        <v>0</v>
      </c>
      <c r="AO1005" s="56">
        <v>9.6666666666666661</v>
      </c>
      <c r="AP1005" s="56">
        <v>0</v>
      </c>
      <c r="AQ1005" s="56">
        <v>0</v>
      </c>
      <c r="AR1005" s="57">
        <f>SUM(AO1005:AQ1005)</f>
        <v>9.6666666666666661</v>
      </c>
      <c r="AS1005">
        <v>0</v>
      </c>
      <c r="AT1005">
        <v>4</v>
      </c>
      <c r="AU1005">
        <v>1</v>
      </c>
      <c r="AV1005">
        <v>0</v>
      </c>
      <c r="AW1005">
        <v>0</v>
      </c>
      <c r="AX1005" s="9">
        <f t="shared" si="816"/>
        <v>0</v>
      </c>
      <c r="AY1005" s="9">
        <f t="shared" si="817"/>
        <v>24.827586206896555</v>
      </c>
      <c r="AZ1005" s="9">
        <f t="shared" si="818"/>
        <v>6.2068965517241388</v>
      </c>
      <c r="BA1005" s="9">
        <f t="shared" si="819"/>
        <v>0</v>
      </c>
      <c r="BB1005" s="9">
        <f t="shared" si="820"/>
        <v>0</v>
      </c>
      <c r="BC1005" s="33">
        <f t="shared" si="821"/>
        <v>9.6666666666666661</v>
      </c>
      <c r="BD1005" s="33">
        <f t="shared" si="822"/>
        <v>0</v>
      </c>
      <c r="BE1005" s="33">
        <f t="shared" si="823"/>
        <v>0</v>
      </c>
      <c r="BF1005" s="42">
        <f>BI1005-BG1005-BH1005</f>
        <v>1</v>
      </c>
      <c r="BG1005" s="43">
        <v>0</v>
      </c>
      <c r="BH1005" s="43">
        <v>0</v>
      </c>
      <c r="BI1005" s="43">
        <v>1</v>
      </c>
      <c r="BJ1005" s="42">
        <f>BM1005-BK1005-BL1005</f>
        <v>0</v>
      </c>
      <c r="BK1005" s="43">
        <v>0</v>
      </c>
      <c r="BL1005" s="43">
        <v>0</v>
      </c>
      <c r="BM1005" s="43">
        <v>0</v>
      </c>
      <c r="BN1005" s="34">
        <f t="shared" si="832"/>
        <v>-5.5643078499421073E-3</v>
      </c>
      <c r="BO1005" s="34">
        <f t="shared" si="833"/>
        <v>-1.151236106884574</v>
      </c>
      <c r="BP1005" s="33">
        <v>-0.2300747519389712</v>
      </c>
      <c r="BQ1005" s="33">
        <v>0</v>
      </c>
      <c r="BR1005" s="33">
        <v>-7.0375913378191352E-2</v>
      </c>
      <c r="BS1005" s="33">
        <v>0</v>
      </c>
      <c r="BT1005" s="33">
        <v>0</v>
      </c>
      <c r="BU1005" s="9">
        <f t="shared" si="834"/>
        <v>-0.30045066531716258</v>
      </c>
      <c r="BV1005" s="34">
        <f t="shared" si="835"/>
        <v>-62.162206617343983</v>
      </c>
      <c r="BW1005" s="33">
        <v>0.19342610887516209</v>
      </c>
      <c r="BX1005" s="33">
        <v>0</v>
      </c>
      <c r="BY1005" s="33">
        <v>0</v>
      </c>
      <c r="BZ1005" s="33">
        <v>0.10146024859205838</v>
      </c>
      <c r="CA1005" s="9">
        <f t="shared" si="836"/>
        <v>0.29488635746722047</v>
      </c>
      <c r="CB1005" s="34">
        <f t="shared" si="837"/>
        <v>61.010970510459408</v>
      </c>
      <c r="CE1005" s="68">
        <f t="shared" si="824"/>
        <v>165000</v>
      </c>
      <c r="CF1005" s="62">
        <v>0.3</v>
      </c>
      <c r="CG1005" s="62">
        <v>0.3</v>
      </c>
      <c r="CH1005" s="62">
        <v>1</v>
      </c>
      <c r="CI1005" s="62">
        <v>-0.1</v>
      </c>
      <c r="CJ1005" s="63">
        <f t="shared" si="830"/>
        <v>-20.689655172413797</v>
      </c>
      <c r="CK1005" s="62">
        <v>0.2</v>
      </c>
      <c r="CL1005" s="63">
        <f t="shared" si="831"/>
        <v>41.379310344827594</v>
      </c>
      <c r="CM1005" s="62">
        <v>0.1</v>
      </c>
      <c r="CN1005" t="s">
        <v>2087</v>
      </c>
      <c r="CO1005" t="s">
        <v>1601</v>
      </c>
      <c r="CP1005" t="s">
        <v>2427</v>
      </c>
      <c r="CQ1005" t="s">
        <v>2400</v>
      </c>
      <c r="CR1005">
        <v>74</v>
      </c>
      <c r="CS1005">
        <v>214</v>
      </c>
      <c r="CT1005">
        <v>24</v>
      </c>
      <c r="CU1005" t="s">
        <v>3402</v>
      </c>
      <c r="CZ1005" s="72">
        <v>550000</v>
      </c>
      <c r="DA1005">
        <v>0</v>
      </c>
    </row>
    <row r="1006" spans="1:105" x14ac:dyDescent="0.2">
      <c r="A1006" s="38" t="s">
        <v>2452</v>
      </c>
      <c r="B1006" t="s">
        <v>959</v>
      </c>
      <c r="C1006" t="s">
        <v>965</v>
      </c>
      <c r="D1006" s="82" t="s">
        <v>965</v>
      </c>
      <c r="E1006" t="str">
        <f t="shared" si="827"/>
        <v xml:space="preserve">Langfeld, Josh </v>
      </c>
      <c r="F1006" t="s">
        <v>275</v>
      </c>
      <c r="G1006" t="s">
        <v>1528</v>
      </c>
      <c r="H1006">
        <v>33</v>
      </c>
      <c r="I1006">
        <v>0</v>
      </c>
      <c r="J1006">
        <v>2</v>
      </c>
      <c r="K1006">
        <f>I1006+J1006</f>
        <v>2</v>
      </c>
      <c r="L1006">
        <v>2</v>
      </c>
      <c r="M1006">
        <v>12</v>
      </c>
      <c r="N1006">
        <v>37</v>
      </c>
      <c r="O1006" s="4">
        <f t="shared" si="828"/>
        <v>0</v>
      </c>
      <c r="P1006">
        <v>296</v>
      </c>
      <c r="Q1006">
        <v>0</v>
      </c>
      <c r="R1006">
        <v>0</v>
      </c>
      <c r="S1006">
        <v>1</v>
      </c>
      <c r="T1006">
        <v>0</v>
      </c>
      <c r="U1006" s="4">
        <f t="shared" si="829"/>
        <v>1</v>
      </c>
      <c r="V1006" s="40">
        <v>0</v>
      </c>
      <c r="W1006">
        <v>0</v>
      </c>
      <c r="X1006">
        <v>0</v>
      </c>
      <c r="Y1006">
        <v>0</v>
      </c>
      <c r="Z1006">
        <v>0</v>
      </c>
      <c r="AA1006">
        <f>I1006-W1006-Y1006</f>
        <v>0</v>
      </c>
      <c r="AB1006">
        <f>J1006-X1006-Z1006</f>
        <v>2</v>
      </c>
      <c r="AC1006" s="9">
        <f t="shared" si="804"/>
        <v>0</v>
      </c>
      <c r="AD1006" s="9">
        <f t="shared" si="805"/>
        <v>0</v>
      </c>
      <c r="AE1006" s="9">
        <f t="shared" si="806"/>
        <v>0</v>
      </c>
      <c r="AF1006" s="9">
        <f t="shared" si="807"/>
        <v>0</v>
      </c>
      <c r="AG1006" s="9">
        <f t="shared" si="808"/>
        <v>0</v>
      </c>
      <c r="AH1006" s="9">
        <f t="shared" si="809"/>
        <v>13.31484049930652</v>
      </c>
      <c r="AI1006" s="6">
        <f t="shared" si="810"/>
        <v>1.664355062413315</v>
      </c>
      <c r="AJ1006" s="6">
        <f t="shared" si="811"/>
        <v>0</v>
      </c>
      <c r="AK1006" s="6">
        <f t="shared" si="812"/>
        <v>0</v>
      </c>
      <c r="AL1006" s="6">
        <f t="shared" si="813"/>
        <v>0.9986130374479889</v>
      </c>
      <c r="AM1006" s="6">
        <f t="shared" si="814"/>
        <v>0</v>
      </c>
      <c r="AN1006" s="6">
        <f t="shared" si="815"/>
        <v>0</v>
      </c>
      <c r="AO1006" s="33">
        <v>180.25</v>
      </c>
      <c r="AP1006" s="33">
        <v>2.9333333333333336</v>
      </c>
      <c r="AQ1006" s="33">
        <v>0.13333333333333333</v>
      </c>
      <c r="AR1006" s="32">
        <v>183.31666666666666</v>
      </c>
      <c r="AS1006" s="40">
        <v>4</v>
      </c>
      <c r="AT1006" s="40">
        <v>20</v>
      </c>
      <c r="AU1006" s="40">
        <v>11</v>
      </c>
      <c r="AV1006" s="40">
        <v>3</v>
      </c>
      <c r="AW1006" s="40">
        <v>7</v>
      </c>
      <c r="AX1006" s="9">
        <f t="shared" si="816"/>
        <v>1.3092099281752887</v>
      </c>
      <c r="AY1006" s="9">
        <f t="shared" si="817"/>
        <v>6.5460496408764435</v>
      </c>
      <c r="AZ1006" s="9">
        <f t="shared" si="818"/>
        <v>3.6003273024820439</v>
      </c>
      <c r="BA1006" s="9">
        <f t="shared" si="819"/>
        <v>0.98190744613146652</v>
      </c>
      <c r="BB1006" s="9">
        <f t="shared" si="820"/>
        <v>2.2911173743067552</v>
      </c>
      <c r="BC1006" s="9">
        <f t="shared" si="821"/>
        <v>5.4621212121212119</v>
      </c>
      <c r="BD1006" s="9">
        <f t="shared" si="822"/>
        <v>4.0404040404040404E-3</v>
      </c>
      <c r="BE1006" s="9">
        <f t="shared" si="823"/>
        <v>8.8888888888888892E-2</v>
      </c>
      <c r="BF1006" s="3">
        <v>5</v>
      </c>
      <c r="BG1006" s="3">
        <v>0</v>
      </c>
      <c r="BH1006" s="3">
        <v>0</v>
      </c>
      <c r="BI1006" s="3">
        <v>5</v>
      </c>
      <c r="BJ1006" s="3">
        <v>3</v>
      </c>
      <c r="BK1006" s="3">
        <v>0</v>
      </c>
      <c r="BL1006" s="3">
        <v>0</v>
      </c>
      <c r="BM1006" s="3">
        <v>3</v>
      </c>
      <c r="BN1006" s="34">
        <f t="shared" si="832"/>
        <v>-1.5212510610811938</v>
      </c>
      <c r="BO1006" s="34">
        <f t="shared" si="833"/>
        <v>-16.596974936789096</v>
      </c>
      <c r="BP1006" s="34">
        <v>-2.7420834935723519</v>
      </c>
      <c r="BQ1006" s="34">
        <v>-0.15945184488760994</v>
      </c>
      <c r="BR1006" s="34">
        <v>4.867490040582253E-4</v>
      </c>
      <c r="BS1006" s="34">
        <v>-1.7114660977697014E-3</v>
      </c>
      <c r="BT1006" s="34">
        <v>0</v>
      </c>
      <c r="BU1006" s="34">
        <f t="shared" si="834"/>
        <v>-2.902760055553673</v>
      </c>
      <c r="BV1006" s="34">
        <f t="shared" si="835"/>
        <v>-31.669352365346008</v>
      </c>
      <c r="BW1006" s="34">
        <v>3.3753661155448089</v>
      </c>
      <c r="BX1006" s="34">
        <v>1.0352767107872132E-2</v>
      </c>
      <c r="BY1006" s="34">
        <v>1.5630311788848775E-2</v>
      </c>
      <c r="BZ1006" s="34">
        <v>-2.0198401999690505</v>
      </c>
      <c r="CA1006" s="34">
        <f t="shared" si="836"/>
        <v>1.3815089944724792</v>
      </c>
      <c r="CB1006" s="34">
        <f t="shared" si="837"/>
        <v>15.072377428556916</v>
      </c>
      <c r="CC1006" s="15">
        <v>69</v>
      </c>
      <c r="CD1006" s="7">
        <v>165000</v>
      </c>
      <c r="CE1006" s="68">
        <f t="shared" si="824"/>
        <v>165000</v>
      </c>
      <c r="CF1006" s="9">
        <v>4</v>
      </c>
      <c r="CG1006" s="9">
        <v>3.8</v>
      </c>
      <c r="CH1006" s="9">
        <v>0.8</v>
      </c>
      <c r="CI1006" s="9">
        <v>-1.3</v>
      </c>
      <c r="CJ1006" s="9">
        <f t="shared" si="830"/>
        <v>-13.949745148886704</v>
      </c>
      <c r="CK1006" s="9">
        <v>0.6</v>
      </c>
      <c r="CL1006" s="9">
        <f t="shared" si="831"/>
        <v>6.4383439148707859</v>
      </c>
      <c r="CM1006" s="9">
        <v>-0.7</v>
      </c>
      <c r="CN1006" t="s">
        <v>2234</v>
      </c>
      <c r="CO1006" t="s">
        <v>2712</v>
      </c>
      <c r="CP1006" t="s">
        <v>2413</v>
      </c>
      <c r="CQ1006" t="s">
        <v>2414</v>
      </c>
      <c r="CR1006">
        <v>75</v>
      </c>
      <c r="CS1006">
        <v>215</v>
      </c>
      <c r="CT1006">
        <v>15</v>
      </c>
      <c r="CU1006" t="s">
        <v>3401</v>
      </c>
      <c r="CV1006" t="s">
        <v>2382</v>
      </c>
      <c r="CW1006">
        <v>0</v>
      </c>
      <c r="CX1006">
        <v>0</v>
      </c>
      <c r="CY1006">
        <v>0</v>
      </c>
      <c r="CZ1006" s="70"/>
      <c r="DA1006">
        <v>0</v>
      </c>
    </row>
    <row r="1007" spans="1:105" x14ac:dyDescent="0.2">
      <c r="A1007" s="44" t="s">
        <v>2372</v>
      </c>
      <c r="B1007" s="43" t="s">
        <v>959</v>
      </c>
      <c r="C1007" s="43" t="s">
        <v>965</v>
      </c>
      <c r="D1007" s="82" t="s">
        <v>965</v>
      </c>
      <c r="E1007" s="42" t="str">
        <f t="shared" si="827"/>
        <v xml:space="preserve">Langfeld, Josh </v>
      </c>
      <c r="F1007" s="42" t="s">
        <v>275</v>
      </c>
      <c r="G1007" s="45" t="s">
        <v>2381</v>
      </c>
      <c r="H1007" s="43">
        <v>2</v>
      </c>
      <c r="I1007" s="64">
        <v>0</v>
      </c>
      <c r="J1007" s="64">
        <v>0</v>
      </c>
      <c r="K1007" s="64">
        <v>0</v>
      </c>
      <c r="L1007" s="43">
        <v>0</v>
      </c>
      <c r="M1007">
        <v>0</v>
      </c>
      <c r="N1007">
        <v>5</v>
      </c>
      <c r="O1007" s="4">
        <f t="shared" si="828"/>
        <v>0</v>
      </c>
      <c r="Q1007">
        <v>0</v>
      </c>
      <c r="R1007">
        <v>0</v>
      </c>
      <c r="S1007">
        <v>0</v>
      </c>
      <c r="T1007">
        <v>0</v>
      </c>
      <c r="U1007" s="4">
        <f t="shared" si="829"/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s="9">
        <f t="shared" si="804"/>
        <v>0</v>
      </c>
      <c r="AD1007" s="9">
        <f t="shared" si="805"/>
        <v>0</v>
      </c>
      <c r="AE1007" s="9">
        <f t="shared" si="806"/>
        <v>0</v>
      </c>
      <c r="AF1007" s="9">
        <f t="shared" si="807"/>
        <v>0</v>
      </c>
      <c r="AG1007" s="9">
        <f t="shared" si="808"/>
        <v>0</v>
      </c>
      <c r="AH1007" s="9">
        <f t="shared" si="809"/>
        <v>0</v>
      </c>
      <c r="AI1007" s="58">
        <f t="shared" si="810"/>
        <v>0</v>
      </c>
      <c r="AJ1007" s="58">
        <f t="shared" si="811"/>
        <v>0</v>
      </c>
      <c r="AK1007" s="58">
        <f t="shared" si="812"/>
        <v>0</v>
      </c>
      <c r="AL1007" s="58">
        <f t="shared" si="813"/>
        <v>0</v>
      </c>
      <c r="AM1007" s="58">
        <f t="shared" si="814"/>
        <v>0</v>
      </c>
      <c r="AN1007" s="58">
        <f t="shared" si="815"/>
        <v>0</v>
      </c>
      <c r="AO1007" s="56">
        <v>19.566666666666666</v>
      </c>
      <c r="AP1007" s="56">
        <v>1.6666666666666666E-2</v>
      </c>
      <c r="AQ1007" s="56">
        <v>0</v>
      </c>
      <c r="AR1007" s="57">
        <f>SUM(AO1007:AQ1007)</f>
        <v>19.583333333333332</v>
      </c>
      <c r="AS1007">
        <v>0</v>
      </c>
      <c r="AT1007">
        <v>2</v>
      </c>
      <c r="AU1007">
        <v>1</v>
      </c>
      <c r="AV1007">
        <v>0</v>
      </c>
      <c r="AW1007">
        <v>0</v>
      </c>
      <c r="AX1007" s="9">
        <f t="shared" si="816"/>
        <v>0</v>
      </c>
      <c r="AY1007" s="9">
        <f t="shared" si="817"/>
        <v>6.127659574468086</v>
      </c>
      <c r="AZ1007" s="9">
        <f t="shared" si="818"/>
        <v>3.063829787234043</v>
      </c>
      <c r="BA1007" s="9">
        <f t="shared" si="819"/>
        <v>0</v>
      </c>
      <c r="BB1007" s="9">
        <f t="shared" si="820"/>
        <v>0</v>
      </c>
      <c r="BC1007" s="33">
        <f t="shared" si="821"/>
        <v>9.7833333333333332</v>
      </c>
      <c r="BD1007" s="33">
        <f t="shared" si="822"/>
        <v>0</v>
      </c>
      <c r="BE1007" s="33">
        <f t="shared" si="823"/>
        <v>8.3333333333333332E-3</v>
      </c>
      <c r="BF1007" s="42">
        <f>BI1007-BG1007-BH1007</f>
        <v>0</v>
      </c>
      <c r="BG1007" s="43">
        <v>0</v>
      </c>
      <c r="BH1007" s="43">
        <v>0</v>
      </c>
      <c r="BI1007" s="43">
        <v>0</v>
      </c>
      <c r="BJ1007" s="42">
        <f>BM1007-BK1007-BL1007</f>
        <v>0</v>
      </c>
      <c r="BK1007" s="43">
        <v>0</v>
      </c>
      <c r="BL1007" s="43">
        <v>0</v>
      </c>
      <c r="BM1007" s="43">
        <v>0</v>
      </c>
      <c r="BN1007" s="34">
        <f t="shared" si="832"/>
        <v>0.39428344998507847</v>
      </c>
      <c r="BO1007" s="34">
        <f t="shared" si="833"/>
        <v>40.26724595592291</v>
      </c>
      <c r="BP1007" s="33">
        <v>-0.49223520963181894</v>
      </c>
      <c r="BQ1007" s="33">
        <v>-8.9737218310434518E-4</v>
      </c>
      <c r="BR1007" s="33">
        <v>0.23437894947612864</v>
      </c>
      <c r="BS1007" s="33">
        <v>0</v>
      </c>
      <c r="BT1007" s="33">
        <v>0</v>
      </c>
      <c r="BU1007" s="9">
        <f t="shared" si="834"/>
        <v>-0.25875363233879467</v>
      </c>
      <c r="BV1007" s="34">
        <f t="shared" si="835"/>
        <v>-26.425902877153501</v>
      </c>
      <c r="BW1007" s="33">
        <v>0.43084312625244336</v>
      </c>
      <c r="BX1007" s="33">
        <v>5.5884448577418174E-5</v>
      </c>
      <c r="BY1007" s="33">
        <v>0</v>
      </c>
      <c r="BZ1007" s="33">
        <v>0.2221380716228524</v>
      </c>
      <c r="CA1007" s="9">
        <f t="shared" si="836"/>
        <v>0.65303708232387314</v>
      </c>
      <c r="CB1007" s="34">
        <f t="shared" si="837"/>
        <v>66.693148833076407</v>
      </c>
      <c r="CE1007" s="68">
        <f t="shared" si="824"/>
        <v>165000</v>
      </c>
      <c r="CF1007" s="62">
        <v>0.2</v>
      </c>
      <c r="CG1007" s="62">
        <v>0.1</v>
      </c>
      <c r="CH1007" s="62">
        <v>0</v>
      </c>
      <c r="CI1007" s="62">
        <v>-0.1</v>
      </c>
      <c r="CJ1007" s="63">
        <f t="shared" si="830"/>
        <v>-10.204081632653061</v>
      </c>
      <c r="CK1007" s="62">
        <v>0</v>
      </c>
      <c r="CL1007" s="63">
        <f t="shared" si="831"/>
        <v>0</v>
      </c>
      <c r="CM1007" s="62">
        <v>-0.1</v>
      </c>
      <c r="CN1007" t="s">
        <v>2088</v>
      </c>
      <c r="CO1007" t="s">
        <v>2712</v>
      </c>
      <c r="CP1007" t="s">
        <v>2413</v>
      </c>
      <c r="CQ1007" t="s">
        <v>2414</v>
      </c>
      <c r="CR1007">
        <v>75</v>
      </c>
      <c r="CS1007">
        <v>215</v>
      </c>
      <c r="CT1007">
        <v>15</v>
      </c>
      <c r="CU1007" t="s">
        <v>3401</v>
      </c>
      <c r="CZ1007" s="72">
        <v>500000</v>
      </c>
      <c r="DA1007">
        <v>0</v>
      </c>
    </row>
    <row r="1008" spans="1:105" x14ac:dyDescent="0.2">
      <c r="A1008" s="38" t="s">
        <v>2452</v>
      </c>
      <c r="B1008" t="s">
        <v>965</v>
      </c>
      <c r="C1008" t="s">
        <v>965</v>
      </c>
      <c r="D1008" s="82" t="s">
        <v>965</v>
      </c>
      <c r="E1008" t="str">
        <f t="shared" si="827"/>
        <v xml:space="preserve">Klein, Kevin </v>
      </c>
      <c r="F1008" t="s">
        <v>241</v>
      </c>
      <c r="G1008" t="s">
        <v>1524</v>
      </c>
      <c r="H1008">
        <v>3</v>
      </c>
      <c r="I1008">
        <v>1</v>
      </c>
      <c r="J1008">
        <v>0</v>
      </c>
      <c r="K1008">
        <f>I1008+J1008</f>
        <v>1</v>
      </c>
      <c r="L1008">
        <v>3</v>
      </c>
      <c r="M1008">
        <v>0</v>
      </c>
      <c r="N1008">
        <v>2</v>
      </c>
      <c r="O1008" s="4">
        <f t="shared" si="828"/>
        <v>0.5</v>
      </c>
      <c r="P1008">
        <v>67</v>
      </c>
      <c r="Q1008">
        <v>0</v>
      </c>
      <c r="R1008">
        <v>0</v>
      </c>
      <c r="S1008">
        <v>0</v>
      </c>
      <c r="T1008">
        <v>0</v>
      </c>
      <c r="U1008" s="4">
        <f t="shared" si="829"/>
        <v>0</v>
      </c>
      <c r="V1008" s="40">
        <v>0</v>
      </c>
      <c r="W1008">
        <v>0</v>
      </c>
      <c r="X1008">
        <v>0</v>
      </c>
      <c r="Y1008">
        <v>0</v>
      </c>
      <c r="Z1008">
        <v>0</v>
      </c>
      <c r="AA1008">
        <f>I1008-W1008-Y1008</f>
        <v>1</v>
      </c>
      <c r="AB1008">
        <f>J1008-X1008-Z1008</f>
        <v>0</v>
      </c>
      <c r="AC1008" s="9">
        <f t="shared" si="804"/>
        <v>0</v>
      </c>
      <c r="AD1008" s="9">
        <f t="shared" si="805"/>
        <v>0</v>
      </c>
      <c r="AE1008" s="9">
        <f t="shared" si="806"/>
        <v>0</v>
      </c>
      <c r="AF1008" s="9">
        <f t="shared" si="807"/>
        <v>0</v>
      </c>
      <c r="AG1008" s="9">
        <f t="shared" si="808"/>
        <v>26.460859977949283</v>
      </c>
      <c r="AH1008" s="9">
        <f t="shared" si="809"/>
        <v>0</v>
      </c>
      <c r="AI1008" s="6">
        <f t="shared" si="810"/>
        <v>3.9691289966923922</v>
      </c>
      <c r="AJ1008" s="6">
        <f t="shared" si="811"/>
        <v>0</v>
      </c>
      <c r="AK1008" s="6">
        <f t="shared" si="812"/>
        <v>0</v>
      </c>
      <c r="AL1008" s="6">
        <f t="shared" si="813"/>
        <v>0</v>
      </c>
      <c r="AM1008" s="6">
        <f t="shared" si="814"/>
        <v>0</v>
      </c>
      <c r="AN1008" s="6">
        <f t="shared" si="815"/>
        <v>0</v>
      </c>
      <c r="AO1008" s="32">
        <v>45.35</v>
      </c>
      <c r="AP1008" s="32">
        <v>0.45</v>
      </c>
      <c r="AQ1008" s="32">
        <v>4.0333333333333332</v>
      </c>
      <c r="AR1008" s="32">
        <v>49.833333333333336</v>
      </c>
      <c r="AS1008" s="40">
        <v>6</v>
      </c>
      <c r="AT1008" s="40">
        <v>3</v>
      </c>
      <c r="AU1008" s="40">
        <v>0</v>
      </c>
      <c r="AV1008" s="40">
        <v>0</v>
      </c>
      <c r="AW1008" s="40">
        <v>0</v>
      </c>
      <c r="AX1008" s="9">
        <f t="shared" si="816"/>
        <v>7.2240802675585281</v>
      </c>
      <c r="AY1008" s="9">
        <f t="shared" si="817"/>
        <v>3.612040133779264</v>
      </c>
      <c r="AZ1008" s="9">
        <f t="shared" si="818"/>
        <v>0</v>
      </c>
      <c r="BA1008" s="9">
        <f t="shared" si="819"/>
        <v>0</v>
      </c>
      <c r="BB1008" s="9">
        <f t="shared" si="820"/>
        <v>0</v>
      </c>
      <c r="BC1008" s="9">
        <f t="shared" si="821"/>
        <v>15.116666666666667</v>
      </c>
      <c r="BD1008" s="9">
        <f t="shared" si="822"/>
        <v>1.3444444444444443</v>
      </c>
      <c r="BE1008" s="9">
        <f t="shared" si="823"/>
        <v>0.15</v>
      </c>
      <c r="BF1008" s="3">
        <v>3</v>
      </c>
      <c r="BG1008" s="3">
        <v>0</v>
      </c>
      <c r="BH1008" s="3">
        <v>0</v>
      </c>
      <c r="BI1008" s="3">
        <v>3</v>
      </c>
      <c r="BJ1008" s="3">
        <v>0</v>
      </c>
      <c r="BK1008" s="3">
        <v>0</v>
      </c>
      <c r="BL1008" s="3">
        <v>0</v>
      </c>
      <c r="BM1008" s="3">
        <v>0</v>
      </c>
      <c r="BN1008" s="34">
        <f t="shared" si="832"/>
        <v>4.7264275062555452</v>
      </c>
      <c r="BO1008" s="34">
        <f t="shared" si="833"/>
        <v>189.6893982443697</v>
      </c>
      <c r="BP1008" s="34">
        <v>1.6974931248789149</v>
      </c>
      <c r="BQ1008" s="34">
        <v>-1.498319051518065E-2</v>
      </c>
      <c r="BR1008" s="34">
        <v>-1.5797014636910869E-2</v>
      </c>
      <c r="BS1008" s="34">
        <v>-9.849893074012555E-3</v>
      </c>
      <c r="BT1008" s="34">
        <v>0</v>
      </c>
      <c r="BU1008" s="34">
        <f t="shared" si="834"/>
        <v>1.6568630266528108</v>
      </c>
      <c r="BV1008" s="34">
        <f t="shared" si="835"/>
        <v>66.496174982721513</v>
      </c>
      <c r="BW1008" s="34">
        <v>2.1140460533661756</v>
      </c>
      <c r="BX1008" s="34">
        <v>9.7350862638493404E-3</v>
      </c>
      <c r="BY1008" s="34">
        <v>0.44115235396713842</v>
      </c>
      <c r="BZ1008" s="34">
        <v>0.50463098600557055</v>
      </c>
      <c r="CA1008" s="34">
        <f t="shared" si="836"/>
        <v>3.0695644796027342</v>
      </c>
      <c r="CB1008" s="34">
        <f t="shared" si="837"/>
        <v>123.1932232616482</v>
      </c>
      <c r="CE1008" s="68">
        <f t="shared" si="824"/>
        <v>165000</v>
      </c>
      <c r="CF1008" s="9">
        <v>0.7</v>
      </c>
      <c r="CG1008" s="9">
        <v>0.8</v>
      </c>
      <c r="CH1008" s="9">
        <v>2.7</v>
      </c>
      <c r="CI1008" s="9">
        <v>0.3</v>
      </c>
      <c r="CJ1008" s="9">
        <f t="shared" si="830"/>
        <v>11.046333231052468</v>
      </c>
      <c r="CK1008" s="9">
        <v>0.7</v>
      </c>
      <c r="CL1008" s="9">
        <f t="shared" si="831"/>
        <v>25.774777539122425</v>
      </c>
      <c r="CM1008" s="9">
        <v>1</v>
      </c>
      <c r="CN1008" t="s">
        <v>61</v>
      </c>
      <c r="CO1008" t="s">
        <v>3641</v>
      </c>
      <c r="CP1008" t="s">
        <v>2427</v>
      </c>
      <c r="CQ1008" t="s">
        <v>2400</v>
      </c>
      <c r="CR1008">
        <v>73</v>
      </c>
      <c r="CS1008">
        <v>195</v>
      </c>
      <c r="CU1008" t="s">
        <v>3401</v>
      </c>
      <c r="CV1008" t="s">
        <v>3090</v>
      </c>
      <c r="CW1008">
        <v>0</v>
      </c>
      <c r="CX1008">
        <v>0</v>
      </c>
      <c r="CY1008">
        <v>0</v>
      </c>
      <c r="CZ1008" s="70"/>
      <c r="DA1008">
        <v>0</v>
      </c>
    </row>
    <row r="1009" spans="1:105" x14ac:dyDescent="0.2">
      <c r="A1009" s="44" t="s">
        <v>2372</v>
      </c>
      <c r="B1009" s="43" t="s">
        <v>965</v>
      </c>
      <c r="C1009" s="43" t="s">
        <v>965</v>
      </c>
      <c r="D1009" s="82" t="s">
        <v>965</v>
      </c>
      <c r="E1009" s="42" t="str">
        <f t="shared" si="827"/>
        <v xml:space="preserve">Klein, Kevin </v>
      </c>
      <c r="F1009" s="42" t="s">
        <v>241</v>
      </c>
      <c r="G1009" s="45" t="s">
        <v>2374</v>
      </c>
      <c r="H1009" s="43">
        <v>13</v>
      </c>
      <c r="I1009" s="64">
        <v>0</v>
      </c>
      <c r="J1009" s="64">
        <v>2</v>
      </c>
      <c r="K1009" s="64">
        <v>2</v>
      </c>
      <c r="L1009" s="43">
        <v>-3</v>
      </c>
      <c r="M1009">
        <v>6</v>
      </c>
      <c r="N1009">
        <v>14</v>
      </c>
      <c r="O1009" s="4">
        <f t="shared" si="828"/>
        <v>0</v>
      </c>
      <c r="Q1009">
        <v>0</v>
      </c>
      <c r="R1009">
        <v>0</v>
      </c>
      <c r="S1009">
        <v>0</v>
      </c>
      <c r="T1009">
        <v>0</v>
      </c>
      <c r="U1009" s="4">
        <f t="shared" si="829"/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</v>
      </c>
      <c r="AC1009" s="9">
        <f t="shared" si="804"/>
        <v>0</v>
      </c>
      <c r="AD1009" s="9">
        <f t="shared" si="805"/>
        <v>0</v>
      </c>
      <c r="AE1009" s="9">
        <f t="shared" si="806"/>
        <v>0</v>
      </c>
      <c r="AF1009" s="9">
        <f t="shared" si="807"/>
        <v>0</v>
      </c>
      <c r="AG1009" s="9">
        <f t="shared" si="808"/>
        <v>0</v>
      </c>
      <c r="AH1009" s="9">
        <f t="shared" si="809"/>
        <v>13.777267508610793</v>
      </c>
      <c r="AI1009" s="58">
        <f t="shared" si="810"/>
        <v>1.3777267508610793</v>
      </c>
      <c r="AJ1009" s="58">
        <f t="shared" si="811"/>
        <v>0</v>
      </c>
      <c r="AK1009" s="58">
        <f t="shared" si="812"/>
        <v>0</v>
      </c>
      <c r="AL1009" s="58">
        <f t="shared" si="813"/>
        <v>2.4110218140068889</v>
      </c>
      <c r="AM1009" s="58">
        <f t="shared" si="814"/>
        <v>0</v>
      </c>
      <c r="AN1009" s="58">
        <f t="shared" si="815"/>
        <v>5.5900621118012426</v>
      </c>
      <c r="AO1009" s="56">
        <v>174.2</v>
      </c>
      <c r="AP1009" s="56">
        <v>2.2999999999999998</v>
      </c>
      <c r="AQ1009" s="56">
        <v>10.733333333333333</v>
      </c>
      <c r="AR1009" s="57">
        <f>SUM(AO1009:AQ1009)</f>
        <v>187.23333333333332</v>
      </c>
      <c r="AS1009">
        <v>15</v>
      </c>
      <c r="AT1009">
        <v>7</v>
      </c>
      <c r="AU1009">
        <v>6</v>
      </c>
      <c r="AV1009">
        <v>2</v>
      </c>
      <c r="AW1009">
        <v>2</v>
      </c>
      <c r="AX1009" s="9">
        <f t="shared" si="816"/>
        <v>4.8068363895317789</v>
      </c>
      <c r="AY1009" s="9">
        <f t="shared" si="817"/>
        <v>2.2431903151148305</v>
      </c>
      <c r="AZ1009" s="9">
        <f t="shared" si="818"/>
        <v>1.9227345558127116</v>
      </c>
      <c r="BA1009" s="9">
        <f t="shared" si="819"/>
        <v>0.64091151860423712</v>
      </c>
      <c r="BB1009" s="9">
        <f t="shared" si="820"/>
        <v>0.64091151860423712</v>
      </c>
      <c r="BC1009" s="33">
        <f t="shared" si="821"/>
        <v>13.399999999999999</v>
      </c>
      <c r="BD1009" s="33">
        <f t="shared" si="822"/>
        <v>0.82564102564102559</v>
      </c>
      <c r="BE1009" s="33">
        <f t="shared" si="823"/>
        <v>0.17692307692307691</v>
      </c>
      <c r="BF1009" s="42">
        <f>BI1009-BG1009-BH1009</f>
        <v>4</v>
      </c>
      <c r="BG1009" s="43">
        <v>0</v>
      </c>
      <c r="BH1009" s="43">
        <v>0</v>
      </c>
      <c r="BI1009" s="43">
        <v>4</v>
      </c>
      <c r="BJ1009" s="42">
        <f>BM1009-BK1009-BL1009</f>
        <v>7</v>
      </c>
      <c r="BK1009" s="43">
        <v>0</v>
      </c>
      <c r="BL1009" s="43">
        <v>1</v>
      </c>
      <c r="BM1009" s="43">
        <v>8</v>
      </c>
      <c r="BN1009" s="34">
        <f t="shared" si="832"/>
        <v>4.7587233057913929</v>
      </c>
      <c r="BO1009" s="34">
        <f t="shared" si="833"/>
        <v>50.832009675535623</v>
      </c>
      <c r="BP1009" s="33">
        <v>0.92208146380860179</v>
      </c>
      <c r="BQ1009" s="33">
        <v>-9.0883640900555424E-2</v>
      </c>
      <c r="BR1009" s="33">
        <v>-0.23592453654501769</v>
      </c>
      <c r="BS1009" s="33">
        <v>-2.7941606674969605E-2</v>
      </c>
      <c r="BT1009" s="33">
        <v>0</v>
      </c>
      <c r="BU1009" s="9">
        <f t="shared" si="834"/>
        <v>0.56733167968805909</v>
      </c>
      <c r="BV1009" s="34">
        <f t="shared" si="835"/>
        <v>6.0601568063527766</v>
      </c>
      <c r="BW1009" s="33">
        <v>3.4822057857100783</v>
      </c>
      <c r="BX1009" s="33">
        <v>5.6505090202140978E-2</v>
      </c>
      <c r="BY1009" s="33">
        <v>0.55801409607583274</v>
      </c>
      <c r="BZ1009" s="33">
        <v>9.466665411528237E-2</v>
      </c>
      <c r="CA1009" s="9">
        <f t="shared" si="836"/>
        <v>4.1913916261033339</v>
      </c>
      <c r="CB1009" s="34">
        <f t="shared" si="837"/>
        <v>44.771852869182844</v>
      </c>
      <c r="CE1009" s="68">
        <f t="shared" si="824"/>
        <v>165000</v>
      </c>
      <c r="CF1009" s="62">
        <v>2.8</v>
      </c>
      <c r="CG1009" s="62">
        <v>3.7</v>
      </c>
      <c r="CH1009" s="62">
        <v>-3.2</v>
      </c>
      <c r="CI1009" s="62">
        <v>0</v>
      </c>
      <c r="CJ1009" s="63">
        <f t="shared" si="830"/>
        <v>0</v>
      </c>
      <c r="CK1009" s="62">
        <v>-0.6</v>
      </c>
      <c r="CL1009" s="63">
        <f t="shared" si="831"/>
        <v>-5.9920106524633825</v>
      </c>
      <c r="CM1009" s="62">
        <v>-0.6</v>
      </c>
      <c r="CN1009" t="s">
        <v>2111</v>
      </c>
      <c r="CO1009" t="s">
        <v>3641</v>
      </c>
      <c r="CP1009" t="s">
        <v>2427</v>
      </c>
      <c r="CQ1009" t="s">
        <v>2400</v>
      </c>
      <c r="CR1009">
        <v>73</v>
      </c>
      <c r="CS1009">
        <v>195</v>
      </c>
      <c r="CT1009">
        <v>8</v>
      </c>
      <c r="CU1009" t="s">
        <v>3401</v>
      </c>
      <c r="CV1009" t="s">
        <v>3090</v>
      </c>
      <c r="CZ1009" s="72">
        <v>500000</v>
      </c>
      <c r="DA1009">
        <v>0</v>
      </c>
    </row>
    <row r="1010" spans="1:105" x14ac:dyDescent="0.2">
      <c r="A1010" s="38" t="s">
        <v>2452</v>
      </c>
      <c r="B1010" t="s">
        <v>965</v>
      </c>
      <c r="C1010" t="s">
        <v>965</v>
      </c>
      <c r="D1010" s="82" t="s">
        <v>965</v>
      </c>
      <c r="E1010" t="str">
        <f t="shared" si="827"/>
        <v xml:space="preserve">Erat, Martin </v>
      </c>
      <c r="F1010" t="s">
        <v>2622</v>
      </c>
      <c r="G1010" t="s">
        <v>1540</v>
      </c>
      <c r="H1010">
        <v>68</v>
      </c>
      <c r="I1010">
        <v>16</v>
      </c>
      <c r="J1010">
        <v>41</v>
      </c>
      <c r="K1010">
        <f>I1010+J1010</f>
        <v>57</v>
      </c>
      <c r="L1010">
        <v>13</v>
      </c>
      <c r="M1010">
        <v>50</v>
      </c>
      <c r="N1010">
        <v>132</v>
      </c>
      <c r="O1010" s="4">
        <f t="shared" si="828"/>
        <v>0.12121212121212122</v>
      </c>
      <c r="P1010">
        <v>1630</v>
      </c>
      <c r="Q1010">
        <v>3</v>
      </c>
      <c r="R1010">
        <v>0</v>
      </c>
      <c r="S1010">
        <v>19</v>
      </c>
      <c r="T1010">
        <v>24</v>
      </c>
      <c r="U1010" s="4">
        <f t="shared" si="829"/>
        <v>0.44186046511627908</v>
      </c>
      <c r="V1010" s="40">
        <v>1</v>
      </c>
      <c r="W1010">
        <v>5</v>
      </c>
      <c r="X1010">
        <v>13</v>
      </c>
      <c r="Y1010">
        <v>1</v>
      </c>
      <c r="Z1010">
        <v>0</v>
      </c>
      <c r="AA1010">
        <f>I1010-W1010-Y1010</f>
        <v>10</v>
      </c>
      <c r="AB1010">
        <f>J1010-X1010-Z1010</f>
        <v>28</v>
      </c>
      <c r="AC1010" s="9">
        <f t="shared" si="804"/>
        <v>5.1813471502590671</v>
      </c>
      <c r="AD1010" s="9">
        <f t="shared" si="805"/>
        <v>13.471502590673575</v>
      </c>
      <c r="AE1010" s="9">
        <f t="shared" si="806"/>
        <v>4.4876589379207186</v>
      </c>
      <c r="AF1010" s="9">
        <f t="shared" si="807"/>
        <v>0</v>
      </c>
      <c r="AG1010" s="9">
        <f t="shared" si="808"/>
        <v>12.848424283521895</v>
      </c>
      <c r="AH1010" s="9">
        <f t="shared" si="809"/>
        <v>35.975587993861303</v>
      </c>
      <c r="AI1010" s="6">
        <f t="shared" si="810"/>
        <v>3.2121060708804738</v>
      </c>
      <c r="AJ1010" s="6">
        <f t="shared" si="811"/>
        <v>5.1813471502590671</v>
      </c>
      <c r="AK1010" s="6">
        <f t="shared" si="812"/>
        <v>0.89753178758414365</v>
      </c>
      <c r="AL1010" s="6">
        <f t="shared" si="813"/>
        <v>2.3127163710339413</v>
      </c>
      <c r="AM1010" s="6">
        <f t="shared" si="814"/>
        <v>0.41450777202072536</v>
      </c>
      <c r="AN1010" s="6">
        <f t="shared" si="815"/>
        <v>5.3851907255048621</v>
      </c>
      <c r="AO1010" s="32">
        <v>933.9666666666667</v>
      </c>
      <c r="AP1010" s="32">
        <v>289.5</v>
      </c>
      <c r="AQ1010" s="32">
        <v>66.849999999999994</v>
      </c>
      <c r="AR1010" s="32">
        <v>1290.3166666666666</v>
      </c>
      <c r="AS1010" s="40">
        <v>18</v>
      </c>
      <c r="AT1010" s="40">
        <v>40</v>
      </c>
      <c r="AU1010" s="40">
        <v>61</v>
      </c>
      <c r="AV1010" s="40">
        <v>40</v>
      </c>
      <c r="AW1010" s="40">
        <v>35</v>
      </c>
      <c r="AX1010" s="9">
        <f t="shared" si="816"/>
        <v>0.8370038362675829</v>
      </c>
      <c r="AY1010" s="9">
        <f t="shared" si="817"/>
        <v>1.8600085250390732</v>
      </c>
      <c r="AZ1010" s="9">
        <f t="shared" si="818"/>
        <v>2.8365130006845867</v>
      </c>
      <c r="BA1010" s="9">
        <f t="shared" si="819"/>
        <v>1.8600085250390732</v>
      </c>
      <c r="BB1010" s="9">
        <f t="shared" si="820"/>
        <v>1.6275074594091892</v>
      </c>
      <c r="BC1010" s="9">
        <f t="shared" si="821"/>
        <v>13.734803921568627</v>
      </c>
      <c r="BD1010" s="9">
        <f t="shared" si="822"/>
        <v>0.9830882352941176</v>
      </c>
      <c r="BE1010" s="9">
        <f t="shared" si="823"/>
        <v>4.257352941176471</v>
      </c>
      <c r="BF1010" s="3">
        <v>50</v>
      </c>
      <c r="BG1010" s="3">
        <v>25</v>
      </c>
      <c r="BH1010" s="3">
        <v>1</v>
      </c>
      <c r="BI1010" s="3">
        <v>76</v>
      </c>
      <c r="BJ1010" s="3">
        <v>36</v>
      </c>
      <c r="BK1010" s="3">
        <v>2</v>
      </c>
      <c r="BL1010" s="3">
        <v>6</v>
      </c>
      <c r="BM1010" s="3">
        <v>44</v>
      </c>
      <c r="BN1010" s="34">
        <f t="shared" si="832"/>
        <v>39.416459984873114</v>
      </c>
      <c r="BO1010" s="34">
        <f t="shared" si="833"/>
        <v>61.09579299893791</v>
      </c>
      <c r="BP1010" s="34">
        <v>24.841715860104724</v>
      </c>
      <c r="BQ1010" s="34">
        <v>7.1865733219861392</v>
      </c>
      <c r="BR1010" s="34">
        <v>-0.40902644688127171</v>
      </c>
      <c r="BS1010" s="34">
        <v>1.8935974926323706</v>
      </c>
      <c r="BT1010" s="34">
        <v>5.7811699251420275E-2</v>
      </c>
      <c r="BU1010" s="34">
        <f t="shared" si="834"/>
        <v>33.570671927093386</v>
      </c>
      <c r="BV1010" s="34">
        <f t="shared" si="835"/>
        <v>52.034779979736321</v>
      </c>
      <c r="BW1010" s="34">
        <v>5.5691550409879218</v>
      </c>
      <c r="BX1010" s="34">
        <v>-0.28119234748707966</v>
      </c>
      <c r="BY1010" s="34">
        <v>2.2069195391395762</v>
      </c>
      <c r="BZ1010" s="34">
        <v>-1.6490941748606898</v>
      </c>
      <c r="CA1010" s="34">
        <f t="shared" si="836"/>
        <v>5.8457880577797283</v>
      </c>
      <c r="CB1010" s="34">
        <f t="shared" si="837"/>
        <v>9.0610130192015852</v>
      </c>
      <c r="CC1010" s="15">
        <v>72</v>
      </c>
      <c r="CD1010" s="7">
        <v>2998996</v>
      </c>
      <c r="CE1010" s="68">
        <f t="shared" si="824"/>
        <v>3616436.3529411764</v>
      </c>
      <c r="CF1010" s="9">
        <v>27</v>
      </c>
      <c r="CG1010" s="9">
        <v>23.3</v>
      </c>
      <c r="CH1010" s="9">
        <v>3.1</v>
      </c>
      <c r="CI1010" s="9">
        <v>7.2</v>
      </c>
      <c r="CJ1010" s="9">
        <f t="shared" si="830"/>
        <v>8.7449392712550598</v>
      </c>
      <c r="CK1010" s="9">
        <v>2.1</v>
      </c>
      <c r="CL1010" s="9">
        <f t="shared" si="831"/>
        <v>2.5506072874493926</v>
      </c>
      <c r="CM1010" s="9">
        <v>9.4</v>
      </c>
      <c r="CN1010" t="s">
        <v>3499</v>
      </c>
      <c r="CO1010" t="s">
        <v>3500</v>
      </c>
      <c r="CP1010" t="s">
        <v>2387</v>
      </c>
      <c r="CQ1010" t="s">
        <v>3501</v>
      </c>
      <c r="CR1010">
        <v>72</v>
      </c>
      <c r="CS1010">
        <v>195</v>
      </c>
      <c r="CT1010">
        <v>10</v>
      </c>
      <c r="CU1010" t="s">
        <v>3400</v>
      </c>
      <c r="CV1010" t="s">
        <v>2382</v>
      </c>
      <c r="CW1010">
        <v>7</v>
      </c>
      <c r="CX1010">
        <v>1</v>
      </c>
      <c r="CY1010">
        <v>1</v>
      </c>
      <c r="CZ1010" s="70"/>
      <c r="DA1010">
        <v>0</v>
      </c>
    </row>
    <row r="1011" spans="1:105" x14ac:dyDescent="0.2">
      <c r="A1011" s="44" t="s">
        <v>2372</v>
      </c>
      <c r="B1011" s="43" t="s">
        <v>965</v>
      </c>
      <c r="C1011" s="43" t="s">
        <v>965</v>
      </c>
      <c r="D1011" s="82" t="s">
        <v>965</v>
      </c>
      <c r="E1011" s="42" t="str">
        <f t="shared" si="827"/>
        <v xml:space="preserve">Erat, Martin </v>
      </c>
      <c r="F1011" s="42" t="s">
        <v>2622</v>
      </c>
      <c r="G1011" s="45" t="s">
        <v>2379</v>
      </c>
      <c r="H1011" s="43">
        <v>76</v>
      </c>
      <c r="I1011" s="64">
        <v>23</v>
      </c>
      <c r="J1011" s="64">
        <v>34</v>
      </c>
      <c r="K1011" s="64">
        <v>57</v>
      </c>
      <c r="L1011" s="43">
        <v>-3</v>
      </c>
      <c r="M1011">
        <v>40</v>
      </c>
      <c r="N1011">
        <v>163</v>
      </c>
      <c r="O1011" s="4">
        <f t="shared" si="828"/>
        <v>0.1411042944785276</v>
      </c>
      <c r="Q1011">
        <v>6</v>
      </c>
      <c r="R1011">
        <v>0</v>
      </c>
      <c r="S1011">
        <v>15</v>
      </c>
      <c r="T1011">
        <v>26</v>
      </c>
      <c r="U1011" s="4">
        <f t="shared" si="829"/>
        <v>0.36585365853658536</v>
      </c>
      <c r="V1011">
        <v>0.9</v>
      </c>
      <c r="W1011">
        <v>4</v>
      </c>
      <c r="X1011">
        <v>11</v>
      </c>
      <c r="Y1011">
        <v>0</v>
      </c>
      <c r="Z1011">
        <v>0</v>
      </c>
      <c r="AA1011">
        <v>19</v>
      </c>
      <c r="AB1011">
        <v>23</v>
      </c>
      <c r="AC1011" s="9">
        <f t="shared" si="804"/>
        <v>4.4983131325752845</v>
      </c>
      <c r="AD1011" s="9">
        <f t="shared" si="805"/>
        <v>12.370361114582032</v>
      </c>
      <c r="AE1011" s="9">
        <f t="shared" si="806"/>
        <v>0</v>
      </c>
      <c r="AF1011" s="9">
        <f t="shared" si="807"/>
        <v>0</v>
      </c>
      <c r="AG1011" s="9">
        <f t="shared" si="808"/>
        <v>21.379342678981669</v>
      </c>
      <c r="AH1011" s="9">
        <f t="shared" si="809"/>
        <v>25.880256927188334</v>
      </c>
      <c r="AI1011" s="58">
        <f t="shared" si="810"/>
        <v>2.8693328332317498</v>
      </c>
      <c r="AJ1011" s="58">
        <f t="shared" si="811"/>
        <v>5.1730601024615774</v>
      </c>
      <c r="AK1011" s="58">
        <f t="shared" si="812"/>
        <v>0</v>
      </c>
      <c r="AL1011" s="58">
        <f t="shared" si="813"/>
        <v>2.6442871208214171</v>
      </c>
      <c r="AM1011" s="58">
        <f t="shared" si="814"/>
        <v>1.5744095964013496</v>
      </c>
      <c r="AN1011" s="58">
        <f t="shared" si="815"/>
        <v>3.5426097224955719</v>
      </c>
      <c r="AO1011" s="56">
        <v>1066.45</v>
      </c>
      <c r="AP1011" s="56">
        <v>266.76666666666665</v>
      </c>
      <c r="AQ1011" s="56">
        <v>84.683333333333337</v>
      </c>
      <c r="AR1011" s="57">
        <f>SUM(AO1011:AQ1011)</f>
        <v>1417.9</v>
      </c>
      <c r="AS1011">
        <v>16</v>
      </c>
      <c r="AT1011">
        <v>49</v>
      </c>
      <c r="AU1011">
        <v>53</v>
      </c>
      <c r="AV1011">
        <v>52</v>
      </c>
      <c r="AW1011">
        <v>50</v>
      </c>
      <c r="AX1011" s="9">
        <f t="shared" si="816"/>
        <v>0.67705762042457152</v>
      </c>
      <c r="AY1011" s="9">
        <f t="shared" si="817"/>
        <v>2.0734889625502504</v>
      </c>
      <c r="AZ1011" s="9">
        <f t="shared" si="818"/>
        <v>2.2427533676563933</v>
      </c>
      <c r="BA1011" s="9">
        <f t="shared" si="819"/>
        <v>2.2004372663798577</v>
      </c>
      <c r="BB1011" s="9">
        <f t="shared" si="820"/>
        <v>2.115805063826786</v>
      </c>
      <c r="BC1011" s="33">
        <f t="shared" si="821"/>
        <v>14.032236842105263</v>
      </c>
      <c r="BD1011" s="33">
        <f t="shared" si="822"/>
        <v>1.1142543859649123</v>
      </c>
      <c r="BE1011" s="33">
        <f t="shared" si="823"/>
        <v>3.5100877192982454</v>
      </c>
      <c r="BF1011" s="42">
        <f>BI1011-BG1011-BH1011</f>
        <v>51</v>
      </c>
      <c r="BG1011" s="43">
        <v>23</v>
      </c>
      <c r="BH1011" s="43">
        <v>0</v>
      </c>
      <c r="BI1011" s="43">
        <v>74</v>
      </c>
      <c r="BJ1011" s="42">
        <f>BM1011-BK1011-BL1011</f>
        <v>47</v>
      </c>
      <c r="BK1011" s="43">
        <v>7</v>
      </c>
      <c r="BL1011" s="43">
        <v>5</v>
      </c>
      <c r="BM1011" s="43">
        <v>59</v>
      </c>
      <c r="BN1011" s="34">
        <f t="shared" si="832"/>
        <v>61.082824588945499</v>
      </c>
      <c r="BO1011" s="34">
        <f t="shared" si="833"/>
        <v>86.159566385422792</v>
      </c>
      <c r="BP1011" s="33">
        <v>37.193008209301098</v>
      </c>
      <c r="BQ1011" s="33">
        <v>3.4206466132486391</v>
      </c>
      <c r="BR1011" s="33">
        <v>-7.4169175054768624E-2</v>
      </c>
      <c r="BS1011" s="33">
        <v>-1.1598016413243333</v>
      </c>
      <c r="BT1011" s="33">
        <v>6.8017129358930024</v>
      </c>
      <c r="BU1011" s="9">
        <f t="shared" si="834"/>
        <v>46.181396942063628</v>
      </c>
      <c r="BV1011" s="34">
        <f t="shared" si="835"/>
        <v>65.140555669742042</v>
      </c>
      <c r="BW1011" s="33">
        <v>7.0509806185150579</v>
      </c>
      <c r="BX1011" s="33">
        <v>-0.36267177272469098</v>
      </c>
      <c r="BY1011" s="33">
        <v>5.6573152960661703</v>
      </c>
      <c r="BZ1011" s="33">
        <v>2.5558035050253349</v>
      </c>
      <c r="CA1011" s="9">
        <f t="shared" si="836"/>
        <v>14.901427646881871</v>
      </c>
      <c r="CB1011" s="34">
        <f t="shared" si="837"/>
        <v>21.019010715680754</v>
      </c>
      <c r="CC1011" s="47">
        <v>50.413628000000003</v>
      </c>
      <c r="CD1011">
        <v>3314993</v>
      </c>
      <c r="CE1011" s="68">
        <f t="shared" si="824"/>
        <v>3576702.9736842103</v>
      </c>
      <c r="CF1011" s="62">
        <v>30.4</v>
      </c>
      <c r="CG1011" s="62">
        <v>25.9</v>
      </c>
      <c r="CH1011" s="62">
        <v>-0.7</v>
      </c>
      <c r="CI1011" s="62">
        <v>7</v>
      </c>
      <c r="CJ1011" s="63">
        <f t="shared" si="830"/>
        <v>7.9125102438748689</v>
      </c>
      <c r="CK1011" s="62">
        <v>1.1000000000000001</v>
      </c>
      <c r="CL1011" s="63">
        <f t="shared" si="831"/>
        <v>1.2433944668946224</v>
      </c>
      <c r="CM1011" s="62">
        <v>8.4</v>
      </c>
      <c r="CN1011" t="s">
        <v>2188</v>
      </c>
      <c r="CO1011" t="s">
        <v>3415</v>
      </c>
      <c r="CQ1011" t="s">
        <v>3079</v>
      </c>
      <c r="CR1011">
        <v>72</v>
      </c>
      <c r="CS1011">
        <v>195</v>
      </c>
      <c r="CT1011">
        <v>10</v>
      </c>
      <c r="CU1011" t="s">
        <v>3402</v>
      </c>
      <c r="CZ1011" s="72">
        <v>1675000</v>
      </c>
      <c r="DA1011">
        <v>0</v>
      </c>
    </row>
    <row r="1012" spans="1:105" x14ac:dyDescent="0.2">
      <c r="A1012" s="38" t="s">
        <v>2452</v>
      </c>
      <c r="B1012" t="s">
        <v>961</v>
      </c>
      <c r="C1012" t="s">
        <v>965</v>
      </c>
      <c r="D1012" s="82" t="s">
        <v>965</v>
      </c>
      <c r="E1012" t="str">
        <f t="shared" si="827"/>
        <v xml:space="preserve">Gelinas, Martin </v>
      </c>
      <c r="F1012" t="s">
        <v>112</v>
      </c>
      <c r="G1012" t="s">
        <v>1540</v>
      </c>
      <c r="H1012">
        <v>82</v>
      </c>
      <c r="I1012">
        <v>14</v>
      </c>
      <c r="J1012">
        <v>30</v>
      </c>
      <c r="K1012">
        <f>I1012+J1012</f>
        <v>44</v>
      </c>
      <c r="L1012">
        <v>7</v>
      </c>
      <c r="M1012">
        <v>36</v>
      </c>
      <c r="N1012">
        <v>171</v>
      </c>
      <c r="O1012" s="4">
        <f t="shared" si="828"/>
        <v>8.1871345029239762E-2</v>
      </c>
      <c r="P1012">
        <v>1561</v>
      </c>
      <c r="Q1012">
        <v>1</v>
      </c>
      <c r="R1012">
        <v>0</v>
      </c>
      <c r="S1012">
        <v>11</v>
      </c>
      <c r="T1012">
        <v>16</v>
      </c>
      <c r="U1012" s="4">
        <f t="shared" si="829"/>
        <v>0.40740740740740738</v>
      </c>
      <c r="V1012" s="40">
        <v>0.5</v>
      </c>
      <c r="W1012">
        <v>7</v>
      </c>
      <c r="X1012">
        <v>6</v>
      </c>
      <c r="Y1012">
        <v>0</v>
      </c>
      <c r="Z1012">
        <v>0</v>
      </c>
      <c r="AA1012">
        <f>I1012-W1012-Y1012</f>
        <v>7</v>
      </c>
      <c r="AB1012">
        <f>J1012-X1012-Z1012</f>
        <v>24</v>
      </c>
      <c r="AC1012" s="9">
        <f t="shared" si="804"/>
        <v>13.059701492537313</v>
      </c>
      <c r="AD1012" s="9">
        <f t="shared" si="805"/>
        <v>11.194029850746269</v>
      </c>
      <c r="AE1012" s="9">
        <f t="shared" si="806"/>
        <v>0</v>
      </c>
      <c r="AF1012" s="9">
        <f t="shared" si="807"/>
        <v>0</v>
      </c>
      <c r="AG1012" s="9">
        <f t="shared" si="808"/>
        <v>8.9897260273972606</v>
      </c>
      <c r="AH1012" s="9">
        <f t="shared" si="809"/>
        <v>30.82191780821918</v>
      </c>
      <c r="AI1012" s="6">
        <f t="shared" si="810"/>
        <v>2.889554794520548</v>
      </c>
      <c r="AJ1012" s="6">
        <f t="shared" si="811"/>
        <v>8.5820895522388057</v>
      </c>
      <c r="AK1012" s="6">
        <f t="shared" si="812"/>
        <v>0</v>
      </c>
      <c r="AL1012" s="6">
        <f t="shared" si="813"/>
        <v>2.2474315068493151</v>
      </c>
      <c r="AM1012" s="6">
        <f t="shared" si="814"/>
        <v>1.1194029850746268</v>
      </c>
      <c r="AN1012" s="6">
        <f t="shared" si="815"/>
        <v>10.227272727272727</v>
      </c>
      <c r="AO1012" s="32">
        <v>934.4</v>
      </c>
      <c r="AP1012" s="32">
        <v>160.80000000000001</v>
      </c>
      <c r="AQ1012" s="32">
        <v>5.8666666666666671</v>
      </c>
      <c r="AR1012" s="32">
        <v>1101.0666666666666</v>
      </c>
      <c r="AS1012" s="40">
        <v>19</v>
      </c>
      <c r="AT1012" s="40">
        <v>74</v>
      </c>
      <c r="AU1012" s="40">
        <v>61</v>
      </c>
      <c r="AV1012" s="40">
        <v>40</v>
      </c>
      <c r="AW1012" s="40">
        <v>39</v>
      </c>
      <c r="AX1012" s="9">
        <f t="shared" si="816"/>
        <v>1.0353596512472754</v>
      </c>
      <c r="AY1012" s="9">
        <f t="shared" si="817"/>
        <v>4.0324533785420194</v>
      </c>
      <c r="AZ1012" s="9">
        <f t="shared" si="818"/>
        <v>3.3240494066359894</v>
      </c>
      <c r="BA1012" s="9">
        <f t="shared" si="819"/>
        <v>2.1797045289416324</v>
      </c>
      <c r="BB1012" s="9">
        <f t="shared" si="820"/>
        <v>2.1252119157180918</v>
      </c>
      <c r="BC1012" s="9">
        <f t="shared" si="821"/>
        <v>11.395121951219512</v>
      </c>
      <c r="BD1012" s="9">
        <f t="shared" si="822"/>
        <v>7.1544715447154475E-2</v>
      </c>
      <c r="BE1012" s="9">
        <f t="shared" si="823"/>
        <v>1.9609756097560977</v>
      </c>
      <c r="BF1012" s="3">
        <v>45</v>
      </c>
      <c r="BG1012" s="3">
        <v>23</v>
      </c>
      <c r="BH1012" s="3">
        <v>0</v>
      </c>
      <c r="BI1012" s="3">
        <v>68</v>
      </c>
      <c r="BJ1012" s="3">
        <v>35</v>
      </c>
      <c r="BK1012" s="3">
        <v>3</v>
      </c>
      <c r="BL1012" s="3">
        <v>1</v>
      </c>
      <c r="BM1012" s="3">
        <v>39</v>
      </c>
      <c r="BN1012" s="34">
        <f t="shared" si="832"/>
        <v>33.051126232327796</v>
      </c>
      <c r="BO1012" s="34">
        <f t="shared" si="833"/>
        <v>60.034741279355408</v>
      </c>
      <c r="BP1012" s="34">
        <v>14.28708634989581</v>
      </c>
      <c r="BQ1012" s="34">
        <v>9.8486244851626275</v>
      </c>
      <c r="BR1012" s="34">
        <v>-1.0357645428229114</v>
      </c>
      <c r="BS1012" s="34">
        <v>-6.5983116749693038E-2</v>
      </c>
      <c r="BT1012" s="34">
        <v>-0.56005759366244257</v>
      </c>
      <c r="BU1012" s="34">
        <f t="shared" si="834"/>
        <v>22.473905581823395</v>
      </c>
      <c r="BV1012" s="34">
        <f t="shared" si="835"/>
        <v>40.822061483089243</v>
      </c>
      <c r="BW1012" s="34">
        <v>9.3944017663273147</v>
      </c>
      <c r="BX1012" s="34">
        <v>7.4735642306714742E-2</v>
      </c>
      <c r="BY1012" s="34">
        <v>-3.5254697843668734E-2</v>
      </c>
      <c r="BZ1012" s="34">
        <v>1.1433379397140384</v>
      </c>
      <c r="CA1012" s="34">
        <f t="shared" si="836"/>
        <v>10.577220650504399</v>
      </c>
      <c r="CB1012" s="34">
        <f t="shared" si="837"/>
        <v>19.212679796266169</v>
      </c>
      <c r="CC1012" s="15">
        <v>59</v>
      </c>
      <c r="CD1012" s="7">
        <v>1989203</v>
      </c>
      <c r="CE1012" s="68">
        <f t="shared" si="824"/>
        <v>1989203</v>
      </c>
      <c r="CF1012" s="9">
        <v>26.2</v>
      </c>
      <c r="CG1012" s="9">
        <v>20.100000000000001</v>
      </c>
      <c r="CH1012" s="9">
        <v>7</v>
      </c>
      <c r="CI1012" s="9">
        <v>3.4</v>
      </c>
      <c r="CJ1012" s="9">
        <f t="shared" si="830"/>
        <v>5.3639040807740841</v>
      </c>
      <c r="CK1012" s="9">
        <v>2.2000000000000002</v>
      </c>
      <c r="CL1012" s="9">
        <f t="shared" si="831"/>
        <v>3.4707614640302906</v>
      </c>
      <c r="CM1012" s="9">
        <v>5.6</v>
      </c>
      <c r="CN1012" t="s">
        <v>3067</v>
      </c>
      <c r="CO1012" t="s">
        <v>3068</v>
      </c>
      <c r="CP1012" t="s">
        <v>2399</v>
      </c>
      <c r="CQ1012" t="s">
        <v>2400</v>
      </c>
      <c r="CR1012">
        <v>71</v>
      </c>
      <c r="CS1012">
        <v>201</v>
      </c>
      <c r="CU1012" t="s">
        <v>3402</v>
      </c>
      <c r="CV1012" t="s">
        <v>2382</v>
      </c>
      <c r="CW1012">
        <v>0</v>
      </c>
      <c r="CX1012">
        <v>0</v>
      </c>
      <c r="CY1012">
        <v>0</v>
      </c>
      <c r="CZ1012" s="70"/>
      <c r="DA1012">
        <v>0</v>
      </c>
    </row>
    <row r="1013" spans="1:105" x14ac:dyDescent="0.2">
      <c r="A1013" s="44" t="s">
        <v>2372</v>
      </c>
      <c r="B1013" s="43" t="s">
        <v>961</v>
      </c>
      <c r="C1013" s="43" t="s">
        <v>965</v>
      </c>
      <c r="D1013" s="82" t="s">
        <v>965</v>
      </c>
      <c r="E1013" s="42" t="str">
        <f t="shared" si="827"/>
        <v xml:space="preserve">Gelinas, Martin </v>
      </c>
      <c r="F1013" s="42" t="s">
        <v>112</v>
      </c>
      <c r="G1013" s="45" t="s">
        <v>1540</v>
      </c>
      <c r="H1013" s="43">
        <v>57</v>
      </c>
      <c r="I1013" s="64">
        <v>9</v>
      </c>
      <c r="J1013" s="64">
        <v>11</v>
      </c>
      <c r="K1013" s="64">
        <v>20</v>
      </c>
      <c r="L1013" s="43">
        <v>5</v>
      </c>
      <c r="M1013">
        <v>20</v>
      </c>
      <c r="N1013">
        <v>110</v>
      </c>
      <c r="O1013" s="4">
        <f t="shared" si="828"/>
        <v>8.1818181818181818E-2</v>
      </c>
      <c r="Q1013">
        <v>1</v>
      </c>
      <c r="R1013">
        <v>0</v>
      </c>
      <c r="S1013">
        <v>11</v>
      </c>
      <c r="T1013">
        <v>11</v>
      </c>
      <c r="U1013" s="4">
        <f t="shared" si="829"/>
        <v>0.5</v>
      </c>
      <c r="V1013">
        <v>0.6</v>
      </c>
      <c r="W1013">
        <v>0</v>
      </c>
      <c r="X1013">
        <v>0</v>
      </c>
      <c r="Y1013">
        <v>1</v>
      </c>
      <c r="Z1013">
        <v>0</v>
      </c>
      <c r="AA1013">
        <v>8</v>
      </c>
      <c r="AB1013">
        <v>11</v>
      </c>
      <c r="AC1013" s="9">
        <f t="shared" si="804"/>
        <v>0</v>
      </c>
      <c r="AD1013" s="9">
        <f t="shared" si="805"/>
        <v>0</v>
      </c>
      <c r="AE1013" s="9">
        <f t="shared" si="806"/>
        <v>3.2200357781753128</v>
      </c>
      <c r="AF1013" s="9">
        <f t="shared" si="807"/>
        <v>0</v>
      </c>
      <c r="AG1013" s="9">
        <f t="shared" si="808"/>
        <v>14.229952072730866</v>
      </c>
      <c r="AH1013" s="9">
        <f t="shared" si="809"/>
        <v>19.566184100004939</v>
      </c>
      <c r="AI1013" s="58">
        <f t="shared" si="810"/>
        <v>2.4013044122733338</v>
      </c>
      <c r="AJ1013" s="58">
        <f t="shared" si="811"/>
        <v>3.26975476839237</v>
      </c>
      <c r="AK1013" s="58">
        <f t="shared" si="812"/>
        <v>0.64400715563506261</v>
      </c>
      <c r="AL1013" s="58">
        <f t="shared" si="813"/>
        <v>2.0455556104550618</v>
      </c>
      <c r="AM1013" s="58">
        <f t="shared" si="814"/>
        <v>0</v>
      </c>
      <c r="AN1013" s="58">
        <f t="shared" si="815"/>
        <v>3.8640429338103752</v>
      </c>
      <c r="AO1013" s="56">
        <v>674.63333333333333</v>
      </c>
      <c r="AP1013" s="56">
        <v>36.700000000000003</v>
      </c>
      <c r="AQ1013" s="56">
        <v>93.166666666666671</v>
      </c>
      <c r="AR1013" s="57">
        <f>SUM(AO1013:AQ1013)</f>
        <v>804.5</v>
      </c>
      <c r="AS1013">
        <v>12</v>
      </c>
      <c r="AT1013">
        <v>50</v>
      </c>
      <c r="AU1013">
        <v>40</v>
      </c>
      <c r="AV1013">
        <v>22</v>
      </c>
      <c r="AW1013">
        <v>35</v>
      </c>
      <c r="AX1013" s="9">
        <f t="shared" si="816"/>
        <v>0.89496581727781233</v>
      </c>
      <c r="AY1013" s="9">
        <f t="shared" si="817"/>
        <v>3.7290242386575514</v>
      </c>
      <c r="AZ1013" s="9">
        <f t="shared" si="818"/>
        <v>2.9832193909260409</v>
      </c>
      <c r="BA1013" s="9">
        <f t="shared" si="819"/>
        <v>1.6407706650093226</v>
      </c>
      <c r="BB1013" s="9">
        <f t="shared" si="820"/>
        <v>2.6103169670602862</v>
      </c>
      <c r="BC1013" s="33">
        <f t="shared" si="821"/>
        <v>11.835672514619883</v>
      </c>
      <c r="BD1013" s="33">
        <f t="shared" si="822"/>
        <v>1.6345029239766082</v>
      </c>
      <c r="BE1013" s="33">
        <f t="shared" si="823"/>
        <v>0.64385964912280702</v>
      </c>
      <c r="BF1013" s="42">
        <f>BI1013-BG1013-BH1013</f>
        <v>27</v>
      </c>
      <c r="BG1013" s="43">
        <v>2</v>
      </c>
      <c r="BH1013" s="43">
        <v>1</v>
      </c>
      <c r="BI1013" s="43">
        <v>30</v>
      </c>
      <c r="BJ1013" s="42">
        <f>BM1013-BK1013-BL1013</f>
        <v>23</v>
      </c>
      <c r="BK1013" s="43">
        <v>0</v>
      </c>
      <c r="BL1013" s="43">
        <v>6</v>
      </c>
      <c r="BM1013" s="43">
        <v>29</v>
      </c>
      <c r="BN1013" s="34">
        <f t="shared" si="832"/>
        <v>26.621355153854026</v>
      </c>
      <c r="BO1013" s="34">
        <f t="shared" si="833"/>
        <v>66.181119089755185</v>
      </c>
      <c r="BP1013" s="33">
        <v>12.218275325181747</v>
      </c>
      <c r="BQ1013" s="33">
        <v>-1.9760135471957678</v>
      </c>
      <c r="BR1013" s="33">
        <v>-0.76634932410681245</v>
      </c>
      <c r="BS1013" s="33">
        <v>1.282421758251495</v>
      </c>
      <c r="BT1013" s="33">
        <v>0</v>
      </c>
      <c r="BU1013" s="9">
        <f t="shared" si="834"/>
        <v>10.758334212130661</v>
      </c>
      <c r="BV1013" s="34">
        <f t="shared" si="835"/>
        <v>26.74539269640935</v>
      </c>
      <c r="BW1013" s="33">
        <v>6.8139968455050459</v>
      </c>
      <c r="BX1013" s="33">
        <v>0.12305755576747482</v>
      </c>
      <c r="BY1013" s="33">
        <v>6.5642200520966334</v>
      </c>
      <c r="BZ1013" s="33">
        <v>2.3617464883542114</v>
      </c>
      <c r="CA1013" s="9">
        <f t="shared" si="836"/>
        <v>15.863020941723367</v>
      </c>
      <c r="CB1013" s="34">
        <f t="shared" si="837"/>
        <v>39.435726393345846</v>
      </c>
      <c r="CC1013" s="47">
        <v>60.168014999999997</v>
      </c>
      <c r="CD1013">
        <v>1565530</v>
      </c>
      <c r="CE1013" s="68">
        <f t="shared" si="824"/>
        <v>2252165.9649122809</v>
      </c>
      <c r="CF1013" s="62">
        <v>13.7</v>
      </c>
      <c r="CG1013" s="62">
        <v>14.9</v>
      </c>
      <c r="CH1013" s="62">
        <v>4.2</v>
      </c>
      <c r="CI1013" s="62">
        <v>1.2</v>
      </c>
      <c r="CJ1013" s="63">
        <f t="shared" si="830"/>
        <v>2.5685847811351716</v>
      </c>
      <c r="CK1013" s="62">
        <v>1.7</v>
      </c>
      <c r="CL1013" s="63">
        <f t="shared" si="831"/>
        <v>3.6388284399414932</v>
      </c>
      <c r="CM1013" s="62">
        <v>2.9</v>
      </c>
      <c r="CN1013" t="s">
        <v>2189</v>
      </c>
      <c r="CO1013" t="s">
        <v>3068</v>
      </c>
      <c r="CP1013" t="s">
        <v>2399</v>
      </c>
      <c r="CQ1013" t="s">
        <v>2400</v>
      </c>
      <c r="CR1013">
        <v>71</v>
      </c>
      <c r="CS1013">
        <v>202</v>
      </c>
      <c r="CT1013">
        <v>23</v>
      </c>
      <c r="CU1013" t="s">
        <v>3402</v>
      </c>
      <c r="CZ1013" s="72">
        <v>2850000</v>
      </c>
      <c r="DA1013">
        <v>0</v>
      </c>
    </row>
    <row r="1014" spans="1:105" x14ac:dyDescent="0.2">
      <c r="A1014" s="38" t="s">
        <v>2452</v>
      </c>
      <c r="B1014" t="s">
        <v>970</v>
      </c>
      <c r="D1014" t="s">
        <v>965</v>
      </c>
      <c r="E1014" t="str">
        <f t="shared" si="827"/>
        <v xml:space="preserve">Ellison, Matt </v>
      </c>
      <c r="F1014" t="s">
        <v>1404</v>
      </c>
      <c r="G1014" t="s">
        <v>1528</v>
      </c>
      <c r="H1014">
        <v>2</v>
      </c>
      <c r="I1014">
        <v>0</v>
      </c>
      <c r="J1014">
        <v>0</v>
      </c>
      <c r="K1014">
        <f>I1014+J1014</f>
        <v>0</v>
      </c>
      <c r="L1014">
        <v>0</v>
      </c>
      <c r="M1014">
        <v>0</v>
      </c>
      <c r="N1014">
        <v>1</v>
      </c>
      <c r="O1014" s="4">
        <f t="shared" si="828"/>
        <v>0</v>
      </c>
      <c r="P1014">
        <v>21</v>
      </c>
      <c r="Q1014">
        <v>0</v>
      </c>
      <c r="R1014">
        <v>0</v>
      </c>
      <c r="S1014">
        <v>3</v>
      </c>
      <c r="T1014">
        <v>5</v>
      </c>
      <c r="U1014" s="4">
        <f t="shared" si="829"/>
        <v>0.375</v>
      </c>
      <c r="V1014" s="40">
        <v>7.6</v>
      </c>
      <c r="W1014">
        <v>0</v>
      </c>
      <c r="X1014">
        <v>0</v>
      </c>
      <c r="Y1014">
        <v>0</v>
      </c>
      <c r="Z1014">
        <v>0</v>
      </c>
      <c r="AA1014">
        <f>I1014-W1014-Y1014</f>
        <v>0</v>
      </c>
      <c r="AB1014">
        <f>J1014-X1014-Z1014</f>
        <v>0</v>
      </c>
      <c r="AC1014" s="9">
        <f t="shared" si="804"/>
        <v>0</v>
      </c>
      <c r="AD1014" s="9">
        <f t="shared" si="805"/>
        <v>0</v>
      </c>
      <c r="AE1014" s="9">
        <f t="shared" si="806"/>
        <v>0</v>
      </c>
      <c r="AF1014" s="9">
        <f t="shared" si="807"/>
        <v>0</v>
      </c>
      <c r="AG1014" s="9">
        <f t="shared" si="808"/>
        <v>0</v>
      </c>
      <c r="AH1014" s="9">
        <f t="shared" si="809"/>
        <v>0</v>
      </c>
      <c r="AI1014" s="6">
        <f t="shared" si="810"/>
        <v>0</v>
      </c>
      <c r="AJ1014" s="6">
        <f t="shared" si="811"/>
        <v>0</v>
      </c>
      <c r="AK1014" s="6">
        <f t="shared" si="812"/>
        <v>0</v>
      </c>
      <c r="AL1014" s="6">
        <f t="shared" si="813"/>
        <v>0</v>
      </c>
      <c r="AM1014" s="6">
        <f t="shared" si="814"/>
        <v>0</v>
      </c>
      <c r="AN1014" s="6">
        <f t="shared" si="815"/>
        <v>0</v>
      </c>
      <c r="AO1014" s="32">
        <v>11.816666666666666</v>
      </c>
      <c r="AP1014" s="32">
        <v>0.11666666666666667</v>
      </c>
      <c r="AQ1014" s="32">
        <v>0</v>
      </c>
      <c r="AR1014" s="32">
        <v>11.933333333333334</v>
      </c>
      <c r="AS1014" s="40">
        <v>0</v>
      </c>
      <c r="AT1014" s="40">
        <v>3</v>
      </c>
      <c r="AU1014" s="40">
        <v>0</v>
      </c>
      <c r="AV1014" s="40">
        <v>0</v>
      </c>
      <c r="AW1014" s="40">
        <v>0</v>
      </c>
      <c r="AX1014" s="9">
        <f t="shared" si="816"/>
        <v>0</v>
      </c>
      <c r="AY1014" s="9">
        <f t="shared" si="817"/>
        <v>15.083798882681565</v>
      </c>
      <c r="AZ1014" s="9">
        <f t="shared" si="818"/>
        <v>0</v>
      </c>
      <c r="BA1014" s="9">
        <f t="shared" si="819"/>
        <v>0</v>
      </c>
      <c r="BB1014" s="9">
        <f t="shared" si="820"/>
        <v>0</v>
      </c>
      <c r="BC1014" s="9">
        <f t="shared" si="821"/>
        <v>5.9083333333333332</v>
      </c>
      <c r="BD1014" s="9">
        <f t="shared" si="822"/>
        <v>0</v>
      </c>
      <c r="BE1014" s="9">
        <f t="shared" si="823"/>
        <v>5.8333333333333334E-2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4">
        <f t="shared" si="832"/>
        <v>0.17053687294438641</v>
      </c>
      <c r="BO1014" s="34">
        <f t="shared" si="833"/>
        <v>28.581598817494928</v>
      </c>
      <c r="BP1014" s="34">
        <v>-0.29214168738229029</v>
      </c>
      <c r="BQ1014" s="34">
        <v>-6.1120552717460058E-3</v>
      </c>
      <c r="BR1014" s="34">
        <v>-4.0282797194899729E-3</v>
      </c>
      <c r="BS1014" s="34">
        <v>0</v>
      </c>
      <c r="BT1014" s="34">
        <v>0</v>
      </c>
      <c r="BU1014" s="34">
        <f t="shared" si="834"/>
        <v>-0.3022820223735263</v>
      </c>
      <c r="BV1014" s="34">
        <f t="shared" si="835"/>
        <v>-50.661791459250217</v>
      </c>
      <c r="BW1014" s="34">
        <v>0.30590050403386071</v>
      </c>
      <c r="BX1014" s="34">
        <v>4.7166650174968952E-4</v>
      </c>
      <c r="BY1014" s="34">
        <v>0</v>
      </c>
      <c r="BZ1014" s="34">
        <v>0.16644672478230232</v>
      </c>
      <c r="CA1014" s="34">
        <f t="shared" si="836"/>
        <v>0.47281889531791271</v>
      </c>
      <c r="CB1014" s="34">
        <f t="shared" si="837"/>
        <v>79.243390276745146</v>
      </c>
      <c r="CE1014" s="68">
        <f t="shared" si="824"/>
        <v>165000</v>
      </c>
      <c r="CF1014" s="9">
        <v>0.2</v>
      </c>
      <c r="CG1014" s="9">
        <v>0.1</v>
      </c>
      <c r="CH1014" s="9">
        <v>0</v>
      </c>
      <c r="CI1014" s="9">
        <v>-0.1</v>
      </c>
      <c r="CJ1014" s="9">
        <f t="shared" si="830"/>
        <v>-16.597510373443988</v>
      </c>
      <c r="CK1014" s="9">
        <v>0</v>
      </c>
      <c r="CL1014" s="9">
        <f t="shared" si="831"/>
        <v>0</v>
      </c>
      <c r="CM1014" s="9">
        <v>-0.1</v>
      </c>
      <c r="CN1014" t="s">
        <v>3354</v>
      </c>
      <c r="CO1014" t="s">
        <v>3355</v>
      </c>
      <c r="CP1014" t="s">
        <v>2433</v>
      </c>
      <c r="CQ1014" t="s">
        <v>2400</v>
      </c>
      <c r="CR1014">
        <v>72</v>
      </c>
      <c r="CS1014">
        <v>192</v>
      </c>
      <c r="CT1014">
        <v>36</v>
      </c>
      <c r="CU1014" t="s">
        <v>3401</v>
      </c>
      <c r="CV1014" t="s">
        <v>2382</v>
      </c>
      <c r="CW1014">
        <v>0</v>
      </c>
      <c r="CX1014">
        <v>0</v>
      </c>
      <c r="CY1014">
        <v>0</v>
      </c>
      <c r="CZ1014" s="70"/>
      <c r="DA1014">
        <v>0</v>
      </c>
    </row>
    <row r="1015" spans="1:105" x14ac:dyDescent="0.2">
      <c r="A1015" s="38" t="s">
        <v>2452</v>
      </c>
      <c r="B1015" t="s">
        <v>964</v>
      </c>
      <c r="C1015" t="s">
        <v>965</v>
      </c>
      <c r="D1015" s="82" t="s">
        <v>965</v>
      </c>
      <c r="E1015" t="str">
        <f t="shared" si="827"/>
        <v xml:space="preserve">Bonk, Radek </v>
      </c>
      <c r="F1015" t="s">
        <v>2499</v>
      </c>
      <c r="G1015" t="s">
        <v>1537</v>
      </c>
      <c r="H1015">
        <v>74</v>
      </c>
      <c r="I1015">
        <v>13</v>
      </c>
      <c r="J1015">
        <v>10</v>
      </c>
      <c r="K1015">
        <f>I1015+J1015</f>
        <v>23</v>
      </c>
      <c r="L1015">
        <v>0</v>
      </c>
      <c r="M1015">
        <v>54</v>
      </c>
      <c r="N1015">
        <v>111</v>
      </c>
      <c r="O1015" s="4">
        <f t="shared" si="828"/>
        <v>0.11711711711711711</v>
      </c>
      <c r="P1015">
        <v>1589</v>
      </c>
      <c r="Q1015">
        <v>1</v>
      </c>
      <c r="R1015">
        <v>0</v>
      </c>
      <c r="S1015">
        <v>597</v>
      </c>
      <c r="T1015">
        <v>601</v>
      </c>
      <c r="U1015" s="4">
        <f t="shared" si="829"/>
        <v>0.498330550918197</v>
      </c>
      <c r="V1015" s="40">
        <v>27.2</v>
      </c>
      <c r="W1015">
        <v>1</v>
      </c>
      <c r="X1015">
        <v>1</v>
      </c>
      <c r="Y1015">
        <v>2</v>
      </c>
      <c r="Z1015">
        <v>1</v>
      </c>
      <c r="AA1015">
        <f>I1015-W1015-Y1015</f>
        <v>10</v>
      </c>
      <c r="AB1015">
        <f>J1015-X1015-Z1015</f>
        <v>8</v>
      </c>
      <c r="AC1015" s="9">
        <f t="shared" si="804"/>
        <v>8.5025980160604639</v>
      </c>
      <c r="AD1015" s="9">
        <f t="shared" si="805"/>
        <v>8.5025980160604639</v>
      </c>
      <c r="AE1015" s="9">
        <f t="shared" si="806"/>
        <v>2.7430661383724475</v>
      </c>
      <c r="AF1015" s="9">
        <f t="shared" si="807"/>
        <v>1.3715330691862238</v>
      </c>
      <c r="AG1015" s="9">
        <f t="shared" si="808"/>
        <v>13.038281844192532</v>
      </c>
      <c r="AH1015" s="9">
        <f t="shared" si="809"/>
        <v>10.430625475354026</v>
      </c>
      <c r="AI1015" s="6">
        <f t="shared" si="810"/>
        <v>1.8253594581869543</v>
      </c>
      <c r="AJ1015" s="6">
        <f t="shared" si="811"/>
        <v>3.4010392064241852</v>
      </c>
      <c r="AK1015" s="6">
        <f t="shared" si="812"/>
        <v>1.3715330691862235</v>
      </c>
      <c r="AL1015" s="6">
        <f t="shared" si="813"/>
        <v>2.2816993227336932</v>
      </c>
      <c r="AM1015" s="6">
        <f t="shared" si="814"/>
        <v>1.7005196032120926</v>
      </c>
      <c r="AN1015" s="6">
        <f t="shared" si="815"/>
        <v>6.0347455044193836</v>
      </c>
      <c r="AO1015" s="32">
        <v>920.36666666666667</v>
      </c>
      <c r="AP1015" s="32">
        <v>35.283333333333331</v>
      </c>
      <c r="AQ1015" s="32">
        <v>218.73333333333335</v>
      </c>
      <c r="AR1015" s="32">
        <v>1174.3833333333332</v>
      </c>
      <c r="AS1015" s="40">
        <v>77</v>
      </c>
      <c r="AT1015" s="40">
        <v>77</v>
      </c>
      <c r="AU1015" s="40">
        <v>34</v>
      </c>
      <c r="AV1015" s="40">
        <v>28</v>
      </c>
      <c r="AW1015" s="40">
        <v>49</v>
      </c>
      <c r="AX1015" s="9">
        <f t="shared" si="816"/>
        <v>3.9339795353589828</v>
      </c>
      <c r="AY1015" s="9">
        <f t="shared" si="817"/>
        <v>3.9339795353589828</v>
      </c>
      <c r="AZ1015" s="9">
        <f t="shared" si="818"/>
        <v>1.7370818727559147</v>
      </c>
      <c r="BA1015" s="9">
        <f t="shared" si="819"/>
        <v>1.430538012857812</v>
      </c>
      <c r="BB1015" s="9">
        <f t="shared" si="820"/>
        <v>2.5034415225011712</v>
      </c>
      <c r="BC1015" s="9">
        <f t="shared" si="821"/>
        <v>12.437387387387387</v>
      </c>
      <c r="BD1015" s="9">
        <f t="shared" si="822"/>
        <v>2.9558558558558561</v>
      </c>
      <c r="BE1015" s="9">
        <f t="shared" si="823"/>
        <v>0.47680180180180176</v>
      </c>
      <c r="BF1015" s="3">
        <v>28</v>
      </c>
      <c r="BG1015" s="3">
        <v>2</v>
      </c>
      <c r="BH1015" s="3">
        <v>5</v>
      </c>
      <c r="BI1015" s="3">
        <v>35</v>
      </c>
      <c r="BJ1015" s="3">
        <v>35</v>
      </c>
      <c r="BK1015" s="3">
        <v>1</v>
      </c>
      <c r="BL1015" s="3">
        <v>22</v>
      </c>
      <c r="BM1015" s="3">
        <v>58</v>
      </c>
      <c r="BN1015" s="34">
        <f t="shared" si="832"/>
        <v>21.791266974638983</v>
      </c>
      <c r="BO1015" s="34">
        <f t="shared" si="833"/>
        <v>37.110994947088237</v>
      </c>
      <c r="BP1015" s="34">
        <v>6.2822955245429384</v>
      </c>
      <c r="BQ1015" s="34">
        <v>0.65366691384893094</v>
      </c>
      <c r="BR1015" s="34">
        <v>-0.37300267707221346</v>
      </c>
      <c r="BS1015" s="34">
        <v>3.2466358159268371</v>
      </c>
      <c r="BT1015" s="34">
        <v>0</v>
      </c>
      <c r="BU1015" s="34">
        <f t="shared" si="834"/>
        <v>9.8095955772464922</v>
      </c>
      <c r="BV1015" s="34">
        <f t="shared" si="835"/>
        <v>16.705951623824973</v>
      </c>
      <c r="BW1015" s="34">
        <v>6.9971446861090625</v>
      </c>
      <c r="BX1015" s="34">
        <v>-7.2420339237886017E-2</v>
      </c>
      <c r="BY1015" s="34">
        <v>7.6680095761609568</v>
      </c>
      <c r="BZ1015" s="34">
        <v>-2.611062525639642</v>
      </c>
      <c r="CA1015" s="34">
        <f t="shared" si="836"/>
        <v>11.981671397392491</v>
      </c>
      <c r="CB1015" s="34">
        <f t="shared" si="837"/>
        <v>20.405043323263261</v>
      </c>
      <c r="CC1015" s="15">
        <v>49</v>
      </c>
      <c r="CD1015" s="7">
        <v>1197916</v>
      </c>
      <c r="CE1015" s="68">
        <f t="shared" si="824"/>
        <v>1327420.4324324324</v>
      </c>
      <c r="CF1015" s="9">
        <v>19.600000000000001</v>
      </c>
      <c r="CG1015" s="9">
        <v>25.2</v>
      </c>
      <c r="CH1015" s="9">
        <v>1.5</v>
      </c>
      <c r="CI1015" s="9">
        <v>-0.1</v>
      </c>
      <c r="CJ1015" s="9">
        <f t="shared" si="830"/>
        <v>-0.14001680201624195</v>
      </c>
      <c r="CK1015" s="9">
        <v>2</v>
      </c>
      <c r="CL1015" s="9">
        <f t="shared" si="831"/>
        <v>2.8003360403248392</v>
      </c>
      <c r="CM1015" s="9">
        <v>1.8</v>
      </c>
      <c r="CN1015" t="s">
        <v>1615</v>
      </c>
      <c r="CO1015" t="s">
        <v>1616</v>
      </c>
      <c r="CQ1015" t="s">
        <v>3079</v>
      </c>
      <c r="CR1015">
        <v>75</v>
      </c>
      <c r="CS1015">
        <v>210</v>
      </c>
      <c r="CT1015">
        <v>14</v>
      </c>
      <c r="CU1015" t="s">
        <v>3402</v>
      </c>
      <c r="CV1015" t="s">
        <v>2382</v>
      </c>
      <c r="CW1015">
        <v>0</v>
      </c>
      <c r="CX1015">
        <v>0</v>
      </c>
      <c r="CY1015">
        <v>0</v>
      </c>
      <c r="CZ1015" s="70"/>
      <c r="DA1015">
        <v>0</v>
      </c>
    </row>
    <row r="1016" spans="1:105" s="18" customFormat="1" x14ac:dyDescent="0.2">
      <c r="A1016" s="44" t="s">
        <v>2372</v>
      </c>
      <c r="B1016" s="43" t="s">
        <v>964</v>
      </c>
      <c r="C1016" s="43" t="s">
        <v>965</v>
      </c>
      <c r="D1016" s="82" t="s">
        <v>965</v>
      </c>
      <c r="E1016" s="42" t="str">
        <f t="shared" si="827"/>
        <v xml:space="preserve">Bonk, Radek </v>
      </c>
      <c r="F1016" s="42" t="s">
        <v>2499</v>
      </c>
      <c r="G1016" s="45" t="s">
        <v>2373</v>
      </c>
      <c r="H1016" s="43">
        <v>79</v>
      </c>
      <c r="I1016" s="64">
        <v>14</v>
      </c>
      <c r="J1016" s="64">
        <v>15</v>
      </c>
      <c r="K1016" s="64">
        <v>29</v>
      </c>
      <c r="L1016" s="43">
        <v>-31</v>
      </c>
      <c r="M1016">
        <v>40</v>
      </c>
      <c r="N1016">
        <v>138</v>
      </c>
      <c r="O1016" s="4">
        <f t="shared" si="828"/>
        <v>0.10144927536231885</v>
      </c>
      <c r="P1016"/>
      <c r="Q1016">
        <v>1</v>
      </c>
      <c r="R1016">
        <v>0</v>
      </c>
      <c r="S1016">
        <v>457</v>
      </c>
      <c r="T1016">
        <v>422</v>
      </c>
      <c r="U1016" s="4">
        <f t="shared" si="829"/>
        <v>0.51990898748577929</v>
      </c>
      <c r="V1016">
        <v>19.100000000000001</v>
      </c>
      <c r="W1016">
        <v>6</v>
      </c>
      <c r="X1016">
        <v>5</v>
      </c>
      <c r="Y1016">
        <v>0</v>
      </c>
      <c r="Z1016">
        <v>0</v>
      </c>
      <c r="AA1016">
        <v>8</v>
      </c>
      <c r="AB1016">
        <v>10</v>
      </c>
      <c r="AC1016" s="9">
        <f t="shared" si="804"/>
        <v>7.7203517049110006</v>
      </c>
      <c r="AD1016" s="9">
        <f t="shared" si="805"/>
        <v>6.4336264207591682</v>
      </c>
      <c r="AE1016" s="9">
        <f t="shared" si="806"/>
        <v>0</v>
      </c>
      <c r="AF1016" s="9">
        <f t="shared" si="807"/>
        <v>0</v>
      </c>
      <c r="AG1016" s="9">
        <f t="shared" si="808"/>
        <v>9.5140563575699506</v>
      </c>
      <c r="AH1016" s="9">
        <f t="shared" si="809"/>
        <v>11.89257044696244</v>
      </c>
      <c r="AI1016" s="58">
        <f t="shared" si="810"/>
        <v>1.5460341581051171</v>
      </c>
      <c r="AJ1016" s="58">
        <f t="shared" si="811"/>
        <v>5.1469011366073341</v>
      </c>
      <c r="AK1016" s="58">
        <f t="shared" si="812"/>
        <v>0</v>
      </c>
      <c r="AL1016" s="58">
        <f t="shared" si="813"/>
        <v>3.1515311684450467</v>
      </c>
      <c r="AM1016" s="58">
        <f t="shared" si="814"/>
        <v>1.0293802273214667</v>
      </c>
      <c r="AN1016" s="58">
        <f t="shared" si="815"/>
        <v>0</v>
      </c>
      <c r="AO1016" s="56">
        <v>1009.0333333333333</v>
      </c>
      <c r="AP1016" s="56">
        <v>233.15</v>
      </c>
      <c r="AQ1016" s="56">
        <v>16.216666666666665</v>
      </c>
      <c r="AR1016" s="57">
        <f>SUM(AO1016:AQ1016)</f>
        <v>1258.4000000000001</v>
      </c>
      <c r="AS1016">
        <v>25</v>
      </c>
      <c r="AT1016">
        <v>39</v>
      </c>
      <c r="AU1016">
        <v>42</v>
      </c>
      <c r="AV1016">
        <v>28</v>
      </c>
      <c r="AW1016">
        <v>28</v>
      </c>
      <c r="AX1016" s="9">
        <f t="shared" si="816"/>
        <v>1.1919898283534647</v>
      </c>
      <c r="AY1016" s="9">
        <f t="shared" si="817"/>
        <v>1.8595041322314048</v>
      </c>
      <c r="AZ1016" s="9">
        <f t="shared" si="818"/>
        <v>2.0025429116338205</v>
      </c>
      <c r="BA1016" s="9">
        <f t="shared" si="819"/>
        <v>1.3350286077558804</v>
      </c>
      <c r="BB1016" s="9">
        <f t="shared" si="820"/>
        <v>1.3350286077558804</v>
      </c>
      <c r="BC1016" s="33">
        <f t="shared" si="821"/>
        <v>12.772573839662448</v>
      </c>
      <c r="BD1016" s="33">
        <f t="shared" si="822"/>
        <v>0.2052742616033755</v>
      </c>
      <c r="BE1016" s="33">
        <f t="shared" si="823"/>
        <v>2.9512658227848103</v>
      </c>
      <c r="BF1016" s="42">
        <f>BI1016-BG1016-BH1016</f>
        <v>26</v>
      </c>
      <c r="BG1016" s="43">
        <v>20</v>
      </c>
      <c r="BH1016" s="43">
        <v>0</v>
      </c>
      <c r="BI1016" s="43">
        <v>46</v>
      </c>
      <c r="BJ1016" s="42">
        <f>BM1016-BK1016-BL1016</f>
        <v>53</v>
      </c>
      <c r="BK1016" s="43">
        <v>4</v>
      </c>
      <c r="BL1016" s="43">
        <v>0</v>
      </c>
      <c r="BM1016" s="43">
        <v>57</v>
      </c>
      <c r="BN1016" s="34">
        <f t="shared" si="832"/>
        <v>22.267427943827059</v>
      </c>
      <c r="BO1016" s="34">
        <f t="shared" si="833"/>
        <v>35.390063483514076</v>
      </c>
      <c r="BP1016" s="33">
        <v>2.2485406024880219</v>
      </c>
      <c r="BQ1016" s="33">
        <v>4.1948999230846127</v>
      </c>
      <c r="BR1016" s="33">
        <v>-1.1598869437447599</v>
      </c>
      <c r="BS1016" s="33">
        <v>-0.22209938929513412</v>
      </c>
      <c r="BT1016" s="33">
        <v>10.973312329973671</v>
      </c>
      <c r="BU1016" s="9">
        <f t="shared" si="834"/>
        <v>16.034766522506413</v>
      </c>
      <c r="BV1016" s="34">
        <f t="shared" si="835"/>
        <v>25.4843714598004</v>
      </c>
      <c r="BW1016" s="33">
        <v>3.6890789180649688</v>
      </c>
      <c r="BX1016" s="33">
        <v>6.3391404489590686E-2</v>
      </c>
      <c r="BY1016" s="33">
        <v>1.7336312919796453</v>
      </c>
      <c r="BZ1016" s="33">
        <v>0.74655980678644196</v>
      </c>
      <c r="CA1016" s="9">
        <f t="shared" si="836"/>
        <v>6.2326614213206462</v>
      </c>
      <c r="CB1016" s="34">
        <f t="shared" si="837"/>
        <v>9.9056920237136783</v>
      </c>
      <c r="CC1016" s="47">
        <v>33.613495</v>
      </c>
      <c r="CD1016">
        <v>778594</v>
      </c>
      <c r="CE1016" s="68">
        <f t="shared" si="824"/>
        <v>808160.86075949378</v>
      </c>
      <c r="CF1016" s="62">
        <v>25.8</v>
      </c>
      <c r="CG1016" s="62">
        <v>20.100000000000001</v>
      </c>
      <c r="CH1016" s="62">
        <v>-28.4</v>
      </c>
      <c r="CI1016" s="62">
        <v>-0.8</v>
      </c>
      <c r="CJ1016" s="63">
        <f t="shared" si="830"/>
        <v>-1.0611721530740832</v>
      </c>
      <c r="CK1016" s="62">
        <v>-4.2</v>
      </c>
      <c r="CL1016" s="63">
        <f t="shared" si="831"/>
        <v>-5.5711538036389365</v>
      </c>
      <c r="CM1016" s="62">
        <v>-3.9</v>
      </c>
      <c r="CN1016" t="s">
        <v>674</v>
      </c>
      <c r="CO1016" t="s">
        <v>1616</v>
      </c>
      <c r="CP1016"/>
      <c r="CQ1016" t="s">
        <v>3079</v>
      </c>
      <c r="CR1016">
        <v>75</v>
      </c>
      <c r="CS1016">
        <v>213</v>
      </c>
      <c r="CT1016">
        <v>14</v>
      </c>
      <c r="CU1016" t="s">
        <v>3402</v>
      </c>
      <c r="CV1016"/>
      <c r="CW1016"/>
      <c r="CX1016"/>
      <c r="CY1016"/>
      <c r="CZ1016" s="72">
        <v>1475000</v>
      </c>
      <c r="DA1016">
        <v>0</v>
      </c>
    </row>
    <row r="1017" spans="1:105" x14ac:dyDescent="0.2">
      <c r="A1017" s="38" t="s">
        <v>2452</v>
      </c>
      <c r="B1017" t="s">
        <v>965</v>
      </c>
      <c r="C1017" t="s">
        <v>965</v>
      </c>
      <c r="D1017" t="s">
        <v>965</v>
      </c>
      <c r="E1017" t="str">
        <f t="shared" si="827"/>
        <v xml:space="preserve">Peverley, Rich </v>
      </c>
      <c r="F1017" t="s">
        <v>435</v>
      </c>
      <c r="G1017" t="s">
        <v>1537</v>
      </c>
      <c r="H1017">
        <v>13</v>
      </c>
      <c r="I1017">
        <v>0</v>
      </c>
      <c r="J1017">
        <v>1</v>
      </c>
      <c r="K1017">
        <f>I1017+J1017</f>
        <v>1</v>
      </c>
      <c r="L1017">
        <v>-1</v>
      </c>
      <c r="M1017">
        <v>0</v>
      </c>
      <c r="N1017">
        <v>9</v>
      </c>
      <c r="O1017" s="4">
        <f t="shared" si="828"/>
        <v>0</v>
      </c>
      <c r="P1017">
        <v>145</v>
      </c>
      <c r="Q1017">
        <v>0</v>
      </c>
      <c r="R1017">
        <v>0</v>
      </c>
      <c r="S1017">
        <v>22</v>
      </c>
      <c r="T1017">
        <v>23</v>
      </c>
      <c r="U1017" s="4">
        <f t="shared" si="829"/>
        <v>0.48888888888888887</v>
      </c>
      <c r="V1017" s="40">
        <v>5.9</v>
      </c>
      <c r="W1017">
        <v>0</v>
      </c>
      <c r="X1017">
        <v>0</v>
      </c>
      <c r="Y1017">
        <v>0</v>
      </c>
      <c r="Z1017">
        <v>0</v>
      </c>
      <c r="AA1017">
        <f>I1017-W1017-Y1017</f>
        <v>0</v>
      </c>
      <c r="AB1017">
        <f>J1017-X1017-Z1017</f>
        <v>1</v>
      </c>
      <c r="AC1017" s="9">
        <f t="shared" si="804"/>
        <v>0</v>
      </c>
      <c r="AD1017" s="9">
        <f t="shared" si="805"/>
        <v>0</v>
      </c>
      <c r="AE1017" s="9">
        <f t="shared" si="806"/>
        <v>0</v>
      </c>
      <c r="AF1017" s="9">
        <f t="shared" si="807"/>
        <v>0</v>
      </c>
      <c r="AG1017" s="9">
        <f t="shared" si="808"/>
        <v>0</v>
      </c>
      <c r="AH1017" s="9">
        <f t="shared" si="809"/>
        <v>12.658227848101266</v>
      </c>
      <c r="AI1017" s="6">
        <f t="shared" si="810"/>
        <v>1.2658227848101264</v>
      </c>
      <c r="AJ1017" s="6">
        <f t="shared" si="811"/>
        <v>0</v>
      </c>
      <c r="AK1017" s="6">
        <f t="shared" si="812"/>
        <v>0</v>
      </c>
      <c r="AL1017" s="6">
        <f t="shared" si="813"/>
        <v>1.89873417721519</v>
      </c>
      <c r="AM1017" s="6">
        <f t="shared" si="814"/>
        <v>0</v>
      </c>
      <c r="AN1017" s="6">
        <f t="shared" si="815"/>
        <v>0</v>
      </c>
      <c r="AO1017" s="33">
        <v>94.8</v>
      </c>
      <c r="AP1017" s="33">
        <v>0.8</v>
      </c>
      <c r="AQ1017" s="33">
        <v>2.2000000000000002</v>
      </c>
      <c r="AR1017" s="32">
        <v>97.8</v>
      </c>
      <c r="AS1017" s="40">
        <v>1</v>
      </c>
      <c r="AT1017" s="40">
        <v>1</v>
      </c>
      <c r="AU1017" s="40">
        <v>3</v>
      </c>
      <c r="AV1017" s="40">
        <v>1</v>
      </c>
      <c r="AW1017" s="40">
        <v>4</v>
      </c>
      <c r="AX1017" s="9">
        <f t="shared" si="816"/>
        <v>0.61349693251533743</v>
      </c>
      <c r="AY1017" s="9">
        <f t="shared" si="817"/>
        <v>0.61349693251533743</v>
      </c>
      <c r="AZ1017" s="9">
        <f t="shared" si="818"/>
        <v>1.8404907975460123</v>
      </c>
      <c r="BA1017" s="9">
        <f t="shared" si="819"/>
        <v>0.61349693251533743</v>
      </c>
      <c r="BB1017" s="9">
        <f t="shared" si="820"/>
        <v>2.4539877300613497</v>
      </c>
      <c r="BC1017" s="9">
        <f t="shared" si="821"/>
        <v>7.2923076923076922</v>
      </c>
      <c r="BD1017" s="9">
        <f t="shared" si="822"/>
        <v>0.16923076923076924</v>
      </c>
      <c r="BE1017" s="9">
        <f t="shared" si="823"/>
        <v>6.1538461538461542E-2</v>
      </c>
      <c r="BF1017" s="3">
        <v>2</v>
      </c>
      <c r="BG1017" s="3">
        <v>0</v>
      </c>
      <c r="BH1017" s="3">
        <v>0</v>
      </c>
      <c r="BI1017" s="3">
        <v>2</v>
      </c>
      <c r="BJ1017" s="3">
        <v>3</v>
      </c>
      <c r="BK1017" s="3">
        <v>0</v>
      </c>
      <c r="BL1017" s="3">
        <v>0</v>
      </c>
      <c r="BM1017" s="3">
        <v>3</v>
      </c>
      <c r="BN1017" s="34">
        <f t="shared" si="832"/>
        <v>0.5524304403691338</v>
      </c>
      <c r="BO1017" s="34">
        <f t="shared" si="833"/>
        <v>11.297146019818687</v>
      </c>
      <c r="BP1017" s="34">
        <v>-1.3301199807898747</v>
      </c>
      <c r="BQ1017" s="34">
        <v>-3.8811147158666279E-2</v>
      </c>
      <c r="BR1017" s="34">
        <v>-3.1002301635248478E-2</v>
      </c>
      <c r="BS1017" s="34">
        <v>-2.8670908438172854E-2</v>
      </c>
      <c r="BT1017" s="34">
        <v>0</v>
      </c>
      <c r="BU1017" s="34">
        <f t="shared" si="834"/>
        <v>-1.4286043380219624</v>
      </c>
      <c r="BV1017" s="34">
        <f t="shared" si="835"/>
        <v>-29.214812638485942</v>
      </c>
      <c r="BW1017" s="34">
        <v>0.7870261468189319</v>
      </c>
      <c r="BX1017" s="34">
        <v>1.9898305179812835E-3</v>
      </c>
      <c r="BY1017" s="34">
        <v>0.20165939440512351</v>
      </c>
      <c r="BZ1017" s="34">
        <v>0.99035940664905941</v>
      </c>
      <c r="CA1017" s="34">
        <f t="shared" si="836"/>
        <v>1.9810347783910962</v>
      </c>
      <c r="CB1017" s="34">
        <f t="shared" si="837"/>
        <v>40.511958658304628</v>
      </c>
      <c r="CE1017" s="68">
        <f t="shared" si="824"/>
        <v>165000</v>
      </c>
      <c r="CF1017" s="9">
        <v>1.8</v>
      </c>
      <c r="CG1017" s="9">
        <v>1.7</v>
      </c>
      <c r="CH1017" s="9">
        <v>-1.5</v>
      </c>
      <c r="CI1017" s="9">
        <v>-0.6</v>
      </c>
      <c r="CJ1017" s="9">
        <f t="shared" si="830"/>
        <v>-11.904761904761903</v>
      </c>
      <c r="CK1017" s="9">
        <v>-0.2</v>
      </c>
      <c r="CL1017" s="9">
        <f t="shared" si="831"/>
        <v>-3.9682539682539688</v>
      </c>
      <c r="CM1017" s="9">
        <v>-0.7</v>
      </c>
      <c r="CN1017" t="s">
        <v>2753</v>
      </c>
      <c r="CO1017" t="s">
        <v>25</v>
      </c>
      <c r="CP1017" t="s">
        <v>2427</v>
      </c>
      <c r="CQ1017" t="s">
        <v>2400</v>
      </c>
      <c r="CR1017">
        <v>72</v>
      </c>
      <c r="CS1017">
        <v>185</v>
      </c>
      <c r="CT1017">
        <v>37</v>
      </c>
      <c r="CU1017" t="s">
        <v>3401</v>
      </c>
      <c r="CV1017" t="s">
        <v>3090</v>
      </c>
      <c r="CW1017">
        <v>0</v>
      </c>
      <c r="CX1017">
        <v>0</v>
      </c>
      <c r="CY1017">
        <v>0</v>
      </c>
      <c r="CZ1017" s="70"/>
      <c r="DA1017">
        <v>0</v>
      </c>
    </row>
    <row r="1018" spans="1:105" x14ac:dyDescent="0.2">
      <c r="A1018" s="44" t="s">
        <v>2372</v>
      </c>
      <c r="B1018" s="43" t="s">
        <v>965</v>
      </c>
      <c r="C1018" s="43" t="s">
        <v>965</v>
      </c>
      <c r="D1018" s="42" t="s">
        <v>965</v>
      </c>
      <c r="E1018" s="42" t="str">
        <f t="shared" si="827"/>
        <v xml:space="preserve">Peverley, Rich </v>
      </c>
      <c r="F1018" s="42" t="s">
        <v>435</v>
      </c>
      <c r="G1018" s="45" t="s">
        <v>2373</v>
      </c>
      <c r="H1018" s="43">
        <v>33</v>
      </c>
      <c r="I1018" s="64">
        <v>5</v>
      </c>
      <c r="J1018" s="64">
        <v>5</v>
      </c>
      <c r="K1018" s="64">
        <v>10</v>
      </c>
      <c r="L1018" s="43">
        <v>4</v>
      </c>
      <c r="M1018">
        <v>8</v>
      </c>
      <c r="N1018">
        <v>43</v>
      </c>
      <c r="O1018" s="4">
        <f t="shared" si="828"/>
        <v>0.11627906976744186</v>
      </c>
      <c r="Q1018">
        <v>2</v>
      </c>
      <c r="R1018">
        <v>0</v>
      </c>
      <c r="S1018">
        <v>61</v>
      </c>
      <c r="T1018">
        <v>71</v>
      </c>
      <c r="U1018" s="4">
        <f t="shared" si="829"/>
        <v>0.4621212121212121</v>
      </c>
      <c r="V1018">
        <v>6.9</v>
      </c>
      <c r="W1018">
        <v>0</v>
      </c>
      <c r="X1018">
        <v>0</v>
      </c>
      <c r="Y1018">
        <v>0</v>
      </c>
      <c r="Z1018">
        <v>0</v>
      </c>
      <c r="AA1018">
        <v>5</v>
      </c>
      <c r="AB1018">
        <v>5</v>
      </c>
      <c r="AC1018" s="9">
        <f t="shared" si="804"/>
        <v>0</v>
      </c>
      <c r="AD1018" s="9">
        <f t="shared" si="805"/>
        <v>0</v>
      </c>
      <c r="AE1018" s="9">
        <f t="shared" si="806"/>
        <v>0</v>
      </c>
      <c r="AF1018" s="9">
        <f t="shared" si="807"/>
        <v>0</v>
      </c>
      <c r="AG1018" s="9">
        <f t="shared" si="808"/>
        <v>18.274111675126903</v>
      </c>
      <c r="AH1018" s="9">
        <f t="shared" si="809"/>
        <v>18.274111675126903</v>
      </c>
      <c r="AI1018" s="58">
        <f t="shared" si="810"/>
        <v>2.3756345177664975</v>
      </c>
      <c r="AJ1018" s="58">
        <f t="shared" si="811"/>
        <v>0</v>
      </c>
      <c r="AK1018" s="58">
        <f t="shared" si="812"/>
        <v>0</v>
      </c>
      <c r="AL1018" s="58">
        <f t="shared" si="813"/>
        <v>1.6446700507614214</v>
      </c>
      <c r="AM1018" s="58">
        <f t="shared" si="814"/>
        <v>0</v>
      </c>
      <c r="AN1018" s="58">
        <f t="shared" si="815"/>
        <v>0</v>
      </c>
      <c r="AO1018" s="56">
        <v>328.33333333333331</v>
      </c>
      <c r="AP1018" s="56">
        <v>10.316666666666666</v>
      </c>
      <c r="AQ1018" s="56">
        <v>2.2333333333333334</v>
      </c>
      <c r="AR1018" s="57">
        <f>SUM(AO1018:AQ1018)</f>
        <v>340.88333333333333</v>
      </c>
      <c r="AS1018">
        <v>5</v>
      </c>
      <c r="AT1018">
        <v>12</v>
      </c>
      <c r="AU1018">
        <v>17</v>
      </c>
      <c r="AV1018">
        <v>6</v>
      </c>
      <c r="AW1018">
        <v>10</v>
      </c>
      <c r="AX1018" s="9">
        <f t="shared" si="816"/>
        <v>0.88006649391287339</v>
      </c>
      <c r="AY1018" s="9">
        <f t="shared" si="817"/>
        <v>2.1121595853908963</v>
      </c>
      <c r="AZ1018" s="9">
        <f t="shared" si="818"/>
        <v>2.9922260793037698</v>
      </c>
      <c r="BA1018" s="9">
        <f t="shared" si="819"/>
        <v>1.0560797926954482</v>
      </c>
      <c r="BB1018" s="9">
        <f t="shared" si="820"/>
        <v>1.7601329878257468</v>
      </c>
      <c r="BC1018" s="33">
        <f t="shared" si="821"/>
        <v>9.9494949494949481</v>
      </c>
      <c r="BD1018" s="33">
        <f t="shared" si="822"/>
        <v>6.7676767676767682E-2</v>
      </c>
      <c r="BE1018" s="33">
        <f t="shared" si="823"/>
        <v>0.31262626262626264</v>
      </c>
      <c r="BF1018" s="42">
        <f>BI1018-BG1018-BH1018</f>
        <v>13</v>
      </c>
      <c r="BG1018" s="43">
        <v>0</v>
      </c>
      <c r="BH1018" s="43">
        <v>0</v>
      </c>
      <c r="BI1018" s="43">
        <v>13</v>
      </c>
      <c r="BJ1018" s="42">
        <f>BM1018-BK1018-BL1018</f>
        <v>9</v>
      </c>
      <c r="BK1018" s="43">
        <v>0</v>
      </c>
      <c r="BL1018" s="43">
        <v>0</v>
      </c>
      <c r="BM1018" s="43">
        <v>9</v>
      </c>
      <c r="BN1018" s="34">
        <f t="shared" si="832"/>
        <v>17.2374047672076</v>
      </c>
      <c r="BO1018" s="34">
        <f t="shared" si="833"/>
        <v>101.13374918422295</v>
      </c>
      <c r="BP1018" s="33">
        <v>7.5019334953959103</v>
      </c>
      <c r="BQ1018" s="33">
        <v>-0.55547338134158963</v>
      </c>
      <c r="BR1018" s="33">
        <v>-0.68249585611750774</v>
      </c>
      <c r="BS1018" s="33">
        <v>-3.058717180426308E-2</v>
      </c>
      <c r="BT1018" s="33">
        <v>5.4863123330280255</v>
      </c>
      <c r="BU1018" s="9">
        <f t="shared" si="834"/>
        <v>11.719689419160575</v>
      </c>
      <c r="BV1018" s="34">
        <f t="shared" si="835"/>
        <v>68.760706512456323</v>
      </c>
      <c r="BW1018" s="33">
        <v>4.0832048957325657</v>
      </c>
      <c r="BX1018" s="33">
        <v>3.459247366942185E-2</v>
      </c>
      <c r="BY1018" s="33">
        <v>0.2387529220198073</v>
      </c>
      <c r="BZ1018" s="33">
        <v>1.1611650566252296</v>
      </c>
      <c r="CA1018" s="9">
        <f t="shared" si="836"/>
        <v>5.517715348047024</v>
      </c>
      <c r="CB1018" s="34">
        <f t="shared" si="837"/>
        <v>32.373042671766633</v>
      </c>
      <c r="CC1018" s="47">
        <v>60.252544</v>
      </c>
      <c r="CD1018">
        <v>1007107</v>
      </c>
      <c r="CE1018" s="68">
        <f t="shared" si="824"/>
        <v>2502508.3030303032</v>
      </c>
      <c r="CF1018" s="62">
        <v>6.2</v>
      </c>
      <c r="CG1018" s="62">
        <v>6.1</v>
      </c>
      <c r="CH1018" s="62">
        <v>3.8</v>
      </c>
      <c r="CI1018" s="62">
        <v>1</v>
      </c>
      <c r="CJ1018" s="63">
        <f t="shared" si="830"/>
        <v>5.6587758181646706</v>
      </c>
      <c r="CK1018" s="62">
        <v>0.9</v>
      </c>
      <c r="CL1018" s="63">
        <f t="shared" si="831"/>
        <v>5.0928982363482032</v>
      </c>
      <c r="CM1018" s="62">
        <v>2.4</v>
      </c>
      <c r="CN1018" t="s">
        <v>1820</v>
      </c>
      <c r="CO1018" t="s">
        <v>25</v>
      </c>
      <c r="CP1018" t="s">
        <v>2427</v>
      </c>
      <c r="CQ1018" t="s">
        <v>2400</v>
      </c>
      <c r="CR1018">
        <v>72</v>
      </c>
      <c r="CS1018">
        <v>185</v>
      </c>
      <c r="CT1018">
        <v>37</v>
      </c>
      <c r="CU1018" t="s">
        <v>3401</v>
      </c>
      <c r="CV1018" t="s">
        <v>3090</v>
      </c>
      <c r="CZ1018" s="72">
        <v>470000</v>
      </c>
      <c r="DA1018">
        <v>0</v>
      </c>
    </row>
    <row r="1019" spans="1:105" x14ac:dyDescent="0.2">
      <c r="A1019" s="38" t="s">
        <v>2452</v>
      </c>
      <c r="B1019" t="s">
        <v>965</v>
      </c>
      <c r="C1019" t="s">
        <v>965</v>
      </c>
      <c r="D1019" t="s">
        <v>965</v>
      </c>
      <c r="E1019" t="str">
        <f t="shared" ref="E1019:E1050" si="838">CONCATENATE(RIGHT(F1019,LEN(F1019)-SEARCH(" ",F1019)), ", ", LEFT(F1019, SEARCH(" ", F1019)))</f>
        <v xml:space="preserve">Suter, Ryan </v>
      </c>
      <c r="F1019" t="s">
        <v>919</v>
      </c>
      <c r="G1019" t="s">
        <v>1524</v>
      </c>
      <c r="H1019">
        <v>82</v>
      </c>
      <c r="I1019">
        <v>8</v>
      </c>
      <c r="J1019">
        <v>16</v>
      </c>
      <c r="K1019">
        <f>I1019+J1019</f>
        <v>24</v>
      </c>
      <c r="L1019">
        <v>10</v>
      </c>
      <c r="M1019">
        <v>54</v>
      </c>
      <c r="N1019">
        <v>87</v>
      </c>
      <c r="O1019" s="4">
        <f t="shared" si="828"/>
        <v>9.1954022988505746E-2</v>
      </c>
      <c r="P1019">
        <v>1984</v>
      </c>
      <c r="Q1019">
        <v>0</v>
      </c>
      <c r="R1019">
        <v>0</v>
      </c>
      <c r="S1019">
        <v>0</v>
      </c>
      <c r="T1019">
        <v>0</v>
      </c>
      <c r="U1019" s="4">
        <f t="shared" si="829"/>
        <v>0</v>
      </c>
      <c r="V1019" s="40">
        <v>0</v>
      </c>
      <c r="W1019">
        <v>1</v>
      </c>
      <c r="X1019">
        <v>8</v>
      </c>
      <c r="Y1019">
        <v>0</v>
      </c>
      <c r="Z1019">
        <v>2</v>
      </c>
      <c r="AA1019">
        <f>I1019-W1019-Y1019</f>
        <v>7</v>
      </c>
      <c r="AB1019">
        <f>J1019-X1019-Z1019</f>
        <v>6</v>
      </c>
      <c r="AC1019" s="9">
        <f t="shared" si="804"/>
        <v>1.4468290330359297</v>
      </c>
      <c r="AD1019" s="9">
        <f t="shared" si="805"/>
        <v>11.574632264287438</v>
      </c>
      <c r="AE1019" s="9">
        <f t="shared" si="806"/>
        <v>0</v>
      </c>
      <c r="AF1019" s="9">
        <f t="shared" si="807"/>
        <v>2.2255192878338277</v>
      </c>
      <c r="AG1019" s="9">
        <f t="shared" si="808"/>
        <v>7.1461993279169684</v>
      </c>
      <c r="AH1019" s="9">
        <f t="shared" si="809"/>
        <v>6.1253137096431143</v>
      </c>
      <c r="AI1019" s="6">
        <f t="shared" si="810"/>
        <v>2.5011697647709386</v>
      </c>
      <c r="AJ1019" s="6">
        <f t="shared" si="811"/>
        <v>6.3660477453580908</v>
      </c>
      <c r="AK1019" s="6">
        <f t="shared" si="812"/>
        <v>1.1127596439169138</v>
      </c>
      <c r="AL1019" s="6">
        <f t="shared" si="813"/>
        <v>2.2459483602024757</v>
      </c>
      <c r="AM1019" s="6">
        <f t="shared" si="814"/>
        <v>0</v>
      </c>
      <c r="AN1019" s="6">
        <f t="shared" si="815"/>
        <v>4.8961424332344201</v>
      </c>
      <c r="AO1019" s="32">
        <v>1175.45</v>
      </c>
      <c r="AP1019" s="32">
        <v>207.35</v>
      </c>
      <c r="AQ1019" s="32">
        <v>269.60000000000002</v>
      </c>
      <c r="AR1019" s="32">
        <v>1652.4</v>
      </c>
      <c r="AS1019" s="40">
        <v>69</v>
      </c>
      <c r="AT1019" s="40">
        <v>45</v>
      </c>
      <c r="AU1019" s="40">
        <v>43</v>
      </c>
      <c r="AV1019" s="40">
        <v>41</v>
      </c>
      <c r="AW1019" s="40">
        <v>42</v>
      </c>
      <c r="AX1019" s="9">
        <f t="shared" si="816"/>
        <v>2.505446623093682</v>
      </c>
      <c r="AY1019" s="9">
        <f t="shared" si="817"/>
        <v>1.6339869281045751</v>
      </c>
      <c r="AZ1019" s="9">
        <f t="shared" si="818"/>
        <v>1.5613652868554828</v>
      </c>
      <c r="BA1019" s="9">
        <f t="shared" si="819"/>
        <v>1.4887436456063907</v>
      </c>
      <c r="BB1019" s="9">
        <f t="shared" si="820"/>
        <v>1.5250544662309367</v>
      </c>
      <c r="BC1019" s="9">
        <f t="shared" si="821"/>
        <v>14.334756097560977</v>
      </c>
      <c r="BD1019" s="9">
        <f t="shared" si="822"/>
        <v>3.2878048780487807</v>
      </c>
      <c r="BE1019" s="9">
        <f t="shared" si="823"/>
        <v>2.528658536585366</v>
      </c>
      <c r="BF1019" s="3">
        <v>49</v>
      </c>
      <c r="BG1019" s="3">
        <v>22</v>
      </c>
      <c r="BH1019" s="3">
        <v>5</v>
      </c>
      <c r="BI1019" s="3">
        <v>76</v>
      </c>
      <c r="BJ1019" s="3">
        <v>44</v>
      </c>
      <c r="BK1019" s="3">
        <v>0</v>
      </c>
      <c r="BL1019" s="3">
        <v>22</v>
      </c>
      <c r="BM1019" s="3">
        <v>66</v>
      </c>
      <c r="BN1019" s="34">
        <f t="shared" si="832"/>
        <v>48.060487348656096</v>
      </c>
      <c r="BO1019" s="34">
        <f t="shared" si="833"/>
        <v>58.170524508177309</v>
      </c>
      <c r="BP1019" s="34">
        <v>8.9370007948157077</v>
      </c>
      <c r="BQ1019" s="34">
        <v>2.5158104900783491</v>
      </c>
      <c r="BR1019" s="34">
        <v>-0.52380575891702053</v>
      </c>
      <c r="BS1019" s="34">
        <v>1.216045971784361</v>
      </c>
      <c r="BT1019" s="34">
        <v>0</v>
      </c>
      <c r="BU1019" s="34">
        <f t="shared" si="834"/>
        <v>12.145051497761397</v>
      </c>
      <c r="BV1019" s="34">
        <f t="shared" si="835"/>
        <v>14.699892880369639</v>
      </c>
      <c r="BW1019" s="34">
        <v>18.255785086418346</v>
      </c>
      <c r="BX1019" s="34">
        <v>4.4857114151314672</v>
      </c>
      <c r="BY1019" s="34">
        <v>12.333668059356377</v>
      </c>
      <c r="BZ1019" s="34">
        <v>0.84027128998851663</v>
      </c>
      <c r="CA1019" s="34">
        <f t="shared" si="836"/>
        <v>35.915435850894703</v>
      </c>
      <c r="CB1019" s="34">
        <f t="shared" si="837"/>
        <v>43.470631627807677</v>
      </c>
      <c r="CC1019" s="15">
        <v>69</v>
      </c>
      <c r="CD1019" s="7">
        <v>3774642</v>
      </c>
      <c r="CE1019" s="68">
        <f t="shared" si="824"/>
        <v>3774642</v>
      </c>
      <c r="CF1019" s="9">
        <v>31.3</v>
      </c>
      <c r="CG1019" s="9">
        <v>35</v>
      </c>
      <c r="CH1019" s="9">
        <v>-3</v>
      </c>
      <c r="CI1019" s="9">
        <v>1.6</v>
      </c>
      <c r="CJ1019" s="9">
        <f t="shared" si="830"/>
        <v>1.5028060206166198</v>
      </c>
      <c r="CK1019" s="9">
        <v>2.2999999999999998</v>
      </c>
      <c r="CL1019" s="9">
        <f t="shared" si="831"/>
        <v>2.160283654636391</v>
      </c>
      <c r="CM1019" s="9">
        <v>4</v>
      </c>
      <c r="CN1019" t="s">
        <v>3565</v>
      </c>
      <c r="CO1019" t="s">
        <v>2986</v>
      </c>
      <c r="CP1019" t="s">
        <v>1571</v>
      </c>
      <c r="CQ1019" t="s">
        <v>2414</v>
      </c>
      <c r="CR1019">
        <v>73</v>
      </c>
      <c r="CS1019">
        <v>196</v>
      </c>
      <c r="CU1019" t="s">
        <v>3402</v>
      </c>
      <c r="CV1019" t="s">
        <v>2382</v>
      </c>
      <c r="CW1019">
        <v>0</v>
      </c>
      <c r="CX1019">
        <v>0</v>
      </c>
      <c r="CY1019">
        <v>0</v>
      </c>
      <c r="CZ1019" s="70"/>
      <c r="DA1019">
        <v>0</v>
      </c>
    </row>
    <row r="1020" spans="1:105" x14ac:dyDescent="0.2">
      <c r="A1020" s="44" t="s">
        <v>2372</v>
      </c>
      <c r="B1020" s="43" t="s">
        <v>965</v>
      </c>
      <c r="C1020" s="43" t="s">
        <v>965</v>
      </c>
      <c r="D1020" s="42" t="s">
        <v>965</v>
      </c>
      <c r="E1020" s="42" t="str">
        <f t="shared" si="838"/>
        <v xml:space="preserve">Suter, Ryan </v>
      </c>
      <c r="F1020" s="42" t="s">
        <v>919</v>
      </c>
      <c r="G1020" s="45" t="s">
        <v>2374</v>
      </c>
      <c r="H1020" s="43">
        <v>76</v>
      </c>
      <c r="I1020" s="64">
        <v>7</v>
      </c>
      <c r="J1020" s="64">
        <v>24</v>
      </c>
      <c r="K1020" s="64">
        <v>31</v>
      </c>
      <c r="L1020" s="43">
        <v>3</v>
      </c>
      <c r="M1020">
        <v>71</v>
      </c>
      <c r="N1020">
        <v>138</v>
      </c>
      <c r="O1020" s="4">
        <f t="shared" si="828"/>
        <v>5.0724637681159424E-2</v>
      </c>
      <c r="Q1020">
        <v>1</v>
      </c>
      <c r="R1020">
        <v>0</v>
      </c>
      <c r="S1020">
        <v>0</v>
      </c>
      <c r="T1020">
        <v>0</v>
      </c>
      <c r="U1020" s="4">
        <f t="shared" si="829"/>
        <v>0</v>
      </c>
      <c r="V1020">
        <v>0</v>
      </c>
      <c r="W1020">
        <v>1</v>
      </c>
      <c r="X1020">
        <v>10</v>
      </c>
      <c r="Y1020">
        <v>0</v>
      </c>
      <c r="Z1020">
        <v>0</v>
      </c>
      <c r="AA1020">
        <v>6</v>
      </c>
      <c r="AB1020">
        <v>14</v>
      </c>
      <c r="AC1020" s="9">
        <f t="shared" si="804"/>
        <v>1.1565893465270194</v>
      </c>
      <c r="AD1020" s="9">
        <f t="shared" si="805"/>
        <v>11.565893465270191</v>
      </c>
      <c r="AE1020" s="9">
        <f t="shared" si="806"/>
        <v>0</v>
      </c>
      <c r="AF1020" s="9">
        <f t="shared" si="807"/>
        <v>0</v>
      </c>
      <c r="AG1020" s="9">
        <f t="shared" si="808"/>
        <v>6.3058328954282716</v>
      </c>
      <c r="AH1020" s="9">
        <f t="shared" si="809"/>
        <v>14.713610089332633</v>
      </c>
      <c r="AI1020" s="58">
        <f t="shared" si="810"/>
        <v>2.627430373095113</v>
      </c>
      <c r="AJ1020" s="58">
        <f t="shared" si="811"/>
        <v>5.0889931247188844</v>
      </c>
      <c r="AK1020" s="58">
        <f t="shared" si="812"/>
        <v>0.36798528058877644</v>
      </c>
      <c r="AL1020" s="58">
        <f t="shared" si="813"/>
        <v>2.4172359432475039</v>
      </c>
      <c r="AM1020" s="58">
        <f t="shared" si="814"/>
        <v>0.4626357386108077</v>
      </c>
      <c r="AN1020" s="58">
        <f t="shared" si="815"/>
        <v>5.5197792088316469</v>
      </c>
      <c r="AO1020" s="56">
        <v>1141.8</v>
      </c>
      <c r="AP1020" s="56">
        <v>259.38333333333333</v>
      </c>
      <c r="AQ1020" s="56">
        <v>163.05000000000001</v>
      </c>
      <c r="AR1020" s="57">
        <f>SUM(AO1020:AQ1020)</f>
        <v>1564.2333333333333</v>
      </c>
      <c r="AS1020">
        <v>75</v>
      </c>
      <c r="AT1020">
        <v>57</v>
      </c>
      <c r="AU1020">
        <v>49</v>
      </c>
      <c r="AV1020">
        <v>38</v>
      </c>
      <c r="AW1020">
        <v>33</v>
      </c>
      <c r="AX1020" s="9">
        <f t="shared" si="816"/>
        <v>2.876808660259552</v>
      </c>
      <c r="AY1020" s="9">
        <f t="shared" si="817"/>
        <v>2.1863745817972595</v>
      </c>
      <c r="AZ1020" s="9">
        <f t="shared" si="818"/>
        <v>1.8795149913695739</v>
      </c>
      <c r="BA1020" s="9">
        <f t="shared" si="819"/>
        <v>1.4575830545315065</v>
      </c>
      <c r="BB1020" s="9">
        <f t="shared" si="820"/>
        <v>1.2657958105142029</v>
      </c>
      <c r="BC1020" s="33">
        <f t="shared" si="821"/>
        <v>15.023684210526316</v>
      </c>
      <c r="BD1020" s="33">
        <f t="shared" si="822"/>
        <v>2.1453947368421056</v>
      </c>
      <c r="BE1020" s="33">
        <f t="shared" si="823"/>
        <v>3.412938596491228</v>
      </c>
      <c r="BF1020" s="42">
        <f>BI1020-BG1020-BH1020</f>
        <v>50</v>
      </c>
      <c r="BG1020" s="43">
        <v>22</v>
      </c>
      <c r="BH1020" s="43">
        <v>1</v>
      </c>
      <c r="BI1020" s="43">
        <v>73</v>
      </c>
      <c r="BJ1020" s="42">
        <f>BM1020-BK1020-BL1020</f>
        <v>46</v>
      </c>
      <c r="BK1020" s="43">
        <v>2</v>
      </c>
      <c r="BL1020" s="43">
        <v>15</v>
      </c>
      <c r="BM1020" s="43">
        <v>63</v>
      </c>
      <c r="BN1020" s="34">
        <f t="shared" si="832"/>
        <v>51.982581264953112</v>
      </c>
      <c r="BO1020" s="34">
        <f t="shared" si="833"/>
        <v>66.463973318072462</v>
      </c>
      <c r="BP1020" s="33">
        <v>15.64250867749381</v>
      </c>
      <c r="BQ1020" s="33">
        <v>1.8856923091378437</v>
      </c>
      <c r="BR1020" s="33">
        <v>4.0344327513131626</v>
      </c>
      <c r="BS1020" s="33">
        <v>-0.42446077344911132</v>
      </c>
      <c r="BT1020" s="33">
        <v>0</v>
      </c>
      <c r="BU1020" s="9">
        <f t="shared" si="834"/>
        <v>21.138172964495702</v>
      </c>
      <c r="BV1020" s="34">
        <f t="shared" si="835"/>
        <v>27.026879576144694</v>
      </c>
      <c r="BW1020" s="33">
        <v>22.720558499806152</v>
      </c>
      <c r="BX1020" s="33">
        <v>4.0698425570163286</v>
      </c>
      <c r="BY1020" s="33">
        <v>8.6313493578401594</v>
      </c>
      <c r="BZ1020" s="33">
        <v>-4.5773421142052317</v>
      </c>
      <c r="CA1020" s="9">
        <f t="shared" si="836"/>
        <v>30.84440830045741</v>
      </c>
      <c r="CB1020" s="34">
        <f t="shared" si="837"/>
        <v>39.437093741927768</v>
      </c>
      <c r="CC1020" s="47">
        <v>52.334679000000001</v>
      </c>
      <c r="CD1020">
        <v>2742653</v>
      </c>
      <c r="CE1020" s="68">
        <f t="shared" si="824"/>
        <v>2959178.2368421056</v>
      </c>
      <c r="CF1020" s="62">
        <v>32.6</v>
      </c>
      <c r="CG1020" s="62">
        <v>31.7</v>
      </c>
      <c r="CH1020" s="62">
        <v>4</v>
      </c>
      <c r="CI1020" s="62">
        <v>3.6</v>
      </c>
      <c r="CJ1020" s="63">
        <f t="shared" si="830"/>
        <v>3.6241610738255039</v>
      </c>
      <c r="CK1020" s="62">
        <v>3.7</v>
      </c>
      <c r="CL1020" s="63">
        <f t="shared" si="831"/>
        <v>3.724832214765101</v>
      </c>
      <c r="CM1020" s="62">
        <v>7.3</v>
      </c>
      <c r="CN1020" t="s">
        <v>723</v>
      </c>
      <c r="CO1020" t="s">
        <v>2986</v>
      </c>
      <c r="CP1020" t="s">
        <v>1571</v>
      </c>
      <c r="CQ1020" t="s">
        <v>2414</v>
      </c>
      <c r="CR1020">
        <v>73</v>
      </c>
      <c r="CS1020">
        <v>196</v>
      </c>
      <c r="CT1020">
        <v>20</v>
      </c>
      <c r="CU1020" t="s">
        <v>3402</v>
      </c>
      <c r="CZ1020" s="72">
        <v>785333.33333333337</v>
      </c>
      <c r="DA1020">
        <v>0</v>
      </c>
    </row>
    <row r="1021" spans="1:105" x14ac:dyDescent="0.2">
      <c r="A1021" s="38" t="s">
        <v>2452</v>
      </c>
      <c r="B1021" t="s">
        <v>965</v>
      </c>
      <c r="C1021" t="s">
        <v>965</v>
      </c>
      <c r="D1021" t="s">
        <v>965</v>
      </c>
      <c r="E1021" t="str">
        <f t="shared" si="838"/>
        <v xml:space="preserve">Nichol, Scott </v>
      </c>
      <c r="F1021" t="s">
        <v>386</v>
      </c>
      <c r="G1021" t="s">
        <v>1537</v>
      </c>
      <c r="H1021">
        <v>59</v>
      </c>
      <c r="I1021">
        <v>7</v>
      </c>
      <c r="J1021">
        <v>6</v>
      </c>
      <c r="K1021">
        <f>I1021+J1021</f>
        <v>13</v>
      </c>
      <c r="L1021">
        <v>7</v>
      </c>
      <c r="M1021">
        <v>79</v>
      </c>
      <c r="N1021">
        <v>58</v>
      </c>
      <c r="O1021" s="4">
        <f t="shared" si="828"/>
        <v>0.1206896551724138</v>
      </c>
      <c r="P1021">
        <v>1133</v>
      </c>
      <c r="Q1021">
        <v>2</v>
      </c>
      <c r="R1021">
        <v>0</v>
      </c>
      <c r="S1021">
        <v>361</v>
      </c>
      <c r="T1021">
        <v>262</v>
      </c>
      <c r="U1021" s="4">
        <f t="shared" si="829"/>
        <v>0.579454253611557</v>
      </c>
      <c r="V1021" s="40">
        <v>17.899999999999999</v>
      </c>
      <c r="W1021">
        <v>1</v>
      </c>
      <c r="X1021">
        <v>1</v>
      </c>
      <c r="Y1021">
        <v>1</v>
      </c>
      <c r="Z1021">
        <v>0</v>
      </c>
      <c r="AA1021">
        <f>I1021-W1021-Y1021</f>
        <v>5</v>
      </c>
      <c r="AB1021">
        <f>J1021-X1021-Z1021</f>
        <v>5</v>
      </c>
      <c r="AC1021" s="9">
        <f t="shared" si="804"/>
        <v>35.087719298245609</v>
      </c>
      <c r="AD1021" s="9">
        <f t="shared" si="805"/>
        <v>35.087719298245609</v>
      </c>
      <c r="AE1021" s="9">
        <f t="shared" si="806"/>
        <v>1.566579634464752</v>
      </c>
      <c r="AF1021" s="9">
        <f t="shared" si="807"/>
        <v>0</v>
      </c>
      <c r="AG1021" s="9">
        <f t="shared" si="808"/>
        <v>11.114198388441233</v>
      </c>
      <c r="AH1021" s="9">
        <f t="shared" si="809"/>
        <v>11.114198388441233</v>
      </c>
      <c r="AI1021" s="6">
        <f t="shared" si="810"/>
        <v>1.5559877743817725</v>
      </c>
      <c r="AJ1021" s="6">
        <f t="shared" si="811"/>
        <v>14.035087719298245</v>
      </c>
      <c r="AK1021" s="6">
        <f t="shared" si="812"/>
        <v>0.3133159268929504</v>
      </c>
      <c r="AL1021" s="6">
        <f t="shared" si="813"/>
        <v>1.3337038066129479</v>
      </c>
      <c r="AM1021" s="6">
        <f t="shared" si="814"/>
        <v>0</v>
      </c>
      <c r="AN1021" s="6">
        <f t="shared" si="815"/>
        <v>5.3263707571801566</v>
      </c>
      <c r="AO1021" s="32">
        <v>539.85</v>
      </c>
      <c r="AP1021" s="32">
        <v>8.5500000000000007</v>
      </c>
      <c r="AQ1021" s="32">
        <v>191.5</v>
      </c>
      <c r="AR1021" s="32">
        <v>739.9</v>
      </c>
      <c r="AS1021" s="40">
        <v>34</v>
      </c>
      <c r="AT1021" s="40">
        <v>66</v>
      </c>
      <c r="AU1021" s="40">
        <v>30</v>
      </c>
      <c r="AV1021" s="40">
        <v>14</v>
      </c>
      <c r="AW1021" s="40">
        <v>16</v>
      </c>
      <c r="AX1021" s="9">
        <f t="shared" si="816"/>
        <v>2.7571293418029468</v>
      </c>
      <c r="AY1021" s="9">
        <f t="shared" si="817"/>
        <v>5.3520746046763072</v>
      </c>
      <c r="AZ1021" s="9">
        <f t="shared" si="818"/>
        <v>2.4327611839437764</v>
      </c>
      <c r="BA1021" s="9">
        <f t="shared" si="819"/>
        <v>1.1352885525070955</v>
      </c>
      <c r="BB1021" s="9">
        <f t="shared" si="820"/>
        <v>1.2974726314366807</v>
      </c>
      <c r="BC1021" s="9">
        <f t="shared" si="821"/>
        <v>9.15</v>
      </c>
      <c r="BD1021" s="9">
        <f t="shared" si="822"/>
        <v>3.2457627118644066</v>
      </c>
      <c r="BE1021" s="9">
        <f t="shared" si="823"/>
        <v>0.14491525423728815</v>
      </c>
      <c r="BF1021" s="3">
        <v>14</v>
      </c>
      <c r="BG1021" s="3">
        <v>2</v>
      </c>
      <c r="BH1021" s="3">
        <v>1</v>
      </c>
      <c r="BI1021" s="3">
        <v>17</v>
      </c>
      <c r="BJ1021" s="3">
        <v>12</v>
      </c>
      <c r="BK1021" s="3">
        <v>0</v>
      </c>
      <c r="BL1021" s="3">
        <v>17</v>
      </c>
      <c r="BM1021" s="3">
        <v>29</v>
      </c>
      <c r="BN1021" s="34">
        <f t="shared" si="832"/>
        <v>10.480137879777821</v>
      </c>
      <c r="BO1021" s="34">
        <f t="shared" si="833"/>
        <v>28.32852515144701</v>
      </c>
      <c r="BP1021" s="34">
        <v>0.97436741981262343</v>
      </c>
      <c r="BQ1021" s="34">
        <v>2.2569459152800322</v>
      </c>
      <c r="BR1021" s="34">
        <v>-0.23454604273947191</v>
      </c>
      <c r="BS1021" s="34">
        <v>0.26912988498771323</v>
      </c>
      <c r="BT1021" s="34">
        <v>0</v>
      </c>
      <c r="BU1021" s="34">
        <f t="shared" si="834"/>
        <v>3.2658971773408969</v>
      </c>
      <c r="BV1021" s="34">
        <f t="shared" si="835"/>
        <v>8.8279420930960857</v>
      </c>
      <c r="BW1021" s="34">
        <v>6.2052870156739699</v>
      </c>
      <c r="BX1021" s="34">
        <v>2.1266313660924966E-2</v>
      </c>
      <c r="BY1021" s="34">
        <v>6.4446678911821573</v>
      </c>
      <c r="BZ1021" s="34">
        <v>-5.456980518080127</v>
      </c>
      <c r="CA1021" s="34">
        <f t="shared" si="836"/>
        <v>7.2142407024369239</v>
      </c>
      <c r="CB1021" s="34">
        <f t="shared" si="837"/>
        <v>19.500583058350923</v>
      </c>
      <c r="CC1021" s="15">
        <v>60</v>
      </c>
      <c r="CD1021" s="7">
        <v>885653</v>
      </c>
      <c r="CE1021" s="68">
        <f t="shared" si="824"/>
        <v>1230907.559322034</v>
      </c>
      <c r="CF1021" s="9">
        <v>10.7</v>
      </c>
      <c r="CG1021" s="9">
        <v>16.5</v>
      </c>
      <c r="CH1021" s="9">
        <v>1.6</v>
      </c>
      <c r="CI1021" s="9">
        <v>0</v>
      </c>
      <c r="CJ1021" s="9">
        <f t="shared" si="830"/>
        <v>0</v>
      </c>
      <c r="CK1021" s="9">
        <v>2</v>
      </c>
      <c r="CL1021" s="9">
        <f t="shared" si="831"/>
        <v>4.2555455077397735</v>
      </c>
      <c r="CM1021" s="9">
        <v>2</v>
      </c>
      <c r="CN1021" t="s">
        <v>3624</v>
      </c>
      <c r="CO1021" t="s">
        <v>2416</v>
      </c>
      <c r="CP1021" t="s">
        <v>2417</v>
      </c>
      <c r="CQ1021" t="s">
        <v>2400</v>
      </c>
      <c r="CR1021">
        <v>69</v>
      </c>
      <c r="CS1021">
        <v>175</v>
      </c>
      <c r="CU1021" t="s">
        <v>3401</v>
      </c>
      <c r="CV1021" t="s">
        <v>2382</v>
      </c>
      <c r="CW1021">
        <v>0</v>
      </c>
      <c r="CX1021">
        <v>0</v>
      </c>
      <c r="CY1021">
        <v>0</v>
      </c>
      <c r="CZ1021" s="70"/>
      <c r="DA1021">
        <v>0</v>
      </c>
    </row>
    <row r="1022" spans="1:105" x14ac:dyDescent="0.2">
      <c r="A1022" s="44" t="s">
        <v>2372</v>
      </c>
      <c r="B1022" s="43" t="s">
        <v>965</v>
      </c>
      <c r="C1022" s="43" t="s">
        <v>965</v>
      </c>
      <c r="D1022" s="42" t="s">
        <v>965</v>
      </c>
      <c r="E1022" s="42" t="str">
        <f t="shared" si="838"/>
        <v xml:space="preserve">Nichol, Scott </v>
      </c>
      <c r="F1022" s="42" t="s">
        <v>386</v>
      </c>
      <c r="G1022" s="45" t="s">
        <v>2381</v>
      </c>
      <c r="H1022" s="43">
        <v>73</v>
      </c>
      <c r="I1022" s="64">
        <v>10</v>
      </c>
      <c r="J1022" s="64">
        <v>8</v>
      </c>
      <c r="K1022" s="64">
        <v>18</v>
      </c>
      <c r="L1022" s="43">
        <v>12</v>
      </c>
      <c r="M1022">
        <v>72</v>
      </c>
      <c r="N1022">
        <v>101</v>
      </c>
      <c r="O1022" s="4">
        <f t="shared" si="828"/>
        <v>9.9009900990099015E-2</v>
      </c>
      <c r="Q1022">
        <v>1</v>
      </c>
      <c r="R1022">
        <v>0</v>
      </c>
      <c r="S1022">
        <v>441</v>
      </c>
      <c r="T1022">
        <v>297</v>
      </c>
      <c r="U1022" s="4">
        <f t="shared" si="829"/>
        <v>0.59756097560975607</v>
      </c>
      <c r="V1022">
        <v>17.3</v>
      </c>
      <c r="W1022">
        <v>0</v>
      </c>
      <c r="X1022">
        <v>1</v>
      </c>
      <c r="Y1022">
        <v>2</v>
      </c>
      <c r="Z1022">
        <v>0</v>
      </c>
      <c r="AA1022">
        <v>8</v>
      </c>
      <c r="AB1022">
        <v>7</v>
      </c>
      <c r="AC1022" s="9">
        <f t="shared" si="804"/>
        <v>0</v>
      </c>
      <c r="AD1022" s="9">
        <f t="shared" si="805"/>
        <v>28.481012658227851</v>
      </c>
      <c r="AE1022" s="9">
        <f t="shared" si="806"/>
        <v>3.1634446397188052</v>
      </c>
      <c r="AF1022" s="9">
        <f t="shared" si="807"/>
        <v>0</v>
      </c>
      <c r="AG1022" s="9">
        <f t="shared" si="808"/>
        <v>12.496203410422181</v>
      </c>
      <c r="AH1022" s="9">
        <f t="shared" si="809"/>
        <v>10.934177984119408</v>
      </c>
      <c r="AI1022" s="58">
        <f t="shared" si="810"/>
        <v>2.6554432247147135</v>
      </c>
      <c r="AJ1022" s="58">
        <f t="shared" si="811"/>
        <v>5.6962025316455698</v>
      </c>
      <c r="AK1022" s="58">
        <f t="shared" si="812"/>
        <v>0.94903339191564151</v>
      </c>
      <c r="AL1022" s="58">
        <f t="shared" si="813"/>
        <v>1.9525317828784656</v>
      </c>
      <c r="AM1022" s="58">
        <f t="shared" si="814"/>
        <v>0</v>
      </c>
      <c r="AN1022" s="58">
        <f t="shared" si="815"/>
        <v>3.1634446397188052</v>
      </c>
      <c r="AO1022" s="56">
        <v>768.23333333333335</v>
      </c>
      <c r="AP1022" s="56">
        <v>10.533333333333333</v>
      </c>
      <c r="AQ1022" s="56">
        <v>189.66666666666666</v>
      </c>
      <c r="AR1022" s="57">
        <f>SUM(AO1022:AQ1022)</f>
        <v>968.43333333333328</v>
      </c>
      <c r="AS1022">
        <v>35</v>
      </c>
      <c r="AT1022">
        <v>110</v>
      </c>
      <c r="AU1022">
        <v>38</v>
      </c>
      <c r="AV1022">
        <v>11</v>
      </c>
      <c r="AW1022">
        <v>39</v>
      </c>
      <c r="AX1022" s="9">
        <f t="shared" si="816"/>
        <v>2.1684507623997522</v>
      </c>
      <c r="AY1022" s="9">
        <f t="shared" si="817"/>
        <v>6.8151309675420784</v>
      </c>
      <c r="AZ1022" s="9">
        <f t="shared" si="818"/>
        <v>2.3543179706054453</v>
      </c>
      <c r="BA1022" s="9">
        <f t="shared" si="819"/>
        <v>0.6815130967542079</v>
      </c>
      <c r="BB1022" s="9">
        <f t="shared" si="820"/>
        <v>2.4162737066740094</v>
      </c>
      <c r="BC1022" s="33">
        <f t="shared" si="821"/>
        <v>10.523744292237444</v>
      </c>
      <c r="BD1022" s="33">
        <f t="shared" si="822"/>
        <v>2.5981735159817352</v>
      </c>
      <c r="BE1022" s="33">
        <f t="shared" si="823"/>
        <v>0.14429223744292238</v>
      </c>
      <c r="BF1022" s="42">
        <f>BI1022-BG1022-BH1022</f>
        <v>34</v>
      </c>
      <c r="BG1022" s="43">
        <v>1</v>
      </c>
      <c r="BH1022" s="43">
        <v>3</v>
      </c>
      <c r="BI1022" s="43">
        <v>38</v>
      </c>
      <c r="BJ1022" s="42">
        <f>BM1022-BK1022-BL1022</f>
        <v>25</v>
      </c>
      <c r="BK1022" s="43">
        <v>0</v>
      </c>
      <c r="BL1022" s="43">
        <v>10</v>
      </c>
      <c r="BM1022" s="43">
        <v>35</v>
      </c>
      <c r="BN1022" s="34">
        <f t="shared" si="832"/>
        <v>25.600511161675207</v>
      </c>
      <c r="BO1022" s="34">
        <f t="shared" si="833"/>
        <v>52.869950425102836</v>
      </c>
      <c r="BP1022" s="33">
        <v>4.4130729813521379</v>
      </c>
      <c r="BQ1022" s="33">
        <v>0.60083010633615763</v>
      </c>
      <c r="BR1022" s="33">
        <v>2.9724435640428313</v>
      </c>
      <c r="BS1022" s="33">
        <v>2.5191910212727469</v>
      </c>
      <c r="BT1022" s="33">
        <v>0</v>
      </c>
      <c r="BU1022" s="9">
        <f t="shared" si="834"/>
        <v>10.505537673003873</v>
      </c>
      <c r="BV1022" s="34">
        <f t="shared" si="835"/>
        <v>21.695943977566255</v>
      </c>
      <c r="BW1022" s="33">
        <v>8.175787579381371</v>
      </c>
      <c r="BX1022" s="33">
        <v>3.531897150092829E-2</v>
      </c>
      <c r="BY1022" s="33">
        <v>13.484787748998945</v>
      </c>
      <c r="BZ1022" s="33">
        <v>-6.6009208112099138</v>
      </c>
      <c r="CA1022" s="9">
        <f t="shared" si="836"/>
        <v>15.094973488671332</v>
      </c>
      <c r="CB1022" s="34">
        <f t="shared" si="837"/>
        <v>31.17400644753657</v>
      </c>
      <c r="CC1022" s="47">
        <v>60.813769999999998</v>
      </c>
      <c r="CD1022">
        <v>1887413</v>
      </c>
      <c r="CE1022" s="68">
        <f t="shared" si="824"/>
        <v>2120107.7534246575</v>
      </c>
      <c r="CF1022" s="62">
        <v>16.7</v>
      </c>
      <c r="CG1022" s="62">
        <v>20.100000000000001</v>
      </c>
      <c r="CH1022" s="62">
        <v>10.3</v>
      </c>
      <c r="CI1022" s="62">
        <v>-0.6</v>
      </c>
      <c r="CJ1022" s="63">
        <f t="shared" si="830"/>
        <v>-1.0268404689238142</v>
      </c>
      <c r="CK1022" s="62">
        <v>3.4</v>
      </c>
      <c r="CL1022" s="63">
        <f t="shared" si="831"/>
        <v>5.8187626572349469</v>
      </c>
      <c r="CM1022" s="62">
        <v>2.8</v>
      </c>
      <c r="CN1022" t="s">
        <v>737</v>
      </c>
      <c r="CO1022" t="s">
        <v>2416</v>
      </c>
      <c r="CP1022" t="s">
        <v>2417</v>
      </c>
      <c r="CQ1022" t="s">
        <v>2400</v>
      </c>
      <c r="CR1022">
        <v>69</v>
      </c>
      <c r="CS1022">
        <v>175</v>
      </c>
      <c r="CT1022">
        <v>12</v>
      </c>
      <c r="CU1022" t="s">
        <v>3401</v>
      </c>
      <c r="CZ1022" s="72">
        <v>750000</v>
      </c>
      <c r="DA1022">
        <v>0</v>
      </c>
    </row>
    <row r="1023" spans="1:105" x14ac:dyDescent="0.2">
      <c r="A1023" s="38" t="s">
        <v>2452</v>
      </c>
      <c r="B1023" t="s">
        <v>965</v>
      </c>
      <c r="C1023" t="s">
        <v>965</v>
      </c>
      <c r="D1023" t="s">
        <v>965</v>
      </c>
      <c r="E1023" t="str">
        <f t="shared" si="838"/>
        <v xml:space="preserve">Weber, Shea </v>
      </c>
      <c r="F1023" t="s">
        <v>2334</v>
      </c>
      <c r="G1023" t="s">
        <v>1524</v>
      </c>
      <c r="H1023">
        <v>79</v>
      </c>
      <c r="I1023">
        <v>17</v>
      </c>
      <c r="J1023">
        <v>23</v>
      </c>
      <c r="K1023">
        <f>I1023+J1023</f>
        <v>40</v>
      </c>
      <c r="L1023">
        <v>13</v>
      </c>
      <c r="M1023">
        <v>60</v>
      </c>
      <c r="N1023">
        <v>152</v>
      </c>
      <c r="O1023" s="4">
        <f t="shared" si="828"/>
        <v>0.1118421052631579</v>
      </c>
      <c r="P1023">
        <v>1947</v>
      </c>
      <c r="Q1023">
        <v>2</v>
      </c>
      <c r="R1023">
        <v>0</v>
      </c>
      <c r="S1023">
        <v>0</v>
      </c>
      <c r="T1023">
        <v>0</v>
      </c>
      <c r="U1023" s="4">
        <f t="shared" si="829"/>
        <v>0</v>
      </c>
      <c r="V1023" s="40">
        <v>0</v>
      </c>
      <c r="W1023">
        <v>6</v>
      </c>
      <c r="X1023">
        <v>8</v>
      </c>
      <c r="Y1023">
        <v>0</v>
      </c>
      <c r="Z1023">
        <v>1</v>
      </c>
      <c r="AA1023">
        <f>I1023-W1023-Y1023</f>
        <v>11</v>
      </c>
      <c r="AB1023">
        <f>J1023-X1023-Z1023</f>
        <v>14</v>
      </c>
      <c r="AC1023" s="9">
        <f t="shared" si="804"/>
        <v>8.7833441769681198</v>
      </c>
      <c r="AD1023" s="9">
        <f t="shared" si="805"/>
        <v>11.711125569290827</v>
      </c>
      <c r="AE1023" s="9">
        <f t="shared" si="806"/>
        <v>0</v>
      </c>
      <c r="AF1023" s="9">
        <f t="shared" si="807"/>
        <v>4.0844111640571814</v>
      </c>
      <c r="AG1023" s="9">
        <f t="shared" si="808"/>
        <v>10.531354715174725</v>
      </c>
      <c r="AH1023" s="9">
        <f t="shared" si="809"/>
        <v>13.403542364767832</v>
      </c>
      <c r="AI1023" s="6">
        <f t="shared" si="810"/>
        <v>2.9679272379128769</v>
      </c>
      <c r="AJ1023" s="6">
        <f t="shared" si="811"/>
        <v>6.4411190631099551</v>
      </c>
      <c r="AK1023" s="6">
        <f t="shared" si="812"/>
        <v>0.81688223281143635</v>
      </c>
      <c r="AL1023" s="6">
        <f t="shared" si="813"/>
        <v>2.3934897079942554</v>
      </c>
      <c r="AM1023" s="6">
        <f t="shared" si="814"/>
        <v>0.2927781392322707</v>
      </c>
      <c r="AN1023" s="6">
        <f t="shared" si="815"/>
        <v>4.0844111640571814</v>
      </c>
      <c r="AO1023" s="32">
        <v>1253.4000000000001</v>
      </c>
      <c r="AP1023" s="32">
        <v>204.93333333333334</v>
      </c>
      <c r="AQ1023" s="32">
        <v>73.45</v>
      </c>
      <c r="AR1023" s="32">
        <v>1531.7833333333335</v>
      </c>
      <c r="AS1023" s="40">
        <v>77</v>
      </c>
      <c r="AT1023" s="40">
        <v>165</v>
      </c>
      <c r="AU1023" s="40">
        <v>72</v>
      </c>
      <c r="AV1023" s="40">
        <v>39</v>
      </c>
      <c r="AW1023" s="40">
        <v>27</v>
      </c>
      <c r="AX1023" s="9">
        <f t="shared" si="816"/>
        <v>3.0160923542276428</v>
      </c>
      <c r="AY1023" s="9">
        <f t="shared" si="817"/>
        <v>6.4630550447735207</v>
      </c>
      <c r="AZ1023" s="9">
        <f t="shared" si="818"/>
        <v>2.8202422013557178</v>
      </c>
      <c r="BA1023" s="9">
        <f t="shared" si="819"/>
        <v>1.5276311924010137</v>
      </c>
      <c r="BB1023" s="9">
        <f t="shared" si="820"/>
        <v>1.0575908255083941</v>
      </c>
      <c r="BC1023" s="9">
        <f t="shared" si="821"/>
        <v>15.865822784810128</v>
      </c>
      <c r="BD1023" s="9">
        <f t="shared" si="822"/>
        <v>0.92974683544303804</v>
      </c>
      <c r="BE1023" s="9">
        <f t="shared" si="823"/>
        <v>2.5940928270042196</v>
      </c>
      <c r="BF1023" s="3">
        <v>62</v>
      </c>
      <c r="BG1023" s="3">
        <v>22</v>
      </c>
      <c r="BH1023" s="3">
        <v>1</v>
      </c>
      <c r="BI1023" s="3">
        <v>85</v>
      </c>
      <c r="BJ1023" s="3">
        <v>50</v>
      </c>
      <c r="BK1023" s="3">
        <v>1</v>
      </c>
      <c r="BL1023" s="3">
        <v>5</v>
      </c>
      <c r="BM1023" s="3">
        <v>56</v>
      </c>
      <c r="BN1023" s="34">
        <f t="shared" si="832"/>
        <v>67.214186933465328</v>
      </c>
      <c r="BO1023" s="34">
        <f t="shared" si="833"/>
        <v>87.75939190720878</v>
      </c>
      <c r="BP1023" s="34">
        <v>25.621840282415217</v>
      </c>
      <c r="BQ1023" s="34">
        <v>12.580980190593037</v>
      </c>
      <c r="BR1023" s="34">
        <v>-0.48557064355671142</v>
      </c>
      <c r="BS1023" s="34">
        <v>0.57040297288282515</v>
      </c>
      <c r="BT1023" s="34">
        <v>0</v>
      </c>
      <c r="BU1023" s="34">
        <f t="shared" si="834"/>
        <v>38.287652802334364</v>
      </c>
      <c r="BV1023" s="34">
        <f t="shared" si="835"/>
        <v>49.990951029629116</v>
      </c>
      <c r="BW1023" s="34">
        <v>16.906893473345356</v>
      </c>
      <c r="BX1023" s="34">
        <v>1.2024082328401464</v>
      </c>
      <c r="BY1023" s="34">
        <v>4.1350152684990586</v>
      </c>
      <c r="BZ1023" s="34">
        <v>6.6822171564463995</v>
      </c>
      <c r="CA1023" s="34">
        <f t="shared" si="836"/>
        <v>28.926534131130957</v>
      </c>
      <c r="CB1023" s="34">
        <f t="shared" si="837"/>
        <v>37.768440877579671</v>
      </c>
      <c r="CC1023" s="15">
        <v>71</v>
      </c>
      <c r="CD1023" s="7">
        <v>5052139</v>
      </c>
      <c r="CE1023" s="68">
        <f t="shared" si="824"/>
        <v>5243992.3797468357</v>
      </c>
      <c r="CF1023" s="9">
        <v>32.799999999999997</v>
      </c>
      <c r="CG1023" s="9">
        <v>30.2</v>
      </c>
      <c r="CH1023" s="9">
        <v>0.4</v>
      </c>
      <c r="CI1023" s="9">
        <v>7.7</v>
      </c>
      <c r="CJ1023" s="9">
        <f t="shared" si="830"/>
        <v>8.5075039130835091</v>
      </c>
      <c r="CK1023" s="9">
        <v>2.2000000000000002</v>
      </c>
      <c r="CL1023" s="9">
        <f t="shared" si="831"/>
        <v>2.4307154037381458</v>
      </c>
      <c r="CM1023" s="9">
        <v>9.9</v>
      </c>
      <c r="CN1023" t="s">
        <v>3486</v>
      </c>
      <c r="CO1023" t="s">
        <v>3487</v>
      </c>
      <c r="CP1023" t="s">
        <v>2433</v>
      </c>
      <c r="CQ1023" t="s">
        <v>2400</v>
      </c>
      <c r="CR1023">
        <v>75</v>
      </c>
      <c r="CS1023">
        <v>213</v>
      </c>
      <c r="CT1023">
        <v>6</v>
      </c>
      <c r="CU1023" t="s">
        <v>3401</v>
      </c>
      <c r="CV1023" t="s">
        <v>2382</v>
      </c>
      <c r="CW1023">
        <v>0</v>
      </c>
      <c r="CX1023">
        <v>0</v>
      </c>
      <c r="CY1023">
        <v>0</v>
      </c>
      <c r="CZ1023" s="70"/>
      <c r="DA1023">
        <v>0</v>
      </c>
    </row>
    <row r="1024" spans="1:105" x14ac:dyDescent="0.2">
      <c r="A1024" s="44" t="s">
        <v>2372</v>
      </c>
      <c r="B1024" s="43" t="s">
        <v>965</v>
      </c>
      <c r="C1024" s="43" t="s">
        <v>965</v>
      </c>
      <c r="D1024" s="42" t="s">
        <v>965</v>
      </c>
      <c r="E1024" s="42" t="str">
        <f t="shared" si="838"/>
        <v xml:space="preserve">Weber, Shea </v>
      </c>
      <c r="F1024" s="42" t="s">
        <v>2334</v>
      </c>
      <c r="G1024" s="45" t="s">
        <v>2374</v>
      </c>
      <c r="H1024" s="43">
        <v>54</v>
      </c>
      <c r="I1024" s="64">
        <v>6</v>
      </c>
      <c r="J1024" s="64">
        <v>14</v>
      </c>
      <c r="K1024" s="64">
        <v>20</v>
      </c>
      <c r="L1024" s="43">
        <v>-6</v>
      </c>
      <c r="M1024">
        <v>49</v>
      </c>
      <c r="N1024">
        <v>152</v>
      </c>
      <c r="O1024" s="4">
        <f t="shared" si="828"/>
        <v>3.9473684210526314E-2</v>
      </c>
      <c r="Q1024">
        <v>2</v>
      </c>
      <c r="R1024">
        <v>0</v>
      </c>
      <c r="S1024">
        <v>0</v>
      </c>
      <c r="T1024">
        <v>0</v>
      </c>
      <c r="U1024" s="4">
        <f t="shared" si="829"/>
        <v>0</v>
      </c>
      <c r="V1024">
        <v>0</v>
      </c>
      <c r="W1024">
        <v>5</v>
      </c>
      <c r="X1024">
        <v>5</v>
      </c>
      <c r="Y1024">
        <v>0</v>
      </c>
      <c r="Z1024">
        <v>0</v>
      </c>
      <c r="AA1024">
        <v>1</v>
      </c>
      <c r="AB1024">
        <v>9</v>
      </c>
      <c r="AC1024" s="9">
        <f t="shared" si="804"/>
        <v>8.727695888285492</v>
      </c>
      <c r="AD1024" s="9">
        <f t="shared" si="805"/>
        <v>8.727695888285492</v>
      </c>
      <c r="AE1024" s="9">
        <f t="shared" si="806"/>
        <v>0</v>
      </c>
      <c r="AF1024" s="9">
        <f t="shared" si="807"/>
        <v>0</v>
      </c>
      <c r="AG1024" s="9">
        <f t="shared" si="808"/>
        <v>1.4400576023040923</v>
      </c>
      <c r="AH1024" s="9">
        <f t="shared" si="809"/>
        <v>12.960518420736829</v>
      </c>
      <c r="AI1024" s="58">
        <f t="shared" si="810"/>
        <v>2.5201008040321611</v>
      </c>
      <c r="AJ1024" s="58">
        <f t="shared" si="811"/>
        <v>4.8875096974398762</v>
      </c>
      <c r="AK1024" s="58">
        <f t="shared" si="812"/>
        <v>1.2605042016806722</v>
      </c>
      <c r="AL1024" s="58">
        <f t="shared" si="813"/>
        <v>2.5921036841473657</v>
      </c>
      <c r="AM1024" s="58">
        <f t="shared" si="814"/>
        <v>2.0946470131885184</v>
      </c>
      <c r="AN1024" s="58">
        <f t="shared" si="815"/>
        <v>3.7815126050420167</v>
      </c>
      <c r="AO1024" s="56">
        <v>833.3</v>
      </c>
      <c r="AP1024" s="56">
        <v>171.86666666666667</v>
      </c>
      <c r="AQ1024" s="56">
        <v>47.6</v>
      </c>
      <c r="AR1024" s="57">
        <f>SUM(AO1024:AQ1024)</f>
        <v>1052.7666666666667</v>
      </c>
      <c r="AS1024">
        <v>44</v>
      </c>
      <c r="AT1024">
        <v>115</v>
      </c>
      <c r="AU1024">
        <v>56</v>
      </c>
      <c r="AV1024">
        <v>17</v>
      </c>
      <c r="AW1024">
        <v>17</v>
      </c>
      <c r="AX1024" s="9">
        <f t="shared" si="816"/>
        <v>2.5076781813000664</v>
      </c>
      <c r="AY1024" s="9">
        <f t="shared" si="817"/>
        <v>6.554158882943355</v>
      </c>
      <c r="AZ1024" s="9">
        <f t="shared" si="818"/>
        <v>3.1915904125637211</v>
      </c>
      <c r="BA1024" s="9">
        <f t="shared" si="819"/>
        <v>0.96887566095684396</v>
      </c>
      <c r="BB1024" s="9">
        <f t="shared" si="820"/>
        <v>0.96887566095684396</v>
      </c>
      <c r="BC1024" s="33">
        <f t="shared" si="821"/>
        <v>15.43148148148148</v>
      </c>
      <c r="BD1024" s="33">
        <f t="shared" si="822"/>
        <v>0.88148148148148153</v>
      </c>
      <c r="BE1024" s="33">
        <f t="shared" si="823"/>
        <v>3.1827160493827162</v>
      </c>
      <c r="BF1024" s="42">
        <f>BI1024-BG1024-BH1024</f>
        <v>35</v>
      </c>
      <c r="BG1024" s="43">
        <v>14</v>
      </c>
      <c r="BH1024" s="43">
        <v>1</v>
      </c>
      <c r="BI1024" s="43">
        <v>50</v>
      </c>
      <c r="BJ1024" s="42">
        <f>BM1024-BK1024-BL1024</f>
        <v>36</v>
      </c>
      <c r="BK1024" s="43">
        <v>6</v>
      </c>
      <c r="BL1024" s="43">
        <v>3</v>
      </c>
      <c r="BM1024" s="43">
        <v>45</v>
      </c>
      <c r="BN1024" s="34">
        <f t="shared" si="832"/>
        <v>29.124468231984309</v>
      </c>
      <c r="BO1024" s="34">
        <f t="shared" si="833"/>
        <v>55.329389035843924</v>
      </c>
      <c r="BP1024" s="33">
        <v>4.331241036329077</v>
      </c>
      <c r="BQ1024" s="33">
        <v>8.3335883490622482</v>
      </c>
      <c r="BR1024" s="33">
        <v>0.73748174812257672</v>
      </c>
      <c r="BS1024" s="33">
        <v>-0.12391495134116957</v>
      </c>
      <c r="BT1024" s="33">
        <v>0</v>
      </c>
      <c r="BU1024" s="9">
        <f t="shared" si="834"/>
        <v>13.278396182172731</v>
      </c>
      <c r="BV1024" s="34">
        <f t="shared" si="835"/>
        <v>25.225715445979286</v>
      </c>
      <c r="BW1024" s="33">
        <v>14.452428883059588</v>
      </c>
      <c r="BX1024" s="33">
        <v>-2.6852959976704498</v>
      </c>
      <c r="BY1024" s="33">
        <v>3.6357612722377723</v>
      </c>
      <c r="BZ1024" s="33">
        <v>0.4431778921846653</v>
      </c>
      <c r="CA1024" s="9">
        <f t="shared" si="836"/>
        <v>15.846072049811577</v>
      </c>
      <c r="CB1024" s="34">
        <f t="shared" si="837"/>
        <v>30.103673589864631</v>
      </c>
      <c r="CC1024" s="47">
        <v>43.602710999999999</v>
      </c>
      <c r="CD1024">
        <v>1365541</v>
      </c>
      <c r="CE1024" s="68">
        <f t="shared" si="824"/>
        <v>2073599.2962962962</v>
      </c>
      <c r="CF1024" s="62">
        <v>23.2</v>
      </c>
      <c r="CG1024" s="62">
        <v>20.399999999999999</v>
      </c>
      <c r="CH1024" s="62">
        <v>-4.7</v>
      </c>
      <c r="CI1024" s="62">
        <v>2.1</v>
      </c>
      <c r="CJ1024" s="63">
        <f t="shared" si="830"/>
        <v>3.3012812115178032</v>
      </c>
      <c r="CK1024" s="62">
        <v>0</v>
      </c>
      <c r="CL1024" s="63">
        <f t="shared" si="831"/>
        <v>0</v>
      </c>
      <c r="CM1024" s="62">
        <v>2.1</v>
      </c>
      <c r="CN1024" t="s">
        <v>761</v>
      </c>
      <c r="CO1024" t="s">
        <v>3487</v>
      </c>
      <c r="CP1024" t="s">
        <v>2433</v>
      </c>
      <c r="CQ1024" t="s">
        <v>2400</v>
      </c>
      <c r="CR1024">
        <v>75</v>
      </c>
      <c r="CS1024">
        <v>213</v>
      </c>
      <c r="CT1024">
        <v>6</v>
      </c>
      <c r="CU1024" t="s">
        <v>3401</v>
      </c>
      <c r="CZ1024" s="72">
        <v>610333.33333333337</v>
      </c>
      <c r="DA1024">
        <v>0</v>
      </c>
    </row>
    <row r="1025" spans="1:105" x14ac:dyDescent="0.2">
      <c r="A1025" s="38" t="s">
        <v>2452</v>
      </c>
      <c r="B1025" t="s">
        <v>965</v>
      </c>
      <c r="D1025" t="s">
        <v>965</v>
      </c>
      <c r="E1025" t="str">
        <f t="shared" si="838"/>
        <v xml:space="preserve">Sullivan, Steve </v>
      </c>
      <c r="F1025" t="s">
        <v>1449</v>
      </c>
      <c r="G1025" t="s">
        <v>1528</v>
      </c>
      <c r="H1025">
        <v>57</v>
      </c>
      <c r="I1025">
        <v>22</v>
      </c>
      <c r="J1025">
        <v>38</v>
      </c>
      <c r="K1025">
        <f>I1025+J1025</f>
        <v>60</v>
      </c>
      <c r="L1025">
        <v>16</v>
      </c>
      <c r="M1025">
        <v>20</v>
      </c>
      <c r="N1025">
        <v>122</v>
      </c>
      <c r="O1025" s="4">
        <f t="shared" si="828"/>
        <v>0.18032786885245902</v>
      </c>
      <c r="P1025">
        <v>1420</v>
      </c>
      <c r="Q1025">
        <v>4</v>
      </c>
      <c r="R1025">
        <v>0</v>
      </c>
      <c r="S1025">
        <v>15</v>
      </c>
      <c r="T1025">
        <v>24</v>
      </c>
      <c r="U1025" s="4">
        <f t="shared" si="829"/>
        <v>0.38461538461538464</v>
      </c>
      <c r="V1025" s="40">
        <v>1.1000000000000001</v>
      </c>
      <c r="W1025">
        <v>6</v>
      </c>
      <c r="X1025">
        <v>17</v>
      </c>
      <c r="Y1025">
        <v>3</v>
      </c>
      <c r="Z1025">
        <v>1</v>
      </c>
      <c r="AA1025">
        <f>I1025-W1025-Y1025</f>
        <v>13</v>
      </c>
      <c r="AB1025">
        <f>J1025-X1025-Z1025</f>
        <v>20</v>
      </c>
      <c r="AC1025" s="9">
        <f t="shared" si="804"/>
        <v>7.116030836133624</v>
      </c>
      <c r="AD1025" s="9">
        <f t="shared" si="805"/>
        <v>20.16208736904527</v>
      </c>
      <c r="AE1025" s="9">
        <f t="shared" si="806"/>
        <v>5.3843852826802276</v>
      </c>
      <c r="AF1025" s="9">
        <f t="shared" si="807"/>
        <v>1.7947950942267423</v>
      </c>
      <c r="AG1025" s="9">
        <f t="shared" si="808"/>
        <v>22.715138572052613</v>
      </c>
      <c r="AH1025" s="9">
        <f t="shared" si="809"/>
        <v>34.946367033927096</v>
      </c>
      <c r="AI1025" s="6">
        <f t="shared" si="810"/>
        <v>3.9314662913167986</v>
      </c>
      <c r="AJ1025" s="6">
        <f t="shared" si="811"/>
        <v>7.3532318640047452</v>
      </c>
      <c r="AK1025" s="6">
        <f t="shared" si="812"/>
        <v>1.4358360753813939</v>
      </c>
      <c r="AL1025" s="6">
        <f t="shared" si="813"/>
        <v>2.3588797747900792</v>
      </c>
      <c r="AM1025" s="6">
        <f t="shared" si="814"/>
        <v>0.2372010278711208</v>
      </c>
      <c r="AN1025" s="6">
        <f t="shared" si="815"/>
        <v>5.0254262638348788</v>
      </c>
      <c r="AO1025" s="32">
        <v>686.76666666666665</v>
      </c>
      <c r="AP1025" s="32">
        <v>252.95</v>
      </c>
      <c r="AQ1025" s="32">
        <v>167.15</v>
      </c>
      <c r="AR1025" s="32">
        <v>1106.8666666666666</v>
      </c>
      <c r="AS1025" s="40">
        <v>13</v>
      </c>
      <c r="AT1025" s="40">
        <v>36</v>
      </c>
      <c r="AU1025" s="40">
        <v>49</v>
      </c>
      <c r="AV1025" s="40">
        <v>40</v>
      </c>
      <c r="AW1025" s="40">
        <v>27</v>
      </c>
      <c r="AX1025" s="9">
        <f t="shared" si="816"/>
        <v>0.70469192314641937</v>
      </c>
      <c r="AY1025" s="9">
        <f t="shared" si="817"/>
        <v>1.9514545564054693</v>
      </c>
      <c r="AZ1025" s="9">
        <f t="shared" si="818"/>
        <v>2.6561464795518885</v>
      </c>
      <c r="BA1025" s="9">
        <f t="shared" si="819"/>
        <v>2.1682828404505212</v>
      </c>
      <c r="BB1025" s="9">
        <f t="shared" si="820"/>
        <v>1.463590917304102</v>
      </c>
      <c r="BC1025" s="9">
        <f t="shared" si="821"/>
        <v>12.048538011695905</v>
      </c>
      <c r="BD1025" s="9">
        <f t="shared" si="822"/>
        <v>2.9324561403508773</v>
      </c>
      <c r="BE1025" s="9">
        <f t="shared" si="823"/>
        <v>4.4377192982456135</v>
      </c>
      <c r="BF1025" s="3">
        <v>45</v>
      </c>
      <c r="BG1025" s="3">
        <v>31</v>
      </c>
      <c r="BH1025" s="3">
        <v>4</v>
      </c>
      <c r="BI1025" s="3">
        <v>80</v>
      </c>
      <c r="BJ1025" s="3">
        <v>27</v>
      </c>
      <c r="BK1025" s="3">
        <v>1</v>
      </c>
      <c r="BL1025" s="3">
        <v>14</v>
      </c>
      <c r="BM1025" s="3">
        <v>42</v>
      </c>
      <c r="BN1025" s="34">
        <f t="shared" si="832"/>
        <v>72.79163584958367</v>
      </c>
      <c r="BO1025" s="34">
        <f t="shared" si="833"/>
        <v>131.5273791174794</v>
      </c>
      <c r="BP1025" s="34">
        <v>29.643010220800313</v>
      </c>
      <c r="BQ1025" s="34">
        <v>15.380381918972693</v>
      </c>
      <c r="BR1025" s="34">
        <v>-0.3508733565439881</v>
      </c>
      <c r="BS1025" s="34">
        <v>7.2407342751040229</v>
      </c>
      <c r="BT1025" s="34">
        <v>7.0334314554251645</v>
      </c>
      <c r="BU1025" s="34">
        <f t="shared" si="834"/>
        <v>58.946684513758214</v>
      </c>
      <c r="BV1025" s="34">
        <f t="shared" si="835"/>
        <v>106.51090377719368</v>
      </c>
      <c r="BW1025" s="34">
        <v>2.2209531237820492</v>
      </c>
      <c r="BX1025" s="34">
        <v>0.12852840381342878</v>
      </c>
      <c r="BY1025" s="34">
        <v>6.1730531235335038</v>
      </c>
      <c r="BZ1025" s="34">
        <v>5.3224166846964742</v>
      </c>
      <c r="CA1025" s="34">
        <f t="shared" si="836"/>
        <v>13.844951335825456</v>
      </c>
      <c r="CB1025" s="34">
        <f t="shared" si="837"/>
        <v>25.016475340285716</v>
      </c>
      <c r="CC1025" s="15">
        <v>78</v>
      </c>
      <c r="CD1025" s="7">
        <v>4163483</v>
      </c>
      <c r="CE1025" s="68">
        <f t="shared" si="824"/>
        <v>5989572.0350877196</v>
      </c>
      <c r="CF1025" s="9">
        <v>26.8</v>
      </c>
      <c r="CG1025" s="9">
        <v>24.9</v>
      </c>
      <c r="CH1025" s="9">
        <v>6</v>
      </c>
      <c r="CI1025" s="9">
        <v>9.1999999999999993</v>
      </c>
      <c r="CJ1025" s="9">
        <f t="shared" si="830"/>
        <v>12.050033836145735</v>
      </c>
      <c r="CK1025" s="9">
        <v>3.2</v>
      </c>
      <c r="CL1025" s="9">
        <f t="shared" si="831"/>
        <v>4.1913161169202562</v>
      </c>
      <c r="CM1025" s="9">
        <v>12.4</v>
      </c>
      <c r="CN1025" t="s">
        <v>2241</v>
      </c>
      <c r="CO1025" t="s">
        <v>2242</v>
      </c>
      <c r="CP1025" t="s">
        <v>2427</v>
      </c>
      <c r="CQ1025" t="s">
        <v>2400</v>
      </c>
      <c r="CR1025">
        <v>68</v>
      </c>
      <c r="CS1025">
        <v>165</v>
      </c>
      <c r="CT1025">
        <v>26</v>
      </c>
      <c r="CU1025" t="s">
        <v>3401</v>
      </c>
      <c r="CV1025" t="s">
        <v>2382</v>
      </c>
      <c r="CW1025">
        <v>4</v>
      </c>
      <c r="CX1025">
        <v>2</v>
      </c>
      <c r="CY1025">
        <v>1</v>
      </c>
      <c r="CZ1025" s="70"/>
      <c r="DA1025">
        <v>0</v>
      </c>
    </row>
    <row r="1026" spans="1:105" x14ac:dyDescent="0.2">
      <c r="A1026" s="38" t="s">
        <v>2452</v>
      </c>
      <c r="B1026" t="s">
        <v>965</v>
      </c>
      <c r="C1026" t="s">
        <v>965</v>
      </c>
      <c r="D1026" t="s">
        <v>965</v>
      </c>
      <c r="E1026" t="str">
        <f t="shared" si="838"/>
        <v xml:space="preserve">Fiddler, Vernon </v>
      </c>
      <c r="F1026" t="s">
        <v>2632</v>
      </c>
      <c r="G1026" t="s">
        <v>1537</v>
      </c>
      <c r="H1026">
        <v>72</v>
      </c>
      <c r="I1026">
        <v>11</v>
      </c>
      <c r="J1026">
        <v>15</v>
      </c>
      <c r="K1026">
        <f>I1026+J1026</f>
        <v>26</v>
      </c>
      <c r="L1026">
        <v>11</v>
      </c>
      <c r="M1026">
        <v>40</v>
      </c>
      <c r="N1026">
        <v>90</v>
      </c>
      <c r="O1026" s="4">
        <f t="shared" si="828"/>
        <v>0.12222222222222222</v>
      </c>
      <c r="P1026">
        <v>1492</v>
      </c>
      <c r="Q1026">
        <v>1</v>
      </c>
      <c r="R1026">
        <v>0</v>
      </c>
      <c r="S1026">
        <v>351</v>
      </c>
      <c r="T1026">
        <v>329</v>
      </c>
      <c r="U1026" s="4">
        <f t="shared" si="829"/>
        <v>0.51617647058823535</v>
      </c>
      <c r="V1026" s="40">
        <v>16.100000000000001</v>
      </c>
      <c r="W1026">
        <v>0</v>
      </c>
      <c r="X1026">
        <v>0</v>
      </c>
      <c r="Y1026">
        <v>1</v>
      </c>
      <c r="Z1026">
        <v>0</v>
      </c>
      <c r="AA1026">
        <f>I1026-W1026-Y1026</f>
        <v>10</v>
      </c>
      <c r="AB1026">
        <f>J1026-X1026-Z1026</f>
        <v>15</v>
      </c>
      <c r="AC1026" s="9">
        <f t="shared" ref="AC1026:AC1089" si="839">IF(AP1026=0,0,W1026/AP1026*300)</f>
        <v>0</v>
      </c>
      <c r="AD1026" s="9">
        <f t="shared" ref="AD1026:AD1089" si="840">IF(AP1026=0,0,X1026/AP1026*300)</f>
        <v>0</v>
      </c>
      <c r="AE1026" s="9">
        <f t="shared" ref="AE1026:AE1089" si="841">IF(AQ1026=0,0,Y1026/AQ1026*300)</f>
        <v>1.463176719232645</v>
      </c>
      <c r="AF1026" s="9">
        <f t="shared" ref="AF1026:AF1089" si="842">IF(AQ1026=0,0,Z1026/AQ1026*300)</f>
        <v>0</v>
      </c>
      <c r="AG1026" s="9">
        <f t="shared" ref="AG1026:AG1089" si="843">AA1026/AO1026*1200</f>
        <v>15.74493209998032</v>
      </c>
      <c r="AH1026" s="9">
        <f t="shared" ref="AH1026:AH1089" si="844">AB1026/AO1026*1200</f>
        <v>23.617398149970477</v>
      </c>
      <c r="AI1026" s="6">
        <f t="shared" ref="AI1026:AI1089" si="845">IF(AO1026=0,0,BF1026/AO1026*60)</f>
        <v>2.5979137964967527</v>
      </c>
      <c r="AJ1026" s="6">
        <f t="shared" ref="AJ1026:AJ1089" si="846">IF(AP1026=0,0,BG1026/AP1026*60)</f>
        <v>4.2654028436018958</v>
      </c>
      <c r="AK1026" s="6">
        <f t="shared" ref="AK1026:AK1089" si="847">IF(AQ1026=0,0,BH1026/AQ1026*60)</f>
        <v>0.29263534384652901</v>
      </c>
      <c r="AL1026" s="6">
        <f t="shared" ref="AL1026:AL1089" si="848">IF(AO1026=0,0,BJ1026/AO1026*60)</f>
        <v>1.8893918519976383</v>
      </c>
      <c r="AM1026" s="6">
        <f t="shared" ref="AM1026:AM1089" si="849">IF(AP1026=0,0,BK1026/AP1026*60)</f>
        <v>0</v>
      </c>
      <c r="AN1026" s="6">
        <f t="shared" ref="AN1026:AN1089" si="850">IF(AQ1026=0,0,BL1026/AQ1026*60)</f>
        <v>5.5600715330840504</v>
      </c>
      <c r="AO1026" s="33">
        <v>762.15</v>
      </c>
      <c r="AP1026" s="33">
        <v>14.066666666666666</v>
      </c>
      <c r="AQ1026" s="33">
        <v>205.03333333333336</v>
      </c>
      <c r="AR1026" s="32">
        <v>981.25</v>
      </c>
      <c r="AS1026" s="40">
        <v>42</v>
      </c>
      <c r="AT1026" s="40">
        <v>27</v>
      </c>
      <c r="AU1026" s="40">
        <v>34</v>
      </c>
      <c r="AV1026" s="40">
        <v>16</v>
      </c>
      <c r="AW1026" s="40">
        <v>34</v>
      </c>
      <c r="AX1026" s="9">
        <f t="shared" ref="AX1026:AX1089" si="851">AS1026/AR1026*60</f>
        <v>2.5681528662420385</v>
      </c>
      <c r="AY1026" s="9">
        <f t="shared" ref="AY1026:AY1089" si="852">AT1026/AR1026*60</f>
        <v>1.6509554140127389</v>
      </c>
      <c r="AZ1026" s="9">
        <f t="shared" ref="AZ1026:AZ1089" si="853">AU1026/AR1026*60</f>
        <v>2.0789808917197452</v>
      </c>
      <c r="BA1026" s="9">
        <f t="shared" ref="BA1026:BA1089" si="854">AV1026/AR1026*60</f>
        <v>0.97834394904458588</v>
      </c>
      <c r="BB1026" s="9">
        <f t="shared" ref="BB1026:BB1089" si="855">AW1026/AR1026*60</f>
        <v>2.0789808917197452</v>
      </c>
      <c r="BC1026" s="9">
        <f t="shared" ref="BC1026:BC1089" si="856">AO1026/H1026</f>
        <v>10.585416666666667</v>
      </c>
      <c r="BD1026" s="9">
        <f t="shared" ref="BD1026:BD1089" si="857">AQ1026/H1026</f>
        <v>2.8476851851851857</v>
      </c>
      <c r="BE1026" s="9">
        <f t="shared" ref="BE1026:BE1089" si="858">AP1026/H1026</f>
        <v>0.19537037037037036</v>
      </c>
      <c r="BF1026" s="3">
        <v>33</v>
      </c>
      <c r="BG1026" s="3">
        <v>1</v>
      </c>
      <c r="BH1026" s="3">
        <v>1</v>
      </c>
      <c r="BI1026" s="3">
        <v>35</v>
      </c>
      <c r="BJ1026" s="3">
        <v>24</v>
      </c>
      <c r="BK1026" s="3">
        <v>0</v>
      </c>
      <c r="BL1026" s="3">
        <v>19</v>
      </c>
      <c r="BM1026" s="3">
        <v>43</v>
      </c>
      <c r="BN1026" s="34">
        <f t="shared" si="832"/>
        <v>28.407328070147649</v>
      </c>
      <c r="BO1026" s="34">
        <f t="shared" si="833"/>
        <v>57.90028651240285</v>
      </c>
      <c r="BP1026" s="34">
        <v>15.419926591324476</v>
      </c>
      <c r="BQ1026" s="34">
        <v>-0.682429337539882</v>
      </c>
      <c r="BR1026" s="34">
        <v>-0.31105325643750081</v>
      </c>
      <c r="BS1026" s="34">
        <v>9.2760357322589151E-2</v>
      </c>
      <c r="BT1026" s="34">
        <v>0</v>
      </c>
      <c r="BU1026" s="34">
        <f t="shared" si="834"/>
        <v>14.519204354669682</v>
      </c>
      <c r="BV1026" s="34">
        <f t="shared" si="835"/>
        <v>29.593282761110181</v>
      </c>
      <c r="BW1026" s="34">
        <v>6.3675719763347942</v>
      </c>
      <c r="BX1026" s="34">
        <v>3.4987853274504231E-2</v>
      </c>
      <c r="BY1026" s="34">
        <v>6.3782533279961848</v>
      </c>
      <c r="BZ1026" s="34">
        <v>1.1073105578724849</v>
      </c>
      <c r="CA1026" s="34">
        <f t="shared" si="836"/>
        <v>13.888123715477967</v>
      </c>
      <c r="CB1026" s="34">
        <f t="shared" si="837"/>
        <v>28.307003751292672</v>
      </c>
      <c r="CC1026" s="15">
        <v>71</v>
      </c>
      <c r="CD1026" s="7">
        <v>1928730</v>
      </c>
      <c r="CE1026" s="68">
        <f t="shared" ref="CE1026:CE1089" si="859">IF(CD1026&gt;165000, CD1026/H1026*82, 165000)</f>
        <v>2196609.166666667</v>
      </c>
      <c r="CF1026" s="9">
        <v>16.100000000000001</v>
      </c>
      <c r="CG1026" s="9">
        <v>22.7</v>
      </c>
      <c r="CH1026" s="9">
        <v>2.2999999999999998</v>
      </c>
      <c r="CI1026" s="9">
        <v>2</v>
      </c>
      <c r="CJ1026" s="9">
        <f t="shared" si="830"/>
        <v>3.3323613945932435</v>
      </c>
      <c r="CK1026" s="9">
        <v>2.5</v>
      </c>
      <c r="CL1026" s="9">
        <f t="shared" si="831"/>
        <v>4.1654517432415545</v>
      </c>
      <c r="CM1026" s="9">
        <v>4.5</v>
      </c>
      <c r="CN1026" t="s">
        <v>2995</v>
      </c>
      <c r="CO1026" t="s">
        <v>2416</v>
      </c>
      <c r="CP1026" t="s">
        <v>2417</v>
      </c>
      <c r="CQ1026" t="s">
        <v>2400</v>
      </c>
      <c r="CR1026">
        <v>71</v>
      </c>
      <c r="CS1026">
        <v>204</v>
      </c>
      <c r="CT1026">
        <v>38</v>
      </c>
      <c r="CU1026" t="s">
        <v>3402</v>
      </c>
      <c r="CV1026" t="s">
        <v>2382</v>
      </c>
      <c r="CW1026">
        <v>0</v>
      </c>
      <c r="CX1026">
        <v>0</v>
      </c>
      <c r="CY1026">
        <v>0</v>
      </c>
      <c r="CZ1026" s="70"/>
      <c r="DA1026">
        <v>0</v>
      </c>
    </row>
    <row r="1027" spans="1:105" s="18" customFormat="1" x14ac:dyDescent="0.2">
      <c r="A1027" s="44" t="s">
        <v>2372</v>
      </c>
      <c r="B1027" s="43" t="s">
        <v>965</v>
      </c>
      <c r="C1027" s="43" t="s">
        <v>965</v>
      </c>
      <c r="D1027" s="42" t="s">
        <v>965</v>
      </c>
      <c r="E1027" s="42" t="str">
        <f t="shared" si="838"/>
        <v xml:space="preserve">Fiddler, Vernon </v>
      </c>
      <c r="F1027" s="42" t="s">
        <v>2632</v>
      </c>
      <c r="G1027" s="45" t="s">
        <v>1540</v>
      </c>
      <c r="H1027" s="43">
        <v>79</v>
      </c>
      <c r="I1027" s="64">
        <v>11</v>
      </c>
      <c r="J1027" s="64">
        <v>21</v>
      </c>
      <c r="K1027" s="64">
        <v>32</v>
      </c>
      <c r="L1027" s="43">
        <v>-4</v>
      </c>
      <c r="M1027">
        <v>47</v>
      </c>
      <c r="N1027">
        <v>97</v>
      </c>
      <c r="O1027" s="4">
        <f t="shared" si="828"/>
        <v>0.1134020618556701</v>
      </c>
      <c r="P1027"/>
      <c r="Q1027">
        <v>1</v>
      </c>
      <c r="R1027">
        <v>0</v>
      </c>
      <c r="S1027">
        <v>193</v>
      </c>
      <c r="T1027">
        <v>191</v>
      </c>
      <c r="U1027" s="4">
        <f t="shared" si="829"/>
        <v>0.50260416666666663</v>
      </c>
      <c r="V1027">
        <v>8.3000000000000007</v>
      </c>
      <c r="W1027">
        <v>2</v>
      </c>
      <c r="X1027">
        <v>3</v>
      </c>
      <c r="Y1027">
        <v>1</v>
      </c>
      <c r="Z1027">
        <v>0</v>
      </c>
      <c r="AA1027">
        <v>8</v>
      </c>
      <c r="AB1027">
        <v>18</v>
      </c>
      <c r="AC1027" s="9">
        <f t="shared" si="839"/>
        <v>12.290884260839878</v>
      </c>
      <c r="AD1027" s="9">
        <f t="shared" si="840"/>
        <v>18.436326391259819</v>
      </c>
      <c r="AE1027" s="9">
        <f t="shared" si="841"/>
        <v>1.5684907633321714</v>
      </c>
      <c r="AF1027" s="9">
        <f t="shared" si="842"/>
        <v>0</v>
      </c>
      <c r="AG1027" s="9">
        <f t="shared" si="843"/>
        <v>11.150689174539259</v>
      </c>
      <c r="AH1027" s="9">
        <f t="shared" si="844"/>
        <v>25.089050642713335</v>
      </c>
      <c r="AI1027" s="58">
        <f t="shared" si="845"/>
        <v>2.2998296422487225</v>
      </c>
      <c r="AJ1027" s="58">
        <f t="shared" si="846"/>
        <v>7.3745305565039265</v>
      </c>
      <c r="AK1027" s="58">
        <f t="shared" si="847"/>
        <v>0.3136981526664343</v>
      </c>
      <c r="AL1027" s="58">
        <f t="shared" si="848"/>
        <v>2.6482886789530742</v>
      </c>
      <c r="AM1027" s="58">
        <f t="shared" si="849"/>
        <v>0</v>
      </c>
      <c r="AN1027" s="58">
        <f t="shared" si="850"/>
        <v>3.7643778319972112</v>
      </c>
      <c r="AO1027" s="56">
        <v>860.93333333333328</v>
      </c>
      <c r="AP1027" s="56">
        <v>48.816666666666663</v>
      </c>
      <c r="AQ1027" s="56">
        <v>191.26666666666668</v>
      </c>
      <c r="AR1027" s="57">
        <f>SUM(AO1027:AQ1027)</f>
        <v>1101.0166666666667</v>
      </c>
      <c r="AS1027">
        <v>23</v>
      </c>
      <c r="AT1027">
        <v>52</v>
      </c>
      <c r="AU1027">
        <v>39</v>
      </c>
      <c r="AV1027">
        <v>17</v>
      </c>
      <c r="AW1027">
        <v>51</v>
      </c>
      <c r="AX1027" s="9">
        <f t="shared" si="851"/>
        <v>1.2533870210865716</v>
      </c>
      <c r="AY1027" s="9">
        <f t="shared" si="852"/>
        <v>2.8337445694131183</v>
      </c>
      <c r="AZ1027" s="9">
        <f t="shared" si="853"/>
        <v>2.1253084270598386</v>
      </c>
      <c r="BA1027" s="9">
        <f t="shared" si="854"/>
        <v>0.92641649384659641</v>
      </c>
      <c r="BB1027" s="9">
        <f t="shared" si="855"/>
        <v>2.779249481539789</v>
      </c>
      <c r="BC1027" s="33">
        <f t="shared" si="856"/>
        <v>10.89789029535865</v>
      </c>
      <c r="BD1027" s="33">
        <f t="shared" si="857"/>
        <v>2.4210970464135024</v>
      </c>
      <c r="BE1027" s="33">
        <f t="shared" si="858"/>
        <v>0.61793248945147672</v>
      </c>
      <c r="BF1027" s="42">
        <f>BI1027-BG1027-BH1027</f>
        <v>33</v>
      </c>
      <c r="BG1027" s="43">
        <v>6</v>
      </c>
      <c r="BH1027" s="43">
        <v>1</v>
      </c>
      <c r="BI1027" s="43">
        <v>40</v>
      </c>
      <c r="BJ1027" s="42">
        <f>BM1027-BK1027-BL1027</f>
        <v>38</v>
      </c>
      <c r="BK1027" s="43">
        <v>0</v>
      </c>
      <c r="BL1027" s="43">
        <v>12</v>
      </c>
      <c r="BM1027" s="43">
        <v>50</v>
      </c>
      <c r="BN1027" s="34">
        <f t="shared" si="832"/>
        <v>38.527909220877476</v>
      </c>
      <c r="BO1027" s="34">
        <f t="shared" si="833"/>
        <v>69.986059952245611</v>
      </c>
      <c r="BP1027" s="33">
        <v>13.760728562229451</v>
      </c>
      <c r="BQ1027" s="33">
        <v>4.5116357746086102</v>
      </c>
      <c r="BR1027" s="33">
        <v>1.1928408874085554</v>
      </c>
      <c r="BS1027" s="33">
        <v>-6.1131176374568254E-2</v>
      </c>
      <c r="BT1027" s="33">
        <v>0</v>
      </c>
      <c r="BU1027" s="9">
        <f t="shared" si="834"/>
        <v>19.404074047872044</v>
      </c>
      <c r="BV1027" s="34">
        <f t="shared" si="835"/>
        <v>35.247557344645784</v>
      </c>
      <c r="BW1027" s="33">
        <v>5.6721053627775939</v>
      </c>
      <c r="BX1027" s="33">
        <v>0.16368554988325781</v>
      </c>
      <c r="BY1027" s="33">
        <v>12.297555970416802</v>
      </c>
      <c r="BZ1027" s="33">
        <v>0.99048828992778071</v>
      </c>
      <c r="CA1027" s="9">
        <f t="shared" si="836"/>
        <v>19.123835173005435</v>
      </c>
      <c r="CB1027" s="34">
        <f t="shared" si="837"/>
        <v>34.738502607599827</v>
      </c>
      <c r="CC1027" s="47">
        <v>48.727417000000003</v>
      </c>
      <c r="CD1027">
        <v>1765700</v>
      </c>
      <c r="CE1027" s="68">
        <f t="shared" si="859"/>
        <v>1832751.8987341772</v>
      </c>
      <c r="CF1027" s="62">
        <v>20.399999999999999</v>
      </c>
      <c r="CG1027" s="62">
        <v>23.2</v>
      </c>
      <c r="CH1027" s="62">
        <v>-5.0999999999999996</v>
      </c>
      <c r="CI1027" s="62">
        <v>2.2000000000000002</v>
      </c>
      <c r="CJ1027" s="63">
        <f t="shared" si="830"/>
        <v>3.2808888226083068</v>
      </c>
      <c r="CK1027" s="62">
        <v>1</v>
      </c>
      <c r="CL1027" s="63">
        <f t="shared" si="831"/>
        <v>1.491313101185594</v>
      </c>
      <c r="CM1027" s="62">
        <v>3.1</v>
      </c>
      <c r="CN1027" t="s">
        <v>836</v>
      </c>
      <c r="CO1027" t="s">
        <v>2416</v>
      </c>
      <c r="CP1027" t="s">
        <v>2417</v>
      </c>
      <c r="CQ1027" t="s">
        <v>2400</v>
      </c>
      <c r="CR1027">
        <v>71</v>
      </c>
      <c r="CS1027">
        <v>204</v>
      </c>
      <c r="CT1027">
        <v>38</v>
      </c>
      <c r="CU1027" t="s">
        <v>3402</v>
      </c>
      <c r="CV1027"/>
      <c r="CW1027"/>
      <c r="CX1027"/>
      <c r="CY1027"/>
      <c r="CZ1027" s="72">
        <v>850000</v>
      </c>
      <c r="DA1027">
        <v>0</v>
      </c>
    </row>
    <row r="1028" spans="1:105" x14ac:dyDescent="0.2">
      <c r="A1028" s="44" t="s">
        <v>2372</v>
      </c>
      <c r="B1028" s="43"/>
      <c r="C1028" s="43" t="s">
        <v>965</v>
      </c>
      <c r="D1028" s="82" t="s">
        <v>965</v>
      </c>
      <c r="E1028" s="42" t="str">
        <f t="shared" si="838"/>
        <v xml:space="preserve">Koistinen, Ville </v>
      </c>
      <c r="F1028" s="42" t="s">
        <v>246</v>
      </c>
      <c r="G1028" s="45" t="s">
        <v>2374</v>
      </c>
      <c r="H1028" s="43">
        <v>48</v>
      </c>
      <c r="I1028" s="64">
        <v>4</v>
      </c>
      <c r="J1028" s="64">
        <v>13</v>
      </c>
      <c r="K1028" s="64">
        <v>17</v>
      </c>
      <c r="L1028" s="43">
        <v>13</v>
      </c>
      <c r="M1028">
        <v>18</v>
      </c>
      <c r="N1028">
        <v>60</v>
      </c>
      <c r="O1028" s="4">
        <f t="shared" si="828"/>
        <v>6.6666666666666666E-2</v>
      </c>
      <c r="Q1028">
        <v>1</v>
      </c>
      <c r="R1028">
        <v>0</v>
      </c>
      <c r="S1028">
        <v>0</v>
      </c>
      <c r="T1028">
        <v>0</v>
      </c>
      <c r="U1028" s="4">
        <f t="shared" si="829"/>
        <v>0</v>
      </c>
      <c r="V1028">
        <v>0</v>
      </c>
      <c r="W1028">
        <v>2</v>
      </c>
      <c r="X1028">
        <v>9</v>
      </c>
      <c r="Y1028">
        <v>0</v>
      </c>
      <c r="Z1028">
        <v>0</v>
      </c>
      <c r="AA1028">
        <v>2</v>
      </c>
      <c r="AB1028">
        <v>4</v>
      </c>
      <c r="AC1028" s="9">
        <f t="shared" si="839"/>
        <v>3.4288979902847894</v>
      </c>
      <c r="AD1028" s="9">
        <f t="shared" si="840"/>
        <v>15.430040956281552</v>
      </c>
      <c r="AE1028" s="9">
        <f t="shared" si="841"/>
        <v>0</v>
      </c>
      <c r="AF1028" s="9">
        <f t="shared" si="842"/>
        <v>0</v>
      </c>
      <c r="AG1028" s="9">
        <f t="shared" si="843"/>
        <v>3.8755517278501457</v>
      </c>
      <c r="AH1028" s="9">
        <f t="shared" si="844"/>
        <v>7.7511034557002914</v>
      </c>
      <c r="AI1028" s="58">
        <f t="shared" si="845"/>
        <v>3.5848853482613845</v>
      </c>
      <c r="AJ1028" s="58">
        <f t="shared" si="846"/>
        <v>6.17201638251262</v>
      </c>
      <c r="AK1028" s="58">
        <f t="shared" si="847"/>
        <v>0</v>
      </c>
      <c r="AL1028" s="58">
        <f t="shared" si="848"/>
        <v>2.0346646571213265</v>
      </c>
      <c r="AM1028" s="58">
        <f t="shared" si="849"/>
        <v>1.0286693970854368</v>
      </c>
      <c r="AN1028" s="58">
        <f t="shared" si="850"/>
        <v>0</v>
      </c>
      <c r="AO1028" s="56">
        <v>619.26666666666665</v>
      </c>
      <c r="AP1028" s="56">
        <v>174.98333333333332</v>
      </c>
      <c r="AQ1028" s="56">
        <v>11.983333333333333</v>
      </c>
      <c r="AR1028" s="57">
        <f>SUM(AO1028:AQ1028)</f>
        <v>806.23333333333335</v>
      </c>
      <c r="AS1028">
        <v>30</v>
      </c>
      <c r="AT1028">
        <v>37</v>
      </c>
      <c r="AU1028">
        <v>29</v>
      </c>
      <c r="AV1028">
        <v>14</v>
      </c>
      <c r="AW1028">
        <v>7</v>
      </c>
      <c r="AX1028" s="9">
        <f t="shared" si="851"/>
        <v>2.2326042915615827</v>
      </c>
      <c r="AY1028" s="9">
        <f t="shared" si="852"/>
        <v>2.7535452929259518</v>
      </c>
      <c r="AZ1028" s="9">
        <f t="shared" si="853"/>
        <v>2.1581841485095299</v>
      </c>
      <c r="BA1028" s="9">
        <f t="shared" si="854"/>
        <v>1.0418820027287385</v>
      </c>
      <c r="BB1028" s="9">
        <f t="shared" si="855"/>
        <v>0.52094100136436927</v>
      </c>
      <c r="BC1028" s="33">
        <f t="shared" si="856"/>
        <v>12.901388888888889</v>
      </c>
      <c r="BD1028" s="33">
        <f t="shared" si="857"/>
        <v>0.24965277777777775</v>
      </c>
      <c r="BE1028" s="33">
        <f t="shared" si="858"/>
        <v>3.645486111111111</v>
      </c>
      <c r="BF1028" s="42">
        <f>BI1028-BG1028-BH1028</f>
        <v>37</v>
      </c>
      <c r="BG1028" s="43">
        <v>18</v>
      </c>
      <c r="BH1028" s="43">
        <v>0</v>
      </c>
      <c r="BI1028" s="43">
        <v>55</v>
      </c>
      <c r="BJ1028" s="42">
        <f>BM1028-BK1028-BL1028</f>
        <v>21</v>
      </c>
      <c r="BK1028" s="43">
        <v>3</v>
      </c>
      <c r="BL1028" s="43">
        <v>0</v>
      </c>
      <c r="BM1028" s="43">
        <v>24</v>
      </c>
      <c r="BN1028" s="34">
        <f t="shared" si="832"/>
        <v>32.333016271748889</v>
      </c>
      <c r="BO1028" s="34">
        <f t="shared" si="833"/>
        <v>80.207589874930051</v>
      </c>
      <c r="BP1028" s="33">
        <v>3.5366311440057205</v>
      </c>
      <c r="BQ1028" s="33">
        <v>5.676161363895786</v>
      </c>
      <c r="BR1028" s="33">
        <v>1.9373867680264585</v>
      </c>
      <c r="BS1028" s="33">
        <v>-3.1195675775315443E-2</v>
      </c>
      <c r="BT1028" s="33">
        <v>0</v>
      </c>
      <c r="BU1028" s="9">
        <f t="shared" si="834"/>
        <v>11.118983600152649</v>
      </c>
      <c r="BV1028" s="34">
        <f t="shared" si="835"/>
        <v>27.582545003892957</v>
      </c>
      <c r="BW1028" s="33">
        <v>15.784666333925676</v>
      </c>
      <c r="BX1028" s="33">
        <v>0.84508168920853755</v>
      </c>
      <c r="BY1028" s="33">
        <v>1.5264891228391633</v>
      </c>
      <c r="BZ1028" s="33">
        <v>3.0577955256228608</v>
      </c>
      <c r="CA1028" s="9">
        <f t="shared" si="836"/>
        <v>21.214032671596236</v>
      </c>
      <c r="CB1028" s="34">
        <f t="shared" si="837"/>
        <v>52.62504487103709</v>
      </c>
      <c r="CC1028" s="47">
        <v>67.926788000000002</v>
      </c>
      <c r="CD1028">
        <v>2493430</v>
      </c>
      <c r="CE1028" s="68">
        <f t="shared" si="859"/>
        <v>4259609.583333334</v>
      </c>
      <c r="CF1028" s="62">
        <v>22.2</v>
      </c>
      <c r="CG1028" s="62">
        <v>15.7</v>
      </c>
      <c r="CH1028" s="62">
        <v>15.5</v>
      </c>
      <c r="CI1028" s="62">
        <v>1.1000000000000001</v>
      </c>
      <c r="CJ1028" s="63">
        <f t="shared" si="830"/>
        <v>2.2150624244865087</v>
      </c>
      <c r="CK1028" s="62">
        <v>4.8</v>
      </c>
      <c r="CL1028" s="63">
        <f t="shared" si="831"/>
        <v>9.6657269432138531</v>
      </c>
      <c r="CM1028" s="62">
        <v>5.9</v>
      </c>
      <c r="CN1028" t="s">
        <v>2169</v>
      </c>
      <c r="CO1028" t="s">
        <v>1035</v>
      </c>
      <c r="CQ1028" t="s">
        <v>2393</v>
      </c>
      <c r="CR1028">
        <v>71</v>
      </c>
      <c r="CS1028">
        <v>190</v>
      </c>
      <c r="CT1028">
        <v>4</v>
      </c>
      <c r="CU1028" t="s">
        <v>3402</v>
      </c>
      <c r="CV1028" t="s">
        <v>3090</v>
      </c>
      <c r="CZ1028" s="72">
        <v>475000</v>
      </c>
      <c r="DA1028">
        <v>0</v>
      </c>
    </row>
    <row r="1029" spans="1:105" x14ac:dyDescent="0.2">
      <c r="A1029" s="38" t="s">
        <v>2452</v>
      </c>
      <c r="B1029" t="s">
        <v>966</v>
      </c>
      <c r="C1029" t="s">
        <v>966</v>
      </c>
      <c r="D1029" s="82" t="s">
        <v>966</v>
      </c>
      <c r="E1029" t="str">
        <f t="shared" si="838"/>
        <v xml:space="preserve">Greene, Andy </v>
      </c>
      <c r="F1029" t="s">
        <v>137</v>
      </c>
      <c r="G1029" t="s">
        <v>1524</v>
      </c>
      <c r="H1029">
        <v>23</v>
      </c>
      <c r="I1029">
        <v>1</v>
      </c>
      <c r="J1029">
        <v>5</v>
      </c>
      <c r="K1029">
        <f>I1029+J1029</f>
        <v>6</v>
      </c>
      <c r="L1029">
        <v>-1</v>
      </c>
      <c r="M1029">
        <v>6</v>
      </c>
      <c r="N1029">
        <v>23</v>
      </c>
      <c r="O1029" s="4">
        <f t="shared" si="828"/>
        <v>4.3478260869565216E-2</v>
      </c>
      <c r="P1029">
        <v>408</v>
      </c>
      <c r="Q1029">
        <v>0</v>
      </c>
      <c r="R1029">
        <v>0</v>
      </c>
      <c r="S1029">
        <v>0</v>
      </c>
      <c r="T1029">
        <v>0</v>
      </c>
      <c r="U1029" s="4">
        <f t="shared" si="829"/>
        <v>0</v>
      </c>
      <c r="V1029" s="40">
        <v>0</v>
      </c>
      <c r="W1029">
        <v>1</v>
      </c>
      <c r="X1029">
        <v>1</v>
      </c>
      <c r="Y1029">
        <v>0</v>
      </c>
      <c r="Z1029">
        <v>0</v>
      </c>
      <c r="AA1029">
        <f>I1029-W1029-Y1029</f>
        <v>0</v>
      </c>
      <c r="AB1029">
        <f>J1029-X1029-Z1029</f>
        <v>4</v>
      </c>
      <c r="AC1029" s="9">
        <f t="shared" si="839"/>
        <v>6.6371681415929205</v>
      </c>
      <c r="AD1029" s="9">
        <f t="shared" si="840"/>
        <v>6.6371681415929205</v>
      </c>
      <c r="AE1029" s="9">
        <f t="shared" si="841"/>
        <v>0</v>
      </c>
      <c r="AF1029" s="9">
        <f t="shared" si="842"/>
        <v>0</v>
      </c>
      <c r="AG1029" s="9">
        <f t="shared" si="843"/>
        <v>0</v>
      </c>
      <c r="AH1029" s="9">
        <f t="shared" si="844"/>
        <v>17.183770883054894</v>
      </c>
      <c r="AI1029" s="6">
        <f t="shared" si="845"/>
        <v>1.5035799522673032</v>
      </c>
      <c r="AJ1029" s="6">
        <f t="shared" si="846"/>
        <v>6.6371681415929196</v>
      </c>
      <c r="AK1029" s="6">
        <f t="shared" si="847"/>
        <v>0</v>
      </c>
      <c r="AL1029" s="6">
        <f t="shared" si="848"/>
        <v>1.7183770883054894</v>
      </c>
      <c r="AM1029" s="6">
        <f t="shared" si="849"/>
        <v>0</v>
      </c>
      <c r="AN1029" s="6">
        <f t="shared" si="850"/>
        <v>18.652849740932641</v>
      </c>
      <c r="AO1029" s="32">
        <v>279.33333333333331</v>
      </c>
      <c r="AP1029" s="32">
        <v>45.2</v>
      </c>
      <c r="AQ1029" s="32">
        <v>3.2166666666666668</v>
      </c>
      <c r="AR1029" s="32">
        <v>327.75</v>
      </c>
      <c r="AS1029" s="40">
        <v>25</v>
      </c>
      <c r="AT1029" s="40">
        <v>7</v>
      </c>
      <c r="AU1029" s="40">
        <v>6</v>
      </c>
      <c r="AV1029" s="40">
        <v>6</v>
      </c>
      <c r="AW1029" s="40">
        <v>1</v>
      </c>
      <c r="AX1029" s="9">
        <f t="shared" si="851"/>
        <v>4.5766590389016022</v>
      </c>
      <c r="AY1029" s="9">
        <f t="shared" si="852"/>
        <v>1.2814645308924486</v>
      </c>
      <c r="AZ1029" s="9">
        <f t="shared" si="853"/>
        <v>1.0983981693363845</v>
      </c>
      <c r="BA1029" s="9">
        <f t="shared" si="854"/>
        <v>1.0983981693363845</v>
      </c>
      <c r="BB1029" s="9">
        <f t="shared" si="855"/>
        <v>0.18306636155606409</v>
      </c>
      <c r="BC1029" s="9">
        <f t="shared" si="856"/>
        <v>12.144927536231883</v>
      </c>
      <c r="BD1029" s="9">
        <f t="shared" si="857"/>
        <v>0.13985507246376813</v>
      </c>
      <c r="BE1029" s="9">
        <f t="shared" si="858"/>
        <v>1.965217391304348</v>
      </c>
      <c r="BF1029" s="3">
        <v>7</v>
      </c>
      <c r="BG1029" s="3">
        <v>5</v>
      </c>
      <c r="BH1029" s="3">
        <v>0</v>
      </c>
      <c r="BI1029" s="3">
        <v>12</v>
      </c>
      <c r="BJ1029" s="3">
        <v>8</v>
      </c>
      <c r="BK1029" s="3">
        <v>0</v>
      </c>
      <c r="BL1029" s="3">
        <v>1</v>
      </c>
      <c r="BM1029" s="3">
        <v>9</v>
      </c>
      <c r="BN1029" s="34">
        <f t="shared" si="832"/>
        <v>13.373465139039084</v>
      </c>
      <c r="BO1029" s="34">
        <f t="shared" si="833"/>
        <v>81.607720146691591</v>
      </c>
      <c r="BP1029" s="34">
        <v>1.1911129515203058</v>
      </c>
      <c r="BQ1029" s="34">
        <v>1.4965537938249553</v>
      </c>
      <c r="BR1029" s="34">
        <v>-0.16501334298105175</v>
      </c>
      <c r="BS1029" s="34">
        <v>-1.1605490398958701E-2</v>
      </c>
      <c r="BT1029" s="34">
        <v>0</v>
      </c>
      <c r="BU1029" s="34">
        <f t="shared" si="834"/>
        <v>2.5110479119652509</v>
      </c>
      <c r="BV1029" s="34">
        <f t="shared" si="835"/>
        <v>15.322946831214345</v>
      </c>
      <c r="BW1029" s="34">
        <v>7.7527071808152392</v>
      </c>
      <c r="BX1029" s="34">
        <v>1.4777970108047789</v>
      </c>
      <c r="BY1029" s="34">
        <v>-0.33635771799478165</v>
      </c>
      <c r="BZ1029" s="34">
        <v>1.968270753448597</v>
      </c>
      <c r="CA1029" s="34">
        <f t="shared" si="836"/>
        <v>10.862417227073832</v>
      </c>
      <c r="CB1029" s="34">
        <f t="shared" si="837"/>
        <v>66.284773315477238</v>
      </c>
      <c r="CC1029" s="15">
        <v>66</v>
      </c>
      <c r="CD1029" s="7">
        <v>991711</v>
      </c>
      <c r="CE1029" s="68">
        <f t="shared" si="859"/>
        <v>3535665.3043478262</v>
      </c>
      <c r="CF1029" s="9">
        <v>6.7</v>
      </c>
      <c r="CG1029" s="9">
        <v>5.9</v>
      </c>
      <c r="CH1029" s="9">
        <v>-0.2</v>
      </c>
      <c r="CI1029" s="9">
        <v>0.5</v>
      </c>
      <c r="CJ1029" s="9">
        <f t="shared" si="830"/>
        <v>2.658396101019052</v>
      </c>
      <c r="CK1029" s="9">
        <v>0.8</v>
      </c>
      <c r="CL1029" s="9">
        <f t="shared" si="831"/>
        <v>4.2534337616304834</v>
      </c>
      <c r="CM1029" s="9">
        <v>1.4</v>
      </c>
      <c r="CN1029" t="s">
        <v>3246</v>
      </c>
      <c r="CO1029" t="s">
        <v>3247</v>
      </c>
      <c r="CP1029" t="s">
        <v>3105</v>
      </c>
      <c r="CQ1029" t="s">
        <v>2414</v>
      </c>
      <c r="CR1029">
        <v>71</v>
      </c>
      <c r="CS1029">
        <v>195</v>
      </c>
      <c r="CT1029">
        <v>6</v>
      </c>
      <c r="CU1029" t="s">
        <v>3402</v>
      </c>
      <c r="CV1029" t="s">
        <v>3090</v>
      </c>
      <c r="CW1029">
        <v>0</v>
      </c>
      <c r="CX1029">
        <v>0</v>
      </c>
      <c r="CY1029">
        <v>0</v>
      </c>
      <c r="CZ1029" s="71"/>
      <c r="DA1029">
        <v>0</v>
      </c>
    </row>
    <row r="1030" spans="1:105" x14ac:dyDescent="0.2">
      <c r="A1030" s="44" t="s">
        <v>2372</v>
      </c>
      <c r="B1030" s="43" t="s">
        <v>966</v>
      </c>
      <c r="C1030" s="43" t="s">
        <v>966</v>
      </c>
      <c r="D1030" s="82" t="s">
        <v>966</v>
      </c>
      <c r="E1030" s="42" t="str">
        <f t="shared" si="838"/>
        <v xml:space="preserve">Greene, Andy </v>
      </c>
      <c r="F1030" s="42" t="s">
        <v>137</v>
      </c>
      <c r="G1030" s="45" t="s">
        <v>2374</v>
      </c>
      <c r="H1030" s="43">
        <v>59</v>
      </c>
      <c r="I1030" s="64">
        <v>2</v>
      </c>
      <c r="J1030" s="64">
        <v>8</v>
      </c>
      <c r="K1030" s="64">
        <v>10</v>
      </c>
      <c r="L1030" s="43">
        <v>0</v>
      </c>
      <c r="M1030">
        <v>22</v>
      </c>
      <c r="N1030">
        <v>50</v>
      </c>
      <c r="O1030" s="4">
        <f t="shared" si="828"/>
        <v>0.04</v>
      </c>
      <c r="Q1030">
        <v>0</v>
      </c>
      <c r="R1030">
        <v>0</v>
      </c>
      <c r="S1030">
        <v>0</v>
      </c>
      <c r="T1030">
        <v>0</v>
      </c>
      <c r="U1030" s="4">
        <f t="shared" si="829"/>
        <v>0</v>
      </c>
      <c r="V1030">
        <v>0</v>
      </c>
      <c r="W1030">
        <v>2</v>
      </c>
      <c r="X1030">
        <v>3</v>
      </c>
      <c r="Y1030">
        <v>0</v>
      </c>
      <c r="Z1030">
        <v>1</v>
      </c>
      <c r="AA1030">
        <v>0</v>
      </c>
      <c r="AB1030">
        <v>4</v>
      </c>
      <c r="AC1030" s="9">
        <f t="shared" si="839"/>
        <v>5.0469648114397865</v>
      </c>
      <c r="AD1030" s="9">
        <f t="shared" si="840"/>
        <v>7.5704472171596802</v>
      </c>
      <c r="AE1030" s="9">
        <f t="shared" si="841"/>
        <v>0</v>
      </c>
      <c r="AF1030" s="9">
        <f t="shared" si="842"/>
        <v>2.6219956300072829</v>
      </c>
      <c r="AG1030" s="9">
        <f t="shared" si="843"/>
        <v>0</v>
      </c>
      <c r="AH1030" s="9">
        <f t="shared" si="844"/>
        <v>5.2312275220692408</v>
      </c>
      <c r="AI1030" s="58">
        <f t="shared" si="845"/>
        <v>1.8309296327242344</v>
      </c>
      <c r="AJ1030" s="58">
        <f t="shared" si="846"/>
        <v>5.0469648114397865</v>
      </c>
      <c r="AK1030" s="58">
        <f t="shared" si="847"/>
        <v>1.0487982520029131</v>
      </c>
      <c r="AL1030" s="58">
        <f t="shared" si="848"/>
        <v>1.8309296327242344</v>
      </c>
      <c r="AM1030" s="58">
        <f t="shared" si="849"/>
        <v>1.0093929622879572</v>
      </c>
      <c r="AN1030" s="58">
        <f t="shared" si="850"/>
        <v>5.2439912600145657</v>
      </c>
      <c r="AO1030" s="56">
        <v>917.56666666666661</v>
      </c>
      <c r="AP1030" s="56">
        <v>118.88333333333334</v>
      </c>
      <c r="AQ1030" s="56">
        <v>114.41666666666669</v>
      </c>
      <c r="AR1030" s="57">
        <f>SUM(AO1030:AQ1030)</f>
        <v>1150.8666666666668</v>
      </c>
      <c r="AS1030">
        <v>77</v>
      </c>
      <c r="AT1030">
        <v>30</v>
      </c>
      <c r="AU1030">
        <v>25</v>
      </c>
      <c r="AV1030">
        <v>12</v>
      </c>
      <c r="AW1030">
        <v>20</v>
      </c>
      <c r="AX1030" s="9">
        <f t="shared" si="851"/>
        <v>4.0143659850547406</v>
      </c>
      <c r="AY1030" s="9">
        <f t="shared" si="852"/>
        <v>1.5640386954758729</v>
      </c>
      <c r="AZ1030" s="9">
        <f t="shared" si="853"/>
        <v>1.3033655795632275</v>
      </c>
      <c r="BA1030" s="9">
        <f t="shared" si="854"/>
        <v>0.62561547819034924</v>
      </c>
      <c r="BB1030" s="9">
        <f t="shared" si="855"/>
        <v>1.0426924636505821</v>
      </c>
      <c r="BC1030" s="33">
        <f t="shared" si="856"/>
        <v>15.551977401129943</v>
      </c>
      <c r="BD1030" s="33">
        <f t="shared" si="857"/>
        <v>1.9392655367231642</v>
      </c>
      <c r="BE1030" s="33">
        <f t="shared" si="858"/>
        <v>2.0149717514124297</v>
      </c>
      <c r="BF1030" s="42">
        <f>BI1030-BG1030-BH1030</f>
        <v>28</v>
      </c>
      <c r="BG1030" s="43">
        <v>10</v>
      </c>
      <c r="BH1030" s="43">
        <v>2</v>
      </c>
      <c r="BI1030" s="43">
        <v>40</v>
      </c>
      <c r="BJ1030" s="42">
        <f>BM1030-BK1030-BL1030</f>
        <v>28</v>
      </c>
      <c r="BK1030" s="43">
        <v>2</v>
      </c>
      <c r="BL1030" s="43">
        <v>10</v>
      </c>
      <c r="BM1030" s="43">
        <v>40</v>
      </c>
      <c r="BN1030" s="34">
        <f t="shared" si="832"/>
        <v>35.494205671269121</v>
      </c>
      <c r="BO1030" s="34">
        <f t="shared" si="833"/>
        <v>61.682567927826767</v>
      </c>
      <c r="BP1030" s="33">
        <v>-3.0202043837750141</v>
      </c>
      <c r="BQ1030" s="33">
        <v>2.6033699633271734</v>
      </c>
      <c r="BR1030" s="33">
        <v>-1.4436882055301912</v>
      </c>
      <c r="BS1030" s="33">
        <v>0.87502245190812533</v>
      </c>
      <c r="BT1030" s="33">
        <v>0</v>
      </c>
      <c r="BU1030" s="9">
        <f t="shared" si="834"/>
        <v>-0.98550017406990653</v>
      </c>
      <c r="BV1030" s="34">
        <f t="shared" si="835"/>
        <v>-1.7126226740483805</v>
      </c>
      <c r="BW1030" s="33">
        <v>23.746116415980975</v>
      </c>
      <c r="BX1030" s="33">
        <v>0.98211979026824414</v>
      </c>
      <c r="BY1030" s="33">
        <v>6.5511658110982216</v>
      </c>
      <c r="BZ1030" s="33">
        <v>5.2003038279915836</v>
      </c>
      <c r="CA1030" s="9">
        <f t="shared" si="836"/>
        <v>36.479705845339026</v>
      </c>
      <c r="CB1030" s="34">
        <f t="shared" si="837"/>
        <v>63.39519060187515</v>
      </c>
      <c r="CC1030" s="47">
        <v>62.943207000000001</v>
      </c>
      <c r="CD1030">
        <v>1957123</v>
      </c>
      <c r="CE1030" s="68">
        <f t="shared" si="859"/>
        <v>2720069.2542372877</v>
      </c>
      <c r="CF1030" s="62">
        <v>22.1</v>
      </c>
      <c r="CG1030" s="62">
        <v>22.9</v>
      </c>
      <c r="CH1030" s="62">
        <v>-1.7</v>
      </c>
      <c r="CI1030" s="62">
        <v>-1.2</v>
      </c>
      <c r="CJ1030" s="63">
        <f t="shared" si="830"/>
        <v>-1.7338952438290189</v>
      </c>
      <c r="CK1030" s="62">
        <v>2.5</v>
      </c>
      <c r="CL1030" s="63">
        <f t="shared" si="831"/>
        <v>3.6122817579771227</v>
      </c>
      <c r="CM1030" s="62">
        <v>1.3</v>
      </c>
      <c r="CN1030" t="s">
        <v>1686</v>
      </c>
      <c r="CO1030" t="s">
        <v>3247</v>
      </c>
      <c r="CP1030" t="s">
        <v>3105</v>
      </c>
      <c r="CQ1030" t="s">
        <v>2414</v>
      </c>
      <c r="CR1030">
        <v>71</v>
      </c>
      <c r="CS1030">
        <v>195</v>
      </c>
      <c r="CT1030">
        <v>6</v>
      </c>
      <c r="CU1030" t="s">
        <v>3402</v>
      </c>
      <c r="CV1030" t="s">
        <v>3090</v>
      </c>
      <c r="CZ1030" s="72">
        <v>600000</v>
      </c>
      <c r="DA1030">
        <v>0</v>
      </c>
    </row>
    <row r="1031" spans="1:105" ht="12.75" customHeight="1" x14ac:dyDescent="0.2">
      <c r="A1031" s="38" t="s">
        <v>2452</v>
      </c>
      <c r="B1031" t="s">
        <v>966</v>
      </c>
      <c r="C1031" t="s">
        <v>966</v>
      </c>
      <c r="D1031" s="82" t="s">
        <v>966</v>
      </c>
      <c r="E1031" t="str">
        <f t="shared" si="838"/>
        <v xml:space="preserve">Tallackson, Barry </v>
      </c>
      <c r="F1031" t="s">
        <v>926</v>
      </c>
      <c r="G1031" t="s">
        <v>1528</v>
      </c>
      <c r="H1031">
        <v>3</v>
      </c>
      <c r="I1031">
        <v>0</v>
      </c>
      <c r="J1031">
        <v>0</v>
      </c>
      <c r="K1031">
        <f>I1031+J1031</f>
        <v>0</v>
      </c>
      <c r="L1031">
        <v>-1</v>
      </c>
      <c r="M1031">
        <v>0</v>
      </c>
      <c r="N1031">
        <v>3</v>
      </c>
      <c r="O1031" s="4">
        <f t="shared" si="828"/>
        <v>0</v>
      </c>
      <c r="P1031">
        <v>53</v>
      </c>
      <c r="Q1031">
        <v>0</v>
      </c>
      <c r="R1031">
        <v>0</v>
      </c>
      <c r="S1031">
        <v>0</v>
      </c>
      <c r="T1031">
        <v>0</v>
      </c>
      <c r="U1031" s="4">
        <f t="shared" si="829"/>
        <v>0</v>
      </c>
      <c r="V1031" s="40">
        <v>0</v>
      </c>
      <c r="W1031">
        <v>0</v>
      </c>
      <c r="X1031">
        <v>0</v>
      </c>
      <c r="Y1031">
        <v>0</v>
      </c>
      <c r="Z1031">
        <v>0</v>
      </c>
      <c r="AA1031">
        <f>I1031-W1031-Y1031</f>
        <v>0</v>
      </c>
      <c r="AB1031">
        <f>J1031-X1031-Z1031</f>
        <v>0</v>
      </c>
      <c r="AC1031" s="9">
        <f t="shared" si="839"/>
        <v>0</v>
      </c>
      <c r="AD1031" s="9">
        <f t="shared" si="840"/>
        <v>0</v>
      </c>
      <c r="AE1031" s="9">
        <f t="shared" si="841"/>
        <v>0</v>
      </c>
      <c r="AF1031" s="9">
        <f t="shared" si="842"/>
        <v>0</v>
      </c>
      <c r="AG1031" s="9">
        <f t="shared" si="843"/>
        <v>0</v>
      </c>
      <c r="AH1031" s="9">
        <f t="shared" si="844"/>
        <v>0</v>
      </c>
      <c r="AI1031" s="6">
        <f t="shared" si="845"/>
        <v>4.0022234574763758</v>
      </c>
      <c r="AJ1031" s="6">
        <f t="shared" si="846"/>
        <v>0</v>
      </c>
      <c r="AK1031" s="6">
        <f t="shared" si="847"/>
        <v>0</v>
      </c>
      <c r="AL1031" s="6">
        <f t="shared" si="848"/>
        <v>6.0033351862145627</v>
      </c>
      <c r="AM1031" s="6">
        <f t="shared" si="849"/>
        <v>0</v>
      </c>
      <c r="AN1031" s="6">
        <f t="shared" si="850"/>
        <v>0</v>
      </c>
      <c r="AO1031" s="32">
        <v>29.983333333333334</v>
      </c>
      <c r="AP1031" s="32">
        <v>6.3</v>
      </c>
      <c r="AQ1031" s="32">
        <v>0</v>
      </c>
      <c r="AR1031" s="32">
        <v>36.283333333333331</v>
      </c>
      <c r="AS1031" s="40">
        <v>2</v>
      </c>
      <c r="AT1031" s="40">
        <v>5</v>
      </c>
      <c r="AU1031" s="40">
        <v>1</v>
      </c>
      <c r="AV1031" s="40">
        <v>0</v>
      </c>
      <c r="AW1031" s="40">
        <v>0</v>
      </c>
      <c r="AX1031" s="9">
        <f t="shared" si="851"/>
        <v>3.3073036288470372</v>
      </c>
      <c r="AY1031" s="9">
        <f t="shared" si="852"/>
        <v>8.2682590721175941</v>
      </c>
      <c r="AZ1031" s="9">
        <f t="shared" si="853"/>
        <v>1.6536518144235186</v>
      </c>
      <c r="BA1031" s="9">
        <f t="shared" si="854"/>
        <v>0</v>
      </c>
      <c r="BB1031" s="9">
        <f t="shared" si="855"/>
        <v>0</v>
      </c>
      <c r="BC1031" s="9">
        <f t="shared" si="856"/>
        <v>9.9944444444444454</v>
      </c>
      <c r="BD1031" s="9">
        <f t="shared" si="857"/>
        <v>0</v>
      </c>
      <c r="BE1031" s="9">
        <f t="shared" si="858"/>
        <v>2.1</v>
      </c>
      <c r="BF1031" s="3">
        <v>2</v>
      </c>
      <c r="BG1031" s="3">
        <v>0</v>
      </c>
      <c r="BH1031" s="3">
        <v>0</v>
      </c>
      <c r="BI1031" s="3">
        <v>2</v>
      </c>
      <c r="BJ1031" s="3">
        <v>3</v>
      </c>
      <c r="BK1031" s="3">
        <v>0</v>
      </c>
      <c r="BL1031" s="3">
        <v>0</v>
      </c>
      <c r="BM1031" s="3">
        <v>3</v>
      </c>
      <c r="BN1031" s="34">
        <f t="shared" si="832"/>
        <v>-1.0162892853728978</v>
      </c>
      <c r="BO1031" s="34">
        <f t="shared" si="833"/>
        <v>-56.019620691202448</v>
      </c>
      <c r="BP1031" s="34">
        <v>-0.74130158303672877</v>
      </c>
      <c r="BQ1031" s="34">
        <v>-0.34341126957341739</v>
      </c>
      <c r="BR1031" s="34">
        <v>-1.826768612609965E-2</v>
      </c>
      <c r="BS1031" s="34">
        <v>0</v>
      </c>
      <c r="BT1031" s="34">
        <v>0</v>
      </c>
      <c r="BU1031" s="34">
        <f t="shared" si="834"/>
        <v>-1.1029805387362459</v>
      </c>
      <c r="BV1031" s="34">
        <f t="shared" si="835"/>
        <v>-60.79819230516744</v>
      </c>
      <c r="BW1031" s="34">
        <v>-0.36470851142532446</v>
      </c>
      <c r="BX1031" s="34">
        <v>2.3681854489720922E-2</v>
      </c>
      <c r="BY1031" s="34">
        <v>0</v>
      </c>
      <c r="BZ1031" s="34">
        <v>0.42771791029895162</v>
      </c>
      <c r="CA1031" s="34">
        <f t="shared" si="836"/>
        <v>8.6691253363348098E-2</v>
      </c>
      <c r="CB1031" s="34">
        <f t="shared" si="837"/>
        <v>4.778571613964985</v>
      </c>
      <c r="CE1031" s="68">
        <f t="shared" si="859"/>
        <v>165000</v>
      </c>
      <c r="CF1031" s="9">
        <v>1.3</v>
      </c>
      <c r="CG1031" s="9">
        <v>1.3</v>
      </c>
      <c r="CH1031" s="9">
        <v>-1</v>
      </c>
      <c r="CI1031" s="9">
        <v>-0.6</v>
      </c>
      <c r="CJ1031" s="9">
        <f t="shared" si="830"/>
        <v>-28.180039138943247</v>
      </c>
      <c r="CK1031" s="9">
        <v>0</v>
      </c>
      <c r="CL1031" s="9">
        <f t="shared" si="831"/>
        <v>0</v>
      </c>
      <c r="CM1031" s="9">
        <v>-0.6</v>
      </c>
      <c r="CN1031" t="s">
        <v>3352</v>
      </c>
      <c r="CO1031" t="s">
        <v>3353</v>
      </c>
      <c r="CP1031" t="s">
        <v>2302</v>
      </c>
      <c r="CQ1031" t="s">
        <v>2414</v>
      </c>
      <c r="CR1031">
        <v>77</v>
      </c>
      <c r="CS1031">
        <v>210</v>
      </c>
      <c r="CT1031">
        <v>27</v>
      </c>
      <c r="CU1031" t="s">
        <v>3401</v>
      </c>
      <c r="CV1031" t="s">
        <v>3090</v>
      </c>
      <c r="CW1031">
        <v>0</v>
      </c>
      <c r="CX1031">
        <v>0</v>
      </c>
      <c r="CY1031">
        <v>0</v>
      </c>
      <c r="CZ1031" s="70"/>
      <c r="DA1031">
        <v>0</v>
      </c>
    </row>
    <row r="1032" spans="1:105" ht="12.75" customHeight="1" x14ac:dyDescent="0.2">
      <c r="A1032" s="44" t="s">
        <v>2372</v>
      </c>
      <c r="B1032" s="43" t="s">
        <v>966</v>
      </c>
      <c r="C1032" s="43" t="s">
        <v>966</v>
      </c>
      <c r="D1032" s="82" t="s">
        <v>966</v>
      </c>
      <c r="E1032" s="42" t="str">
        <f t="shared" si="838"/>
        <v xml:space="preserve">Tallackson, Barry </v>
      </c>
      <c r="F1032" s="42" t="s">
        <v>926</v>
      </c>
      <c r="G1032" s="45" t="s">
        <v>1528</v>
      </c>
      <c r="H1032" s="43">
        <v>3</v>
      </c>
      <c r="I1032" s="64">
        <v>0</v>
      </c>
      <c r="J1032" s="64">
        <v>0</v>
      </c>
      <c r="K1032" s="64">
        <v>0</v>
      </c>
      <c r="L1032" s="43">
        <v>0</v>
      </c>
      <c r="M1032">
        <v>0</v>
      </c>
      <c r="N1032">
        <v>0</v>
      </c>
      <c r="O1032" s="4">
        <f t="shared" si="828"/>
        <v>0</v>
      </c>
      <c r="Q1032">
        <v>0</v>
      </c>
      <c r="R1032">
        <v>0</v>
      </c>
      <c r="S1032">
        <v>0</v>
      </c>
      <c r="T1032">
        <v>0</v>
      </c>
      <c r="U1032" s="4">
        <f t="shared" si="829"/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s="9">
        <f t="shared" si="839"/>
        <v>0</v>
      </c>
      <c r="AD1032" s="9">
        <f t="shared" si="840"/>
        <v>0</v>
      </c>
      <c r="AE1032" s="9">
        <f t="shared" si="841"/>
        <v>0</v>
      </c>
      <c r="AF1032" s="9">
        <f t="shared" si="842"/>
        <v>0</v>
      </c>
      <c r="AG1032" s="9">
        <f t="shared" si="843"/>
        <v>0</v>
      </c>
      <c r="AH1032" s="9">
        <f t="shared" si="844"/>
        <v>0</v>
      </c>
      <c r="AI1032" s="58">
        <f t="shared" si="845"/>
        <v>0</v>
      </c>
      <c r="AJ1032" s="58">
        <f t="shared" si="846"/>
        <v>0</v>
      </c>
      <c r="AK1032" s="58">
        <f t="shared" si="847"/>
        <v>0</v>
      </c>
      <c r="AL1032" s="58">
        <f t="shared" si="848"/>
        <v>0</v>
      </c>
      <c r="AM1032" s="58">
        <f t="shared" si="849"/>
        <v>0</v>
      </c>
      <c r="AN1032" s="58">
        <f t="shared" si="850"/>
        <v>0</v>
      </c>
      <c r="AO1032" s="56">
        <v>21.15</v>
      </c>
      <c r="AP1032" s="56">
        <v>0</v>
      </c>
      <c r="AQ1032" s="56">
        <v>0</v>
      </c>
      <c r="AR1032" s="57">
        <f>SUM(AO1032:AQ1032)</f>
        <v>21.15</v>
      </c>
      <c r="AS1032">
        <v>0</v>
      </c>
      <c r="AT1032">
        <v>2</v>
      </c>
      <c r="AU1032">
        <v>0</v>
      </c>
      <c r="AV1032">
        <v>0</v>
      </c>
      <c r="AW1032">
        <v>0</v>
      </c>
      <c r="AX1032" s="9">
        <f t="shared" si="851"/>
        <v>0</v>
      </c>
      <c r="AY1032" s="9">
        <f t="shared" si="852"/>
        <v>5.673758865248228</v>
      </c>
      <c r="AZ1032" s="9">
        <f t="shared" si="853"/>
        <v>0</v>
      </c>
      <c r="BA1032" s="9">
        <f t="shared" si="854"/>
        <v>0</v>
      </c>
      <c r="BB1032" s="9">
        <f t="shared" si="855"/>
        <v>0</v>
      </c>
      <c r="BC1032" s="33">
        <f t="shared" si="856"/>
        <v>7.05</v>
      </c>
      <c r="BD1032" s="33">
        <f t="shared" si="857"/>
        <v>0</v>
      </c>
      <c r="BE1032" s="33">
        <f t="shared" si="858"/>
        <v>0</v>
      </c>
      <c r="BF1032" s="42">
        <f>BI1032-BG1032-BH1032</f>
        <v>0</v>
      </c>
      <c r="BG1032" s="43">
        <v>0</v>
      </c>
      <c r="BH1032" s="43">
        <v>0</v>
      </c>
      <c r="BI1032" s="43">
        <v>0</v>
      </c>
      <c r="BJ1032" s="42">
        <f>BM1032-BK1032-BL1032</f>
        <v>0</v>
      </c>
      <c r="BK1032" s="43">
        <v>0</v>
      </c>
      <c r="BL1032" s="43">
        <v>0</v>
      </c>
      <c r="BM1032" s="43">
        <v>0</v>
      </c>
      <c r="BN1032" s="34">
        <f t="shared" si="832"/>
        <v>4.1253862257144558E-3</v>
      </c>
      <c r="BO1032" s="34">
        <f t="shared" si="833"/>
        <v>0.39010744451200535</v>
      </c>
      <c r="BP1032" s="33">
        <v>-0.52940046302005972</v>
      </c>
      <c r="BQ1032" s="33">
        <v>0</v>
      </c>
      <c r="BR1032" s="33">
        <v>-0.16367153027388015</v>
      </c>
      <c r="BS1032" s="33">
        <v>0</v>
      </c>
      <c r="BT1032" s="33">
        <v>0</v>
      </c>
      <c r="BU1032" s="9">
        <f t="shared" si="834"/>
        <v>-0.69307199329393987</v>
      </c>
      <c r="BV1032" s="34">
        <f t="shared" si="835"/>
        <v>-65.538722770112528</v>
      </c>
      <c r="BW1032" s="33">
        <v>0.45672105727136414</v>
      </c>
      <c r="BX1032" s="33">
        <v>0</v>
      </c>
      <c r="BY1032" s="33">
        <v>0</v>
      </c>
      <c r="BZ1032" s="33">
        <v>0.24047632224829021</v>
      </c>
      <c r="CA1032" s="9">
        <f t="shared" si="836"/>
        <v>0.69719737951965433</v>
      </c>
      <c r="CB1032" s="34">
        <f t="shared" si="837"/>
        <v>65.928830214624526</v>
      </c>
      <c r="CE1032" s="68">
        <f t="shared" si="859"/>
        <v>165000</v>
      </c>
      <c r="CF1032" s="62">
        <v>0.2</v>
      </c>
      <c r="CG1032" s="62">
        <v>0.2</v>
      </c>
      <c r="CH1032" s="62">
        <v>0</v>
      </c>
      <c r="CI1032" s="62">
        <v>-0.1</v>
      </c>
      <c r="CJ1032" s="63">
        <f t="shared" si="830"/>
        <v>-9.4562647754137128</v>
      </c>
      <c r="CK1032" s="62">
        <v>0</v>
      </c>
      <c r="CL1032" s="63">
        <f t="shared" si="831"/>
        <v>0</v>
      </c>
      <c r="CM1032" s="62">
        <v>-0.1</v>
      </c>
      <c r="CN1032" t="s">
        <v>1705</v>
      </c>
      <c r="CO1032" t="s">
        <v>3353</v>
      </c>
      <c r="CP1032" t="s">
        <v>2302</v>
      </c>
      <c r="CQ1032" t="s">
        <v>2414</v>
      </c>
      <c r="CR1032">
        <v>77</v>
      </c>
      <c r="CS1032">
        <v>215</v>
      </c>
      <c r="CT1032">
        <v>21</v>
      </c>
      <c r="CU1032" t="s">
        <v>3401</v>
      </c>
      <c r="CV1032" t="s">
        <v>3090</v>
      </c>
      <c r="CZ1032" s="72">
        <v>475000</v>
      </c>
      <c r="DA1032">
        <v>0</v>
      </c>
    </row>
    <row r="1033" spans="1:105" ht="12.75" customHeight="1" x14ac:dyDescent="0.2">
      <c r="A1033" s="38" t="s">
        <v>2452</v>
      </c>
      <c r="B1033" t="s">
        <v>951</v>
      </c>
      <c r="C1033" t="s">
        <v>951</v>
      </c>
      <c r="D1033" s="82" t="s">
        <v>966</v>
      </c>
      <c r="E1033" t="str">
        <f t="shared" si="838"/>
        <v xml:space="preserve">Holik, Bobby </v>
      </c>
      <c r="F1033" t="s">
        <v>180</v>
      </c>
      <c r="G1033" t="s">
        <v>1537</v>
      </c>
      <c r="H1033">
        <v>82</v>
      </c>
      <c r="I1033">
        <v>11</v>
      </c>
      <c r="J1033">
        <v>18</v>
      </c>
      <c r="K1033">
        <f>I1033+J1033</f>
        <v>29</v>
      </c>
      <c r="L1033">
        <v>-3</v>
      </c>
      <c r="M1033">
        <v>86</v>
      </c>
      <c r="N1033">
        <v>190</v>
      </c>
      <c r="O1033" s="4">
        <f t="shared" si="828"/>
        <v>5.7894736842105263E-2</v>
      </c>
      <c r="P1033">
        <v>1895</v>
      </c>
      <c r="Q1033">
        <v>1</v>
      </c>
      <c r="R1033">
        <v>0</v>
      </c>
      <c r="S1033">
        <v>820</v>
      </c>
      <c r="T1033">
        <v>607</v>
      </c>
      <c r="U1033" s="4">
        <f t="shared" si="829"/>
        <v>0.57463209530483528</v>
      </c>
      <c r="V1033" s="40">
        <v>28.3</v>
      </c>
      <c r="W1033">
        <v>2</v>
      </c>
      <c r="X1033">
        <v>2</v>
      </c>
      <c r="Y1033">
        <v>1</v>
      </c>
      <c r="Z1033">
        <v>0</v>
      </c>
      <c r="AA1033">
        <f>I1033-W1033-Y1033</f>
        <v>8</v>
      </c>
      <c r="AB1033">
        <f>J1033-X1033-Z1033</f>
        <v>16</v>
      </c>
      <c r="AC1033" s="9">
        <f t="shared" si="839"/>
        <v>5.5684454756380504</v>
      </c>
      <c r="AD1033" s="9">
        <f t="shared" si="840"/>
        <v>5.5684454756380504</v>
      </c>
      <c r="AE1033" s="9">
        <f t="shared" si="841"/>
        <v>1.5107007973143098</v>
      </c>
      <c r="AF1033" s="9">
        <f t="shared" si="842"/>
        <v>0</v>
      </c>
      <c r="AG1033" s="9">
        <f t="shared" si="843"/>
        <v>9.594722902403678</v>
      </c>
      <c r="AH1033" s="9">
        <f t="shared" si="844"/>
        <v>19.189445804807356</v>
      </c>
      <c r="AI1033" s="6">
        <f t="shared" si="845"/>
        <v>2.0988456349008047</v>
      </c>
      <c r="AJ1033" s="6">
        <f t="shared" si="846"/>
        <v>5.0116009280742455</v>
      </c>
      <c r="AK1033" s="6">
        <f t="shared" si="847"/>
        <v>0.60428031892572398</v>
      </c>
      <c r="AL1033" s="6">
        <f t="shared" si="848"/>
        <v>2.3387137074608964</v>
      </c>
      <c r="AM1033" s="6">
        <f t="shared" si="849"/>
        <v>0.55684454756380508</v>
      </c>
      <c r="AN1033" s="6">
        <f t="shared" si="850"/>
        <v>8.7620646244229974</v>
      </c>
      <c r="AO1033" s="32">
        <v>1000.55</v>
      </c>
      <c r="AP1033" s="32">
        <v>107.75</v>
      </c>
      <c r="AQ1033" s="32">
        <v>198.58333333333331</v>
      </c>
      <c r="AR1033" s="32">
        <v>1306.8833333333332</v>
      </c>
      <c r="AS1033" s="40">
        <v>47</v>
      </c>
      <c r="AT1033" s="40">
        <v>153</v>
      </c>
      <c r="AU1033" s="40">
        <v>62</v>
      </c>
      <c r="AV1033" s="40">
        <v>50</v>
      </c>
      <c r="AW1033" s="40">
        <v>80</v>
      </c>
      <c r="AX1033" s="9">
        <f t="shared" si="851"/>
        <v>2.1578054659303945</v>
      </c>
      <c r="AY1033" s="9">
        <f t="shared" si="852"/>
        <v>7.0243454529223479</v>
      </c>
      <c r="AZ1033" s="9">
        <f t="shared" si="853"/>
        <v>2.8464667848443499</v>
      </c>
      <c r="BA1033" s="9">
        <f t="shared" si="854"/>
        <v>2.2955377297131858</v>
      </c>
      <c r="BB1033" s="9">
        <f t="shared" si="855"/>
        <v>3.6728603675410967</v>
      </c>
      <c r="BC1033" s="9">
        <f t="shared" si="856"/>
        <v>12.201829268292682</v>
      </c>
      <c r="BD1033" s="9">
        <f t="shared" si="857"/>
        <v>2.4217479674796745</v>
      </c>
      <c r="BE1033" s="9">
        <f t="shared" si="858"/>
        <v>1.3140243902439024</v>
      </c>
      <c r="BF1033" s="3">
        <v>35</v>
      </c>
      <c r="BG1033" s="3">
        <v>9</v>
      </c>
      <c r="BH1033" s="3">
        <v>2</v>
      </c>
      <c r="BI1033" s="3">
        <v>46</v>
      </c>
      <c r="BJ1033" s="3">
        <v>39</v>
      </c>
      <c r="BK1033" s="3">
        <v>1</v>
      </c>
      <c r="BL1033" s="3">
        <v>29</v>
      </c>
      <c r="BM1033" s="3">
        <v>69</v>
      </c>
      <c r="BN1033" s="34">
        <f t="shared" si="832"/>
        <v>7.916752490317573</v>
      </c>
      <c r="BO1033" s="34">
        <f t="shared" si="833"/>
        <v>12.115469358883207</v>
      </c>
      <c r="BP1033" s="34">
        <v>7.2398931841638294</v>
      </c>
      <c r="BQ1033" s="34">
        <v>0.22094190341695558</v>
      </c>
      <c r="BR1033" s="34">
        <v>0.19559528453538802</v>
      </c>
      <c r="BS1033" s="34">
        <v>2.4430254116894635E-2</v>
      </c>
      <c r="BT1033" s="34">
        <v>0</v>
      </c>
      <c r="BU1033" s="34">
        <f t="shared" si="834"/>
        <v>7.6808606262330672</v>
      </c>
      <c r="BV1033" s="34">
        <f t="shared" si="835"/>
        <v>11.754470242790967</v>
      </c>
      <c r="BW1033" s="34">
        <v>6.5181246952778285</v>
      </c>
      <c r="BX1033" s="34">
        <v>0.13866048903455749</v>
      </c>
      <c r="BY1033" s="34">
        <v>2.1133878008412998</v>
      </c>
      <c r="BZ1033" s="34">
        <v>-8.5342811210691796</v>
      </c>
      <c r="CA1033" s="34">
        <f t="shared" si="836"/>
        <v>0.2358918640845058</v>
      </c>
      <c r="CB1033" s="34">
        <f t="shared" si="837"/>
        <v>0.3609991160922385</v>
      </c>
      <c r="CC1033" s="15">
        <v>44</v>
      </c>
      <c r="CD1033" s="7">
        <v>1153992</v>
      </c>
      <c r="CE1033" s="68">
        <f t="shared" si="859"/>
        <v>1153992</v>
      </c>
      <c r="CF1033" s="9">
        <v>24.7</v>
      </c>
      <c r="CG1033" s="9">
        <v>28.7</v>
      </c>
      <c r="CH1033" s="9">
        <v>-7</v>
      </c>
      <c r="CI1033" s="9">
        <v>-0.5</v>
      </c>
      <c r="CJ1033" s="9">
        <f t="shared" si="830"/>
        <v>-0.61987953674335949</v>
      </c>
      <c r="CK1033" s="9">
        <v>0.2</v>
      </c>
      <c r="CL1033" s="9">
        <f t="shared" si="831"/>
        <v>0.24795181469734381</v>
      </c>
      <c r="CM1033" s="9">
        <v>-0.4</v>
      </c>
      <c r="CN1033" t="s">
        <v>2984</v>
      </c>
      <c r="CO1033" t="s">
        <v>3496</v>
      </c>
      <c r="CQ1033" t="s">
        <v>3079</v>
      </c>
      <c r="CR1033">
        <v>76</v>
      </c>
      <c r="CS1033">
        <v>230</v>
      </c>
      <c r="CT1033">
        <v>16</v>
      </c>
      <c r="CU1033" t="s">
        <v>3401</v>
      </c>
      <c r="CV1033" t="s">
        <v>2382</v>
      </c>
      <c r="CW1033">
        <v>0</v>
      </c>
      <c r="CX1033">
        <v>0</v>
      </c>
      <c r="CY1033">
        <v>0</v>
      </c>
      <c r="CZ1033" s="70"/>
      <c r="DA1033">
        <v>0</v>
      </c>
    </row>
    <row r="1034" spans="1:105" ht="12.75" customHeight="1" x14ac:dyDescent="0.2">
      <c r="A1034" s="44" t="s">
        <v>2372</v>
      </c>
      <c r="B1034" s="43" t="s">
        <v>951</v>
      </c>
      <c r="C1034" s="43" t="s">
        <v>951</v>
      </c>
      <c r="D1034" s="82" t="s">
        <v>966</v>
      </c>
      <c r="E1034" s="42" t="str">
        <f t="shared" si="838"/>
        <v xml:space="preserve">Holik, Bobby </v>
      </c>
      <c r="F1034" s="42" t="s">
        <v>180</v>
      </c>
      <c r="G1034" s="45" t="s">
        <v>2373</v>
      </c>
      <c r="H1034" s="43">
        <v>82</v>
      </c>
      <c r="I1034" s="64">
        <v>15</v>
      </c>
      <c r="J1034" s="64">
        <v>19</v>
      </c>
      <c r="K1034" s="64">
        <v>34</v>
      </c>
      <c r="L1034" s="43">
        <v>-14</v>
      </c>
      <c r="M1034">
        <v>90</v>
      </c>
      <c r="N1034">
        <v>140</v>
      </c>
      <c r="O1034" s="4">
        <f t="shared" si="828"/>
        <v>0.10714285714285714</v>
      </c>
      <c r="Q1034">
        <v>3</v>
      </c>
      <c r="R1034">
        <v>0</v>
      </c>
      <c r="S1034">
        <v>877</v>
      </c>
      <c r="T1034">
        <v>625</v>
      </c>
      <c r="U1034" s="4">
        <f t="shared" si="829"/>
        <v>0.58388814913448739</v>
      </c>
      <c r="V1034">
        <v>31.5</v>
      </c>
      <c r="W1034">
        <v>3</v>
      </c>
      <c r="X1034">
        <v>3</v>
      </c>
      <c r="Y1034">
        <v>0</v>
      </c>
      <c r="Z1034">
        <v>1</v>
      </c>
      <c r="AA1034">
        <v>12</v>
      </c>
      <c r="AB1034">
        <v>15</v>
      </c>
      <c r="AC1034" s="9">
        <f t="shared" si="839"/>
        <v>6.106524934976818</v>
      </c>
      <c r="AD1034" s="9">
        <f t="shared" si="840"/>
        <v>6.106524934976818</v>
      </c>
      <c r="AE1034" s="9">
        <f t="shared" si="841"/>
        <v>0</v>
      </c>
      <c r="AF1034" s="9">
        <f t="shared" si="842"/>
        <v>2.9116790682626981</v>
      </c>
      <c r="AG1034" s="9">
        <f t="shared" si="843"/>
        <v>13.593027280450585</v>
      </c>
      <c r="AH1034" s="9">
        <f t="shared" si="844"/>
        <v>16.991284100563231</v>
      </c>
      <c r="AI1034" s="58">
        <f t="shared" si="845"/>
        <v>2.4354173877473966</v>
      </c>
      <c r="AJ1034" s="58">
        <f t="shared" si="846"/>
        <v>5.2923216103132429</v>
      </c>
      <c r="AK1034" s="58">
        <f t="shared" si="847"/>
        <v>0.58233581365253961</v>
      </c>
      <c r="AL1034" s="58">
        <f t="shared" si="848"/>
        <v>3.0017935244328373</v>
      </c>
      <c r="AM1034" s="58">
        <f t="shared" si="849"/>
        <v>2.0355083116589392</v>
      </c>
      <c r="AN1034" s="58">
        <f t="shared" si="850"/>
        <v>7.570365577483015</v>
      </c>
      <c r="AO1034" s="56">
        <v>1059.3666666666666</v>
      </c>
      <c r="AP1034" s="56">
        <v>147.38333333333333</v>
      </c>
      <c r="AQ1034" s="56">
        <v>103.03333333333333</v>
      </c>
      <c r="AR1034" s="57">
        <f>SUM(AO1034:AQ1034)</f>
        <v>1309.7833333333333</v>
      </c>
      <c r="AS1034">
        <v>41</v>
      </c>
      <c r="AT1034">
        <v>147</v>
      </c>
      <c r="AU1034">
        <v>47</v>
      </c>
      <c r="AV1034">
        <v>30</v>
      </c>
      <c r="AW1034">
        <v>65</v>
      </c>
      <c r="AX1034" s="9">
        <f t="shared" si="851"/>
        <v>1.8781732347589295</v>
      </c>
      <c r="AY1034" s="9">
        <f t="shared" si="852"/>
        <v>6.7339381831600651</v>
      </c>
      <c r="AZ1034" s="9">
        <f t="shared" si="853"/>
        <v>2.153027854479749</v>
      </c>
      <c r="BA1034" s="9">
        <f t="shared" si="854"/>
        <v>1.3742730986040947</v>
      </c>
      <c r="BB1034" s="9">
        <f t="shared" si="855"/>
        <v>2.9775917136422057</v>
      </c>
      <c r="BC1034" s="33">
        <f t="shared" si="856"/>
        <v>12.91910569105691</v>
      </c>
      <c r="BD1034" s="33">
        <f t="shared" si="857"/>
        <v>1.2565040650406505</v>
      </c>
      <c r="BE1034" s="33">
        <f t="shared" si="858"/>
        <v>1.7973577235772358</v>
      </c>
      <c r="BF1034" s="42">
        <f>BI1034-BG1034-BH1034</f>
        <v>43</v>
      </c>
      <c r="BG1034" s="43">
        <v>13</v>
      </c>
      <c r="BH1034" s="43">
        <v>1</v>
      </c>
      <c r="BI1034" s="43">
        <v>57</v>
      </c>
      <c r="BJ1034" s="42">
        <f>BM1034-BK1034-BL1034</f>
        <v>53</v>
      </c>
      <c r="BK1034" s="43">
        <v>5</v>
      </c>
      <c r="BL1034" s="43">
        <v>13</v>
      </c>
      <c r="BM1034" s="43">
        <v>71</v>
      </c>
      <c r="BN1034" s="34">
        <f t="shared" si="832"/>
        <v>8.2950325588981393</v>
      </c>
      <c r="BO1034" s="34">
        <f t="shared" si="833"/>
        <v>12.666266775265333</v>
      </c>
      <c r="BP1034" s="33">
        <v>17.422208269974618</v>
      </c>
      <c r="BQ1034" s="33">
        <v>0.94501065197751766</v>
      </c>
      <c r="BR1034" s="33">
        <v>-1.9753165832871493</v>
      </c>
      <c r="BS1034" s="33">
        <v>-0.24845077080438174</v>
      </c>
      <c r="BT1034" s="33">
        <v>-0.88587910496712508</v>
      </c>
      <c r="BU1034" s="9">
        <f t="shared" si="834"/>
        <v>15.25757246289348</v>
      </c>
      <c r="BV1034" s="34">
        <f t="shared" si="835"/>
        <v>23.297857095285703</v>
      </c>
      <c r="BW1034" s="33">
        <v>4.468592501301714</v>
      </c>
      <c r="BX1034" s="33">
        <v>-0.38465904961824826</v>
      </c>
      <c r="BY1034" s="33">
        <v>3.112634259606792</v>
      </c>
      <c r="BZ1034" s="33">
        <v>-14.159107615285597</v>
      </c>
      <c r="CA1034" s="9">
        <f t="shared" si="836"/>
        <v>-6.9625399039953395</v>
      </c>
      <c r="CB1034" s="34">
        <f t="shared" si="837"/>
        <v>-10.631590320020369</v>
      </c>
      <c r="CC1034" s="47">
        <v>25.841684000000001</v>
      </c>
      <c r="CD1034">
        <v>437972</v>
      </c>
      <c r="CE1034" s="68">
        <f t="shared" si="859"/>
        <v>437972</v>
      </c>
      <c r="CF1034" s="62">
        <v>28.4</v>
      </c>
      <c r="CG1034" s="62">
        <v>27.3</v>
      </c>
      <c r="CH1034" s="62">
        <v>-3.5</v>
      </c>
      <c r="CI1034" s="62">
        <v>0.8</v>
      </c>
      <c r="CJ1034" s="63">
        <f t="shared" si="830"/>
        <v>1.0255095500576852</v>
      </c>
      <c r="CK1034" s="62">
        <v>0.1</v>
      </c>
      <c r="CL1034" s="63">
        <f t="shared" si="831"/>
        <v>0.12818869375721065</v>
      </c>
      <c r="CM1034" s="62">
        <v>0.6</v>
      </c>
      <c r="CN1034" t="s">
        <v>1718</v>
      </c>
      <c r="CO1034" t="s">
        <v>3496</v>
      </c>
      <c r="CQ1034" t="s">
        <v>3079</v>
      </c>
      <c r="CR1034">
        <v>76</v>
      </c>
      <c r="CS1034">
        <v>230</v>
      </c>
      <c r="CT1034">
        <v>16</v>
      </c>
      <c r="CU1034" t="s">
        <v>3401</v>
      </c>
      <c r="CZ1034" s="72">
        <v>495000</v>
      </c>
      <c r="DA1034">
        <v>0</v>
      </c>
    </row>
    <row r="1035" spans="1:105" ht="12.75" customHeight="1" x14ac:dyDescent="0.2">
      <c r="A1035" s="38" t="s">
        <v>2452</v>
      </c>
      <c r="B1035" t="s">
        <v>966</v>
      </c>
      <c r="C1035" t="s">
        <v>966</v>
      </c>
      <c r="D1035" t="s">
        <v>966</v>
      </c>
      <c r="E1035" t="str">
        <f t="shared" si="838"/>
        <v xml:space="preserve">Gionta, Brian </v>
      </c>
      <c r="F1035" t="s">
        <v>117</v>
      </c>
      <c r="G1035" t="s">
        <v>1528</v>
      </c>
      <c r="H1035">
        <v>62</v>
      </c>
      <c r="I1035">
        <v>25</v>
      </c>
      <c r="J1035">
        <v>20</v>
      </c>
      <c r="K1035">
        <f>I1035+J1035</f>
        <v>45</v>
      </c>
      <c r="L1035">
        <v>-3</v>
      </c>
      <c r="M1035">
        <v>36</v>
      </c>
      <c r="N1035">
        <v>194</v>
      </c>
      <c r="O1035" s="4">
        <f t="shared" si="828"/>
        <v>0.12886597938144329</v>
      </c>
      <c r="P1035">
        <v>1397</v>
      </c>
      <c r="Q1035">
        <v>4</v>
      </c>
      <c r="R1035">
        <v>0</v>
      </c>
      <c r="S1035">
        <v>12</v>
      </c>
      <c r="T1035">
        <v>19</v>
      </c>
      <c r="U1035" s="4">
        <f t="shared" si="829"/>
        <v>0.38709677419354838</v>
      </c>
      <c r="V1035" s="40">
        <v>0.9</v>
      </c>
      <c r="W1035">
        <v>11</v>
      </c>
      <c r="X1035">
        <v>7</v>
      </c>
      <c r="Y1035">
        <v>0</v>
      </c>
      <c r="Z1035">
        <v>0</v>
      </c>
      <c r="AA1035">
        <f>I1035-W1035-Y1035</f>
        <v>14</v>
      </c>
      <c r="AB1035">
        <f>J1035-X1035-Z1035</f>
        <v>13</v>
      </c>
      <c r="AC1035" s="9">
        <f t="shared" si="839"/>
        <v>11.978946094742573</v>
      </c>
      <c r="AD1035" s="9">
        <f t="shared" si="840"/>
        <v>7.6229656966543651</v>
      </c>
      <c r="AE1035" s="9">
        <f t="shared" si="841"/>
        <v>0</v>
      </c>
      <c r="AF1035" s="9">
        <f t="shared" si="842"/>
        <v>0</v>
      </c>
      <c r="AG1035" s="9">
        <f t="shared" si="843"/>
        <v>19.556107403383518</v>
      </c>
      <c r="AH1035" s="9">
        <f t="shared" si="844"/>
        <v>18.159242588856124</v>
      </c>
      <c r="AI1035" s="6">
        <f t="shared" si="845"/>
        <v>2.4445134254229397</v>
      </c>
      <c r="AJ1035" s="6">
        <f t="shared" si="846"/>
        <v>7.1873676568455442</v>
      </c>
      <c r="AK1035" s="6">
        <f t="shared" si="847"/>
        <v>0</v>
      </c>
      <c r="AL1035" s="6">
        <f t="shared" si="848"/>
        <v>1.885767499611982</v>
      </c>
      <c r="AM1035" s="6">
        <f t="shared" si="849"/>
        <v>1.0889950995220521</v>
      </c>
      <c r="AN1035" s="6">
        <f t="shared" si="850"/>
        <v>1.8433179723502306</v>
      </c>
      <c r="AO1035" s="33">
        <v>859.06666666666661</v>
      </c>
      <c r="AP1035" s="33">
        <v>275.48333333333335</v>
      </c>
      <c r="AQ1035" s="33">
        <v>32.549999999999997</v>
      </c>
      <c r="AR1035" s="32">
        <v>1167.0999999999999</v>
      </c>
      <c r="AS1035" s="40">
        <v>10</v>
      </c>
      <c r="AT1035" s="40">
        <v>30</v>
      </c>
      <c r="AU1035" s="40">
        <v>100</v>
      </c>
      <c r="AV1035" s="40">
        <v>30</v>
      </c>
      <c r="AW1035" s="40">
        <v>29</v>
      </c>
      <c r="AX1035" s="9">
        <f t="shared" si="851"/>
        <v>0.51409476480164507</v>
      </c>
      <c r="AY1035" s="9">
        <f t="shared" si="852"/>
        <v>1.5422842944049355</v>
      </c>
      <c r="AZ1035" s="9">
        <f t="shared" si="853"/>
        <v>5.1409476480164518</v>
      </c>
      <c r="BA1035" s="9">
        <f t="shared" si="854"/>
        <v>1.5422842944049355</v>
      </c>
      <c r="BB1035" s="9">
        <f t="shared" si="855"/>
        <v>1.4908748179247711</v>
      </c>
      <c r="BC1035" s="9">
        <f t="shared" si="856"/>
        <v>13.855913978494623</v>
      </c>
      <c r="BD1035" s="9">
        <f t="shared" si="857"/>
        <v>0.52499999999999991</v>
      </c>
      <c r="BE1035" s="9">
        <f t="shared" si="858"/>
        <v>4.4432795698924732</v>
      </c>
      <c r="BF1035" s="3">
        <v>35</v>
      </c>
      <c r="BG1035" s="3">
        <v>33</v>
      </c>
      <c r="BH1035" s="3">
        <v>0</v>
      </c>
      <c r="BI1035" s="3">
        <v>68</v>
      </c>
      <c r="BJ1035" s="3">
        <v>27</v>
      </c>
      <c r="BK1035" s="3">
        <v>5</v>
      </c>
      <c r="BL1035" s="3">
        <v>1</v>
      </c>
      <c r="BM1035" s="3">
        <v>33</v>
      </c>
      <c r="BN1035" s="34">
        <f t="shared" si="832"/>
        <v>67.207752067389762</v>
      </c>
      <c r="BO1035" s="34">
        <f t="shared" si="833"/>
        <v>115.17051163977341</v>
      </c>
      <c r="BP1035" s="34">
        <v>21.324808663227095</v>
      </c>
      <c r="BQ1035" s="34">
        <v>13.815055513816919</v>
      </c>
      <c r="BR1035" s="34">
        <v>-0.58760357770613414</v>
      </c>
      <c r="BS1035" s="34">
        <v>-0.62670015693859837</v>
      </c>
      <c r="BT1035" s="34">
        <v>21.355848643696994</v>
      </c>
      <c r="BU1035" s="34">
        <f t="shared" si="834"/>
        <v>55.281409086096282</v>
      </c>
      <c r="BV1035" s="34">
        <f t="shared" si="835"/>
        <v>94.732943340067322</v>
      </c>
      <c r="BW1035" s="34">
        <v>6.971057731607865</v>
      </c>
      <c r="BX1035" s="34">
        <v>-9.7805202520508117E-2</v>
      </c>
      <c r="BY1035" s="34">
        <v>2.6670129455608986</v>
      </c>
      <c r="BZ1035" s="34">
        <v>2.3860775066452291</v>
      </c>
      <c r="CA1035" s="34">
        <f t="shared" si="836"/>
        <v>11.926342981293484</v>
      </c>
      <c r="CB1035" s="34">
        <f t="shared" si="837"/>
        <v>20.437568299706083</v>
      </c>
      <c r="CC1035" s="15">
        <v>61</v>
      </c>
      <c r="CD1035" s="7">
        <v>3040473</v>
      </c>
      <c r="CE1035" s="68">
        <f t="shared" si="859"/>
        <v>4021270.7419354841</v>
      </c>
      <c r="CF1035" s="9">
        <v>27.1</v>
      </c>
      <c r="CG1035" s="9">
        <v>20.5</v>
      </c>
      <c r="CH1035" s="9">
        <v>2.8</v>
      </c>
      <c r="CI1035" s="9">
        <v>5</v>
      </c>
      <c r="CJ1035" s="9">
        <f t="shared" si="830"/>
        <v>6.7790482216296839</v>
      </c>
      <c r="CK1035" s="9">
        <v>2.6</v>
      </c>
      <c r="CL1035" s="9">
        <f t="shared" si="831"/>
        <v>3.5251050752474358</v>
      </c>
      <c r="CM1035" s="9">
        <v>7.6</v>
      </c>
      <c r="CN1035" t="s">
        <v>1625</v>
      </c>
      <c r="CO1035" t="s">
        <v>1626</v>
      </c>
      <c r="CP1035" t="s">
        <v>3131</v>
      </c>
      <c r="CQ1035" t="s">
        <v>2414</v>
      </c>
      <c r="CR1035">
        <v>67</v>
      </c>
      <c r="CS1035">
        <v>175</v>
      </c>
      <c r="CU1035" t="s">
        <v>3401</v>
      </c>
      <c r="CV1035" t="s">
        <v>2382</v>
      </c>
      <c r="CW1035">
        <v>13</v>
      </c>
      <c r="CX1035">
        <v>7</v>
      </c>
      <c r="CY1035">
        <v>2</v>
      </c>
      <c r="CZ1035" s="70"/>
      <c r="DA1035">
        <v>0</v>
      </c>
    </row>
    <row r="1036" spans="1:105" ht="12.75" customHeight="1" x14ac:dyDescent="0.2">
      <c r="A1036" s="44" t="s">
        <v>2372</v>
      </c>
      <c r="B1036" s="43" t="s">
        <v>966</v>
      </c>
      <c r="C1036" s="43" t="s">
        <v>966</v>
      </c>
      <c r="D1036" s="42" t="s">
        <v>966</v>
      </c>
      <c r="E1036" s="42" t="str">
        <f t="shared" si="838"/>
        <v xml:space="preserve">Gionta, Brian </v>
      </c>
      <c r="F1036" s="42" t="s">
        <v>117</v>
      </c>
      <c r="G1036" s="45" t="s">
        <v>1528</v>
      </c>
      <c r="H1036" s="43">
        <v>82</v>
      </c>
      <c r="I1036" s="64">
        <v>22</v>
      </c>
      <c r="J1036" s="64">
        <v>31</v>
      </c>
      <c r="K1036" s="64">
        <v>53</v>
      </c>
      <c r="L1036" s="43">
        <v>1</v>
      </c>
      <c r="M1036">
        <v>46</v>
      </c>
      <c r="N1036">
        <v>257</v>
      </c>
      <c r="O1036" s="4">
        <f t="shared" si="828"/>
        <v>8.5603112840466927E-2</v>
      </c>
      <c r="Q1036">
        <v>4</v>
      </c>
      <c r="R1036">
        <v>0</v>
      </c>
      <c r="S1036">
        <v>30</v>
      </c>
      <c r="T1036">
        <v>25</v>
      </c>
      <c r="U1036" s="4">
        <f t="shared" si="829"/>
        <v>0.54545454545454541</v>
      </c>
      <c r="V1036">
        <v>1.2</v>
      </c>
      <c r="W1036">
        <v>8</v>
      </c>
      <c r="X1036">
        <v>13</v>
      </c>
      <c r="Y1036">
        <v>1</v>
      </c>
      <c r="Z1036">
        <v>0</v>
      </c>
      <c r="AA1036">
        <v>13</v>
      </c>
      <c r="AB1036">
        <v>18</v>
      </c>
      <c r="AC1036" s="9">
        <f t="shared" si="839"/>
        <v>8.409741283653565</v>
      </c>
      <c r="AD1036" s="9">
        <f t="shared" si="840"/>
        <v>13.665829585937043</v>
      </c>
      <c r="AE1036" s="9">
        <f t="shared" si="841"/>
        <v>4.8400107555794571</v>
      </c>
      <c r="AF1036" s="9">
        <f t="shared" si="842"/>
        <v>0</v>
      </c>
      <c r="AG1036" s="9">
        <f t="shared" si="843"/>
        <v>13.557554425759353</v>
      </c>
      <c r="AH1036" s="9">
        <f t="shared" si="844"/>
        <v>18.771998435666795</v>
      </c>
      <c r="AI1036" s="58">
        <f t="shared" si="845"/>
        <v>2.0857776039629772</v>
      </c>
      <c r="AJ1036" s="58">
        <f t="shared" si="846"/>
        <v>6.5175494948315134</v>
      </c>
      <c r="AK1036" s="58">
        <f t="shared" si="847"/>
        <v>0.96800215111589138</v>
      </c>
      <c r="AL1036" s="58">
        <f t="shared" si="848"/>
        <v>1.825055403467605</v>
      </c>
      <c r="AM1036" s="58">
        <f t="shared" si="849"/>
        <v>1.0512176604566956</v>
      </c>
      <c r="AN1036" s="58">
        <f t="shared" si="850"/>
        <v>4.8400107555794571</v>
      </c>
      <c r="AO1036" s="56">
        <v>1150.6500000000001</v>
      </c>
      <c r="AP1036" s="56">
        <v>285.38333333333333</v>
      </c>
      <c r="AQ1036" s="56">
        <v>61.983333333333334</v>
      </c>
      <c r="AR1036" s="57">
        <f>SUM(AO1036:AQ1036)</f>
        <v>1498.0166666666667</v>
      </c>
      <c r="AS1036">
        <v>14</v>
      </c>
      <c r="AT1036">
        <v>52</v>
      </c>
      <c r="AU1036">
        <v>107</v>
      </c>
      <c r="AV1036">
        <v>37</v>
      </c>
      <c r="AW1036">
        <v>37</v>
      </c>
      <c r="AX1036" s="9">
        <f t="shared" si="851"/>
        <v>0.56074142477275513</v>
      </c>
      <c r="AY1036" s="9">
        <f t="shared" si="852"/>
        <v>2.0827538634416616</v>
      </c>
      <c r="AZ1036" s="9">
        <f t="shared" si="853"/>
        <v>4.2856666036203421</v>
      </c>
      <c r="BA1036" s="9">
        <f t="shared" si="854"/>
        <v>1.4819594797565672</v>
      </c>
      <c r="BB1036" s="9">
        <f t="shared" si="855"/>
        <v>1.4819594797565672</v>
      </c>
      <c r="BC1036" s="33">
        <f t="shared" si="856"/>
        <v>14.032317073170733</v>
      </c>
      <c r="BD1036" s="33">
        <f t="shared" si="857"/>
        <v>0.7558943089430894</v>
      </c>
      <c r="BE1036" s="33">
        <f t="shared" si="858"/>
        <v>3.4802845528455282</v>
      </c>
      <c r="BF1036" s="42">
        <f>BI1036-BG1036-BH1036</f>
        <v>40</v>
      </c>
      <c r="BG1036" s="43">
        <v>31</v>
      </c>
      <c r="BH1036" s="43">
        <v>1</v>
      </c>
      <c r="BI1036" s="43">
        <v>72</v>
      </c>
      <c r="BJ1036" s="42">
        <f>BM1036-BK1036-BL1036</f>
        <v>35</v>
      </c>
      <c r="BK1036" s="43">
        <v>5</v>
      </c>
      <c r="BL1036" s="43">
        <v>5</v>
      </c>
      <c r="BM1036" s="43">
        <v>45</v>
      </c>
      <c r="BN1036" s="34">
        <f t="shared" si="832"/>
        <v>53.428418726343281</v>
      </c>
      <c r="BO1036" s="34">
        <f t="shared" si="833"/>
        <v>71.332208666583512</v>
      </c>
      <c r="BP1036" s="33">
        <v>19.836451360267557</v>
      </c>
      <c r="BQ1036" s="33">
        <v>15.042680227189464</v>
      </c>
      <c r="BR1036" s="33">
        <v>-2.3200583848994731</v>
      </c>
      <c r="BS1036" s="33">
        <v>1.6092003868772626</v>
      </c>
      <c r="BT1036" s="33">
        <v>2.5216784714765166</v>
      </c>
      <c r="BU1036" s="9">
        <f t="shared" si="834"/>
        <v>36.689952060911331</v>
      </c>
      <c r="BV1036" s="34">
        <f t="shared" si="835"/>
        <v>48.984704746379769</v>
      </c>
      <c r="BW1036" s="33">
        <v>12.777694013130114</v>
      </c>
      <c r="BX1036" s="33">
        <v>0.15759557537841909</v>
      </c>
      <c r="BY1036" s="33">
        <v>3.2576859774084759</v>
      </c>
      <c r="BZ1036" s="33">
        <v>0.5454910995149429</v>
      </c>
      <c r="CA1036" s="9">
        <f t="shared" si="836"/>
        <v>16.738466665431954</v>
      </c>
      <c r="CB1036" s="34">
        <f t="shared" si="837"/>
        <v>22.347503920203764</v>
      </c>
      <c r="CC1036" s="47">
        <v>62.062263000000002</v>
      </c>
      <c r="CD1036">
        <v>3704575</v>
      </c>
      <c r="CE1036" s="68">
        <f t="shared" si="859"/>
        <v>3704575</v>
      </c>
      <c r="CF1036" s="62">
        <v>31.9</v>
      </c>
      <c r="CG1036" s="62">
        <v>25.2</v>
      </c>
      <c r="CH1036" s="62">
        <v>2.5</v>
      </c>
      <c r="CI1036" s="62">
        <v>5.5</v>
      </c>
      <c r="CJ1036" s="63">
        <f t="shared" si="830"/>
        <v>5.9608211482709104</v>
      </c>
      <c r="CK1036" s="62">
        <v>2.6</v>
      </c>
      <c r="CL1036" s="63">
        <f t="shared" si="831"/>
        <v>2.8178427246371576</v>
      </c>
      <c r="CM1036" s="62">
        <v>7.4</v>
      </c>
      <c r="CN1036" t="s">
        <v>1760</v>
      </c>
      <c r="CO1036" t="s">
        <v>1626</v>
      </c>
      <c r="CP1036" t="s">
        <v>3131</v>
      </c>
      <c r="CQ1036" t="s">
        <v>2414</v>
      </c>
      <c r="CR1036">
        <v>67</v>
      </c>
      <c r="CS1036">
        <v>175</v>
      </c>
      <c r="CT1036">
        <v>14</v>
      </c>
      <c r="CU1036" t="s">
        <v>3401</v>
      </c>
      <c r="CZ1036" s="72">
        <v>4000000</v>
      </c>
      <c r="DA1036">
        <v>0</v>
      </c>
    </row>
    <row r="1037" spans="1:105" ht="12.75" customHeight="1" x14ac:dyDescent="0.2">
      <c r="A1037" s="38" t="s">
        <v>2452</v>
      </c>
      <c r="B1037" t="s">
        <v>963</v>
      </c>
      <c r="C1037" t="s">
        <v>963</v>
      </c>
      <c r="D1037" s="82" t="s">
        <v>966</v>
      </c>
      <c r="E1037" t="str">
        <f t="shared" si="838"/>
        <v xml:space="preserve">Rolston, Brian </v>
      </c>
      <c r="F1037" t="s">
        <v>489</v>
      </c>
      <c r="G1037" t="s">
        <v>1528</v>
      </c>
      <c r="H1037">
        <v>78</v>
      </c>
      <c r="I1037">
        <v>31</v>
      </c>
      <c r="J1037">
        <v>33</v>
      </c>
      <c r="K1037">
        <f>I1037+J1037</f>
        <v>64</v>
      </c>
      <c r="L1037">
        <v>6</v>
      </c>
      <c r="M1037">
        <v>46</v>
      </c>
      <c r="N1037">
        <v>305</v>
      </c>
      <c r="O1037" s="4">
        <f t="shared" si="828"/>
        <v>0.10163934426229508</v>
      </c>
      <c r="P1037">
        <v>2227</v>
      </c>
      <c r="Q1037">
        <v>6</v>
      </c>
      <c r="R1037">
        <v>0</v>
      </c>
      <c r="S1037">
        <v>134</v>
      </c>
      <c r="T1037">
        <v>161</v>
      </c>
      <c r="U1037" s="4">
        <f t="shared" si="829"/>
        <v>0.45423728813559322</v>
      </c>
      <c r="V1037" s="40">
        <v>6.7</v>
      </c>
      <c r="W1037">
        <v>13</v>
      </c>
      <c r="X1037">
        <v>21</v>
      </c>
      <c r="Y1037">
        <v>1</v>
      </c>
      <c r="Z1037">
        <v>1</v>
      </c>
      <c r="AA1037">
        <f>I1037-W1037-Y1037</f>
        <v>17</v>
      </c>
      <c r="AB1037">
        <f>J1037-X1037-Z1037</f>
        <v>11</v>
      </c>
      <c r="AC1037" s="9">
        <f t="shared" si="839"/>
        <v>9.6074889144358711</v>
      </c>
      <c r="AD1037" s="9">
        <f t="shared" si="840"/>
        <v>15.519789784857942</v>
      </c>
      <c r="AE1037" s="9">
        <f t="shared" si="841"/>
        <v>1.4524328249818446</v>
      </c>
      <c r="AF1037" s="9">
        <f t="shared" si="842"/>
        <v>1.4524328249818446</v>
      </c>
      <c r="AG1037" s="9">
        <f t="shared" si="843"/>
        <v>19.487342779812135</v>
      </c>
      <c r="AH1037" s="9">
        <f t="shared" si="844"/>
        <v>12.609457092819614</v>
      </c>
      <c r="AI1037" s="6">
        <f t="shared" si="845"/>
        <v>2.063365706097755</v>
      </c>
      <c r="AJ1037" s="6">
        <f t="shared" si="846"/>
        <v>7.2425685662670398</v>
      </c>
      <c r="AK1037" s="6">
        <f t="shared" si="847"/>
        <v>0.58097312999273776</v>
      </c>
      <c r="AL1037" s="6">
        <f t="shared" si="848"/>
        <v>1.5475242795733164</v>
      </c>
      <c r="AM1037" s="6">
        <f t="shared" si="849"/>
        <v>0.59123008704220736</v>
      </c>
      <c r="AN1037" s="6">
        <f t="shared" si="850"/>
        <v>4.3572984749455328</v>
      </c>
      <c r="AO1037" s="32">
        <v>1046.8333333333333</v>
      </c>
      <c r="AP1037" s="32">
        <v>405.93333333333328</v>
      </c>
      <c r="AQ1037" s="32">
        <v>206.55</v>
      </c>
      <c r="AR1037" s="32">
        <v>1659.3166666666666</v>
      </c>
      <c r="AS1037" s="40">
        <v>36</v>
      </c>
      <c r="AT1037" s="40">
        <v>41</v>
      </c>
      <c r="AU1037" s="40">
        <v>134</v>
      </c>
      <c r="AV1037" s="40">
        <v>49</v>
      </c>
      <c r="AW1037" s="40">
        <v>42</v>
      </c>
      <c r="AX1037" s="9">
        <f t="shared" si="851"/>
        <v>1.3017406763828483</v>
      </c>
      <c r="AY1037" s="9">
        <f t="shared" si="852"/>
        <v>1.4825379925471329</v>
      </c>
      <c r="AZ1037" s="9">
        <f t="shared" si="853"/>
        <v>4.8453680732028239</v>
      </c>
      <c r="BA1037" s="9">
        <f t="shared" si="854"/>
        <v>1.7718136984099879</v>
      </c>
      <c r="BB1037" s="9">
        <f t="shared" si="855"/>
        <v>1.5186974557799899</v>
      </c>
      <c r="BC1037" s="9">
        <f t="shared" si="856"/>
        <v>13.42094017094017</v>
      </c>
      <c r="BD1037" s="9">
        <f t="shared" si="857"/>
        <v>2.6480769230769234</v>
      </c>
      <c r="BE1037" s="9">
        <f t="shared" si="858"/>
        <v>5.2042735042735035</v>
      </c>
      <c r="BF1037" s="3">
        <v>36</v>
      </c>
      <c r="BG1037" s="3">
        <v>49</v>
      </c>
      <c r="BH1037" s="3">
        <v>2</v>
      </c>
      <c r="BI1037" s="3">
        <v>87</v>
      </c>
      <c r="BJ1037" s="3">
        <v>27</v>
      </c>
      <c r="BK1037" s="3">
        <v>4</v>
      </c>
      <c r="BL1037" s="3">
        <v>15</v>
      </c>
      <c r="BM1037" s="3">
        <v>46</v>
      </c>
      <c r="BN1037" s="34">
        <f t="shared" si="832"/>
        <v>79.751809744446632</v>
      </c>
      <c r="BO1037" s="34">
        <f t="shared" si="833"/>
        <v>96.126087740270549</v>
      </c>
      <c r="BP1037" s="34">
        <v>18.053677074504883</v>
      </c>
      <c r="BQ1037" s="34">
        <v>21.469689982055595</v>
      </c>
      <c r="BR1037" s="34">
        <v>-0.42864600437387462</v>
      </c>
      <c r="BS1037" s="34">
        <v>0.64823137478596271</v>
      </c>
      <c r="BT1037" s="34">
        <v>13.409851817566654</v>
      </c>
      <c r="BU1037" s="34">
        <f t="shared" si="834"/>
        <v>53.152804244539219</v>
      </c>
      <c r="BV1037" s="34">
        <f t="shared" si="835"/>
        <v>64.065895693455204</v>
      </c>
      <c r="BW1037" s="34">
        <v>11.467773683663076</v>
      </c>
      <c r="BX1037" s="34">
        <v>0.68598468159355441</v>
      </c>
      <c r="BY1037" s="34">
        <v>10.230845828263977</v>
      </c>
      <c r="BZ1037" s="34">
        <v>4.2144013063868115</v>
      </c>
      <c r="CA1037" s="34">
        <f t="shared" si="836"/>
        <v>26.59900549990742</v>
      </c>
      <c r="CB1037" s="34">
        <f t="shared" si="837"/>
        <v>32.060192046815359</v>
      </c>
      <c r="CC1037" s="15">
        <v>73</v>
      </c>
      <c r="CD1037" s="7">
        <v>3967078</v>
      </c>
      <c r="CE1037" s="68">
        <f t="shared" si="859"/>
        <v>4170517.8974358975</v>
      </c>
      <c r="CF1037" s="9">
        <v>32</v>
      </c>
      <c r="CG1037" s="9">
        <v>27.5</v>
      </c>
      <c r="CH1037" s="9">
        <v>4.5999999999999996</v>
      </c>
      <c r="CI1037" s="9">
        <v>10.5</v>
      </c>
      <c r="CJ1037" s="9">
        <f t="shared" si="830"/>
        <v>9.2437714587551714</v>
      </c>
      <c r="CK1037" s="9">
        <v>3.7</v>
      </c>
      <c r="CL1037" s="9">
        <f t="shared" si="831"/>
        <v>3.2573289902280127</v>
      </c>
      <c r="CM1037" s="9">
        <v>14.2</v>
      </c>
      <c r="CN1037" t="s">
        <v>3103</v>
      </c>
      <c r="CO1037" t="s">
        <v>3104</v>
      </c>
      <c r="CP1037" t="s">
        <v>3105</v>
      </c>
      <c r="CQ1037" t="s">
        <v>2414</v>
      </c>
      <c r="CR1037">
        <v>74</v>
      </c>
      <c r="CS1037">
        <v>205</v>
      </c>
      <c r="CT1037">
        <v>12</v>
      </c>
      <c r="CU1037" t="s">
        <v>3402</v>
      </c>
      <c r="CV1037" t="s">
        <v>2382</v>
      </c>
      <c r="CW1037">
        <v>12</v>
      </c>
      <c r="CX1037">
        <v>5</v>
      </c>
      <c r="CY1037">
        <v>1</v>
      </c>
      <c r="CZ1037" s="70"/>
      <c r="DA1037">
        <v>0</v>
      </c>
    </row>
    <row r="1038" spans="1:105" ht="12.75" customHeight="1" x14ac:dyDescent="0.2">
      <c r="A1038" s="44" t="s">
        <v>2372</v>
      </c>
      <c r="B1038" s="43" t="s">
        <v>963</v>
      </c>
      <c r="C1038" s="43" t="s">
        <v>963</v>
      </c>
      <c r="D1038" s="82" t="s">
        <v>966</v>
      </c>
      <c r="E1038" s="42" t="str">
        <f t="shared" si="838"/>
        <v xml:space="preserve">Rolston, Brian </v>
      </c>
      <c r="F1038" s="42" t="s">
        <v>489</v>
      </c>
      <c r="G1038" s="45" t="s">
        <v>1540</v>
      </c>
      <c r="H1038" s="43">
        <v>81</v>
      </c>
      <c r="I1038" s="64">
        <v>31</v>
      </c>
      <c r="J1038" s="64">
        <v>28</v>
      </c>
      <c r="K1038" s="64">
        <v>59</v>
      </c>
      <c r="L1038" s="43">
        <v>-1</v>
      </c>
      <c r="M1038">
        <v>53</v>
      </c>
      <c r="N1038">
        <v>289</v>
      </c>
      <c r="O1038" s="4">
        <f t="shared" si="828"/>
        <v>0.10726643598615918</v>
      </c>
      <c r="Q1038">
        <v>8</v>
      </c>
      <c r="R1038">
        <v>0</v>
      </c>
      <c r="S1038">
        <v>67</v>
      </c>
      <c r="T1038">
        <v>98</v>
      </c>
      <c r="U1038" s="4">
        <f t="shared" si="829"/>
        <v>0.40606060606060607</v>
      </c>
      <c r="V1038">
        <v>3.6</v>
      </c>
      <c r="W1038">
        <v>11</v>
      </c>
      <c r="X1038">
        <v>17</v>
      </c>
      <c r="Y1038">
        <v>1</v>
      </c>
      <c r="Z1038">
        <v>0</v>
      </c>
      <c r="AA1038">
        <v>19</v>
      </c>
      <c r="AB1038">
        <v>11</v>
      </c>
      <c r="AC1038" s="9">
        <f t="shared" si="839"/>
        <v>10.766135609809146</v>
      </c>
      <c r="AD1038" s="9">
        <f t="shared" si="840"/>
        <v>16.638573215159589</v>
      </c>
      <c r="AE1038" s="9">
        <f t="shared" si="841"/>
        <v>1.8740239458615304</v>
      </c>
      <c r="AF1038" s="9">
        <f t="shared" si="842"/>
        <v>0</v>
      </c>
      <c r="AG1038" s="9">
        <f t="shared" si="843"/>
        <v>19.67043395738073</v>
      </c>
      <c r="AH1038" s="9">
        <f t="shared" si="844"/>
        <v>11.388145975325683</v>
      </c>
      <c r="AI1038" s="58">
        <f t="shared" si="845"/>
        <v>2.2258648951772928</v>
      </c>
      <c r="AJ1038" s="58">
        <f t="shared" si="846"/>
        <v>8.0256647273122734</v>
      </c>
      <c r="AK1038" s="58">
        <f t="shared" si="847"/>
        <v>0.37480478917230609</v>
      </c>
      <c r="AL1038" s="58">
        <f t="shared" si="848"/>
        <v>2.0188076956259167</v>
      </c>
      <c r="AM1038" s="58">
        <f t="shared" si="849"/>
        <v>1.1744875210700887</v>
      </c>
      <c r="AN1038" s="58">
        <f t="shared" si="850"/>
        <v>5.9968766267568974</v>
      </c>
      <c r="AO1038" s="56">
        <v>1159.0999999999999</v>
      </c>
      <c r="AP1038" s="56">
        <v>306.51666666666665</v>
      </c>
      <c r="AQ1038" s="56">
        <v>160.08333333333334</v>
      </c>
      <c r="AR1038" s="57">
        <f>SUM(AO1038:AQ1038)</f>
        <v>1625.6999999999998</v>
      </c>
      <c r="AS1038">
        <v>24</v>
      </c>
      <c r="AT1038">
        <v>59</v>
      </c>
      <c r="AU1038">
        <v>113</v>
      </c>
      <c r="AV1038">
        <v>41</v>
      </c>
      <c r="AW1038">
        <v>25</v>
      </c>
      <c r="AX1038" s="9">
        <f t="shared" si="851"/>
        <v>0.885772282708987</v>
      </c>
      <c r="AY1038" s="9">
        <f t="shared" si="852"/>
        <v>2.1775235283262599</v>
      </c>
      <c r="AZ1038" s="9">
        <f t="shared" si="853"/>
        <v>4.1705111644214803</v>
      </c>
      <c r="BA1038" s="9">
        <f t="shared" si="854"/>
        <v>1.5131943162945196</v>
      </c>
      <c r="BB1038" s="9">
        <f t="shared" si="855"/>
        <v>0.92267946115519484</v>
      </c>
      <c r="BC1038" s="33">
        <f t="shared" si="856"/>
        <v>14.309876543209876</v>
      </c>
      <c r="BD1038" s="33">
        <f t="shared" si="857"/>
        <v>1.976337448559671</v>
      </c>
      <c r="BE1038" s="33">
        <f t="shared" si="858"/>
        <v>3.784156378600823</v>
      </c>
      <c r="BF1038" s="42">
        <f>BI1038-BG1038-BH1038</f>
        <v>43</v>
      </c>
      <c r="BG1038" s="43">
        <v>41</v>
      </c>
      <c r="BH1038" s="43">
        <v>1</v>
      </c>
      <c r="BI1038" s="43">
        <v>85</v>
      </c>
      <c r="BJ1038" s="42">
        <f>BM1038-BK1038-BL1038</f>
        <v>39</v>
      </c>
      <c r="BK1038" s="43">
        <v>6</v>
      </c>
      <c r="BL1038" s="43">
        <v>16</v>
      </c>
      <c r="BM1038" s="43">
        <v>61</v>
      </c>
      <c r="BN1038" s="34">
        <f t="shared" si="832"/>
        <v>64.538014802640561</v>
      </c>
      <c r="BO1038" s="34">
        <f t="shared" si="833"/>
        <v>79.397200962835171</v>
      </c>
      <c r="BP1038" s="33">
        <v>24.684713140031949</v>
      </c>
      <c r="BQ1038" s="33">
        <v>23.180573345666811</v>
      </c>
      <c r="BR1038" s="33">
        <v>-6.0194544167700128</v>
      </c>
      <c r="BS1038" s="33">
        <v>-0.10501568815541706</v>
      </c>
      <c r="BT1038" s="33">
        <v>-8.7147056167479614E-2</v>
      </c>
      <c r="BU1038" s="9">
        <f t="shared" si="834"/>
        <v>41.65366932460585</v>
      </c>
      <c r="BV1038" s="34">
        <f t="shared" si="835"/>
        <v>51.24398022341866</v>
      </c>
      <c r="BW1038" s="33">
        <v>12.513931593382384</v>
      </c>
      <c r="BX1038" s="33">
        <v>4.5404951836921614E-2</v>
      </c>
      <c r="BY1038" s="33">
        <v>8.4257117041248577</v>
      </c>
      <c r="BZ1038" s="33">
        <v>1.8992972286905505</v>
      </c>
      <c r="CA1038" s="9">
        <f t="shared" si="836"/>
        <v>22.884345478034714</v>
      </c>
      <c r="CB1038" s="34">
        <f t="shared" si="837"/>
        <v>28.153220739416518</v>
      </c>
      <c r="CC1038" s="47">
        <v>54.452025999999996</v>
      </c>
      <c r="CD1038">
        <v>3977405</v>
      </c>
      <c r="CE1038" s="68">
        <f t="shared" si="859"/>
        <v>4026508.7654320989</v>
      </c>
      <c r="CF1038" s="62">
        <v>33</v>
      </c>
      <c r="CG1038" s="62">
        <v>29.7</v>
      </c>
      <c r="CH1038" s="62">
        <v>3.7</v>
      </c>
      <c r="CI1038" s="62">
        <v>8</v>
      </c>
      <c r="CJ1038" s="63">
        <f t="shared" si="830"/>
        <v>7.6470869378196245</v>
      </c>
      <c r="CK1038" s="62">
        <v>2.7</v>
      </c>
      <c r="CL1038" s="63">
        <f t="shared" si="831"/>
        <v>2.5808918415141231</v>
      </c>
      <c r="CM1038" s="62">
        <v>10.199999999999999</v>
      </c>
      <c r="CN1038" t="s">
        <v>1765</v>
      </c>
      <c r="CO1038" t="s">
        <v>3104</v>
      </c>
      <c r="CP1038" t="s">
        <v>3105</v>
      </c>
      <c r="CQ1038" t="s">
        <v>2414</v>
      </c>
      <c r="CR1038">
        <v>74</v>
      </c>
      <c r="CS1038">
        <v>214</v>
      </c>
      <c r="CT1038">
        <v>12</v>
      </c>
      <c r="CU1038" t="s">
        <v>3402</v>
      </c>
      <c r="CZ1038" s="72">
        <v>2432000</v>
      </c>
      <c r="DA1038">
        <v>0</v>
      </c>
    </row>
    <row r="1039" spans="1:105" ht="12.75" customHeight="1" x14ac:dyDescent="0.2">
      <c r="A1039" s="38" t="s">
        <v>2452</v>
      </c>
      <c r="B1039" t="s">
        <v>974</v>
      </c>
      <c r="C1039" t="s">
        <v>974</v>
      </c>
      <c r="D1039" t="s">
        <v>966</v>
      </c>
      <c r="E1039" t="str">
        <f t="shared" si="838"/>
        <v xml:space="preserve">Salvador, Bryce </v>
      </c>
      <c r="F1039" t="s">
        <v>508</v>
      </c>
      <c r="G1039" t="s">
        <v>1524</v>
      </c>
      <c r="H1039">
        <v>64</v>
      </c>
      <c r="I1039">
        <v>2</v>
      </c>
      <c r="J1039">
        <v>5</v>
      </c>
      <c r="K1039">
        <f>I1039+J1039</f>
        <v>7</v>
      </c>
      <c r="L1039">
        <v>-5</v>
      </c>
      <c r="M1039">
        <v>55</v>
      </c>
      <c r="N1039">
        <v>40</v>
      </c>
      <c r="O1039" s="4">
        <f t="shared" si="828"/>
        <v>0.05</v>
      </c>
      <c r="P1039">
        <v>1643</v>
      </c>
      <c r="Q1039">
        <v>0</v>
      </c>
      <c r="R1039">
        <v>0</v>
      </c>
      <c r="S1039">
        <v>0</v>
      </c>
      <c r="T1039">
        <v>0</v>
      </c>
      <c r="U1039" s="4">
        <f t="shared" si="829"/>
        <v>0</v>
      </c>
      <c r="V1039" s="40">
        <v>0</v>
      </c>
      <c r="W1039">
        <v>0</v>
      </c>
      <c r="X1039">
        <v>0</v>
      </c>
      <c r="Y1039">
        <v>0</v>
      </c>
      <c r="Z1039">
        <v>0</v>
      </c>
      <c r="AA1039">
        <f>I1039-W1039-Y1039</f>
        <v>2</v>
      </c>
      <c r="AB1039">
        <f>J1039-X1039-Z1039</f>
        <v>5</v>
      </c>
      <c r="AC1039" s="9">
        <f t="shared" si="839"/>
        <v>0</v>
      </c>
      <c r="AD1039" s="9">
        <f t="shared" si="840"/>
        <v>0</v>
      </c>
      <c r="AE1039" s="9">
        <f t="shared" si="841"/>
        <v>0</v>
      </c>
      <c r="AF1039" s="9">
        <f t="shared" si="842"/>
        <v>0</v>
      </c>
      <c r="AG1039" s="9">
        <f t="shared" si="843"/>
        <v>2.4123835689874689</v>
      </c>
      <c r="AH1039" s="9">
        <f t="shared" si="844"/>
        <v>6.030958922468673</v>
      </c>
      <c r="AI1039" s="6">
        <f t="shared" si="845"/>
        <v>1.9299068551899752</v>
      </c>
      <c r="AJ1039" s="6">
        <f t="shared" si="846"/>
        <v>0</v>
      </c>
      <c r="AK1039" s="6">
        <f t="shared" si="847"/>
        <v>0.23468057366362452</v>
      </c>
      <c r="AL1039" s="6">
        <f t="shared" si="848"/>
        <v>2.5933123366615294</v>
      </c>
      <c r="AM1039" s="6">
        <f t="shared" si="849"/>
        <v>0</v>
      </c>
      <c r="AN1039" s="6">
        <f t="shared" si="850"/>
        <v>7.5097783572359846</v>
      </c>
      <c r="AO1039" s="32">
        <v>994.86666666666656</v>
      </c>
      <c r="AP1039" s="32">
        <v>12.133333333333333</v>
      </c>
      <c r="AQ1039" s="32">
        <v>255.66666666666663</v>
      </c>
      <c r="AR1039" s="32">
        <v>1262.6666666666667</v>
      </c>
      <c r="AS1039" s="40">
        <v>157</v>
      </c>
      <c r="AT1039" s="40">
        <v>73</v>
      </c>
      <c r="AU1039" s="40">
        <v>18</v>
      </c>
      <c r="AV1039" s="40">
        <v>50</v>
      </c>
      <c r="AW1039" s="40">
        <v>19</v>
      </c>
      <c r="AX1039" s="9">
        <f t="shared" si="851"/>
        <v>7.4604012671594502</v>
      </c>
      <c r="AY1039" s="9">
        <f t="shared" si="852"/>
        <v>3.4688489968321012</v>
      </c>
      <c r="AZ1039" s="9">
        <f t="shared" si="853"/>
        <v>0.85533262935586063</v>
      </c>
      <c r="BA1039" s="9">
        <f t="shared" si="854"/>
        <v>2.3759239704329458</v>
      </c>
      <c r="BB1039" s="9">
        <f t="shared" si="855"/>
        <v>0.90285110876451946</v>
      </c>
      <c r="BC1039" s="9">
        <f t="shared" si="856"/>
        <v>15.544791666666665</v>
      </c>
      <c r="BD1039" s="9">
        <f t="shared" si="857"/>
        <v>3.9947916666666661</v>
      </c>
      <c r="BE1039" s="9">
        <f t="shared" si="858"/>
        <v>0.18958333333333333</v>
      </c>
      <c r="BF1039" s="3">
        <v>32</v>
      </c>
      <c r="BG1039" s="3">
        <v>0</v>
      </c>
      <c r="BH1039" s="3">
        <v>1</v>
      </c>
      <c r="BI1039" s="3">
        <v>33</v>
      </c>
      <c r="BJ1039" s="3">
        <v>43</v>
      </c>
      <c r="BK1039" s="3">
        <v>0</v>
      </c>
      <c r="BL1039" s="3">
        <v>32</v>
      </c>
      <c r="BM1039" s="3">
        <v>75</v>
      </c>
      <c r="BN1039" s="34">
        <f t="shared" si="832"/>
        <v>26.735419606747797</v>
      </c>
      <c r="BO1039" s="34">
        <f t="shared" si="833"/>
        <v>42.347549535503369</v>
      </c>
      <c r="BP1039" s="34">
        <v>-0.5432962778231768</v>
      </c>
      <c r="BQ1039" s="34">
        <v>-0.4583729776635353</v>
      </c>
      <c r="BR1039" s="34">
        <v>-0.34568427409449598</v>
      </c>
      <c r="BS1039" s="34">
        <v>-0.63875086047981955</v>
      </c>
      <c r="BT1039" s="34">
        <v>0</v>
      </c>
      <c r="BU1039" s="34">
        <f t="shared" si="834"/>
        <v>-1.9861043900610278</v>
      </c>
      <c r="BV1039" s="34">
        <f t="shared" si="835"/>
        <v>-3.1458886854187345</v>
      </c>
      <c r="BW1039" s="34">
        <v>18.164723021592707</v>
      </c>
      <c r="BX1039" s="34">
        <v>0.37871157877342015</v>
      </c>
      <c r="BY1039" s="34">
        <v>8.6825645714805546</v>
      </c>
      <c r="BZ1039" s="34">
        <v>1.4955248249621433</v>
      </c>
      <c r="CA1039" s="34">
        <f t="shared" si="836"/>
        <v>28.721523996808823</v>
      </c>
      <c r="CB1039" s="34">
        <f t="shared" si="837"/>
        <v>45.493438220922101</v>
      </c>
      <c r="CC1039" s="15">
        <v>43</v>
      </c>
      <c r="CD1039" s="7">
        <v>655702</v>
      </c>
      <c r="CE1039" s="68">
        <f t="shared" si="859"/>
        <v>840118.1875</v>
      </c>
      <c r="CF1039" s="9">
        <v>18.600000000000001</v>
      </c>
      <c r="CG1039" s="9">
        <v>29.6</v>
      </c>
      <c r="CH1039" s="9">
        <v>-7.2</v>
      </c>
      <c r="CI1039" s="9">
        <v>-1.7</v>
      </c>
      <c r="CJ1039" s="9">
        <f t="shared" si="830"/>
        <v>-2.2215446269111818</v>
      </c>
      <c r="CK1039" s="9">
        <v>0.6</v>
      </c>
      <c r="CL1039" s="9">
        <f t="shared" si="831"/>
        <v>0.78407457420394655</v>
      </c>
      <c r="CM1039" s="9">
        <v>-1.1000000000000001</v>
      </c>
      <c r="CN1039" t="s">
        <v>1266</v>
      </c>
      <c r="CO1039" t="s">
        <v>1267</v>
      </c>
      <c r="CP1039" t="s">
        <v>3134</v>
      </c>
      <c r="CQ1039" t="s">
        <v>2400</v>
      </c>
      <c r="CR1039">
        <v>74</v>
      </c>
      <c r="CS1039">
        <v>222</v>
      </c>
      <c r="CU1039" t="s">
        <v>3402</v>
      </c>
      <c r="CV1039" t="s">
        <v>2382</v>
      </c>
      <c r="CW1039">
        <v>0</v>
      </c>
      <c r="CX1039">
        <v>0</v>
      </c>
      <c r="CY1039">
        <v>0</v>
      </c>
      <c r="CZ1039" s="71"/>
      <c r="DA1039">
        <v>0</v>
      </c>
    </row>
    <row r="1040" spans="1:105" ht="12.75" customHeight="1" x14ac:dyDescent="0.2">
      <c r="A1040" s="78" t="s">
        <v>2372</v>
      </c>
      <c r="B1040" s="52" t="s">
        <v>974</v>
      </c>
      <c r="C1040" s="52" t="s">
        <v>966</v>
      </c>
      <c r="D1040" s="53" t="s">
        <v>966</v>
      </c>
      <c r="E1040" s="53" t="str">
        <f t="shared" si="838"/>
        <v xml:space="preserve">Salvador, Bryce </v>
      </c>
      <c r="F1040" s="53" t="s">
        <v>508</v>
      </c>
      <c r="G1040" s="54" t="s">
        <v>2374</v>
      </c>
      <c r="H1040" s="52">
        <v>8</v>
      </c>
      <c r="I1040" s="53"/>
      <c r="J1040" s="53"/>
      <c r="K1040" s="53"/>
      <c r="L1040" s="52">
        <v>0</v>
      </c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24">
        <f t="shared" si="839"/>
        <v>0</v>
      </c>
      <c r="AD1040" s="24">
        <f t="shared" si="840"/>
        <v>0</v>
      </c>
      <c r="AE1040" s="24">
        <f t="shared" si="841"/>
        <v>0</v>
      </c>
      <c r="AF1040" s="24">
        <f t="shared" si="842"/>
        <v>0</v>
      </c>
      <c r="AG1040" s="24">
        <f t="shared" si="843"/>
        <v>0</v>
      </c>
      <c r="AH1040" s="24">
        <f t="shared" si="844"/>
        <v>0</v>
      </c>
      <c r="AI1040" s="21">
        <f t="shared" si="845"/>
        <v>2.0576131687242794</v>
      </c>
      <c r="AJ1040" s="21">
        <f t="shared" si="846"/>
        <v>0</v>
      </c>
      <c r="AK1040" s="21">
        <f t="shared" si="847"/>
        <v>0</v>
      </c>
      <c r="AL1040" s="21">
        <f t="shared" si="848"/>
        <v>2.0576131687242794</v>
      </c>
      <c r="AM1040" s="21">
        <f t="shared" si="849"/>
        <v>0</v>
      </c>
      <c r="AN1040" s="21">
        <f t="shared" si="850"/>
        <v>11.57556270096463</v>
      </c>
      <c r="AO1040" s="60">
        <v>145.80000000000001</v>
      </c>
      <c r="AP1040" s="60">
        <v>0.7</v>
      </c>
      <c r="AQ1040" s="60">
        <v>20.733333333333334</v>
      </c>
      <c r="AR1040" s="61">
        <f>SUM(AO1040:AQ1040)</f>
        <v>167.23333333333335</v>
      </c>
      <c r="AS1040" s="19"/>
      <c r="AT1040" s="19"/>
      <c r="AU1040" s="19"/>
      <c r="AV1040" s="19"/>
      <c r="AW1040" s="19"/>
      <c r="AX1040" s="24">
        <f t="shared" si="851"/>
        <v>0</v>
      </c>
      <c r="AY1040" s="24">
        <f t="shared" si="852"/>
        <v>0</v>
      </c>
      <c r="AZ1040" s="24">
        <f t="shared" si="853"/>
        <v>0</v>
      </c>
      <c r="BA1040" s="24">
        <f t="shared" si="854"/>
        <v>0</v>
      </c>
      <c r="BB1040" s="24">
        <f t="shared" si="855"/>
        <v>0</v>
      </c>
      <c r="BC1040" s="24">
        <f t="shared" si="856"/>
        <v>18.225000000000001</v>
      </c>
      <c r="BD1040" s="24">
        <f t="shared" si="857"/>
        <v>2.5916666666666668</v>
      </c>
      <c r="BE1040" s="24">
        <f t="shared" si="858"/>
        <v>8.7499999999999994E-2</v>
      </c>
      <c r="BF1040" s="53">
        <f>BI1040-BG1040-BH1040</f>
        <v>5</v>
      </c>
      <c r="BG1040" s="52">
        <v>0</v>
      </c>
      <c r="BH1040" s="52">
        <v>0</v>
      </c>
      <c r="BI1040" s="52">
        <v>5</v>
      </c>
      <c r="BJ1040" s="53">
        <f>BM1040-BK1040-BL1040</f>
        <v>5</v>
      </c>
      <c r="BK1040" s="52">
        <v>0</v>
      </c>
      <c r="BL1040" s="52">
        <v>4</v>
      </c>
      <c r="BM1040" s="52">
        <v>9</v>
      </c>
      <c r="BN1040" s="35">
        <f t="shared" si="832"/>
        <v>2.1710516160276181</v>
      </c>
      <c r="BO1040" s="35">
        <f t="shared" si="833"/>
        <v>25.964340634175219</v>
      </c>
      <c r="BP1040" s="24">
        <v>-1.1774244054208174</v>
      </c>
      <c r="BQ1040" s="24">
        <v>-2.7718298460700112E-2</v>
      </c>
      <c r="BR1040" s="24">
        <v>0.64817922817937124</v>
      </c>
      <c r="BS1040" s="24">
        <v>-5.8380284114080264E-2</v>
      </c>
      <c r="BT1040" s="24">
        <v>0</v>
      </c>
      <c r="BU1040" s="24">
        <f t="shared" si="834"/>
        <v>-0.61534375981622647</v>
      </c>
      <c r="BV1040" s="35">
        <f t="shared" si="835"/>
        <v>-7.3591041636383467</v>
      </c>
      <c r="BW1040" s="24">
        <v>3.5716762931368473</v>
      </c>
      <c r="BX1040" s="24">
        <v>2.1285980352575794E-2</v>
      </c>
      <c r="BY1040" s="24">
        <v>-0.55753596801809313</v>
      </c>
      <c r="BZ1040" s="24">
        <v>-0.24903092962748566</v>
      </c>
      <c r="CA1040" s="24">
        <f t="shared" si="836"/>
        <v>2.7863953758438447</v>
      </c>
      <c r="CB1040" s="35">
        <f t="shared" si="837"/>
        <v>33.323444797813565</v>
      </c>
      <c r="CC1040" s="22"/>
      <c r="CD1040" s="19"/>
      <c r="CE1040" s="76">
        <f t="shared" si="859"/>
        <v>165000</v>
      </c>
      <c r="CF1040" s="24"/>
      <c r="CG1040" s="24"/>
      <c r="CH1040" s="24"/>
      <c r="CI1040" s="24"/>
      <c r="CJ1040" s="24"/>
      <c r="CK1040" s="24"/>
      <c r="CL1040" s="24"/>
      <c r="CM1040" s="24"/>
      <c r="CN1040" s="19"/>
      <c r="CO1040" s="19"/>
      <c r="CP1040" s="19"/>
      <c r="CQ1040" s="19"/>
      <c r="CR1040" s="19"/>
      <c r="CS1040" s="19"/>
      <c r="CT1040" s="19"/>
      <c r="CU1040" s="19"/>
      <c r="CV1040" s="19"/>
      <c r="CW1040" s="19"/>
      <c r="CX1040" s="19"/>
      <c r="CY1040" s="19"/>
      <c r="CZ1040" s="74">
        <v>1400000</v>
      </c>
      <c r="DA1040" s="19">
        <v>1</v>
      </c>
    </row>
    <row r="1041" spans="1:105" ht="12.75" customHeight="1" x14ac:dyDescent="0.2">
      <c r="A1041" s="78" t="s">
        <v>2372</v>
      </c>
      <c r="B1041" s="52" t="s">
        <v>974</v>
      </c>
      <c r="C1041" s="52" t="s">
        <v>974</v>
      </c>
      <c r="D1041" s="53" t="s">
        <v>966</v>
      </c>
      <c r="E1041" s="53" t="str">
        <f t="shared" si="838"/>
        <v xml:space="preserve">Salvador, Bryce </v>
      </c>
      <c r="F1041" s="53" t="s">
        <v>508</v>
      </c>
      <c r="G1041" s="54" t="s">
        <v>2374</v>
      </c>
      <c r="H1041" s="52">
        <v>56</v>
      </c>
      <c r="I1041" s="19">
        <v>1</v>
      </c>
      <c r="J1041" s="19">
        <v>10</v>
      </c>
      <c r="K1041" s="19">
        <v>11</v>
      </c>
      <c r="L1041" s="52">
        <v>12</v>
      </c>
      <c r="M1041" s="19">
        <v>43</v>
      </c>
      <c r="N1041" s="19">
        <v>29</v>
      </c>
      <c r="O1041" s="20">
        <f t="shared" ref="O1041:O1046" si="860">IF(N1041=0,0,I1041/N1041)</f>
        <v>3.4482758620689655E-2</v>
      </c>
      <c r="P1041" s="19"/>
      <c r="Q1041" s="19"/>
      <c r="R1041" s="19"/>
      <c r="S1041" s="19">
        <v>0</v>
      </c>
      <c r="T1041" s="19">
        <v>1</v>
      </c>
      <c r="U1041" s="20">
        <f t="shared" ref="U1041:U1046" si="861">IF(S1041+T1041=0,0,S1041/(S1041+T1041))</f>
        <v>0</v>
      </c>
      <c r="V1041" s="19"/>
      <c r="W1041" s="19"/>
      <c r="X1041" s="19"/>
      <c r="Y1041" s="19"/>
      <c r="Z1041" s="19"/>
      <c r="AA1041" s="19"/>
      <c r="AB1041" s="19"/>
      <c r="AC1041" s="24">
        <f t="shared" si="839"/>
        <v>0</v>
      </c>
      <c r="AD1041" s="24">
        <f t="shared" si="840"/>
        <v>0</v>
      </c>
      <c r="AE1041" s="24">
        <f t="shared" si="841"/>
        <v>0</v>
      </c>
      <c r="AF1041" s="24">
        <f t="shared" si="842"/>
        <v>0</v>
      </c>
      <c r="AG1041" s="24">
        <f t="shared" si="843"/>
        <v>0</v>
      </c>
      <c r="AH1041" s="24">
        <f t="shared" si="844"/>
        <v>0</v>
      </c>
      <c r="AI1041" s="21">
        <f t="shared" si="845"/>
        <v>2.881930223033101</v>
      </c>
      <c r="AJ1041" s="21">
        <f t="shared" si="846"/>
        <v>0</v>
      </c>
      <c r="AK1041" s="21">
        <f t="shared" si="847"/>
        <v>0.61125732235334063</v>
      </c>
      <c r="AL1041" s="21">
        <f t="shared" si="848"/>
        <v>2.2117138920951707</v>
      </c>
      <c r="AM1041" s="21">
        <f t="shared" si="849"/>
        <v>0</v>
      </c>
      <c r="AN1041" s="21">
        <f t="shared" si="850"/>
        <v>7.3350878682400893</v>
      </c>
      <c r="AO1041" s="60">
        <v>895.23333333333335</v>
      </c>
      <c r="AP1041" s="60">
        <v>8.3666666666666671</v>
      </c>
      <c r="AQ1041" s="60">
        <v>196.31666666666666</v>
      </c>
      <c r="AR1041" s="61">
        <f>SUM(AO1041:AQ1041)</f>
        <v>1099.9166666666667</v>
      </c>
      <c r="AS1041" s="19"/>
      <c r="AT1041" s="19"/>
      <c r="AU1041" s="19"/>
      <c r="AV1041" s="19"/>
      <c r="AW1041" s="19"/>
      <c r="AX1041" s="24">
        <f t="shared" si="851"/>
        <v>0</v>
      </c>
      <c r="AY1041" s="24">
        <f t="shared" si="852"/>
        <v>0</v>
      </c>
      <c r="AZ1041" s="24">
        <f t="shared" si="853"/>
        <v>0</v>
      </c>
      <c r="BA1041" s="24">
        <f t="shared" si="854"/>
        <v>0</v>
      </c>
      <c r="BB1041" s="24">
        <f t="shared" si="855"/>
        <v>0</v>
      </c>
      <c r="BC1041" s="24">
        <f t="shared" si="856"/>
        <v>15.986309523809524</v>
      </c>
      <c r="BD1041" s="24">
        <f t="shared" si="857"/>
        <v>3.5056547619047618</v>
      </c>
      <c r="BE1041" s="24">
        <f t="shared" si="858"/>
        <v>0.1494047619047619</v>
      </c>
      <c r="BF1041" s="53">
        <f>BI1041-BG1041-BH1041</f>
        <v>43</v>
      </c>
      <c r="BG1041" s="52">
        <v>0</v>
      </c>
      <c r="BH1041" s="52">
        <v>2</v>
      </c>
      <c r="BI1041" s="52">
        <v>45</v>
      </c>
      <c r="BJ1041" s="53">
        <f>BM1041-BK1041-BL1041</f>
        <v>33</v>
      </c>
      <c r="BK1041" s="52">
        <v>0</v>
      </c>
      <c r="BL1041" s="52">
        <v>24</v>
      </c>
      <c r="BM1041" s="52">
        <v>57</v>
      </c>
      <c r="BN1041" s="35">
        <f t="shared" si="832"/>
        <v>34.845678163280333</v>
      </c>
      <c r="BO1041" s="35">
        <f t="shared" si="833"/>
        <v>63.360578522518971</v>
      </c>
      <c r="BP1041" s="24">
        <v>3.5660639084236765</v>
      </c>
      <c r="BQ1041" s="24">
        <v>-0.32830191305184969</v>
      </c>
      <c r="BR1041" s="24">
        <v>-0.65295998701799218</v>
      </c>
      <c r="BS1041" s="24">
        <v>0.29177677151433873</v>
      </c>
      <c r="BT1041" s="24">
        <v>0</v>
      </c>
      <c r="BU1041" s="24">
        <f t="shared" si="834"/>
        <v>2.876578779868173</v>
      </c>
      <c r="BV1041" s="35">
        <f t="shared" si="835"/>
        <v>5.2305394891155501</v>
      </c>
      <c r="BW1041" s="24">
        <v>21.453995037735005</v>
      </c>
      <c r="BX1041" s="24">
        <v>0.27760348008600394</v>
      </c>
      <c r="BY1041" s="24">
        <v>7.1275905600681106</v>
      </c>
      <c r="BZ1041" s="24">
        <v>3.1099103055230382</v>
      </c>
      <c r="CA1041" s="24">
        <f t="shared" si="836"/>
        <v>31.969099383412157</v>
      </c>
      <c r="CB1041" s="35">
        <f t="shared" si="837"/>
        <v>58.13003903340342</v>
      </c>
      <c r="CC1041" s="55">
        <v>61.281773000000001</v>
      </c>
      <c r="CD1041" s="19">
        <v>1726310</v>
      </c>
      <c r="CE1041" s="76">
        <f t="shared" si="859"/>
        <v>2527811.0714285714</v>
      </c>
      <c r="CF1041" s="24"/>
      <c r="CG1041" s="24"/>
      <c r="CH1041" s="24"/>
      <c r="CI1041" s="24"/>
      <c r="CJ1041" s="24"/>
      <c r="CK1041" s="24"/>
      <c r="CL1041" s="24"/>
      <c r="CM1041" s="24"/>
      <c r="CN1041" s="19"/>
      <c r="CO1041" s="19"/>
      <c r="CP1041" s="19"/>
      <c r="CQ1041" s="19"/>
      <c r="CR1041" s="19"/>
      <c r="CS1041" s="19"/>
      <c r="CT1041" s="19"/>
      <c r="CU1041" s="19"/>
      <c r="CV1041" s="19"/>
      <c r="CW1041" s="19"/>
      <c r="CX1041" s="19"/>
      <c r="CY1041" s="19"/>
      <c r="CZ1041" s="74">
        <v>1400000</v>
      </c>
      <c r="DA1041" s="19">
        <v>1</v>
      </c>
    </row>
    <row r="1042" spans="1:105" ht="12.75" customHeight="1" x14ac:dyDescent="0.2">
      <c r="A1042" s="80" t="s">
        <v>2372</v>
      </c>
      <c r="B1042" s="48" t="s">
        <v>974</v>
      </c>
      <c r="C1042" s="48" t="s">
        <v>966</v>
      </c>
      <c r="D1042" s="49" t="s">
        <v>966</v>
      </c>
      <c r="E1042" s="49" t="str">
        <f t="shared" si="838"/>
        <v xml:space="preserve">Salvador, Bryce </v>
      </c>
      <c r="F1042" s="49" t="s">
        <v>508</v>
      </c>
      <c r="G1042" s="50" t="s">
        <v>2374</v>
      </c>
      <c r="H1042" s="48">
        <v>64</v>
      </c>
      <c r="I1042" s="65">
        <v>1</v>
      </c>
      <c r="J1042" s="65">
        <v>10</v>
      </c>
      <c r="K1042" s="65">
        <v>11</v>
      </c>
      <c r="L1042" s="48">
        <v>12</v>
      </c>
      <c r="M1042" s="10">
        <v>54</v>
      </c>
      <c r="N1042" s="10">
        <v>29</v>
      </c>
      <c r="O1042" s="11">
        <f t="shared" si="860"/>
        <v>3.4482758620689655E-2</v>
      </c>
      <c r="P1042" s="10"/>
      <c r="Q1042" s="10">
        <v>1</v>
      </c>
      <c r="R1042" s="10">
        <v>0</v>
      </c>
      <c r="S1042" s="10">
        <v>0</v>
      </c>
      <c r="T1042" s="10">
        <v>1</v>
      </c>
      <c r="U1042" s="11">
        <f t="shared" si="861"/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1</v>
      </c>
      <c r="AA1042" s="10">
        <v>1</v>
      </c>
      <c r="AB1042" s="10">
        <v>9</v>
      </c>
      <c r="AC1042" s="13">
        <f t="shared" si="839"/>
        <v>0</v>
      </c>
      <c r="AD1042" s="13">
        <f t="shared" si="840"/>
        <v>0</v>
      </c>
      <c r="AE1042" s="13">
        <f t="shared" si="841"/>
        <v>0</v>
      </c>
      <c r="AF1042" s="13">
        <f t="shared" si="842"/>
        <v>1.3818516812528789</v>
      </c>
      <c r="AG1042" s="13">
        <f t="shared" si="843"/>
        <v>1.1527377521613833</v>
      </c>
      <c r="AH1042" s="13">
        <f t="shared" si="844"/>
        <v>10.37463976945245</v>
      </c>
      <c r="AI1042" s="29">
        <f t="shared" si="845"/>
        <v>2.7665706051873196</v>
      </c>
      <c r="AJ1042" s="29">
        <f t="shared" si="846"/>
        <v>0</v>
      </c>
      <c r="AK1042" s="29">
        <f t="shared" si="847"/>
        <v>0.55274067250115166</v>
      </c>
      <c r="AL1042" s="29">
        <f t="shared" si="848"/>
        <v>2.190201729106628</v>
      </c>
      <c r="AM1042" s="29">
        <f t="shared" si="849"/>
        <v>0</v>
      </c>
      <c r="AN1042" s="29">
        <f t="shared" si="850"/>
        <v>7.7383694150161224</v>
      </c>
      <c r="AO1042" s="13">
        <v>1041</v>
      </c>
      <c r="AP1042" s="13">
        <v>9.1</v>
      </c>
      <c r="AQ1042" s="13">
        <v>217.1</v>
      </c>
      <c r="AR1042" s="59">
        <v>1267.2</v>
      </c>
      <c r="AS1042" s="10">
        <v>104</v>
      </c>
      <c r="AT1042" s="10">
        <v>75</v>
      </c>
      <c r="AU1042" s="10">
        <v>22</v>
      </c>
      <c r="AV1042" s="10">
        <v>26</v>
      </c>
      <c r="AW1042" s="10">
        <v>19</v>
      </c>
      <c r="AX1042" s="13">
        <f t="shared" si="851"/>
        <v>4.9242424242424239</v>
      </c>
      <c r="AY1042" s="13">
        <f t="shared" si="852"/>
        <v>3.5511363636363633</v>
      </c>
      <c r="AZ1042" s="13">
        <f t="shared" si="853"/>
        <v>1.0416666666666667</v>
      </c>
      <c r="BA1042" s="13">
        <f t="shared" si="854"/>
        <v>1.231060606060606</v>
      </c>
      <c r="BB1042" s="13">
        <f t="shared" si="855"/>
        <v>0.89962121212121204</v>
      </c>
      <c r="BC1042" s="13">
        <f t="shared" si="856"/>
        <v>16.265625</v>
      </c>
      <c r="BD1042" s="13">
        <f t="shared" si="857"/>
        <v>3.3921874999999999</v>
      </c>
      <c r="BE1042" s="13">
        <f t="shared" si="858"/>
        <v>0.14218749999999999</v>
      </c>
      <c r="BF1042" s="49">
        <v>48</v>
      </c>
      <c r="BG1042" s="49">
        <v>0</v>
      </c>
      <c r="BH1042" s="49">
        <v>2</v>
      </c>
      <c r="BI1042" s="49">
        <v>50</v>
      </c>
      <c r="BJ1042" s="49">
        <v>38</v>
      </c>
      <c r="BK1042" s="49">
        <v>0</v>
      </c>
      <c r="BL1042" s="49">
        <v>28</v>
      </c>
      <c r="BM1042" s="49">
        <v>66</v>
      </c>
      <c r="BN1042" s="39">
        <v>37</v>
      </c>
      <c r="BO1042" s="39">
        <v>58.4</v>
      </c>
      <c r="BP1042" s="13">
        <v>2.4</v>
      </c>
      <c r="BQ1042" s="13">
        <v>-0.4</v>
      </c>
      <c r="BR1042" s="13">
        <v>0</v>
      </c>
      <c r="BS1042" s="13">
        <v>0.2</v>
      </c>
      <c r="BT1042" s="13">
        <v>0</v>
      </c>
      <c r="BU1042" s="13">
        <v>2.2999999999999998</v>
      </c>
      <c r="BV1042" s="39">
        <v>3.6</v>
      </c>
      <c r="BW1042" s="13">
        <v>25</v>
      </c>
      <c r="BX1042" s="13">
        <v>0.3</v>
      </c>
      <c r="BY1042" s="13">
        <v>6.6</v>
      </c>
      <c r="BZ1042" s="13">
        <v>2.9</v>
      </c>
      <c r="CA1042" s="13">
        <v>34.799999999999997</v>
      </c>
      <c r="CB1042" s="39">
        <v>54.9</v>
      </c>
      <c r="CC1042" s="51">
        <v>60.236804999999997</v>
      </c>
      <c r="CD1042" s="10">
        <v>1794194</v>
      </c>
      <c r="CE1042" s="73">
        <f t="shared" si="859"/>
        <v>2298811.0625</v>
      </c>
      <c r="CF1042" s="66">
        <v>20.9</v>
      </c>
      <c r="CG1042" s="66">
        <v>33.299999999999997</v>
      </c>
      <c r="CH1042" s="66">
        <v>13.5</v>
      </c>
      <c r="CI1042" s="66">
        <v>-0.8</v>
      </c>
      <c r="CJ1042" s="67">
        <f t="shared" ref="CJ1042:CJ1073" si="862">CI1042/(AO1042+2*(AP1042+AQ1042))*2000</f>
        <v>-1.0713807419311636</v>
      </c>
      <c r="CK1042" s="66">
        <v>7.4</v>
      </c>
      <c r="CL1042" s="67">
        <f t="shared" ref="CL1042:CL1073" si="863">CK1042/(AO1042+2*(AP1042+AQ1042))*2000</f>
        <v>9.9102718628632651</v>
      </c>
      <c r="CM1042" s="66">
        <v>6.6</v>
      </c>
      <c r="CN1042" s="10" t="s">
        <v>1778</v>
      </c>
      <c r="CO1042" s="10" t="s">
        <v>1267</v>
      </c>
      <c r="CP1042" s="10" t="s">
        <v>3134</v>
      </c>
      <c r="CQ1042" s="10" t="s">
        <v>2400</v>
      </c>
      <c r="CR1042" s="10">
        <v>74</v>
      </c>
      <c r="CS1042" s="10">
        <v>220</v>
      </c>
      <c r="CT1042" s="10">
        <v>24</v>
      </c>
      <c r="CU1042" s="10" t="s">
        <v>3402</v>
      </c>
      <c r="CV1042" s="10"/>
      <c r="CW1042" s="10"/>
      <c r="CX1042" s="10"/>
      <c r="CY1042" s="10"/>
      <c r="CZ1042" s="73">
        <v>1400000</v>
      </c>
      <c r="DA1042" s="10">
        <v>2</v>
      </c>
    </row>
    <row r="1043" spans="1:105" ht="12.75" customHeight="1" x14ac:dyDescent="0.2">
      <c r="A1043" s="38" t="s">
        <v>2452</v>
      </c>
      <c r="B1043" t="s">
        <v>966</v>
      </c>
      <c r="C1043" t="s">
        <v>966</v>
      </c>
      <c r="D1043" s="82" t="s">
        <v>966</v>
      </c>
      <c r="E1043" t="str">
        <f t="shared" si="838"/>
        <v xml:space="preserve">White, Colin </v>
      </c>
      <c r="F1043" t="s">
        <v>2341</v>
      </c>
      <c r="G1043" t="s">
        <v>1524</v>
      </c>
      <c r="H1043">
        <v>69</v>
      </c>
      <c r="I1043">
        <v>0</v>
      </c>
      <c r="J1043">
        <v>8</v>
      </c>
      <c r="K1043">
        <f>I1043+J1043</f>
        <v>8</v>
      </c>
      <c r="L1043">
        <v>-8</v>
      </c>
      <c r="M1043">
        <v>69</v>
      </c>
      <c r="N1043">
        <v>47</v>
      </c>
      <c r="O1043" s="4">
        <f t="shared" si="860"/>
        <v>0</v>
      </c>
      <c r="P1043">
        <v>1955</v>
      </c>
      <c r="Q1043">
        <v>0</v>
      </c>
      <c r="R1043">
        <v>0</v>
      </c>
      <c r="S1043">
        <v>0</v>
      </c>
      <c r="T1043">
        <v>0</v>
      </c>
      <c r="U1043" s="4">
        <f t="shared" si="861"/>
        <v>0</v>
      </c>
      <c r="V1043" s="40">
        <v>0</v>
      </c>
      <c r="W1043">
        <v>0</v>
      </c>
      <c r="X1043">
        <v>0</v>
      </c>
      <c r="Y1043">
        <v>0</v>
      </c>
      <c r="Z1043">
        <v>0</v>
      </c>
      <c r="AA1043">
        <f>I1043-W1043-Y1043</f>
        <v>0</v>
      </c>
      <c r="AB1043">
        <f>J1043-X1043-Z1043</f>
        <v>8</v>
      </c>
      <c r="AC1043" s="9">
        <f t="shared" si="839"/>
        <v>0</v>
      </c>
      <c r="AD1043" s="9">
        <f t="shared" si="840"/>
        <v>0</v>
      </c>
      <c r="AE1043" s="9">
        <f t="shared" si="841"/>
        <v>0</v>
      </c>
      <c r="AF1043" s="9">
        <f t="shared" si="842"/>
        <v>0</v>
      </c>
      <c r="AG1043" s="9">
        <f t="shared" si="843"/>
        <v>0</v>
      </c>
      <c r="AH1043" s="9">
        <f t="shared" si="844"/>
        <v>7.5331537234181685</v>
      </c>
      <c r="AI1043" s="6">
        <f t="shared" si="845"/>
        <v>1.6949595877690879</v>
      </c>
      <c r="AJ1043" s="6">
        <f t="shared" si="846"/>
        <v>4.7713717693836983</v>
      </c>
      <c r="AK1043" s="6">
        <f t="shared" si="847"/>
        <v>0.26658767772511849</v>
      </c>
      <c r="AL1043" s="6">
        <f t="shared" si="848"/>
        <v>2.1657816954827234</v>
      </c>
      <c r="AM1043" s="6">
        <f t="shared" si="849"/>
        <v>1.1928429423459246</v>
      </c>
      <c r="AN1043" s="6">
        <f t="shared" si="850"/>
        <v>6.1315165876777256</v>
      </c>
      <c r="AO1043" s="33">
        <v>1274.3666666666666</v>
      </c>
      <c r="AP1043" s="33">
        <v>50.3</v>
      </c>
      <c r="AQ1043" s="33">
        <v>225.06666666666666</v>
      </c>
      <c r="AR1043" s="32">
        <v>1549.7333333333331</v>
      </c>
      <c r="AS1043" s="40">
        <v>174</v>
      </c>
      <c r="AT1043" s="40">
        <v>168</v>
      </c>
      <c r="AU1043" s="40">
        <v>35</v>
      </c>
      <c r="AV1043" s="40">
        <v>44</v>
      </c>
      <c r="AW1043" s="40">
        <v>20</v>
      </c>
      <c r="AX1043" s="9">
        <f t="shared" si="851"/>
        <v>6.7366428632883082</v>
      </c>
      <c r="AY1043" s="9">
        <f t="shared" si="852"/>
        <v>6.5043448335197462</v>
      </c>
      <c r="AZ1043" s="9">
        <f t="shared" si="853"/>
        <v>1.3550718403166138</v>
      </c>
      <c r="BA1043" s="9">
        <f t="shared" si="854"/>
        <v>1.7035188849694574</v>
      </c>
      <c r="BB1043" s="9">
        <f t="shared" si="855"/>
        <v>0.77432676589520788</v>
      </c>
      <c r="BC1043" s="9">
        <f t="shared" si="856"/>
        <v>18.469082125603862</v>
      </c>
      <c r="BD1043" s="9">
        <f t="shared" si="857"/>
        <v>3.2618357487922705</v>
      </c>
      <c r="BE1043" s="9">
        <f t="shared" si="858"/>
        <v>0.72898550724637678</v>
      </c>
      <c r="BF1043" s="3">
        <v>36</v>
      </c>
      <c r="BG1043" s="3">
        <v>4</v>
      </c>
      <c r="BH1043" s="3">
        <v>1</v>
      </c>
      <c r="BI1043" s="3">
        <v>41</v>
      </c>
      <c r="BJ1043" s="3">
        <v>46</v>
      </c>
      <c r="BK1043" s="3">
        <v>1</v>
      </c>
      <c r="BL1043" s="3">
        <v>23</v>
      </c>
      <c r="BM1043" s="3">
        <v>70</v>
      </c>
      <c r="BN1043" s="34">
        <f>BU1043+CA1043</f>
        <v>32.859943730728766</v>
      </c>
      <c r="BO1043" s="34">
        <f>BN1043/AR1043*2000</f>
        <v>42.407223260856192</v>
      </c>
      <c r="BP1043" s="34">
        <v>-3.1571158247304156</v>
      </c>
      <c r="BQ1043" s="34">
        <v>-1.8817731783764591</v>
      </c>
      <c r="BR1043" s="34">
        <v>-0.78024920842868628</v>
      </c>
      <c r="BS1043" s="34">
        <v>-0.81202353547947292</v>
      </c>
      <c r="BT1043" s="34">
        <v>0</v>
      </c>
      <c r="BU1043" s="34">
        <f>SUM(BP1043:BT1043)</f>
        <v>-6.6311617470150344</v>
      </c>
      <c r="BV1043" s="34">
        <f>BU1043/AR1043*2000</f>
        <v>-8.5578100494902802</v>
      </c>
      <c r="BW1043" s="34">
        <v>27.711481707215412</v>
      </c>
      <c r="BX1043" s="34">
        <v>0.1816296665675734</v>
      </c>
      <c r="BY1043" s="34">
        <v>10.387338757476606</v>
      </c>
      <c r="BZ1043" s="34">
        <v>1.2106553464842127</v>
      </c>
      <c r="CA1043" s="34">
        <f>SUM(BW1043:BZ1043)</f>
        <v>39.491105477743801</v>
      </c>
      <c r="CB1043" s="34">
        <f>CA1043/AR1043*2000</f>
        <v>50.965033310346477</v>
      </c>
      <c r="CC1043" s="15">
        <v>52</v>
      </c>
      <c r="CD1043" s="7">
        <v>967777</v>
      </c>
      <c r="CE1043" s="68">
        <f t="shared" si="859"/>
        <v>1150111.7971014492</v>
      </c>
      <c r="CF1043" s="9">
        <v>23.4</v>
      </c>
      <c r="CG1043" s="9">
        <v>34.200000000000003</v>
      </c>
      <c r="CH1043" s="9">
        <v>-9.4</v>
      </c>
      <c r="CI1043" s="9">
        <v>-2.8</v>
      </c>
      <c r="CJ1043" s="9">
        <f t="shared" si="862"/>
        <v>-3.0683250232863952</v>
      </c>
      <c r="CK1043" s="9">
        <v>2.9</v>
      </c>
      <c r="CL1043" s="9">
        <f t="shared" si="863"/>
        <v>3.1779080598323382</v>
      </c>
      <c r="CM1043" s="9">
        <v>0.1</v>
      </c>
      <c r="CN1043" t="s">
        <v>101</v>
      </c>
      <c r="CO1043" t="s">
        <v>3494</v>
      </c>
      <c r="CP1043" t="s">
        <v>2430</v>
      </c>
      <c r="CQ1043" t="s">
        <v>2400</v>
      </c>
      <c r="CR1043">
        <v>76</v>
      </c>
      <c r="CS1043">
        <v>215</v>
      </c>
      <c r="CT1043">
        <v>5</v>
      </c>
      <c r="CU1043" t="s">
        <v>3402</v>
      </c>
      <c r="CV1043" t="s">
        <v>2382</v>
      </c>
      <c r="CW1043">
        <v>0</v>
      </c>
      <c r="CX1043">
        <v>0</v>
      </c>
      <c r="CY1043">
        <v>0</v>
      </c>
      <c r="CZ1043" s="70"/>
      <c r="DA1043">
        <v>0</v>
      </c>
    </row>
    <row r="1044" spans="1:105" ht="12.75" customHeight="1" x14ac:dyDescent="0.2">
      <c r="A1044" s="44" t="s">
        <v>2372</v>
      </c>
      <c r="B1044" s="43" t="s">
        <v>966</v>
      </c>
      <c r="C1044" s="43" t="s">
        <v>966</v>
      </c>
      <c r="D1044" s="82" t="s">
        <v>966</v>
      </c>
      <c r="E1044" s="42" t="str">
        <f t="shared" si="838"/>
        <v xml:space="preserve">White, Colin </v>
      </c>
      <c r="F1044" s="42" t="s">
        <v>2341</v>
      </c>
      <c r="G1044" s="45" t="s">
        <v>2374</v>
      </c>
      <c r="H1044" s="43">
        <v>57</v>
      </c>
      <c r="I1044" s="64">
        <v>2</v>
      </c>
      <c r="J1044" s="64">
        <v>8</v>
      </c>
      <c r="K1044" s="64">
        <v>10</v>
      </c>
      <c r="L1044" s="43">
        <v>-5</v>
      </c>
      <c r="M1044">
        <v>26</v>
      </c>
      <c r="N1044">
        <v>27</v>
      </c>
      <c r="O1044" s="4">
        <f t="shared" si="860"/>
        <v>7.407407407407407E-2</v>
      </c>
      <c r="Q1044">
        <v>1</v>
      </c>
      <c r="R1044">
        <v>0</v>
      </c>
      <c r="S1044">
        <v>0</v>
      </c>
      <c r="T1044">
        <v>0</v>
      </c>
      <c r="U1044" s="4">
        <f t="shared" si="861"/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</v>
      </c>
      <c r="AB1044">
        <v>8</v>
      </c>
      <c r="AC1044" s="9">
        <f t="shared" si="839"/>
        <v>0</v>
      </c>
      <c r="AD1044" s="9">
        <f t="shared" si="840"/>
        <v>0</v>
      </c>
      <c r="AE1044" s="9">
        <f t="shared" si="841"/>
        <v>0</v>
      </c>
      <c r="AF1044" s="9">
        <f t="shared" si="842"/>
        <v>0</v>
      </c>
      <c r="AG1044" s="9">
        <f t="shared" si="843"/>
        <v>2.5885779000161788</v>
      </c>
      <c r="AH1044" s="9">
        <f t="shared" si="844"/>
        <v>10.354311600064715</v>
      </c>
      <c r="AI1044" s="58">
        <f t="shared" si="845"/>
        <v>1.7472900825109208</v>
      </c>
      <c r="AJ1044" s="58">
        <f t="shared" si="846"/>
        <v>0</v>
      </c>
      <c r="AK1044" s="58">
        <f t="shared" si="847"/>
        <v>0.31977260614674013</v>
      </c>
      <c r="AL1044" s="58">
        <f t="shared" si="848"/>
        <v>2.1355767675133475</v>
      </c>
      <c r="AM1044" s="58">
        <f t="shared" si="849"/>
        <v>0</v>
      </c>
      <c r="AN1044" s="58">
        <f t="shared" si="850"/>
        <v>4.7965890922011019</v>
      </c>
      <c r="AO1044" s="56">
        <v>927.15</v>
      </c>
      <c r="AP1044" s="56">
        <v>6.3333333333333339</v>
      </c>
      <c r="AQ1044" s="56">
        <v>187.63333333333333</v>
      </c>
      <c r="AR1044" s="57">
        <f>SUM(AO1044:AQ1044)</f>
        <v>1121.1166666666668</v>
      </c>
      <c r="AS1044">
        <v>73</v>
      </c>
      <c r="AT1044">
        <v>106</v>
      </c>
      <c r="AU1044">
        <v>20</v>
      </c>
      <c r="AV1044">
        <v>24</v>
      </c>
      <c r="AW1044">
        <v>20</v>
      </c>
      <c r="AX1044" s="9">
        <f t="shared" si="851"/>
        <v>3.9068190940580068</v>
      </c>
      <c r="AY1044" s="9">
        <f t="shared" si="852"/>
        <v>5.6729153968513533</v>
      </c>
      <c r="AZ1044" s="9">
        <f t="shared" si="853"/>
        <v>1.0703613956323306</v>
      </c>
      <c r="BA1044" s="9">
        <f t="shared" si="854"/>
        <v>1.284433674758797</v>
      </c>
      <c r="BB1044" s="9">
        <f t="shared" si="855"/>
        <v>1.0703613956323306</v>
      </c>
      <c r="BC1044" s="33">
        <f t="shared" si="856"/>
        <v>16.265789473684212</v>
      </c>
      <c r="BD1044" s="33">
        <f t="shared" si="857"/>
        <v>3.291812865497076</v>
      </c>
      <c r="BE1044" s="33">
        <f t="shared" si="858"/>
        <v>0.11111111111111112</v>
      </c>
      <c r="BF1044" s="42">
        <f>BI1044-BG1044-BH1044</f>
        <v>27</v>
      </c>
      <c r="BG1044" s="43">
        <v>0</v>
      </c>
      <c r="BH1044" s="43">
        <v>1</v>
      </c>
      <c r="BI1044" s="43">
        <v>28</v>
      </c>
      <c r="BJ1044" s="42">
        <f>BM1044-BK1044-BL1044</f>
        <v>33</v>
      </c>
      <c r="BK1044" s="43">
        <v>0</v>
      </c>
      <c r="BL1044" s="43">
        <v>15</v>
      </c>
      <c r="BM1044" s="43">
        <v>48</v>
      </c>
      <c r="BN1044" s="34">
        <f>BU1044+CA1044</f>
        <v>38.745059436646891</v>
      </c>
      <c r="BO1044" s="34">
        <f>BN1044/AR1044*2000</f>
        <v>69.118693154111625</v>
      </c>
      <c r="BP1044" s="33">
        <v>4.6307654266209699</v>
      </c>
      <c r="BQ1044" s="33">
        <v>-0.25078460512062006</v>
      </c>
      <c r="BR1044" s="33">
        <v>-0.94068729779877491</v>
      </c>
      <c r="BS1044" s="33">
        <v>-0.52833218533465887</v>
      </c>
      <c r="BT1044" s="33">
        <v>0</v>
      </c>
      <c r="BU1044" s="9">
        <f>SUM(BP1044:BT1044)</f>
        <v>2.9109613383669162</v>
      </c>
      <c r="BV1044" s="34">
        <f>BU1044/AR1044*2000</f>
        <v>5.1929677346102832</v>
      </c>
      <c r="BW1044" s="33">
        <v>21.67057388639391</v>
      </c>
      <c r="BX1044" s="33">
        <v>-1.1238871618535633</v>
      </c>
      <c r="BY1044" s="33">
        <v>11.859019823108921</v>
      </c>
      <c r="BZ1044" s="33">
        <v>3.4283915506307068</v>
      </c>
      <c r="CA1044" s="9">
        <f>SUM(BW1044:BZ1044)</f>
        <v>35.834098098279973</v>
      </c>
      <c r="CB1044" s="34">
        <f>CA1044/AR1044*2000</f>
        <v>63.92572541950134</v>
      </c>
      <c r="CC1044" s="47">
        <v>57.110619</v>
      </c>
      <c r="CD1044">
        <v>1585913</v>
      </c>
      <c r="CE1044" s="68">
        <f t="shared" si="859"/>
        <v>2281488.8771929825</v>
      </c>
      <c r="CF1044" s="62">
        <v>16.899999999999999</v>
      </c>
      <c r="CG1044" s="62">
        <v>24</v>
      </c>
      <c r="CH1044" s="62">
        <v>-8.6999999999999993</v>
      </c>
      <c r="CI1044" s="62">
        <v>-0.1</v>
      </c>
      <c r="CJ1044" s="63">
        <f t="shared" si="862"/>
        <v>-0.15208161713452886</v>
      </c>
      <c r="CK1044" s="62">
        <v>0.7</v>
      </c>
      <c r="CL1044" s="63">
        <f t="shared" si="863"/>
        <v>1.0645713199417022</v>
      </c>
      <c r="CM1044" s="62">
        <v>0.6</v>
      </c>
      <c r="CN1044" t="s">
        <v>1818</v>
      </c>
      <c r="CO1044" t="s">
        <v>3494</v>
      </c>
      <c r="CP1044" t="s">
        <v>2430</v>
      </c>
      <c r="CQ1044" t="s">
        <v>2400</v>
      </c>
      <c r="CR1044">
        <v>76</v>
      </c>
      <c r="CS1044">
        <v>220</v>
      </c>
      <c r="CT1044">
        <v>5</v>
      </c>
      <c r="CU1044" t="s">
        <v>3402</v>
      </c>
      <c r="CZ1044" s="72">
        <v>608333.33333333337</v>
      </c>
      <c r="DA1044">
        <v>0</v>
      </c>
    </row>
    <row r="1045" spans="1:105" ht="12.75" customHeight="1" x14ac:dyDescent="0.2">
      <c r="A1045" s="75" t="s">
        <v>2452</v>
      </c>
      <c r="B1045" s="19" t="s">
        <v>978</v>
      </c>
      <c r="C1045" s="19" t="s">
        <v>966</v>
      </c>
      <c r="D1045" s="19" t="s">
        <v>966</v>
      </c>
      <c r="E1045" s="19" t="str">
        <f t="shared" si="838"/>
        <v xml:space="preserve">Zubrus, Dainius </v>
      </c>
      <c r="F1045" s="19" t="s">
        <v>2809</v>
      </c>
      <c r="G1045" s="19" t="s">
        <v>1528</v>
      </c>
      <c r="H1045" s="19">
        <v>60</v>
      </c>
      <c r="I1045" s="19">
        <v>20</v>
      </c>
      <c r="J1045" s="19">
        <v>32</v>
      </c>
      <c r="K1045" s="19">
        <f>I1045+J1045</f>
        <v>52</v>
      </c>
      <c r="L1045" s="19">
        <v>-16</v>
      </c>
      <c r="M1045" s="19">
        <v>50</v>
      </c>
      <c r="N1045" s="19">
        <v>127</v>
      </c>
      <c r="O1045" s="20">
        <f t="shared" si="860"/>
        <v>0.15748031496062992</v>
      </c>
      <c r="P1045" s="19">
        <v>1467</v>
      </c>
      <c r="Q1045" s="19">
        <v>4</v>
      </c>
      <c r="R1045" s="19">
        <v>0</v>
      </c>
      <c r="S1045" s="19">
        <v>545</v>
      </c>
      <c r="T1045" s="19">
        <v>551</v>
      </c>
      <c r="U1045" s="20">
        <f t="shared" si="861"/>
        <v>0.49726277372262773</v>
      </c>
      <c r="V1045" s="19"/>
      <c r="W1045" s="19">
        <v>9</v>
      </c>
      <c r="X1045" s="19">
        <v>12</v>
      </c>
      <c r="Y1045" s="19">
        <v>0</v>
      </c>
      <c r="Z1045" s="19">
        <v>0</v>
      </c>
      <c r="AA1045" s="19">
        <f>I1045-W1045-Y1045</f>
        <v>11</v>
      </c>
      <c r="AB1045" s="19">
        <f>J1045-X1045-Z1045</f>
        <v>20</v>
      </c>
      <c r="AC1045" s="24">
        <f t="shared" si="839"/>
        <v>8.7719298245614024</v>
      </c>
      <c r="AD1045" s="24">
        <f t="shared" si="840"/>
        <v>11.695906432748536</v>
      </c>
      <c r="AE1045" s="24">
        <f t="shared" si="841"/>
        <v>0</v>
      </c>
      <c r="AF1045" s="24">
        <f t="shared" si="842"/>
        <v>0</v>
      </c>
      <c r="AG1045" s="24">
        <f t="shared" si="843"/>
        <v>15.129228829586047</v>
      </c>
      <c r="AH1045" s="24">
        <f t="shared" si="844"/>
        <v>27.507688781065539</v>
      </c>
      <c r="AI1045" s="21">
        <f t="shared" si="845"/>
        <v>3.0258457659172096</v>
      </c>
      <c r="AJ1045" s="21">
        <f t="shared" si="846"/>
        <v>7.2124756335282649</v>
      </c>
      <c r="AK1045" s="21">
        <f t="shared" si="847"/>
        <v>0</v>
      </c>
      <c r="AL1045" s="21">
        <f t="shared" si="848"/>
        <v>3.5759995415385202</v>
      </c>
      <c r="AM1045" s="21">
        <f t="shared" si="849"/>
        <v>0.77972709551656916</v>
      </c>
      <c r="AN1045" s="21">
        <f t="shared" si="850"/>
        <v>11.464968152866241</v>
      </c>
      <c r="AO1045" s="24">
        <v>872.48333333333335</v>
      </c>
      <c r="AP1045" s="24">
        <v>307.8</v>
      </c>
      <c r="AQ1045" s="24">
        <v>10.466666666666667</v>
      </c>
      <c r="AR1045" s="36">
        <v>1190.75</v>
      </c>
      <c r="AS1045" s="19"/>
      <c r="AT1045" s="19"/>
      <c r="AU1045" s="19"/>
      <c r="AV1045" s="19"/>
      <c r="AW1045" s="19"/>
      <c r="AX1045" s="24">
        <f t="shared" si="851"/>
        <v>0</v>
      </c>
      <c r="AY1045" s="24">
        <f t="shared" si="852"/>
        <v>0</v>
      </c>
      <c r="AZ1045" s="24">
        <f t="shared" si="853"/>
        <v>0</v>
      </c>
      <c r="BA1045" s="24">
        <f t="shared" si="854"/>
        <v>0</v>
      </c>
      <c r="BB1045" s="24">
        <f t="shared" si="855"/>
        <v>0</v>
      </c>
      <c r="BC1045" s="24">
        <f t="shared" si="856"/>
        <v>14.541388888888889</v>
      </c>
      <c r="BD1045" s="24">
        <f t="shared" si="857"/>
        <v>0.17444444444444446</v>
      </c>
      <c r="BE1045" s="24">
        <f t="shared" si="858"/>
        <v>5.13</v>
      </c>
      <c r="BF1045" s="30">
        <v>44</v>
      </c>
      <c r="BG1045" s="30">
        <v>37</v>
      </c>
      <c r="BH1045" s="30">
        <v>0</v>
      </c>
      <c r="BI1045" s="30">
        <v>81</v>
      </c>
      <c r="BJ1045" s="30">
        <v>52</v>
      </c>
      <c r="BK1045" s="30">
        <v>4</v>
      </c>
      <c r="BL1045" s="30">
        <v>2</v>
      </c>
      <c r="BM1045" s="30">
        <v>58</v>
      </c>
      <c r="BN1045" s="35">
        <f>BU1045+CA1045</f>
        <v>29.825101694478217</v>
      </c>
      <c r="BO1045" s="35">
        <f>BN1045/AR1045*2000</f>
        <v>50.094649077435598</v>
      </c>
      <c r="BP1045" s="35">
        <v>19.810481391769926</v>
      </c>
      <c r="BQ1045" s="35">
        <v>12.841590218684331</v>
      </c>
      <c r="BR1045" s="35">
        <v>0.18248419629922585</v>
      </c>
      <c r="BS1045" s="35">
        <v>-0.12917055639862943</v>
      </c>
      <c r="BT1045" s="35">
        <v>-1.4116977453673822</v>
      </c>
      <c r="BU1045" s="35">
        <f>SUM(BP1045:BT1045)</f>
        <v>31.293687504987474</v>
      </c>
      <c r="BV1045" s="35">
        <f>BU1045/AR1045*2000</f>
        <v>52.56130590802011</v>
      </c>
      <c r="BW1045" s="35">
        <v>0.84182900951299866</v>
      </c>
      <c r="BX1045" s="35">
        <v>9.892760642212664E-2</v>
      </c>
      <c r="BY1045" s="35">
        <v>-0.11315667920543064</v>
      </c>
      <c r="BZ1045" s="35">
        <v>-2.2961857472389515</v>
      </c>
      <c r="CA1045" s="35">
        <f>SUM(BW1045:BZ1045)</f>
        <v>-1.4685858105092569</v>
      </c>
      <c r="CB1045" s="35">
        <f>CA1045/AR1045*2000</f>
        <v>-2.4666568305845171</v>
      </c>
      <c r="CC1045" s="22">
        <v>27</v>
      </c>
      <c r="CD1045" s="23">
        <v>2233302</v>
      </c>
      <c r="CE1045" s="76">
        <f t="shared" si="859"/>
        <v>3052179.4</v>
      </c>
      <c r="CF1045" s="24">
        <v>32.200000000000003</v>
      </c>
      <c r="CG1045" s="24">
        <v>23.3</v>
      </c>
      <c r="CH1045" s="24">
        <v>-2.4</v>
      </c>
      <c r="CI1045" s="24">
        <v>4.5</v>
      </c>
      <c r="CJ1045" s="24">
        <f t="shared" si="862"/>
        <v>5.9641488386476844</v>
      </c>
      <c r="CK1045" s="24">
        <v>0.1</v>
      </c>
      <c r="CL1045" s="24">
        <f t="shared" si="863"/>
        <v>0.13253664085883746</v>
      </c>
      <c r="CM1045" s="24">
        <v>4.5999999999999996</v>
      </c>
      <c r="CN1045" s="19"/>
      <c r="CO1045" s="19"/>
      <c r="CP1045" s="19"/>
      <c r="CQ1045" s="19"/>
      <c r="CR1045" s="19"/>
      <c r="CS1045" s="19"/>
      <c r="CT1045" s="19"/>
      <c r="CU1045" s="19"/>
      <c r="CV1045" s="19"/>
      <c r="CW1045" s="19"/>
      <c r="CX1045" s="19"/>
      <c r="CY1045" s="19"/>
      <c r="CZ1045" s="77"/>
      <c r="DA1045" s="19">
        <v>1</v>
      </c>
    </row>
    <row r="1046" spans="1:105" ht="12.75" customHeight="1" x14ac:dyDescent="0.2">
      <c r="A1046" s="75" t="s">
        <v>2452</v>
      </c>
      <c r="B1046" s="19" t="s">
        <v>953</v>
      </c>
      <c r="C1046" s="19" t="s">
        <v>966</v>
      </c>
      <c r="D1046" s="19" t="s">
        <v>966</v>
      </c>
      <c r="E1046" s="19" t="str">
        <f t="shared" si="838"/>
        <v xml:space="preserve">Zubrus, Dainius </v>
      </c>
      <c r="F1046" s="19" t="s">
        <v>2809</v>
      </c>
      <c r="G1046" s="19" t="s">
        <v>1528</v>
      </c>
      <c r="H1046" s="19">
        <v>19</v>
      </c>
      <c r="I1046" s="19">
        <v>4</v>
      </c>
      <c r="J1046" s="19">
        <v>4</v>
      </c>
      <c r="K1046" s="19">
        <f>I1046+J1046</f>
        <v>8</v>
      </c>
      <c r="L1046" s="19">
        <v>-3</v>
      </c>
      <c r="M1046" s="19">
        <v>12</v>
      </c>
      <c r="N1046" s="19">
        <v>31</v>
      </c>
      <c r="O1046" s="20">
        <f t="shared" si="860"/>
        <v>0.12903225806451613</v>
      </c>
      <c r="P1046" s="19">
        <v>439</v>
      </c>
      <c r="Q1046" s="19">
        <v>0</v>
      </c>
      <c r="R1046" s="19">
        <v>0</v>
      </c>
      <c r="S1046" s="19">
        <v>27</v>
      </c>
      <c r="T1046" s="19">
        <v>42</v>
      </c>
      <c r="U1046" s="20">
        <f t="shared" si="861"/>
        <v>0.39130434782608697</v>
      </c>
      <c r="V1046" s="19">
        <v>23.9</v>
      </c>
      <c r="W1046" s="19">
        <v>1</v>
      </c>
      <c r="X1046" s="19">
        <v>1</v>
      </c>
      <c r="Y1046" s="19">
        <v>0</v>
      </c>
      <c r="Z1046" s="19">
        <v>0</v>
      </c>
      <c r="AA1046" s="19">
        <f>I1046-W1046-Y1046</f>
        <v>3</v>
      </c>
      <c r="AB1046" s="19">
        <f>J1046-X1046-Z1046</f>
        <v>3</v>
      </c>
      <c r="AC1046" s="24">
        <f t="shared" si="839"/>
        <v>5.3491827637444267</v>
      </c>
      <c r="AD1046" s="24">
        <f t="shared" si="840"/>
        <v>5.3491827637444267</v>
      </c>
      <c r="AE1046" s="24">
        <f t="shared" si="841"/>
        <v>0</v>
      </c>
      <c r="AF1046" s="24">
        <f t="shared" si="842"/>
        <v>0</v>
      </c>
      <c r="AG1046" s="24">
        <f t="shared" si="843"/>
        <v>13.823999999999998</v>
      </c>
      <c r="AH1046" s="24">
        <f t="shared" si="844"/>
        <v>13.823999999999998</v>
      </c>
      <c r="AI1046" s="21">
        <f t="shared" si="845"/>
        <v>2.7647999999999997</v>
      </c>
      <c r="AJ1046" s="21">
        <f t="shared" si="846"/>
        <v>3.209509658246656</v>
      </c>
      <c r="AK1046" s="21">
        <f t="shared" si="847"/>
        <v>0</v>
      </c>
      <c r="AL1046" s="21">
        <f t="shared" si="848"/>
        <v>2.9952000000000001</v>
      </c>
      <c r="AM1046" s="21">
        <f t="shared" si="849"/>
        <v>2.1396731054977707</v>
      </c>
      <c r="AN1046" s="21">
        <f t="shared" si="850"/>
        <v>3.6847492323439099</v>
      </c>
      <c r="AO1046" s="36">
        <v>260.41666666666669</v>
      </c>
      <c r="AP1046" s="36">
        <v>56.083333333333343</v>
      </c>
      <c r="AQ1046" s="36">
        <v>32.56666666666667</v>
      </c>
      <c r="AR1046" s="36">
        <v>349.06666666666672</v>
      </c>
      <c r="AS1046" s="19">
        <v>41</v>
      </c>
      <c r="AT1046" s="19">
        <v>113</v>
      </c>
      <c r="AU1046" s="19">
        <v>71</v>
      </c>
      <c r="AV1046" s="19">
        <v>53</v>
      </c>
      <c r="AW1046" s="19">
        <v>46</v>
      </c>
      <c r="AX1046" s="24">
        <f t="shared" si="851"/>
        <v>7.0473644003055762</v>
      </c>
      <c r="AY1046" s="24">
        <f t="shared" si="852"/>
        <v>19.423223834988537</v>
      </c>
      <c r="AZ1046" s="24">
        <f t="shared" si="853"/>
        <v>12.203972498090144</v>
      </c>
      <c r="BA1046" s="24">
        <f t="shared" si="854"/>
        <v>9.1100076394194023</v>
      </c>
      <c r="BB1046" s="24">
        <f t="shared" si="855"/>
        <v>7.9067990832696706</v>
      </c>
      <c r="BC1046" s="24">
        <f t="shared" si="856"/>
        <v>13.706140350877194</v>
      </c>
      <c r="BD1046" s="24">
        <f t="shared" si="857"/>
        <v>1.7140350877192985</v>
      </c>
      <c r="BE1046" s="24">
        <f t="shared" si="858"/>
        <v>2.9517543859649127</v>
      </c>
      <c r="BF1046" s="30">
        <v>12</v>
      </c>
      <c r="BG1046" s="30">
        <v>3</v>
      </c>
      <c r="BH1046" s="30">
        <v>0</v>
      </c>
      <c r="BI1046" s="30">
        <v>15</v>
      </c>
      <c r="BJ1046" s="30">
        <v>13</v>
      </c>
      <c r="BK1046" s="30">
        <v>2</v>
      </c>
      <c r="BL1046" s="30">
        <v>2</v>
      </c>
      <c r="BM1046" s="30">
        <v>17</v>
      </c>
      <c r="BN1046" s="35">
        <f>BU1046+CA1046</f>
        <v>5.7826308933698831</v>
      </c>
      <c r="BO1046" s="35">
        <f>BN1046/AR1046*2000</f>
        <v>33.131956990278162</v>
      </c>
      <c r="BP1046" s="35">
        <v>2.3838692520841844</v>
      </c>
      <c r="BQ1046" s="35">
        <v>0.11021322093996304</v>
      </c>
      <c r="BR1046" s="35">
        <v>4.7264021730165688E-2</v>
      </c>
      <c r="BS1046" s="35">
        <v>-0.41264698039335285</v>
      </c>
      <c r="BT1046" s="35">
        <v>0</v>
      </c>
      <c r="BU1046" s="35">
        <f>SUM(BP1046:BT1046)</f>
        <v>2.1286995143609606</v>
      </c>
      <c r="BV1046" s="35">
        <f>BU1046/AR1046*2000</f>
        <v>12.196521281670895</v>
      </c>
      <c r="BW1046" s="35">
        <v>1.399952498185943</v>
      </c>
      <c r="BX1046" s="35">
        <v>-0.23199232125244273</v>
      </c>
      <c r="BY1046" s="35">
        <v>2.1609493409878704</v>
      </c>
      <c r="BZ1046" s="35">
        <v>0.32502186108755204</v>
      </c>
      <c r="CA1046" s="35">
        <f>SUM(BW1046:BZ1046)</f>
        <v>3.6539313790089225</v>
      </c>
      <c r="CB1046" s="35">
        <f>CA1046/AR1046*2000</f>
        <v>20.935435708607269</v>
      </c>
      <c r="CC1046" s="22"/>
      <c r="CD1046" s="19"/>
      <c r="CE1046" s="76">
        <f t="shared" si="859"/>
        <v>165000</v>
      </c>
      <c r="CF1046" s="24">
        <v>6.3</v>
      </c>
      <c r="CG1046" s="24">
        <v>6</v>
      </c>
      <c r="CH1046" s="24">
        <v>-6.5</v>
      </c>
      <c r="CI1046" s="24">
        <v>0.1</v>
      </c>
      <c r="CJ1046" s="24">
        <f t="shared" si="862"/>
        <v>0.45691657464874541</v>
      </c>
      <c r="CK1046" s="24">
        <v>-0.9</v>
      </c>
      <c r="CL1046" s="24">
        <f t="shared" si="863"/>
        <v>-4.112249171838708</v>
      </c>
      <c r="CM1046" s="24">
        <v>-0.7</v>
      </c>
      <c r="CN1046" s="19" t="s">
        <v>2220</v>
      </c>
      <c r="CO1046" s="19" t="s">
        <v>2221</v>
      </c>
      <c r="CP1046" s="19"/>
      <c r="CQ1046" s="19" t="s">
        <v>2222</v>
      </c>
      <c r="CR1046" s="19">
        <v>76</v>
      </c>
      <c r="CS1046" s="19">
        <v>224</v>
      </c>
      <c r="CT1046" s="19">
        <v>15</v>
      </c>
      <c r="CU1046" s="19" t="s">
        <v>3402</v>
      </c>
      <c r="CV1046" s="19" t="s">
        <v>2382</v>
      </c>
      <c r="CW1046" s="19">
        <v>1</v>
      </c>
      <c r="CX1046" s="19">
        <v>0</v>
      </c>
      <c r="CY1046" s="19">
        <v>0</v>
      </c>
      <c r="CZ1046" s="77"/>
      <c r="DA1046" s="19">
        <v>1</v>
      </c>
    </row>
    <row r="1047" spans="1:105" ht="12.75" customHeight="1" x14ac:dyDescent="0.2">
      <c r="A1047" s="25" t="s">
        <v>2452</v>
      </c>
      <c r="B1047" s="10" t="s">
        <v>953</v>
      </c>
      <c r="C1047" s="10" t="s">
        <v>966</v>
      </c>
      <c r="D1047" s="10" t="s">
        <v>966</v>
      </c>
      <c r="E1047" s="10" t="s">
        <v>2808</v>
      </c>
      <c r="F1047" s="10" t="s">
        <v>2809</v>
      </c>
      <c r="G1047" s="10" t="s">
        <v>1528</v>
      </c>
      <c r="H1047" s="10">
        <v>79</v>
      </c>
      <c r="I1047" s="10">
        <v>24</v>
      </c>
      <c r="J1047" s="10">
        <v>36</v>
      </c>
      <c r="K1047" s="10">
        <v>60</v>
      </c>
      <c r="L1047" s="10">
        <v>-19</v>
      </c>
      <c r="M1047" s="10">
        <v>62</v>
      </c>
      <c r="N1047" s="10">
        <v>158</v>
      </c>
      <c r="O1047" s="11">
        <v>0.152</v>
      </c>
      <c r="P1047" s="10">
        <v>1906</v>
      </c>
      <c r="Q1047" s="10">
        <v>4</v>
      </c>
      <c r="R1047" s="10">
        <v>0</v>
      </c>
      <c r="S1047" s="10">
        <v>572</v>
      </c>
      <c r="T1047" s="10">
        <v>593</v>
      </c>
      <c r="U1047" s="11">
        <v>0.49099999999999999</v>
      </c>
      <c r="V1047" s="41">
        <v>23.9</v>
      </c>
      <c r="W1047" s="10">
        <v>10</v>
      </c>
      <c r="X1047" s="10">
        <v>13</v>
      </c>
      <c r="Y1047" s="10">
        <v>0</v>
      </c>
      <c r="Z1047" s="10">
        <v>0</v>
      </c>
      <c r="AA1047" s="10">
        <v>14</v>
      </c>
      <c r="AB1047" s="10">
        <v>23</v>
      </c>
      <c r="AC1047" s="13">
        <f t="shared" si="839"/>
        <v>8.2444762009453676</v>
      </c>
      <c r="AD1047" s="13">
        <f t="shared" si="840"/>
        <v>10.717819061228976</v>
      </c>
      <c r="AE1047" s="13">
        <f t="shared" si="841"/>
        <v>0</v>
      </c>
      <c r="AF1047" s="13">
        <f t="shared" si="842"/>
        <v>0</v>
      </c>
      <c r="AG1047" s="13">
        <f t="shared" si="843"/>
        <v>14.8291993997705</v>
      </c>
      <c r="AH1047" s="13">
        <f t="shared" si="844"/>
        <v>24.36225615676582</v>
      </c>
      <c r="AI1047" s="29">
        <f t="shared" si="845"/>
        <v>2.9658398799541001</v>
      </c>
      <c r="AJ1047" s="29">
        <f t="shared" si="846"/>
        <v>6.5955809607562941</v>
      </c>
      <c r="AK1047" s="29">
        <f t="shared" si="847"/>
        <v>0</v>
      </c>
      <c r="AL1047" s="29">
        <f t="shared" si="848"/>
        <v>3.4424927178038658</v>
      </c>
      <c r="AM1047" s="29">
        <f t="shared" si="849"/>
        <v>0.98933714411344398</v>
      </c>
      <c r="AN1047" s="29">
        <f t="shared" si="850"/>
        <v>5.5775040669300484</v>
      </c>
      <c r="AO1047" s="13">
        <v>1132.9000000000001</v>
      </c>
      <c r="AP1047" s="13">
        <v>363.88</v>
      </c>
      <c r="AQ1047" s="13">
        <v>43.03</v>
      </c>
      <c r="AR1047" s="13">
        <v>1539.82</v>
      </c>
      <c r="AS1047" s="41">
        <v>41</v>
      </c>
      <c r="AT1047" s="41">
        <v>113</v>
      </c>
      <c r="AU1047" s="41">
        <v>71</v>
      </c>
      <c r="AV1047" s="41">
        <v>53</v>
      </c>
      <c r="AW1047" s="41">
        <v>46</v>
      </c>
      <c r="AX1047" s="13">
        <f t="shared" si="851"/>
        <v>1.5975893286228262</v>
      </c>
      <c r="AY1047" s="13">
        <f t="shared" si="852"/>
        <v>4.4031120520580327</v>
      </c>
      <c r="AZ1047" s="13">
        <f t="shared" si="853"/>
        <v>2.7665571300541627</v>
      </c>
      <c r="BA1047" s="13">
        <f t="shared" si="854"/>
        <v>2.0651764491953606</v>
      </c>
      <c r="BB1047" s="13">
        <f t="shared" si="855"/>
        <v>1.7924172955280488</v>
      </c>
      <c r="BC1047" s="13">
        <f t="shared" si="856"/>
        <v>14.340506329113925</v>
      </c>
      <c r="BD1047" s="13">
        <f t="shared" si="857"/>
        <v>0.54468354430379751</v>
      </c>
      <c r="BE1047" s="13">
        <f t="shared" si="858"/>
        <v>4.6060759493670886</v>
      </c>
      <c r="BF1047" s="10">
        <v>56</v>
      </c>
      <c r="BG1047" s="10">
        <v>40</v>
      </c>
      <c r="BH1047" s="10">
        <v>0</v>
      </c>
      <c r="BI1047" s="10">
        <v>96</v>
      </c>
      <c r="BJ1047" s="10">
        <v>65</v>
      </c>
      <c r="BK1047" s="10">
        <v>6</v>
      </c>
      <c r="BL1047" s="10">
        <v>4</v>
      </c>
      <c r="BM1047" s="10">
        <v>75</v>
      </c>
      <c r="BN1047" s="39">
        <v>35.607999999999997</v>
      </c>
      <c r="BO1047" s="39">
        <v>46.249000000000002</v>
      </c>
      <c r="BP1047" s="13">
        <v>22.193999999999999</v>
      </c>
      <c r="BQ1047" s="13">
        <v>12.952</v>
      </c>
      <c r="BR1047" s="13">
        <v>0.23</v>
      </c>
      <c r="BS1047" s="13">
        <v>-0.54200000000000004</v>
      </c>
      <c r="BT1047" s="13">
        <v>-1.4119999999999999</v>
      </c>
      <c r="BU1047" s="39">
        <v>33.421999999999997</v>
      </c>
      <c r="BV1047" s="39">
        <v>43.411000000000001</v>
      </c>
      <c r="BW1047" s="13">
        <v>2.242</v>
      </c>
      <c r="BX1047" s="13">
        <v>-0.13300000000000001</v>
      </c>
      <c r="BY1047" s="13">
        <v>2.048</v>
      </c>
      <c r="BZ1047" s="13">
        <v>-1.9710000000000001</v>
      </c>
      <c r="CA1047" s="39">
        <v>2.1850000000000001</v>
      </c>
      <c r="CB1047" s="39">
        <v>2.8380000000000001</v>
      </c>
      <c r="CC1047" s="16">
        <v>21</v>
      </c>
      <c r="CD1047" s="12">
        <v>2233302</v>
      </c>
      <c r="CE1047" s="73">
        <f t="shared" si="859"/>
        <v>2318110.936708861</v>
      </c>
      <c r="CF1047" s="13">
        <v>38.5</v>
      </c>
      <c r="CG1047" s="13">
        <v>29.3</v>
      </c>
      <c r="CH1047" s="13">
        <v>-8.9</v>
      </c>
      <c r="CI1047" s="17">
        <v>3.4</v>
      </c>
      <c r="CJ1047" s="13">
        <f t="shared" si="862"/>
        <v>3.4930549847949366</v>
      </c>
      <c r="CK1047" s="17">
        <v>-0.1</v>
      </c>
      <c r="CL1047" s="13">
        <f t="shared" si="863"/>
        <v>-0.10273691131749815</v>
      </c>
      <c r="CM1047" s="13">
        <v>3.3</v>
      </c>
      <c r="CN1047" s="10" t="s">
        <v>2220</v>
      </c>
      <c r="CO1047" s="10" t="s">
        <v>2221</v>
      </c>
      <c r="CP1047" s="10">
        <v>0</v>
      </c>
      <c r="CQ1047" s="10" t="s">
        <v>2222</v>
      </c>
      <c r="CR1047" s="10">
        <v>76</v>
      </c>
      <c r="CS1047" s="10">
        <v>224</v>
      </c>
      <c r="CT1047" s="10">
        <v>15</v>
      </c>
      <c r="CU1047" s="10" t="s">
        <v>3402</v>
      </c>
      <c r="CV1047" s="10" t="s">
        <v>2382</v>
      </c>
      <c r="CW1047" s="10">
        <v>1</v>
      </c>
      <c r="CX1047" s="10">
        <v>0</v>
      </c>
      <c r="CY1047" s="10">
        <v>0</v>
      </c>
      <c r="CZ1047" s="79"/>
      <c r="DA1047" s="10">
        <v>2</v>
      </c>
    </row>
    <row r="1048" spans="1:105" ht="12.75" customHeight="1" x14ac:dyDescent="0.2">
      <c r="A1048" s="44" t="s">
        <v>2372</v>
      </c>
      <c r="B1048" s="43" t="s">
        <v>953</v>
      </c>
      <c r="C1048" s="43" t="s">
        <v>966</v>
      </c>
      <c r="D1048" s="42" t="s">
        <v>966</v>
      </c>
      <c r="E1048" s="42" t="str">
        <f t="shared" ref="E1048:E1083" si="864">CONCATENATE(RIGHT(F1048,LEN(F1048)-SEARCH(" ",F1048)), ", ", LEFT(F1048, SEARCH(" ", F1048)))</f>
        <v xml:space="preserve">Zubrus, Dainius </v>
      </c>
      <c r="F1048" s="42" t="s">
        <v>2809</v>
      </c>
      <c r="G1048" s="45" t="s">
        <v>2378</v>
      </c>
      <c r="H1048" s="43">
        <v>82</v>
      </c>
      <c r="I1048" s="64">
        <v>13</v>
      </c>
      <c r="J1048" s="64">
        <v>25</v>
      </c>
      <c r="K1048" s="64">
        <v>38</v>
      </c>
      <c r="L1048" s="43">
        <v>2</v>
      </c>
      <c r="M1048">
        <v>38</v>
      </c>
      <c r="N1048">
        <v>128</v>
      </c>
      <c r="O1048" s="4">
        <f t="shared" ref="O1048:O1095" si="865">IF(N1048=0,0,I1048/N1048)</f>
        <v>0.1015625</v>
      </c>
      <c r="Q1048">
        <v>2</v>
      </c>
      <c r="R1048">
        <v>0</v>
      </c>
      <c r="S1048">
        <v>80</v>
      </c>
      <c r="T1048">
        <v>64</v>
      </c>
      <c r="U1048" s="4">
        <f t="shared" ref="U1048:U1095" si="866">IF(S1048+T1048=0,0,S1048/(S1048+T1048))</f>
        <v>0.55555555555555558</v>
      </c>
      <c r="V1048">
        <v>3.3</v>
      </c>
      <c r="W1048">
        <v>4</v>
      </c>
      <c r="X1048">
        <v>4</v>
      </c>
      <c r="Y1048">
        <v>0</v>
      </c>
      <c r="Z1048">
        <v>0</v>
      </c>
      <c r="AA1048">
        <v>9</v>
      </c>
      <c r="AB1048">
        <v>21</v>
      </c>
      <c r="AC1048" s="9">
        <f t="shared" si="839"/>
        <v>6.098593935287143</v>
      </c>
      <c r="AD1048" s="9">
        <f t="shared" si="840"/>
        <v>6.098593935287143</v>
      </c>
      <c r="AE1048" s="9">
        <f t="shared" si="841"/>
        <v>0</v>
      </c>
      <c r="AF1048" s="9">
        <f t="shared" si="842"/>
        <v>0</v>
      </c>
      <c r="AG1048" s="9">
        <f t="shared" si="843"/>
        <v>9.9867459852664666</v>
      </c>
      <c r="AH1048" s="9">
        <f t="shared" si="844"/>
        <v>23.302407298955092</v>
      </c>
      <c r="AI1048" s="58">
        <f t="shared" si="845"/>
        <v>2.4412045741762474</v>
      </c>
      <c r="AJ1048" s="58">
        <f t="shared" si="846"/>
        <v>4.5739454514653568</v>
      </c>
      <c r="AK1048" s="58">
        <f t="shared" si="847"/>
        <v>0</v>
      </c>
      <c r="AL1048" s="58">
        <f t="shared" si="848"/>
        <v>2.1637949634744009</v>
      </c>
      <c r="AM1048" s="58">
        <f t="shared" si="849"/>
        <v>0.91478909029307143</v>
      </c>
      <c r="AN1048" s="58">
        <f t="shared" si="850"/>
        <v>0</v>
      </c>
      <c r="AO1048" s="56">
        <v>1081.4333333333334</v>
      </c>
      <c r="AP1048" s="56">
        <v>196.76666666666665</v>
      </c>
      <c r="AQ1048" s="56">
        <v>8.8166666666666664</v>
      </c>
      <c r="AR1048" s="57">
        <f>SUM(AO1048:AQ1048)</f>
        <v>1287.0166666666667</v>
      </c>
      <c r="AS1048">
        <v>17</v>
      </c>
      <c r="AT1048">
        <v>77</v>
      </c>
      <c r="AU1048">
        <v>53</v>
      </c>
      <c r="AV1048">
        <v>21</v>
      </c>
      <c r="AW1048">
        <v>35</v>
      </c>
      <c r="AX1048" s="9">
        <f t="shared" si="851"/>
        <v>0.79253052926017531</v>
      </c>
      <c r="AY1048" s="9">
        <f t="shared" si="852"/>
        <v>3.5896971031196174</v>
      </c>
      <c r="AZ1048" s="9">
        <f t="shared" si="853"/>
        <v>2.4708304735758406</v>
      </c>
      <c r="BA1048" s="9">
        <f t="shared" si="854"/>
        <v>0.97900830085080481</v>
      </c>
      <c r="BB1048" s="9">
        <f t="shared" si="855"/>
        <v>1.631680501418008</v>
      </c>
      <c r="BC1048" s="33">
        <f t="shared" si="856"/>
        <v>13.188211382113822</v>
      </c>
      <c r="BD1048" s="33">
        <f t="shared" si="857"/>
        <v>0.10752032520325203</v>
      </c>
      <c r="BE1048" s="33">
        <f t="shared" si="858"/>
        <v>2.3995934959349592</v>
      </c>
      <c r="BF1048" s="42">
        <f>BI1048-BG1048-BH1048</f>
        <v>44</v>
      </c>
      <c r="BG1048" s="43">
        <v>15</v>
      </c>
      <c r="BH1048" s="43">
        <v>0</v>
      </c>
      <c r="BI1048" s="43">
        <v>59</v>
      </c>
      <c r="BJ1048" s="42">
        <f>BM1048-BK1048-BL1048</f>
        <v>39</v>
      </c>
      <c r="BK1048" s="43">
        <v>3</v>
      </c>
      <c r="BL1048" s="43">
        <v>0</v>
      </c>
      <c r="BM1048" s="43">
        <v>42</v>
      </c>
      <c r="BN1048" s="34">
        <f t="shared" ref="BN1048:BN1083" si="867">BU1048+CA1048</f>
        <v>28.06225734885841</v>
      </c>
      <c r="BO1048" s="34">
        <f t="shared" ref="BO1048:BO1083" si="868">BN1048/AR1048*2000</f>
        <v>43.60822680181569</v>
      </c>
      <c r="BP1048" s="33">
        <v>14.89169277487475</v>
      </c>
      <c r="BQ1048" s="33">
        <v>1.6107211803745951</v>
      </c>
      <c r="BR1048" s="33">
        <v>0.52224457023384285</v>
      </c>
      <c r="BS1048" s="33">
        <v>-0.13060822051619039</v>
      </c>
      <c r="BT1048" s="33">
        <v>-0.88897570104573931</v>
      </c>
      <c r="BU1048" s="9">
        <f t="shared" ref="BU1048:BU1083" si="869">SUM(BP1048:BT1048)</f>
        <v>16.005074603921255</v>
      </c>
      <c r="BV1048" s="34">
        <f t="shared" ref="BV1048:BV1083" si="870">BU1048/AR1048*2000</f>
        <v>24.871588719008439</v>
      </c>
      <c r="BW1048" s="33">
        <v>9.9035889864305418</v>
      </c>
      <c r="BX1048" s="33">
        <v>0.20054183379065568</v>
      </c>
      <c r="BY1048" s="33">
        <v>0.93933178670445006</v>
      </c>
      <c r="BZ1048" s="33">
        <v>1.0137201380115066</v>
      </c>
      <c r="CA1048" s="9">
        <f t="shared" ref="CA1048:CA1083" si="871">SUM(BW1048:BZ1048)</f>
        <v>12.057182744937155</v>
      </c>
      <c r="CB1048" s="34">
        <f t="shared" ref="CB1048:CB1083" si="872">CA1048/AR1048*2000</f>
        <v>18.73663808280725</v>
      </c>
      <c r="CC1048" s="47">
        <v>64.037871999999993</v>
      </c>
      <c r="CD1048">
        <v>2859130</v>
      </c>
      <c r="CE1048" s="68">
        <f t="shared" si="859"/>
        <v>2859130</v>
      </c>
      <c r="CF1048" s="62">
        <v>28.6</v>
      </c>
      <c r="CG1048" s="62">
        <v>24.3</v>
      </c>
      <c r="CH1048" s="62">
        <v>1.5</v>
      </c>
      <c r="CI1048" s="62">
        <v>0.9</v>
      </c>
      <c r="CJ1048" s="63">
        <f t="shared" si="862"/>
        <v>1.2059493501272949</v>
      </c>
      <c r="CK1048" s="62">
        <v>2.5</v>
      </c>
      <c r="CL1048" s="63">
        <f t="shared" si="863"/>
        <v>3.3498593059091517</v>
      </c>
      <c r="CM1048" s="62">
        <v>3.2</v>
      </c>
      <c r="CN1048" t="s">
        <v>1835</v>
      </c>
      <c r="CO1048" t="s">
        <v>2221</v>
      </c>
      <c r="CQ1048" t="s">
        <v>2222</v>
      </c>
      <c r="CR1048">
        <v>77</v>
      </c>
      <c r="CS1048">
        <v>225</v>
      </c>
      <c r="CT1048">
        <v>16</v>
      </c>
      <c r="CU1048" t="s">
        <v>3402</v>
      </c>
      <c r="CZ1048" s="72">
        <v>3400000</v>
      </c>
      <c r="DA1048">
        <v>0</v>
      </c>
    </row>
    <row r="1049" spans="1:105" ht="12.75" customHeight="1" x14ac:dyDescent="0.2">
      <c r="A1049" s="38" t="s">
        <v>2452</v>
      </c>
      <c r="B1049" t="s">
        <v>966</v>
      </c>
      <c r="C1049" t="s">
        <v>966</v>
      </c>
      <c r="D1049" s="82" t="s">
        <v>966</v>
      </c>
      <c r="E1049" t="str">
        <f t="shared" si="864"/>
        <v xml:space="preserve">Clarkson, David </v>
      </c>
      <c r="F1049" t="s">
        <v>2563</v>
      </c>
      <c r="G1049" t="s">
        <v>1528</v>
      </c>
      <c r="H1049">
        <v>7</v>
      </c>
      <c r="I1049">
        <v>3</v>
      </c>
      <c r="J1049">
        <v>1</v>
      </c>
      <c r="K1049">
        <f>I1049+J1049</f>
        <v>4</v>
      </c>
      <c r="L1049">
        <v>-1</v>
      </c>
      <c r="M1049">
        <v>6</v>
      </c>
      <c r="N1049">
        <v>18</v>
      </c>
      <c r="O1049" s="4">
        <f t="shared" si="865"/>
        <v>0.16666666666666666</v>
      </c>
      <c r="P1049">
        <v>146</v>
      </c>
      <c r="Q1049">
        <v>1</v>
      </c>
      <c r="R1049">
        <v>0</v>
      </c>
      <c r="S1049">
        <v>0</v>
      </c>
      <c r="T1049">
        <v>1</v>
      </c>
      <c r="U1049" s="4">
        <f t="shared" si="866"/>
        <v>0</v>
      </c>
      <c r="V1049" s="40">
        <v>0.2</v>
      </c>
      <c r="W1049">
        <v>2</v>
      </c>
      <c r="X1049">
        <v>0</v>
      </c>
      <c r="Y1049">
        <v>0</v>
      </c>
      <c r="Z1049">
        <v>0</v>
      </c>
      <c r="AA1049">
        <f>I1049-W1049-Y1049</f>
        <v>1</v>
      </c>
      <c r="AB1049">
        <f>J1049-X1049-Z1049</f>
        <v>1</v>
      </c>
      <c r="AC1049" s="9">
        <f t="shared" si="839"/>
        <v>37.656903765690373</v>
      </c>
      <c r="AD1049" s="9">
        <f t="shared" si="840"/>
        <v>0</v>
      </c>
      <c r="AE1049" s="9">
        <f t="shared" si="841"/>
        <v>0</v>
      </c>
      <c r="AF1049" s="9">
        <f t="shared" si="842"/>
        <v>0</v>
      </c>
      <c r="AG1049" s="9">
        <f t="shared" si="843"/>
        <v>11.622276029055691</v>
      </c>
      <c r="AH1049" s="9">
        <f t="shared" si="844"/>
        <v>11.622276029055691</v>
      </c>
      <c r="AI1049" s="6">
        <f t="shared" si="845"/>
        <v>2.9055690072639226</v>
      </c>
      <c r="AJ1049" s="6">
        <f t="shared" si="846"/>
        <v>7.531380753138075</v>
      </c>
      <c r="AK1049" s="6">
        <f t="shared" si="847"/>
        <v>0</v>
      </c>
      <c r="AL1049" s="6">
        <f t="shared" si="848"/>
        <v>3.486682808716707</v>
      </c>
      <c r="AM1049" s="6">
        <f t="shared" si="849"/>
        <v>0</v>
      </c>
      <c r="AN1049" s="6">
        <f t="shared" si="850"/>
        <v>0</v>
      </c>
      <c r="AO1049" s="33">
        <v>103.25</v>
      </c>
      <c r="AP1049" s="33">
        <v>15.933333333333334</v>
      </c>
      <c r="AQ1049" s="33">
        <v>0</v>
      </c>
      <c r="AR1049" s="32">
        <v>119.18333333333334</v>
      </c>
      <c r="AS1049" s="40">
        <v>5</v>
      </c>
      <c r="AT1049" s="40">
        <v>23</v>
      </c>
      <c r="AU1049" s="40">
        <v>5</v>
      </c>
      <c r="AV1049" s="40">
        <v>2</v>
      </c>
      <c r="AW1049" s="40">
        <v>0</v>
      </c>
      <c r="AX1049" s="9">
        <f t="shared" si="851"/>
        <v>2.5171304712627602</v>
      </c>
      <c r="AY1049" s="9">
        <f t="shared" si="852"/>
        <v>11.578800167808698</v>
      </c>
      <c r="AZ1049" s="9">
        <f t="shared" si="853"/>
        <v>2.5171304712627602</v>
      </c>
      <c r="BA1049" s="9">
        <f t="shared" si="854"/>
        <v>1.0068521885051041</v>
      </c>
      <c r="BB1049" s="9">
        <f t="shared" si="855"/>
        <v>0</v>
      </c>
      <c r="BC1049" s="9">
        <f t="shared" si="856"/>
        <v>14.75</v>
      </c>
      <c r="BD1049" s="9">
        <f t="shared" si="857"/>
        <v>0</v>
      </c>
      <c r="BE1049" s="9">
        <f t="shared" si="858"/>
        <v>2.2761904761904761</v>
      </c>
      <c r="BF1049" s="3">
        <v>5</v>
      </c>
      <c r="BG1049" s="3">
        <v>2</v>
      </c>
      <c r="BH1049" s="3">
        <v>0</v>
      </c>
      <c r="BI1049" s="3">
        <v>7</v>
      </c>
      <c r="BJ1049" s="3">
        <v>6</v>
      </c>
      <c r="BK1049" s="3">
        <v>0</v>
      </c>
      <c r="BL1049" s="3">
        <v>0</v>
      </c>
      <c r="BM1049" s="3">
        <v>6</v>
      </c>
      <c r="BN1049" s="34">
        <f t="shared" si="867"/>
        <v>3.5304161748310308</v>
      </c>
      <c r="BO1049" s="34">
        <f t="shared" si="868"/>
        <v>59.243454199374028</v>
      </c>
      <c r="BP1049" s="34">
        <v>0.68229520451965031</v>
      </c>
      <c r="BQ1049" s="34">
        <v>3.1698163767522209</v>
      </c>
      <c r="BR1049" s="34">
        <v>-6.0005614831299313E-2</v>
      </c>
      <c r="BS1049" s="34">
        <v>0</v>
      </c>
      <c r="BT1049" s="34">
        <v>0</v>
      </c>
      <c r="BU1049" s="34">
        <f t="shared" si="869"/>
        <v>3.7921059664405719</v>
      </c>
      <c r="BV1049" s="34">
        <f t="shared" si="870"/>
        <v>63.634836522565877</v>
      </c>
      <c r="BW1049" s="34">
        <v>0.16878688125493649</v>
      </c>
      <c r="BX1049" s="34">
        <v>5.9893790720034923E-2</v>
      </c>
      <c r="BY1049" s="34">
        <v>0</v>
      </c>
      <c r="BZ1049" s="34">
        <v>-0.49037046358451242</v>
      </c>
      <c r="CA1049" s="34">
        <f t="shared" si="871"/>
        <v>-0.26168979160954098</v>
      </c>
      <c r="CB1049" s="34">
        <f t="shared" si="872"/>
        <v>-4.3913823231918494</v>
      </c>
      <c r="CE1049" s="68">
        <f t="shared" si="859"/>
        <v>165000</v>
      </c>
      <c r="CF1049" s="9">
        <v>3.2</v>
      </c>
      <c r="CG1049" s="9">
        <v>2.8</v>
      </c>
      <c r="CH1049" s="9">
        <v>-0.6</v>
      </c>
      <c r="CI1049" s="9">
        <v>0.2</v>
      </c>
      <c r="CJ1049" s="9">
        <f t="shared" si="862"/>
        <v>2.9604045886271124</v>
      </c>
      <c r="CK1049" s="9">
        <v>0.2</v>
      </c>
      <c r="CL1049" s="9">
        <f t="shared" si="863"/>
        <v>2.9604045886271124</v>
      </c>
      <c r="CM1049" s="9">
        <v>0.4</v>
      </c>
      <c r="CN1049" t="s">
        <v>1207</v>
      </c>
      <c r="CO1049" t="s">
        <v>3081</v>
      </c>
      <c r="CP1049" t="s">
        <v>2427</v>
      </c>
      <c r="CQ1049" t="s">
        <v>2400</v>
      </c>
      <c r="CR1049">
        <v>73</v>
      </c>
      <c r="CS1049">
        <v>205</v>
      </c>
      <c r="CU1049" t="s">
        <v>3401</v>
      </c>
      <c r="CV1049" t="s">
        <v>3090</v>
      </c>
      <c r="CW1049">
        <v>0</v>
      </c>
      <c r="CX1049">
        <v>0</v>
      </c>
      <c r="CY1049">
        <v>0</v>
      </c>
      <c r="CZ1049" s="70"/>
      <c r="DA1049">
        <v>0</v>
      </c>
    </row>
    <row r="1050" spans="1:105" ht="12.75" customHeight="1" x14ac:dyDescent="0.2">
      <c r="A1050" s="44" t="s">
        <v>2372</v>
      </c>
      <c r="B1050" s="43" t="s">
        <v>966</v>
      </c>
      <c r="C1050" s="43" t="s">
        <v>966</v>
      </c>
      <c r="D1050" s="82" t="s">
        <v>966</v>
      </c>
      <c r="E1050" s="42" t="str">
        <f t="shared" si="864"/>
        <v xml:space="preserve">Clarkson, David </v>
      </c>
      <c r="F1050" s="42" t="s">
        <v>2563</v>
      </c>
      <c r="G1050" s="45" t="s">
        <v>1528</v>
      </c>
      <c r="H1050" s="43">
        <v>81</v>
      </c>
      <c r="I1050" s="64">
        <v>9</v>
      </c>
      <c r="J1050" s="64">
        <v>13</v>
      </c>
      <c r="K1050" s="64">
        <v>22</v>
      </c>
      <c r="L1050" s="43">
        <v>1</v>
      </c>
      <c r="M1050">
        <v>183</v>
      </c>
      <c r="N1050">
        <v>151</v>
      </c>
      <c r="O1050" s="4">
        <f t="shared" si="865"/>
        <v>5.9602649006622516E-2</v>
      </c>
      <c r="Q1050">
        <v>1</v>
      </c>
      <c r="R1050">
        <v>0</v>
      </c>
      <c r="S1050">
        <v>6</v>
      </c>
      <c r="T1050">
        <v>9</v>
      </c>
      <c r="U1050" s="4">
        <f t="shared" si="866"/>
        <v>0.4</v>
      </c>
      <c r="V1050">
        <v>0.3</v>
      </c>
      <c r="W1050">
        <v>0</v>
      </c>
      <c r="X1050">
        <v>2</v>
      </c>
      <c r="Y1050">
        <v>0</v>
      </c>
      <c r="Z1050">
        <v>0</v>
      </c>
      <c r="AA1050">
        <v>9</v>
      </c>
      <c r="AB1050">
        <v>11</v>
      </c>
      <c r="AC1050" s="9">
        <f t="shared" si="839"/>
        <v>0</v>
      </c>
      <c r="AD1050" s="9">
        <f t="shared" si="840"/>
        <v>13.211009174311927</v>
      </c>
      <c r="AE1050" s="9">
        <f t="shared" si="841"/>
        <v>0</v>
      </c>
      <c r="AF1050" s="9">
        <f t="shared" si="842"/>
        <v>0</v>
      </c>
      <c r="AG1050" s="9">
        <f t="shared" si="843"/>
        <v>11.635005566129207</v>
      </c>
      <c r="AH1050" s="9">
        <f t="shared" si="844"/>
        <v>14.220562358602363</v>
      </c>
      <c r="AI1050" s="58">
        <f t="shared" si="845"/>
        <v>2.5209178726613279</v>
      </c>
      <c r="AJ1050" s="58">
        <f t="shared" si="846"/>
        <v>2.6422018348623855</v>
      </c>
      <c r="AK1050" s="58">
        <f t="shared" si="847"/>
        <v>0</v>
      </c>
      <c r="AL1050" s="58">
        <f t="shared" si="848"/>
        <v>2.3916400330376701</v>
      </c>
      <c r="AM1050" s="58">
        <f t="shared" si="849"/>
        <v>1.3211009174311927</v>
      </c>
      <c r="AN1050" s="58">
        <f t="shared" si="850"/>
        <v>0</v>
      </c>
      <c r="AO1050" s="56">
        <v>928.23333333333335</v>
      </c>
      <c r="AP1050" s="56">
        <v>45.416666666666664</v>
      </c>
      <c r="AQ1050" s="56">
        <v>0.91666666666666652</v>
      </c>
      <c r="AR1050" s="57">
        <f>SUM(AO1050:AQ1050)</f>
        <v>974.56666666666661</v>
      </c>
      <c r="AS1050">
        <v>12</v>
      </c>
      <c r="AT1050">
        <v>150</v>
      </c>
      <c r="AU1050">
        <v>61</v>
      </c>
      <c r="AV1050">
        <v>14</v>
      </c>
      <c r="AW1050">
        <v>13</v>
      </c>
      <c r="AX1050" s="9">
        <f t="shared" si="851"/>
        <v>0.73878988952354896</v>
      </c>
      <c r="AY1050" s="9">
        <f t="shared" si="852"/>
        <v>9.234873619044361</v>
      </c>
      <c r="AZ1050" s="9">
        <f t="shared" si="853"/>
        <v>3.7555152717447076</v>
      </c>
      <c r="BA1050" s="9">
        <f t="shared" si="854"/>
        <v>0.86192153777747382</v>
      </c>
      <c r="BB1050" s="9">
        <f t="shared" si="855"/>
        <v>0.80035571365051139</v>
      </c>
      <c r="BC1050" s="33">
        <f t="shared" si="856"/>
        <v>11.459670781893005</v>
      </c>
      <c r="BD1050" s="33">
        <f t="shared" si="857"/>
        <v>1.1316872427983538E-2</v>
      </c>
      <c r="BE1050" s="33">
        <f t="shared" si="858"/>
        <v>0.56069958847736623</v>
      </c>
      <c r="BF1050" s="42">
        <f>BI1050-BG1050-BH1050</f>
        <v>39</v>
      </c>
      <c r="BG1050" s="43">
        <v>2</v>
      </c>
      <c r="BH1050" s="43">
        <v>0</v>
      </c>
      <c r="BI1050" s="43">
        <v>41</v>
      </c>
      <c r="BJ1050" s="42">
        <f>BM1050-BK1050-BL1050</f>
        <v>37</v>
      </c>
      <c r="BK1050" s="43">
        <v>1</v>
      </c>
      <c r="BL1050" s="43">
        <v>0</v>
      </c>
      <c r="BM1050" s="43">
        <v>38</v>
      </c>
      <c r="BN1050" s="34">
        <f t="shared" si="867"/>
        <v>8.9241827236271263</v>
      </c>
      <c r="BO1050" s="34">
        <f t="shared" si="868"/>
        <v>18.314155467990133</v>
      </c>
      <c r="BP1050" s="33">
        <v>8.7497927965014028</v>
      </c>
      <c r="BQ1050" s="33">
        <v>-0.4551497405663531</v>
      </c>
      <c r="BR1050" s="33">
        <v>6.5685430796388768</v>
      </c>
      <c r="BS1050" s="33">
        <v>-1.3579304590530191E-2</v>
      </c>
      <c r="BT1050" s="33">
        <v>0</v>
      </c>
      <c r="BU1050" s="9">
        <f t="shared" si="869"/>
        <v>14.849606830983396</v>
      </c>
      <c r="BV1050" s="34">
        <f t="shared" si="870"/>
        <v>30.474276083695447</v>
      </c>
      <c r="BW1050" s="33">
        <v>7.2850376905901273</v>
      </c>
      <c r="BX1050" s="33">
        <v>-1.6873228090415544E-2</v>
      </c>
      <c r="BY1050" s="33">
        <v>9.7662095025982498E-2</v>
      </c>
      <c r="BZ1050" s="33">
        <v>-13.291250664881964</v>
      </c>
      <c r="CA1050" s="9">
        <f t="shared" si="871"/>
        <v>-5.9254241073562701</v>
      </c>
      <c r="CB1050" s="34">
        <f t="shared" si="872"/>
        <v>-12.160120615705313</v>
      </c>
      <c r="CC1050" s="47">
        <v>45.079430000000002</v>
      </c>
      <c r="CD1050">
        <v>693691</v>
      </c>
      <c r="CE1050" s="68">
        <f t="shared" si="859"/>
        <v>702255.08641975303</v>
      </c>
      <c r="CF1050" s="62">
        <v>23.6</v>
      </c>
      <c r="CG1050" s="62">
        <v>22.5</v>
      </c>
      <c r="CH1050" s="62">
        <v>-1.2</v>
      </c>
      <c r="CI1050" s="62">
        <v>-2.4</v>
      </c>
      <c r="CJ1050" s="63">
        <f t="shared" si="862"/>
        <v>-4.7017337643255948</v>
      </c>
      <c r="CK1050" s="62">
        <v>2</v>
      </c>
      <c r="CL1050" s="63">
        <f t="shared" si="863"/>
        <v>3.9181114702713291</v>
      </c>
      <c r="CM1050" s="62">
        <v>-0.4</v>
      </c>
      <c r="CN1050" t="s">
        <v>1865</v>
      </c>
      <c r="CO1050" t="s">
        <v>3081</v>
      </c>
      <c r="CP1050" t="s">
        <v>2427</v>
      </c>
      <c r="CQ1050" t="s">
        <v>2400</v>
      </c>
      <c r="CR1050">
        <v>73</v>
      </c>
      <c r="CS1050">
        <v>200</v>
      </c>
      <c r="CT1050">
        <v>23</v>
      </c>
      <c r="CU1050" t="s">
        <v>3401</v>
      </c>
      <c r="CV1050" t="s">
        <v>3090</v>
      </c>
      <c r="CZ1050" s="72">
        <v>800000</v>
      </c>
      <c r="DA1050">
        <v>0</v>
      </c>
    </row>
    <row r="1051" spans="1:105" ht="12.75" customHeight="1" x14ac:dyDescent="0.2">
      <c r="A1051" s="38" t="s">
        <v>2452</v>
      </c>
      <c r="B1051" t="s">
        <v>966</v>
      </c>
      <c r="C1051" t="s">
        <v>966</v>
      </c>
      <c r="D1051" t="s">
        <v>966</v>
      </c>
      <c r="E1051" t="str">
        <f t="shared" si="864"/>
        <v xml:space="preserve">Langenbrunner, Jamie </v>
      </c>
      <c r="F1051" t="s">
        <v>274</v>
      </c>
      <c r="G1051" t="s">
        <v>1528</v>
      </c>
      <c r="H1051">
        <v>82</v>
      </c>
      <c r="I1051">
        <v>23</v>
      </c>
      <c r="J1051">
        <v>37</v>
      </c>
      <c r="K1051">
        <f>I1051+J1051</f>
        <v>60</v>
      </c>
      <c r="L1051">
        <v>-10</v>
      </c>
      <c r="M1051">
        <v>64</v>
      </c>
      <c r="N1051">
        <v>243</v>
      </c>
      <c r="O1051" s="4">
        <f t="shared" si="865"/>
        <v>9.4650205761316872E-2</v>
      </c>
      <c r="P1051">
        <v>1826</v>
      </c>
      <c r="Q1051">
        <v>7</v>
      </c>
      <c r="R1051">
        <v>0</v>
      </c>
      <c r="S1051">
        <v>8</v>
      </c>
      <c r="T1051">
        <v>15</v>
      </c>
      <c r="U1051" s="4">
        <f t="shared" si="866"/>
        <v>0.34782608695652173</v>
      </c>
      <c r="V1051" s="40">
        <v>0.5</v>
      </c>
      <c r="W1051">
        <v>12</v>
      </c>
      <c r="X1051">
        <v>10</v>
      </c>
      <c r="Y1051">
        <v>0</v>
      </c>
      <c r="Z1051">
        <v>0</v>
      </c>
      <c r="AA1051">
        <f>I1051-W1051-Y1051</f>
        <v>11</v>
      </c>
      <c r="AB1051">
        <f>J1051-X1051-Z1051</f>
        <v>27</v>
      </c>
      <c r="AC1051" s="9">
        <f t="shared" si="839"/>
        <v>10.377131876050925</v>
      </c>
      <c r="AD1051" s="9">
        <f t="shared" si="840"/>
        <v>8.6476098967091044</v>
      </c>
      <c r="AE1051" s="9">
        <f t="shared" si="841"/>
        <v>0</v>
      </c>
      <c r="AF1051" s="9">
        <f t="shared" si="842"/>
        <v>0</v>
      </c>
      <c r="AG1051" s="9">
        <f t="shared" si="843"/>
        <v>11.71822983709885</v>
      </c>
      <c r="AH1051" s="9">
        <f t="shared" si="844"/>
        <v>28.762927781969907</v>
      </c>
      <c r="AI1051" s="6">
        <f t="shared" si="845"/>
        <v>2.5034400106529362</v>
      </c>
      <c r="AJ1051" s="6">
        <f t="shared" si="846"/>
        <v>6.745135719433101</v>
      </c>
      <c r="AK1051" s="6">
        <f t="shared" si="847"/>
        <v>1.2418075198344254</v>
      </c>
      <c r="AL1051" s="6">
        <f t="shared" si="848"/>
        <v>2.556704691730658</v>
      </c>
      <c r="AM1051" s="6">
        <f t="shared" si="849"/>
        <v>1.2106653855392746</v>
      </c>
      <c r="AN1051" s="6">
        <f t="shared" si="850"/>
        <v>2.4836150396688508</v>
      </c>
      <c r="AO1051" s="32">
        <v>1126.45</v>
      </c>
      <c r="AP1051" s="32">
        <v>346.91666666666669</v>
      </c>
      <c r="AQ1051" s="32">
        <v>48.316666666666677</v>
      </c>
      <c r="AR1051" s="32">
        <v>1521.6833333333334</v>
      </c>
      <c r="AS1051" s="40">
        <v>18</v>
      </c>
      <c r="AT1051" s="40">
        <v>80</v>
      </c>
      <c r="AU1051" s="40">
        <v>104</v>
      </c>
      <c r="AV1051" s="40">
        <v>58</v>
      </c>
      <c r="AW1051" s="40">
        <v>52</v>
      </c>
      <c r="AX1051" s="9">
        <f t="shared" si="851"/>
        <v>0.70974030952563494</v>
      </c>
      <c r="AY1051" s="9">
        <f t="shared" si="852"/>
        <v>3.1544013756694889</v>
      </c>
      <c r="AZ1051" s="9">
        <f t="shared" si="853"/>
        <v>4.1007217883703353</v>
      </c>
      <c r="BA1051" s="9">
        <f t="shared" si="854"/>
        <v>2.2869409973603791</v>
      </c>
      <c r="BB1051" s="9">
        <f t="shared" si="855"/>
        <v>2.0503608941851676</v>
      </c>
      <c r="BC1051" s="9">
        <f t="shared" si="856"/>
        <v>13.737195121951221</v>
      </c>
      <c r="BD1051" s="9">
        <f t="shared" si="857"/>
        <v>0.58922764227642288</v>
      </c>
      <c r="BE1051" s="9">
        <f t="shared" si="858"/>
        <v>4.2306910569105689</v>
      </c>
      <c r="BF1051" s="3">
        <v>47</v>
      </c>
      <c r="BG1051" s="3">
        <v>39</v>
      </c>
      <c r="BH1051" s="3">
        <v>1</v>
      </c>
      <c r="BI1051" s="3">
        <v>87</v>
      </c>
      <c r="BJ1051" s="3">
        <v>48</v>
      </c>
      <c r="BK1051" s="3">
        <v>7</v>
      </c>
      <c r="BL1051" s="3">
        <v>2</v>
      </c>
      <c r="BM1051" s="3">
        <v>57</v>
      </c>
      <c r="BN1051" s="34">
        <f t="shared" si="867"/>
        <v>58.602373398865439</v>
      </c>
      <c r="BO1051" s="34">
        <f t="shared" si="868"/>
        <v>77.023086361199248</v>
      </c>
      <c r="BP1051" s="34">
        <v>22.534429015361841</v>
      </c>
      <c r="BQ1051" s="34">
        <v>14.277136903375217</v>
      </c>
      <c r="BR1051" s="34">
        <v>-0.76612678502481601</v>
      </c>
      <c r="BS1051" s="34">
        <v>-0.93026305937787868</v>
      </c>
      <c r="BT1051" s="34">
        <v>9.4859124742716077</v>
      </c>
      <c r="BU1051" s="34">
        <f t="shared" si="869"/>
        <v>44.601088548605972</v>
      </c>
      <c r="BV1051" s="34">
        <f t="shared" si="870"/>
        <v>58.620722947533068</v>
      </c>
      <c r="BW1051" s="34">
        <v>6.5982368874110264</v>
      </c>
      <c r="BX1051" s="34">
        <v>-0.28262707400832715</v>
      </c>
      <c r="BY1051" s="34">
        <v>3.6467868547031221</v>
      </c>
      <c r="BZ1051" s="34">
        <v>4.0388881821536433</v>
      </c>
      <c r="CA1051" s="34">
        <f t="shared" si="871"/>
        <v>14.001284850259465</v>
      </c>
      <c r="CB1051" s="34">
        <f t="shared" si="872"/>
        <v>18.40236341366618</v>
      </c>
      <c r="CC1051" s="15">
        <v>52</v>
      </c>
      <c r="CD1051" s="7">
        <v>2753887</v>
      </c>
      <c r="CE1051" s="68">
        <f t="shared" si="859"/>
        <v>2753887.0000000005</v>
      </c>
      <c r="CF1051" s="9">
        <v>36.9</v>
      </c>
      <c r="CG1051" s="9">
        <v>29.8</v>
      </c>
      <c r="CH1051" s="9">
        <v>-3.3</v>
      </c>
      <c r="CI1051" s="9">
        <v>4.5999999999999996</v>
      </c>
      <c r="CJ1051" s="9">
        <f t="shared" si="862"/>
        <v>4.7993739946963432</v>
      </c>
      <c r="CK1051" s="9">
        <v>2.6</v>
      </c>
      <c r="CL1051" s="9">
        <f t="shared" si="863"/>
        <v>2.7126896491761943</v>
      </c>
      <c r="CM1051" s="9">
        <v>7.3</v>
      </c>
      <c r="CN1051" t="s">
        <v>2227</v>
      </c>
      <c r="CO1051" t="s">
        <v>2228</v>
      </c>
      <c r="CP1051" t="s">
        <v>2413</v>
      </c>
      <c r="CQ1051" t="s">
        <v>2414</v>
      </c>
      <c r="CR1051">
        <v>73</v>
      </c>
      <c r="CS1051">
        <v>200</v>
      </c>
      <c r="CT1051">
        <v>15</v>
      </c>
      <c r="CU1051" t="s">
        <v>3401</v>
      </c>
      <c r="CV1051" t="s">
        <v>2382</v>
      </c>
      <c r="CW1051">
        <v>5</v>
      </c>
      <c r="CX1051">
        <v>3</v>
      </c>
      <c r="CY1051">
        <v>1</v>
      </c>
      <c r="CZ1051" s="70"/>
      <c r="DA1051">
        <v>0</v>
      </c>
    </row>
    <row r="1052" spans="1:105" ht="12.75" customHeight="1" x14ac:dyDescent="0.2">
      <c r="A1052" s="44" t="s">
        <v>2372</v>
      </c>
      <c r="B1052" s="43" t="s">
        <v>966</v>
      </c>
      <c r="C1052" s="43" t="s">
        <v>966</v>
      </c>
      <c r="D1052" s="42" t="s">
        <v>966</v>
      </c>
      <c r="E1052" s="42" t="str">
        <f t="shared" si="864"/>
        <v xml:space="preserve">Langenbrunner, Jamie </v>
      </c>
      <c r="F1052" s="42" t="s">
        <v>274</v>
      </c>
      <c r="G1052" s="45" t="s">
        <v>1528</v>
      </c>
      <c r="H1052" s="43">
        <v>64</v>
      </c>
      <c r="I1052" s="64">
        <v>13</v>
      </c>
      <c r="J1052" s="64">
        <v>28</v>
      </c>
      <c r="K1052" s="64">
        <v>41</v>
      </c>
      <c r="L1052" s="43">
        <v>-1</v>
      </c>
      <c r="M1052">
        <v>30</v>
      </c>
      <c r="N1052">
        <v>152</v>
      </c>
      <c r="O1052" s="4">
        <f t="shared" si="865"/>
        <v>8.5526315789473686E-2</v>
      </c>
      <c r="Q1052">
        <v>2</v>
      </c>
      <c r="R1052">
        <v>0</v>
      </c>
      <c r="S1052">
        <v>10</v>
      </c>
      <c r="T1052">
        <v>8</v>
      </c>
      <c r="U1052" s="4">
        <f t="shared" si="866"/>
        <v>0.55555555555555558</v>
      </c>
      <c r="V1052">
        <v>0.5</v>
      </c>
      <c r="W1052">
        <v>5</v>
      </c>
      <c r="X1052">
        <v>11</v>
      </c>
      <c r="Y1052">
        <v>1</v>
      </c>
      <c r="Z1052">
        <v>1</v>
      </c>
      <c r="AA1052">
        <v>7</v>
      </c>
      <c r="AB1052">
        <v>16</v>
      </c>
      <c r="AC1052" s="9">
        <f t="shared" si="839"/>
        <v>7.1354951240783313</v>
      </c>
      <c r="AD1052" s="9">
        <f t="shared" si="840"/>
        <v>15.698089272972329</v>
      </c>
      <c r="AE1052" s="9">
        <f t="shared" si="841"/>
        <v>2.4848150193263385</v>
      </c>
      <c r="AF1052" s="9">
        <f t="shared" si="842"/>
        <v>2.4848150193263385</v>
      </c>
      <c r="AG1052" s="9">
        <f t="shared" si="843"/>
        <v>9.9976196143775287</v>
      </c>
      <c r="AH1052" s="9">
        <f t="shared" si="844"/>
        <v>22.851701975720065</v>
      </c>
      <c r="AI1052" s="58">
        <f t="shared" si="845"/>
        <v>2.2137586288978812</v>
      </c>
      <c r="AJ1052" s="58">
        <f t="shared" si="846"/>
        <v>6.8500753191151986</v>
      </c>
      <c r="AK1052" s="58">
        <f t="shared" si="847"/>
        <v>0.99392600773053541</v>
      </c>
      <c r="AL1052" s="58">
        <f t="shared" si="848"/>
        <v>2.2137586288978812</v>
      </c>
      <c r="AM1052" s="58">
        <f t="shared" si="849"/>
        <v>0.85625941488939983</v>
      </c>
      <c r="AN1052" s="58">
        <f t="shared" si="850"/>
        <v>5.9635560463832133</v>
      </c>
      <c r="AO1052" s="56">
        <v>840.2</v>
      </c>
      <c r="AP1052" s="56">
        <v>210.21666666666667</v>
      </c>
      <c r="AQ1052" s="56">
        <v>120.73333333333335</v>
      </c>
      <c r="AR1052" s="57">
        <f>SUM(AO1052:AQ1052)</f>
        <v>1171.1500000000001</v>
      </c>
      <c r="AS1052">
        <v>15</v>
      </c>
      <c r="AT1052">
        <v>58</v>
      </c>
      <c r="AU1052">
        <v>63</v>
      </c>
      <c r="AV1052">
        <v>26</v>
      </c>
      <c r="AW1052">
        <v>24</v>
      </c>
      <c r="AX1052" s="9">
        <f t="shared" si="851"/>
        <v>0.76847543013277542</v>
      </c>
      <c r="AY1052" s="9">
        <f t="shared" si="852"/>
        <v>2.9714383298467317</v>
      </c>
      <c r="AZ1052" s="9">
        <f t="shared" si="853"/>
        <v>3.2275968065576568</v>
      </c>
      <c r="BA1052" s="9">
        <f t="shared" si="854"/>
        <v>1.3320240788968107</v>
      </c>
      <c r="BB1052" s="9">
        <f t="shared" si="855"/>
        <v>1.2295606882124408</v>
      </c>
      <c r="BC1052" s="33">
        <f t="shared" si="856"/>
        <v>13.128125000000001</v>
      </c>
      <c r="BD1052" s="33">
        <f t="shared" si="857"/>
        <v>1.8864583333333336</v>
      </c>
      <c r="BE1052" s="33">
        <f t="shared" si="858"/>
        <v>3.2846354166666667</v>
      </c>
      <c r="BF1052" s="42">
        <f>BI1052-BG1052-BH1052</f>
        <v>31</v>
      </c>
      <c r="BG1052" s="43">
        <v>24</v>
      </c>
      <c r="BH1052" s="43">
        <v>2</v>
      </c>
      <c r="BI1052" s="43">
        <v>57</v>
      </c>
      <c r="BJ1052" s="42">
        <f>BM1052-BK1052-BL1052</f>
        <v>31</v>
      </c>
      <c r="BK1052" s="43">
        <v>3</v>
      </c>
      <c r="BL1052" s="43">
        <v>12</v>
      </c>
      <c r="BM1052" s="43">
        <v>46</v>
      </c>
      <c r="BN1052" s="34">
        <f t="shared" si="867"/>
        <v>43.428468257965513</v>
      </c>
      <c r="BO1052" s="34">
        <f t="shared" si="868"/>
        <v>74.163801832328062</v>
      </c>
      <c r="BP1052" s="33">
        <v>10.80719729054603</v>
      </c>
      <c r="BQ1052" s="33">
        <v>9.7282902757347056</v>
      </c>
      <c r="BR1052" s="33">
        <v>-2.2094797417650072</v>
      </c>
      <c r="BS1052" s="33">
        <v>1.9360838036266605</v>
      </c>
      <c r="BT1052" s="33">
        <v>7.8554227680254138</v>
      </c>
      <c r="BU1052" s="9">
        <f t="shared" si="869"/>
        <v>28.117514396167802</v>
      </c>
      <c r="BV1052" s="34">
        <f t="shared" si="870"/>
        <v>48.016931044132349</v>
      </c>
      <c r="BW1052" s="33">
        <v>7.4531341977164702</v>
      </c>
      <c r="BX1052" s="33">
        <v>0.46172860685343131</v>
      </c>
      <c r="BY1052" s="33">
        <v>4.8324721822223013</v>
      </c>
      <c r="BZ1052" s="33">
        <v>2.5636188750055084</v>
      </c>
      <c r="CA1052" s="9">
        <f t="shared" si="871"/>
        <v>15.310953861797712</v>
      </c>
      <c r="CB1052" s="34">
        <f t="shared" si="872"/>
        <v>26.146870788195724</v>
      </c>
      <c r="CC1052" s="47">
        <v>60.984520000000003</v>
      </c>
      <c r="CD1052">
        <v>2423522</v>
      </c>
      <c r="CE1052" s="68">
        <f t="shared" si="859"/>
        <v>3105137.5625</v>
      </c>
      <c r="CF1052" s="62">
        <v>25.8</v>
      </c>
      <c r="CG1052" s="62">
        <v>23.2</v>
      </c>
      <c r="CH1052" s="62">
        <v>-0.9</v>
      </c>
      <c r="CI1052" s="62">
        <v>3.1</v>
      </c>
      <c r="CJ1052" s="63">
        <f t="shared" si="862"/>
        <v>4.1275547566739892</v>
      </c>
      <c r="CK1052" s="62">
        <v>2</v>
      </c>
      <c r="CL1052" s="63">
        <f t="shared" si="863"/>
        <v>2.6629385526928964</v>
      </c>
      <c r="CM1052" s="62">
        <v>6</v>
      </c>
      <c r="CN1052" t="s">
        <v>1981</v>
      </c>
      <c r="CO1052" t="s">
        <v>2228</v>
      </c>
      <c r="CP1052" t="s">
        <v>2413</v>
      </c>
      <c r="CQ1052" t="s">
        <v>2414</v>
      </c>
      <c r="CR1052">
        <v>73</v>
      </c>
      <c r="CS1052">
        <v>205</v>
      </c>
      <c r="CT1052">
        <v>15</v>
      </c>
      <c r="CU1052" t="s">
        <v>3401</v>
      </c>
      <c r="CZ1052" s="72">
        <v>2800000</v>
      </c>
      <c r="DA1052">
        <v>0</v>
      </c>
    </row>
    <row r="1053" spans="1:105" ht="12.75" customHeight="1" x14ac:dyDescent="0.2">
      <c r="A1053" s="44" t="s">
        <v>2372</v>
      </c>
      <c r="B1053" s="43"/>
      <c r="C1053" s="43" t="s">
        <v>975</v>
      </c>
      <c r="D1053" s="42" t="s">
        <v>966</v>
      </c>
      <c r="E1053" s="42" t="str">
        <f t="shared" si="864"/>
        <v xml:space="preserve">Leach, Jay </v>
      </c>
      <c r="F1053" s="42" t="s">
        <v>286</v>
      </c>
      <c r="G1053" s="45" t="s">
        <v>2374</v>
      </c>
      <c r="H1053" s="43">
        <v>2</v>
      </c>
      <c r="I1053" s="64">
        <v>0</v>
      </c>
      <c r="J1053" s="64">
        <v>0</v>
      </c>
      <c r="K1053" s="64">
        <v>0</v>
      </c>
      <c r="L1053" s="43">
        <v>-1</v>
      </c>
      <c r="M1053">
        <v>0</v>
      </c>
      <c r="N1053">
        <v>0</v>
      </c>
      <c r="O1053" s="4">
        <f t="shared" si="865"/>
        <v>0</v>
      </c>
      <c r="Q1053">
        <v>0</v>
      </c>
      <c r="R1053">
        <v>0</v>
      </c>
      <c r="S1053">
        <v>0</v>
      </c>
      <c r="T1053">
        <v>0</v>
      </c>
      <c r="U1053" s="4">
        <f t="shared" si="866"/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s="9">
        <f t="shared" si="839"/>
        <v>0</v>
      </c>
      <c r="AD1053" s="9">
        <f t="shared" si="840"/>
        <v>0</v>
      </c>
      <c r="AE1053" s="9">
        <f t="shared" si="841"/>
        <v>0</v>
      </c>
      <c r="AF1053" s="9">
        <f t="shared" si="842"/>
        <v>0</v>
      </c>
      <c r="AG1053" s="9">
        <f t="shared" si="843"/>
        <v>0</v>
      </c>
      <c r="AH1053" s="9">
        <f t="shared" si="844"/>
        <v>0</v>
      </c>
      <c r="AI1053" s="58">
        <f t="shared" si="845"/>
        <v>0</v>
      </c>
      <c r="AJ1053" s="58">
        <f t="shared" si="846"/>
        <v>0</v>
      </c>
      <c r="AK1053" s="58">
        <f t="shared" si="847"/>
        <v>0</v>
      </c>
      <c r="AL1053" s="58">
        <f t="shared" si="848"/>
        <v>6.4981949458483763</v>
      </c>
      <c r="AM1053" s="58">
        <f t="shared" si="849"/>
        <v>0</v>
      </c>
      <c r="AN1053" s="58">
        <f t="shared" si="850"/>
        <v>0</v>
      </c>
      <c r="AO1053" s="56">
        <v>9.2333333333333325</v>
      </c>
      <c r="AP1053" s="56">
        <v>0</v>
      </c>
      <c r="AQ1053" s="56">
        <v>0</v>
      </c>
      <c r="AR1053" s="57">
        <f>SUM(AO1053:AQ1053)</f>
        <v>9.2333333333333325</v>
      </c>
      <c r="AS1053">
        <v>2</v>
      </c>
      <c r="AT1053">
        <v>1</v>
      </c>
      <c r="AU1053">
        <v>0</v>
      </c>
      <c r="AV1053">
        <v>0</v>
      </c>
      <c r="AW1053">
        <v>0</v>
      </c>
      <c r="AX1053" s="9">
        <f t="shared" si="851"/>
        <v>12.996389891696753</v>
      </c>
      <c r="AY1053" s="9">
        <f t="shared" si="852"/>
        <v>6.4981949458483763</v>
      </c>
      <c r="AZ1053" s="9">
        <f t="shared" si="853"/>
        <v>0</v>
      </c>
      <c r="BA1053" s="9">
        <f t="shared" si="854"/>
        <v>0</v>
      </c>
      <c r="BB1053" s="9">
        <f t="shared" si="855"/>
        <v>0</v>
      </c>
      <c r="BC1053" s="33">
        <f t="shared" si="856"/>
        <v>4.6166666666666663</v>
      </c>
      <c r="BD1053" s="33">
        <f t="shared" si="857"/>
        <v>0</v>
      </c>
      <c r="BE1053" s="33">
        <f t="shared" si="858"/>
        <v>0</v>
      </c>
      <c r="BF1053" s="42">
        <f>BI1053-BG1053-BH1053</f>
        <v>0</v>
      </c>
      <c r="BG1053" s="43">
        <v>0</v>
      </c>
      <c r="BH1053" s="43">
        <v>0</v>
      </c>
      <c r="BI1053" s="43">
        <v>0</v>
      </c>
      <c r="BJ1053" s="42">
        <f>BM1053-BK1053-BL1053</f>
        <v>1</v>
      </c>
      <c r="BK1053" s="43">
        <v>0</v>
      </c>
      <c r="BL1053" s="43">
        <v>0</v>
      </c>
      <c r="BM1053" s="43">
        <v>1</v>
      </c>
      <c r="BN1053" s="34">
        <f t="shared" si="867"/>
        <v>-0.54543056868678375</v>
      </c>
      <c r="BO1053" s="34">
        <f t="shared" si="868"/>
        <v>-118.14380549172212</v>
      </c>
      <c r="BP1053" s="33">
        <v>-7.144759273812458E-2</v>
      </c>
      <c r="BQ1053" s="33">
        <v>0</v>
      </c>
      <c r="BR1053" s="33">
        <v>-3.0116548197045945E-2</v>
      </c>
      <c r="BS1053" s="33">
        <v>0</v>
      </c>
      <c r="BT1053" s="33">
        <v>0</v>
      </c>
      <c r="BU1053" s="9">
        <f t="shared" si="869"/>
        <v>-0.10156414093517052</v>
      </c>
      <c r="BV1053" s="34">
        <f t="shared" si="870"/>
        <v>-21.999452910145241</v>
      </c>
      <c r="BW1053" s="33">
        <v>-0.61154163314904519</v>
      </c>
      <c r="BX1053" s="33">
        <v>0</v>
      </c>
      <c r="BY1053" s="33">
        <v>0</v>
      </c>
      <c r="BZ1053" s="33">
        <v>0.16767520539743203</v>
      </c>
      <c r="CA1053" s="9">
        <f t="shared" si="871"/>
        <v>-0.44386642775161317</v>
      </c>
      <c r="CB1053" s="34">
        <f t="shared" si="872"/>
        <v>-96.144352581576868</v>
      </c>
      <c r="CE1053" s="68">
        <f t="shared" si="859"/>
        <v>165000</v>
      </c>
      <c r="CF1053" s="62">
        <v>0.3</v>
      </c>
      <c r="CG1053" s="62">
        <v>0.4</v>
      </c>
      <c r="CH1053" s="62">
        <v>-0.9</v>
      </c>
      <c r="CI1053" s="62">
        <v>-0.1</v>
      </c>
      <c r="CJ1053" s="63">
        <f t="shared" si="862"/>
        <v>-21.660649819494587</v>
      </c>
      <c r="CK1053" s="62">
        <v>-0.2</v>
      </c>
      <c r="CL1053" s="63">
        <f t="shared" si="863"/>
        <v>-43.321299638989174</v>
      </c>
      <c r="CM1053" s="62">
        <v>-0.3</v>
      </c>
      <c r="CN1053" t="s">
        <v>2009</v>
      </c>
      <c r="CO1053" t="s">
        <v>65</v>
      </c>
      <c r="CP1053" t="s">
        <v>3131</v>
      </c>
      <c r="CQ1053" t="s">
        <v>2414</v>
      </c>
      <c r="CR1053">
        <v>76</v>
      </c>
      <c r="CS1053">
        <v>220</v>
      </c>
      <c r="CT1053">
        <v>38</v>
      </c>
      <c r="CU1053" t="s">
        <v>3402</v>
      </c>
      <c r="CZ1053" s="72">
        <v>525000</v>
      </c>
      <c r="DA1053">
        <v>0</v>
      </c>
    </row>
    <row r="1054" spans="1:105" ht="12.75" customHeight="1" x14ac:dyDescent="0.2">
      <c r="A1054" s="38" t="s">
        <v>2452</v>
      </c>
      <c r="B1054" t="s">
        <v>966</v>
      </c>
      <c r="C1054" t="s">
        <v>966</v>
      </c>
      <c r="D1054" s="82" t="s">
        <v>966</v>
      </c>
      <c r="E1054" t="str">
        <f t="shared" si="864"/>
        <v xml:space="preserve">Pandolfo, Jay </v>
      </c>
      <c r="F1054" t="s">
        <v>417</v>
      </c>
      <c r="G1054" t="s">
        <v>1540</v>
      </c>
      <c r="H1054">
        <v>82</v>
      </c>
      <c r="I1054">
        <v>13</v>
      </c>
      <c r="J1054">
        <v>14</v>
      </c>
      <c r="K1054">
        <f>I1054+J1054</f>
        <v>27</v>
      </c>
      <c r="L1054">
        <v>-5</v>
      </c>
      <c r="M1054">
        <v>8</v>
      </c>
      <c r="N1054">
        <v>109</v>
      </c>
      <c r="O1054" s="4">
        <f t="shared" si="865"/>
        <v>0.11926605504587157</v>
      </c>
      <c r="P1054">
        <v>2081</v>
      </c>
      <c r="Q1054">
        <v>1</v>
      </c>
      <c r="R1054">
        <v>0</v>
      </c>
      <c r="S1054">
        <v>1</v>
      </c>
      <c r="T1054">
        <v>15</v>
      </c>
      <c r="U1054" s="4">
        <f t="shared" si="866"/>
        <v>6.25E-2</v>
      </c>
      <c r="V1054" s="40">
        <v>0.3</v>
      </c>
      <c r="W1054">
        <v>0</v>
      </c>
      <c r="X1054">
        <v>0</v>
      </c>
      <c r="Y1054">
        <v>1</v>
      </c>
      <c r="Z1054">
        <v>1</v>
      </c>
      <c r="AA1054">
        <f>I1054-W1054-Y1054</f>
        <v>12</v>
      </c>
      <c r="AB1054">
        <f>J1054-X1054-Z1054</f>
        <v>13</v>
      </c>
      <c r="AC1054" s="9">
        <f t="shared" si="839"/>
        <v>0</v>
      </c>
      <c r="AD1054" s="9">
        <f t="shared" si="840"/>
        <v>0</v>
      </c>
      <c r="AE1054" s="9">
        <f t="shared" si="841"/>
        <v>1.1953778722273876</v>
      </c>
      <c r="AF1054" s="9">
        <f t="shared" si="842"/>
        <v>1.1953778722273876</v>
      </c>
      <c r="AG1054" s="9">
        <f t="shared" si="843"/>
        <v>11.451292246520875</v>
      </c>
      <c r="AH1054" s="9">
        <f t="shared" si="844"/>
        <v>12.405566600397615</v>
      </c>
      <c r="AI1054" s="6">
        <f t="shared" si="845"/>
        <v>1.3359840954274356</v>
      </c>
      <c r="AJ1054" s="6">
        <f t="shared" si="846"/>
        <v>0</v>
      </c>
      <c r="AK1054" s="6">
        <f t="shared" si="847"/>
        <v>0.47815114889095506</v>
      </c>
      <c r="AL1054" s="6">
        <f t="shared" si="848"/>
        <v>1.813121272365805</v>
      </c>
      <c r="AM1054" s="6">
        <f t="shared" si="849"/>
        <v>0</v>
      </c>
      <c r="AN1054" s="6">
        <f t="shared" si="850"/>
        <v>7.4113428078098025</v>
      </c>
      <c r="AO1054" s="32">
        <v>1257.5</v>
      </c>
      <c r="AP1054" s="32">
        <v>17.783333333333335</v>
      </c>
      <c r="AQ1054" s="32">
        <v>250.96666666666664</v>
      </c>
      <c r="AR1054" s="32">
        <v>1526.25</v>
      </c>
      <c r="AS1054" s="40">
        <v>65</v>
      </c>
      <c r="AT1054" s="40">
        <v>49</v>
      </c>
      <c r="AU1054" s="40">
        <v>52</v>
      </c>
      <c r="AV1054" s="40">
        <v>46</v>
      </c>
      <c r="AW1054" s="40">
        <v>47</v>
      </c>
      <c r="AX1054" s="9">
        <f t="shared" si="851"/>
        <v>2.5552825552825551</v>
      </c>
      <c r="AY1054" s="9">
        <f t="shared" si="852"/>
        <v>1.9262899262899265</v>
      </c>
      <c r="AZ1054" s="9">
        <f t="shared" si="853"/>
        <v>2.0442260442260443</v>
      </c>
      <c r="BA1054" s="9">
        <f t="shared" si="854"/>
        <v>1.8083538083538084</v>
      </c>
      <c r="BB1054" s="9">
        <f t="shared" si="855"/>
        <v>1.8476658476658476</v>
      </c>
      <c r="BC1054" s="9">
        <f t="shared" si="856"/>
        <v>15.335365853658537</v>
      </c>
      <c r="BD1054" s="9">
        <f t="shared" si="857"/>
        <v>3.0605691056910564</v>
      </c>
      <c r="BE1054" s="9">
        <f t="shared" si="858"/>
        <v>0.21686991869918701</v>
      </c>
      <c r="BF1054" s="3">
        <v>28</v>
      </c>
      <c r="BG1054" s="3">
        <v>0</v>
      </c>
      <c r="BH1054" s="3">
        <v>2</v>
      </c>
      <c r="BI1054" s="3">
        <v>30</v>
      </c>
      <c r="BJ1054" s="3">
        <v>38</v>
      </c>
      <c r="BK1054" s="3">
        <v>0</v>
      </c>
      <c r="BL1054" s="3">
        <v>31</v>
      </c>
      <c r="BM1054" s="3">
        <v>69</v>
      </c>
      <c r="BN1054" s="34">
        <f t="shared" si="867"/>
        <v>38.895156983475744</v>
      </c>
      <c r="BO1054" s="34">
        <f t="shared" si="868"/>
        <v>50.968264679411291</v>
      </c>
      <c r="BP1054" s="34">
        <v>6.5617904880605069</v>
      </c>
      <c r="BQ1054" s="34">
        <v>-0.96936461543607511</v>
      </c>
      <c r="BR1054" s="34">
        <v>-0.76842597932823875</v>
      </c>
      <c r="BS1054" s="34">
        <v>-1.5216182672961491</v>
      </c>
      <c r="BT1054" s="34">
        <v>0</v>
      </c>
      <c r="BU1054" s="34">
        <f t="shared" si="869"/>
        <v>3.3023816260000443</v>
      </c>
      <c r="BV1054" s="34">
        <f t="shared" si="870"/>
        <v>4.327445210155668</v>
      </c>
      <c r="BW1054" s="34">
        <v>13.594379956785223</v>
      </c>
      <c r="BX1054" s="34">
        <v>6.6847986086064098E-2</v>
      </c>
      <c r="BY1054" s="34">
        <v>6.4668078948073919</v>
      </c>
      <c r="BZ1054" s="34">
        <v>15.464739519797021</v>
      </c>
      <c r="CA1054" s="34">
        <f t="shared" si="871"/>
        <v>35.592775357475702</v>
      </c>
      <c r="CB1054" s="34">
        <f t="shared" si="872"/>
        <v>46.640819469255625</v>
      </c>
      <c r="CC1054" s="15">
        <v>64</v>
      </c>
      <c r="CD1054" s="7">
        <v>2126594</v>
      </c>
      <c r="CE1054" s="68">
        <f t="shared" si="859"/>
        <v>2126594</v>
      </c>
      <c r="CF1054" s="9">
        <v>22</v>
      </c>
      <c r="CG1054" s="9">
        <v>33.299999999999997</v>
      </c>
      <c r="CH1054" s="9">
        <v>-7.9</v>
      </c>
      <c r="CI1054" s="9">
        <v>-0.1</v>
      </c>
      <c r="CJ1054" s="9">
        <f t="shared" si="862"/>
        <v>-0.11142061281337048</v>
      </c>
      <c r="CK1054" s="9">
        <v>3.4</v>
      </c>
      <c r="CL1054" s="9">
        <f t="shared" si="863"/>
        <v>3.7883008356545957</v>
      </c>
      <c r="CM1054" s="9">
        <v>3.3</v>
      </c>
      <c r="CN1054" t="s">
        <v>1605</v>
      </c>
      <c r="CO1054" t="s">
        <v>1606</v>
      </c>
      <c r="CP1054" t="s">
        <v>2441</v>
      </c>
      <c r="CQ1054" t="s">
        <v>2414</v>
      </c>
      <c r="CR1054">
        <v>73</v>
      </c>
      <c r="CS1054">
        <v>190</v>
      </c>
      <c r="CT1054">
        <v>20</v>
      </c>
      <c r="CU1054" t="s">
        <v>3402</v>
      </c>
      <c r="CV1054" t="s">
        <v>2382</v>
      </c>
      <c r="CW1054">
        <v>0</v>
      </c>
      <c r="CX1054">
        <v>0</v>
      </c>
      <c r="CY1054">
        <v>0</v>
      </c>
      <c r="CZ1054" s="71"/>
      <c r="DA1054">
        <v>0</v>
      </c>
    </row>
    <row r="1055" spans="1:105" ht="12.75" customHeight="1" x14ac:dyDescent="0.2">
      <c r="A1055" s="44" t="s">
        <v>2372</v>
      </c>
      <c r="B1055" s="43" t="s">
        <v>966</v>
      </c>
      <c r="C1055" s="43" t="s">
        <v>966</v>
      </c>
      <c r="D1055" s="82" t="s">
        <v>966</v>
      </c>
      <c r="E1055" s="42" t="str">
        <f t="shared" si="864"/>
        <v xml:space="preserve">Pandolfo, Jay </v>
      </c>
      <c r="F1055" s="42" t="s">
        <v>417</v>
      </c>
      <c r="G1055" s="45" t="s">
        <v>1540</v>
      </c>
      <c r="H1055" s="43">
        <v>54</v>
      </c>
      <c r="I1055" s="64">
        <v>12</v>
      </c>
      <c r="J1055" s="64">
        <v>12</v>
      </c>
      <c r="K1055" s="64">
        <v>24</v>
      </c>
      <c r="L1055" s="43">
        <v>10</v>
      </c>
      <c r="M1055">
        <v>22</v>
      </c>
      <c r="N1055">
        <v>78</v>
      </c>
      <c r="O1055" s="4">
        <f t="shared" si="865"/>
        <v>0.15384615384615385</v>
      </c>
      <c r="Q1055">
        <v>1</v>
      </c>
      <c r="R1055">
        <v>0</v>
      </c>
      <c r="S1055">
        <v>3</v>
      </c>
      <c r="T1055">
        <v>4</v>
      </c>
      <c r="U1055" s="4">
        <f t="shared" si="866"/>
        <v>0.42857142857142855</v>
      </c>
      <c r="V1055">
        <v>0.2</v>
      </c>
      <c r="W1055">
        <v>0</v>
      </c>
      <c r="X1055">
        <v>0</v>
      </c>
      <c r="Y1055">
        <v>0</v>
      </c>
      <c r="Z1055">
        <v>0</v>
      </c>
      <c r="AA1055">
        <v>12</v>
      </c>
      <c r="AB1055">
        <v>12</v>
      </c>
      <c r="AC1055" s="9">
        <f t="shared" si="839"/>
        <v>0</v>
      </c>
      <c r="AD1055" s="9">
        <f t="shared" si="840"/>
        <v>0</v>
      </c>
      <c r="AE1055" s="9">
        <f t="shared" si="841"/>
        <v>0</v>
      </c>
      <c r="AF1055" s="9">
        <f t="shared" si="842"/>
        <v>0</v>
      </c>
      <c r="AG1055" s="9">
        <f t="shared" si="843"/>
        <v>19.287005826283011</v>
      </c>
      <c r="AH1055" s="9">
        <f t="shared" si="844"/>
        <v>19.287005826283011</v>
      </c>
      <c r="AI1055" s="58">
        <f t="shared" si="845"/>
        <v>2.250150679733018</v>
      </c>
      <c r="AJ1055" s="58">
        <f t="shared" si="846"/>
        <v>2.3984010659560293</v>
      </c>
      <c r="AK1055" s="58">
        <f t="shared" si="847"/>
        <v>0.742497679694751</v>
      </c>
      <c r="AL1055" s="58">
        <f t="shared" si="848"/>
        <v>1.6072504855235841</v>
      </c>
      <c r="AM1055" s="58">
        <f t="shared" si="849"/>
        <v>0</v>
      </c>
      <c r="AN1055" s="58">
        <f t="shared" si="850"/>
        <v>7.0537279571001337</v>
      </c>
      <c r="AO1055" s="56">
        <v>746.61666666666667</v>
      </c>
      <c r="AP1055" s="56">
        <v>25.016666666666666</v>
      </c>
      <c r="AQ1055" s="56">
        <v>161.61666666666667</v>
      </c>
      <c r="AR1055" s="57">
        <f>SUM(AO1055:AQ1055)</f>
        <v>933.25</v>
      </c>
      <c r="AS1055">
        <v>32</v>
      </c>
      <c r="AT1055">
        <v>32</v>
      </c>
      <c r="AU1055">
        <v>23</v>
      </c>
      <c r="AV1055">
        <v>12</v>
      </c>
      <c r="AW1055">
        <v>21</v>
      </c>
      <c r="AX1055" s="9">
        <f t="shared" si="851"/>
        <v>2.0573265470131261</v>
      </c>
      <c r="AY1055" s="9">
        <f t="shared" si="852"/>
        <v>2.0573265470131261</v>
      </c>
      <c r="AZ1055" s="9">
        <f t="shared" si="853"/>
        <v>1.4787034556656844</v>
      </c>
      <c r="BA1055" s="9">
        <f t="shared" si="854"/>
        <v>0.77149745512992229</v>
      </c>
      <c r="BB1055" s="9">
        <f t="shared" si="855"/>
        <v>1.350120546477364</v>
      </c>
      <c r="BC1055" s="33">
        <f t="shared" si="856"/>
        <v>13.826234567901235</v>
      </c>
      <c r="BD1055" s="33">
        <f t="shared" si="857"/>
        <v>2.9929012345679014</v>
      </c>
      <c r="BE1055" s="33">
        <f t="shared" si="858"/>
        <v>0.46327160493827158</v>
      </c>
      <c r="BF1055" s="42">
        <f>BI1055-BG1055-BH1055</f>
        <v>28</v>
      </c>
      <c r="BG1055" s="43">
        <v>1</v>
      </c>
      <c r="BH1055" s="43">
        <v>2</v>
      </c>
      <c r="BI1055" s="43">
        <v>31</v>
      </c>
      <c r="BJ1055" s="42">
        <f>BM1055-BK1055-BL1055</f>
        <v>20</v>
      </c>
      <c r="BK1055" s="43">
        <v>0</v>
      </c>
      <c r="BL1055" s="43">
        <v>19</v>
      </c>
      <c r="BM1055" s="43">
        <v>39</v>
      </c>
      <c r="BN1055" s="34">
        <f t="shared" si="867"/>
        <v>27.71262547538981</v>
      </c>
      <c r="BO1055" s="34">
        <f t="shared" si="868"/>
        <v>59.389500081199699</v>
      </c>
      <c r="BP1055" s="33">
        <v>19.700498658895409</v>
      </c>
      <c r="BQ1055" s="33">
        <v>-1.3497829595810928</v>
      </c>
      <c r="BR1055" s="33">
        <v>-4.8031407282050553</v>
      </c>
      <c r="BS1055" s="33">
        <v>-2.3941548475340229</v>
      </c>
      <c r="BT1055" s="33">
        <v>0</v>
      </c>
      <c r="BU1055" s="9">
        <f t="shared" si="869"/>
        <v>11.153420123575241</v>
      </c>
      <c r="BV1055" s="34">
        <f t="shared" si="870"/>
        <v>23.902320114814341</v>
      </c>
      <c r="BW1055" s="33">
        <v>9.2256497733777714</v>
      </c>
      <c r="BX1055" s="33">
        <v>0.10382633946871811</v>
      </c>
      <c r="BY1055" s="33">
        <v>4.5037353712569752</v>
      </c>
      <c r="BZ1055" s="33">
        <v>2.7259938677111042</v>
      </c>
      <c r="CA1055" s="9">
        <f t="shared" si="871"/>
        <v>16.559205351814569</v>
      </c>
      <c r="CB1055" s="34">
        <f t="shared" si="872"/>
        <v>35.487179966385362</v>
      </c>
      <c r="CC1055" s="47">
        <v>72.597945999999993</v>
      </c>
      <c r="CD1055">
        <v>2937753</v>
      </c>
      <c r="CE1055" s="68">
        <f t="shared" si="859"/>
        <v>4461032.333333334</v>
      </c>
      <c r="CF1055" s="62">
        <v>15.4</v>
      </c>
      <c r="CG1055" s="62">
        <v>20.9</v>
      </c>
      <c r="CH1055" s="62">
        <v>6.4</v>
      </c>
      <c r="CI1055" s="62">
        <v>2.2999999999999998</v>
      </c>
      <c r="CJ1055" s="63">
        <f t="shared" si="862"/>
        <v>4.1075707290938048</v>
      </c>
      <c r="CK1055" s="62">
        <v>3.2</v>
      </c>
      <c r="CL1055" s="63">
        <f t="shared" si="863"/>
        <v>5.7148810143913815</v>
      </c>
      <c r="CM1055" s="62">
        <v>5.6</v>
      </c>
      <c r="CN1055" t="s">
        <v>2012</v>
      </c>
      <c r="CO1055" t="s">
        <v>1606</v>
      </c>
      <c r="CP1055" t="s">
        <v>2441</v>
      </c>
      <c r="CQ1055" t="s">
        <v>2414</v>
      </c>
      <c r="CR1055">
        <v>73</v>
      </c>
      <c r="CS1055">
        <v>190</v>
      </c>
      <c r="CT1055">
        <v>20</v>
      </c>
      <c r="CU1055" t="s">
        <v>3402</v>
      </c>
      <c r="CZ1055" s="72">
        <v>836000</v>
      </c>
      <c r="DA1055">
        <v>0</v>
      </c>
    </row>
    <row r="1056" spans="1:105" ht="12.75" customHeight="1" x14ac:dyDescent="0.2">
      <c r="A1056" s="38" t="s">
        <v>2452</v>
      </c>
      <c r="B1056" t="s">
        <v>966</v>
      </c>
      <c r="C1056" t="s">
        <v>966</v>
      </c>
      <c r="D1056" t="s">
        <v>966</v>
      </c>
      <c r="E1056" t="str">
        <f t="shared" si="864"/>
        <v xml:space="preserve">Madden, John </v>
      </c>
      <c r="F1056" t="s">
        <v>316</v>
      </c>
      <c r="G1056" t="s">
        <v>1537</v>
      </c>
      <c r="H1056">
        <v>74</v>
      </c>
      <c r="I1056">
        <v>12</v>
      </c>
      <c r="J1056">
        <v>20</v>
      </c>
      <c r="K1056">
        <f>I1056+J1056</f>
        <v>32</v>
      </c>
      <c r="L1056">
        <v>-7</v>
      </c>
      <c r="M1056">
        <v>14</v>
      </c>
      <c r="N1056">
        <v>153</v>
      </c>
      <c r="O1056" s="4">
        <f t="shared" si="865"/>
        <v>7.8431372549019607E-2</v>
      </c>
      <c r="P1056">
        <v>1907</v>
      </c>
      <c r="Q1056">
        <v>1</v>
      </c>
      <c r="R1056">
        <v>0</v>
      </c>
      <c r="S1056">
        <v>680</v>
      </c>
      <c r="T1056">
        <v>686</v>
      </c>
      <c r="U1056" s="4">
        <f t="shared" si="866"/>
        <v>0.49780380673499269</v>
      </c>
      <c r="V1056" s="40">
        <v>35</v>
      </c>
      <c r="W1056">
        <v>0</v>
      </c>
      <c r="X1056">
        <v>3</v>
      </c>
      <c r="Y1056">
        <v>0</v>
      </c>
      <c r="Z1056">
        <v>2</v>
      </c>
      <c r="AA1056">
        <f>I1056-W1056-Y1056</f>
        <v>12</v>
      </c>
      <c r="AB1056">
        <f>J1056-X1056-Z1056</f>
        <v>15</v>
      </c>
      <c r="AC1056" s="9">
        <f t="shared" si="839"/>
        <v>0</v>
      </c>
      <c r="AD1056" s="9">
        <f t="shared" si="840"/>
        <v>51.282051282051285</v>
      </c>
      <c r="AE1056" s="9">
        <f t="shared" si="841"/>
        <v>0</v>
      </c>
      <c r="AF1056" s="9">
        <f t="shared" si="842"/>
        <v>2.510460251046025</v>
      </c>
      <c r="AG1056" s="9">
        <f t="shared" si="843"/>
        <v>12.629178664873635</v>
      </c>
      <c r="AH1056" s="9">
        <f t="shared" si="844"/>
        <v>15.786473331092044</v>
      </c>
      <c r="AI1056" s="6">
        <f t="shared" si="845"/>
        <v>1.7365120664201248</v>
      </c>
      <c r="AJ1056" s="6">
        <f t="shared" si="846"/>
        <v>10.256410256410257</v>
      </c>
      <c r="AK1056" s="6">
        <f t="shared" si="847"/>
        <v>0.502092050209205</v>
      </c>
      <c r="AL1056" s="6">
        <f t="shared" si="848"/>
        <v>2.0522415330419657</v>
      </c>
      <c r="AM1056" s="6">
        <f t="shared" si="849"/>
        <v>0</v>
      </c>
      <c r="AN1056" s="6">
        <f t="shared" si="850"/>
        <v>7.02928870292887</v>
      </c>
      <c r="AO1056" s="32">
        <v>1140.2166666666667</v>
      </c>
      <c r="AP1056" s="32">
        <v>17.55</v>
      </c>
      <c r="AQ1056" s="32">
        <v>239</v>
      </c>
      <c r="AR1056" s="32">
        <v>1396.7666666666667</v>
      </c>
      <c r="AS1056" s="40">
        <v>55</v>
      </c>
      <c r="AT1056" s="40">
        <v>52</v>
      </c>
      <c r="AU1056" s="40">
        <v>67</v>
      </c>
      <c r="AV1056" s="40">
        <v>53</v>
      </c>
      <c r="AW1056" s="40">
        <v>57</v>
      </c>
      <c r="AX1056" s="9">
        <f t="shared" si="851"/>
        <v>2.3625993365630147</v>
      </c>
      <c r="AY1056" s="9">
        <f t="shared" si="852"/>
        <v>2.233730281841396</v>
      </c>
      <c r="AZ1056" s="9">
        <f t="shared" si="853"/>
        <v>2.8780755554494903</v>
      </c>
      <c r="BA1056" s="9">
        <f t="shared" si="854"/>
        <v>2.2766866334152684</v>
      </c>
      <c r="BB1056" s="9">
        <f t="shared" si="855"/>
        <v>2.4485120397107605</v>
      </c>
      <c r="BC1056" s="9">
        <f t="shared" si="856"/>
        <v>15.408333333333333</v>
      </c>
      <c r="BD1056" s="9">
        <f t="shared" si="857"/>
        <v>3.2297297297297298</v>
      </c>
      <c r="BE1056" s="9">
        <f t="shared" si="858"/>
        <v>0.23716216216216218</v>
      </c>
      <c r="BF1056" s="3">
        <v>33</v>
      </c>
      <c r="BG1056" s="3">
        <v>3</v>
      </c>
      <c r="BH1056" s="3">
        <v>2</v>
      </c>
      <c r="BI1056" s="3">
        <v>38</v>
      </c>
      <c r="BJ1056" s="3">
        <v>39</v>
      </c>
      <c r="BK1056" s="3">
        <v>0</v>
      </c>
      <c r="BL1056" s="3">
        <v>28</v>
      </c>
      <c r="BM1056" s="3">
        <v>67</v>
      </c>
      <c r="BN1056" s="34">
        <f t="shared" si="867"/>
        <v>50.333232515932366</v>
      </c>
      <c r="BO1056" s="34">
        <f t="shared" si="868"/>
        <v>72.07106772679623</v>
      </c>
      <c r="BP1056" s="34">
        <v>9.0720248200060016</v>
      </c>
      <c r="BQ1056" s="34">
        <v>2.1589860121228734</v>
      </c>
      <c r="BR1056" s="34">
        <v>-0.70323459048410997</v>
      </c>
      <c r="BS1056" s="34">
        <v>-2.2648534204592368</v>
      </c>
      <c r="BT1056" s="34">
        <v>13.037090109491684</v>
      </c>
      <c r="BU1056" s="34">
        <f t="shared" si="869"/>
        <v>21.300012930677212</v>
      </c>
      <c r="BV1056" s="34">
        <f t="shared" si="870"/>
        <v>30.499028132607037</v>
      </c>
      <c r="BW1056" s="34">
        <v>9.8446623428456626</v>
      </c>
      <c r="BX1056" s="34">
        <v>6.5970880364222564E-2</v>
      </c>
      <c r="BY1056" s="34">
        <v>7.0795683493147825</v>
      </c>
      <c r="BZ1056" s="34">
        <v>12.043018012730489</v>
      </c>
      <c r="CA1056" s="34">
        <f t="shared" si="871"/>
        <v>29.033219585255157</v>
      </c>
      <c r="CB1056" s="34">
        <f t="shared" si="872"/>
        <v>41.572039594189192</v>
      </c>
      <c r="CC1056" s="15">
        <v>61</v>
      </c>
      <c r="CD1056" s="7">
        <v>1779322</v>
      </c>
      <c r="CE1056" s="68">
        <f t="shared" si="859"/>
        <v>1971681.1351351351</v>
      </c>
      <c r="CF1056" s="9">
        <v>23.9</v>
      </c>
      <c r="CG1056" s="9">
        <v>33.6</v>
      </c>
      <c r="CH1056" s="9">
        <v>-9.1</v>
      </c>
      <c r="CI1056" s="9">
        <v>0.4</v>
      </c>
      <c r="CJ1056" s="9">
        <f t="shared" si="862"/>
        <v>0.48387584552263635</v>
      </c>
      <c r="CK1056" s="9">
        <v>3.1</v>
      </c>
      <c r="CL1056" s="9">
        <f t="shared" si="863"/>
        <v>3.7500378028004313</v>
      </c>
      <c r="CM1056" s="9">
        <v>3.6</v>
      </c>
      <c r="CN1056" t="s">
        <v>2955</v>
      </c>
      <c r="CO1056" t="s">
        <v>2956</v>
      </c>
      <c r="CP1056" t="s">
        <v>2427</v>
      </c>
      <c r="CQ1056" t="s">
        <v>2400</v>
      </c>
      <c r="CR1056">
        <v>71</v>
      </c>
      <c r="CS1056">
        <v>190</v>
      </c>
      <c r="CT1056">
        <v>11</v>
      </c>
      <c r="CU1056" t="s">
        <v>3402</v>
      </c>
      <c r="CV1056" t="s">
        <v>2382</v>
      </c>
      <c r="CW1056">
        <v>6</v>
      </c>
      <c r="CX1056">
        <v>4</v>
      </c>
      <c r="CY1056">
        <v>3</v>
      </c>
      <c r="CZ1056" s="70"/>
      <c r="DA1056">
        <v>0</v>
      </c>
    </row>
    <row r="1057" spans="1:105" ht="12.75" customHeight="1" x14ac:dyDescent="0.2">
      <c r="A1057" s="44" t="s">
        <v>2372</v>
      </c>
      <c r="B1057" s="43" t="s">
        <v>966</v>
      </c>
      <c r="C1057" s="43" t="s">
        <v>966</v>
      </c>
      <c r="D1057" s="42" t="s">
        <v>966</v>
      </c>
      <c r="E1057" s="42" t="str">
        <f t="shared" si="864"/>
        <v xml:space="preserve">Madden, John </v>
      </c>
      <c r="F1057" s="42" t="s">
        <v>316</v>
      </c>
      <c r="G1057" s="45" t="s">
        <v>2373</v>
      </c>
      <c r="H1057" s="43">
        <v>80</v>
      </c>
      <c r="I1057" s="64">
        <v>20</v>
      </c>
      <c r="J1057" s="64">
        <v>23</v>
      </c>
      <c r="K1057" s="64">
        <v>43</v>
      </c>
      <c r="L1057" s="43">
        <v>1</v>
      </c>
      <c r="M1057">
        <v>26</v>
      </c>
      <c r="N1057">
        <v>185</v>
      </c>
      <c r="O1057" s="4">
        <f t="shared" si="865"/>
        <v>0.10810810810810811</v>
      </c>
      <c r="Q1057">
        <v>3</v>
      </c>
      <c r="R1057">
        <v>0</v>
      </c>
      <c r="S1057">
        <v>786</v>
      </c>
      <c r="T1057">
        <v>677</v>
      </c>
      <c r="U1057" s="4">
        <f t="shared" si="866"/>
        <v>0.53725222146274776</v>
      </c>
      <c r="V1057">
        <v>34.9</v>
      </c>
      <c r="W1057">
        <v>3</v>
      </c>
      <c r="X1057">
        <v>0</v>
      </c>
      <c r="Y1057">
        <v>3</v>
      </c>
      <c r="Z1057">
        <v>1</v>
      </c>
      <c r="AA1057">
        <v>14</v>
      </c>
      <c r="AB1057">
        <v>22</v>
      </c>
      <c r="AC1057" s="9">
        <f t="shared" si="839"/>
        <v>12.741859367626237</v>
      </c>
      <c r="AD1057" s="9">
        <f t="shared" si="840"/>
        <v>0</v>
      </c>
      <c r="AE1057" s="9">
        <f t="shared" si="841"/>
        <v>3.1309793007479563</v>
      </c>
      <c r="AF1057" s="9">
        <f t="shared" si="842"/>
        <v>1.0436597669159855</v>
      </c>
      <c r="AG1057" s="9">
        <f t="shared" si="843"/>
        <v>14.02571380864919</v>
      </c>
      <c r="AH1057" s="9">
        <f t="shared" si="844"/>
        <v>22.040407413591584</v>
      </c>
      <c r="AI1057" s="58">
        <f t="shared" si="845"/>
        <v>2.4544999165136083</v>
      </c>
      <c r="AJ1057" s="58">
        <f t="shared" si="846"/>
        <v>3.39782916470033</v>
      </c>
      <c r="AK1057" s="58">
        <f t="shared" si="847"/>
        <v>0.83492781353278844</v>
      </c>
      <c r="AL1057" s="58">
        <f t="shared" si="848"/>
        <v>2.4544999165136083</v>
      </c>
      <c r="AM1057" s="58">
        <f t="shared" si="849"/>
        <v>2.5483718735252476</v>
      </c>
      <c r="AN1057" s="58">
        <f t="shared" si="850"/>
        <v>6.8881544616455042</v>
      </c>
      <c r="AO1057" s="56">
        <v>1197.8</v>
      </c>
      <c r="AP1057" s="56">
        <v>70.63333333333334</v>
      </c>
      <c r="AQ1057" s="56">
        <v>287.45</v>
      </c>
      <c r="AR1057" s="57">
        <f>SUM(AO1057:AQ1057)</f>
        <v>1555.8833333333334</v>
      </c>
      <c r="AS1057">
        <v>50</v>
      </c>
      <c r="AT1057">
        <v>49</v>
      </c>
      <c r="AU1057">
        <v>62</v>
      </c>
      <c r="AV1057">
        <v>36</v>
      </c>
      <c r="AW1057">
        <v>76</v>
      </c>
      <c r="AX1057" s="9">
        <f t="shared" si="851"/>
        <v>1.9281651366319239</v>
      </c>
      <c r="AY1057" s="9">
        <f t="shared" si="852"/>
        <v>1.8896018338992853</v>
      </c>
      <c r="AZ1057" s="9">
        <f t="shared" si="853"/>
        <v>2.3909247694235853</v>
      </c>
      <c r="BA1057" s="9">
        <f t="shared" si="854"/>
        <v>1.3882788983749852</v>
      </c>
      <c r="BB1057" s="9">
        <f t="shared" si="855"/>
        <v>2.9308110076805245</v>
      </c>
      <c r="BC1057" s="33">
        <f t="shared" si="856"/>
        <v>14.9725</v>
      </c>
      <c r="BD1057" s="33">
        <f t="shared" si="857"/>
        <v>3.5931249999999997</v>
      </c>
      <c r="BE1057" s="33">
        <f t="shared" si="858"/>
        <v>0.88291666666666679</v>
      </c>
      <c r="BF1057" s="42">
        <f>BI1057-BG1057-BH1057</f>
        <v>49</v>
      </c>
      <c r="BG1057" s="43">
        <v>4</v>
      </c>
      <c r="BH1057" s="43">
        <v>4</v>
      </c>
      <c r="BI1057" s="43">
        <v>57</v>
      </c>
      <c r="BJ1057" s="42">
        <f>BM1057-BK1057-BL1057</f>
        <v>49</v>
      </c>
      <c r="BK1057" s="43">
        <v>3</v>
      </c>
      <c r="BL1057" s="43">
        <v>33</v>
      </c>
      <c r="BM1057" s="43">
        <v>85</v>
      </c>
      <c r="BN1057" s="34">
        <f t="shared" si="867"/>
        <v>52.298828151777371</v>
      </c>
      <c r="BO1057" s="34">
        <f t="shared" si="868"/>
        <v>67.227184752640881</v>
      </c>
      <c r="BP1057" s="33">
        <v>24.515754146784403</v>
      </c>
      <c r="BQ1057" s="33">
        <v>2.3664718156630502</v>
      </c>
      <c r="BR1057" s="33">
        <v>-3.5741703924976949</v>
      </c>
      <c r="BS1057" s="33">
        <v>4.521195190568279</v>
      </c>
      <c r="BT1057" s="33">
        <v>-1.7779514020914786</v>
      </c>
      <c r="BU1057" s="9">
        <f t="shared" si="869"/>
        <v>26.051299358426558</v>
      </c>
      <c r="BV1057" s="34">
        <f t="shared" si="870"/>
        <v>33.487471457919796</v>
      </c>
      <c r="BW1057" s="33">
        <v>9.6576259965180942</v>
      </c>
      <c r="BX1057" s="33">
        <v>-0.32294766460991631</v>
      </c>
      <c r="BY1057" s="33">
        <v>8.5411450083935616</v>
      </c>
      <c r="BZ1057" s="33">
        <v>8.3717054530490689</v>
      </c>
      <c r="CA1057" s="9">
        <f t="shared" si="871"/>
        <v>26.24752879335081</v>
      </c>
      <c r="CB1057" s="34">
        <f t="shared" si="872"/>
        <v>33.739713294721078</v>
      </c>
      <c r="CC1057" s="47">
        <v>64.422020000000003</v>
      </c>
      <c r="CD1057">
        <v>3571377</v>
      </c>
      <c r="CE1057" s="68">
        <f t="shared" si="859"/>
        <v>3660661.4250000003</v>
      </c>
      <c r="CF1057" s="62">
        <v>30.2</v>
      </c>
      <c r="CG1057" s="62">
        <v>39</v>
      </c>
      <c r="CH1057" s="62">
        <v>-5.6</v>
      </c>
      <c r="CI1057" s="62">
        <v>2.8</v>
      </c>
      <c r="CJ1057" s="63">
        <f t="shared" si="862"/>
        <v>2.9258607777913235</v>
      </c>
      <c r="CK1057" s="62">
        <v>3.1</v>
      </c>
      <c r="CL1057" s="63">
        <f t="shared" si="863"/>
        <v>3.2393458611261083</v>
      </c>
      <c r="CM1057" s="62">
        <v>5.4</v>
      </c>
      <c r="CN1057" t="s">
        <v>2064</v>
      </c>
      <c r="CO1057" t="s">
        <v>2956</v>
      </c>
      <c r="CP1057" t="s">
        <v>2427</v>
      </c>
      <c r="CQ1057" t="s">
        <v>2400</v>
      </c>
      <c r="CR1057">
        <v>71</v>
      </c>
      <c r="CS1057">
        <v>190</v>
      </c>
      <c r="CT1057">
        <v>11</v>
      </c>
      <c r="CU1057" t="s">
        <v>3402</v>
      </c>
      <c r="CZ1057" s="72">
        <v>2938540</v>
      </c>
      <c r="DA1057">
        <v>0</v>
      </c>
    </row>
    <row r="1058" spans="1:105" ht="12.75" customHeight="1" x14ac:dyDescent="0.2">
      <c r="A1058" s="38" t="s">
        <v>2452</v>
      </c>
      <c r="B1058" t="s">
        <v>966</v>
      </c>
      <c r="C1058" t="s">
        <v>966</v>
      </c>
      <c r="D1058" s="82" t="s">
        <v>966</v>
      </c>
      <c r="E1058" t="str">
        <f t="shared" si="864"/>
        <v xml:space="preserve">Oduya, Johnny </v>
      </c>
      <c r="F1058" t="s">
        <v>403</v>
      </c>
      <c r="G1058" t="s">
        <v>1524</v>
      </c>
      <c r="H1058">
        <v>76</v>
      </c>
      <c r="I1058">
        <v>2</v>
      </c>
      <c r="J1058">
        <v>9</v>
      </c>
      <c r="K1058">
        <f>I1058+J1058</f>
        <v>11</v>
      </c>
      <c r="L1058">
        <v>-5</v>
      </c>
      <c r="M1058">
        <v>61</v>
      </c>
      <c r="N1058">
        <v>55</v>
      </c>
      <c r="O1058" s="4">
        <f t="shared" si="865"/>
        <v>3.6363636363636362E-2</v>
      </c>
      <c r="P1058">
        <v>1841</v>
      </c>
      <c r="Q1058">
        <v>0</v>
      </c>
      <c r="R1058">
        <v>0</v>
      </c>
      <c r="S1058">
        <v>0</v>
      </c>
      <c r="T1058">
        <v>0</v>
      </c>
      <c r="U1058" s="4">
        <f t="shared" si="866"/>
        <v>0</v>
      </c>
      <c r="V1058" s="40">
        <v>0</v>
      </c>
      <c r="W1058">
        <v>0</v>
      </c>
      <c r="X1058">
        <v>2</v>
      </c>
      <c r="Y1058">
        <v>0</v>
      </c>
      <c r="Z1058">
        <v>0</v>
      </c>
      <c r="AA1058">
        <f>I1058-W1058-Y1058</f>
        <v>2</v>
      </c>
      <c r="AB1058">
        <f>J1058-X1058-Z1058</f>
        <v>7</v>
      </c>
      <c r="AC1058" s="9">
        <f t="shared" si="839"/>
        <v>0</v>
      </c>
      <c r="AD1058" s="9">
        <f t="shared" si="840"/>
        <v>5.4167920553716522</v>
      </c>
      <c r="AE1058" s="9">
        <f t="shared" si="841"/>
        <v>0</v>
      </c>
      <c r="AF1058" s="9">
        <f t="shared" si="842"/>
        <v>0</v>
      </c>
      <c r="AG1058" s="9">
        <f t="shared" si="843"/>
        <v>2.0334387708992319</v>
      </c>
      <c r="AH1058" s="9">
        <f t="shared" si="844"/>
        <v>7.117035698147312</v>
      </c>
      <c r="AI1058" s="6">
        <f t="shared" si="845"/>
        <v>1.9317668323542705</v>
      </c>
      <c r="AJ1058" s="6">
        <f t="shared" si="846"/>
        <v>2.7083960276858257</v>
      </c>
      <c r="AK1058" s="6">
        <f t="shared" si="847"/>
        <v>0.51649928263988532</v>
      </c>
      <c r="AL1058" s="6">
        <f t="shared" si="848"/>
        <v>1.9826028016267512</v>
      </c>
      <c r="AM1058" s="6">
        <f t="shared" si="849"/>
        <v>1.0833584110743304</v>
      </c>
      <c r="AN1058" s="6">
        <f t="shared" si="850"/>
        <v>2.5824964131994261</v>
      </c>
      <c r="AO1058" s="32">
        <v>1180.2666666666667</v>
      </c>
      <c r="AP1058" s="32">
        <v>110.76666666666668</v>
      </c>
      <c r="AQ1058" s="32">
        <v>116.16666666666666</v>
      </c>
      <c r="AR1058" s="32">
        <v>1407.2</v>
      </c>
      <c r="AS1058" s="40">
        <v>119</v>
      </c>
      <c r="AT1058" s="40">
        <v>62</v>
      </c>
      <c r="AU1058" s="40">
        <v>37</v>
      </c>
      <c r="AV1058" s="40">
        <v>30</v>
      </c>
      <c r="AW1058" s="40">
        <v>33</v>
      </c>
      <c r="AX1058" s="9">
        <f t="shared" si="851"/>
        <v>5.0739056281978394</v>
      </c>
      <c r="AY1058" s="9">
        <f t="shared" si="852"/>
        <v>2.6435474701534964</v>
      </c>
      <c r="AZ1058" s="9">
        <f t="shared" si="853"/>
        <v>1.5776009096077315</v>
      </c>
      <c r="BA1058" s="9">
        <f t="shared" si="854"/>
        <v>1.2791358726549176</v>
      </c>
      <c r="BB1058" s="9">
        <f t="shared" si="855"/>
        <v>1.4070494599204091</v>
      </c>
      <c r="BC1058" s="9">
        <f t="shared" si="856"/>
        <v>15.529824561403508</v>
      </c>
      <c r="BD1058" s="9">
        <f t="shared" si="857"/>
        <v>1.5285087719298245</v>
      </c>
      <c r="BE1058" s="9">
        <f t="shared" si="858"/>
        <v>1.4574561403508774</v>
      </c>
      <c r="BF1058" s="3">
        <v>38</v>
      </c>
      <c r="BG1058" s="3">
        <v>5</v>
      </c>
      <c r="BH1058" s="3">
        <v>1</v>
      </c>
      <c r="BI1058" s="3">
        <v>44</v>
      </c>
      <c r="BJ1058" s="3">
        <v>39</v>
      </c>
      <c r="BK1058" s="3">
        <v>2</v>
      </c>
      <c r="BL1058" s="3">
        <v>5</v>
      </c>
      <c r="BM1058" s="3">
        <v>46</v>
      </c>
      <c r="BN1058" s="34">
        <f t="shared" si="867"/>
        <v>32.943387451854541</v>
      </c>
      <c r="BO1058" s="34">
        <f t="shared" si="868"/>
        <v>46.821187396041132</v>
      </c>
      <c r="BP1058" s="34">
        <v>0.58736729791455367</v>
      </c>
      <c r="BQ1058" s="34">
        <v>-2.5860756530125504</v>
      </c>
      <c r="BR1058" s="34">
        <v>-0.70848749425762325</v>
      </c>
      <c r="BS1058" s="34">
        <v>-0.41912056000384523</v>
      </c>
      <c r="BT1058" s="34">
        <v>0</v>
      </c>
      <c r="BU1058" s="34">
        <f t="shared" si="869"/>
        <v>-3.1263164093594655</v>
      </c>
      <c r="BV1058" s="34">
        <f t="shared" si="870"/>
        <v>-4.4433149649793426</v>
      </c>
      <c r="BW1058" s="34">
        <v>26.151445288220231</v>
      </c>
      <c r="BX1058" s="34">
        <v>0.69565467848577989</v>
      </c>
      <c r="BY1058" s="34">
        <v>10.323949464024581</v>
      </c>
      <c r="BZ1058" s="34">
        <v>-1.1013455695165815</v>
      </c>
      <c r="CA1058" s="34">
        <f t="shared" si="871"/>
        <v>36.069703861214009</v>
      </c>
      <c r="CB1058" s="34">
        <f t="shared" si="872"/>
        <v>51.264502361020483</v>
      </c>
      <c r="CC1058" s="15">
        <v>57</v>
      </c>
      <c r="CD1058" s="7">
        <v>1629970</v>
      </c>
      <c r="CE1058" s="68">
        <f t="shared" si="859"/>
        <v>1758651.8421052631</v>
      </c>
      <c r="CF1058" s="9">
        <v>23.8</v>
      </c>
      <c r="CG1058" s="9">
        <v>27.1</v>
      </c>
      <c r="CH1058" s="9">
        <v>-4.3</v>
      </c>
      <c r="CI1058" s="9">
        <v>-1.6</v>
      </c>
      <c r="CJ1058" s="9">
        <f t="shared" si="862"/>
        <v>-1.9582245430809402</v>
      </c>
      <c r="CK1058" s="9">
        <v>3.2</v>
      </c>
      <c r="CL1058" s="9">
        <f t="shared" si="863"/>
        <v>3.9164490861618804</v>
      </c>
      <c r="CM1058" s="9">
        <v>1.5</v>
      </c>
      <c r="CN1058" t="s">
        <v>1237</v>
      </c>
      <c r="CO1058" t="s">
        <v>3168</v>
      </c>
      <c r="CQ1058" t="s">
        <v>2436</v>
      </c>
      <c r="CR1058">
        <v>72</v>
      </c>
      <c r="CS1058">
        <v>195</v>
      </c>
      <c r="CT1058">
        <v>29</v>
      </c>
      <c r="CU1058" t="s">
        <v>3402</v>
      </c>
      <c r="CV1058" t="s">
        <v>3090</v>
      </c>
      <c r="CW1058">
        <v>0</v>
      </c>
      <c r="CX1058">
        <v>0</v>
      </c>
      <c r="CY1058">
        <v>0</v>
      </c>
      <c r="CZ1058" s="70"/>
      <c r="DA1058">
        <v>0</v>
      </c>
    </row>
    <row r="1059" spans="1:105" ht="12.75" customHeight="1" x14ac:dyDescent="0.2">
      <c r="A1059" s="44" t="s">
        <v>2372</v>
      </c>
      <c r="B1059" s="43" t="s">
        <v>966</v>
      </c>
      <c r="C1059" s="43" t="s">
        <v>966</v>
      </c>
      <c r="D1059" s="82" t="s">
        <v>966</v>
      </c>
      <c r="E1059" s="42" t="str">
        <f t="shared" si="864"/>
        <v xml:space="preserve">Oduya, Johnny </v>
      </c>
      <c r="F1059" s="42" t="s">
        <v>403</v>
      </c>
      <c r="G1059" s="45" t="s">
        <v>2374</v>
      </c>
      <c r="H1059" s="43">
        <v>75</v>
      </c>
      <c r="I1059" s="64">
        <v>6</v>
      </c>
      <c r="J1059" s="64">
        <v>20</v>
      </c>
      <c r="K1059" s="64">
        <v>26</v>
      </c>
      <c r="L1059" s="43">
        <v>27</v>
      </c>
      <c r="M1059">
        <v>46</v>
      </c>
      <c r="N1059">
        <v>63</v>
      </c>
      <c r="O1059" s="4">
        <f t="shared" si="865"/>
        <v>9.5238095238095233E-2</v>
      </c>
      <c r="Q1059">
        <v>0</v>
      </c>
      <c r="R1059">
        <v>0</v>
      </c>
      <c r="S1059">
        <v>0</v>
      </c>
      <c r="T1059">
        <v>0</v>
      </c>
      <c r="U1059" s="4">
        <f t="shared" si="866"/>
        <v>0</v>
      </c>
      <c r="V1059">
        <v>0</v>
      </c>
      <c r="W1059">
        <v>2</v>
      </c>
      <c r="X1059">
        <v>6</v>
      </c>
      <c r="Y1059">
        <v>0</v>
      </c>
      <c r="Z1059">
        <v>0</v>
      </c>
      <c r="AA1059">
        <v>4</v>
      </c>
      <c r="AB1059">
        <v>14</v>
      </c>
      <c r="AC1059" s="9">
        <f t="shared" si="839"/>
        <v>3.9827414537006303</v>
      </c>
      <c r="AD1059" s="9">
        <f t="shared" si="840"/>
        <v>11.948224361101891</v>
      </c>
      <c r="AE1059" s="9">
        <f t="shared" si="841"/>
        <v>0</v>
      </c>
      <c r="AF1059" s="9">
        <f t="shared" si="842"/>
        <v>0</v>
      </c>
      <c r="AG1059" s="9">
        <f t="shared" si="843"/>
        <v>4.0994690618194234</v>
      </c>
      <c r="AH1059" s="9">
        <f t="shared" si="844"/>
        <v>14.348141716367984</v>
      </c>
      <c r="AI1059" s="58">
        <f t="shared" si="845"/>
        <v>2.8696283432735967</v>
      </c>
      <c r="AJ1059" s="58">
        <f t="shared" si="846"/>
        <v>5.1775638898108198</v>
      </c>
      <c r="AK1059" s="58">
        <f t="shared" si="847"/>
        <v>0.56800252445566413</v>
      </c>
      <c r="AL1059" s="58">
        <f t="shared" si="848"/>
        <v>1.4860575349095413</v>
      </c>
      <c r="AM1059" s="58">
        <f t="shared" si="849"/>
        <v>0.39827414537006306</v>
      </c>
      <c r="AN1059" s="58">
        <f t="shared" si="850"/>
        <v>8.5200378668349614</v>
      </c>
      <c r="AO1059" s="56">
        <v>1170.8833333333334</v>
      </c>
      <c r="AP1059" s="56">
        <v>150.65</v>
      </c>
      <c r="AQ1059" s="56">
        <v>105.63333333333335</v>
      </c>
      <c r="AR1059" s="57">
        <f>SUM(AO1059:AQ1059)</f>
        <v>1427.166666666667</v>
      </c>
      <c r="AS1059">
        <v>79</v>
      </c>
      <c r="AT1059">
        <v>71</v>
      </c>
      <c r="AU1059">
        <v>34</v>
      </c>
      <c r="AV1059">
        <v>38</v>
      </c>
      <c r="AW1059">
        <v>16</v>
      </c>
      <c r="AX1059" s="9">
        <f t="shared" si="851"/>
        <v>3.3212659114796206</v>
      </c>
      <c r="AY1059" s="9">
        <f t="shared" si="852"/>
        <v>2.9849351862664948</v>
      </c>
      <c r="AZ1059" s="9">
        <f t="shared" si="853"/>
        <v>1.4294055821557863</v>
      </c>
      <c r="BA1059" s="9">
        <f t="shared" si="854"/>
        <v>1.5975709447623494</v>
      </c>
      <c r="BB1059" s="9">
        <f t="shared" si="855"/>
        <v>0.67266145042625236</v>
      </c>
      <c r="BC1059" s="33">
        <f t="shared" si="856"/>
        <v>15.61177777777778</v>
      </c>
      <c r="BD1059" s="33">
        <f t="shared" si="857"/>
        <v>1.4084444444444448</v>
      </c>
      <c r="BE1059" s="33">
        <f t="shared" si="858"/>
        <v>2.0086666666666666</v>
      </c>
      <c r="BF1059" s="42">
        <f>BI1059-BG1059-BH1059</f>
        <v>56</v>
      </c>
      <c r="BG1059" s="43">
        <v>13</v>
      </c>
      <c r="BH1059" s="43">
        <v>1</v>
      </c>
      <c r="BI1059" s="43">
        <v>70</v>
      </c>
      <c r="BJ1059" s="42">
        <f>BM1059-BK1059-BL1059</f>
        <v>29</v>
      </c>
      <c r="BK1059" s="43">
        <v>1</v>
      </c>
      <c r="BL1059" s="43">
        <v>15</v>
      </c>
      <c r="BM1059" s="43">
        <v>45</v>
      </c>
      <c r="BN1059" s="34">
        <f t="shared" si="867"/>
        <v>59.046331504825154</v>
      </c>
      <c r="BO1059" s="34">
        <f t="shared" si="868"/>
        <v>82.746231234135436</v>
      </c>
      <c r="BP1059" s="33">
        <v>13.184281654671784</v>
      </c>
      <c r="BQ1059" s="33">
        <v>4.5380028948780051</v>
      </c>
      <c r="BR1059" s="33">
        <v>-1.1615645333568878</v>
      </c>
      <c r="BS1059" s="33">
        <v>-0.29743910025324821</v>
      </c>
      <c r="BT1059" s="33">
        <v>0</v>
      </c>
      <c r="BU1059" s="9">
        <f t="shared" si="869"/>
        <v>16.263280915939653</v>
      </c>
      <c r="BV1059" s="34">
        <f t="shared" si="870"/>
        <v>22.791004436678243</v>
      </c>
      <c r="BW1059" s="33">
        <v>38.329502029037258</v>
      </c>
      <c r="BX1059" s="33">
        <v>3.2645724541691474</v>
      </c>
      <c r="BY1059" s="33">
        <v>1.4490522605987304</v>
      </c>
      <c r="BZ1059" s="33">
        <v>-0.26007615491963759</v>
      </c>
      <c r="CA1059" s="9">
        <f t="shared" si="871"/>
        <v>42.783050588885501</v>
      </c>
      <c r="CB1059" s="34">
        <f t="shared" si="872"/>
        <v>59.955226797457193</v>
      </c>
      <c r="CC1059" s="47">
        <v>80.538689000000005</v>
      </c>
      <c r="CD1059">
        <v>4862021</v>
      </c>
      <c r="CE1059" s="68">
        <f t="shared" si="859"/>
        <v>5315809.626666666</v>
      </c>
      <c r="CF1059" s="62">
        <v>29.2</v>
      </c>
      <c r="CG1059" s="62">
        <v>31.1</v>
      </c>
      <c r="CH1059" s="62">
        <v>24.4</v>
      </c>
      <c r="CI1059" s="62">
        <v>2.9</v>
      </c>
      <c r="CJ1059" s="63">
        <f t="shared" si="862"/>
        <v>3.4453057708871655</v>
      </c>
      <c r="CK1059" s="62">
        <v>10.199999999999999</v>
      </c>
      <c r="CL1059" s="63">
        <f t="shared" si="863"/>
        <v>12.117972021741066</v>
      </c>
      <c r="CM1059" s="62">
        <v>13.1</v>
      </c>
      <c r="CN1059" t="s">
        <v>1868</v>
      </c>
      <c r="CO1059" t="s">
        <v>3168</v>
      </c>
      <c r="CQ1059" t="s">
        <v>2436</v>
      </c>
      <c r="CR1059">
        <v>72</v>
      </c>
      <c r="CS1059">
        <v>200</v>
      </c>
      <c r="CT1059">
        <v>29</v>
      </c>
      <c r="CU1059" t="s">
        <v>3402</v>
      </c>
      <c r="CZ1059" s="72">
        <v>600000</v>
      </c>
      <c r="DA1059">
        <v>0</v>
      </c>
    </row>
    <row r="1060" spans="1:105" ht="12.75" customHeight="1" x14ac:dyDescent="0.2">
      <c r="A1060" s="38" t="s">
        <v>2452</v>
      </c>
      <c r="B1060" t="s">
        <v>968</v>
      </c>
      <c r="C1060" t="s">
        <v>966</v>
      </c>
      <c r="D1060" s="82" t="s">
        <v>966</v>
      </c>
      <c r="E1060" t="str">
        <f t="shared" si="864"/>
        <v xml:space="preserve">Rachunek, Karel </v>
      </c>
      <c r="F1060" t="s">
        <v>464</v>
      </c>
      <c r="G1060" t="s">
        <v>1524</v>
      </c>
      <c r="H1060">
        <v>66</v>
      </c>
      <c r="I1060">
        <v>6</v>
      </c>
      <c r="J1060">
        <v>20</v>
      </c>
      <c r="K1060">
        <f>I1060+J1060</f>
        <v>26</v>
      </c>
      <c r="L1060">
        <v>-9</v>
      </c>
      <c r="M1060">
        <v>38</v>
      </c>
      <c r="N1060">
        <v>99</v>
      </c>
      <c r="O1060" s="4">
        <f t="shared" si="865"/>
        <v>6.0606060606060608E-2</v>
      </c>
      <c r="P1060">
        <v>1704</v>
      </c>
      <c r="Q1060">
        <v>1</v>
      </c>
      <c r="R1060">
        <v>0</v>
      </c>
      <c r="S1060">
        <v>0</v>
      </c>
      <c r="T1060">
        <v>0</v>
      </c>
      <c r="U1060" s="4">
        <f t="shared" si="866"/>
        <v>0</v>
      </c>
      <c r="V1060" s="40">
        <v>0</v>
      </c>
      <c r="W1060">
        <v>4</v>
      </c>
      <c r="X1060">
        <v>11</v>
      </c>
      <c r="Y1060">
        <v>1</v>
      </c>
      <c r="Z1060">
        <v>0</v>
      </c>
      <c r="AA1060">
        <f>I1060-W1060-Y1060</f>
        <v>1</v>
      </c>
      <c r="AB1060">
        <f>J1060-X1060-Z1060</f>
        <v>9</v>
      </c>
      <c r="AC1060" s="9">
        <f t="shared" si="839"/>
        <v>6.4085447263017352</v>
      </c>
      <c r="AD1060" s="9">
        <f t="shared" si="840"/>
        <v>17.623497997329771</v>
      </c>
      <c r="AE1060" s="9">
        <f t="shared" si="841"/>
        <v>1.8181818181818181</v>
      </c>
      <c r="AF1060" s="9">
        <f t="shared" si="842"/>
        <v>0</v>
      </c>
      <c r="AG1060" s="9">
        <f t="shared" si="843"/>
        <v>1.2943587531010678</v>
      </c>
      <c r="AH1060" s="9">
        <f t="shared" si="844"/>
        <v>11.64922877790961</v>
      </c>
      <c r="AI1060" s="6">
        <f t="shared" si="845"/>
        <v>2.135691942616762</v>
      </c>
      <c r="AJ1060" s="6">
        <f t="shared" si="846"/>
        <v>7.3698264352469964</v>
      </c>
      <c r="AK1060" s="6">
        <f t="shared" si="847"/>
        <v>0.72727272727272729</v>
      </c>
      <c r="AL1060" s="6">
        <f t="shared" si="848"/>
        <v>2.6534354438571892</v>
      </c>
      <c r="AM1060" s="6">
        <f t="shared" si="849"/>
        <v>0.32042723631508679</v>
      </c>
      <c r="AN1060" s="6">
        <f t="shared" si="850"/>
        <v>6.545454545454545</v>
      </c>
      <c r="AO1060" s="33">
        <v>927.1</v>
      </c>
      <c r="AP1060" s="33">
        <v>187.25</v>
      </c>
      <c r="AQ1060" s="33">
        <v>165</v>
      </c>
      <c r="AR1060" s="32">
        <v>1279.3499999999999</v>
      </c>
      <c r="AS1060" s="40">
        <v>113</v>
      </c>
      <c r="AT1060" s="40">
        <v>66</v>
      </c>
      <c r="AU1060" s="40">
        <v>40</v>
      </c>
      <c r="AV1060" s="40">
        <v>31</v>
      </c>
      <c r="AW1060" s="40">
        <v>34</v>
      </c>
      <c r="AX1060" s="9">
        <f t="shared" si="851"/>
        <v>5.2995661859538048</v>
      </c>
      <c r="AY1060" s="9">
        <f t="shared" si="852"/>
        <v>3.095321843123461</v>
      </c>
      <c r="AZ1060" s="9">
        <f t="shared" si="853"/>
        <v>1.8759526321960374</v>
      </c>
      <c r="BA1060" s="9">
        <f t="shared" si="854"/>
        <v>1.4538632899519288</v>
      </c>
      <c r="BB1060" s="9">
        <f t="shared" si="855"/>
        <v>1.5945597373666316</v>
      </c>
      <c r="BC1060" s="9">
        <f t="shared" si="856"/>
        <v>14.046969696969697</v>
      </c>
      <c r="BD1060" s="9">
        <f t="shared" si="857"/>
        <v>2.5</v>
      </c>
      <c r="BE1060" s="9">
        <f t="shared" si="858"/>
        <v>2.8371212121212119</v>
      </c>
      <c r="BF1060" s="3">
        <v>33</v>
      </c>
      <c r="BG1060" s="3">
        <v>23</v>
      </c>
      <c r="BH1060" s="3">
        <v>2</v>
      </c>
      <c r="BI1060" s="3">
        <v>58</v>
      </c>
      <c r="BJ1060" s="3">
        <v>41</v>
      </c>
      <c r="BK1060" s="3">
        <v>1</v>
      </c>
      <c r="BL1060" s="3">
        <v>18</v>
      </c>
      <c r="BM1060" s="3">
        <v>60</v>
      </c>
      <c r="BN1060" s="34">
        <f t="shared" si="867"/>
        <v>40.656285530411587</v>
      </c>
      <c r="BO1060" s="34">
        <f t="shared" si="868"/>
        <v>63.557721546741064</v>
      </c>
      <c r="BP1060" s="34">
        <v>2.4870129871742352</v>
      </c>
      <c r="BQ1060" s="34">
        <v>9.5431979674107765</v>
      </c>
      <c r="BR1060" s="34">
        <v>0.14602577078453993</v>
      </c>
      <c r="BS1060" s="34">
        <v>1.8360734633799949</v>
      </c>
      <c r="BT1060" s="34">
        <v>0</v>
      </c>
      <c r="BU1060" s="34">
        <f t="shared" si="869"/>
        <v>14.012310188749547</v>
      </c>
      <c r="BV1060" s="34">
        <f t="shared" si="870"/>
        <v>21.90535848477672</v>
      </c>
      <c r="BW1060" s="34">
        <v>13.800629961693986</v>
      </c>
      <c r="BX1060" s="34">
        <v>4.2697576144779577</v>
      </c>
      <c r="BY1060" s="34">
        <v>6.128093068997603</v>
      </c>
      <c r="BZ1060" s="34">
        <v>2.4454946964924922</v>
      </c>
      <c r="CA1060" s="34">
        <f t="shared" si="871"/>
        <v>26.643975341662038</v>
      </c>
      <c r="CB1060" s="34">
        <f t="shared" si="872"/>
        <v>41.652363061964344</v>
      </c>
      <c r="CC1060" s="15">
        <v>50</v>
      </c>
      <c r="CD1060" s="7">
        <v>2406151</v>
      </c>
      <c r="CE1060" s="68">
        <f t="shared" si="859"/>
        <v>2989460.3333333335</v>
      </c>
      <c r="CF1060" s="9">
        <v>28.9</v>
      </c>
      <c r="CG1060" s="9">
        <v>29.2</v>
      </c>
      <c r="CH1060" s="9">
        <v>-12.5</v>
      </c>
      <c r="CI1060" s="9">
        <v>2.7</v>
      </c>
      <c r="CJ1060" s="9">
        <f t="shared" si="862"/>
        <v>3.3096347143907825</v>
      </c>
      <c r="CK1060" s="9">
        <v>0.3</v>
      </c>
      <c r="CL1060" s="9">
        <f t="shared" si="863"/>
        <v>0.36773719048786468</v>
      </c>
      <c r="CM1060" s="9">
        <v>3</v>
      </c>
      <c r="CN1060" t="s">
        <v>3639</v>
      </c>
      <c r="CO1060" t="s">
        <v>3585</v>
      </c>
      <c r="CQ1060" t="s">
        <v>3079</v>
      </c>
      <c r="CR1060">
        <v>74</v>
      </c>
      <c r="CS1060">
        <v>230</v>
      </c>
      <c r="CU1060" t="s">
        <v>3401</v>
      </c>
      <c r="CV1060" t="s">
        <v>2382</v>
      </c>
      <c r="CW1060">
        <v>0</v>
      </c>
      <c r="CX1060">
        <v>0</v>
      </c>
      <c r="CY1060">
        <v>0</v>
      </c>
      <c r="CZ1060" s="70"/>
      <c r="DA1060">
        <v>0</v>
      </c>
    </row>
    <row r="1061" spans="1:105" ht="12.75" customHeight="1" x14ac:dyDescent="0.2">
      <c r="A1061" s="44" t="s">
        <v>2372</v>
      </c>
      <c r="B1061" s="43" t="s">
        <v>968</v>
      </c>
      <c r="C1061" s="43" t="s">
        <v>966</v>
      </c>
      <c r="D1061" s="82" t="s">
        <v>966</v>
      </c>
      <c r="E1061" s="42" t="str">
        <f t="shared" si="864"/>
        <v xml:space="preserve">Rachunek, Karel </v>
      </c>
      <c r="F1061" s="42" t="s">
        <v>464</v>
      </c>
      <c r="G1061" s="45" t="s">
        <v>2374</v>
      </c>
      <c r="H1061" s="43">
        <v>47</v>
      </c>
      <c r="I1061" s="64">
        <v>4</v>
      </c>
      <c r="J1061" s="64">
        <v>9</v>
      </c>
      <c r="K1061" s="64">
        <v>13</v>
      </c>
      <c r="L1061" s="43">
        <v>3</v>
      </c>
      <c r="M1061">
        <v>40</v>
      </c>
      <c r="N1061">
        <v>68</v>
      </c>
      <c r="O1061" s="4">
        <f t="shared" si="865"/>
        <v>5.8823529411764705E-2</v>
      </c>
      <c r="Q1061">
        <v>0</v>
      </c>
      <c r="R1061">
        <v>0</v>
      </c>
      <c r="S1061">
        <v>0</v>
      </c>
      <c r="T1061">
        <v>0</v>
      </c>
      <c r="U1061" s="4">
        <f t="shared" si="866"/>
        <v>0</v>
      </c>
      <c r="V1061">
        <v>0</v>
      </c>
      <c r="W1061">
        <v>0</v>
      </c>
      <c r="X1061">
        <v>2</v>
      </c>
      <c r="Y1061">
        <v>0</v>
      </c>
      <c r="Z1061">
        <v>0</v>
      </c>
      <c r="AA1061">
        <v>4</v>
      </c>
      <c r="AB1061">
        <v>7</v>
      </c>
      <c r="AC1061" s="9">
        <f t="shared" si="839"/>
        <v>0</v>
      </c>
      <c r="AD1061" s="9">
        <f t="shared" si="840"/>
        <v>4.4559970293353137</v>
      </c>
      <c r="AE1061" s="9">
        <f t="shared" si="841"/>
        <v>0</v>
      </c>
      <c r="AF1061" s="9">
        <f t="shared" si="842"/>
        <v>0</v>
      </c>
      <c r="AG1061" s="9">
        <f t="shared" si="843"/>
        <v>6.7023504770770304</v>
      </c>
      <c r="AH1061" s="9">
        <f t="shared" si="844"/>
        <v>11.729113334884804</v>
      </c>
      <c r="AI1061" s="58">
        <f t="shared" si="845"/>
        <v>2.5971608098673493</v>
      </c>
      <c r="AJ1061" s="58">
        <f t="shared" si="846"/>
        <v>4.9015967322688443</v>
      </c>
      <c r="AK1061" s="58">
        <f t="shared" si="847"/>
        <v>0.99282956425813584</v>
      </c>
      <c r="AL1061" s="58">
        <f t="shared" si="848"/>
        <v>2.3458226669769608</v>
      </c>
      <c r="AM1061" s="58">
        <f t="shared" si="849"/>
        <v>0.44559970293353135</v>
      </c>
      <c r="AN1061" s="58">
        <f t="shared" si="850"/>
        <v>5.9569773855488153</v>
      </c>
      <c r="AO1061" s="56">
        <v>716.16666666666663</v>
      </c>
      <c r="AP1061" s="56">
        <v>134.65</v>
      </c>
      <c r="AQ1061" s="56">
        <v>60.433333333333323</v>
      </c>
      <c r="AR1061" s="57">
        <f>SUM(AO1061:AQ1061)</f>
        <v>911.24999999999989</v>
      </c>
      <c r="AS1061">
        <v>47</v>
      </c>
      <c r="AT1061">
        <v>62</v>
      </c>
      <c r="AU1061">
        <v>32</v>
      </c>
      <c r="AV1061">
        <v>16</v>
      </c>
      <c r="AW1061">
        <v>13</v>
      </c>
      <c r="AX1061" s="9">
        <f t="shared" si="851"/>
        <v>3.094650205761317</v>
      </c>
      <c r="AY1061" s="9">
        <f t="shared" si="852"/>
        <v>4.0823045267489722</v>
      </c>
      <c r="AZ1061" s="9">
        <f t="shared" si="853"/>
        <v>2.1069958847736627</v>
      </c>
      <c r="BA1061" s="9">
        <f t="shared" si="854"/>
        <v>1.0534979423868314</v>
      </c>
      <c r="BB1061" s="9">
        <f t="shared" si="855"/>
        <v>0.85596707818930051</v>
      </c>
      <c r="BC1061" s="33">
        <f t="shared" si="856"/>
        <v>15.237588652482268</v>
      </c>
      <c r="BD1061" s="33">
        <f t="shared" si="857"/>
        <v>1.2858156028368792</v>
      </c>
      <c r="BE1061" s="33">
        <f t="shared" si="858"/>
        <v>2.8648936170212767</v>
      </c>
      <c r="BF1061" s="42">
        <f>BI1061-BG1061-BH1061</f>
        <v>31</v>
      </c>
      <c r="BG1061" s="43">
        <v>11</v>
      </c>
      <c r="BH1061" s="43">
        <v>1</v>
      </c>
      <c r="BI1061" s="43">
        <v>43</v>
      </c>
      <c r="BJ1061" s="42">
        <f>BM1061-BK1061-BL1061</f>
        <v>28</v>
      </c>
      <c r="BK1061" s="43">
        <v>1</v>
      </c>
      <c r="BL1061" s="43">
        <v>6</v>
      </c>
      <c r="BM1061" s="43">
        <v>35</v>
      </c>
      <c r="BN1061" s="34">
        <f t="shared" si="867"/>
        <v>19.562301206756331</v>
      </c>
      <c r="BO1061" s="34">
        <f t="shared" si="868"/>
        <v>42.935091811810885</v>
      </c>
      <c r="BP1061" s="33">
        <v>10.471366144796036</v>
      </c>
      <c r="BQ1061" s="33">
        <v>-3.3364903754637592</v>
      </c>
      <c r="BR1061" s="33">
        <v>-1.0426258650693618</v>
      </c>
      <c r="BS1061" s="33">
        <v>-0.17016632652544614</v>
      </c>
      <c r="BT1061" s="33">
        <v>-0.88897570104573931</v>
      </c>
      <c r="BU1061" s="9">
        <f t="shared" si="869"/>
        <v>5.0331078766917301</v>
      </c>
      <c r="BV1061" s="34">
        <f t="shared" si="870"/>
        <v>11.046601649803526</v>
      </c>
      <c r="BW1061" s="33">
        <v>12.839158967376076</v>
      </c>
      <c r="BX1061" s="33">
        <v>2.7780357603959867</v>
      </c>
      <c r="BY1061" s="33">
        <v>2.8875868833423599</v>
      </c>
      <c r="BZ1061" s="33">
        <v>-3.9755882810498218</v>
      </c>
      <c r="CA1061" s="9">
        <f t="shared" si="871"/>
        <v>14.529193330064603</v>
      </c>
      <c r="CB1061" s="34">
        <f t="shared" si="872"/>
        <v>31.888490162007365</v>
      </c>
      <c r="CC1061" s="47">
        <v>61.161380999999999</v>
      </c>
      <c r="CD1061">
        <v>1837109</v>
      </c>
      <c r="CE1061" s="68">
        <f t="shared" si="859"/>
        <v>3205168.8936170214</v>
      </c>
      <c r="CF1061" s="62">
        <v>21.5</v>
      </c>
      <c r="CG1061" s="62">
        <v>20.6</v>
      </c>
      <c r="CH1061" s="62">
        <v>1.9</v>
      </c>
      <c r="CI1061" s="62">
        <v>0.2</v>
      </c>
      <c r="CJ1061" s="63">
        <f t="shared" si="862"/>
        <v>0.36155468514612843</v>
      </c>
      <c r="CK1061" s="62">
        <v>3.1</v>
      </c>
      <c r="CL1061" s="63">
        <f t="shared" si="863"/>
        <v>5.6040976197649899</v>
      </c>
      <c r="CM1061" s="62">
        <v>3</v>
      </c>
      <c r="CN1061" t="s">
        <v>2097</v>
      </c>
      <c r="CO1061" t="s">
        <v>2098</v>
      </c>
      <c r="CQ1061" t="s">
        <v>3079</v>
      </c>
      <c r="CR1061">
        <v>74</v>
      </c>
      <c r="CS1061">
        <v>220</v>
      </c>
      <c r="CT1061">
        <v>28</v>
      </c>
      <c r="CU1061" t="s">
        <v>3401</v>
      </c>
      <c r="CZ1061" s="72">
        <v>1400000</v>
      </c>
      <c r="DA1061">
        <v>0</v>
      </c>
    </row>
    <row r="1062" spans="1:105" ht="12.75" customHeight="1" x14ac:dyDescent="0.2">
      <c r="A1062" s="38" t="s">
        <v>2452</v>
      </c>
      <c r="B1062" t="s">
        <v>966</v>
      </c>
      <c r="D1062" t="s">
        <v>966</v>
      </c>
      <c r="E1062" t="str">
        <f t="shared" si="864"/>
        <v xml:space="preserve">Fraser, Mark </v>
      </c>
      <c r="F1062" t="s">
        <v>1398</v>
      </c>
      <c r="G1062" t="s">
        <v>1524</v>
      </c>
      <c r="H1062">
        <v>7</v>
      </c>
      <c r="I1062">
        <v>0</v>
      </c>
      <c r="J1062">
        <v>0</v>
      </c>
      <c r="K1062">
        <f>I1062+J1062</f>
        <v>0</v>
      </c>
      <c r="L1062">
        <v>-1</v>
      </c>
      <c r="M1062">
        <v>7</v>
      </c>
      <c r="N1062">
        <v>1</v>
      </c>
      <c r="O1062" s="4">
        <f t="shared" si="865"/>
        <v>0</v>
      </c>
      <c r="P1062">
        <v>36</v>
      </c>
      <c r="Q1062">
        <v>0</v>
      </c>
      <c r="R1062">
        <v>0</v>
      </c>
      <c r="S1062">
        <v>0</v>
      </c>
      <c r="T1062">
        <v>0</v>
      </c>
      <c r="U1062" s="4">
        <f t="shared" si="866"/>
        <v>0</v>
      </c>
      <c r="V1062" s="40">
        <v>0</v>
      </c>
      <c r="W1062">
        <v>0</v>
      </c>
      <c r="X1062">
        <v>0</v>
      </c>
      <c r="Y1062">
        <v>0</v>
      </c>
      <c r="Z1062">
        <v>0</v>
      </c>
      <c r="AA1062">
        <f>I1062-W1062-Y1062</f>
        <v>0</v>
      </c>
      <c r="AB1062">
        <f>J1062-X1062-Z1062</f>
        <v>0</v>
      </c>
      <c r="AC1062" s="9">
        <f t="shared" si="839"/>
        <v>0</v>
      </c>
      <c r="AD1062" s="9">
        <f t="shared" si="840"/>
        <v>0</v>
      </c>
      <c r="AE1062" s="9">
        <f t="shared" si="841"/>
        <v>0</v>
      </c>
      <c r="AF1062" s="9">
        <f t="shared" si="842"/>
        <v>0</v>
      </c>
      <c r="AG1062" s="9">
        <f t="shared" si="843"/>
        <v>0</v>
      </c>
      <c r="AH1062" s="9">
        <f t="shared" si="844"/>
        <v>0</v>
      </c>
      <c r="AI1062" s="6">
        <f t="shared" si="845"/>
        <v>0</v>
      </c>
      <c r="AJ1062" s="6">
        <f t="shared" si="846"/>
        <v>0</v>
      </c>
      <c r="AK1062" s="6">
        <f t="shared" si="847"/>
        <v>0</v>
      </c>
      <c r="AL1062" s="6">
        <f t="shared" si="848"/>
        <v>2.4144869215291749</v>
      </c>
      <c r="AM1062" s="6">
        <f t="shared" si="849"/>
        <v>0</v>
      </c>
      <c r="AN1062" s="6">
        <f t="shared" si="850"/>
        <v>0</v>
      </c>
      <c r="AO1062" s="32">
        <v>24.85</v>
      </c>
      <c r="AP1062" s="32">
        <v>0.11666666666666667</v>
      </c>
      <c r="AQ1062" s="32">
        <v>0</v>
      </c>
      <c r="AR1062" s="32">
        <v>24.966666666666669</v>
      </c>
      <c r="AS1062" s="40">
        <v>0</v>
      </c>
      <c r="AT1062" s="40">
        <v>1</v>
      </c>
      <c r="AU1062" s="40">
        <v>0</v>
      </c>
      <c r="AV1062" s="40">
        <v>1</v>
      </c>
      <c r="AW1062" s="40">
        <v>0</v>
      </c>
      <c r="AX1062" s="9">
        <f t="shared" si="851"/>
        <v>0</v>
      </c>
      <c r="AY1062" s="9">
        <f t="shared" si="852"/>
        <v>2.4032042723631504</v>
      </c>
      <c r="AZ1062" s="9">
        <f t="shared" si="853"/>
        <v>0</v>
      </c>
      <c r="BA1062" s="9">
        <f t="shared" si="854"/>
        <v>2.4032042723631504</v>
      </c>
      <c r="BB1062" s="9">
        <f t="shared" si="855"/>
        <v>0</v>
      </c>
      <c r="BC1062" s="9">
        <f t="shared" si="856"/>
        <v>3.5500000000000003</v>
      </c>
      <c r="BD1062" s="9">
        <f t="shared" si="857"/>
        <v>0</v>
      </c>
      <c r="BE1062" s="9">
        <f t="shared" si="858"/>
        <v>1.6666666666666666E-2</v>
      </c>
      <c r="BF1062" s="3">
        <v>0</v>
      </c>
      <c r="BG1062" s="3">
        <v>0</v>
      </c>
      <c r="BH1062" s="3">
        <v>0</v>
      </c>
      <c r="BI1062" s="3">
        <v>0</v>
      </c>
      <c r="BJ1062" s="3">
        <v>1</v>
      </c>
      <c r="BK1062" s="3">
        <v>0</v>
      </c>
      <c r="BL1062" s="3">
        <v>0</v>
      </c>
      <c r="BM1062" s="3">
        <v>1</v>
      </c>
      <c r="BN1062" s="34">
        <f t="shared" si="867"/>
        <v>-9.9076748678816717E-2</v>
      </c>
      <c r="BO1062" s="34">
        <f t="shared" si="868"/>
        <v>-7.9367221905594159</v>
      </c>
      <c r="BP1062" s="34">
        <v>-0.20585520871495627</v>
      </c>
      <c r="BQ1062" s="34">
        <v>-4.3646163845709792E-3</v>
      </c>
      <c r="BR1062" s="34">
        <v>-1.257004768805571E-2</v>
      </c>
      <c r="BS1062" s="34">
        <v>0</v>
      </c>
      <c r="BT1062" s="34">
        <v>0</v>
      </c>
      <c r="BU1062" s="34">
        <f t="shared" si="869"/>
        <v>-0.22278987278758294</v>
      </c>
      <c r="BV1062" s="34">
        <f t="shared" si="870"/>
        <v>-17.846985804078741</v>
      </c>
      <c r="BW1062" s="34">
        <v>0.4573636091845239</v>
      </c>
      <c r="BX1062" s="34">
        <v>3.8143728154990605E-3</v>
      </c>
      <c r="BY1062" s="34">
        <v>0</v>
      </c>
      <c r="BZ1062" s="34">
        <v>-0.33746485789125674</v>
      </c>
      <c r="CA1062" s="34">
        <f t="shared" si="871"/>
        <v>0.12371312410876623</v>
      </c>
      <c r="CB1062" s="34">
        <f t="shared" si="872"/>
        <v>9.9102636135193229</v>
      </c>
      <c r="CE1062" s="68">
        <f t="shared" si="859"/>
        <v>165000</v>
      </c>
      <c r="CF1062" s="9">
        <v>0.8</v>
      </c>
      <c r="CG1062" s="9">
        <v>0.9</v>
      </c>
      <c r="CH1062" s="9">
        <v>-1</v>
      </c>
      <c r="CI1062" s="9">
        <v>-0.2</v>
      </c>
      <c r="CJ1062" s="9">
        <f t="shared" si="862"/>
        <v>-15.946843853820596</v>
      </c>
      <c r="CK1062" s="9">
        <v>-0.1</v>
      </c>
      <c r="CL1062" s="9">
        <f t="shared" si="863"/>
        <v>-7.9734219269102979</v>
      </c>
      <c r="CM1062" s="9">
        <v>-0.3</v>
      </c>
      <c r="CN1062" t="s">
        <v>2724</v>
      </c>
      <c r="CO1062" t="s">
        <v>3170</v>
      </c>
      <c r="CP1062" t="s">
        <v>2427</v>
      </c>
      <c r="CQ1062" t="s">
        <v>2400</v>
      </c>
      <c r="CR1062">
        <v>76</v>
      </c>
      <c r="CS1062">
        <v>210</v>
      </c>
      <c r="CU1062" t="s">
        <v>3402</v>
      </c>
      <c r="CV1062" t="s">
        <v>3090</v>
      </c>
      <c r="CW1062">
        <v>0</v>
      </c>
      <c r="CX1062">
        <v>0</v>
      </c>
      <c r="CY1062">
        <v>0</v>
      </c>
      <c r="CZ1062" s="70"/>
      <c r="DA1062">
        <v>0</v>
      </c>
    </row>
    <row r="1063" spans="1:105" ht="12.75" customHeight="1" x14ac:dyDescent="0.2">
      <c r="A1063" s="38" t="s">
        <v>2452</v>
      </c>
      <c r="B1063" t="s">
        <v>966</v>
      </c>
      <c r="C1063" t="s">
        <v>966</v>
      </c>
      <c r="D1063" s="82" t="s">
        <v>966</v>
      </c>
      <c r="E1063" t="str">
        <f t="shared" si="864"/>
        <v xml:space="preserve">Rupp, Michael </v>
      </c>
      <c r="F1063" t="s">
        <v>496</v>
      </c>
      <c r="G1063" t="s">
        <v>1528</v>
      </c>
      <c r="H1063">
        <v>76</v>
      </c>
      <c r="I1063">
        <v>6</v>
      </c>
      <c r="J1063">
        <v>3</v>
      </c>
      <c r="K1063">
        <f>I1063+J1063</f>
        <v>9</v>
      </c>
      <c r="L1063">
        <v>-10</v>
      </c>
      <c r="M1063">
        <v>92</v>
      </c>
      <c r="N1063">
        <v>60</v>
      </c>
      <c r="O1063" s="4">
        <f t="shared" si="865"/>
        <v>0.1</v>
      </c>
      <c r="P1063">
        <v>708</v>
      </c>
      <c r="Q1063">
        <v>1</v>
      </c>
      <c r="R1063">
        <v>0</v>
      </c>
      <c r="S1063">
        <v>15</v>
      </c>
      <c r="T1063">
        <v>18</v>
      </c>
      <c r="U1063" s="4">
        <f t="shared" si="866"/>
        <v>0.45454545454545453</v>
      </c>
      <c r="V1063" s="40">
        <v>0.8</v>
      </c>
      <c r="W1063">
        <v>0</v>
      </c>
      <c r="X1063">
        <v>1</v>
      </c>
      <c r="Y1063">
        <v>0</v>
      </c>
      <c r="Z1063">
        <v>0</v>
      </c>
      <c r="AA1063">
        <f>I1063-W1063-Y1063</f>
        <v>6</v>
      </c>
      <c r="AB1063">
        <f>J1063-X1063-Z1063</f>
        <v>2</v>
      </c>
      <c r="AC1063" s="9">
        <f t="shared" si="839"/>
        <v>0</v>
      </c>
      <c r="AD1063" s="9">
        <f t="shared" si="840"/>
        <v>4.4676098287416233</v>
      </c>
      <c r="AE1063" s="9">
        <f t="shared" si="841"/>
        <v>0</v>
      </c>
      <c r="AF1063" s="9">
        <f t="shared" si="842"/>
        <v>0</v>
      </c>
      <c r="AG1063" s="9">
        <f t="shared" si="843"/>
        <v>17.088607594936711</v>
      </c>
      <c r="AH1063" s="9">
        <f t="shared" si="844"/>
        <v>5.6962025316455707</v>
      </c>
      <c r="AI1063" s="6">
        <f t="shared" si="845"/>
        <v>1.4240506329113927</v>
      </c>
      <c r="AJ1063" s="6">
        <f t="shared" si="846"/>
        <v>6.2546537602382726</v>
      </c>
      <c r="AK1063" s="6">
        <f t="shared" si="847"/>
        <v>0</v>
      </c>
      <c r="AL1063" s="6">
        <f t="shared" si="848"/>
        <v>2.2784810126582284</v>
      </c>
      <c r="AM1063" s="6">
        <f t="shared" si="849"/>
        <v>2.6805658972449735</v>
      </c>
      <c r="AN1063" s="6">
        <f t="shared" si="850"/>
        <v>0</v>
      </c>
      <c r="AO1063" s="33">
        <v>421.33333333333326</v>
      </c>
      <c r="AP1063" s="33">
        <v>67.150000000000006</v>
      </c>
      <c r="AQ1063" s="33">
        <v>1.4833333333333334</v>
      </c>
      <c r="AR1063" s="32">
        <v>489.96666666666658</v>
      </c>
      <c r="AS1063" s="40">
        <v>13</v>
      </c>
      <c r="AT1063" s="40">
        <v>117</v>
      </c>
      <c r="AU1063" s="40">
        <v>32</v>
      </c>
      <c r="AV1063" s="40">
        <v>17</v>
      </c>
      <c r="AW1063" s="40">
        <v>10</v>
      </c>
      <c r="AX1063" s="9">
        <f t="shared" si="851"/>
        <v>1.5919450302741684</v>
      </c>
      <c r="AY1063" s="9">
        <f t="shared" si="852"/>
        <v>14.327505272467517</v>
      </c>
      <c r="AZ1063" s="9">
        <f t="shared" si="853"/>
        <v>3.918633920674877</v>
      </c>
      <c r="BA1063" s="9">
        <f t="shared" si="854"/>
        <v>2.0817742703585282</v>
      </c>
      <c r="BB1063" s="9">
        <f t="shared" si="855"/>
        <v>1.2245731002108988</v>
      </c>
      <c r="BC1063" s="9">
        <f t="shared" si="856"/>
        <v>5.5438596491228056</v>
      </c>
      <c r="BD1063" s="9">
        <f t="shared" si="857"/>
        <v>1.9517543859649124E-2</v>
      </c>
      <c r="BE1063" s="9">
        <f t="shared" si="858"/>
        <v>0.88355263157894748</v>
      </c>
      <c r="BF1063" s="3">
        <v>10</v>
      </c>
      <c r="BG1063" s="3">
        <v>7</v>
      </c>
      <c r="BH1063" s="3">
        <v>0</v>
      </c>
      <c r="BI1063" s="3">
        <v>17</v>
      </c>
      <c r="BJ1063" s="3">
        <v>16</v>
      </c>
      <c r="BK1063" s="3">
        <v>3</v>
      </c>
      <c r="BL1063" s="3">
        <v>0</v>
      </c>
      <c r="BM1063" s="3">
        <v>19</v>
      </c>
      <c r="BN1063" s="34">
        <f t="shared" si="867"/>
        <v>-3.8454512788565518</v>
      </c>
      <c r="BO1063" s="34">
        <f t="shared" si="868"/>
        <v>-15.696787314197779</v>
      </c>
      <c r="BP1063" s="34">
        <v>3.5408464628451393</v>
      </c>
      <c r="BQ1063" s="34">
        <v>-2.4919661714816885</v>
      </c>
      <c r="BR1063" s="34">
        <v>-0.24668508807307191</v>
      </c>
      <c r="BS1063" s="34">
        <v>-2.8559300546613039E-2</v>
      </c>
      <c r="BT1063" s="34">
        <v>0</v>
      </c>
      <c r="BU1063" s="34">
        <f t="shared" si="869"/>
        <v>0.77363590274376581</v>
      </c>
      <c r="BV1063" s="34">
        <f t="shared" si="870"/>
        <v>3.1579123861913025</v>
      </c>
      <c r="BW1063" s="34">
        <v>3.1508789651122866</v>
      </c>
      <c r="BX1063" s="34">
        <v>-0.42759378811884641</v>
      </c>
      <c r="BY1063" s="34">
        <v>0.14912043122270338</v>
      </c>
      <c r="BZ1063" s="34">
        <v>-7.4914927898164603</v>
      </c>
      <c r="CA1063" s="34">
        <f t="shared" si="871"/>
        <v>-4.6190871816003174</v>
      </c>
      <c r="CB1063" s="34">
        <f t="shared" si="872"/>
        <v>-18.85469970038908</v>
      </c>
      <c r="CC1063" s="15">
        <v>48</v>
      </c>
      <c r="CD1063" s="7">
        <v>165000</v>
      </c>
      <c r="CE1063" s="68">
        <f t="shared" si="859"/>
        <v>165000</v>
      </c>
      <c r="CF1063" s="9">
        <v>13.7</v>
      </c>
      <c r="CG1063" s="9">
        <v>12</v>
      </c>
      <c r="CH1063" s="9">
        <v>-8.6999999999999993</v>
      </c>
      <c r="CI1063" s="9">
        <v>-2.8</v>
      </c>
      <c r="CJ1063" s="9">
        <f t="shared" si="862"/>
        <v>-10.025062656641605</v>
      </c>
      <c r="CK1063" s="9">
        <v>-0.1</v>
      </c>
      <c r="CL1063" s="9">
        <f t="shared" si="863"/>
        <v>-0.3580379520229145</v>
      </c>
      <c r="CM1063" s="9">
        <v>-2.9</v>
      </c>
      <c r="CN1063" t="s">
        <v>1000</v>
      </c>
      <c r="CO1063" t="s">
        <v>1001</v>
      </c>
      <c r="CP1063" t="s">
        <v>3467</v>
      </c>
      <c r="CQ1063" t="s">
        <v>2414</v>
      </c>
      <c r="CR1063">
        <v>77</v>
      </c>
      <c r="CS1063">
        <v>230</v>
      </c>
      <c r="CT1063">
        <v>17</v>
      </c>
      <c r="CU1063" t="s">
        <v>3402</v>
      </c>
      <c r="CV1063" t="s">
        <v>2382</v>
      </c>
      <c r="CW1063">
        <v>0</v>
      </c>
      <c r="CX1063">
        <v>0</v>
      </c>
      <c r="CY1063">
        <v>0</v>
      </c>
      <c r="CZ1063" s="70"/>
      <c r="DA1063">
        <v>0</v>
      </c>
    </row>
    <row r="1064" spans="1:105" ht="12.75" customHeight="1" x14ac:dyDescent="0.2">
      <c r="A1064" s="44" t="s">
        <v>2372</v>
      </c>
      <c r="B1064" s="43" t="s">
        <v>966</v>
      </c>
      <c r="C1064" s="43" t="s">
        <v>966</v>
      </c>
      <c r="D1064" s="82" t="s">
        <v>966</v>
      </c>
      <c r="E1064" s="42" t="str">
        <f t="shared" si="864"/>
        <v xml:space="preserve">Rupp, Michael </v>
      </c>
      <c r="F1064" s="42" t="s">
        <v>496</v>
      </c>
      <c r="G1064" s="45" t="s">
        <v>2373</v>
      </c>
      <c r="H1064" s="43">
        <v>64</v>
      </c>
      <c r="I1064" s="64">
        <v>3</v>
      </c>
      <c r="J1064" s="64">
        <v>6</v>
      </c>
      <c r="K1064" s="64">
        <v>9</v>
      </c>
      <c r="L1064" s="43">
        <v>-8</v>
      </c>
      <c r="M1064">
        <v>58</v>
      </c>
      <c r="N1064">
        <v>69</v>
      </c>
      <c r="O1064" s="4">
        <f t="shared" si="865"/>
        <v>4.3478260869565216E-2</v>
      </c>
      <c r="Q1064">
        <v>0</v>
      </c>
      <c r="R1064">
        <v>0</v>
      </c>
      <c r="S1064">
        <v>75</v>
      </c>
      <c r="T1064">
        <v>80</v>
      </c>
      <c r="U1064" s="4">
        <f t="shared" si="866"/>
        <v>0.4838709677419355</v>
      </c>
      <c r="V1064">
        <v>4.5999999999999996</v>
      </c>
      <c r="W1064">
        <v>1</v>
      </c>
      <c r="X1064">
        <v>1</v>
      </c>
      <c r="Y1064">
        <v>0</v>
      </c>
      <c r="Z1064">
        <v>0</v>
      </c>
      <c r="AA1064">
        <v>2</v>
      </c>
      <c r="AB1064">
        <v>5</v>
      </c>
      <c r="AC1064" s="9">
        <f t="shared" si="839"/>
        <v>14.240506329113925</v>
      </c>
      <c r="AD1064" s="9">
        <f t="shared" si="840"/>
        <v>14.240506329113925</v>
      </c>
      <c r="AE1064" s="9">
        <f t="shared" si="841"/>
        <v>0</v>
      </c>
      <c r="AF1064" s="9">
        <f t="shared" si="842"/>
        <v>0</v>
      </c>
      <c r="AG1064" s="9">
        <f t="shared" si="843"/>
        <v>4.8558421851289832</v>
      </c>
      <c r="AH1064" s="9">
        <f t="shared" si="844"/>
        <v>12.139605462822459</v>
      </c>
      <c r="AI1064" s="58">
        <f t="shared" si="845"/>
        <v>1.0925644916540214</v>
      </c>
      <c r="AJ1064" s="58">
        <f t="shared" si="846"/>
        <v>5.6962025316455698</v>
      </c>
      <c r="AK1064" s="58">
        <f t="shared" si="847"/>
        <v>0</v>
      </c>
      <c r="AL1064" s="58">
        <f t="shared" si="848"/>
        <v>2.0637329286798178</v>
      </c>
      <c r="AM1064" s="58">
        <f t="shared" si="849"/>
        <v>0</v>
      </c>
      <c r="AN1064" s="58">
        <f t="shared" si="850"/>
        <v>0</v>
      </c>
      <c r="AO1064" s="56">
        <v>494.25</v>
      </c>
      <c r="AP1064" s="56">
        <v>21.066666666666666</v>
      </c>
      <c r="AQ1064" s="56">
        <v>0.85</v>
      </c>
      <c r="AR1064" s="57">
        <f>SUM(AO1064:AQ1064)</f>
        <v>516.16666666666674</v>
      </c>
      <c r="AS1064">
        <v>7</v>
      </c>
      <c r="AT1064">
        <v>104</v>
      </c>
      <c r="AU1064">
        <v>16</v>
      </c>
      <c r="AV1064">
        <v>9</v>
      </c>
      <c r="AW1064">
        <v>12</v>
      </c>
      <c r="AX1064" s="9">
        <f t="shared" si="851"/>
        <v>0.81369066838876325</v>
      </c>
      <c r="AY1064" s="9">
        <f t="shared" si="852"/>
        <v>12.089118501775911</v>
      </c>
      <c r="AZ1064" s="9">
        <f t="shared" si="853"/>
        <v>1.8598643848886016</v>
      </c>
      <c r="BA1064" s="9">
        <f t="shared" si="854"/>
        <v>1.0461737164998384</v>
      </c>
      <c r="BB1064" s="9">
        <f t="shared" si="855"/>
        <v>1.3948982886664512</v>
      </c>
      <c r="BC1064" s="33">
        <f t="shared" si="856"/>
        <v>7.72265625</v>
      </c>
      <c r="BD1064" s="33">
        <f t="shared" si="857"/>
        <v>1.328125E-2</v>
      </c>
      <c r="BE1064" s="33">
        <f t="shared" si="858"/>
        <v>0.32916666666666666</v>
      </c>
      <c r="BF1064" s="42">
        <f>BI1064-BG1064-BH1064</f>
        <v>9</v>
      </c>
      <c r="BG1064" s="43">
        <v>2</v>
      </c>
      <c r="BH1064" s="43">
        <v>0</v>
      </c>
      <c r="BI1064" s="43">
        <v>11</v>
      </c>
      <c r="BJ1064" s="42">
        <f>BM1064-BK1064-BL1064</f>
        <v>17</v>
      </c>
      <c r="BK1064" s="43">
        <v>0</v>
      </c>
      <c r="BL1064" s="43">
        <v>0</v>
      </c>
      <c r="BM1064" s="43">
        <v>17</v>
      </c>
      <c r="BN1064" s="34">
        <f t="shared" si="867"/>
        <v>4.7940504858051467</v>
      </c>
      <c r="BO1064" s="34">
        <f t="shared" si="868"/>
        <v>18.575591162306022</v>
      </c>
      <c r="BP1064" s="33">
        <v>-2.2487026473557048</v>
      </c>
      <c r="BQ1064" s="33">
        <v>2.119706693974349</v>
      </c>
      <c r="BR1064" s="33">
        <v>1.2465693513561493</v>
      </c>
      <c r="BS1064" s="33">
        <v>-1.2591718802127996E-2</v>
      </c>
      <c r="BT1064" s="33">
        <v>0</v>
      </c>
      <c r="BU1064" s="9">
        <f t="shared" si="869"/>
        <v>1.1049816791726654</v>
      </c>
      <c r="BV1064" s="34">
        <f t="shared" si="870"/>
        <v>4.2814918146825907</v>
      </c>
      <c r="BW1064" s="33">
        <v>4.8105097393528231</v>
      </c>
      <c r="BX1064" s="33">
        <v>8.7432706921025796E-2</v>
      </c>
      <c r="BY1064" s="33">
        <v>9.0559397205911066E-2</v>
      </c>
      <c r="BZ1064" s="33">
        <v>-1.299433036847278</v>
      </c>
      <c r="CA1064" s="9">
        <f t="shared" si="871"/>
        <v>3.6890688066324815</v>
      </c>
      <c r="CB1064" s="34">
        <f t="shared" si="872"/>
        <v>14.294099347623433</v>
      </c>
      <c r="CC1064" s="47">
        <v>49.609520000000003</v>
      </c>
      <c r="CD1064">
        <v>165000</v>
      </c>
      <c r="CE1064" s="68">
        <f t="shared" si="859"/>
        <v>165000</v>
      </c>
      <c r="CF1064" s="62">
        <v>11</v>
      </c>
      <c r="CG1064" s="62">
        <v>10.199999999999999</v>
      </c>
      <c r="CH1064" s="62">
        <v>-8.5</v>
      </c>
      <c r="CI1064" s="62">
        <v>-1.7</v>
      </c>
      <c r="CJ1064" s="63">
        <f t="shared" si="862"/>
        <v>-6.3187238655722471</v>
      </c>
      <c r="CK1064" s="62">
        <v>-0.5</v>
      </c>
      <c r="CL1064" s="63">
        <f t="shared" si="863"/>
        <v>-1.8584481957565431</v>
      </c>
      <c r="CM1064" s="62">
        <v>-2.2000000000000002</v>
      </c>
      <c r="CN1064" t="s">
        <v>562</v>
      </c>
      <c r="CO1064" t="s">
        <v>1001</v>
      </c>
      <c r="CP1064" t="s">
        <v>3467</v>
      </c>
      <c r="CQ1064" t="s">
        <v>2414</v>
      </c>
      <c r="CR1064">
        <v>77</v>
      </c>
      <c r="CS1064">
        <v>230</v>
      </c>
      <c r="CT1064">
        <v>17</v>
      </c>
      <c r="CU1064" t="s">
        <v>3402</v>
      </c>
      <c r="CZ1064" s="72">
        <v>500000</v>
      </c>
      <c r="DA1064">
        <v>0</v>
      </c>
    </row>
    <row r="1065" spans="1:105" ht="12.75" customHeight="1" x14ac:dyDescent="0.2">
      <c r="A1065" s="44" t="s">
        <v>2372</v>
      </c>
      <c r="B1065" s="43"/>
      <c r="C1065" s="43" t="s">
        <v>966</v>
      </c>
      <c r="D1065" s="83" t="s">
        <v>966</v>
      </c>
      <c r="E1065" s="42" t="str">
        <f t="shared" si="864"/>
        <v xml:space="preserve">Mottau, Mike </v>
      </c>
      <c r="F1065" s="42" t="s">
        <v>369</v>
      </c>
      <c r="G1065" s="45" t="s">
        <v>2374</v>
      </c>
      <c r="H1065" s="43">
        <v>76</v>
      </c>
      <c r="I1065" s="64">
        <v>4</v>
      </c>
      <c r="J1065" s="64">
        <v>13</v>
      </c>
      <c r="K1065" s="64">
        <v>17</v>
      </c>
      <c r="L1065" s="43">
        <v>-11</v>
      </c>
      <c r="M1065">
        <v>48</v>
      </c>
      <c r="N1065">
        <v>68</v>
      </c>
      <c r="O1065" s="4">
        <f t="shared" si="865"/>
        <v>5.8823529411764705E-2</v>
      </c>
      <c r="Q1065">
        <v>1</v>
      </c>
      <c r="R1065">
        <v>0</v>
      </c>
      <c r="S1065">
        <v>0</v>
      </c>
      <c r="T1065">
        <v>0</v>
      </c>
      <c r="U1065" s="4">
        <f t="shared" si="866"/>
        <v>0</v>
      </c>
      <c r="V1065">
        <v>0</v>
      </c>
      <c r="W1065">
        <v>1</v>
      </c>
      <c r="X1065">
        <v>5</v>
      </c>
      <c r="Y1065">
        <v>0</v>
      </c>
      <c r="Z1065">
        <v>0</v>
      </c>
      <c r="AA1065">
        <v>3</v>
      </c>
      <c r="AB1065">
        <v>8</v>
      </c>
      <c r="AC1065" s="9">
        <f t="shared" si="839"/>
        <v>1.6329492878526717</v>
      </c>
      <c r="AD1065" s="9">
        <f t="shared" si="840"/>
        <v>8.1647464392633591</v>
      </c>
      <c r="AE1065" s="9">
        <f t="shared" si="841"/>
        <v>0</v>
      </c>
      <c r="AF1065" s="9">
        <f t="shared" si="842"/>
        <v>0</v>
      </c>
      <c r="AG1065" s="9">
        <f t="shared" si="843"/>
        <v>2.9836726800563582</v>
      </c>
      <c r="AH1065" s="9">
        <f t="shared" si="844"/>
        <v>7.9564604801502892</v>
      </c>
      <c r="AI1065" s="58">
        <f t="shared" si="845"/>
        <v>1.641019974030997</v>
      </c>
      <c r="AJ1065" s="58">
        <f t="shared" si="846"/>
        <v>5.5520275786990831</v>
      </c>
      <c r="AK1065" s="58">
        <f t="shared" si="847"/>
        <v>0.33466579901459514</v>
      </c>
      <c r="AL1065" s="58">
        <f t="shared" si="848"/>
        <v>2.1382987540403899</v>
      </c>
      <c r="AM1065" s="58">
        <f t="shared" si="849"/>
        <v>0.65317971514106865</v>
      </c>
      <c r="AN1065" s="58">
        <f t="shared" si="850"/>
        <v>5.0199869852189272</v>
      </c>
      <c r="AO1065" s="56">
        <v>1206.5666666666666</v>
      </c>
      <c r="AP1065" s="56">
        <v>183.71666666666667</v>
      </c>
      <c r="AQ1065" s="56">
        <v>179.28333333333333</v>
      </c>
      <c r="AR1065" s="57">
        <f>SUM(AO1065:AQ1065)</f>
        <v>1569.5666666666666</v>
      </c>
      <c r="AS1065">
        <v>84</v>
      </c>
      <c r="AT1065">
        <v>41</v>
      </c>
      <c r="AU1065">
        <v>18</v>
      </c>
      <c r="AV1065">
        <v>24</v>
      </c>
      <c r="AW1065">
        <v>20</v>
      </c>
      <c r="AX1065" s="9">
        <f t="shared" si="851"/>
        <v>3.2110773674262538</v>
      </c>
      <c r="AY1065" s="9">
        <f t="shared" si="852"/>
        <v>1.5673115721961477</v>
      </c>
      <c r="AZ1065" s="9">
        <f t="shared" si="853"/>
        <v>0.6880880073056258</v>
      </c>
      <c r="BA1065" s="9">
        <f t="shared" si="854"/>
        <v>0.917450676407501</v>
      </c>
      <c r="BB1065" s="9">
        <f t="shared" si="855"/>
        <v>0.76454223033958424</v>
      </c>
      <c r="BC1065" s="33">
        <f t="shared" si="856"/>
        <v>15.875877192982456</v>
      </c>
      <c r="BD1065" s="33">
        <f t="shared" si="857"/>
        <v>2.3589912280701753</v>
      </c>
      <c r="BE1065" s="33">
        <f t="shared" si="858"/>
        <v>2.4173245614035088</v>
      </c>
      <c r="BF1065" s="42">
        <f>BI1065-BG1065-BH1065</f>
        <v>33</v>
      </c>
      <c r="BG1065" s="43">
        <v>17</v>
      </c>
      <c r="BH1065" s="43">
        <v>1</v>
      </c>
      <c r="BI1065" s="43">
        <v>51</v>
      </c>
      <c r="BJ1065" s="42">
        <f>BM1065-BK1065-BL1065</f>
        <v>43</v>
      </c>
      <c r="BK1065" s="43">
        <v>2</v>
      </c>
      <c r="BL1065" s="43">
        <v>15</v>
      </c>
      <c r="BM1065" s="43">
        <v>60</v>
      </c>
      <c r="BN1065" s="34">
        <f t="shared" si="867"/>
        <v>46.87354056246545</v>
      </c>
      <c r="BO1065" s="34">
        <f t="shared" si="868"/>
        <v>59.728002075900505</v>
      </c>
      <c r="BP1065" s="33">
        <v>5.0412916623687138</v>
      </c>
      <c r="BQ1065" s="33">
        <v>-0.42678722026453358</v>
      </c>
      <c r="BR1065" s="33">
        <v>-1.6394952592914585</v>
      </c>
      <c r="BS1065" s="33">
        <v>-0.50482051142697848</v>
      </c>
      <c r="BT1065" s="33">
        <v>0</v>
      </c>
      <c r="BU1065" s="9">
        <f t="shared" si="869"/>
        <v>2.4701886713857428</v>
      </c>
      <c r="BV1065" s="34">
        <f t="shared" si="870"/>
        <v>3.1476059269680499</v>
      </c>
      <c r="BW1065" s="33">
        <v>26.424439806945802</v>
      </c>
      <c r="BX1065" s="33">
        <v>2.9536070181615739</v>
      </c>
      <c r="BY1065" s="33">
        <v>10.798980443267942</v>
      </c>
      <c r="BZ1065" s="33">
        <v>4.2263246227043867</v>
      </c>
      <c r="CA1065" s="9">
        <f t="shared" si="871"/>
        <v>44.403351891079708</v>
      </c>
      <c r="CB1065" s="34">
        <f t="shared" si="872"/>
        <v>56.580396148932458</v>
      </c>
      <c r="CC1065" s="47">
        <v>49.356231999999999</v>
      </c>
      <c r="CD1065">
        <v>1768511</v>
      </c>
      <c r="CE1065" s="68">
        <f t="shared" si="859"/>
        <v>1908130.2894736843</v>
      </c>
      <c r="CF1065" s="62">
        <v>30.5</v>
      </c>
      <c r="CG1065" s="62">
        <v>30.4</v>
      </c>
      <c r="CH1065" s="62">
        <v>-12.8</v>
      </c>
      <c r="CI1065" s="62">
        <v>-0.5</v>
      </c>
      <c r="CJ1065" s="63">
        <f t="shared" si="862"/>
        <v>-0.51744657364127156</v>
      </c>
      <c r="CK1065" s="62">
        <v>0.6</v>
      </c>
      <c r="CL1065" s="63">
        <f t="shared" si="863"/>
        <v>0.62093588836952585</v>
      </c>
      <c r="CM1065" s="62">
        <v>0.1</v>
      </c>
      <c r="CN1065" t="s">
        <v>584</v>
      </c>
      <c r="CO1065" t="s">
        <v>585</v>
      </c>
      <c r="CP1065" t="s">
        <v>2441</v>
      </c>
      <c r="CQ1065" t="s">
        <v>2414</v>
      </c>
      <c r="CR1065">
        <v>72</v>
      </c>
      <c r="CS1065">
        <v>190</v>
      </c>
      <c r="CT1065">
        <v>27</v>
      </c>
      <c r="CU1065" t="s">
        <v>3402</v>
      </c>
      <c r="CZ1065" s="72">
        <v>462500</v>
      </c>
      <c r="DA1065">
        <v>0</v>
      </c>
    </row>
    <row r="1066" spans="1:105" ht="12.75" customHeight="1" x14ac:dyDescent="0.2">
      <c r="A1066" s="44" t="s">
        <v>2372</v>
      </c>
      <c r="B1066" s="43"/>
      <c r="C1066" s="43" t="s">
        <v>966</v>
      </c>
      <c r="D1066" s="82" t="s">
        <v>966</v>
      </c>
      <c r="E1066" s="42" t="str">
        <f t="shared" si="864"/>
        <v xml:space="preserve">Bergfors, Nicklas </v>
      </c>
      <c r="F1066" s="42" t="s">
        <v>2488</v>
      </c>
      <c r="G1066" s="45" t="s">
        <v>1528</v>
      </c>
      <c r="H1066" s="43">
        <v>1</v>
      </c>
      <c r="I1066" s="64">
        <v>0</v>
      </c>
      <c r="J1066" s="64">
        <v>0</v>
      </c>
      <c r="K1066" s="64">
        <v>0</v>
      </c>
      <c r="L1066" s="43">
        <v>-1</v>
      </c>
      <c r="M1066">
        <v>0</v>
      </c>
      <c r="N1066">
        <v>3</v>
      </c>
      <c r="O1066" s="4">
        <f t="shared" si="865"/>
        <v>0</v>
      </c>
      <c r="Q1066">
        <v>0</v>
      </c>
      <c r="R1066">
        <v>0</v>
      </c>
      <c r="S1066">
        <v>0</v>
      </c>
      <c r="T1066">
        <v>1</v>
      </c>
      <c r="U1066" s="4">
        <f t="shared" si="866"/>
        <v>0</v>
      </c>
      <c r="V1066">
        <v>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9">
        <f t="shared" si="839"/>
        <v>0</v>
      </c>
      <c r="AD1066" s="9">
        <f t="shared" si="840"/>
        <v>0</v>
      </c>
      <c r="AE1066" s="9">
        <f t="shared" si="841"/>
        <v>0</v>
      </c>
      <c r="AF1066" s="9">
        <f t="shared" si="842"/>
        <v>0</v>
      </c>
      <c r="AG1066" s="9">
        <f t="shared" si="843"/>
        <v>0</v>
      </c>
      <c r="AH1066" s="9">
        <f t="shared" si="844"/>
        <v>0</v>
      </c>
      <c r="AI1066" s="58">
        <f t="shared" si="845"/>
        <v>0</v>
      </c>
      <c r="AJ1066" s="58">
        <f t="shared" si="846"/>
        <v>0</v>
      </c>
      <c r="AK1066" s="58">
        <f t="shared" si="847"/>
        <v>0</v>
      </c>
      <c r="AL1066" s="58">
        <f t="shared" si="848"/>
        <v>7.0038910505836576</v>
      </c>
      <c r="AM1066" s="58">
        <f t="shared" si="849"/>
        <v>0</v>
      </c>
      <c r="AN1066" s="58">
        <f t="shared" si="850"/>
        <v>0</v>
      </c>
      <c r="AO1066" s="56">
        <v>8.5666666666666664</v>
      </c>
      <c r="AP1066" s="56">
        <v>2.4500000000000002</v>
      </c>
      <c r="AQ1066" s="56">
        <v>0.26666666666666666</v>
      </c>
      <c r="AR1066" s="57">
        <f>SUM(AO1066:AQ1066)</f>
        <v>11.283333333333333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 s="9">
        <f t="shared" si="851"/>
        <v>5.3175775480059082</v>
      </c>
      <c r="AY1066" s="9">
        <f t="shared" si="852"/>
        <v>0</v>
      </c>
      <c r="AZ1066" s="9">
        <f t="shared" si="853"/>
        <v>0</v>
      </c>
      <c r="BA1066" s="9">
        <f t="shared" si="854"/>
        <v>0</v>
      </c>
      <c r="BB1066" s="9">
        <f t="shared" si="855"/>
        <v>0</v>
      </c>
      <c r="BC1066" s="33">
        <f t="shared" si="856"/>
        <v>8.5666666666666664</v>
      </c>
      <c r="BD1066" s="33">
        <f t="shared" si="857"/>
        <v>0.26666666666666666</v>
      </c>
      <c r="BE1066" s="33">
        <f t="shared" si="858"/>
        <v>2.4500000000000002</v>
      </c>
      <c r="BF1066" s="42">
        <f>BI1066-BG1066-BH1066</f>
        <v>0</v>
      </c>
      <c r="BG1066" s="43">
        <v>0</v>
      </c>
      <c r="BH1066" s="43">
        <v>0</v>
      </c>
      <c r="BI1066" s="43">
        <v>0</v>
      </c>
      <c r="BJ1066" s="42">
        <f>BM1066-BK1066-BL1066</f>
        <v>1</v>
      </c>
      <c r="BK1066" s="43">
        <v>0</v>
      </c>
      <c r="BL1066" s="43">
        <v>0</v>
      </c>
      <c r="BM1066" s="43">
        <v>1</v>
      </c>
      <c r="BN1066" s="34">
        <f t="shared" si="867"/>
        <v>-0.43087917254801811</v>
      </c>
      <c r="BO1066" s="34">
        <f t="shared" si="868"/>
        <v>-76.374447128156831</v>
      </c>
      <c r="BP1066" s="33">
        <v>-0.21443013238164754</v>
      </c>
      <c r="BQ1066" s="33">
        <v>-0.13219060297030022</v>
      </c>
      <c r="BR1066" s="33">
        <v>-8.731727816817722E-2</v>
      </c>
      <c r="BS1066" s="33">
        <v>-3.9503431536087831E-3</v>
      </c>
      <c r="BT1066" s="33">
        <v>0</v>
      </c>
      <c r="BU1066" s="9">
        <f t="shared" si="869"/>
        <v>-0.43788835667373371</v>
      </c>
      <c r="BV1066" s="34">
        <f t="shared" si="870"/>
        <v>-77.616843132714976</v>
      </c>
      <c r="BW1066" s="33">
        <v>-0.15986174828287181</v>
      </c>
      <c r="BX1066" s="33">
        <v>1.0168202466290185E-2</v>
      </c>
      <c r="BY1066" s="33">
        <v>2.841079128028582E-2</v>
      </c>
      <c r="BZ1066" s="33">
        <v>0.12829193866201144</v>
      </c>
      <c r="CA1066" s="9">
        <f t="shared" si="871"/>
        <v>7.009184125715634E-3</v>
      </c>
      <c r="CB1066" s="34">
        <f t="shared" si="872"/>
        <v>1.2423960045581626</v>
      </c>
      <c r="CE1066" s="68">
        <f t="shared" si="859"/>
        <v>165000</v>
      </c>
      <c r="CF1066" s="62">
        <v>0.3</v>
      </c>
      <c r="CG1066" s="62">
        <v>0.3</v>
      </c>
      <c r="CH1066" s="62">
        <v>-1</v>
      </c>
      <c r="CI1066" s="62">
        <v>-0.1</v>
      </c>
      <c r="CJ1066" s="63">
        <f t="shared" si="862"/>
        <v>-14.285714285714286</v>
      </c>
      <c r="CK1066" s="62">
        <v>-0.1</v>
      </c>
      <c r="CL1066" s="63">
        <f t="shared" si="863"/>
        <v>-14.285714285714286</v>
      </c>
      <c r="CM1066" s="62">
        <v>-0.3</v>
      </c>
      <c r="CN1066" t="s">
        <v>610</v>
      </c>
      <c r="CO1066" t="s">
        <v>611</v>
      </c>
      <c r="CQ1066" t="s">
        <v>2436</v>
      </c>
      <c r="CR1066">
        <v>71</v>
      </c>
      <c r="CS1066">
        <v>190</v>
      </c>
      <c r="CT1066">
        <v>12</v>
      </c>
      <c r="CU1066" t="s">
        <v>3401</v>
      </c>
      <c r="CV1066" t="s">
        <v>3090</v>
      </c>
      <c r="CZ1066" s="72">
        <v>818333.33333333337</v>
      </c>
      <c r="DA1066">
        <v>0</v>
      </c>
    </row>
    <row r="1067" spans="1:105" ht="12.75" customHeight="1" x14ac:dyDescent="0.2">
      <c r="A1067" s="38" t="s">
        <v>2452</v>
      </c>
      <c r="B1067" t="s">
        <v>962</v>
      </c>
      <c r="C1067" t="s">
        <v>966</v>
      </c>
      <c r="D1067" t="s">
        <v>966</v>
      </c>
      <c r="E1067" t="str">
        <f t="shared" si="864"/>
        <v xml:space="preserve">Clarke, Noah </v>
      </c>
      <c r="F1067" t="s">
        <v>2562</v>
      </c>
      <c r="G1067" t="s">
        <v>1540</v>
      </c>
      <c r="H1067">
        <v>13</v>
      </c>
      <c r="I1067">
        <v>2</v>
      </c>
      <c r="J1067">
        <v>0</v>
      </c>
      <c r="K1067">
        <f>I1067+J1067</f>
        <v>2</v>
      </c>
      <c r="L1067">
        <v>-6</v>
      </c>
      <c r="M1067">
        <v>4</v>
      </c>
      <c r="N1067">
        <v>11</v>
      </c>
      <c r="O1067" s="4">
        <f t="shared" si="865"/>
        <v>0.18181818181818182</v>
      </c>
      <c r="P1067">
        <v>185</v>
      </c>
      <c r="Q1067">
        <v>0</v>
      </c>
      <c r="R1067">
        <v>0</v>
      </c>
      <c r="S1067">
        <v>17</v>
      </c>
      <c r="T1067">
        <v>26</v>
      </c>
      <c r="U1067" s="4">
        <f t="shared" si="866"/>
        <v>0.39534883720930231</v>
      </c>
      <c r="V1067" s="40">
        <v>5.7</v>
      </c>
      <c r="W1067">
        <v>0</v>
      </c>
      <c r="X1067">
        <v>0</v>
      </c>
      <c r="Y1067">
        <v>1</v>
      </c>
      <c r="Z1067">
        <v>0</v>
      </c>
      <c r="AA1067">
        <f>I1067-W1067-Y1067</f>
        <v>1</v>
      </c>
      <c r="AB1067">
        <f>J1067-X1067-Z1067</f>
        <v>0</v>
      </c>
      <c r="AC1067" s="9">
        <f t="shared" si="839"/>
        <v>0</v>
      </c>
      <c r="AD1067" s="9">
        <f t="shared" si="840"/>
        <v>0</v>
      </c>
      <c r="AE1067" s="9">
        <f t="shared" si="841"/>
        <v>16.775396085740912</v>
      </c>
      <c r="AF1067" s="9">
        <f t="shared" si="842"/>
        <v>0</v>
      </c>
      <c r="AG1067" s="9">
        <f t="shared" si="843"/>
        <v>13.22556943423953</v>
      </c>
      <c r="AH1067" s="9">
        <f t="shared" si="844"/>
        <v>0</v>
      </c>
      <c r="AI1067" s="6">
        <f t="shared" si="845"/>
        <v>1.322556943423953</v>
      </c>
      <c r="AJ1067" s="6">
        <f t="shared" si="846"/>
        <v>0</v>
      </c>
      <c r="AK1067" s="6">
        <f t="shared" si="847"/>
        <v>3.3550792171481825</v>
      </c>
      <c r="AL1067" s="6">
        <f t="shared" si="848"/>
        <v>5.9515062454077885</v>
      </c>
      <c r="AM1067" s="6">
        <f t="shared" si="849"/>
        <v>0</v>
      </c>
      <c r="AN1067" s="6">
        <f t="shared" si="850"/>
        <v>0</v>
      </c>
      <c r="AO1067" s="32">
        <v>90.733333333333334</v>
      </c>
      <c r="AP1067" s="32">
        <v>3.166666666666667</v>
      </c>
      <c r="AQ1067" s="32">
        <v>17.883333333333333</v>
      </c>
      <c r="AR1067" s="32">
        <v>111.78333333333335</v>
      </c>
      <c r="AS1067" s="40">
        <v>5</v>
      </c>
      <c r="AT1067" s="40">
        <v>9</v>
      </c>
      <c r="AU1067" s="40">
        <v>3</v>
      </c>
      <c r="AV1067" s="40">
        <v>3</v>
      </c>
      <c r="AW1067" s="40">
        <v>3</v>
      </c>
      <c r="AX1067" s="9">
        <f t="shared" si="851"/>
        <v>2.6837632324437153</v>
      </c>
      <c r="AY1067" s="9">
        <f t="shared" si="852"/>
        <v>4.8307738183986872</v>
      </c>
      <c r="AZ1067" s="9">
        <f t="shared" si="853"/>
        <v>1.6102579394662291</v>
      </c>
      <c r="BA1067" s="9">
        <f t="shared" si="854"/>
        <v>1.6102579394662291</v>
      </c>
      <c r="BB1067" s="9">
        <f t="shared" si="855"/>
        <v>1.6102579394662291</v>
      </c>
      <c r="BC1067" s="9">
        <f t="shared" si="856"/>
        <v>6.9794871794871796</v>
      </c>
      <c r="BD1067" s="9">
        <f t="shared" si="857"/>
        <v>1.3756410256410256</v>
      </c>
      <c r="BE1067" s="9">
        <f t="shared" si="858"/>
        <v>0.24358974358974361</v>
      </c>
      <c r="BF1067" s="3">
        <v>2</v>
      </c>
      <c r="BG1067" s="3">
        <v>0</v>
      </c>
      <c r="BH1067" s="3">
        <v>1</v>
      </c>
      <c r="BI1067" s="3">
        <v>3</v>
      </c>
      <c r="BJ1067" s="3">
        <v>9</v>
      </c>
      <c r="BK1067" s="3">
        <v>0</v>
      </c>
      <c r="BL1067" s="3">
        <v>0</v>
      </c>
      <c r="BM1067" s="3">
        <v>9</v>
      </c>
      <c r="BN1067" s="34">
        <f t="shared" si="867"/>
        <v>2.1858273765661047</v>
      </c>
      <c r="BO1067" s="34">
        <f t="shared" si="868"/>
        <v>39.108287637980098</v>
      </c>
      <c r="BP1067" s="34">
        <v>-0.24176683664069704</v>
      </c>
      <c r="BQ1067" s="34">
        <v>-0.16648768599712049</v>
      </c>
      <c r="BR1067" s="34">
        <v>7.3805784982373557E-2</v>
      </c>
      <c r="BS1067" s="34">
        <v>1.8319316505425802</v>
      </c>
      <c r="BT1067" s="34">
        <v>-0.41522869841093768</v>
      </c>
      <c r="BU1067" s="34">
        <f t="shared" si="869"/>
        <v>1.0822542144761986</v>
      </c>
      <c r="BV1067" s="34">
        <f t="shared" si="870"/>
        <v>19.363427126456511</v>
      </c>
      <c r="BW1067" s="34">
        <v>-1.0746257627730258</v>
      </c>
      <c r="BX1067" s="34">
        <v>9.5119794867346667E-3</v>
      </c>
      <c r="BY1067" s="34">
        <v>2.164925057452475</v>
      </c>
      <c r="BZ1067" s="34">
        <v>3.7618879237222898E-3</v>
      </c>
      <c r="CA1067" s="34">
        <f t="shared" si="871"/>
        <v>1.1035731620899061</v>
      </c>
      <c r="CB1067" s="34">
        <f t="shared" si="872"/>
        <v>19.744860511523591</v>
      </c>
      <c r="CE1067" s="68">
        <f t="shared" si="859"/>
        <v>165000</v>
      </c>
      <c r="CF1067" s="9">
        <v>3</v>
      </c>
      <c r="CG1067" s="9">
        <v>3</v>
      </c>
      <c r="CH1067" s="9">
        <v>-4.5</v>
      </c>
      <c r="CI1067" s="9">
        <v>-0.6</v>
      </c>
      <c r="CJ1067" s="9">
        <f t="shared" si="862"/>
        <v>-9.0338770388958576</v>
      </c>
      <c r="CK1067" s="9">
        <v>-0.6</v>
      </c>
      <c r="CL1067" s="9">
        <f t="shared" si="863"/>
        <v>-9.0338770388958576</v>
      </c>
      <c r="CM1067" s="9">
        <v>-1.1000000000000001</v>
      </c>
      <c r="CN1067" t="s">
        <v>1296</v>
      </c>
      <c r="CO1067" t="s">
        <v>1297</v>
      </c>
      <c r="CP1067" t="s">
        <v>1298</v>
      </c>
      <c r="CQ1067" t="s">
        <v>2414</v>
      </c>
      <c r="CR1067">
        <v>69</v>
      </c>
      <c r="CS1067">
        <v>175</v>
      </c>
      <c r="CT1067">
        <v>25</v>
      </c>
      <c r="CU1067" t="s">
        <v>3402</v>
      </c>
      <c r="CV1067" t="s">
        <v>2382</v>
      </c>
      <c r="CW1067">
        <v>1</v>
      </c>
      <c r="CX1067">
        <v>0</v>
      </c>
      <c r="CY1067">
        <v>0</v>
      </c>
      <c r="CZ1067" s="70"/>
      <c r="DA1067">
        <v>0</v>
      </c>
    </row>
    <row r="1068" spans="1:105" ht="12.75" customHeight="1" x14ac:dyDescent="0.2">
      <c r="A1068" s="44" t="s">
        <v>2372</v>
      </c>
      <c r="B1068" s="43" t="s">
        <v>962</v>
      </c>
      <c r="C1068" s="43" t="s">
        <v>966</v>
      </c>
      <c r="D1068" s="42" t="s">
        <v>966</v>
      </c>
      <c r="E1068" s="42" t="str">
        <f t="shared" si="864"/>
        <v xml:space="preserve">Clarke, Noah </v>
      </c>
      <c r="F1068" s="42" t="s">
        <v>2562</v>
      </c>
      <c r="G1068" s="45" t="s">
        <v>2378</v>
      </c>
      <c r="H1068" s="43">
        <v>1</v>
      </c>
      <c r="I1068" s="64">
        <v>1</v>
      </c>
      <c r="J1068" s="64">
        <v>0</v>
      </c>
      <c r="K1068" s="64">
        <v>1</v>
      </c>
      <c r="L1068" s="43">
        <v>0</v>
      </c>
      <c r="M1068">
        <v>0</v>
      </c>
      <c r="N1068">
        <v>3</v>
      </c>
      <c r="O1068" s="4">
        <f t="shared" si="865"/>
        <v>0.33333333333333331</v>
      </c>
      <c r="Q1068">
        <v>0</v>
      </c>
      <c r="R1068">
        <v>0</v>
      </c>
      <c r="S1068">
        <v>0</v>
      </c>
      <c r="T1068">
        <v>0</v>
      </c>
      <c r="U1068" s="4">
        <f t="shared" si="866"/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 s="9">
        <f t="shared" si="839"/>
        <v>0</v>
      </c>
      <c r="AD1068" s="9">
        <f t="shared" si="840"/>
        <v>0</v>
      </c>
      <c r="AE1068" s="9">
        <f t="shared" si="841"/>
        <v>0</v>
      </c>
      <c r="AF1068" s="9">
        <f t="shared" si="842"/>
        <v>0</v>
      </c>
      <c r="AG1068" s="9">
        <f t="shared" si="843"/>
        <v>112.67605633802816</v>
      </c>
      <c r="AH1068" s="9">
        <f t="shared" si="844"/>
        <v>0</v>
      </c>
      <c r="AI1068" s="58">
        <f t="shared" si="845"/>
        <v>5.6338028169014081</v>
      </c>
      <c r="AJ1068" s="58">
        <f t="shared" si="846"/>
        <v>0</v>
      </c>
      <c r="AK1068" s="58">
        <f t="shared" si="847"/>
        <v>0</v>
      </c>
      <c r="AL1068" s="58">
        <f t="shared" si="848"/>
        <v>5.6338028169014081</v>
      </c>
      <c r="AM1068" s="58">
        <f t="shared" si="849"/>
        <v>0</v>
      </c>
      <c r="AN1068" s="58">
        <f t="shared" si="850"/>
        <v>0</v>
      </c>
      <c r="AO1068" s="56">
        <v>10.65</v>
      </c>
      <c r="AP1068" s="56">
        <v>0</v>
      </c>
      <c r="AQ1068" s="56">
        <v>0</v>
      </c>
      <c r="AR1068" s="57">
        <f>SUM(AO1068:AQ1068)</f>
        <v>10.65</v>
      </c>
      <c r="AS1068">
        <v>1</v>
      </c>
      <c r="AT1068">
        <v>0</v>
      </c>
      <c r="AU1068">
        <v>0</v>
      </c>
      <c r="AV1068">
        <v>0</v>
      </c>
      <c r="AW1068">
        <v>1</v>
      </c>
      <c r="AX1068" s="9">
        <f t="shared" si="851"/>
        <v>5.6338028169014081</v>
      </c>
      <c r="AY1068" s="9">
        <f t="shared" si="852"/>
        <v>0</v>
      </c>
      <c r="AZ1068" s="9">
        <f t="shared" si="853"/>
        <v>0</v>
      </c>
      <c r="BA1068" s="9">
        <f t="shared" si="854"/>
        <v>0</v>
      </c>
      <c r="BB1068" s="9">
        <f t="shared" si="855"/>
        <v>5.6338028169014081</v>
      </c>
      <c r="BC1068" s="33">
        <f t="shared" si="856"/>
        <v>10.65</v>
      </c>
      <c r="BD1068" s="33">
        <f t="shared" si="857"/>
        <v>0</v>
      </c>
      <c r="BE1068" s="33">
        <f t="shared" si="858"/>
        <v>0</v>
      </c>
      <c r="BF1068" s="42">
        <f>BI1068-BG1068-BH1068</f>
        <v>1</v>
      </c>
      <c r="BG1068" s="43">
        <v>0</v>
      </c>
      <c r="BH1068" s="43">
        <v>0</v>
      </c>
      <c r="BI1068" s="43">
        <v>1</v>
      </c>
      <c r="BJ1068" s="42">
        <f>BM1068-BK1068-BL1068</f>
        <v>1</v>
      </c>
      <c r="BK1068" s="43">
        <v>0</v>
      </c>
      <c r="BL1068" s="43">
        <v>0</v>
      </c>
      <c r="BM1068" s="43">
        <v>1</v>
      </c>
      <c r="BN1068" s="34">
        <f t="shared" si="867"/>
        <v>1.9251464455905449</v>
      </c>
      <c r="BO1068" s="34">
        <f t="shared" si="868"/>
        <v>361.52984893719156</v>
      </c>
      <c r="BP1068" s="33">
        <v>2.0013451566546867</v>
      </c>
      <c r="BQ1068" s="33">
        <v>0</v>
      </c>
      <c r="BR1068" s="33">
        <v>-8.2416160634365188E-2</v>
      </c>
      <c r="BS1068" s="33">
        <v>0</v>
      </c>
      <c r="BT1068" s="33">
        <v>0</v>
      </c>
      <c r="BU1068" s="9">
        <f t="shared" si="869"/>
        <v>1.9189289960203215</v>
      </c>
      <c r="BV1068" s="34">
        <f t="shared" si="870"/>
        <v>360.36225277376928</v>
      </c>
      <c r="BW1068" s="33">
        <v>-0.11487346446969571</v>
      </c>
      <c r="BX1068" s="33">
        <v>0</v>
      </c>
      <c r="BY1068" s="33">
        <v>0</v>
      </c>
      <c r="BZ1068" s="33">
        <v>0.12109091403991921</v>
      </c>
      <c r="CA1068" s="9">
        <f t="shared" si="871"/>
        <v>6.2174495702235072E-3</v>
      </c>
      <c r="CB1068" s="34">
        <f t="shared" si="872"/>
        <v>1.1675961634222549</v>
      </c>
      <c r="CE1068" s="68">
        <f t="shared" si="859"/>
        <v>165000</v>
      </c>
      <c r="CF1068" s="62">
        <v>0.5</v>
      </c>
      <c r="CG1068" s="62">
        <v>0.5</v>
      </c>
      <c r="CH1068" s="62">
        <v>-0.1</v>
      </c>
      <c r="CI1068" s="62">
        <v>0.2</v>
      </c>
      <c r="CJ1068" s="63">
        <f t="shared" si="862"/>
        <v>37.558685446009392</v>
      </c>
      <c r="CK1068" s="62">
        <v>0</v>
      </c>
      <c r="CL1068" s="63">
        <f t="shared" si="863"/>
        <v>0</v>
      </c>
      <c r="CM1068" s="62">
        <v>0.3</v>
      </c>
      <c r="CN1068" t="s">
        <v>624</v>
      </c>
      <c r="CO1068" t="s">
        <v>1297</v>
      </c>
      <c r="CP1068" t="s">
        <v>1298</v>
      </c>
      <c r="CQ1068" t="s">
        <v>2414</v>
      </c>
      <c r="CR1068">
        <v>69</v>
      </c>
      <c r="CS1068">
        <v>190</v>
      </c>
      <c r="CT1068">
        <v>12</v>
      </c>
      <c r="CU1068" t="s">
        <v>3402</v>
      </c>
      <c r="CZ1068" s="72">
        <v>475000</v>
      </c>
      <c r="DA1068">
        <v>0</v>
      </c>
    </row>
    <row r="1069" spans="1:105" ht="12.75" customHeight="1" x14ac:dyDescent="0.2">
      <c r="A1069" s="44" t="s">
        <v>2372</v>
      </c>
      <c r="B1069" s="43"/>
      <c r="C1069" s="43" t="s">
        <v>966</v>
      </c>
      <c r="D1069" s="82" t="s">
        <v>966</v>
      </c>
      <c r="E1069" s="42" t="str">
        <f t="shared" si="864"/>
        <v xml:space="preserve">Malmivaara, Olli </v>
      </c>
      <c r="F1069" s="42" t="s">
        <v>321</v>
      </c>
      <c r="G1069" s="45" t="s">
        <v>2374</v>
      </c>
      <c r="H1069" s="43">
        <v>2</v>
      </c>
      <c r="I1069" s="64">
        <v>0</v>
      </c>
      <c r="J1069" s="64">
        <v>0</v>
      </c>
      <c r="K1069" s="64">
        <v>0</v>
      </c>
      <c r="L1069" s="43">
        <v>2</v>
      </c>
      <c r="M1069">
        <v>0</v>
      </c>
      <c r="N1069">
        <v>0</v>
      </c>
      <c r="O1069" s="4">
        <f t="shared" si="865"/>
        <v>0</v>
      </c>
      <c r="Q1069">
        <v>0</v>
      </c>
      <c r="R1069">
        <v>0</v>
      </c>
      <c r="S1069">
        <v>0</v>
      </c>
      <c r="T1069">
        <v>0</v>
      </c>
      <c r="U1069" s="4">
        <f t="shared" si="866"/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s="9">
        <f t="shared" si="839"/>
        <v>0</v>
      </c>
      <c r="AD1069" s="9">
        <f t="shared" si="840"/>
        <v>0</v>
      </c>
      <c r="AE1069" s="9">
        <f t="shared" si="841"/>
        <v>0</v>
      </c>
      <c r="AF1069" s="9">
        <f t="shared" si="842"/>
        <v>0</v>
      </c>
      <c r="AG1069" s="9">
        <f t="shared" si="843"/>
        <v>0</v>
      </c>
      <c r="AH1069" s="9">
        <f t="shared" si="844"/>
        <v>0</v>
      </c>
      <c r="AI1069" s="58">
        <f t="shared" si="845"/>
        <v>7.2289156626506017</v>
      </c>
      <c r="AJ1069" s="58">
        <f t="shared" si="846"/>
        <v>0</v>
      </c>
      <c r="AK1069" s="58">
        <f t="shared" si="847"/>
        <v>0</v>
      </c>
      <c r="AL1069" s="58">
        <f t="shared" si="848"/>
        <v>0</v>
      </c>
      <c r="AM1069" s="58">
        <f t="shared" si="849"/>
        <v>0</v>
      </c>
      <c r="AN1069" s="58">
        <f t="shared" si="850"/>
        <v>0</v>
      </c>
      <c r="AO1069" s="56">
        <v>16.600000000000001</v>
      </c>
      <c r="AP1069" s="56">
        <v>1</v>
      </c>
      <c r="AQ1069" s="56">
        <v>0</v>
      </c>
      <c r="AR1069" s="57">
        <f>SUM(AO1069:AQ1069)</f>
        <v>17.600000000000001</v>
      </c>
      <c r="AS1069">
        <v>1</v>
      </c>
      <c r="AT1069">
        <v>1</v>
      </c>
      <c r="AU1069">
        <v>0</v>
      </c>
      <c r="AV1069">
        <v>0</v>
      </c>
      <c r="AW1069">
        <v>0</v>
      </c>
      <c r="AX1069" s="9">
        <f t="shared" si="851"/>
        <v>3.4090909090909092</v>
      </c>
      <c r="AY1069" s="9">
        <f t="shared" si="852"/>
        <v>3.4090909090909092</v>
      </c>
      <c r="AZ1069" s="9">
        <f t="shared" si="853"/>
        <v>0</v>
      </c>
      <c r="BA1069" s="9">
        <f t="shared" si="854"/>
        <v>0</v>
      </c>
      <c r="BB1069" s="9">
        <f t="shared" si="855"/>
        <v>0</v>
      </c>
      <c r="BC1069" s="33">
        <f t="shared" si="856"/>
        <v>8.3000000000000007</v>
      </c>
      <c r="BD1069" s="33">
        <f t="shared" si="857"/>
        <v>0</v>
      </c>
      <c r="BE1069" s="33">
        <f t="shared" si="858"/>
        <v>0.5</v>
      </c>
      <c r="BF1069" s="42">
        <f>BI1069-BG1069-BH1069</f>
        <v>2</v>
      </c>
      <c r="BG1069" s="43">
        <v>0</v>
      </c>
      <c r="BH1069" s="43">
        <v>0</v>
      </c>
      <c r="BI1069" s="43">
        <v>2</v>
      </c>
      <c r="BJ1069" s="42">
        <f>BM1069-BK1069-BL1069</f>
        <v>0</v>
      </c>
      <c r="BK1069" s="43">
        <v>0</v>
      </c>
      <c r="BL1069" s="43">
        <v>0</v>
      </c>
      <c r="BM1069" s="43">
        <v>0</v>
      </c>
      <c r="BN1069" s="34">
        <f t="shared" si="867"/>
        <v>0.89678296562677784</v>
      </c>
      <c r="BO1069" s="34">
        <f t="shared" si="868"/>
        <v>101.90715518486111</v>
      </c>
      <c r="BP1069" s="33">
        <v>-0.13405517921800805</v>
      </c>
      <c r="BQ1069" s="33">
        <v>-3.959756922957159E-2</v>
      </c>
      <c r="BR1069" s="33">
        <v>-5.9070089722250418E-2</v>
      </c>
      <c r="BS1069" s="33">
        <v>0</v>
      </c>
      <c r="BT1069" s="33">
        <v>0</v>
      </c>
      <c r="BU1069" s="9">
        <f t="shared" si="869"/>
        <v>-0.23272283816983005</v>
      </c>
      <c r="BV1069" s="34">
        <f t="shared" si="870"/>
        <v>-26.445777064753415</v>
      </c>
      <c r="BW1069" s="33">
        <v>0.89898457620080141</v>
      </c>
      <c r="BX1069" s="33">
        <v>3.0408543360822569E-2</v>
      </c>
      <c r="BY1069" s="33">
        <v>0</v>
      </c>
      <c r="BZ1069" s="33">
        <v>0.20011268423498385</v>
      </c>
      <c r="CA1069" s="9">
        <f t="shared" si="871"/>
        <v>1.1295058037966079</v>
      </c>
      <c r="CB1069" s="34">
        <f t="shared" si="872"/>
        <v>128.35293224961453</v>
      </c>
      <c r="CE1069" s="68">
        <f t="shared" si="859"/>
        <v>165000</v>
      </c>
      <c r="CF1069" s="62">
        <v>0.5</v>
      </c>
      <c r="CG1069" s="62">
        <v>0.6</v>
      </c>
      <c r="CH1069" s="62">
        <v>1.9</v>
      </c>
      <c r="CI1069" s="62">
        <v>-0.1</v>
      </c>
      <c r="CJ1069" s="63">
        <f t="shared" si="862"/>
        <v>-10.75268817204301</v>
      </c>
      <c r="CK1069" s="62">
        <v>0.6</v>
      </c>
      <c r="CL1069" s="63">
        <f t="shared" si="863"/>
        <v>64.516129032258064</v>
      </c>
      <c r="CM1069" s="62">
        <v>0.5</v>
      </c>
      <c r="CN1069" t="s">
        <v>630</v>
      </c>
      <c r="CO1069" t="s">
        <v>631</v>
      </c>
      <c r="CQ1069" t="s">
        <v>2393</v>
      </c>
      <c r="CR1069">
        <v>79</v>
      </c>
      <c r="CS1069">
        <v>230</v>
      </c>
      <c r="CT1069">
        <v>24</v>
      </c>
      <c r="CU1069" t="s">
        <v>3402</v>
      </c>
      <c r="CV1069" t="s">
        <v>3090</v>
      </c>
      <c r="CZ1069" s="72">
        <v>525000</v>
      </c>
      <c r="DA1069">
        <v>0</v>
      </c>
    </row>
    <row r="1070" spans="1:105" ht="12.75" customHeight="1" x14ac:dyDescent="0.2">
      <c r="A1070" s="38" t="s">
        <v>2452</v>
      </c>
      <c r="B1070" t="s">
        <v>966</v>
      </c>
      <c r="C1070" t="s">
        <v>966</v>
      </c>
      <c r="D1070" t="s">
        <v>966</v>
      </c>
      <c r="E1070" t="str">
        <f t="shared" si="864"/>
        <v xml:space="preserve">Elias, Patrik </v>
      </c>
      <c r="F1070" t="s">
        <v>2618</v>
      </c>
      <c r="G1070" t="s">
        <v>1537</v>
      </c>
      <c r="H1070">
        <v>75</v>
      </c>
      <c r="I1070">
        <v>21</v>
      </c>
      <c r="J1070">
        <v>48</v>
      </c>
      <c r="K1070">
        <f>I1070+J1070</f>
        <v>69</v>
      </c>
      <c r="L1070">
        <v>1</v>
      </c>
      <c r="M1070">
        <v>38</v>
      </c>
      <c r="N1070">
        <v>267</v>
      </c>
      <c r="O1070" s="4">
        <f t="shared" si="865"/>
        <v>7.8651685393258425E-2</v>
      </c>
      <c r="P1070">
        <v>1716</v>
      </c>
      <c r="Q1070">
        <v>5</v>
      </c>
      <c r="R1070">
        <v>0</v>
      </c>
      <c r="S1070">
        <v>7</v>
      </c>
      <c r="T1070">
        <v>11</v>
      </c>
      <c r="U1070" s="4">
        <f t="shared" si="866"/>
        <v>0.3888888888888889</v>
      </c>
      <c r="V1070" s="40">
        <v>0.4</v>
      </c>
      <c r="W1070">
        <v>8</v>
      </c>
      <c r="X1070">
        <v>23</v>
      </c>
      <c r="Y1070">
        <v>0</v>
      </c>
      <c r="Z1070">
        <v>0</v>
      </c>
      <c r="AA1070">
        <f>I1070-W1070-Y1070</f>
        <v>13</v>
      </c>
      <c r="AB1070">
        <f>J1070-X1070-Z1070</f>
        <v>25</v>
      </c>
      <c r="AC1070" s="9">
        <f t="shared" si="839"/>
        <v>7.3443158055796394</v>
      </c>
      <c r="AD1070" s="9">
        <f t="shared" si="840"/>
        <v>21.114907941041462</v>
      </c>
      <c r="AE1070" s="9">
        <f t="shared" si="841"/>
        <v>0</v>
      </c>
      <c r="AF1070" s="9">
        <f t="shared" si="842"/>
        <v>0</v>
      </c>
      <c r="AG1070" s="9">
        <f t="shared" si="843"/>
        <v>14.842300556586272</v>
      </c>
      <c r="AH1070" s="9">
        <f t="shared" si="844"/>
        <v>28.542885685742831</v>
      </c>
      <c r="AI1070" s="6">
        <f t="shared" si="845"/>
        <v>2.5688597117168546</v>
      </c>
      <c r="AJ1070" s="6">
        <f t="shared" si="846"/>
        <v>7.3443158055796394</v>
      </c>
      <c r="AK1070" s="6">
        <f t="shared" si="847"/>
        <v>0</v>
      </c>
      <c r="AL1070" s="6">
        <f t="shared" si="848"/>
        <v>2.0550877693734839</v>
      </c>
      <c r="AM1070" s="6">
        <f t="shared" si="849"/>
        <v>1.2852552659764367</v>
      </c>
      <c r="AN1070" s="6">
        <f t="shared" si="850"/>
        <v>6.4923354373309285</v>
      </c>
      <c r="AO1070" s="33">
        <v>1051.05</v>
      </c>
      <c r="AP1070" s="33">
        <v>326.78333333333336</v>
      </c>
      <c r="AQ1070" s="33">
        <v>18.483333333333334</v>
      </c>
      <c r="AR1070" s="32">
        <v>1396.3166666666666</v>
      </c>
      <c r="AS1070" s="40">
        <v>17</v>
      </c>
      <c r="AT1070" s="40">
        <v>45</v>
      </c>
      <c r="AU1070" s="40">
        <v>111</v>
      </c>
      <c r="AV1070" s="40">
        <v>72</v>
      </c>
      <c r="AW1070" s="40">
        <v>26</v>
      </c>
      <c r="AX1070" s="9">
        <f t="shared" si="851"/>
        <v>0.73049332171546577</v>
      </c>
      <c r="AY1070" s="9">
        <f t="shared" si="852"/>
        <v>1.933658792776233</v>
      </c>
      <c r="AZ1070" s="9">
        <f t="shared" si="853"/>
        <v>4.7696916888480407</v>
      </c>
      <c r="BA1070" s="9">
        <f t="shared" si="854"/>
        <v>3.0938540684419724</v>
      </c>
      <c r="BB1070" s="9">
        <f t="shared" si="855"/>
        <v>1.1172250802707122</v>
      </c>
      <c r="BC1070" s="9">
        <f t="shared" si="856"/>
        <v>14.013999999999999</v>
      </c>
      <c r="BD1070" s="9">
        <f t="shared" si="857"/>
        <v>0.24644444444444447</v>
      </c>
      <c r="BE1070" s="9">
        <f t="shared" si="858"/>
        <v>4.3571111111111112</v>
      </c>
      <c r="BF1070" s="3">
        <v>45</v>
      </c>
      <c r="BG1070" s="3">
        <v>40</v>
      </c>
      <c r="BH1070" s="3">
        <v>0</v>
      </c>
      <c r="BI1070" s="3">
        <v>85</v>
      </c>
      <c r="BJ1070" s="3">
        <v>36</v>
      </c>
      <c r="BK1070" s="3">
        <v>7</v>
      </c>
      <c r="BL1070" s="3">
        <v>2</v>
      </c>
      <c r="BM1070" s="3">
        <v>45</v>
      </c>
      <c r="BN1070" s="34">
        <f t="shared" si="867"/>
        <v>60.351501008302094</v>
      </c>
      <c r="BO1070" s="34">
        <f t="shared" si="868"/>
        <v>86.443859690331124</v>
      </c>
      <c r="BP1070" s="34">
        <v>25.026845897769842</v>
      </c>
      <c r="BQ1070" s="34">
        <v>20.149904100727227</v>
      </c>
      <c r="BR1070" s="34">
        <v>-0.70300802754180181</v>
      </c>
      <c r="BS1070" s="34">
        <v>-0.35586813827184116</v>
      </c>
      <c r="BT1070" s="34">
        <v>1.848787543051347</v>
      </c>
      <c r="BU1070" s="34">
        <f t="shared" si="869"/>
        <v>45.966661375734773</v>
      </c>
      <c r="BV1070" s="34">
        <f t="shared" si="870"/>
        <v>65.839880699079401</v>
      </c>
      <c r="BW1070" s="34">
        <v>9.6391574625213075</v>
      </c>
      <c r="BX1070" s="34">
        <v>-0.35830876772150944</v>
      </c>
      <c r="BY1070" s="34">
        <v>0.64762312561728919</v>
      </c>
      <c r="BZ1070" s="34">
        <v>4.456367812150229</v>
      </c>
      <c r="CA1070" s="34">
        <f t="shared" si="871"/>
        <v>14.384839632567317</v>
      </c>
      <c r="CB1070" s="34">
        <f t="shared" si="872"/>
        <v>20.603978991251726</v>
      </c>
      <c r="CC1070" s="15">
        <v>66</v>
      </c>
      <c r="CD1070" s="7">
        <v>3279981</v>
      </c>
      <c r="CE1070" s="68">
        <f t="shared" si="859"/>
        <v>3586112.56</v>
      </c>
      <c r="CF1070" s="9">
        <v>34.5</v>
      </c>
      <c r="CG1070" s="9">
        <v>27</v>
      </c>
      <c r="CH1070" s="9">
        <v>8</v>
      </c>
      <c r="CI1070" s="9">
        <v>8.3000000000000007</v>
      </c>
      <c r="CJ1070" s="9">
        <f t="shared" si="862"/>
        <v>9.5315565338054462</v>
      </c>
      <c r="CK1070" s="9">
        <v>4.2</v>
      </c>
      <c r="CL1070" s="9">
        <f t="shared" si="863"/>
        <v>4.8231972821666105</v>
      </c>
      <c r="CM1070" s="9">
        <v>12.5</v>
      </c>
      <c r="CN1070" t="s">
        <v>3414</v>
      </c>
      <c r="CO1070" t="s">
        <v>3415</v>
      </c>
      <c r="CQ1070" t="s">
        <v>3079</v>
      </c>
      <c r="CR1070">
        <v>73</v>
      </c>
      <c r="CS1070">
        <v>195</v>
      </c>
      <c r="CT1070">
        <v>26</v>
      </c>
      <c r="CU1070" t="s">
        <v>3402</v>
      </c>
      <c r="CV1070" t="s">
        <v>2382</v>
      </c>
      <c r="CW1070">
        <v>11</v>
      </c>
      <c r="CX1070">
        <v>2</v>
      </c>
      <c r="CY1070">
        <v>1</v>
      </c>
      <c r="CZ1070" s="71"/>
      <c r="DA1070">
        <v>0</v>
      </c>
    </row>
    <row r="1071" spans="1:105" ht="12.75" customHeight="1" x14ac:dyDescent="0.2">
      <c r="A1071" s="44" t="s">
        <v>2372</v>
      </c>
      <c r="B1071" s="43" t="s">
        <v>966</v>
      </c>
      <c r="C1071" s="43" t="s">
        <v>966</v>
      </c>
      <c r="D1071" s="42" t="s">
        <v>966</v>
      </c>
      <c r="E1071" s="42" t="str">
        <f t="shared" si="864"/>
        <v xml:space="preserve">Elias, Patrik </v>
      </c>
      <c r="F1071" s="42" t="s">
        <v>2618</v>
      </c>
      <c r="G1071" s="45" t="s">
        <v>2380</v>
      </c>
      <c r="H1071" s="43">
        <v>74</v>
      </c>
      <c r="I1071" s="64">
        <v>20</v>
      </c>
      <c r="J1071" s="64">
        <v>35</v>
      </c>
      <c r="K1071" s="64">
        <v>55</v>
      </c>
      <c r="L1071" s="43">
        <v>10</v>
      </c>
      <c r="M1071">
        <v>38</v>
      </c>
      <c r="N1071">
        <v>263</v>
      </c>
      <c r="O1071" s="4">
        <f t="shared" si="865"/>
        <v>7.6045627376425853E-2</v>
      </c>
      <c r="Q1071">
        <v>8</v>
      </c>
      <c r="R1071">
        <v>0</v>
      </c>
      <c r="S1071">
        <v>354</v>
      </c>
      <c r="T1071">
        <v>422</v>
      </c>
      <c r="U1071" s="4">
        <f t="shared" si="866"/>
        <v>0.45618556701030927</v>
      </c>
      <c r="V1071">
        <v>20</v>
      </c>
      <c r="W1071">
        <v>7</v>
      </c>
      <c r="X1071">
        <v>12</v>
      </c>
      <c r="Y1071">
        <v>0</v>
      </c>
      <c r="Z1071">
        <v>2</v>
      </c>
      <c r="AA1071">
        <v>13</v>
      </c>
      <c r="AB1071">
        <v>21</v>
      </c>
      <c r="AC1071" s="9">
        <f t="shared" si="839"/>
        <v>7.9011726343512878</v>
      </c>
      <c r="AD1071" s="9">
        <f t="shared" si="840"/>
        <v>13.544867373173636</v>
      </c>
      <c r="AE1071" s="9">
        <f t="shared" si="841"/>
        <v>0</v>
      </c>
      <c r="AF1071" s="9">
        <f t="shared" si="842"/>
        <v>5.0188205771643668</v>
      </c>
      <c r="AG1071" s="9">
        <f t="shared" si="843"/>
        <v>15.898629252798395</v>
      </c>
      <c r="AH1071" s="9">
        <f t="shared" si="844"/>
        <v>25.682401100674333</v>
      </c>
      <c r="AI1071" s="58">
        <f t="shared" si="845"/>
        <v>2.6905372581658824</v>
      </c>
      <c r="AJ1071" s="58">
        <f t="shared" si="846"/>
        <v>5.8694425283752425</v>
      </c>
      <c r="AK1071" s="58">
        <f t="shared" si="847"/>
        <v>0.50188205771643668</v>
      </c>
      <c r="AL1071" s="58">
        <f t="shared" si="848"/>
        <v>1.9567543695751872</v>
      </c>
      <c r="AM1071" s="58">
        <f t="shared" si="849"/>
        <v>0.67724336865868184</v>
      </c>
      <c r="AN1071" s="58">
        <f t="shared" si="850"/>
        <v>4.0150564617314934</v>
      </c>
      <c r="AO1071" s="56">
        <v>981.2166666666667</v>
      </c>
      <c r="AP1071" s="56">
        <v>265.78333333333336</v>
      </c>
      <c r="AQ1071" s="56">
        <v>119.55</v>
      </c>
      <c r="AR1071" s="57">
        <f>SUM(AO1071:AQ1071)</f>
        <v>1366.55</v>
      </c>
      <c r="AS1071">
        <v>20</v>
      </c>
      <c r="AT1071">
        <v>51</v>
      </c>
      <c r="AU1071">
        <v>80</v>
      </c>
      <c r="AV1071">
        <v>40</v>
      </c>
      <c r="AW1071">
        <v>38</v>
      </c>
      <c r="AX1071" s="9">
        <f t="shared" si="851"/>
        <v>0.87812374227068168</v>
      </c>
      <c r="AY1071" s="9">
        <f t="shared" si="852"/>
        <v>2.2392155427902383</v>
      </c>
      <c r="AZ1071" s="9">
        <f t="shared" si="853"/>
        <v>3.5124949690827267</v>
      </c>
      <c r="BA1071" s="9">
        <f t="shared" si="854"/>
        <v>1.7562474845413634</v>
      </c>
      <c r="BB1071" s="9">
        <f t="shared" si="855"/>
        <v>1.6684351103142951</v>
      </c>
      <c r="BC1071" s="33">
        <f t="shared" si="856"/>
        <v>13.259684684684686</v>
      </c>
      <c r="BD1071" s="33">
        <f t="shared" si="857"/>
        <v>1.6155405405405405</v>
      </c>
      <c r="BE1071" s="33">
        <f t="shared" si="858"/>
        <v>3.5916666666666672</v>
      </c>
      <c r="BF1071" s="42">
        <f>BI1071-BG1071-BH1071</f>
        <v>44</v>
      </c>
      <c r="BG1071" s="43">
        <v>26</v>
      </c>
      <c r="BH1071" s="43">
        <v>1</v>
      </c>
      <c r="BI1071" s="43">
        <v>71</v>
      </c>
      <c r="BJ1071" s="42">
        <f>BM1071-BK1071-BL1071</f>
        <v>32</v>
      </c>
      <c r="BK1071" s="43">
        <v>3</v>
      </c>
      <c r="BL1071" s="43">
        <v>8</v>
      </c>
      <c r="BM1071" s="43">
        <v>43</v>
      </c>
      <c r="BN1071" s="34">
        <f t="shared" si="867"/>
        <v>70.999369202044022</v>
      </c>
      <c r="BO1071" s="34">
        <f t="shared" si="868"/>
        <v>103.91038630426114</v>
      </c>
      <c r="BP1071" s="33">
        <v>26.471882359428005</v>
      </c>
      <c r="BQ1071" s="33">
        <v>12.045710094074213</v>
      </c>
      <c r="BR1071" s="33">
        <v>-3.3184511591529913</v>
      </c>
      <c r="BS1071" s="33">
        <v>0.22433410624581804</v>
      </c>
      <c r="BT1071" s="33">
        <v>16.648274084225317</v>
      </c>
      <c r="BU1071" s="9">
        <f t="shared" si="869"/>
        <v>52.071749484820359</v>
      </c>
      <c r="BV1071" s="34">
        <f t="shared" si="870"/>
        <v>76.209065873653159</v>
      </c>
      <c r="BW1071" s="33">
        <v>9.808594009817428</v>
      </c>
      <c r="BX1071" s="33">
        <v>0.4869807889805039</v>
      </c>
      <c r="BY1071" s="33">
        <v>6.7140276883978078</v>
      </c>
      <c r="BZ1071" s="33">
        <v>1.9180172300279281</v>
      </c>
      <c r="CA1071" s="9">
        <f t="shared" si="871"/>
        <v>18.927619717223667</v>
      </c>
      <c r="CB1071" s="34">
        <f t="shared" si="872"/>
        <v>27.701320430607982</v>
      </c>
      <c r="CC1071" s="47">
        <v>71.536888000000005</v>
      </c>
      <c r="CD1071">
        <v>4086326</v>
      </c>
      <c r="CE1071" s="68">
        <f t="shared" si="859"/>
        <v>4528090.9729729732</v>
      </c>
      <c r="CF1071" s="62">
        <v>30.2</v>
      </c>
      <c r="CG1071" s="62">
        <v>26.1</v>
      </c>
      <c r="CH1071" s="62">
        <v>10.3</v>
      </c>
      <c r="CI1071" s="62">
        <v>6.6</v>
      </c>
      <c r="CJ1071" s="63">
        <f t="shared" si="862"/>
        <v>7.5347483184763053</v>
      </c>
      <c r="CK1071" s="62">
        <v>4.0999999999999996</v>
      </c>
      <c r="CL1071" s="63">
        <f t="shared" si="863"/>
        <v>4.6806769857201287</v>
      </c>
      <c r="CM1071" s="62">
        <v>13.2</v>
      </c>
      <c r="CN1071" t="s">
        <v>648</v>
      </c>
      <c r="CO1071" t="s">
        <v>3415</v>
      </c>
      <c r="CQ1071" t="s">
        <v>3079</v>
      </c>
      <c r="CR1071">
        <v>73</v>
      </c>
      <c r="CS1071">
        <v>195</v>
      </c>
      <c r="CT1071">
        <v>26</v>
      </c>
      <c r="CU1071" t="s">
        <v>3402</v>
      </c>
      <c r="CZ1071" s="72">
        <v>6000000</v>
      </c>
      <c r="DA1071">
        <v>0</v>
      </c>
    </row>
    <row r="1072" spans="1:105" ht="12.75" customHeight="1" x14ac:dyDescent="0.2">
      <c r="A1072" s="44" t="s">
        <v>2372</v>
      </c>
      <c r="B1072" s="43" t="s">
        <v>966</v>
      </c>
      <c r="C1072" s="43" t="s">
        <v>966</v>
      </c>
      <c r="D1072" s="42" t="s">
        <v>966</v>
      </c>
      <c r="E1072" s="42" t="str">
        <f t="shared" si="864"/>
        <v xml:space="preserve">Martin, Paul </v>
      </c>
      <c r="F1072" s="42" t="s">
        <v>327</v>
      </c>
      <c r="G1072" s="45" t="s">
        <v>2374</v>
      </c>
      <c r="H1072" s="43">
        <v>73</v>
      </c>
      <c r="I1072" s="64">
        <v>5</v>
      </c>
      <c r="J1072" s="64">
        <v>27</v>
      </c>
      <c r="K1072" s="64">
        <v>32</v>
      </c>
      <c r="L1072" s="43">
        <v>20</v>
      </c>
      <c r="M1072">
        <v>22</v>
      </c>
      <c r="N1072">
        <v>93</v>
      </c>
      <c r="O1072" s="4">
        <f t="shared" si="865"/>
        <v>5.3763440860215055E-2</v>
      </c>
      <c r="Q1072">
        <v>2</v>
      </c>
      <c r="R1072">
        <v>0</v>
      </c>
      <c r="S1072">
        <v>0</v>
      </c>
      <c r="T1072">
        <v>0</v>
      </c>
      <c r="U1072" s="4">
        <f t="shared" si="866"/>
        <v>0</v>
      </c>
      <c r="V1072">
        <v>0</v>
      </c>
      <c r="W1072">
        <v>2</v>
      </c>
      <c r="X1072">
        <v>12</v>
      </c>
      <c r="Y1072">
        <v>0</v>
      </c>
      <c r="Z1072">
        <v>1</v>
      </c>
      <c r="AA1072">
        <v>3</v>
      </c>
      <c r="AB1072">
        <v>14</v>
      </c>
      <c r="AC1072" s="9">
        <f t="shared" si="839"/>
        <v>2.1595680863827234</v>
      </c>
      <c r="AD1072" s="9">
        <f t="shared" si="840"/>
        <v>12.95740851829634</v>
      </c>
      <c r="AE1072" s="9">
        <f t="shared" si="841"/>
        <v>0</v>
      </c>
      <c r="AF1072" s="9">
        <f t="shared" si="842"/>
        <v>1.2411225263738537</v>
      </c>
      <c r="AG1072" s="9">
        <f t="shared" si="843"/>
        <v>2.9413366741107905</v>
      </c>
      <c r="AH1072" s="9">
        <f t="shared" si="844"/>
        <v>13.72623781251702</v>
      </c>
      <c r="AI1072" s="58">
        <f t="shared" si="845"/>
        <v>2.5981807287978644</v>
      </c>
      <c r="AJ1072" s="58">
        <f t="shared" si="846"/>
        <v>6.2627474505098979</v>
      </c>
      <c r="AK1072" s="58">
        <f t="shared" si="847"/>
        <v>0.74467351582431218</v>
      </c>
      <c r="AL1072" s="58">
        <f t="shared" si="848"/>
        <v>1.5687128928590881</v>
      </c>
      <c r="AM1072" s="58">
        <f t="shared" si="849"/>
        <v>0.86382723455308941</v>
      </c>
      <c r="AN1072" s="58">
        <f t="shared" si="850"/>
        <v>7.446735158243122</v>
      </c>
      <c r="AO1072" s="56">
        <v>1223.9333333333334</v>
      </c>
      <c r="AP1072" s="56">
        <v>277.83333333333331</v>
      </c>
      <c r="AQ1072" s="56">
        <v>241.71666666666667</v>
      </c>
      <c r="AR1072" s="57">
        <f>SUM(AO1072:AQ1072)</f>
        <v>1743.4833333333333</v>
      </c>
      <c r="AS1072">
        <v>76</v>
      </c>
      <c r="AT1072">
        <v>52</v>
      </c>
      <c r="AU1072">
        <v>41</v>
      </c>
      <c r="AV1072">
        <v>35</v>
      </c>
      <c r="AW1072">
        <v>33</v>
      </c>
      <c r="AX1072" s="9">
        <f t="shared" si="851"/>
        <v>2.615453737250141</v>
      </c>
      <c r="AY1072" s="9">
        <f t="shared" si="852"/>
        <v>1.7895209781185175</v>
      </c>
      <c r="AZ1072" s="9">
        <f t="shared" si="853"/>
        <v>1.4109684635165234</v>
      </c>
      <c r="BA1072" s="9">
        <f t="shared" si="854"/>
        <v>1.2044852737336176</v>
      </c>
      <c r="BB1072" s="9">
        <f t="shared" si="855"/>
        <v>1.1356575438059822</v>
      </c>
      <c r="BC1072" s="33">
        <f t="shared" si="856"/>
        <v>16.766210045662103</v>
      </c>
      <c r="BD1072" s="33">
        <f t="shared" si="857"/>
        <v>3.3111872146118722</v>
      </c>
      <c r="BE1072" s="33">
        <f t="shared" si="858"/>
        <v>3.8059360730593603</v>
      </c>
      <c r="BF1072" s="42">
        <f>BI1072-BG1072-BH1072</f>
        <v>53</v>
      </c>
      <c r="BG1072" s="43">
        <v>29</v>
      </c>
      <c r="BH1072" s="43">
        <v>3</v>
      </c>
      <c r="BI1072" s="43">
        <v>85</v>
      </c>
      <c r="BJ1072" s="42">
        <f>BM1072-BK1072-BL1072</f>
        <v>32</v>
      </c>
      <c r="BK1072" s="43">
        <v>4</v>
      </c>
      <c r="BL1072" s="43">
        <v>30</v>
      </c>
      <c r="BM1072" s="43">
        <v>66</v>
      </c>
      <c r="BN1072" s="34">
        <f t="shared" si="867"/>
        <v>76.441134144611041</v>
      </c>
      <c r="BO1072" s="34">
        <f t="shared" si="868"/>
        <v>87.687828937790485</v>
      </c>
      <c r="BP1072" s="33">
        <v>10.088883215067792</v>
      </c>
      <c r="BQ1072" s="33">
        <v>5.0887545479982146</v>
      </c>
      <c r="BR1072" s="33">
        <v>-0.61059468411252626</v>
      </c>
      <c r="BS1072" s="33">
        <v>0.51657501616588652</v>
      </c>
      <c r="BT1072" s="33">
        <v>0</v>
      </c>
      <c r="BU1072" s="9">
        <f t="shared" si="869"/>
        <v>15.083618095119366</v>
      </c>
      <c r="BV1072" s="34">
        <f t="shared" si="870"/>
        <v>17.302853209707806</v>
      </c>
      <c r="BW1072" s="33">
        <v>39.472772021196917</v>
      </c>
      <c r="BX1072" s="33">
        <v>3.1826085511934448</v>
      </c>
      <c r="BY1072" s="33">
        <v>6.7637571099588616</v>
      </c>
      <c r="BZ1072" s="33">
        <v>11.938378367142453</v>
      </c>
      <c r="CA1072" s="9">
        <f t="shared" si="871"/>
        <v>61.357516049491679</v>
      </c>
      <c r="CB1072" s="34">
        <f t="shared" si="872"/>
        <v>70.384975728082679</v>
      </c>
      <c r="CC1072" s="47">
        <v>83.658325000000005</v>
      </c>
      <c r="CD1072">
        <v>5348561</v>
      </c>
      <c r="CE1072" s="68">
        <f t="shared" si="859"/>
        <v>6007972.6301369863</v>
      </c>
      <c r="CF1072" s="62">
        <v>38.299999999999997</v>
      </c>
      <c r="CG1072" s="62">
        <v>37.700000000000003</v>
      </c>
      <c r="CH1072" s="62">
        <v>17.899999999999999</v>
      </c>
      <c r="CI1072" s="62">
        <v>2.7</v>
      </c>
      <c r="CJ1072" s="63">
        <f t="shared" si="862"/>
        <v>2.3861778438968351</v>
      </c>
      <c r="CK1072" s="62">
        <v>9.1999999999999993</v>
      </c>
      <c r="CL1072" s="63">
        <f t="shared" si="863"/>
        <v>8.1306800606855099</v>
      </c>
      <c r="CM1072" s="62">
        <v>11.9</v>
      </c>
      <c r="CN1072" t="s">
        <v>1704</v>
      </c>
      <c r="CO1072" t="s">
        <v>3109</v>
      </c>
      <c r="CP1072" t="s">
        <v>2413</v>
      </c>
      <c r="CQ1072" t="s">
        <v>2414</v>
      </c>
      <c r="CR1072">
        <v>73</v>
      </c>
      <c r="CS1072">
        <v>195</v>
      </c>
      <c r="CT1072">
        <v>7</v>
      </c>
      <c r="CU1072" t="s">
        <v>3402</v>
      </c>
      <c r="CZ1072" s="72">
        <v>3833333.3333333335</v>
      </c>
      <c r="DA1072">
        <v>0</v>
      </c>
    </row>
    <row r="1073" spans="1:105" ht="12.75" customHeight="1" x14ac:dyDescent="0.2">
      <c r="A1073" s="38" t="s">
        <v>2452</v>
      </c>
      <c r="B1073" t="s">
        <v>966</v>
      </c>
      <c r="D1073" t="s">
        <v>966</v>
      </c>
      <c r="E1073" t="str">
        <f t="shared" si="864"/>
        <v xml:space="preserve">Matvichuk, Richard </v>
      </c>
      <c r="F1073" t="s">
        <v>1436</v>
      </c>
      <c r="G1073" t="s">
        <v>1524</v>
      </c>
      <c r="H1073">
        <v>1</v>
      </c>
      <c r="I1073">
        <v>0</v>
      </c>
      <c r="J1073">
        <v>0</v>
      </c>
      <c r="K1073">
        <f>I1073+J1073</f>
        <v>0</v>
      </c>
      <c r="L1073">
        <v>-1</v>
      </c>
      <c r="M1073">
        <v>0</v>
      </c>
      <c r="N1073">
        <v>0</v>
      </c>
      <c r="O1073" s="4">
        <f t="shared" si="865"/>
        <v>0</v>
      </c>
      <c r="P1073">
        <v>18</v>
      </c>
      <c r="Q1073">
        <v>0</v>
      </c>
      <c r="R1073">
        <v>0</v>
      </c>
      <c r="S1073">
        <v>0</v>
      </c>
      <c r="T1073">
        <v>0</v>
      </c>
      <c r="U1073" s="4">
        <f t="shared" si="866"/>
        <v>0</v>
      </c>
      <c r="V1073" s="40">
        <v>0</v>
      </c>
      <c r="W1073">
        <v>0</v>
      </c>
      <c r="X1073">
        <v>0</v>
      </c>
      <c r="Y1073">
        <v>0</v>
      </c>
      <c r="Z1073">
        <v>0</v>
      </c>
      <c r="AA1073">
        <f>I1073-W1073-Y1073</f>
        <v>0</v>
      </c>
      <c r="AB1073">
        <f>J1073-X1073-Z1073</f>
        <v>0</v>
      </c>
      <c r="AC1073" s="9">
        <f t="shared" si="839"/>
        <v>0</v>
      </c>
      <c r="AD1073" s="9">
        <f t="shared" si="840"/>
        <v>0</v>
      </c>
      <c r="AE1073" s="9">
        <f t="shared" si="841"/>
        <v>0</v>
      </c>
      <c r="AF1073" s="9">
        <f t="shared" si="842"/>
        <v>0</v>
      </c>
      <c r="AG1073" s="9">
        <f t="shared" si="843"/>
        <v>0</v>
      </c>
      <c r="AH1073" s="9">
        <f t="shared" si="844"/>
        <v>0</v>
      </c>
      <c r="AI1073" s="6">
        <f t="shared" si="845"/>
        <v>0</v>
      </c>
      <c r="AJ1073" s="6">
        <f t="shared" si="846"/>
        <v>0</v>
      </c>
      <c r="AK1073" s="6">
        <f t="shared" si="847"/>
        <v>0</v>
      </c>
      <c r="AL1073" s="6">
        <f t="shared" si="848"/>
        <v>4.7058823529411766</v>
      </c>
      <c r="AM1073" s="6">
        <f t="shared" si="849"/>
        <v>0</v>
      </c>
      <c r="AN1073" s="6">
        <f t="shared" si="850"/>
        <v>0</v>
      </c>
      <c r="AO1073" s="33">
        <v>12.75</v>
      </c>
      <c r="AP1073" s="33">
        <v>0</v>
      </c>
      <c r="AQ1073" s="33">
        <v>0</v>
      </c>
      <c r="AR1073" s="32">
        <v>12.75</v>
      </c>
      <c r="AS1073" s="40">
        <v>2</v>
      </c>
      <c r="AT1073" s="40">
        <v>2</v>
      </c>
      <c r="AU1073" s="40">
        <v>0</v>
      </c>
      <c r="AV1073" s="40">
        <v>1</v>
      </c>
      <c r="AW1073" s="40">
        <v>0</v>
      </c>
      <c r="AX1073" s="9">
        <f t="shared" si="851"/>
        <v>9.4117647058823533</v>
      </c>
      <c r="AY1073" s="9">
        <f t="shared" si="852"/>
        <v>9.4117647058823533</v>
      </c>
      <c r="AZ1073" s="9">
        <f t="shared" si="853"/>
        <v>0</v>
      </c>
      <c r="BA1073" s="9">
        <f t="shared" si="854"/>
        <v>4.7058823529411766</v>
      </c>
      <c r="BB1073" s="9">
        <f t="shared" si="855"/>
        <v>0</v>
      </c>
      <c r="BC1073" s="9">
        <f t="shared" si="856"/>
        <v>12.75</v>
      </c>
      <c r="BD1073" s="9">
        <f t="shared" si="857"/>
        <v>0</v>
      </c>
      <c r="BE1073" s="9">
        <f t="shared" si="858"/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1</v>
      </c>
      <c r="BK1073" s="3">
        <v>0</v>
      </c>
      <c r="BL1073" s="3">
        <v>0</v>
      </c>
      <c r="BM1073" s="3">
        <v>1</v>
      </c>
      <c r="BN1073" s="34">
        <f t="shared" si="867"/>
        <v>-0.11946146182981655</v>
      </c>
      <c r="BO1073" s="34">
        <f t="shared" si="868"/>
        <v>-18.739052836049655</v>
      </c>
      <c r="BP1073" s="34">
        <v>-0.10561987569882063</v>
      </c>
      <c r="BQ1073" s="34">
        <v>0</v>
      </c>
      <c r="BR1073" s="34">
        <v>-6.4192833653956057E-3</v>
      </c>
      <c r="BS1073" s="34">
        <v>0</v>
      </c>
      <c r="BT1073" s="34">
        <v>0</v>
      </c>
      <c r="BU1073" s="34">
        <f t="shared" si="869"/>
        <v>-0.11203915906421623</v>
      </c>
      <c r="BV1073" s="34">
        <f t="shared" si="870"/>
        <v>-17.574770049288819</v>
      </c>
      <c r="BW1073" s="34">
        <v>-0.15772280868140098</v>
      </c>
      <c r="BX1073" s="34">
        <v>0</v>
      </c>
      <c r="BY1073" s="34">
        <v>0</v>
      </c>
      <c r="BZ1073" s="34">
        <v>0.15030050591580066</v>
      </c>
      <c r="CA1073" s="34">
        <f t="shared" si="871"/>
        <v>-7.4223027656003249E-3</v>
      </c>
      <c r="CB1073" s="34">
        <f t="shared" si="872"/>
        <v>-1.1642827867608352</v>
      </c>
      <c r="CE1073" s="68">
        <f t="shared" si="859"/>
        <v>165000</v>
      </c>
      <c r="CF1073" s="9">
        <v>0.3</v>
      </c>
      <c r="CG1073" s="9">
        <v>0.3</v>
      </c>
      <c r="CH1073" s="9">
        <v>-1</v>
      </c>
      <c r="CI1073" s="9">
        <v>-0.1</v>
      </c>
      <c r="CJ1073" s="9">
        <f t="shared" si="862"/>
        <v>-15.686274509803921</v>
      </c>
      <c r="CK1073" s="9">
        <v>-0.2</v>
      </c>
      <c r="CL1073" s="9">
        <f t="shared" si="863"/>
        <v>-31.372549019607842</v>
      </c>
      <c r="CM1073" s="9">
        <v>-0.3</v>
      </c>
      <c r="CN1073" t="s">
        <v>3358</v>
      </c>
      <c r="CO1073" t="s">
        <v>2416</v>
      </c>
      <c r="CP1073" t="s">
        <v>2417</v>
      </c>
      <c r="CQ1073" t="s">
        <v>2400</v>
      </c>
      <c r="CR1073">
        <v>75</v>
      </c>
      <c r="CS1073">
        <v>215</v>
      </c>
      <c r="CT1073">
        <v>24</v>
      </c>
      <c r="CU1073" t="s">
        <v>3402</v>
      </c>
      <c r="CV1073" t="s">
        <v>2382</v>
      </c>
      <c r="CW1073">
        <v>0</v>
      </c>
      <c r="CX1073">
        <v>0</v>
      </c>
      <c r="CY1073">
        <v>0</v>
      </c>
      <c r="CZ1073" s="70"/>
      <c r="DA1073">
        <v>0</v>
      </c>
    </row>
    <row r="1074" spans="1:105" ht="12.75" customHeight="1" x14ac:dyDescent="0.2">
      <c r="A1074" s="38" t="s">
        <v>2452</v>
      </c>
      <c r="B1074" t="s">
        <v>966</v>
      </c>
      <c r="C1074" t="s">
        <v>966</v>
      </c>
      <c r="D1074" s="82" t="s">
        <v>966</v>
      </c>
      <c r="E1074" t="str">
        <f t="shared" si="864"/>
        <v xml:space="preserve">Pelley, Rod </v>
      </c>
      <c r="F1074" t="s">
        <v>426</v>
      </c>
      <c r="G1074" t="s">
        <v>1537</v>
      </c>
      <c r="H1074">
        <v>9</v>
      </c>
      <c r="I1074">
        <v>0</v>
      </c>
      <c r="J1074">
        <v>0</v>
      </c>
      <c r="K1074">
        <f>I1074+J1074</f>
        <v>0</v>
      </c>
      <c r="L1074">
        <v>-3</v>
      </c>
      <c r="M1074">
        <v>0</v>
      </c>
      <c r="N1074">
        <v>8</v>
      </c>
      <c r="O1074" s="4">
        <f t="shared" si="865"/>
        <v>0</v>
      </c>
      <c r="P1074">
        <v>141</v>
      </c>
      <c r="Q1074">
        <v>0</v>
      </c>
      <c r="R1074">
        <v>0</v>
      </c>
      <c r="S1074">
        <v>40</v>
      </c>
      <c r="T1074">
        <v>58</v>
      </c>
      <c r="U1074" s="4">
        <f t="shared" si="866"/>
        <v>0.40816326530612246</v>
      </c>
      <c r="V1074" s="40">
        <v>18.7</v>
      </c>
      <c r="W1074">
        <v>0</v>
      </c>
      <c r="X1074">
        <v>0</v>
      </c>
      <c r="Y1074">
        <v>0</v>
      </c>
      <c r="Z1074">
        <v>0</v>
      </c>
      <c r="AA1074">
        <f>I1074-W1074-Y1074</f>
        <v>0</v>
      </c>
      <c r="AB1074">
        <f>J1074-X1074-Z1074</f>
        <v>0</v>
      </c>
      <c r="AC1074" s="9">
        <f t="shared" si="839"/>
        <v>0</v>
      </c>
      <c r="AD1074" s="9">
        <f t="shared" si="840"/>
        <v>0</v>
      </c>
      <c r="AE1074" s="9">
        <f t="shared" si="841"/>
        <v>0</v>
      </c>
      <c r="AF1074" s="9">
        <f t="shared" si="842"/>
        <v>0</v>
      </c>
      <c r="AG1074" s="9">
        <f t="shared" si="843"/>
        <v>0</v>
      </c>
      <c r="AH1074" s="9">
        <f t="shared" si="844"/>
        <v>0</v>
      </c>
      <c r="AI1074" s="6">
        <f t="shared" si="845"/>
        <v>0</v>
      </c>
      <c r="AJ1074" s="6">
        <f t="shared" si="846"/>
        <v>0</v>
      </c>
      <c r="AK1074" s="6">
        <f t="shared" si="847"/>
        <v>0</v>
      </c>
      <c r="AL1074" s="6">
        <f t="shared" si="848"/>
        <v>2.1310181531176005</v>
      </c>
      <c r="AM1074" s="6">
        <f t="shared" si="849"/>
        <v>0</v>
      </c>
      <c r="AN1074" s="6">
        <f t="shared" si="850"/>
        <v>0</v>
      </c>
      <c r="AO1074" s="33">
        <v>84.466666666666669</v>
      </c>
      <c r="AP1074" s="33">
        <v>0.75</v>
      </c>
      <c r="AQ1074" s="33">
        <v>13.733333333333333</v>
      </c>
      <c r="AR1074" s="32">
        <v>98.95</v>
      </c>
      <c r="AS1074" s="40">
        <v>3</v>
      </c>
      <c r="AT1074" s="40">
        <v>12</v>
      </c>
      <c r="AU1074" s="40">
        <v>5</v>
      </c>
      <c r="AV1074" s="40">
        <v>3</v>
      </c>
      <c r="AW1074" s="40">
        <v>3</v>
      </c>
      <c r="AX1074" s="9">
        <f t="shared" si="851"/>
        <v>1.8191005558362809</v>
      </c>
      <c r="AY1074" s="9">
        <f t="shared" si="852"/>
        <v>7.2764022233451238</v>
      </c>
      <c r="AZ1074" s="9">
        <f t="shared" si="853"/>
        <v>3.0318342597271348</v>
      </c>
      <c r="BA1074" s="9">
        <f t="shared" si="854"/>
        <v>1.8191005558362809</v>
      </c>
      <c r="BB1074" s="9">
        <f t="shared" si="855"/>
        <v>1.8191005558362809</v>
      </c>
      <c r="BC1074" s="9">
        <f t="shared" si="856"/>
        <v>9.3851851851851862</v>
      </c>
      <c r="BD1074" s="9">
        <f t="shared" si="857"/>
        <v>1.5259259259259259</v>
      </c>
      <c r="BE1074" s="9">
        <f t="shared" si="858"/>
        <v>8.3333333333333329E-2</v>
      </c>
      <c r="BF1074" s="3">
        <v>0</v>
      </c>
      <c r="BG1074" s="3">
        <v>0</v>
      </c>
      <c r="BH1074" s="3">
        <v>0</v>
      </c>
      <c r="BI1074" s="3">
        <v>0</v>
      </c>
      <c r="BJ1074" s="3">
        <v>3</v>
      </c>
      <c r="BK1074" s="3">
        <v>0</v>
      </c>
      <c r="BL1074" s="3">
        <v>0</v>
      </c>
      <c r="BM1074" s="3">
        <v>3</v>
      </c>
      <c r="BN1074" s="34">
        <f t="shared" si="867"/>
        <v>0.87235328737468354</v>
      </c>
      <c r="BO1074" s="34">
        <f t="shared" si="868"/>
        <v>17.63220388832104</v>
      </c>
      <c r="BP1074" s="34">
        <v>-2.0883359771151428</v>
      </c>
      <c r="BQ1074" s="34">
        <v>-4.088229399683542E-2</v>
      </c>
      <c r="BR1074" s="34">
        <v>-4.981867364752119E-2</v>
      </c>
      <c r="BS1074" s="34">
        <v>-0.26441419831920387</v>
      </c>
      <c r="BT1074" s="34">
        <v>0</v>
      </c>
      <c r="BU1074" s="34">
        <f t="shared" si="869"/>
        <v>-2.4434511430787031</v>
      </c>
      <c r="BV1074" s="34">
        <f t="shared" si="870"/>
        <v>-49.38759258370294</v>
      </c>
      <c r="BW1074" s="34">
        <v>0.76591473174801372</v>
      </c>
      <c r="BX1074" s="34">
        <v>2.8192683916334433E-3</v>
      </c>
      <c r="BY1074" s="34">
        <v>1.3806206216573884</v>
      </c>
      <c r="BZ1074" s="34">
        <v>1.1664498086563511</v>
      </c>
      <c r="CA1074" s="34">
        <f t="shared" si="871"/>
        <v>3.3158044304533867</v>
      </c>
      <c r="CB1074" s="34">
        <f t="shared" si="872"/>
        <v>67.019796472023984</v>
      </c>
      <c r="CE1074" s="68">
        <f t="shared" si="859"/>
        <v>165000</v>
      </c>
      <c r="CF1074" s="9">
        <v>1.3</v>
      </c>
      <c r="CG1074" s="9">
        <v>1.3</v>
      </c>
      <c r="CH1074" s="9">
        <v>-3</v>
      </c>
      <c r="CI1074" s="9">
        <v>-0.6</v>
      </c>
      <c r="CJ1074" s="9">
        <f t="shared" ref="CJ1074:CJ1105" si="873">CI1074/(AO1074+2*(AP1074+AQ1074))*2000</f>
        <v>-10.578900969732588</v>
      </c>
      <c r="CK1074" s="9">
        <v>-0.4</v>
      </c>
      <c r="CL1074" s="9">
        <f t="shared" ref="CL1074:CL1105" si="874">CK1074/(AO1074+2*(AP1074+AQ1074))*2000</f>
        <v>-7.0526006464883926</v>
      </c>
      <c r="CM1074" s="9">
        <v>-1</v>
      </c>
      <c r="CN1074" t="s">
        <v>1512</v>
      </c>
      <c r="CO1074" t="s">
        <v>1513</v>
      </c>
      <c r="CP1074" t="s">
        <v>2433</v>
      </c>
      <c r="CQ1074" t="s">
        <v>2400</v>
      </c>
      <c r="CR1074">
        <v>72</v>
      </c>
      <c r="CS1074">
        <v>200</v>
      </c>
      <c r="CU1074" t="s">
        <v>3402</v>
      </c>
      <c r="CV1074" t="s">
        <v>3090</v>
      </c>
      <c r="CW1074">
        <v>0</v>
      </c>
      <c r="CX1074">
        <v>0</v>
      </c>
      <c r="CY1074">
        <v>0</v>
      </c>
      <c r="CZ1074" s="70"/>
      <c r="DA1074">
        <v>0</v>
      </c>
    </row>
    <row r="1075" spans="1:105" ht="12.75" customHeight="1" x14ac:dyDescent="0.2">
      <c r="A1075" s="44" t="s">
        <v>2372</v>
      </c>
      <c r="B1075" s="43" t="s">
        <v>966</v>
      </c>
      <c r="C1075" s="43" t="s">
        <v>966</v>
      </c>
      <c r="D1075" s="82" t="s">
        <v>966</v>
      </c>
      <c r="E1075" s="42" t="str">
        <f t="shared" si="864"/>
        <v xml:space="preserve">Pelley, Rod </v>
      </c>
      <c r="F1075" s="42" t="s">
        <v>426</v>
      </c>
      <c r="G1075" s="45" t="s">
        <v>2373</v>
      </c>
      <c r="H1075" s="43">
        <v>58</v>
      </c>
      <c r="I1075" s="64">
        <v>2</v>
      </c>
      <c r="J1075" s="64">
        <v>4</v>
      </c>
      <c r="K1075" s="64">
        <v>6</v>
      </c>
      <c r="L1075" s="43">
        <v>-3</v>
      </c>
      <c r="M1075">
        <v>19</v>
      </c>
      <c r="N1075">
        <v>59</v>
      </c>
      <c r="O1075" s="4">
        <f t="shared" si="865"/>
        <v>3.3898305084745763E-2</v>
      </c>
      <c r="Q1075">
        <v>1</v>
      </c>
      <c r="R1075">
        <v>0</v>
      </c>
      <c r="S1075">
        <v>150</v>
      </c>
      <c r="T1075">
        <v>171</v>
      </c>
      <c r="U1075" s="4">
        <f t="shared" si="866"/>
        <v>0.46728971962616822</v>
      </c>
      <c r="V1075">
        <v>10.6</v>
      </c>
      <c r="W1075">
        <v>0</v>
      </c>
      <c r="X1075">
        <v>0</v>
      </c>
      <c r="Y1075">
        <v>0</v>
      </c>
      <c r="Z1075">
        <v>0</v>
      </c>
      <c r="AA1075">
        <v>2</v>
      </c>
      <c r="AB1075">
        <v>4</v>
      </c>
      <c r="AC1075" s="9">
        <f t="shared" si="839"/>
        <v>0</v>
      </c>
      <c r="AD1075" s="9">
        <f t="shared" si="840"/>
        <v>0</v>
      </c>
      <c r="AE1075" s="9">
        <f t="shared" si="841"/>
        <v>0</v>
      </c>
      <c r="AF1075" s="9">
        <f t="shared" si="842"/>
        <v>0</v>
      </c>
      <c r="AG1075" s="9">
        <f t="shared" si="843"/>
        <v>5.7574667146455552</v>
      </c>
      <c r="AH1075" s="9">
        <f t="shared" si="844"/>
        <v>11.51493342929111</v>
      </c>
      <c r="AI1075" s="58">
        <f t="shared" si="845"/>
        <v>1.0075566750629723</v>
      </c>
      <c r="AJ1075" s="58">
        <f t="shared" si="846"/>
        <v>0</v>
      </c>
      <c r="AK1075" s="58">
        <f t="shared" si="847"/>
        <v>0</v>
      </c>
      <c r="AL1075" s="58">
        <f t="shared" si="848"/>
        <v>1.439366678661389</v>
      </c>
      <c r="AM1075" s="58">
        <f t="shared" si="849"/>
        <v>0</v>
      </c>
      <c r="AN1075" s="58">
        <f t="shared" si="850"/>
        <v>4.2889054355919578</v>
      </c>
      <c r="AO1075" s="56">
        <v>416.85</v>
      </c>
      <c r="AP1075" s="56">
        <v>11.25</v>
      </c>
      <c r="AQ1075" s="56">
        <v>111.91666666666667</v>
      </c>
      <c r="AR1075" s="57">
        <f>SUM(AO1075:AQ1075)</f>
        <v>540.01666666666665</v>
      </c>
      <c r="AS1075">
        <v>12</v>
      </c>
      <c r="AT1075">
        <v>73</v>
      </c>
      <c r="AU1075">
        <v>25</v>
      </c>
      <c r="AV1075">
        <v>4</v>
      </c>
      <c r="AW1075">
        <v>13</v>
      </c>
      <c r="AX1075" s="9">
        <f t="shared" si="851"/>
        <v>1.3332921823400512</v>
      </c>
      <c r="AY1075" s="9">
        <f t="shared" si="852"/>
        <v>8.1108607759019797</v>
      </c>
      <c r="AZ1075" s="9">
        <f t="shared" si="853"/>
        <v>2.7776920465417736</v>
      </c>
      <c r="BA1075" s="9">
        <f t="shared" si="854"/>
        <v>0.44443072744668372</v>
      </c>
      <c r="BB1075" s="9">
        <f t="shared" si="855"/>
        <v>1.4443998642017224</v>
      </c>
      <c r="BC1075" s="33">
        <f t="shared" si="856"/>
        <v>7.1870689655172422</v>
      </c>
      <c r="BD1075" s="33">
        <f t="shared" si="857"/>
        <v>1.9295977011494254</v>
      </c>
      <c r="BE1075" s="33">
        <f t="shared" si="858"/>
        <v>0.19396551724137931</v>
      </c>
      <c r="BF1075" s="42">
        <f>BI1075-BG1075-BH1075</f>
        <v>7</v>
      </c>
      <c r="BG1075" s="43">
        <v>0</v>
      </c>
      <c r="BH1075" s="43">
        <v>0</v>
      </c>
      <c r="BI1075" s="43">
        <v>7</v>
      </c>
      <c r="BJ1075" s="42">
        <f>BM1075-BK1075-BL1075</f>
        <v>10</v>
      </c>
      <c r="BK1075" s="43">
        <v>0</v>
      </c>
      <c r="BL1075" s="43">
        <v>8</v>
      </c>
      <c r="BM1075" s="43">
        <v>18</v>
      </c>
      <c r="BN1075" s="34">
        <f t="shared" si="867"/>
        <v>8.1657264124893949</v>
      </c>
      <c r="BO1075" s="34">
        <f t="shared" si="868"/>
        <v>30.24249774694384</v>
      </c>
      <c r="BP1075" s="33">
        <v>-1.9075800865335062</v>
      </c>
      <c r="BQ1075" s="33">
        <v>-0.60699766670035815</v>
      </c>
      <c r="BR1075" s="33">
        <v>-0.95375800967616509</v>
      </c>
      <c r="BS1075" s="33">
        <v>-1.6579096422801862</v>
      </c>
      <c r="BT1075" s="33">
        <v>0</v>
      </c>
      <c r="BU1075" s="9">
        <f t="shared" si="869"/>
        <v>-5.1262454051902155</v>
      </c>
      <c r="BV1075" s="34">
        <f t="shared" si="870"/>
        <v>-18.985508120824232</v>
      </c>
      <c r="BW1075" s="33">
        <v>5.553080018384267</v>
      </c>
      <c r="BX1075" s="33">
        <v>4.6690725610516133E-2</v>
      </c>
      <c r="BY1075" s="33">
        <v>6.569978252160217</v>
      </c>
      <c r="BZ1075" s="33">
        <v>1.1222228215246104</v>
      </c>
      <c r="CA1075" s="9">
        <f t="shared" si="871"/>
        <v>13.291971817679611</v>
      </c>
      <c r="CB1075" s="34">
        <f t="shared" si="872"/>
        <v>49.228005867768076</v>
      </c>
      <c r="CC1075" s="47">
        <v>60.396160000000002</v>
      </c>
      <c r="CD1075">
        <v>273319</v>
      </c>
      <c r="CE1075" s="68">
        <f t="shared" si="859"/>
        <v>386416.5172413793</v>
      </c>
      <c r="CF1075" s="62">
        <v>8.3000000000000007</v>
      </c>
      <c r="CG1075" s="62">
        <v>10.5</v>
      </c>
      <c r="CH1075" s="62">
        <v>-4.5</v>
      </c>
      <c r="CI1075" s="62">
        <v>-1.6</v>
      </c>
      <c r="CJ1075" s="63">
        <f t="shared" si="873"/>
        <v>-4.8252117312960214</v>
      </c>
      <c r="CK1075" s="62">
        <v>0.3</v>
      </c>
      <c r="CL1075" s="63">
        <f t="shared" si="874"/>
        <v>0.90472719961800385</v>
      </c>
      <c r="CM1075" s="62">
        <v>-1.2</v>
      </c>
      <c r="CN1075" t="s">
        <v>702</v>
      </c>
      <c r="CO1075" t="s">
        <v>1513</v>
      </c>
      <c r="CP1075" t="s">
        <v>2433</v>
      </c>
      <c r="CQ1075" t="s">
        <v>2400</v>
      </c>
      <c r="CR1075">
        <v>72</v>
      </c>
      <c r="CS1075">
        <v>200</v>
      </c>
      <c r="CT1075">
        <v>10</v>
      </c>
      <c r="CU1075" t="s">
        <v>3402</v>
      </c>
      <c r="CV1075" t="s">
        <v>3090</v>
      </c>
      <c r="CZ1075" s="72">
        <v>462500</v>
      </c>
      <c r="DA1075">
        <v>0</v>
      </c>
    </row>
    <row r="1076" spans="1:105" ht="12.75" customHeight="1" x14ac:dyDescent="0.2">
      <c r="A1076" s="38" t="s">
        <v>2452</v>
      </c>
      <c r="B1076" t="s">
        <v>966</v>
      </c>
      <c r="C1076" t="s">
        <v>966</v>
      </c>
      <c r="D1076" t="s">
        <v>966</v>
      </c>
      <c r="E1076" t="str">
        <f t="shared" si="864"/>
        <v xml:space="preserve">Brylin, Sergei </v>
      </c>
      <c r="F1076" t="s">
        <v>2538</v>
      </c>
      <c r="G1076" t="s">
        <v>1537</v>
      </c>
      <c r="H1076">
        <v>82</v>
      </c>
      <c r="I1076">
        <v>16</v>
      </c>
      <c r="J1076">
        <v>24</v>
      </c>
      <c r="K1076">
        <f>I1076+J1076</f>
        <v>40</v>
      </c>
      <c r="L1076">
        <v>-5</v>
      </c>
      <c r="M1076">
        <v>35</v>
      </c>
      <c r="N1076">
        <v>97</v>
      </c>
      <c r="O1076" s="4">
        <f t="shared" si="865"/>
        <v>0.16494845360824742</v>
      </c>
      <c r="P1076">
        <v>1941</v>
      </c>
      <c r="Q1076">
        <v>2</v>
      </c>
      <c r="R1076">
        <v>0</v>
      </c>
      <c r="S1076">
        <v>126</v>
      </c>
      <c r="T1076">
        <v>151</v>
      </c>
      <c r="U1076" s="4">
        <f t="shared" si="866"/>
        <v>0.45487364620938631</v>
      </c>
      <c r="V1076" s="40">
        <v>6.3</v>
      </c>
      <c r="W1076">
        <v>8</v>
      </c>
      <c r="X1076">
        <v>7</v>
      </c>
      <c r="Y1076">
        <v>0</v>
      </c>
      <c r="Z1076">
        <v>1</v>
      </c>
      <c r="AA1076">
        <f>I1076-W1076-Y1076</f>
        <v>8</v>
      </c>
      <c r="AB1076">
        <f>J1076-X1076-Z1076</f>
        <v>16</v>
      </c>
      <c r="AC1076" s="9">
        <f t="shared" si="839"/>
        <v>11.66464155528554</v>
      </c>
      <c r="AD1076" s="9">
        <f t="shared" si="840"/>
        <v>10.206561360874847</v>
      </c>
      <c r="AE1076" s="9">
        <f t="shared" si="841"/>
        <v>0</v>
      </c>
      <c r="AF1076" s="9">
        <f t="shared" si="842"/>
        <v>2.217568067019835</v>
      </c>
      <c r="AG1076" s="9">
        <f t="shared" si="843"/>
        <v>8.613084112149533</v>
      </c>
      <c r="AH1076" s="9">
        <f t="shared" si="844"/>
        <v>17.226168224299066</v>
      </c>
      <c r="AI1076" s="6">
        <f t="shared" si="845"/>
        <v>1.5072897196261683</v>
      </c>
      <c r="AJ1076" s="6">
        <f t="shared" si="846"/>
        <v>5.2490886998784934</v>
      </c>
      <c r="AK1076" s="6">
        <f t="shared" si="847"/>
        <v>0.443513613403967</v>
      </c>
      <c r="AL1076" s="6">
        <f t="shared" si="848"/>
        <v>2.0456074766355141</v>
      </c>
      <c r="AM1076" s="6">
        <f t="shared" si="849"/>
        <v>0.2916160388821385</v>
      </c>
      <c r="AN1076" s="6">
        <f t="shared" si="850"/>
        <v>3.991622520635703</v>
      </c>
      <c r="AO1076" s="33">
        <v>1114.5833333333333</v>
      </c>
      <c r="AP1076" s="33">
        <v>205.75</v>
      </c>
      <c r="AQ1076" s="33">
        <v>135.28333333333333</v>
      </c>
      <c r="AR1076" s="32">
        <v>1455.6166666666666</v>
      </c>
      <c r="AS1076" s="40">
        <v>42</v>
      </c>
      <c r="AT1076" s="40">
        <v>72</v>
      </c>
      <c r="AU1076" s="40">
        <v>56</v>
      </c>
      <c r="AV1076" s="40">
        <v>39</v>
      </c>
      <c r="AW1076" s="40">
        <v>32</v>
      </c>
      <c r="AX1076" s="9">
        <f t="shared" si="851"/>
        <v>1.7312250249035348</v>
      </c>
      <c r="AY1076" s="9">
        <f t="shared" si="852"/>
        <v>2.9678143284060594</v>
      </c>
      <c r="AZ1076" s="9">
        <f t="shared" si="853"/>
        <v>2.3083000332047128</v>
      </c>
      <c r="BA1076" s="9">
        <f t="shared" si="854"/>
        <v>1.6075660945532821</v>
      </c>
      <c r="BB1076" s="9">
        <f t="shared" si="855"/>
        <v>1.319028590402693</v>
      </c>
      <c r="BC1076" s="9">
        <f t="shared" si="856"/>
        <v>13.592479674796747</v>
      </c>
      <c r="BD1076" s="9">
        <f t="shared" si="857"/>
        <v>1.6497967479674795</v>
      </c>
      <c r="BE1076" s="9">
        <f t="shared" si="858"/>
        <v>2.5091463414634148</v>
      </c>
      <c r="BF1076" s="3">
        <v>28</v>
      </c>
      <c r="BG1076" s="3">
        <v>18</v>
      </c>
      <c r="BH1076" s="3">
        <v>1</v>
      </c>
      <c r="BI1076" s="3">
        <v>47</v>
      </c>
      <c r="BJ1076" s="3">
        <v>38</v>
      </c>
      <c r="BK1076" s="3">
        <v>1</v>
      </c>
      <c r="BL1076" s="3">
        <v>9</v>
      </c>
      <c r="BM1076" s="3">
        <v>48</v>
      </c>
      <c r="BN1076" s="34">
        <f t="shared" si="867"/>
        <v>41.977823483004734</v>
      </c>
      <c r="BO1076" s="34">
        <f t="shared" si="868"/>
        <v>57.67703055933417</v>
      </c>
      <c r="BP1076" s="34">
        <v>5.3336597293148262</v>
      </c>
      <c r="BQ1076" s="34">
        <v>12.337601282518515</v>
      </c>
      <c r="BR1076" s="34">
        <v>-0.73286398860595559</v>
      </c>
      <c r="BS1076" s="34">
        <v>-1.436310503686276</v>
      </c>
      <c r="BT1076" s="34">
        <v>-0.53493912471171412</v>
      </c>
      <c r="BU1076" s="34">
        <f t="shared" si="869"/>
        <v>14.967147394829395</v>
      </c>
      <c r="BV1076" s="34">
        <f t="shared" si="870"/>
        <v>20.564682635990788</v>
      </c>
      <c r="BW1076" s="34">
        <v>10.628612348889417</v>
      </c>
      <c r="BX1076" s="34">
        <v>0.54674853384374322</v>
      </c>
      <c r="BY1076" s="34">
        <v>8.1527875283989495</v>
      </c>
      <c r="BZ1076" s="34">
        <v>7.6825276770432271</v>
      </c>
      <c r="CA1076" s="34">
        <f t="shared" si="871"/>
        <v>27.010676088175337</v>
      </c>
      <c r="CB1076" s="34">
        <f t="shared" si="872"/>
        <v>37.112347923343378</v>
      </c>
      <c r="CC1076" s="15">
        <v>61</v>
      </c>
      <c r="CD1076" s="7">
        <v>2840966</v>
      </c>
      <c r="CE1076" s="68">
        <f t="shared" si="859"/>
        <v>2840966</v>
      </c>
      <c r="CF1076" s="9">
        <v>25.5</v>
      </c>
      <c r="CG1076" s="9">
        <v>25.1</v>
      </c>
      <c r="CH1076" s="9">
        <v>-2.7</v>
      </c>
      <c r="CI1076" s="9">
        <v>2.8</v>
      </c>
      <c r="CJ1076" s="9">
        <f t="shared" si="873"/>
        <v>3.1169120307238476</v>
      </c>
      <c r="CK1076" s="9">
        <v>2.6</v>
      </c>
      <c r="CL1076" s="9">
        <f t="shared" si="874"/>
        <v>2.8942754571007154</v>
      </c>
      <c r="CM1076" s="9">
        <v>5.3</v>
      </c>
      <c r="CN1076" t="s">
        <v>3512</v>
      </c>
      <c r="CO1076" t="s">
        <v>2395</v>
      </c>
      <c r="CQ1076" t="s">
        <v>2396</v>
      </c>
      <c r="CR1076">
        <v>70</v>
      </c>
      <c r="CS1076">
        <v>190</v>
      </c>
      <c r="CU1076" t="s">
        <v>3402</v>
      </c>
      <c r="CV1076" t="s">
        <v>2382</v>
      </c>
      <c r="CW1076">
        <v>8</v>
      </c>
      <c r="CX1076">
        <v>1</v>
      </c>
      <c r="CY1076">
        <v>0</v>
      </c>
      <c r="CZ1076" s="70"/>
      <c r="DA1076">
        <v>0</v>
      </c>
    </row>
    <row r="1077" spans="1:105" ht="12.75" customHeight="1" x14ac:dyDescent="0.2">
      <c r="A1077" s="44" t="s">
        <v>2372</v>
      </c>
      <c r="B1077" s="43" t="s">
        <v>966</v>
      </c>
      <c r="C1077" s="43" t="s">
        <v>966</v>
      </c>
      <c r="D1077" s="42" t="s">
        <v>966</v>
      </c>
      <c r="E1077" s="42" t="str">
        <f t="shared" si="864"/>
        <v xml:space="preserve">Brylin, Sergei </v>
      </c>
      <c r="F1077" s="42" t="s">
        <v>2538</v>
      </c>
      <c r="G1077" s="45" t="s">
        <v>2378</v>
      </c>
      <c r="H1077" s="43">
        <v>82</v>
      </c>
      <c r="I1077" s="64">
        <v>6</v>
      </c>
      <c r="J1077" s="64">
        <v>10</v>
      </c>
      <c r="K1077" s="64">
        <v>16</v>
      </c>
      <c r="L1077" s="43">
        <v>-5</v>
      </c>
      <c r="M1077">
        <v>20</v>
      </c>
      <c r="N1077">
        <v>65</v>
      </c>
      <c r="O1077" s="4">
        <f t="shared" si="865"/>
        <v>9.2307692307692313E-2</v>
      </c>
      <c r="Q1077">
        <v>1</v>
      </c>
      <c r="R1077">
        <v>0</v>
      </c>
      <c r="S1077">
        <v>88</v>
      </c>
      <c r="T1077">
        <v>104</v>
      </c>
      <c r="U1077" s="4">
        <f t="shared" si="866"/>
        <v>0.45833333333333331</v>
      </c>
      <c r="V1077">
        <v>4.4000000000000004</v>
      </c>
      <c r="W1077">
        <v>0</v>
      </c>
      <c r="X1077">
        <v>1</v>
      </c>
      <c r="Y1077">
        <v>0</v>
      </c>
      <c r="Z1077">
        <v>1</v>
      </c>
      <c r="AA1077">
        <v>6</v>
      </c>
      <c r="AB1077">
        <v>8</v>
      </c>
      <c r="AC1077" s="9">
        <f t="shared" si="839"/>
        <v>0</v>
      </c>
      <c r="AD1077" s="9">
        <f t="shared" si="840"/>
        <v>7.3260073260073257</v>
      </c>
      <c r="AE1077" s="9">
        <f t="shared" si="841"/>
        <v>0</v>
      </c>
      <c r="AF1077" s="9">
        <f t="shared" si="842"/>
        <v>2.1823472356935012</v>
      </c>
      <c r="AG1077" s="9">
        <f t="shared" si="843"/>
        <v>7.723112128146453</v>
      </c>
      <c r="AH1077" s="9">
        <f t="shared" si="844"/>
        <v>10.297482837528605</v>
      </c>
      <c r="AI1077" s="58">
        <f t="shared" si="845"/>
        <v>1.5446224256292906</v>
      </c>
      <c r="AJ1077" s="58">
        <f t="shared" si="846"/>
        <v>2.9304029304029302</v>
      </c>
      <c r="AK1077" s="58">
        <f t="shared" si="847"/>
        <v>0.43646944713870028</v>
      </c>
      <c r="AL1077" s="58">
        <f t="shared" si="848"/>
        <v>1.9307780320366132</v>
      </c>
      <c r="AM1077" s="58">
        <f t="shared" si="849"/>
        <v>0</v>
      </c>
      <c r="AN1077" s="58">
        <f t="shared" si="850"/>
        <v>5.2376333656644034</v>
      </c>
      <c r="AO1077" s="56">
        <v>932.26666666666665</v>
      </c>
      <c r="AP1077" s="56">
        <v>40.950000000000003</v>
      </c>
      <c r="AQ1077" s="56">
        <v>137.46666666666667</v>
      </c>
      <c r="AR1077" s="57">
        <f>SUM(AO1077:AQ1077)</f>
        <v>1110.6833333333334</v>
      </c>
      <c r="AS1077">
        <v>26</v>
      </c>
      <c r="AT1077">
        <v>58</v>
      </c>
      <c r="AU1077">
        <v>20</v>
      </c>
      <c r="AV1077">
        <v>13</v>
      </c>
      <c r="AW1077">
        <v>25</v>
      </c>
      <c r="AX1077" s="9">
        <f t="shared" si="851"/>
        <v>1.4045407481880523</v>
      </c>
      <c r="AY1077" s="9">
        <f t="shared" si="852"/>
        <v>3.1332062844195012</v>
      </c>
      <c r="AZ1077" s="9">
        <f t="shared" si="853"/>
        <v>1.0804159601446557</v>
      </c>
      <c r="BA1077" s="9">
        <f t="shared" si="854"/>
        <v>0.70227037409402615</v>
      </c>
      <c r="BB1077" s="9">
        <f t="shared" si="855"/>
        <v>1.3505199501808196</v>
      </c>
      <c r="BC1077" s="33">
        <f t="shared" si="856"/>
        <v>11.369105691056911</v>
      </c>
      <c r="BD1077" s="33">
        <f t="shared" si="857"/>
        <v>1.6764227642276424</v>
      </c>
      <c r="BE1077" s="33">
        <f t="shared" si="858"/>
        <v>0.49939024390243908</v>
      </c>
      <c r="BF1077" s="42">
        <f>BI1077-BG1077-BH1077</f>
        <v>24</v>
      </c>
      <c r="BG1077" s="43">
        <v>2</v>
      </c>
      <c r="BH1077" s="43">
        <v>1</v>
      </c>
      <c r="BI1077" s="43">
        <v>27</v>
      </c>
      <c r="BJ1077" s="42">
        <f>BM1077-BK1077-BL1077</f>
        <v>30</v>
      </c>
      <c r="BK1077" s="43">
        <v>0</v>
      </c>
      <c r="BL1077" s="43">
        <v>12</v>
      </c>
      <c r="BM1077" s="43">
        <v>42</v>
      </c>
      <c r="BN1077" s="34">
        <f t="shared" si="867"/>
        <v>12.182835845575466</v>
      </c>
      <c r="BO1077" s="34">
        <f t="shared" si="868"/>
        <v>21.937550478970241</v>
      </c>
      <c r="BP1077" s="33">
        <v>-2.145577307910862</v>
      </c>
      <c r="BQ1077" s="33">
        <v>-1.4113425782700815</v>
      </c>
      <c r="BR1077" s="33">
        <v>-4.5636182240547489</v>
      </c>
      <c r="BS1077" s="33">
        <v>-0.83920850290649385</v>
      </c>
      <c r="BT1077" s="33">
        <v>-0.88897570104573931</v>
      </c>
      <c r="BU1077" s="9">
        <f t="shared" si="869"/>
        <v>-9.8487223141879259</v>
      </c>
      <c r="BV1077" s="34">
        <f t="shared" si="870"/>
        <v>-17.734527958802406</v>
      </c>
      <c r="BW1077" s="33">
        <v>9.7861100073110059</v>
      </c>
      <c r="BX1077" s="33">
        <v>0.16995424122227876</v>
      </c>
      <c r="BY1077" s="33">
        <v>6.6152493350602359</v>
      </c>
      <c r="BZ1077" s="33">
        <v>5.4602445761698695</v>
      </c>
      <c r="CA1077" s="9">
        <f t="shared" si="871"/>
        <v>22.031558159763392</v>
      </c>
      <c r="CB1077" s="34">
        <f t="shared" si="872"/>
        <v>39.672078437772647</v>
      </c>
      <c r="CC1077" s="47">
        <v>59.232998000000002</v>
      </c>
      <c r="CD1077">
        <v>1461779</v>
      </c>
      <c r="CE1077" s="68">
        <f t="shared" si="859"/>
        <v>1461779</v>
      </c>
      <c r="CF1077" s="62">
        <v>18.8</v>
      </c>
      <c r="CG1077" s="62">
        <v>21.6</v>
      </c>
      <c r="CH1077" s="62">
        <v>-7.8</v>
      </c>
      <c r="CI1077" s="62">
        <v>-2.6</v>
      </c>
      <c r="CJ1077" s="63">
        <f t="shared" si="873"/>
        <v>-4.0338220463889538</v>
      </c>
      <c r="CK1077" s="62">
        <v>0.9</v>
      </c>
      <c r="CL1077" s="63">
        <f t="shared" si="874"/>
        <v>1.3963230160577147</v>
      </c>
      <c r="CM1077" s="62">
        <v>-2</v>
      </c>
      <c r="CN1077" t="s">
        <v>747</v>
      </c>
      <c r="CO1077" t="s">
        <v>2395</v>
      </c>
      <c r="CQ1077" t="s">
        <v>2396</v>
      </c>
      <c r="CR1077">
        <v>70</v>
      </c>
      <c r="CS1077">
        <v>190</v>
      </c>
      <c r="CT1077">
        <v>18</v>
      </c>
      <c r="CU1077" t="s">
        <v>3402</v>
      </c>
      <c r="CZ1077" s="72">
        <v>1520000</v>
      </c>
      <c r="DA1077">
        <v>0</v>
      </c>
    </row>
    <row r="1078" spans="1:105" ht="12.75" customHeight="1" x14ac:dyDescent="0.2">
      <c r="A1078" s="38" t="s">
        <v>2452</v>
      </c>
      <c r="B1078" t="s">
        <v>965</v>
      </c>
      <c r="C1078" t="s">
        <v>966</v>
      </c>
      <c r="D1078" s="82" t="s">
        <v>966</v>
      </c>
      <c r="E1078" t="str">
        <f t="shared" si="864"/>
        <v xml:space="preserve">Brookbank, Sheldon </v>
      </c>
      <c r="F1078" t="s">
        <v>2530</v>
      </c>
      <c r="G1078" t="s">
        <v>1524</v>
      </c>
      <c r="H1078">
        <v>3</v>
      </c>
      <c r="I1078">
        <v>0</v>
      </c>
      <c r="J1078">
        <v>1</v>
      </c>
      <c r="K1078">
        <f>I1078+J1078</f>
        <v>1</v>
      </c>
      <c r="L1078">
        <v>0</v>
      </c>
      <c r="M1078">
        <v>12</v>
      </c>
      <c r="N1078">
        <v>3</v>
      </c>
      <c r="O1078" s="4">
        <f t="shared" si="865"/>
        <v>0</v>
      </c>
      <c r="P1078">
        <v>34</v>
      </c>
      <c r="Q1078">
        <v>0</v>
      </c>
      <c r="R1078">
        <v>0</v>
      </c>
      <c r="S1078">
        <v>0</v>
      </c>
      <c r="T1078">
        <v>0</v>
      </c>
      <c r="U1078" s="4">
        <f t="shared" si="866"/>
        <v>0</v>
      </c>
      <c r="V1078" s="40">
        <v>0</v>
      </c>
      <c r="W1078">
        <v>0</v>
      </c>
      <c r="X1078">
        <v>0</v>
      </c>
      <c r="Y1078">
        <v>0</v>
      </c>
      <c r="Z1078">
        <v>0</v>
      </c>
      <c r="AA1078">
        <f>I1078-W1078-Y1078</f>
        <v>0</v>
      </c>
      <c r="AB1078">
        <f>J1078-X1078-Z1078</f>
        <v>1</v>
      </c>
      <c r="AC1078" s="9">
        <f t="shared" si="839"/>
        <v>0</v>
      </c>
      <c r="AD1078" s="9">
        <f t="shared" si="840"/>
        <v>0</v>
      </c>
      <c r="AE1078" s="9">
        <f t="shared" si="841"/>
        <v>0</v>
      </c>
      <c r="AF1078" s="9">
        <f t="shared" si="842"/>
        <v>0</v>
      </c>
      <c r="AG1078" s="9">
        <f t="shared" si="843"/>
        <v>0</v>
      </c>
      <c r="AH1078" s="9">
        <f t="shared" si="844"/>
        <v>48.550236008091701</v>
      </c>
      <c r="AI1078" s="6">
        <f t="shared" si="845"/>
        <v>2.4275118004045853</v>
      </c>
      <c r="AJ1078" s="6">
        <f t="shared" si="846"/>
        <v>0</v>
      </c>
      <c r="AK1078" s="6">
        <f t="shared" si="847"/>
        <v>0</v>
      </c>
      <c r="AL1078" s="6">
        <f t="shared" si="848"/>
        <v>2.4275118004045853</v>
      </c>
      <c r="AM1078" s="6">
        <f t="shared" si="849"/>
        <v>0</v>
      </c>
      <c r="AN1078" s="6">
        <f t="shared" si="850"/>
        <v>0</v>
      </c>
      <c r="AO1078" s="32">
        <v>24.716666666666669</v>
      </c>
      <c r="AP1078" s="32">
        <v>8.3333333333333329E-2</v>
      </c>
      <c r="AQ1078" s="32">
        <v>0</v>
      </c>
      <c r="AR1078" s="32">
        <v>24.8</v>
      </c>
      <c r="AS1078" s="40">
        <v>2</v>
      </c>
      <c r="AT1078" s="40">
        <v>2</v>
      </c>
      <c r="AU1078" s="40">
        <v>0</v>
      </c>
      <c r="AV1078" s="40">
        <v>1</v>
      </c>
      <c r="AW1078" s="40">
        <v>0</v>
      </c>
      <c r="AX1078" s="9">
        <f t="shared" si="851"/>
        <v>4.838709677419355</v>
      </c>
      <c r="AY1078" s="9">
        <f t="shared" si="852"/>
        <v>4.838709677419355</v>
      </c>
      <c r="AZ1078" s="9">
        <f t="shared" si="853"/>
        <v>0</v>
      </c>
      <c r="BA1078" s="9">
        <f t="shared" si="854"/>
        <v>2.4193548387096775</v>
      </c>
      <c r="BB1078" s="9">
        <f t="shared" si="855"/>
        <v>0</v>
      </c>
      <c r="BC1078" s="9">
        <f t="shared" si="856"/>
        <v>8.2388888888888889</v>
      </c>
      <c r="BD1078" s="9">
        <f t="shared" si="857"/>
        <v>0</v>
      </c>
      <c r="BE1078" s="9">
        <f t="shared" si="858"/>
        <v>2.7777777777777776E-2</v>
      </c>
      <c r="BF1078" s="3">
        <v>1</v>
      </c>
      <c r="BG1078" s="3">
        <v>0</v>
      </c>
      <c r="BH1078" s="3">
        <v>0</v>
      </c>
      <c r="BI1078" s="3">
        <v>1</v>
      </c>
      <c r="BJ1078" s="3">
        <v>1</v>
      </c>
      <c r="BK1078" s="3">
        <v>0</v>
      </c>
      <c r="BL1078" s="3">
        <v>0</v>
      </c>
      <c r="BM1078" s="3">
        <v>1</v>
      </c>
      <c r="BN1078" s="34">
        <f t="shared" si="867"/>
        <v>0.88566824934311406</v>
      </c>
      <c r="BO1078" s="34">
        <f t="shared" si="868"/>
        <v>71.424858817993069</v>
      </c>
      <c r="BP1078" s="34">
        <v>0.91022047669751383</v>
      </c>
      <c r="BQ1078" s="34">
        <v>-2.7746649102186388E-3</v>
      </c>
      <c r="BR1078" s="34">
        <v>-7.8615243410446057E-3</v>
      </c>
      <c r="BS1078" s="34">
        <v>0</v>
      </c>
      <c r="BT1078" s="34">
        <v>0</v>
      </c>
      <c r="BU1078" s="34">
        <f t="shared" si="869"/>
        <v>0.89958428744625063</v>
      </c>
      <c r="BV1078" s="34">
        <f t="shared" si="870"/>
        <v>72.547119955342779</v>
      </c>
      <c r="BW1078" s="34">
        <v>0.32176003381642582</v>
      </c>
      <c r="BX1078" s="34">
        <v>1.8027937525646924E-3</v>
      </c>
      <c r="BY1078" s="34">
        <v>0</v>
      </c>
      <c r="BZ1078" s="34">
        <v>-0.33747886567212715</v>
      </c>
      <c r="CA1078" s="34">
        <f t="shared" si="871"/>
        <v>-1.391603810313663E-2</v>
      </c>
      <c r="CB1078" s="34">
        <f t="shared" si="872"/>
        <v>-1.1222611373497282</v>
      </c>
      <c r="CE1078" s="68">
        <f t="shared" si="859"/>
        <v>165000</v>
      </c>
      <c r="CF1078" s="9">
        <v>0.6</v>
      </c>
      <c r="CG1078" s="9">
        <v>0.6</v>
      </c>
      <c r="CH1078" s="9">
        <v>-0.2</v>
      </c>
      <c r="CI1078" s="9">
        <v>0.2</v>
      </c>
      <c r="CJ1078" s="9">
        <f t="shared" si="873"/>
        <v>16.075016744809108</v>
      </c>
      <c r="CK1078" s="9">
        <v>0</v>
      </c>
      <c r="CL1078" s="9">
        <f t="shared" si="874"/>
        <v>0</v>
      </c>
      <c r="CM1078" s="9">
        <v>0.2</v>
      </c>
      <c r="CN1078" t="s">
        <v>2741</v>
      </c>
      <c r="CO1078" t="s">
        <v>60</v>
      </c>
      <c r="CP1078" t="s">
        <v>3102</v>
      </c>
      <c r="CQ1078" t="s">
        <v>2400</v>
      </c>
      <c r="CR1078">
        <v>74</v>
      </c>
      <c r="CS1078">
        <v>215</v>
      </c>
      <c r="CU1078" t="s">
        <v>3401</v>
      </c>
      <c r="CV1078" t="s">
        <v>3090</v>
      </c>
      <c r="CW1078">
        <v>0</v>
      </c>
      <c r="CX1078">
        <v>0</v>
      </c>
      <c r="CY1078">
        <v>0</v>
      </c>
      <c r="CZ1078" s="70"/>
      <c r="DA1078">
        <v>0</v>
      </c>
    </row>
    <row r="1079" spans="1:105" ht="12.75" customHeight="1" x14ac:dyDescent="0.2">
      <c r="A1079" s="44" t="s">
        <v>2372</v>
      </c>
      <c r="B1079" s="43" t="s">
        <v>965</v>
      </c>
      <c r="C1079" s="43" t="s">
        <v>966</v>
      </c>
      <c r="D1079" s="82" t="s">
        <v>966</v>
      </c>
      <c r="E1079" s="42" t="str">
        <f t="shared" si="864"/>
        <v xml:space="preserve">Brookbank, Sheldon </v>
      </c>
      <c r="F1079" s="42" t="s">
        <v>2530</v>
      </c>
      <c r="G1079" s="45" t="s">
        <v>2374</v>
      </c>
      <c r="H1079" s="43">
        <v>44</v>
      </c>
      <c r="I1079" s="64">
        <v>0</v>
      </c>
      <c r="J1079" s="64">
        <v>8</v>
      </c>
      <c r="K1079" s="64">
        <v>8</v>
      </c>
      <c r="L1079" s="43">
        <v>0</v>
      </c>
      <c r="M1079">
        <v>63</v>
      </c>
      <c r="N1079">
        <v>43</v>
      </c>
      <c r="O1079" s="4">
        <f t="shared" si="865"/>
        <v>0</v>
      </c>
      <c r="Q1079">
        <v>0</v>
      </c>
      <c r="R1079">
        <v>0</v>
      </c>
      <c r="S1079">
        <v>0</v>
      </c>
      <c r="T1079">
        <v>0</v>
      </c>
      <c r="U1079" s="4">
        <f t="shared" si="866"/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7</v>
      </c>
      <c r="AC1079" s="9">
        <f t="shared" si="839"/>
        <v>0</v>
      </c>
      <c r="AD1079" s="9">
        <f t="shared" si="840"/>
        <v>8.4666039510818436</v>
      </c>
      <c r="AE1079" s="9">
        <f t="shared" si="841"/>
        <v>0</v>
      </c>
      <c r="AF1079" s="9">
        <f t="shared" si="842"/>
        <v>0</v>
      </c>
      <c r="AG1079" s="9">
        <f t="shared" si="843"/>
        <v>0</v>
      </c>
      <c r="AH1079" s="9">
        <f t="shared" si="844"/>
        <v>14.290169837534378</v>
      </c>
      <c r="AI1079" s="58">
        <f t="shared" si="845"/>
        <v>2.2455981173268307</v>
      </c>
      <c r="AJ1079" s="58">
        <f t="shared" si="846"/>
        <v>3.3866415804327374</v>
      </c>
      <c r="AK1079" s="58">
        <f t="shared" si="847"/>
        <v>1.40625</v>
      </c>
      <c r="AL1079" s="58">
        <f t="shared" si="848"/>
        <v>2.3476707590235049</v>
      </c>
      <c r="AM1079" s="58">
        <f t="shared" si="849"/>
        <v>0</v>
      </c>
      <c r="AN1079" s="58">
        <f t="shared" si="850"/>
        <v>2.8125</v>
      </c>
      <c r="AO1079" s="56">
        <v>587.81666666666672</v>
      </c>
      <c r="AP1079" s="56">
        <v>35.43333333333333</v>
      </c>
      <c r="AQ1079" s="56">
        <v>42.666666666666664</v>
      </c>
      <c r="AR1079" s="57">
        <f>SUM(AO1079:AQ1079)</f>
        <v>665.91666666666663</v>
      </c>
      <c r="AS1079">
        <v>41</v>
      </c>
      <c r="AT1079">
        <v>28</v>
      </c>
      <c r="AU1079">
        <v>32</v>
      </c>
      <c r="AV1079">
        <v>15</v>
      </c>
      <c r="AW1079">
        <v>5</v>
      </c>
      <c r="AX1079" s="9">
        <f t="shared" si="851"/>
        <v>3.6941559254160934</v>
      </c>
      <c r="AY1079" s="9">
        <f t="shared" si="852"/>
        <v>2.5228381929670882</v>
      </c>
      <c r="AZ1079" s="9">
        <f t="shared" si="853"/>
        <v>2.8832436491052436</v>
      </c>
      <c r="BA1079" s="9">
        <f t="shared" si="854"/>
        <v>1.3515204605180828</v>
      </c>
      <c r="BB1079" s="9">
        <f t="shared" si="855"/>
        <v>0.45050682017269428</v>
      </c>
      <c r="BC1079" s="33">
        <f t="shared" si="856"/>
        <v>13.359469696969699</v>
      </c>
      <c r="BD1079" s="33">
        <f t="shared" si="857"/>
        <v>0.96969696969696961</v>
      </c>
      <c r="BE1079" s="33">
        <f t="shared" si="858"/>
        <v>0.80530303030303019</v>
      </c>
      <c r="BF1079" s="42">
        <f>BI1079-BG1079-BH1079</f>
        <v>22</v>
      </c>
      <c r="BG1079" s="43">
        <v>2</v>
      </c>
      <c r="BH1079" s="43">
        <v>1</v>
      </c>
      <c r="BI1079" s="43">
        <v>25</v>
      </c>
      <c r="BJ1079" s="42">
        <f>BM1079-BK1079-BL1079</f>
        <v>23</v>
      </c>
      <c r="BK1079" s="43">
        <v>0</v>
      </c>
      <c r="BL1079" s="43">
        <v>2</v>
      </c>
      <c r="BM1079" s="43">
        <v>25</v>
      </c>
      <c r="BN1079" s="34">
        <f t="shared" si="867"/>
        <v>14.659746389595696</v>
      </c>
      <c r="BO1079" s="34">
        <f t="shared" si="868"/>
        <v>44.028771536765952</v>
      </c>
      <c r="BP1079" s="33">
        <v>2.4361803206891417</v>
      </c>
      <c r="BQ1079" s="33">
        <v>-0.60494494118193076</v>
      </c>
      <c r="BR1079" s="33">
        <v>-1.4286815701062479</v>
      </c>
      <c r="BS1079" s="33">
        <v>-0.12013949142447385</v>
      </c>
      <c r="BT1079" s="33">
        <v>0</v>
      </c>
      <c r="BU1079" s="9">
        <f t="shared" si="869"/>
        <v>0.28241431797648925</v>
      </c>
      <c r="BV1079" s="34">
        <f t="shared" si="870"/>
        <v>0.848197175752189</v>
      </c>
      <c r="BW1079" s="33">
        <v>11.942189346064902</v>
      </c>
      <c r="BX1079" s="33">
        <v>1.0774760530851464</v>
      </c>
      <c r="BY1079" s="33">
        <v>3.8217436290285063</v>
      </c>
      <c r="BZ1079" s="33">
        <v>-2.464076956559345</v>
      </c>
      <c r="CA1079" s="9">
        <f t="shared" si="871"/>
        <v>14.377332071619207</v>
      </c>
      <c r="CB1079" s="34">
        <f t="shared" si="872"/>
        <v>43.180574361013768</v>
      </c>
      <c r="CC1079" s="47">
        <v>52.353839999999998</v>
      </c>
      <c r="CD1079">
        <v>942961</v>
      </c>
      <c r="CE1079" s="68">
        <f t="shared" si="859"/>
        <v>1757336.4090909092</v>
      </c>
      <c r="CF1079" s="62">
        <v>13.4</v>
      </c>
      <c r="CG1079" s="62">
        <v>14.8</v>
      </c>
      <c r="CH1079" s="62">
        <v>-1.4</v>
      </c>
      <c r="CI1079" s="62">
        <v>-0.3</v>
      </c>
      <c r="CJ1079" s="63">
        <f t="shared" si="873"/>
        <v>-0.80643354763558162</v>
      </c>
      <c r="CK1079" s="62">
        <v>1.6</v>
      </c>
      <c r="CL1079" s="63">
        <f t="shared" si="874"/>
        <v>4.300978920723102</v>
      </c>
      <c r="CM1079" s="62">
        <v>1.2</v>
      </c>
      <c r="CN1079" t="s">
        <v>762</v>
      </c>
      <c r="CO1079" t="s">
        <v>60</v>
      </c>
      <c r="CP1079" t="s">
        <v>3102</v>
      </c>
      <c r="CQ1079" t="s">
        <v>2400</v>
      </c>
      <c r="CR1079">
        <v>74</v>
      </c>
      <c r="CS1079">
        <v>215</v>
      </c>
      <c r="CT1079">
        <v>8</v>
      </c>
      <c r="CU1079" t="s">
        <v>3401</v>
      </c>
      <c r="CZ1079" s="72">
        <v>500000</v>
      </c>
      <c r="DA1079">
        <v>0</v>
      </c>
    </row>
    <row r="1080" spans="1:105" ht="12.75" customHeight="1" x14ac:dyDescent="0.2">
      <c r="A1080" s="38" t="s">
        <v>2452</v>
      </c>
      <c r="B1080" t="s">
        <v>966</v>
      </c>
      <c r="C1080" t="s">
        <v>966</v>
      </c>
      <c r="D1080" t="s">
        <v>966</v>
      </c>
      <c r="E1080" t="str">
        <f t="shared" si="864"/>
        <v xml:space="preserve">Zajac, Travis </v>
      </c>
      <c r="F1080" t="s">
        <v>2362</v>
      </c>
      <c r="G1080" t="s">
        <v>1537</v>
      </c>
      <c r="H1080">
        <v>80</v>
      </c>
      <c r="I1080">
        <v>17</v>
      </c>
      <c r="J1080">
        <v>25</v>
      </c>
      <c r="K1080">
        <f>I1080+J1080</f>
        <v>42</v>
      </c>
      <c r="L1080">
        <v>1</v>
      </c>
      <c r="M1080">
        <v>16</v>
      </c>
      <c r="N1080">
        <v>134</v>
      </c>
      <c r="O1080" s="4">
        <f t="shared" si="865"/>
        <v>0.12686567164179105</v>
      </c>
      <c r="P1080">
        <v>1610</v>
      </c>
      <c r="Q1080">
        <v>2</v>
      </c>
      <c r="R1080">
        <v>0</v>
      </c>
      <c r="S1080">
        <v>424</v>
      </c>
      <c r="T1080">
        <v>480</v>
      </c>
      <c r="U1080" s="4">
        <f t="shared" si="866"/>
        <v>0.46902654867256638</v>
      </c>
      <c r="V1080" s="40">
        <v>21.3</v>
      </c>
      <c r="W1080">
        <v>6</v>
      </c>
      <c r="X1080">
        <v>6</v>
      </c>
      <c r="Y1080">
        <v>0</v>
      </c>
      <c r="Z1080">
        <v>0</v>
      </c>
      <c r="AA1080">
        <f>I1080-W1080-Y1080</f>
        <v>11</v>
      </c>
      <c r="AB1080">
        <f>J1080-X1080-Z1080</f>
        <v>19</v>
      </c>
      <c r="AC1080" s="9">
        <f t="shared" si="839"/>
        <v>8.3352627923130349</v>
      </c>
      <c r="AD1080" s="9">
        <f t="shared" si="840"/>
        <v>8.3352627923130349</v>
      </c>
      <c r="AE1080" s="9">
        <f t="shared" si="841"/>
        <v>0</v>
      </c>
      <c r="AF1080" s="9">
        <f t="shared" si="842"/>
        <v>0</v>
      </c>
      <c r="AG1080" s="9">
        <f t="shared" si="843"/>
        <v>12.403683518135688</v>
      </c>
      <c r="AH1080" s="9">
        <f t="shared" si="844"/>
        <v>21.424544258598004</v>
      </c>
      <c r="AI1080" s="6">
        <f t="shared" si="845"/>
        <v>2.4807367036271377</v>
      </c>
      <c r="AJ1080" s="6">
        <f t="shared" si="846"/>
        <v>6.3903681407733277</v>
      </c>
      <c r="AK1080" s="6">
        <f t="shared" si="847"/>
        <v>0</v>
      </c>
      <c r="AL1080" s="6">
        <f t="shared" si="848"/>
        <v>2.1424544258598006</v>
      </c>
      <c r="AM1080" s="6">
        <f t="shared" si="849"/>
        <v>0.83352627923130351</v>
      </c>
      <c r="AN1080" s="6">
        <f t="shared" si="850"/>
        <v>0</v>
      </c>
      <c r="AO1080" s="32">
        <v>1064.2</v>
      </c>
      <c r="AP1080" s="32">
        <v>215.95</v>
      </c>
      <c r="AQ1080" s="32">
        <v>3.2333333333333334</v>
      </c>
      <c r="AR1080" s="32">
        <v>1283.3833333333334</v>
      </c>
      <c r="AS1080" s="40">
        <v>31</v>
      </c>
      <c r="AT1080" s="40">
        <v>37</v>
      </c>
      <c r="AU1080" s="40">
        <v>41</v>
      </c>
      <c r="AV1080" s="40">
        <v>38</v>
      </c>
      <c r="AW1080" s="40">
        <v>48</v>
      </c>
      <c r="AX1080" s="9">
        <f t="shared" si="851"/>
        <v>1.449294183343506</v>
      </c>
      <c r="AY1080" s="9">
        <f t="shared" si="852"/>
        <v>1.7298027349583782</v>
      </c>
      <c r="AZ1080" s="9">
        <f t="shared" si="853"/>
        <v>1.9168084360349598</v>
      </c>
      <c r="BA1080" s="9">
        <f t="shared" si="854"/>
        <v>1.7765541602275234</v>
      </c>
      <c r="BB1080" s="9">
        <f t="shared" si="855"/>
        <v>2.2440684129189772</v>
      </c>
      <c r="BC1080" s="9">
        <f t="shared" si="856"/>
        <v>13.3025</v>
      </c>
      <c r="BD1080" s="9">
        <f t="shared" si="857"/>
        <v>4.041666666666667E-2</v>
      </c>
      <c r="BE1080" s="9">
        <f t="shared" si="858"/>
        <v>2.6993749999999999</v>
      </c>
      <c r="BF1080" s="3">
        <v>44</v>
      </c>
      <c r="BG1080" s="3">
        <v>23</v>
      </c>
      <c r="BH1080" s="3">
        <v>0</v>
      </c>
      <c r="BI1080" s="3">
        <v>67</v>
      </c>
      <c r="BJ1080" s="3">
        <v>38</v>
      </c>
      <c r="BK1080" s="3">
        <v>3</v>
      </c>
      <c r="BL1080" s="3">
        <v>0</v>
      </c>
      <c r="BM1080" s="3">
        <v>41</v>
      </c>
      <c r="BN1080" s="34">
        <f t="shared" si="867"/>
        <v>42.628488792967325</v>
      </c>
      <c r="BO1080" s="34">
        <f t="shared" si="868"/>
        <v>66.431420271367074</v>
      </c>
      <c r="BP1080" s="34">
        <v>15.505497679137573</v>
      </c>
      <c r="BQ1080" s="34">
        <v>6.5749021994638097</v>
      </c>
      <c r="BR1080" s="34">
        <v>-0.64614912024255922</v>
      </c>
      <c r="BS1080" s="34">
        <v>-6.2252857371268878E-2</v>
      </c>
      <c r="BT1080" s="34">
        <v>1.7999192708557497</v>
      </c>
      <c r="BU1080" s="34">
        <f t="shared" si="869"/>
        <v>23.171917171843305</v>
      </c>
      <c r="BV1080" s="34">
        <f t="shared" si="870"/>
        <v>36.110671800075274</v>
      </c>
      <c r="BW1080" s="34">
        <v>8.9251282182709417</v>
      </c>
      <c r="BX1080" s="34">
        <v>0.13174906078122875</v>
      </c>
      <c r="BY1080" s="34">
        <v>0.3250490298562298</v>
      </c>
      <c r="BZ1080" s="34">
        <v>10.074645312215623</v>
      </c>
      <c r="CA1080" s="34">
        <f t="shared" si="871"/>
        <v>19.45657162112402</v>
      </c>
      <c r="CB1080" s="34">
        <f t="shared" si="872"/>
        <v>30.320748471291797</v>
      </c>
      <c r="CC1080" s="15">
        <v>69</v>
      </c>
      <c r="CD1080" s="7">
        <v>2955053</v>
      </c>
      <c r="CE1080" s="68">
        <f t="shared" si="859"/>
        <v>3028929.3249999997</v>
      </c>
      <c r="CF1080" s="9">
        <v>29</v>
      </c>
      <c r="CG1080" s="9">
        <v>24.3</v>
      </c>
      <c r="CH1080" s="9">
        <v>5.0999999999999996</v>
      </c>
      <c r="CI1080" s="9">
        <v>1.9</v>
      </c>
      <c r="CJ1080" s="9">
        <f t="shared" si="873"/>
        <v>2.529005923198083</v>
      </c>
      <c r="CK1080" s="9">
        <v>3.6</v>
      </c>
      <c r="CL1080" s="9">
        <f t="shared" si="874"/>
        <v>4.7918006965858426</v>
      </c>
      <c r="CM1080" s="9">
        <v>5.5</v>
      </c>
      <c r="CN1080" t="s">
        <v>3484</v>
      </c>
      <c r="CO1080" t="s">
        <v>3485</v>
      </c>
      <c r="CP1080" t="s">
        <v>3134</v>
      </c>
      <c r="CQ1080" t="s">
        <v>2400</v>
      </c>
      <c r="CR1080">
        <v>74</v>
      </c>
      <c r="CS1080">
        <v>200</v>
      </c>
      <c r="CT1080">
        <v>19</v>
      </c>
      <c r="CU1080" t="s">
        <v>3401</v>
      </c>
      <c r="CV1080" t="s">
        <v>3090</v>
      </c>
      <c r="CW1080">
        <v>4</v>
      </c>
      <c r="CX1080">
        <v>1</v>
      </c>
      <c r="CY1080">
        <v>1</v>
      </c>
      <c r="CZ1080" s="70"/>
      <c r="DA1080">
        <v>0</v>
      </c>
    </row>
    <row r="1081" spans="1:105" ht="12.75" customHeight="1" x14ac:dyDescent="0.2">
      <c r="A1081" s="44" t="s">
        <v>2372</v>
      </c>
      <c r="B1081" s="43" t="s">
        <v>966</v>
      </c>
      <c r="C1081" s="43" t="s">
        <v>966</v>
      </c>
      <c r="D1081" s="42" t="s">
        <v>966</v>
      </c>
      <c r="E1081" s="42" t="str">
        <f t="shared" si="864"/>
        <v xml:space="preserve">Zajac, Travis </v>
      </c>
      <c r="F1081" s="42" t="s">
        <v>2362</v>
      </c>
      <c r="G1081" s="45" t="s">
        <v>2373</v>
      </c>
      <c r="H1081" s="43">
        <v>82</v>
      </c>
      <c r="I1081" s="64">
        <v>14</v>
      </c>
      <c r="J1081" s="64">
        <v>20</v>
      </c>
      <c r="K1081" s="64">
        <v>34</v>
      </c>
      <c r="L1081" s="43">
        <v>-11</v>
      </c>
      <c r="M1081">
        <v>31</v>
      </c>
      <c r="N1081">
        <v>155</v>
      </c>
      <c r="O1081" s="4">
        <f t="shared" si="865"/>
        <v>9.0322580645161285E-2</v>
      </c>
      <c r="Q1081">
        <v>1</v>
      </c>
      <c r="R1081">
        <v>0</v>
      </c>
      <c r="S1081">
        <v>528</v>
      </c>
      <c r="T1081">
        <v>504</v>
      </c>
      <c r="U1081" s="4">
        <f t="shared" si="866"/>
        <v>0.51162790697674421</v>
      </c>
      <c r="V1081">
        <v>24</v>
      </c>
      <c r="W1081">
        <v>5</v>
      </c>
      <c r="X1081">
        <v>9</v>
      </c>
      <c r="Y1081">
        <v>0</v>
      </c>
      <c r="Z1081">
        <v>0</v>
      </c>
      <c r="AA1081">
        <v>9</v>
      </c>
      <c r="AB1081">
        <v>11</v>
      </c>
      <c r="AC1081" s="9">
        <f t="shared" si="839"/>
        <v>6.0418904403866804</v>
      </c>
      <c r="AD1081" s="9">
        <f t="shared" si="840"/>
        <v>10.875402792696026</v>
      </c>
      <c r="AE1081" s="9">
        <f t="shared" si="841"/>
        <v>0</v>
      </c>
      <c r="AF1081" s="9">
        <f t="shared" si="842"/>
        <v>0</v>
      </c>
      <c r="AG1081" s="9">
        <f t="shared" si="843"/>
        <v>9.8180330601051491</v>
      </c>
      <c r="AH1081" s="9">
        <f t="shared" si="844"/>
        <v>11.999818184572961</v>
      </c>
      <c r="AI1081" s="58">
        <f t="shared" si="845"/>
        <v>1.745428099574249</v>
      </c>
      <c r="AJ1081" s="58">
        <f t="shared" si="846"/>
        <v>6.0418904403866804</v>
      </c>
      <c r="AK1081" s="58">
        <f t="shared" si="847"/>
        <v>0</v>
      </c>
      <c r="AL1081" s="58">
        <f t="shared" si="848"/>
        <v>2.1272404963561158</v>
      </c>
      <c r="AM1081" s="58">
        <f t="shared" si="849"/>
        <v>0.96670247046186886</v>
      </c>
      <c r="AN1081" s="58">
        <f t="shared" si="850"/>
        <v>4.9792531120331951</v>
      </c>
      <c r="AO1081" s="56">
        <v>1100.0166666666667</v>
      </c>
      <c r="AP1081" s="56">
        <v>248.26666666666668</v>
      </c>
      <c r="AQ1081" s="56">
        <v>24.1</v>
      </c>
      <c r="AR1081" s="57">
        <f>SUM(AO1081:AQ1081)</f>
        <v>1372.3833333333332</v>
      </c>
      <c r="AS1081">
        <v>15</v>
      </c>
      <c r="AT1081">
        <v>57</v>
      </c>
      <c r="AU1081">
        <v>59</v>
      </c>
      <c r="AV1081">
        <v>21</v>
      </c>
      <c r="AW1081">
        <v>44</v>
      </c>
      <c r="AX1081" s="9">
        <f t="shared" si="851"/>
        <v>0.65579344935210038</v>
      </c>
      <c r="AY1081" s="9">
        <f t="shared" si="852"/>
        <v>2.4920151075379819</v>
      </c>
      <c r="AZ1081" s="9">
        <f t="shared" si="853"/>
        <v>2.5794542341182618</v>
      </c>
      <c r="BA1081" s="9">
        <f t="shared" si="854"/>
        <v>0.91811082909294062</v>
      </c>
      <c r="BB1081" s="9">
        <f t="shared" si="855"/>
        <v>1.9236607847661611</v>
      </c>
      <c r="BC1081" s="33">
        <f t="shared" si="856"/>
        <v>13.414837398373983</v>
      </c>
      <c r="BD1081" s="33">
        <f t="shared" si="857"/>
        <v>0.29390243902439028</v>
      </c>
      <c r="BE1081" s="33">
        <f t="shared" si="858"/>
        <v>3.0276422764227644</v>
      </c>
      <c r="BF1081" s="42">
        <f>BI1081-BG1081-BH1081</f>
        <v>32</v>
      </c>
      <c r="BG1081" s="43">
        <v>25</v>
      </c>
      <c r="BH1081" s="43">
        <v>0</v>
      </c>
      <c r="BI1081" s="43">
        <v>57</v>
      </c>
      <c r="BJ1081" s="42">
        <f>BM1081-BK1081-BL1081</f>
        <v>39</v>
      </c>
      <c r="BK1081" s="43">
        <v>4</v>
      </c>
      <c r="BL1081" s="43">
        <v>2</v>
      </c>
      <c r="BM1081" s="43">
        <v>45</v>
      </c>
      <c r="BN1081" s="34">
        <f t="shared" si="867"/>
        <v>24.510879505604915</v>
      </c>
      <c r="BO1081" s="34">
        <f t="shared" si="868"/>
        <v>35.720164928076343</v>
      </c>
      <c r="BP1081" s="33">
        <v>3.6517973807105064</v>
      </c>
      <c r="BQ1081" s="33">
        <v>5.679966957285659</v>
      </c>
      <c r="BR1081" s="33">
        <v>-0.54152680118335983</v>
      </c>
      <c r="BS1081" s="33">
        <v>-0.35701226250739376</v>
      </c>
      <c r="BT1081" s="33">
        <v>-0.88897570104573931</v>
      </c>
      <c r="BU1081" s="9">
        <f t="shared" si="869"/>
        <v>7.5442495732596733</v>
      </c>
      <c r="BV1081" s="34">
        <f t="shared" si="870"/>
        <v>10.994376556491273</v>
      </c>
      <c r="BW1081" s="33">
        <v>9.960030906721423</v>
      </c>
      <c r="BX1081" s="33">
        <v>0.20891618325259342</v>
      </c>
      <c r="BY1081" s="33">
        <v>1.2292063336346466</v>
      </c>
      <c r="BZ1081" s="33">
        <v>5.5684765087365777</v>
      </c>
      <c r="CA1081" s="9">
        <f t="shared" si="871"/>
        <v>16.966629932345242</v>
      </c>
      <c r="CB1081" s="34">
        <f t="shared" si="872"/>
        <v>24.725788371585068</v>
      </c>
      <c r="CC1081" s="47">
        <v>51.891533000000003</v>
      </c>
      <c r="CD1081">
        <v>1990325</v>
      </c>
      <c r="CE1081" s="68">
        <f t="shared" si="859"/>
        <v>1990324.9999999998</v>
      </c>
      <c r="CF1081" s="62">
        <v>29.4</v>
      </c>
      <c r="CG1081" s="62">
        <v>23.2</v>
      </c>
      <c r="CH1081" s="62">
        <v>-9.9</v>
      </c>
      <c r="CI1081" s="62">
        <v>-0.5</v>
      </c>
      <c r="CJ1081" s="63">
        <f t="shared" si="873"/>
        <v>-0.60799513603891164</v>
      </c>
      <c r="CK1081" s="62">
        <v>0.4</v>
      </c>
      <c r="CL1081" s="63">
        <f t="shared" si="874"/>
        <v>0.48639610883112938</v>
      </c>
      <c r="CM1081" s="62">
        <v>-0.4</v>
      </c>
      <c r="CN1081" t="s">
        <v>825</v>
      </c>
      <c r="CO1081" t="s">
        <v>3485</v>
      </c>
      <c r="CP1081" t="s">
        <v>3134</v>
      </c>
      <c r="CQ1081" t="s">
        <v>2400</v>
      </c>
      <c r="CR1081">
        <v>74</v>
      </c>
      <c r="CS1081">
        <v>200</v>
      </c>
      <c r="CT1081">
        <v>19</v>
      </c>
      <c r="CU1081" t="s">
        <v>3401</v>
      </c>
      <c r="CZ1081" s="72">
        <v>984200</v>
      </c>
      <c r="DA1081">
        <v>0</v>
      </c>
    </row>
    <row r="1082" spans="1:105" ht="12.75" customHeight="1" x14ac:dyDescent="0.2">
      <c r="A1082" s="75" t="s">
        <v>2452</v>
      </c>
      <c r="B1082" s="19" t="s">
        <v>951</v>
      </c>
      <c r="C1082" s="19" t="s">
        <v>966</v>
      </c>
      <c r="D1082" s="19" t="s">
        <v>966</v>
      </c>
      <c r="E1082" s="19" t="str">
        <f t="shared" si="864"/>
        <v xml:space="preserve">Vishnevski, Vitaly </v>
      </c>
      <c r="F1082" s="19" t="s">
        <v>2941</v>
      </c>
      <c r="G1082" s="19" t="s">
        <v>1524</v>
      </c>
      <c r="H1082" s="19">
        <v>52</v>
      </c>
      <c r="I1082" s="19">
        <v>3</v>
      </c>
      <c r="J1082" s="19">
        <v>9</v>
      </c>
      <c r="K1082" s="19">
        <f>I1082+J1082</f>
        <v>12</v>
      </c>
      <c r="L1082" s="19">
        <v>-5</v>
      </c>
      <c r="M1082" s="19">
        <v>31</v>
      </c>
      <c r="N1082" s="19">
        <v>41</v>
      </c>
      <c r="O1082" s="20">
        <f t="shared" si="865"/>
        <v>7.3170731707317069E-2</v>
      </c>
      <c r="P1082" s="19">
        <v>1336</v>
      </c>
      <c r="Q1082" s="19">
        <v>0</v>
      </c>
      <c r="R1082" s="19">
        <v>0</v>
      </c>
      <c r="S1082" s="19">
        <v>0</v>
      </c>
      <c r="T1082" s="19">
        <v>0</v>
      </c>
      <c r="U1082" s="20">
        <f t="shared" si="866"/>
        <v>0</v>
      </c>
      <c r="V1082" s="19"/>
      <c r="W1082" s="19">
        <v>0</v>
      </c>
      <c r="X1082" s="19">
        <v>0</v>
      </c>
      <c r="Y1082" s="19">
        <v>0</v>
      </c>
      <c r="Z1082" s="19">
        <v>1</v>
      </c>
      <c r="AA1082" s="19">
        <f t="shared" ref="AA1082:AB1084" si="875">I1082-W1082-Y1082</f>
        <v>3</v>
      </c>
      <c r="AB1082" s="19">
        <f t="shared" si="875"/>
        <v>8</v>
      </c>
      <c r="AC1082" s="24">
        <f t="shared" si="839"/>
        <v>0</v>
      </c>
      <c r="AD1082" s="24">
        <f t="shared" si="840"/>
        <v>0</v>
      </c>
      <c r="AE1082" s="24">
        <f t="shared" si="841"/>
        <v>0</v>
      </c>
      <c r="AF1082" s="24">
        <f t="shared" si="842"/>
        <v>1.8919487071683834</v>
      </c>
      <c r="AG1082" s="24">
        <f t="shared" si="843"/>
        <v>4.2902258327209166</v>
      </c>
      <c r="AH1082" s="24">
        <f t="shared" si="844"/>
        <v>11.44060222058911</v>
      </c>
      <c r="AI1082" s="21">
        <f t="shared" si="845"/>
        <v>2.5741354996325496</v>
      </c>
      <c r="AJ1082" s="21">
        <f t="shared" si="846"/>
        <v>0</v>
      </c>
      <c r="AK1082" s="21">
        <f t="shared" si="847"/>
        <v>0.37838974143367665</v>
      </c>
      <c r="AL1082" s="21">
        <f t="shared" si="848"/>
        <v>2.8601505551472775</v>
      </c>
      <c r="AM1082" s="21">
        <f t="shared" si="849"/>
        <v>0</v>
      </c>
      <c r="AN1082" s="21">
        <f t="shared" si="850"/>
        <v>6.0542358629388264</v>
      </c>
      <c r="AO1082" s="36">
        <v>839.11666666666679</v>
      </c>
      <c r="AP1082" s="36">
        <v>5.5</v>
      </c>
      <c r="AQ1082" s="36">
        <v>158.56666666666666</v>
      </c>
      <c r="AR1082" s="36">
        <v>1003.1833333333334</v>
      </c>
      <c r="AS1082" s="19"/>
      <c r="AT1082" s="19"/>
      <c r="AU1082" s="19"/>
      <c r="AV1082" s="19"/>
      <c r="AW1082" s="19"/>
      <c r="AX1082" s="24">
        <f t="shared" si="851"/>
        <v>0</v>
      </c>
      <c r="AY1082" s="24">
        <f t="shared" si="852"/>
        <v>0</v>
      </c>
      <c r="AZ1082" s="24">
        <f t="shared" si="853"/>
        <v>0</v>
      </c>
      <c r="BA1082" s="24">
        <f t="shared" si="854"/>
        <v>0</v>
      </c>
      <c r="BB1082" s="24">
        <f t="shared" si="855"/>
        <v>0</v>
      </c>
      <c r="BC1082" s="24">
        <f t="shared" si="856"/>
        <v>16.136858974358976</v>
      </c>
      <c r="BD1082" s="24">
        <f t="shared" si="857"/>
        <v>3.0493589743589742</v>
      </c>
      <c r="BE1082" s="24">
        <f t="shared" si="858"/>
        <v>0.10576923076923077</v>
      </c>
      <c r="BF1082" s="30">
        <v>36</v>
      </c>
      <c r="BG1082" s="30">
        <v>0</v>
      </c>
      <c r="BH1082" s="30">
        <v>1</v>
      </c>
      <c r="BI1082" s="30">
        <v>37</v>
      </c>
      <c r="BJ1082" s="30">
        <v>40</v>
      </c>
      <c r="BK1082" s="30">
        <v>0</v>
      </c>
      <c r="BL1082" s="30">
        <v>16</v>
      </c>
      <c r="BM1082" s="30">
        <v>56</v>
      </c>
      <c r="BN1082" s="35">
        <f t="shared" si="867"/>
        <v>23.800425832501613</v>
      </c>
      <c r="BO1082" s="35">
        <f t="shared" si="868"/>
        <v>47.449803125055134</v>
      </c>
      <c r="BP1082" s="35">
        <v>6.7158526586097684</v>
      </c>
      <c r="BQ1082" s="35">
        <v>-0.20275667294751562</v>
      </c>
      <c r="BR1082" s="35">
        <v>0.15014188682322496</v>
      </c>
      <c r="BS1082" s="35">
        <v>0.74804601666902482</v>
      </c>
      <c r="BT1082" s="35">
        <v>0</v>
      </c>
      <c r="BU1082" s="35">
        <f t="shared" si="869"/>
        <v>7.411283889154503</v>
      </c>
      <c r="BV1082" s="35">
        <f t="shared" si="870"/>
        <v>14.775532333713352</v>
      </c>
      <c r="BW1082" s="35">
        <v>7.8147258173892595</v>
      </c>
      <c r="BX1082" s="35">
        <v>0.13076594067644315</v>
      </c>
      <c r="BY1082" s="35">
        <v>5.7690709085887892</v>
      </c>
      <c r="BZ1082" s="35">
        <v>2.67457927669262</v>
      </c>
      <c r="CA1082" s="35">
        <f t="shared" si="871"/>
        <v>16.389141943347109</v>
      </c>
      <c r="CB1082" s="35">
        <f t="shared" si="872"/>
        <v>32.674270791341776</v>
      </c>
      <c r="CC1082" s="22">
        <v>47</v>
      </c>
      <c r="CD1082" s="23">
        <v>1214201</v>
      </c>
      <c r="CE1082" s="76">
        <f t="shared" si="859"/>
        <v>1914701.576923077</v>
      </c>
      <c r="CF1082" s="24">
        <v>16.899999999999999</v>
      </c>
      <c r="CG1082" s="24">
        <v>23.9</v>
      </c>
      <c r="CH1082" s="24">
        <v>-9.1</v>
      </c>
      <c r="CI1082" s="24">
        <v>0.6</v>
      </c>
      <c r="CJ1082" s="24">
        <f t="shared" si="873"/>
        <v>1.0280573998714928</v>
      </c>
      <c r="CK1082" s="24">
        <v>-0.7</v>
      </c>
      <c r="CL1082" s="24">
        <f t="shared" si="874"/>
        <v>-1.1994002998500748</v>
      </c>
      <c r="CM1082" s="24">
        <v>-0.1</v>
      </c>
      <c r="CN1082" s="19"/>
      <c r="CO1082" s="19"/>
      <c r="CP1082" s="19"/>
      <c r="CQ1082" s="19"/>
      <c r="CR1082" s="19"/>
      <c r="CS1082" s="19"/>
      <c r="CT1082" s="19"/>
      <c r="CU1082" s="19"/>
      <c r="CV1082" s="19"/>
      <c r="CW1082" s="19"/>
      <c r="CX1082" s="19"/>
      <c r="CY1082" s="19"/>
      <c r="CZ1082" s="77"/>
      <c r="DA1082" s="19">
        <v>1</v>
      </c>
    </row>
    <row r="1083" spans="1:105" ht="12.75" customHeight="1" x14ac:dyDescent="0.2">
      <c r="A1083" s="75" t="s">
        <v>2452</v>
      </c>
      <c r="B1083" s="19" t="s">
        <v>965</v>
      </c>
      <c r="C1083" s="19" t="s">
        <v>966</v>
      </c>
      <c r="D1083" s="19" t="s">
        <v>966</v>
      </c>
      <c r="E1083" s="19" t="str">
        <f t="shared" si="864"/>
        <v xml:space="preserve">Vishnevski, Vitaly </v>
      </c>
      <c r="F1083" s="19" t="s">
        <v>2941</v>
      </c>
      <c r="G1083" s="19" t="s">
        <v>1524</v>
      </c>
      <c r="H1083" s="19">
        <v>15</v>
      </c>
      <c r="I1083" s="19">
        <v>0</v>
      </c>
      <c r="J1083" s="19">
        <v>1</v>
      </c>
      <c r="K1083" s="19">
        <f>I1083+J1083</f>
        <v>1</v>
      </c>
      <c r="L1083" s="19">
        <v>1</v>
      </c>
      <c r="M1083" s="19">
        <v>10</v>
      </c>
      <c r="N1083" s="19">
        <v>6</v>
      </c>
      <c r="O1083" s="20">
        <f t="shared" si="865"/>
        <v>0</v>
      </c>
      <c r="P1083" s="19">
        <v>204</v>
      </c>
      <c r="Q1083" s="19">
        <v>0</v>
      </c>
      <c r="R1083" s="19">
        <v>0</v>
      </c>
      <c r="S1083" s="19">
        <v>0</v>
      </c>
      <c r="T1083" s="19">
        <v>0</v>
      </c>
      <c r="U1083" s="20">
        <f t="shared" si="866"/>
        <v>0</v>
      </c>
      <c r="V1083" s="19"/>
      <c r="W1083" s="19">
        <v>0</v>
      </c>
      <c r="X1083" s="19">
        <v>0</v>
      </c>
      <c r="Y1083" s="19">
        <v>0</v>
      </c>
      <c r="Z1083" s="19">
        <v>0</v>
      </c>
      <c r="AA1083" s="19">
        <f t="shared" si="875"/>
        <v>0</v>
      </c>
      <c r="AB1083" s="19">
        <f t="shared" si="875"/>
        <v>1</v>
      </c>
      <c r="AC1083" s="24">
        <f t="shared" si="839"/>
        <v>0</v>
      </c>
      <c r="AD1083" s="24">
        <f t="shared" si="840"/>
        <v>0</v>
      </c>
      <c r="AE1083" s="24">
        <f t="shared" si="841"/>
        <v>0</v>
      </c>
      <c r="AF1083" s="24">
        <f t="shared" si="842"/>
        <v>0</v>
      </c>
      <c r="AG1083" s="24">
        <f t="shared" si="843"/>
        <v>0</v>
      </c>
      <c r="AH1083" s="24">
        <f t="shared" si="844"/>
        <v>8.565310492505354</v>
      </c>
      <c r="AI1083" s="21">
        <f t="shared" si="845"/>
        <v>2.1413276231263385</v>
      </c>
      <c r="AJ1083" s="21">
        <f t="shared" si="846"/>
        <v>0</v>
      </c>
      <c r="AK1083" s="21">
        <f t="shared" si="847"/>
        <v>0</v>
      </c>
      <c r="AL1083" s="21">
        <f t="shared" si="848"/>
        <v>1.7130620985010707</v>
      </c>
      <c r="AM1083" s="21">
        <f t="shared" si="849"/>
        <v>0</v>
      </c>
      <c r="AN1083" s="21">
        <f t="shared" si="850"/>
        <v>6.2937062937062933</v>
      </c>
      <c r="AO1083" s="36">
        <v>140.1</v>
      </c>
      <c r="AP1083" s="36">
        <v>0.8833333333333333</v>
      </c>
      <c r="AQ1083" s="36">
        <v>9.5333333333333332</v>
      </c>
      <c r="AR1083" s="36">
        <v>150.51666666666665</v>
      </c>
      <c r="AS1083" s="19"/>
      <c r="AT1083" s="19"/>
      <c r="AU1083" s="19"/>
      <c r="AV1083" s="19"/>
      <c r="AW1083" s="19"/>
      <c r="AX1083" s="24">
        <f t="shared" si="851"/>
        <v>0</v>
      </c>
      <c r="AY1083" s="24">
        <f t="shared" si="852"/>
        <v>0</v>
      </c>
      <c r="AZ1083" s="24">
        <f t="shared" si="853"/>
        <v>0</v>
      </c>
      <c r="BA1083" s="24">
        <f t="shared" si="854"/>
        <v>0</v>
      </c>
      <c r="BB1083" s="24">
        <f t="shared" si="855"/>
        <v>0</v>
      </c>
      <c r="BC1083" s="24">
        <f t="shared" si="856"/>
        <v>9.34</v>
      </c>
      <c r="BD1083" s="24">
        <f t="shared" si="857"/>
        <v>0.63555555555555554</v>
      </c>
      <c r="BE1083" s="24">
        <f t="shared" si="858"/>
        <v>5.8888888888888886E-2</v>
      </c>
      <c r="BF1083" s="30">
        <v>5</v>
      </c>
      <c r="BG1083" s="30">
        <v>0</v>
      </c>
      <c r="BH1083" s="30">
        <v>0</v>
      </c>
      <c r="BI1083" s="30">
        <v>5</v>
      </c>
      <c r="BJ1083" s="30">
        <v>4</v>
      </c>
      <c r="BK1083" s="30">
        <v>0</v>
      </c>
      <c r="BL1083" s="30">
        <v>1</v>
      </c>
      <c r="BM1083" s="30">
        <v>5</v>
      </c>
      <c r="BN1083" s="35">
        <f t="shared" si="867"/>
        <v>1.5062458853158569</v>
      </c>
      <c r="BO1083" s="35">
        <f t="shared" si="868"/>
        <v>20.014340188008287</v>
      </c>
      <c r="BP1083" s="35">
        <v>-0.4657477610583397</v>
      </c>
      <c r="BQ1083" s="35">
        <v>-2.9411448048317572E-2</v>
      </c>
      <c r="BR1083" s="35">
        <v>-4.7713324142455521E-2</v>
      </c>
      <c r="BS1083" s="35">
        <v>-2.328156544766604E-2</v>
      </c>
      <c r="BT1083" s="35">
        <v>0</v>
      </c>
      <c r="BU1083" s="35">
        <f t="shared" si="869"/>
        <v>-0.5661540986967788</v>
      </c>
      <c r="BV1083" s="35">
        <f t="shared" si="870"/>
        <v>-7.5228094168545523</v>
      </c>
      <c r="BW1083" s="35">
        <v>3.2091827063895253</v>
      </c>
      <c r="BX1083" s="35">
        <v>1.910961377718574E-2</v>
      </c>
      <c r="BY1083" s="35">
        <v>0.26298430032199099</v>
      </c>
      <c r="BZ1083" s="35">
        <v>-1.4188766364760663</v>
      </c>
      <c r="CA1083" s="35">
        <f t="shared" si="871"/>
        <v>2.0723999840126357</v>
      </c>
      <c r="CB1083" s="35">
        <f t="shared" si="872"/>
        <v>27.53714960486284</v>
      </c>
      <c r="CC1083" s="22"/>
      <c r="CD1083" s="19"/>
      <c r="CE1083" s="76">
        <f t="shared" si="859"/>
        <v>165000</v>
      </c>
      <c r="CF1083" s="24">
        <v>2.7</v>
      </c>
      <c r="CG1083" s="24">
        <v>3.4</v>
      </c>
      <c r="CH1083" s="24">
        <v>-0.1</v>
      </c>
      <c r="CI1083" s="24">
        <v>-0.3</v>
      </c>
      <c r="CJ1083" s="24">
        <f t="shared" si="873"/>
        <v>-3.7282518641259319</v>
      </c>
      <c r="CK1083" s="24">
        <v>0.2</v>
      </c>
      <c r="CL1083" s="24">
        <f t="shared" si="874"/>
        <v>2.4855012427506216</v>
      </c>
      <c r="CM1083" s="24">
        <v>-0.1</v>
      </c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  <c r="CZ1083" s="77"/>
      <c r="DA1083" s="19">
        <v>1</v>
      </c>
    </row>
    <row r="1084" spans="1:105" ht="12.75" customHeight="1" x14ac:dyDescent="0.2">
      <c r="A1084" s="25" t="s">
        <v>2452</v>
      </c>
      <c r="B1084" s="10" t="s">
        <v>965</v>
      </c>
      <c r="C1084" s="10" t="s">
        <v>966</v>
      </c>
      <c r="D1084" s="10" t="s">
        <v>966</v>
      </c>
      <c r="E1084" s="10"/>
      <c r="F1084" s="10" t="s">
        <v>2941</v>
      </c>
      <c r="G1084" s="10" t="s">
        <v>1524</v>
      </c>
      <c r="H1084" s="10">
        <v>67</v>
      </c>
      <c r="I1084" s="10">
        <v>3</v>
      </c>
      <c r="J1084" s="10">
        <v>10</v>
      </c>
      <c r="K1084" s="10">
        <f>I1084+J1084</f>
        <v>13</v>
      </c>
      <c r="L1084" s="10">
        <v>-4</v>
      </c>
      <c r="M1084" s="10">
        <v>41</v>
      </c>
      <c r="N1084" s="10">
        <v>47</v>
      </c>
      <c r="O1084" s="11">
        <f t="shared" si="865"/>
        <v>6.3829787234042548E-2</v>
      </c>
      <c r="P1084" s="10">
        <v>1540</v>
      </c>
      <c r="Q1084" s="10">
        <v>0</v>
      </c>
      <c r="R1084" s="10">
        <v>0</v>
      </c>
      <c r="S1084" s="10">
        <v>0</v>
      </c>
      <c r="T1084" s="10">
        <v>0</v>
      </c>
      <c r="U1084" s="11">
        <f t="shared" si="866"/>
        <v>0</v>
      </c>
      <c r="V1084" s="41">
        <v>0</v>
      </c>
      <c r="W1084" s="10">
        <v>0</v>
      </c>
      <c r="X1084" s="10">
        <v>0</v>
      </c>
      <c r="Y1084" s="10">
        <v>0</v>
      </c>
      <c r="Z1084" s="10">
        <v>1</v>
      </c>
      <c r="AA1084" s="10">
        <f t="shared" si="875"/>
        <v>3</v>
      </c>
      <c r="AB1084" s="10">
        <f t="shared" si="875"/>
        <v>9</v>
      </c>
      <c r="AC1084" s="13">
        <f t="shared" si="839"/>
        <v>0</v>
      </c>
      <c r="AD1084" s="13">
        <f t="shared" si="840"/>
        <v>0</v>
      </c>
      <c r="AE1084" s="13">
        <f t="shared" si="841"/>
        <v>0</v>
      </c>
      <c r="AF1084" s="13">
        <f t="shared" si="842"/>
        <v>1.7846519928613922</v>
      </c>
      <c r="AG1084" s="13">
        <f t="shared" si="843"/>
        <v>3.6763954984579565</v>
      </c>
      <c r="AH1084" s="13">
        <f t="shared" si="844"/>
        <v>11.029186495373869</v>
      </c>
      <c r="AI1084" s="29">
        <f t="shared" si="845"/>
        <v>2.5122035906129367</v>
      </c>
      <c r="AJ1084" s="29">
        <f t="shared" si="846"/>
        <v>0</v>
      </c>
      <c r="AK1084" s="29">
        <f t="shared" si="847"/>
        <v>0.35693039857227843</v>
      </c>
      <c r="AL1084" s="29">
        <f t="shared" si="848"/>
        <v>2.6960233655358343</v>
      </c>
      <c r="AM1084" s="29">
        <f t="shared" si="849"/>
        <v>0</v>
      </c>
      <c r="AN1084" s="29">
        <f t="shared" si="850"/>
        <v>6.0678167757287333</v>
      </c>
      <c r="AO1084" s="13">
        <v>979.22</v>
      </c>
      <c r="AP1084" s="13">
        <v>6.38</v>
      </c>
      <c r="AQ1084" s="13">
        <v>168.1</v>
      </c>
      <c r="AR1084" s="13">
        <v>1153.7</v>
      </c>
      <c r="AS1084" s="41">
        <v>101</v>
      </c>
      <c r="AT1084" s="41">
        <v>155</v>
      </c>
      <c r="AU1084" s="41">
        <v>26</v>
      </c>
      <c r="AV1084" s="41">
        <v>33</v>
      </c>
      <c r="AW1084" s="41">
        <v>30</v>
      </c>
      <c r="AX1084" s="13">
        <f t="shared" si="851"/>
        <v>5.2526653376094306</v>
      </c>
      <c r="AY1084" s="13">
        <f t="shared" si="852"/>
        <v>8.0610210626679386</v>
      </c>
      <c r="AZ1084" s="13">
        <f t="shared" si="853"/>
        <v>1.35217127502817</v>
      </c>
      <c r="BA1084" s="13">
        <f t="shared" si="854"/>
        <v>1.7162173875357545</v>
      </c>
      <c r="BB1084" s="13">
        <f t="shared" si="855"/>
        <v>1.560197625032504</v>
      </c>
      <c r="BC1084" s="13">
        <f t="shared" si="856"/>
        <v>14.615223880597016</v>
      </c>
      <c r="BD1084" s="13">
        <f t="shared" si="857"/>
        <v>2.508955223880597</v>
      </c>
      <c r="BE1084" s="13">
        <f t="shared" si="858"/>
        <v>9.522388059701492E-2</v>
      </c>
      <c r="BF1084" s="10">
        <v>41</v>
      </c>
      <c r="BG1084" s="10">
        <v>0</v>
      </c>
      <c r="BH1084" s="10">
        <v>1</v>
      </c>
      <c r="BI1084" s="10">
        <v>42</v>
      </c>
      <c r="BJ1084" s="10">
        <v>44</v>
      </c>
      <c r="BK1084" s="10">
        <v>0</v>
      </c>
      <c r="BL1084" s="10">
        <v>17</v>
      </c>
      <c r="BM1084" s="10">
        <v>61</v>
      </c>
      <c r="BN1084" s="39">
        <v>25.306999999999999</v>
      </c>
      <c r="BO1084" s="39">
        <v>43.87</v>
      </c>
      <c r="BP1084" s="13">
        <v>6.25</v>
      </c>
      <c r="BQ1084" s="13">
        <v>-0.23200000000000001</v>
      </c>
      <c r="BR1084" s="13">
        <v>0.10199999999999999</v>
      </c>
      <c r="BS1084" s="13">
        <v>0.72499999999999998</v>
      </c>
      <c r="BT1084" s="13">
        <v>0</v>
      </c>
      <c r="BU1084" s="39">
        <v>6.8449999999999998</v>
      </c>
      <c r="BV1084" s="39">
        <v>11.866</v>
      </c>
      <c r="BW1084" s="13">
        <v>11.023999999999999</v>
      </c>
      <c r="BX1084" s="13">
        <v>0.15</v>
      </c>
      <c r="BY1084" s="13">
        <v>6.032</v>
      </c>
      <c r="BZ1084" s="13">
        <v>1.256</v>
      </c>
      <c r="CA1084" s="39">
        <v>18.462</v>
      </c>
      <c r="CB1084" s="39">
        <v>32.003999999999998</v>
      </c>
      <c r="CC1084" s="26">
        <v>47</v>
      </c>
      <c r="CD1084" s="12">
        <v>1214201</v>
      </c>
      <c r="CE1084" s="73">
        <f t="shared" si="859"/>
        <v>1486037.0447761193</v>
      </c>
      <c r="CF1084" s="13">
        <v>19.600000000000001</v>
      </c>
      <c r="CG1084" s="13">
        <v>27.3</v>
      </c>
      <c r="CH1084" s="13">
        <v>-9.1999999999999993</v>
      </c>
      <c r="CI1084" s="17">
        <v>0.4</v>
      </c>
      <c r="CJ1084" s="13">
        <f t="shared" si="873"/>
        <v>0.60232799771115364</v>
      </c>
      <c r="CK1084" s="17">
        <v>0</v>
      </c>
      <c r="CL1084" s="13">
        <f t="shared" si="874"/>
        <v>0</v>
      </c>
      <c r="CM1084" s="13">
        <v>0</v>
      </c>
      <c r="CN1084" s="10" t="s">
        <v>1153</v>
      </c>
      <c r="CO1084" s="10" t="s">
        <v>1154</v>
      </c>
      <c r="CP1084" s="10" t="s">
        <v>2387</v>
      </c>
      <c r="CQ1084" s="10" t="s">
        <v>1155</v>
      </c>
      <c r="CR1084" s="10">
        <v>74</v>
      </c>
      <c r="CS1084" s="10">
        <v>215</v>
      </c>
      <c r="CT1084" s="10">
        <v>4</v>
      </c>
      <c r="CU1084" s="10" t="s">
        <v>3400</v>
      </c>
      <c r="CV1084" s="10" t="s">
        <v>2382</v>
      </c>
      <c r="CW1084" s="10">
        <v>0</v>
      </c>
      <c r="CX1084" s="10">
        <v>0</v>
      </c>
      <c r="CY1084" s="10">
        <v>0</v>
      </c>
      <c r="CZ1084" s="79"/>
      <c r="DA1084" s="10">
        <v>2</v>
      </c>
    </row>
    <row r="1085" spans="1:105" ht="12.75" customHeight="1" x14ac:dyDescent="0.2">
      <c r="A1085" s="44" t="s">
        <v>2372</v>
      </c>
      <c r="B1085" s="43" t="s">
        <v>965</v>
      </c>
      <c r="C1085" s="43" t="s">
        <v>966</v>
      </c>
      <c r="D1085" s="42" t="s">
        <v>966</v>
      </c>
      <c r="E1085" s="42" t="str">
        <f t="shared" ref="E1085:E1095" si="876">CONCATENATE(RIGHT(F1085,LEN(F1085)-SEARCH(" ",F1085)), ", ", LEFT(F1085, SEARCH(" ", F1085)))</f>
        <v xml:space="preserve">Vishnevski, Vitaly </v>
      </c>
      <c r="F1085" s="42" t="s">
        <v>2941</v>
      </c>
      <c r="G1085" s="45" t="s">
        <v>2374</v>
      </c>
      <c r="H1085" s="43">
        <v>69</v>
      </c>
      <c r="I1085" s="64">
        <v>2</v>
      </c>
      <c r="J1085" s="64">
        <v>5</v>
      </c>
      <c r="K1085" s="64">
        <v>7</v>
      </c>
      <c r="L1085" s="43">
        <v>-12</v>
      </c>
      <c r="M1085">
        <v>50</v>
      </c>
      <c r="N1085">
        <v>48</v>
      </c>
      <c r="O1085" s="4">
        <f t="shared" si="865"/>
        <v>4.1666666666666664E-2</v>
      </c>
      <c r="Q1085">
        <v>0</v>
      </c>
      <c r="R1085">
        <v>0</v>
      </c>
      <c r="S1085">
        <v>0</v>
      </c>
      <c r="T1085">
        <v>0</v>
      </c>
      <c r="U1085" s="4">
        <f t="shared" si="866"/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2</v>
      </c>
      <c r="AB1085">
        <v>4</v>
      </c>
      <c r="AC1085" s="9">
        <f t="shared" si="839"/>
        <v>0</v>
      </c>
      <c r="AD1085" s="9">
        <f t="shared" si="840"/>
        <v>0</v>
      </c>
      <c r="AE1085" s="9">
        <f t="shared" si="841"/>
        <v>0</v>
      </c>
      <c r="AF1085" s="9">
        <f t="shared" si="842"/>
        <v>2.6037899609431503</v>
      </c>
      <c r="AG1085" s="9">
        <f t="shared" si="843"/>
        <v>2.5368638021246235</v>
      </c>
      <c r="AH1085" s="9">
        <f t="shared" si="844"/>
        <v>5.073727604249247</v>
      </c>
      <c r="AI1085" s="58">
        <f t="shared" si="845"/>
        <v>1.7123830664341209</v>
      </c>
      <c r="AJ1085" s="58">
        <f t="shared" si="846"/>
        <v>5.5299539170506913</v>
      </c>
      <c r="AK1085" s="58">
        <f t="shared" si="847"/>
        <v>1.0415159843772601</v>
      </c>
      <c r="AL1085" s="58">
        <f t="shared" si="848"/>
        <v>2.6002853971777391</v>
      </c>
      <c r="AM1085" s="58">
        <f t="shared" si="849"/>
        <v>0</v>
      </c>
      <c r="AN1085" s="58">
        <f t="shared" si="850"/>
        <v>4.1660639375090405</v>
      </c>
      <c r="AO1085" s="56">
        <v>946.05</v>
      </c>
      <c r="AP1085" s="56">
        <v>10.85</v>
      </c>
      <c r="AQ1085" s="56">
        <v>115.21666666666667</v>
      </c>
      <c r="AR1085" s="57">
        <f>SUM(AO1085:AQ1085)</f>
        <v>1072.1166666666666</v>
      </c>
      <c r="AS1085">
        <v>82</v>
      </c>
      <c r="AT1085">
        <v>140</v>
      </c>
      <c r="AU1085">
        <v>22</v>
      </c>
      <c r="AV1085">
        <v>15</v>
      </c>
      <c r="AW1085">
        <v>7</v>
      </c>
      <c r="AX1085" s="9">
        <f t="shared" si="851"/>
        <v>4.5890528083075548</v>
      </c>
      <c r="AY1085" s="9">
        <f t="shared" si="852"/>
        <v>7.834968209305579</v>
      </c>
      <c r="AZ1085" s="9">
        <f t="shared" si="853"/>
        <v>1.2312092900337339</v>
      </c>
      <c r="BA1085" s="9">
        <f t="shared" si="854"/>
        <v>0.83946087956845505</v>
      </c>
      <c r="BB1085" s="9">
        <f t="shared" si="855"/>
        <v>0.39174841046527903</v>
      </c>
      <c r="BC1085" s="33">
        <f t="shared" si="856"/>
        <v>13.71086956521739</v>
      </c>
      <c r="BD1085" s="33">
        <f t="shared" si="857"/>
        <v>1.6698067632850242</v>
      </c>
      <c r="BE1085" s="33">
        <f t="shared" si="858"/>
        <v>0.1572463768115942</v>
      </c>
      <c r="BF1085" s="42">
        <f>BI1085-BG1085-BH1085</f>
        <v>27</v>
      </c>
      <c r="BG1085" s="43">
        <v>1</v>
      </c>
      <c r="BH1085" s="43">
        <v>2</v>
      </c>
      <c r="BI1085" s="43">
        <v>30</v>
      </c>
      <c r="BJ1085" s="42">
        <f>BM1085-BK1085-BL1085</f>
        <v>41</v>
      </c>
      <c r="BK1085" s="43">
        <v>0</v>
      </c>
      <c r="BL1085" s="43">
        <v>8</v>
      </c>
      <c r="BM1085" s="43">
        <v>49</v>
      </c>
      <c r="BN1085" s="34">
        <f t="shared" ref="BN1085:BN1095" si="877">BU1085+CA1085</f>
        <v>19.179728925885101</v>
      </c>
      <c r="BO1085" s="34">
        <f t="shared" ref="BO1085:BO1095" si="878">BN1085/AR1085*2000</f>
        <v>35.779182475573435</v>
      </c>
      <c r="BP1085" s="33">
        <v>0.88655615869288196</v>
      </c>
      <c r="BQ1085" s="33">
        <v>-0.42963362614085171</v>
      </c>
      <c r="BR1085" s="33">
        <v>-0.37307847943364686</v>
      </c>
      <c r="BS1085" s="33">
        <v>0.47370537218430531</v>
      </c>
      <c r="BT1085" s="33">
        <v>0</v>
      </c>
      <c r="BU1085" s="9">
        <f t="shared" ref="BU1085:BU1095" si="879">SUM(BP1085:BT1085)</f>
        <v>0.55754942530268869</v>
      </c>
      <c r="BV1085" s="34">
        <f t="shared" ref="BV1085:BV1095" si="880">BU1085/AR1085*2000</f>
        <v>1.0400909577055149</v>
      </c>
      <c r="BW1085" s="33">
        <v>15.775357555055768</v>
      </c>
      <c r="BX1085" s="33">
        <v>0.32993269546492487</v>
      </c>
      <c r="BY1085" s="33">
        <v>8.2475513290263383</v>
      </c>
      <c r="BZ1085" s="33">
        <v>-5.7306620789646212</v>
      </c>
      <c r="CA1085" s="9">
        <f t="shared" ref="CA1085:CA1095" si="881">SUM(BW1085:BZ1085)</f>
        <v>18.622179500582412</v>
      </c>
      <c r="CB1085" s="34">
        <f t="shared" ref="CB1085:CB1095" si="882">CA1085/AR1085*2000</f>
        <v>34.739091517867919</v>
      </c>
      <c r="CC1085" s="47">
        <v>47.425643999999998</v>
      </c>
      <c r="CD1085">
        <v>945238</v>
      </c>
      <c r="CE1085" s="68">
        <f t="shared" si="859"/>
        <v>1123326.3188405796</v>
      </c>
      <c r="CF1085" s="62">
        <v>19.7</v>
      </c>
      <c r="CG1085" s="62">
        <v>24.4</v>
      </c>
      <c r="CH1085" s="62">
        <v>-15</v>
      </c>
      <c r="CI1085" s="62">
        <v>-1.6</v>
      </c>
      <c r="CJ1085" s="63">
        <f t="shared" si="873"/>
        <v>-2.6707098245955683</v>
      </c>
      <c r="CK1085" s="62">
        <v>-0.8</v>
      </c>
      <c r="CL1085" s="63">
        <f t="shared" si="874"/>
        <v>-1.3353549122977841</v>
      </c>
      <c r="CM1085" s="62">
        <v>-2.4</v>
      </c>
      <c r="CN1085" t="s">
        <v>841</v>
      </c>
      <c r="CO1085" t="s">
        <v>842</v>
      </c>
      <c r="CQ1085" t="s">
        <v>3423</v>
      </c>
      <c r="CR1085">
        <v>74</v>
      </c>
      <c r="CS1085">
        <v>215</v>
      </c>
      <c r="CT1085">
        <v>2</v>
      </c>
      <c r="CU1085" t="s">
        <v>3402</v>
      </c>
      <c r="CZ1085" s="72">
        <v>1800000</v>
      </c>
      <c r="DA1085">
        <v>0</v>
      </c>
    </row>
    <row r="1086" spans="1:105" ht="12.75" customHeight="1" x14ac:dyDescent="0.2">
      <c r="A1086" s="38" t="s">
        <v>2452</v>
      </c>
      <c r="B1086" t="s">
        <v>966</v>
      </c>
      <c r="C1086" t="s">
        <v>966</v>
      </c>
      <c r="D1086" t="s">
        <v>966</v>
      </c>
      <c r="E1086" t="str">
        <f t="shared" si="876"/>
        <v xml:space="preserve">Parise, Zach </v>
      </c>
      <c r="F1086" t="s">
        <v>419</v>
      </c>
      <c r="G1086" t="s">
        <v>1540</v>
      </c>
      <c r="H1086">
        <v>82</v>
      </c>
      <c r="I1086">
        <v>31</v>
      </c>
      <c r="J1086">
        <v>31</v>
      </c>
      <c r="K1086">
        <f>I1086+J1086</f>
        <v>62</v>
      </c>
      <c r="L1086">
        <v>-3</v>
      </c>
      <c r="M1086">
        <v>30</v>
      </c>
      <c r="N1086">
        <v>247</v>
      </c>
      <c r="O1086" s="4">
        <f t="shared" si="865"/>
        <v>0.12550607287449392</v>
      </c>
      <c r="P1086">
        <v>1762</v>
      </c>
      <c r="Q1086">
        <v>7</v>
      </c>
      <c r="R1086">
        <v>0</v>
      </c>
      <c r="S1086">
        <v>23</v>
      </c>
      <c r="T1086">
        <v>29</v>
      </c>
      <c r="U1086" s="4">
        <f t="shared" si="866"/>
        <v>0.44230769230769229</v>
      </c>
      <c r="V1086" s="40">
        <v>1.2</v>
      </c>
      <c r="W1086">
        <v>9</v>
      </c>
      <c r="X1086">
        <v>13</v>
      </c>
      <c r="Y1086">
        <v>0</v>
      </c>
      <c r="Z1086">
        <v>0</v>
      </c>
      <c r="AA1086">
        <f>I1086-W1086-Y1086</f>
        <v>22</v>
      </c>
      <c r="AB1086">
        <f>J1086-X1086-Z1086</f>
        <v>18</v>
      </c>
      <c r="AC1086" s="9">
        <f t="shared" si="839"/>
        <v>10.81658543099419</v>
      </c>
      <c r="AD1086" s="9">
        <f t="shared" si="840"/>
        <v>15.623956733658277</v>
      </c>
      <c r="AE1086" s="9">
        <f t="shared" si="841"/>
        <v>0</v>
      </c>
      <c r="AF1086" s="9">
        <f t="shared" si="842"/>
        <v>0</v>
      </c>
      <c r="AG1086" s="9">
        <f t="shared" si="843"/>
        <v>22.529762328075442</v>
      </c>
      <c r="AH1086" s="9">
        <f t="shared" si="844"/>
        <v>18.433441904788996</v>
      </c>
      <c r="AI1086" s="6">
        <f t="shared" si="845"/>
        <v>2.7650162857183496</v>
      </c>
      <c r="AJ1086" s="6">
        <f t="shared" si="846"/>
        <v>6.249582693463311</v>
      </c>
      <c r="AK1086" s="6">
        <f t="shared" si="847"/>
        <v>0</v>
      </c>
      <c r="AL1086" s="6">
        <f t="shared" si="848"/>
        <v>2.4577922539718662</v>
      </c>
      <c r="AM1086" s="6">
        <f t="shared" si="849"/>
        <v>0.72110569539961267</v>
      </c>
      <c r="AN1086" s="6">
        <f t="shared" si="850"/>
        <v>0</v>
      </c>
      <c r="AO1086" s="32">
        <v>1171.7833333333333</v>
      </c>
      <c r="AP1086" s="32">
        <v>249.61666666666667</v>
      </c>
      <c r="AQ1086" s="32">
        <v>16.533333333333335</v>
      </c>
      <c r="AR1086" s="32">
        <v>1437.9333333333334</v>
      </c>
      <c r="AS1086" s="40">
        <v>36</v>
      </c>
      <c r="AT1086" s="40">
        <v>37</v>
      </c>
      <c r="AU1086" s="40">
        <v>81</v>
      </c>
      <c r="AV1086" s="40">
        <v>51</v>
      </c>
      <c r="AW1086" s="40">
        <v>53</v>
      </c>
      <c r="AX1086" s="9">
        <f t="shared" si="851"/>
        <v>1.5021558718531225</v>
      </c>
      <c r="AY1086" s="9">
        <f t="shared" si="852"/>
        <v>1.5438824238490427</v>
      </c>
      <c r="AZ1086" s="9">
        <f t="shared" si="853"/>
        <v>3.3798507116695258</v>
      </c>
      <c r="BA1086" s="9">
        <f t="shared" si="854"/>
        <v>2.1280541517919236</v>
      </c>
      <c r="BB1086" s="9">
        <f t="shared" si="855"/>
        <v>2.2115072557837636</v>
      </c>
      <c r="BC1086" s="9">
        <f t="shared" si="856"/>
        <v>14.290040650406503</v>
      </c>
      <c r="BD1086" s="9">
        <f t="shared" si="857"/>
        <v>0.20162601626016263</v>
      </c>
      <c r="BE1086" s="9">
        <f t="shared" si="858"/>
        <v>3.0441056910569109</v>
      </c>
      <c r="BF1086" s="3">
        <v>54</v>
      </c>
      <c r="BG1086" s="3">
        <v>26</v>
      </c>
      <c r="BH1086" s="3">
        <v>0</v>
      </c>
      <c r="BI1086" s="3">
        <v>80</v>
      </c>
      <c r="BJ1086" s="3">
        <v>48</v>
      </c>
      <c r="BK1086" s="3">
        <v>3</v>
      </c>
      <c r="BL1086" s="3">
        <v>0</v>
      </c>
      <c r="BM1086" s="3">
        <v>51</v>
      </c>
      <c r="BN1086" s="34">
        <f t="shared" si="877"/>
        <v>88.673305461280023</v>
      </c>
      <c r="BO1086" s="34">
        <f t="shared" si="878"/>
        <v>123.33437636600679</v>
      </c>
      <c r="BP1086" s="34">
        <v>35.18948514625886</v>
      </c>
      <c r="BQ1086" s="34">
        <v>17.807419753420977</v>
      </c>
      <c r="BR1086" s="34">
        <v>-0.72396090409525671</v>
      </c>
      <c r="BS1086" s="34">
        <v>-0.31832388923865323</v>
      </c>
      <c r="BT1086" s="34">
        <v>20.772137026976385</v>
      </c>
      <c r="BU1086" s="34">
        <f t="shared" si="879"/>
        <v>72.726757133322309</v>
      </c>
      <c r="BV1086" s="34">
        <f t="shared" si="880"/>
        <v>101.1545604339408</v>
      </c>
      <c r="BW1086" s="34">
        <v>6.552067380868734</v>
      </c>
      <c r="BX1086" s="34">
        <v>0.25830288636121884</v>
      </c>
      <c r="BY1086" s="34">
        <v>1.6621063794710309</v>
      </c>
      <c r="BZ1086" s="34">
        <v>7.4740716812567376</v>
      </c>
      <c r="CA1086" s="34">
        <f t="shared" si="881"/>
        <v>15.946548327957721</v>
      </c>
      <c r="CB1086" s="34">
        <f t="shared" si="882"/>
        <v>22.179815932066003</v>
      </c>
      <c r="CC1086" s="15">
        <v>63</v>
      </c>
      <c r="CD1086" s="7">
        <v>4188371</v>
      </c>
      <c r="CE1086" s="68">
        <f t="shared" si="859"/>
        <v>4188371</v>
      </c>
      <c r="CF1086" s="9">
        <v>34.700000000000003</v>
      </c>
      <c r="CG1086" s="9">
        <v>29.5</v>
      </c>
      <c r="CH1086" s="9">
        <v>1.7</v>
      </c>
      <c r="CI1086" s="9">
        <v>7.6</v>
      </c>
      <c r="CJ1086" s="9">
        <f t="shared" si="873"/>
        <v>8.9197515770942335</v>
      </c>
      <c r="CK1086" s="9">
        <v>3.6</v>
      </c>
      <c r="CL1086" s="9">
        <f t="shared" si="874"/>
        <v>4.2251454838867426</v>
      </c>
      <c r="CM1086" s="9">
        <v>11.2</v>
      </c>
      <c r="CN1086" t="s">
        <v>3108</v>
      </c>
      <c r="CO1086" t="s">
        <v>3109</v>
      </c>
      <c r="CP1086" t="s">
        <v>2413</v>
      </c>
      <c r="CQ1086" t="s">
        <v>2414</v>
      </c>
      <c r="CR1086">
        <v>71</v>
      </c>
      <c r="CS1086">
        <v>190</v>
      </c>
      <c r="CT1086">
        <v>9</v>
      </c>
      <c r="CU1086" t="s">
        <v>3402</v>
      </c>
      <c r="CV1086" t="s">
        <v>2382</v>
      </c>
      <c r="CW1086">
        <v>14</v>
      </c>
      <c r="CX1086">
        <v>7</v>
      </c>
      <c r="CY1086">
        <v>2</v>
      </c>
      <c r="CZ1086" s="70"/>
      <c r="DA1086">
        <v>0</v>
      </c>
    </row>
    <row r="1087" spans="1:105" ht="12.75" customHeight="1" x14ac:dyDescent="0.2">
      <c r="A1087" s="44" t="s">
        <v>2372</v>
      </c>
      <c r="B1087" s="43" t="s">
        <v>966</v>
      </c>
      <c r="C1087" s="43" t="s">
        <v>966</v>
      </c>
      <c r="D1087" s="42" t="s">
        <v>966</v>
      </c>
      <c r="E1087" s="42" t="str">
        <f t="shared" si="876"/>
        <v xml:space="preserve">Parise, Zach </v>
      </c>
      <c r="F1087" s="42" t="s">
        <v>419</v>
      </c>
      <c r="G1087" s="45" t="s">
        <v>1540</v>
      </c>
      <c r="H1087" s="43">
        <v>81</v>
      </c>
      <c r="I1087" s="64">
        <v>32</v>
      </c>
      <c r="J1087" s="64">
        <v>33</v>
      </c>
      <c r="K1087" s="64">
        <v>65</v>
      </c>
      <c r="L1087" s="43">
        <v>13</v>
      </c>
      <c r="M1087">
        <v>25</v>
      </c>
      <c r="N1087">
        <v>266</v>
      </c>
      <c r="O1087" s="4">
        <f t="shared" si="865"/>
        <v>0.12030075187969924</v>
      </c>
      <c r="Q1087">
        <v>8</v>
      </c>
      <c r="R1087">
        <v>0</v>
      </c>
      <c r="S1087">
        <v>50</v>
      </c>
      <c r="T1087">
        <v>54</v>
      </c>
      <c r="U1087" s="4">
        <f t="shared" si="866"/>
        <v>0.48076923076923078</v>
      </c>
      <c r="V1087">
        <v>2.4</v>
      </c>
      <c r="W1087">
        <v>10</v>
      </c>
      <c r="X1087">
        <v>13</v>
      </c>
      <c r="Y1087">
        <v>1</v>
      </c>
      <c r="Z1087">
        <v>0</v>
      </c>
      <c r="AA1087">
        <v>21</v>
      </c>
      <c r="AB1087">
        <v>20</v>
      </c>
      <c r="AC1087" s="9">
        <f t="shared" si="839"/>
        <v>10.114064168118222</v>
      </c>
      <c r="AD1087" s="9">
        <f t="shared" si="840"/>
        <v>13.148283418553689</v>
      </c>
      <c r="AE1087" s="9">
        <f t="shared" si="841"/>
        <v>24.691358024691358</v>
      </c>
      <c r="AF1087" s="9">
        <f t="shared" si="842"/>
        <v>0</v>
      </c>
      <c r="AG1087" s="9">
        <f t="shared" si="843"/>
        <v>21.837403775328934</v>
      </c>
      <c r="AH1087" s="9">
        <f t="shared" si="844"/>
        <v>20.797527405075176</v>
      </c>
      <c r="AI1087" s="58">
        <f t="shared" si="845"/>
        <v>2.9636476552232125</v>
      </c>
      <c r="AJ1087" s="58">
        <f t="shared" si="846"/>
        <v>6.6752823509580264</v>
      </c>
      <c r="AK1087" s="58">
        <f t="shared" si="847"/>
        <v>4.9382716049382713</v>
      </c>
      <c r="AL1087" s="58">
        <f t="shared" si="848"/>
        <v>2.1317465590202054</v>
      </c>
      <c r="AM1087" s="58">
        <f t="shared" si="849"/>
        <v>0.80912513344945769</v>
      </c>
      <c r="AN1087" s="58">
        <f t="shared" si="850"/>
        <v>4.9382716049382713</v>
      </c>
      <c r="AO1087" s="56">
        <v>1153.9833333333333</v>
      </c>
      <c r="AP1087" s="56">
        <v>296.61666666666667</v>
      </c>
      <c r="AQ1087" s="56">
        <v>12.15</v>
      </c>
      <c r="AR1087" s="57">
        <f>SUM(AO1087:AQ1087)</f>
        <v>1462.75</v>
      </c>
      <c r="AS1087">
        <v>30</v>
      </c>
      <c r="AT1087">
        <v>76</v>
      </c>
      <c r="AU1087">
        <v>98</v>
      </c>
      <c r="AV1087">
        <v>30</v>
      </c>
      <c r="AW1087">
        <v>45</v>
      </c>
      <c r="AX1087" s="9">
        <f t="shared" si="851"/>
        <v>1.2305588788241326</v>
      </c>
      <c r="AY1087" s="9">
        <f t="shared" si="852"/>
        <v>3.1174158263544696</v>
      </c>
      <c r="AZ1087" s="9">
        <f t="shared" si="853"/>
        <v>4.0198256708255</v>
      </c>
      <c r="BA1087" s="9">
        <f t="shared" si="854"/>
        <v>1.2305588788241326</v>
      </c>
      <c r="BB1087" s="9">
        <f t="shared" si="855"/>
        <v>1.8458383182361988</v>
      </c>
      <c r="BC1087" s="33">
        <f t="shared" si="856"/>
        <v>14.246707818930041</v>
      </c>
      <c r="BD1087" s="33">
        <f t="shared" si="857"/>
        <v>0.15</v>
      </c>
      <c r="BE1087" s="33">
        <f t="shared" si="858"/>
        <v>3.6619341563786008</v>
      </c>
      <c r="BF1087" s="42">
        <f>BI1087-BG1087-BH1087</f>
        <v>57</v>
      </c>
      <c r="BG1087" s="43">
        <v>33</v>
      </c>
      <c r="BH1087" s="43">
        <v>1</v>
      </c>
      <c r="BI1087" s="43">
        <v>91</v>
      </c>
      <c r="BJ1087" s="42">
        <f>BM1087-BK1087-BL1087</f>
        <v>41</v>
      </c>
      <c r="BK1087" s="43">
        <v>4</v>
      </c>
      <c r="BL1087" s="43">
        <v>1</v>
      </c>
      <c r="BM1087" s="43">
        <v>46</v>
      </c>
      <c r="BN1087" s="34">
        <f t="shared" si="877"/>
        <v>89.973211520572335</v>
      </c>
      <c r="BO1087" s="34">
        <f t="shared" si="878"/>
        <v>123.01926032551336</v>
      </c>
      <c r="BP1087" s="33">
        <v>39.891719390559238</v>
      </c>
      <c r="BQ1087" s="33">
        <v>17.756798158931591</v>
      </c>
      <c r="BR1087" s="33">
        <v>1.5812273427995713</v>
      </c>
      <c r="BS1087" s="33">
        <v>2.3474207637079036</v>
      </c>
      <c r="BT1087" s="33">
        <v>7.8071031447054855</v>
      </c>
      <c r="BU1087" s="9">
        <f t="shared" si="879"/>
        <v>69.384268800703794</v>
      </c>
      <c r="BV1087" s="34">
        <f t="shared" si="880"/>
        <v>94.868253359362569</v>
      </c>
      <c r="BW1087" s="33">
        <v>10.090846696649979</v>
      </c>
      <c r="BX1087" s="33">
        <v>0.40958254620978962</v>
      </c>
      <c r="BY1087" s="33">
        <v>0.62525721354743069</v>
      </c>
      <c r="BZ1087" s="33">
        <v>9.4632562634613464</v>
      </c>
      <c r="CA1087" s="9">
        <f t="shared" si="881"/>
        <v>20.588942719868545</v>
      </c>
      <c r="CB1087" s="34">
        <f t="shared" si="882"/>
        <v>28.151006966150803</v>
      </c>
      <c r="CC1087" s="47">
        <v>76.585601999999994</v>
      </c>
      <c r="CD1087">
        <v>5665255</v>
      </c>
      <c r="CE1087" s="68">
        <f t="shared" si="859"/>
        <v>5735196.4197530868</v>
      </c>
      <c r="CF1087" s="62">
        <v>37.700000000000003</v>
      </c>
      <c r="CG1087" s="62">
        <v>29.2</v>
      </c>
      <c r="CH1087" s="62">
        <v>14.4</v>
      </c>
      <c r="CI1087" s="62">
        <v>8.1</v>
      </c>
      <c r="CJ1087" s="63">
        <f t="shared" si="873"/>
        <v>9.1447065132513572</v>
      </c>
      <c r="CK1087" s="62">
        <v>5.0999999999999996</v>
      </c>
      <c r="CL1087" s="63">
        <f t="shared" si="874"/>
        <v>5.7577781750101131</v>
      </c>
      <c r="CM1087" s="62">
        <v>13.5</v>
      </c>
      <c r="CN1087" t="s">
        <v>857</v>
      </c>
      <c r="CO1087" t="s">
        <v>3109</v>
      </c>
      <c r="CP1087" t="s">
        <v>2413</v>
      </c>
      <c r="CQ1087" t="s">
        <v>2414</v>
      </c>
      <c r="CR1087">
        <v>71</v>
      </c>
      <c r="CS1087">
        <v>190</v>
      </c>
      <c r="CT1087">
        <v>9</v>
      </c>
      <c r="CU1087" t="s">
        <v>3402</v>
      </c>
      <c r="CZ1087" s="72">
        <v>3125000</v>
      </c>
      <c r="DA1087">
        <v>0</v>
      </c>
    </row>
    <row r="1088" spans="1:105" ht="12.75" customHeight="1" x14ac:dyDescent="0.2">
      <c r="A1088" s="38" t="s">
        <v>2452</v>
      </c>
      <c r="B1088" t="s">
        <v>967</v>
      </c>
      <c r="C1088" t="s">
        <v>967</v>
      </c>
      <c r="D1088" s="82" t="s">
        <v>967</v>
      </c>
      <c r="E1088" t="str">
        <f t="shared" si="876"/>
        <v xml:space="preserve">Hilbert, Andy </v>
      </c>
      <c r="F1088" t="s">
        <v>171</v>
      </c>
      <c r="G1088" t="s">
        <v>1537</v>
      </c>
      <c r="H1088">
        <v>81</v>
      </c>
      <c r="I1088">
        <v>8</v>
      </c>
      <c r="J1088">
        <v>20</v>
      </c>
      <c r="K1088">
        <f>I1088+J1088</f>
        <v>28</v>
      </c>
      <c r="L1088">
        <v>10</v>
      </c>
      <c r="M1088">
        <v>34</v>
      </c>
      <c r="N1088">
        <v>164</v>
      </c>
      <c r="O1088" s="4">
        <f t="shared" si="865"/>
        <v>4.878048780487805E-2</v>
      </c>
      <c r="P1088">
        <v>1301</v>
      </c>
      <c r="Q1088">
        <v>1</v>
      </c>
      <c r="R1088">
        <v>0</v>
      </c>
      <c r="S1088">
        <v>67</v>
      </c>
      <c r="T1088">
        <v>61</v>
      </c>
      <c r="U1088" s="4">
        <f t="shared" si="866"/>
        <v>0.5234375</v>
      </c>
      <c r="V1088" s="40">
        <v>2.6</v>
      </c>
      <c r="W1088">
        <v>0</v>
      </c>
      <c r="X1088">
        <v>0</v>
      </c>
      <c r="Y1088">
        <v>0</v>
      </c>
      <c r="Z1088">
        <v>1</v>
      </c>
      <c r="AA1088">
        <f>I1088-W1088-Y1088</f>
        <v>8</v>
      </c>
      <c r="AB1088">
        <f>J1088-X1088-Z1088</f>
        <v>19</v>
      </c>
      <c r="AC1088" s="9">
        <f t="shared" si="839"/>
        <v>0</v>
      </c>
      <c r="AD1088" s="9">
        <f t="shared" si="840"/>
        <v>0</v>
      </c>
      <c r="AE1088" s="9">
        <f t="shared" si="841"/>
        <v>0</v>
      </c>
      <c r="AF1088" s="9">
        <f t="shared" si="842"/>
        <v>3.2039871840512633</v>
      </c>
      <c r="AG1088" s="9">
        <f t="shared" si="843"/>
        <v>11.57765673051798</v>
      </c>
      <c r="AH1088" s="9">
        <f t="shared" si="844"/>
        <v>27.496934734980197</v>
      </c>
      <c r="AI1088" s="6">
        <f t="shared" si="845"/>
        <v>2.6773331189322827</v>
      </c>
      <c r="AJ1088" s="6">
        <f t="shared" si="846"/>
        <v>0</v>
      </c>
      <c r="AK1088" s="6">
        <f t="shared" si="847"/>
        <v>0.6407974368102527</v>
      </c>
      <c r="AL1088" s="6">
        <f t="shared" si="848"/>
        <v>2.2431709915378581</v>
      </c>
      <c r="AM1088" s="6">
        <f t="shared" si="849"/>
        <v>0</v>
      </c>
      <c r="AN1088" s="6">
        <f t="shared" si="850"/>
        <v>3.2039871840512637</v>
      </c>
      <c r="AO1088" s="32">
        <v>829.18333333333339</v>
      </c>
      <c r="AP1088" s="32">
        <v>8.5666666666666664</v>
      </c>
      <c r="AQ1088" s="32">
        <v>93.63333333333334</v>
      </c>
      <c r="AR1088" s="32">
        <v>931.38333333333344</v>
      </c>
      <c r="AS1088" s="40">
        <v>43</v>
      </c>
      <c r="AT1088" s="40">
        <v>53</v>
      </c>
      <c r="AU1088" s="40">
        <v>53</v>
      </c>
      <c r="AV1088" s="40">
        <v>29</v>
      </c>
      <c r="AW1088" s="40">
        <v>58</v>
      </c>
      <c r="AX1088" s="9">
        <f t="shared" si="851"/>
        <v>2.7700731886262369</v>
      </c>
      <c r="AY1088" s="9">
        <f t="shared" si="852"/>
        <v>3.414276255748617</v>
      </c>
      <c r="AZ1088" s="9">
        <f t="shared" si="853"/>
        <v>3.414276255748617</v>
      </c>
      <c r="BA1088" s="9">
        <f t="shared" si="854"/>
        <v>1.8681888946549037</v>
      </c>
      <c r="BB1088" s="9">
        <f t="shared" si="855"/>
        <v>3.7363777893098074</v>
      </c>
      <c r="BC1088" s="9">
        <f t="shared" si="856"/>
        <v>10.236831275720165</v>
      </c>
      <c r="BD1088" s="9">
        <f t="shared" si="857"/>
        <v>1.1559670781893006</v>
      </c>
      <c r="BE1088" s="9">
        <f t="shared" si="858"/>
        <v>0.10576131687242799</v>
      </c>
      <c r="BF1088" s="3">
        <v>37</v>
      </c>
      <c r="BG1088" s="3">
        <v>0</v>
      </c>
      <c r="BH1088" s="3">
        <v>1</v>
      </c>
      <c r="BI1088" s="3">
        <v>38</v>
      </c>
      <c r="BJ1088" s="3">
        <v>31</v>
      </c>
      <c r="BK1088" s="3">
        <v>0</v>
      </c>
      <c r="BL1088" s="3">
        <v>5</v>
      </c>
      <c r="BM1088" s="3">
        <v>36</v>
      </c>
      <c r="BN1088" s="34">
        <f t="shared" si="877"/>
        <v>23.478193985149971</v>
      </c>
      <c r="BO1088" s="34">
        <f t="shared" si="878"/>
        <v>50.415748585759466</v>
      </c>
      <c r="BP1088" s="34">
        <v>13.074617829418909</v>
      </c>
      <c r="BQ1088" s="34">
        <v>-0.42849914883084073</v>
      </c>
      <c r="BR1088" s="34">
        <v>-0.68899139458904624</v>
      </c>
      <c r="BS1088" s="34">
        <v>1.180117912788739E-2</v>
      </c>
      <c r="BT1088" s="34">
        <v>2.0963131523347931</v>
      </c>
      <c r="BU1088" s="34">
        <f t="shared" si="879"/>
        <v>14.065241617461702</v>
      </c>
      <c r="BV1088" s="34">
        <f t="shared" si="880"/>
        <v>30.202905965953942</v>
      </c>
      <c r="BW1088" s="34">
        <v>5.2619009849258793</v>
      </c>
      <c r="BX1088" s="34">
        <v>1.9403165971509415E-2</v>
      </c>
      <c r="BY1088" s="34">
        <v>4.3653303888090154</v>
      </c>
      <c r="BZ1088" s="34">
        <v>-0.23368217201813471</v>
      </c>
      <c r="CA1088" s="34">
        <f t="shared" si="881"/>
        <v>9.4129523676882698</v>
      </c>
      <c r="CB1088" s="34">
        <f t="shared" si="882"/>
        <v>20.212842619805528</v>
      </c>
      <c r="CC1088" s="15">
        <v>65</v>
      </c>
      <c r="CD1088" s="7">
        <v>1039514</v>
      </c>
      <c r="CE1088" s="68">
        <f t="shared" si="859"/>
        <v>1052347.5061728396</v>
      </c>
      <c r="CF1088" s="9">
        <v>19.2</v>
      </c>
      <c r="CG1088" s="9">
        <v>19.399999999999999</v>
      </c>
      <c r="CH1088" s="9">
        <v>4.5999999999999996</v>
      </c>
      <c r="CI1088" s="9">
        <v>0.8</v>
      </c>
      <c r="CJ1088" s="9">
        <f t="shared" si="873"/>
        <v>1.5480125776021929</v>
      </c>
      <c r="CK1088" s="9">
        <v>1.8</v>
      </c>
      <c r="CL1088" s="9">
        <f t="shared" si="874"/>
        <v>3.4830282996049338</v>
      </c>
      <c r="CM1088" s="9">
        <v>2.6</v>
      </c>
      <c r="CN1088" t="s">
        <v>3554</v>
      </c>
      <c r="CO1088" t="s">
        <v>3555</v>
      </c>
      <c r="CP1088" t="s">
        <v>3105</v>
      </c>
      <c r="CQ1088" t="s">
        <v>2414</v>
      </c>
      <c r="CR1088">
        <v>71</v>
      </c>
      <c r="CS1088">
        <v>194</v>
      </c>
      <c r="CU1088" t="s">
        <v>3402</v>
      </c>
      <c r="CV1088" t="s">
        <v>2382</v>
      </c>
      <c r="CW1088">
        <v>3</v>
      </c>
      <c r="CX1088">
        <v>1</v>
      </c>
      <c r="CY1088">
        <v>1</v>
      </c>
      <c r="CZ1088" s="70"/>
      <c r="DA1088">
        <v>0</v>
      </c>
    </row>
    <row r="1089" spans="1:105" ht="12.75" customHeight="1" x14ac:dyDescent="0.2">
      <c r="A1089" s="44" t="s">
        <v>2372</v>
      </c>
      <c r="B1089" s="43" t="s">
        <v>967</v>
      </c>
      <c r="C1089" s="43" t="s">
        <v>967</v>
      </c>
      <c r="D1089" s="82" t="s">
        <v>967</v>
      </c>
      <c r="E1089" s="42" t="str">
        <f t="shared" si="876"/>
        <v xml:space="preserve">Hilbert, Andy </v>
      </c>
      <c r="F1089" s="42" t="s">
        <v>171</v>
      </c>
      <c r="G1089" s="45" t="s">
        <v>2378</v>
      </c>
      <c r="H1089" s="43">
        <v>70</v>
      </c>
      <c r="I1089" s="64">
        <v>8</v>
      </c>
      <c r="J1089" s="64">
        <v>8</v>
      </c>
      <c r="K1089" s="64">
        <v>16</v>
      </c>
      <c r="L1089" s="43">
        <v>2</v>
      </c>
      <c r="M1089">
        <v>18</v>
      </c>
      <c r="N1089">
        <v>127</v>
      </c>
      <c r="O1089" s="4">
        <f t="shared" si="865"/>
        <v>6.2992125984251968E-2</v>
      </c>
      <c r="Q1089">
        <v>0</v>
      </c>
      <c r="R1089">
        <v>0</v>
      </c>
      <c r="S1089">
        <v>99</v>
      </c>
      <c r="T1089">
        <v>121</v>
      </c>
      <c r="U1089" s="4">
        <f t="shared" si="866"/>
        <v>0.45</v>
      </c>
      <c r="V1089">
        <v>5.5</v>
      </c>
      <c r="W1089">
        <v>0</v>
      </c>
      <c r="X1089">
        <v>0</v>
      </c>
      <c r="Y1089">
        <v>0</v>
      </c>
      <c r="Z1089">
        <v>0</v>
      </c>
      <c r="AA1089">
        <v>8</v>
      </c>
      <c r="AB1089">
        <v>8</v>
      </c>
      <c r="AC1089" s="9">
        <f t="shared" si="839"/>
        <v>0</v>
      </c>
      <c r="AD1089" s="9">
        <f t="shared" si="840"/>
        <v>0</v>
      </c>
      <c r="AE1089" s="9">
        <f t="shared" si="841"/>
        <v>0</v>
      </c>
      <c r="AF1089" s="9">
        <f t="shared" si="842"/>
        <v>0</v>
      </c>
      <c r="AG1089" s="9">
        <f t="shared" si="843"/>
        <v>12.932486135746199</v>
      </c>
      <c r="AH1089" s="9">
        <f t="shared" si="844"/>
        <v>12.932486135746199</v>
      </c>
      <c r="AI1089" s="58">
        <f t="shared" si="845"/>
        <v>2.1015289970587574</v>
      </c>
      <c r="AJ1089" s="58">
        <f t="shared" si="846"/>
        <v>0</v>
      </c>
      <c r="AK1089" s="58">
        <f t="shared" si="847"/>
        <v>0.64074041114176383</v>
      </c>
      <c r="AL1089" s="58">
        <f t="shared" si="848"/>
        <v>2.1015289970587574</v>
      </c>
      <c r="AM1089" s="58">
        <f t="shared" si="849"/>
        <v>0</v>
      </c>
      <c r="AN1089" s="58">
        <f t="shared" si="850"/>
        <v>6.72777431698852</v>
      </c>
      <c r="AO1089" s="56">
        <v>742.31666666666672</v>
      </c>
      <c r="AP1089" s="56">
        <v>13.75</v>
      </c>
      <c r="AQ1089" s="56">
        <v>187.28333333333333</v>
      </c>
      <c r="AR1089" s="57">
        <f>SUM(AO1089:AQ1089)</f>
        <v>943.35</v>
      </c>
      <c r="AS1089">
        <v>50</v>
      </c>
      <c r="AT1089">
        <v>39</v>
      </c>
      <c r="AU1089">
        <v>40</v>
      </c>
      <c r="AV1089">
        <v>24</v>
      </c>
      <c r="AW1089">
        <v>46</v>
      </c>
      <c r="AX1089" s="9">
        <f t="shared" si="851"/>
        <v>3.1801558276355544</v>
      </c>
      <c r="AY1089" s="9">
        <f t="shared" si="852"/>
        <v>2.4805215455557326</v>
      </c>
      <c r="AZ1089" s="9">
        <f t="shared" si="853"/>
        <v>2.5441246621084432</v>
      </c>
      <c r="BA1089" s="9">
        <f t="shared" si="854"/>
        <v>1.5264747972650659</v>
      </c>
      <c r="BB1089" s="9">
        <f t="shared" si="855"/>
        <v>2.9257433614247095</v>
      </c>
      <c r="BC1089" s="33">
        <f t="shared" si="856"/>
        <v>10.60452380952381</v>
      </c>
      <c r="BD1089" s="33">
        <f t="shared" si="857"/>
        <v>2.6754761904761906</v>
      </c>
      <c r="BE1089" s="33">
        <f t="shared" si="858"/>
        <v>0.19642857142857142</v>
      </c>
      <c r="BF1089" s="42">
        <f>BI1089-BG1089-BH1089</f>
        <v>26</v>
      </c>
      <c r="BG1089" s="43">
        <v>0</v>
      </c>
      <c r="BH1089" s="43">
        <v>2</v>
      </c>
      <c r="BI1089" s="43">
        <v>28</v>
      </c>
      <c r="BJ1089" s="42">
        <f>BM1089-BK1089-BL1089</f>
        <v>26</v>
      </c>
      <c r="BK1089" s="43">
        <v>0</v>
      </c>
      <c r="BL1089" s="43">
        <v>21</v>
      </c>
      <c r="BM1089" s="43">
        <v>47</v>
      </c>
      <c r="BN1089" s="34">
        <f t="shared" si="877"/>
        <v>25.89258639882182</v>
      </c>
      <c r="BO1089" s="34">
        <f t="shared" si="878"/>
        <v>54.894973019180199</v>
      </c>
      <c r="BP1089" s="33">
        <v>8.4504331886565662</v>
      </c>
      <c r="BQ1089" s="33">
        <v>-0.82046913073968508</v>
      </c>
      <c r="BR1089" s="33">
        <v>-0.7130465681601782</v>
      </c>
      <c r="BS1089" s="33">
        <v>-2.5656722924550981</v>
      </c>
      <c r="BT1089" s="33">
        <v>0</v>
      </c>
      <c r="BU1089" s="9">
        <f t="shared" si="879"/>
        <v>4.3512451973016049</v>
      </c>
      <c r="BV1089" s="34">
        <f t="shared" si="880"/>
        <v>9.2250918477799431</v>
      </c>
      <c r="BW1089" s="33">
        <v>8.6438598001056164</v>
      </c>
      <c r="BX1089" s="33">
        <v>6.3398430298130137E-2</v>
      </c>
      <c r="BY1089" s="33">
        <v>7.6406585427009457</v>
      </c>
      <c r="BZ1089" s="33">
        <v>5.1934244284155211</v>
      </c>
      <c r="CA1089" s="9">
        <f t="shared" si="881"/>
        <v>21.541341201520215</v>
      </c>
      <c r="CB1089" s="34">
        <f t="shared" si="882"/>
        <v>45.669881171400249</v>
      </c>
      <c r="CC1089" s="47">
        <v>54.786903000000002</v>
      </c>
      <c r="CD1089">
        <v>1083444</v>
      </c>
      <c r="CE1089" s="68">
        <f t="shared" si="859"/>
        <v>1269177.2571428572</v>
      </c>
      <c r="CF1089" s="62">
        <v>16.600000000000001</v>
      </c>
      <c r="CG1089" s="62">
        <v>21.9</v>
      </c>
      <c r="CH1089" s="62">
        <v>2.8</v>
      </c>
      <c r="CI1089" s="62">
        <v>-1.1000000000000001</v>
      </c>
      <c r="CJ1089" s="63">
        <f t="shared" si="873"/>
        <v>-1.922432751263417</v>
      </c>
      <c r="CK1089" s="62">
        <v>2.2999999999999998</v>
      </c>
      <c r="CL1089" s="63">
        <f t="shared" si="874"/>
        <v>4.0196321162780526</v>
      </c>
      <c r="CM1089" s="62">
        <v>1.2</v>
      </c>
      <c r="CN1089" t="s">
        <v>1687</v>
      </c>
      <c r="CO1089" t="s">
        <v>1688</v>
      </c>
      <c r="CP1089" t="s">
        <v>3105</v>
      </c>
      <c r="CQ1089" t="s">
        <v>2414</v>
      </c>
      <c r="CR1089">
        <v>71</v>
      </c>
      <c r="CS1089">
        <v>194</v>
      </c>
      <c r="CT1089">
        <v>11</v>
      </c>
      <c r="CU1089" t="s">
        <v>3402</v>
      </c>
      <c r="CZ1089" s="72">
        <v>675000</v>
      </c>
      <c r="DA1089">
        <v>0</v>
      </c>
    </row>
    <row r="1090" spans="1:105" ht="12.75" customHeight="1" x14ac:dyDescent="0.2">
      <c r="A1090" s="38" t="s">
        <v>2452</v>
      </c>
      <c r="B1090" t="s">
        <v>951</v>
      </c>
      <c r="C1090" t="s">
        <v>967</v>
      </c>
      <c r="D1090" t="s">
        <v>967</v>
      </c>
      <c r="E1090" t="str">
        <f t="shared" si="876"/>
        <v xml:space="preserve">Sutton, Andy </v>
      </c>
      <c r="F1090" t="s">
        <v>921</v>
      </c>
      <c r="G1090" t="s">
        <v>1524</v>
      </c>
      <c r="H1090">
        <v>55</v>
      </c>
      <c r="I1090">
        <v>2</v>
      </c>
      <c r="J1090">
        <v>14</v>
      </c>
      <c r="K1090">
        <f>I1090+J1090</f>
        <v>16</v>
      </c>
      <c r="L1090">
        <v>6</v>
      </c>
      <c r="M1090">
        <v>76</v>
      </c>
      <c r="N1090">
        <v>51</v>
      </c>
      <c r="O1090" s="4">
        <f t="shared" si="865"/>
        <v>3.9215686274509803E-2</v>
      </c>
      <c r="P1090">
        <v>1403</v>
      </c>
      <c r="Q1090">
        <v>0</v>
      </c>
      <c r="R1090">
        <v>0</v>
      </c>
      <c r="S1090">
        <v>0</v>
      </c>
      <c r="T1090">
        <v>0</v>
      </c>
      <c r="U1090" s="4">
        <f t="shared" si="866"/>
        <v>0</v>
      </c>
      <c r="V1090" s="40">
        <v>0</v>
      </c>
      <c r="W1090">
        <v>0</v>
      </c>
      <c r="X1090">
        <v>1</v>
      </c>
      <c r="Y1090">
        <v>1</v>
      </c>
      <c r="Z1090">
        <v>0</v>
      </c>
      <c r="AA1090">
        <f>I1090-W1090-Y1090</f>
        <v>1</v>
      </c>
      <c r="AB1090">
        <f>J1090-X1090-Z1090</f>
        <v>13</v>
      </c>
      <c r="AC1090" s="9">
        <f t="shared" ref="AC1090:AC1153" si="883">IF(AP1090=0,0,W1090/AP1090*300)</f>
        <v>0</v>
      </c>
      <c r="AD1090" s="9">
        <f t="shared" ref="AD1090:AD1153" si="884">IF(AP1090=0,0,X1090/AP1090*300)</f>
        <v>15.202702702702702</v>
      </c>
      <c r="AE1090" s="9">
        <f t="shared" ref="AE1090:AE1153" si="885">IF(AQ1090=0,0,Y1090/AQ1090*300)</f>
        <v>1.5449317655136898</v>
      </c>
      <c r="AF1090" s="9">
        <f t="shared" ref="AF1090:AF1153" si="886">IF(AQ1090=0,0,Z1090/AQ1090*300)</f>
        <v>0</v>
      </c>
      <c r="AG1090" s="9">
        <f t="shared" ref="AG1090:AG1153" si="887">AA1090/AO1090*1200</f>
        <v>1.4013234721681589</v>
      </c>
      <c r="AH1090" s="9">
        <f t="shared" ref="AH1090:AH1153" si="888">AB1090/AO1090*1200</f>
        <v>18.217205138186063</v>
      </c>
      <c r="AI1090" s="6">
        <f t="shared" ref="AI1090:AI1153" si="889">IF(AO1090=0,0,BF1090/AO1090*60)</f>
        <v>2.7325807707279095</v>
      </c>
      <c r="AJ1090" s="6">
        <f t="shared" ref="AJ1090:AJ1153" si="890">IF(AP1090=0,0,BG1090/AP1090*60)</f>
        <v>6.0810810810810807</v>
      </c>
      <c r="AK1090" s="6">
        <f t="shared" ref="AK1090:AK1153" si="891">IF(AQ1090=0,0,BH1090/AQ1090*60)</f>
        <v>1.2359454124109519</v>
      </c>
      <c r="AL1090" s="6">
        <f t="shared" ref="AL1090:AL1153" si="892">IF(AO1090=0,0,BJ1090/AO1090*60)</f>
        <v>2.5223822499026856</v>
      </c>
      <c r="AM1090" s="6">
        <f t="shared" ref="AM1090:AM1153" si="893">IF(AP1090=0,0,BK1090/AP1090*60)</f>
        <v>3.0405405405405403</v>
      </c>
      <c r="AN1090" s="6">
        <f t="shared" ref="AN1090:AN1153" si="894">IF(AQ1090=0,0,BL1090/AQ1090*60)</f>
        <v>8.6516178868766644</v>
      </c>
      <c r="AO1090" s="32">
        <v>856.33333333333337</v>
      </c>
      <c r="AP1090" s="32">
        <v>19.733333333333334</v>
      </c>
      <c r="AQ1090" s="32">
        <v>194.18333333333334</v>
      </c>
      <c r="AR1090" s="32">
        <v>1070.25</v>
      </c>
      <c r="AS1090" s="40">
        <v>162</v>
      </c>
      <c r="AT1090" s="40">
        <v>61</v>
      </c>
      <c r="AU1090" s="40">
        <v>28</v>
      </c>
      <c r="AV1090" s="40">
        <v>43</v>
      </c>
      <c r="AW1090" s="40">
        <v>34</v>
      </c>
      <c r="AX1090" s="9">
        <f t="shared" ref="AX1090:AX1153" si="895">AS1090/AR1090*60</f>
        <v>9.0819901892081276</v>
      </c>
      <c r="AY1090" s="9">
        <f t="shared" ref="AY1090:AY1153" si="896">AT1090/AR1090*60</f>
        <v>3.4197617379117027</v>
      </c>
      <c r="AZ1090" s="9">
        <f t="shared" ref="AZ1090:AZ1153" si="897">AU1090/AR1090*60</f>
        <v>1.5697266993693062</v>
      </c>
      <c r="BA1090" s="9">
        <f t="shared" ref="BA1090:BA1153" si="898">AV1090/AR1090*60</f>
        <v>2.4106517168885775</v>
      </c>
      <c r="BB1090" s="9">
        <f t="shared" ref="BB1090:BB1153" si="899">AW1090/AR1090*60</f>
        <v>1.9060967063770144</v>
      </c>
      <c r="BC1090" s="9">
        <f t="shared" ref="BC1090:BC1153" si="900">AO1090/H1090</f>
        <v>15.56969696969697</v>
      </c>
      <c r="BD1090" s="9">
        <f t="shared" ref="BD1090:BD1153" si="901">AQ1090/H1090</f>
        <v>3.5306060606060607</v>
      </c>
      <c r="BE1090" s="9">
        <f t="shared" ref="BE1090:BE1153" si="902">AP1090/H1090</f>
        <v>0.35878787878787882</v>
      </c>
      <c r="BF1090" s="3">
        <v>39</v>
      </c>
      <c r="BG1090" s="3">
        <v>2</v>
      </c>
      <c r="BH1090" s="3">
        <v>4</v>
      </c>
      <c r="BI1090" s="3">
        <v>45</v>
      </c>
      <c r="BJ1090" s="3">
        <v>36</v>
      </c>
      <c r="BK1090" s="3">
        <v>1</v>
      </c>
      <c r="BL1090" s="3">
        <v>28</v>
      </c>
      <c r="BM1090" s="3">
        <v>65</v>
      </c>
      <c r="BN1090" s="34">
        <f t="shared" si="877"/>
        <v>19.957801997893945</v>
      </c>
      <c r="BO1090" s="34">
        <f t="shared" si="878"/>
        <v>37.295588877166914</v>
      </c>
      <c r="BP1090" s="34">
        <v>7.0483778493005254</v>
      </c>
      <c r="BQ1090" s="34">
        <v>0.42605115040783265</v>
      </c>
      <c r="BR1090" s="34">
        <v>0.16017944979072274</v>
      </c>
      <c r="BS1090" s="34">
        <v>2.2377167125572592</v>
      </c>
      <c r="BT1090" s="34">
        <v>0</v>
      </c>
      <c r="BU1090" s="34">
        <f t="shared" si="879"/>
        <v>9.8723251620563417</v>
      </c>
      <c r="BV1090" s="34">
        <f t="shared" si="880"/>
        <v>18.448633799684824</v>
      </c>
      <c r="BW1090" s="34">
        <v>12.092473883041006</v>
      </c>
      <c r="BX1090" s="34">
        <v>-0.53687454027552572</v>
      </c>
      <c r="BY1090" s="34">
        <v>2.6534923523771758</v>
      </c>
      <c r="BZ1090" s="34">
        <v>-4.1236148593050501</v>
      </c>
      <c r="CA1090" s="34">
        <f t="shared" si="881"/>
        <v>10.085476835837605</v>
      </c>
      <c r="CB1090" s="34">
        <f t="shared" si="882"/>
        <v>18.846955077482093</v>
      </c>
      <c r="CC1090" s="15">
        <v>50</v>
      </c>
      <c r="CD1090" s="7">
        <v>1226633</v>
      </c>
      <c r="CE1090" s="68">
        <f t="shared" ref="CE1090:CE1153" si="903">IF(CD1090&gt;165000, CD1090/H1090*82, 165000)</f>
        <v>1828798.290909091</v>
      </c>
      <c r="CF1090" s="9">
        <v>18.7</v>
      </c>
      <c r="CG1090" s="9">
        <v>28</v>
      </c>
      <c r="CH1090" s="9">
        <v>0.8</v>
      </c>
      <c r="CI1090" s="9">
        <v>1.3</v>
      </c>
      <c r="CJ1090" s="9">
        <f t="shared" si="873"/>
        <v>2.0246593121349776</v>
      </c>
      <c r="CK1090" s="9">
        <v>1.8</v>
      </c>
      <c r="CL1090" s="9">
        <f t="shared" si="874"/>
        <v>2.8033744321868919</v>
      </c>
      <c r="CM1090" s="9">
        <v>3.1</v>
      </c>
      <c r="CN1090" t="s">
        <v>1224</v>
      </c>
      <c r="CO1090" t="s">
        <v>3552</v>
      </c>
      <c r="CP1090" t="s">
        <v>2427</v>
      </c>
      <c r="CQ1090" t="s">
        <v>2400</v>
      </c>
      <c r="CR1090">
        <v>78</v>
      </c>
      <c r="CS1090">
        <v>245</v>
      </c>
      <c r="CT1090">
        <v>25</v>
      </c>
      <c r="CU1090" t="s">
        <v>3402</v>
      </c>
      <c r="CV1090" t="s">
        <v>2382</v>
      </c>
      <c r="CW1090">
        <v>0</v>
      </c>
      <c r="CX1090">
        <v>0</v>
      </c>
      <c r="CY1090">
        <v>0</v>
      </c>
      <c r="CZ1090" s="70"/>
      <c r="DA1090">
        <v>0</v>
      </c>
    </row>
    <row r="1091" spans="1:105" ht="12.75" customHeight="1" x14ac:dyDescent="0.2">
      <c r="A1091" s="44" t="s">
        <v>2372</v>
      </c>
      <c r="B1091" s="43" t="s">
        <v>951</v>
      </c>
      <c r="C1091" s="43" t="s">
        <v>967</v>
      </c>
      <c r="D1091" s="42" t="s">
        <v>967</v>
      </c>
      <c r="E1091" s="42" t="str">
        <f t="shared" si="876"/>
        <v xml:space="preserve">Sutton, Andy </v>
      </c>
      <c r="F1091" s="42" t="s">
        <v>921</v>
      </c>
      <c r="G1091" s="45" t="s">
        <v>2374</v>
      </c>
      <c r="H1091" s="43">
        <v>58</v>
      </c>
      <c r="I1091" s="64">
        <v>1</v>
      </c>
      <c r="J1091" s="64">
        <v>7</v>
      </c>
      <c r="K1091" s="64">
        <v>8</v>
      </c>
      <c r="L1091" s="43">
        <v>-6</v>
      </c>
      <c r="M1091">
        <v>86</v>
      </c>
      <c r="N1091">
        <v>57</v>
      </c>
      <c r="O1091" s="4">
        <f t="shared" si="865"/>
        <v>1.7543859649122806E-2</v>
      </c>
      <c r="Q1091">
        <v>1</v>
      </c>
      <c r="R1091">
        <v>0</v>
      </c>
      <c r="S1091">
        <v>0</v>
      </c>
      <c r="T1091">
        <v>0</v>
      </c>
      <c r="U1091" s="4">
        <f t="shared" si="866"/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6</v>
      </c>
      <c r="AC1091" s="9">
        <f t="shared" si="883"/>
        <v>0</v>
      </c>
      <c r="AD1091" s="9">
        <f t="shared" si="884"/>
        <v>6.1120543293718175</v>
      </c>
      <c r="AE1091" s="9">
        <f t="shared" si="885"/>
        <v>0</v>
      </c>
      <c r="AF1091" s="9">
        <f t="shared" si="886"/>
        <v>0</v>
      </c>
      <c r="AG1091" s="9">
        <f t="shared" si="887"/>
        <v>1.4652312826878853</v>
      </c>
      <c r="AH1091" s="9">
        <f t="shared" si="888"/>
        <v>8.7913876961273125</v>
      </c>
      <c r="AI1091" s="58">
        <f t="shared" si="889"/>
        <v>2.2711084881662225</v>
      </c>
      <c r="AJ1091" s="58">
        <f t="shared" si="890"/>
        <v>1.2224108658743633</v>
      </c>
      <c r="AK1091" s="58">
        <f t="shared" si="891"/>
        <v>0.64771500539762505</v>
      </c>
      <c r="AL1091" s="58">
        <f t="shared" si="892"/>
        <v>2.8572010012413767</v>
      </c>
      <c r="AM1091" s="58">
        <f t="shared" si="893"/>
        <v>0</v>
      </c>
      <c r="AN1091" s="58">
        <f t="shared" si="894"/>
        <v>5.1817200431810004</v>
      </c>
      <c r="AO1091" s="56">
        <v>818.98333333333335</v>
      </c>
      <c r="AP1091" s="56">
        <v>49.083333333333329</v>
      </c>
      <c r="AQ1091" s="56">
        <v>185.26666666666668</v>
      </c>
      <c r="AR1091" s="57">
        <f>SUM(AO1091:AQ1091)</f>
        <v>1053.3333333333335</v>
      </c>
      <c r="AS1091">
        <v>99</v>
      </c>
      <c r="AT1091">
        <v>86</v>
      </c>
      <c r="AU1091">
        <v>30</v>
      </c>
      <c r="AV1091">
        <v>17</v>
      </c>
      <c r="AW1091">
        <v>30</v>
      </c>
      <c r="AX1091" s="9">
        <f t="shared" si="895"/>
        <v>5.6392405063291129</v>
      </c>
      <c r="AY1091" s="9">
        <f t="shared" si="896"/>
        <v>4.8987341772151893</v>
      </c>
      <c r="AZ1091" s="9">
        <f t="shared" si="897"/>
        <v>1.7088607594936707</v>
      </c>
      <c r="BA1091" s="9">
        <f t="shared" si="898"/>
        <v>0.96835443037974678</v>
      </c>
      <c r="BB1091" s="9">
        <f t="shared" si="899"/>
        <v>1.7088607594936707</v>
      </c>
      <c r="BC1091" s="33">
        <f t="shared" si="900"/>
        <v>14.120402298850575</v>
      </c>
      <c r="BD1091" s="33">
        <f t="shared" si="901"/>
        <v>3.1942528735632187</v>
      </c>
      <c r="BE1091" s="33">
        <f t="shared" si="902"/>
        <v>0.84626436781609182</v>
      </c>
      <c r="BF1091" s="42">
        <f>BI1091-BG1091-BH1091</f>
        <v>31</v>
      </c>
      <c r="BG1091" s="43">
        <v>1</v>
      </c>
      <c r="BH1091" s="43">
        <v>2</v>
      </c>
      <c r="BI1091" s="43">
        <v>34</v>
      </c>
      <c r="BJ1091" s="42">
        <f>BM1091-BK1091-BL1091</f>
        <v>39</v>
      </c>
      <c r="BK1091" s="43">
        <v>0</v>
      </c>
      <c r="BL1091" s="43">
        <v>16</v>
      </c>
      <c r="BM1091" s="43">
        <v>55</v>
      </c>
      <c r="BN1091" s="34">
        <f t="shared" si="877"/>
        <v>16.483807971566435</v>
      </c>
      <c r="BO1091" s="34">
        <f t="shared" si="878"/>
        <v>31.298369566265382</v>
      </c>
      <c r="BP1091" s="33">
        <v>1.6098591276334486</v>
      </c>
      <c r="BQ1091" s="33">
        <v>-1.2891529784937912</v>
      </c>
      <c r="BR1091" s="33">
        <v>2.1119382795080637</v>
      </c>
      <c r="BS1091" s="33">
        <v>-0.48242557687130799</v>
      </c>
      <c r="BT1091" s="33">
        <v>0</v>
      </c>
      <c r="BU1091" s="9">
        <f t="shared" si="879"/>
        <v>1.9502188517764132</v>
      </c>
      <c r="BV1091" s="34">
        <f t="shared" si="880"/>
        <v>3.7029471869172399</v>
      </c>
      <c r="BW1091" s="33">
        <v>13.439693615355974</v>
      </c>
      <c r="BX1091" s="33">
        <v>1.6581635793623322</v>
      </c>
      <c r="BY1091" s="33">
        <v>12.469185898812762</v>
      </c>
      <c r="BZ1091" s="33">
        <v>-13.033453973741047</v>
      </c>
      <c r="CA1091" s="9">
        <f t="shared" si="881"/>
        <v>14.533589119790022</v>
      </c>
      <c r="CB1091" s="34">
        <f t="shared" si="882"/>
        <v>27.59542237934814</v>
      </c>
      <c r="CC1091" s="47">
        <v>34.530746000000001</v>
      </c>
      <c r="CD1091">
        <v>225321</v>
      </c>
      <c r="CE1091" s="68">
        <f t="shared" si="903"/>
        <v>318557.27586206899</v>
      </c>
      <c r="CF1091" s="62">
        <v>18.399999999999999</v>
      </c>
      <c r="CG1091" s="62">
        <v>25.1</v>
      </c>
      <c r="CH1091" s="62">
        <v>-3</v>
      </c>
      <c r="CI1091" s="62">
        <v>-1.1000000000000001</v>
      </c>
      <c r="CJ1091" s="63">
        <f t="shared" si="873"/>
        <v>-1.7084945832955825</v>
      </c>
      <c r="CK1091" s="62">
        <v>1.3</v>
      </c>
      <c r="CL1091" s="63">
        <f t="shared" si="874"/>
        <v>2.0191299620765975</v>
      </c>
      <c r="CM1091" s="62">
        <v>0.2</v>
      </c>
      <c r="CN1091" t="s">
        <v>1690</v>
      </c>
      <c r="CO1091" t="s">
        <v>3552</v>
      </c>
      <c r="CP1091" t="s">
        <v>2427</v>
      </c>
      <c r="CQ1091" t="s">
        <v>2400</v>
      </c>
      <c r="CR1091">
        <v>78</v>
      </c>
      <c r="CS1091">
        <v>245</v>
      </c>
      <c r="CT1091">
        <v>25</v>
      </c>
      <c r="CU1091" t="s">
        <v>3402</v>
      </c>
      <c r="CZ1091" s="72">
        <v>3000000</v>
      </c>
      <c r="DA1091">
        <v>0</v>
      </c>
    </row>
    <row r="1092" spans="1:105" ht="12.75" customHeight="1" x14ac:dyDescent="0.2">
      <c r="A1092" s="38" t="s">
        <v>2452</v>
      </c>
      <c r="B1092" t="s">
        <v>952</v>
      </c>
      <c r="C1092" t="s">
        <v>967</v>
      </c>
      <c r="D1092" s="82" t="s">
        <v>967</v>
      </c>
      <c r="E1092" t="str">
        <f t="shared" si="876"/>
        <v xml:space="preserve">Walter, Ben </v>
      </c>
      <c r="F1092" t="s">
        <v>2328</v>
      </c>
      <c r="G1092" t="s">
        <v>1537</v>
      </c>
      <c r="H1092">
        <v>4</v>
      </c>
      <c r="I1092">
        <v>0</v>
      </c>
      <c r="J1092">
        <v>0</v>
      </c>
      <c r="K1092">
        <f>I1092+J1092</f>
        <v>0</v>
      </c>
      <c r="L1092">
        <v>0</v>
      </c>
      <c r="M1092">
        <v>0</v>
      </c>
      <c r="N1092">
        <v>0</v>
      </c>
      <c r="O1092" s="4">
        <f t="shared" si="865"/>
        <v>0</v>
      </c>
      <c r="P1092">
        <v>42</v>
      </c>
      <c r="Q1092">
        <v>0</v>
      </c>
      <c r="R1092">
        <v>0</v>
      </c>
      <c r="S1092">
        <v>10</v>
      </c>
      <c r="T1092">
        <v>14</v>
      </c>
      <c r="U1092" s="4">
        <f t="shared" si="866"/>
        <v>0.41666666666666669</v>
      </c>
      <c r="V1092" s="40">
        <v>8.9</v>
      </c>
      <c r="W1092">
        <v>0</v>
      </c>
      <c r="X1092">
        <v>0</v>
      </c>
      <c r="Y1092">
        <v>0</v>
      </c>
      <c r="Z1092">
        <v>0</v>
      </c>
      <c r="AA1092">
        <f>I1092-W1092-Y1092</f>
        <v>0</v>
      </c>
      <c r="AB1092">
        <f>J1092-X1092-Z1092</f>
        <v>0</v>
      </c>
      <c r="AC1092" s="9">
        <f t="shared" si="883"/>
        <v>0</v>
      </c>
      <c r="AD1092" s="9">
        <f t="shared" si="884"/>
        <v>0</v>
      </c>
      <c r="AE1092" s="9">
        <f t="shared" si="885"/>
        <v>0</v>
      </c>
      <c r="AF1092" s="9">
        <f t="shared" si="886"/>
        <v>0</v>
      </c>
      <c r="AG1092" s="9">
        <f t="shared" si="887"/>
        <v>0</v>
      </c>
      <c r="AH1092" s="9">
        <f t="shared" si="888"/>
        <v>0</v>
      </c>
      <c r="AI1092" s="6">
        <f t="shared" si="889"/>
        <v>0</v>
      </c>
      <c r="AJ1092" s="6">
        <f t="shared" si="890"/>
        <v>0</v>
      </c>
      <c r="AK1092" s="6">
        <f t="shared" si="891"/>
        <v>0</v>
      </c>
      <c r="AL1092" s="6">
        <f t="shared" si="892"/>
        <v>0</v>
      </c>
      <c r="AM1092" s="6">
        <f t="shared" si="893"/>
        <v>0</v>
      </c>
      <c r="AN1092" s="6">
        <f t="shared" si="894"/>
        <v>0</v>
      </c>
      <c r="AO1092" s="32">
        <v>23.4</v>
      </c>
      <c r="AP1092" s="32">
        <v>0.1</v>
      </c>
      <c r="AQ1092" s="32">
        <v>1.2</v>
      </c>
      <c r="AR1092" s="32">
        <v>24.7</v>
      </c>
      <c r="AS1092" s="40">
        <v>0</v>
      </c>
      <c r="AT1092" s="40">
        <v>1</v>
      </c>
      <c r="AU1092" s="40">
        <v>0</v>
      </c>
      <c r="AV1092" s="40">
        <v>0</v>
      </c>
      <c r="AW1092" s="40">
        <v>1</v>
      </c>
      <c r="AX1092" s="9">
        <f t="shared" si="895"/>
        <v>0</v>
      </c>
      <c r="AY1092" s="9">
        <f t="shared" si="896"/>
        <v>2.42914979757085</v>
      </c>
      <c r="AZ1092" s="9">
        <f t="shared" si="897"/>
        <v>0</v>
      </c>
      <c r="BA1092" s="9">
        <f t="shared" si="898"/>
        <v>0</v>
      </c>
      <c r="BB1092" s="9">
        <f t="shared" si="899"/>
        <v>2.42914979757085</v>
      </c>
      <c r="BC1092" s="9">
        <f t="shared" si="900"/>
        <v>5.85</v>
      </c>
      <c r="BD1092" s="9">
        <f t="shared" si="901"/>
        <v>0.3</v>
      </c>
      <c r="BE1092" s="9">
        <f t="shared" si="902"/>
        <v>2.5000000000000001E-2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4">
        <f t="shared" si="877"/>
        <v>0.30618096477797918</v>
      </c>
      <c r="BO1092" s="34">
        <f t="shared" si="878"/>
        <v>24.791980953682526</v>
      </c>
      <c r="BP1092" s="34">
        <v>-0.67471541168213733</v>
      </c>
      <c r="BQ1092" s="34">
        <v>-5.9233148306299561E-3</v>
      </c>
      <c r="BR1092" s="34">
        <v>6.2198996965057325E-3</v>
      </c>
      <c r="BS1092" s="34">
        <v>-1.6344343486554353E-2</v>
      </c>
      <c r="BT1092" s="34">
        <v>0</v>
      </c>
      <c r="BU1092" s="34">
        <f t="shared" si="879"/>
        <v>-0.69076317030281587</v>
      </c>
      <c r="BV1092" s="34">
        <f t="shared" si="880"/>
        <v>-55.932240510349466</v>
      </c>
      <c r="BW1092" s="34">
        <v>0.55098692541143535</v>
      </c>
      <c r="BX1092" s="34">
        <v>3.9333362689332707E-4</v>
      </c>
      <c r="BY1092" s="34">
        <v>0.13616070496329452</v>
      </c>
      <c r="BZ1092" s="34">
        <v>0.30940317107917187</v>
      </c>
      <c r="CA1092" s="34">
        <f t="shared" si="881"/>
        <v>0.99694413508079505</v>
      </c>
      <c r="CB1092" s="34">
        <f t="shared" si="882"/>
        <v>80.724221464031999</v>
      </c>
      <c r="CE1092" s="68">
        <f t="shared" si="903"/>
        <v>165000</v>
      </c>
      <c r="CF1092" s="9">
        <v>0.3</v>
      </c>
      <c r="CG1092" s="9">
        <v>0.3</v>
      </c>
      <c r="CH1092" s="9">
        <v>0</v>
      </c>
      <c r="CI1092" s="9">
        <v>-0.2</v>
      </c>
      <c r="CJ1092" s="9">
        <f t="shared" si="873"/>
        <v>-15.384615384615385</v>
      </c>
      <c r="CK1092" s="9">
        <v>0</v>
      </c>
      <c r="CL1092" s="9">
        <f t="shared" si="874"/>
        <v>0</v>
      </c>
      <c r="CM1092" s="9">
        <v>-0.2</v>
      </c>
      <c r="CN1092" t="s">
        <v>2781</v>
      </c>
      <c r="CO1092" t="s">
        <v>2782</v>
      </c>
      <c r="CQ1092" t="s">
        <v>2400</v>
      </c>
      <c r="CR1092">
        <v>73</v>
      </c>
      <c r="CS1092">
        <v>195</v>
      </c>
      <c r="CU1092" t="s">
        <v>3402</v>
      </c>
      <c r="CV1092" t="s">
        <v>3090</v>
      </c>
      <c r="CW1092">
        <v>0</v>
      </c>
      <c r="CX1092">
        <v>0</v>
      </c>
      <c r="CY1092">
        <v>0</v>
      </c>
      <c r="CZ1092" s="70"/>
      <c r="DA1092">
        <v>0</v>
      </c>
    </row>
    <row r="1093" spans="1:105" ht="12.75" customHeight="1" x14ac:dyDescent="0.2">
      <c r="A1093" s="44" t="s">
        <v>2372</v>
      </c>
      <c r="B1093" s="43" t="s">
        <v>952</v>
      </c>
      <c r="C1093" s="43" t="s">
        <v>967</v>
      </c>
      <c r="D1093" s="82" t="s">
        <v>967</v>
      </c>
      <c r="E1093" s="42" t="str">
        <f t="shared" si="876"/>
        <v xml:space="preserve">Walter, Ben </v>
      </c>
      <c r="F1093" s="42" t="s">
        <v>2328</v>
      </c>
      <c r="G1093" s="45" t="s">
        <v>2373</v>
      </c>
      <c r="H1093" s="43">
        <v>8</v>
      </c>
      <c r="I1093" s="64">
        <v>1</v>
      </c>
      <c r="J1093" s="64">
        <v>0</v>
      </c>
      <c r="K1093" s="64">
        <v>1</v>
      </c>
      <c r="L1093" s="43">
        <v>-1</v>
      </c>
      <c r="M1093">
        <v>0</v>
      </c>
      <c r="N1093">
        <v>6</v>
      </c>
      <c r="O1093" s="4">
        <f t="shared" si="865"/>
        <v>0.16666666666666666</v>
      </c>
      <c r="Q1093">
        <v>0</v>
      </c>
      <c r="R1093">
        <v>0</v>
      </c>
      <c r="S1093">
        <v>10</v>
      </c>
      <c r="T1093">
        <v>23</v>
      </c>
      <c r="U1093" s="4">
        <f t="shared" si="866"/>
        <v>0.30303030303030304</v>
      </c>
      <c r="V1093">
        <v>7.8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 s="9">
        <f t="shared" si="883"/>
        <v>3000</v>
      </c>
      <c r="AD1093" s="9">
        <f t="shared" si="884"/>
        <v>0</v>
      </c>
      <c r="AE1093" s="9">
        <f t="shared" si="885"/>
        <v>0</v>
      </c>
      <c r="AF1093" s="9">
        <f t="shared" si="886"/>
        <v>0</v>
      </c>
      <c r="AG1093" s="9">
        <f t="shared" si="887"/>
        <v>0</v>
      </c>
      <c r="AH1093" s="9">
        <f t="shared" si="888"/>
        <v>0</v>
      </c>
      <c r="AI1093" s="58">
        <f t="shared" si="889"/>
        <v>0</v>
      </c>
      <c r="AJ1093" s="58">
        <f t="shared" si="890"/>
        <v>600</v>
      </c>
      <c r="AK1093" s="58">
        <f t="shared" si="891"/>
        <v>0</v>
      </c>
      <c r="AL1093" s="58">
        <f t="shared" si="892"/>
        <v>1.3274336283185841</v>
      </c>
      <c r="AM1093" s="58">
        <f t="shared" si="893"/>
        <v>0</v>
      </c>
      <c r="AN1093" s="58">
        <f t="shared" si="894"/>
        <v>0</v>
      </c>
      <c r="AO1093" s="56">
        <v>45.2</v>
      </c>
      <c r="AP1093" s="56">
        <v>0.1</v>
      </c>
      <c r="AQ1093" s="56">
        <v>3.3666666666666667</v>
      </c>
      <c r="AR1093" s="57">
        <f>SUM(AO1093:AQ1093)</f>
        <v>48.666666666666671</v>
      </c>
      <c r="AS1093">
        <v>2</v>
      </c>
      <c r="AT1093">
        <v>2</v>
      </c>
      <c r="AU1093">
        <v>2</v>
      </c>
      <c r="AV1093">
        <v>2</v>
      </c>
      <c r="AW1093">
        <v>1</v>
      </c>
      <c r="AX1093" s="9">
        <f t="shared" si="895"/>
        <v>2.4657534246575343</v>
      </c>
      <c r="AY1093" s="9">
        <f t="shared" si="896"/>
        <v>2.4657534246575343</v>
      </c>
      <c r="AZ1093" s="9">
        <f t="shared" si="897"/>
        <v>2.4657534246575343</v>
      </c>
      <c r="BA1093" s="9">
        <f t="shared" si="898"/>
        <v>2.4657534246575343</v>
      </c>
      <c r="BB1093" s="9">
        <f t="shared" si="899"/>
        <v>1.2328767123287672</v>
      </c>
      <c r="BC1093" s="33">
        <f t="shared" si="900"/>
        <v>5.65</v>
      </c>
      <c r="BD1093" s="33">
        <f t="shared" si="901"/>
        <v>0.42083333333333334</v>
      </c>
      <c r="BE1093" s="33">
        <f t="shared" si="902"/>
        <v>1.2500000000000001E-2</v>
      </c>
      <c r="BF1093" s="42">
        <f>BI1093-BG1093-BH1093</f>
        <v>0</v>
      </c>
      <c r="BG1093" s="43">
        <v>1</v>
      </c>
      <c r="BH1093" s="43">
        <v>0</v>
      </c>
      <c r="BI1093" s="43">
        <v>1</v>
      </c>
      <c r="BJ1093" s="42">
        <f>BM1093-BK1093-BL1093</f>
        <v>1</v>
      </c>
      <c r="BK1093" s="43">
        <v>0</v>
      </c>
      <c r="BL1093" s="43">
        <v>0</v>
      </c>
      <c r="BM1093" s="43">
        <v>1</v>
      </c>
      <c r="BN1093" s="34">
        <f t="shared" si="877"/>
        <v>2.4319483627875567</v>
      </c>
      <c r="BO1093" s="34">
        <f t="shared" si="878"/>
        <v>99.943083402228353</v>
      </c>
      <c r="BP1093" s="33">
        <v>-1.2575067019400112</v>
      </c>
      <c r="BQ1093" s="33">
        <v>2.3060848796973836</v>
      </c>
      <c r="BR1093" s="33">
        <v>-0.4104411875930799</v>
      </c>
      <c r="BS1093" s="33">
        <v>-4.6121367186609391E-2</v>
      </c>
      <c r="BT1093" s="33">
        <v>0</v>
      </c>
      <c r="BU1093" s="9">
        <f t="shared" si="879"/>
        <v>0.59201562297768306</v>
      </c>
      <c r="BV1093" s="34">
        <f t="shared" si="880"/>
        <v>24.329409163466423</v>
      </c>
      <c r="BW1093" s="33">
        <v>0.76251156264082698</v>
      </c>
      <c r="BX1093" s="33">
        <v>4.6107949307731008E-4</v>
      </c>
      <c r="BY1093" s="33">
        <v>0.42804852394994802</v>
      </c>
      <c r="BZ1093" s="33">
        <v>0.64891157372602104</v>
      </c>
      <c r="CA1093" s="9">
        <f t="shared" si="881"/>
        <v>1.8399327398098735</v>
      </c>
      <c r="CB1093" s="34">
        <f t="shared" si="882"/>
        <v>75.613674238761917</v>
      </c>
      <c r="CE1093" s="68">
        <f t="shared" si="903"/>
        <v>165000</v>
      </c>
      <c r="CF1093" s="62">
        <v>1.1000000000000001</v>
      </c>
      <c r="CG1093" s="62">
        <v>0.8</v>
      </c>
      <c r="CH1093" s="62">
        <v>-0.6</v>
      </c>
      <c r="CI1093" s="62">
        <v>0</v>
      </c>
      <c r="CJ1093" s="63">
        <f t="shared" si="873"/>
        <v>0</v>
      </c>
      <c r="CK1093" s="62">
        <v>-0.1</v>
      </c>
      <c r="CL1093" s="63">
        <f t="shared" si="874"/>
        <v>-3.836317135549872</v>
      </c>
      <c r="CM1093" s="62">
        <v>-0.1</v>
      </c>
      <c r="CN1093" t="s">
        <v>1709</v>
      </c>
      <c r="CO1093" t="s">
        <v>2782</v>
      </c>
      <c r="CQ1093" t="s">
        <v>2400</v>
      </c>
      <c r="CR1093">
        <v>73</v>
      </c>
      <c r="CS1093">
        <v>195</v>
      </c>
      <c r="CT1093">
        <v>29</v>
      </c>
      <c r="CU1093" t="s">
        <v>3402</v>
      </c>
      <c r="CV1093" t="s">
        <v>3090</v>
      </c>
      <c r="CZ1093" s="72">
        <v>566666.66666666663</v>
      </c>
      <c r="DA1093">
        <v>0</v>
      </c>
    </row>
    <row r="1094" spans="1:105" ht="12.75" customHeight="1" x14ac:dyDescent="0.2">
      <c r="A1094" s="75" t="s">
        <v>2452</v>
      </c>
      <c r="B1094" s="19" t="s">
        <v>974</v>
      </c>
      <c r="C1094" s="19" t="s">
        <v>967</v>
      </c>
      <c r="D1094" s="19" t="s">
        <v>967</v>
      </c>
      <c r="E1094" s="19" t="str">
        <f t="shared" si="876"/>
        <v xml:space="preserve">Guerin, Bill </v>
      </c>
      <c r="F1094" s="19" t="s">
        <v>1534</v>
      </c>
      <c r="G1094" s="19" t="s">
        <v>1528</v>
      </c>
      <c r="H1094" s="19">
        <v>61</v>
      </c>
      <c r="I1094" s="19">
        <v>28</v>
      </c>
      <c r="J1094" s="19">
        <v>19</v>
      </c>
      <c r="K1094" s="19">
        <f>I1094+J1094</f>
        <v>47</v>
      </c>
      <c r="L1094" s="19">
        <v>8</v>
      </c>
      <c r="M1094" s="19">
        <v>52</v>
      </c>
      <c r="N1094" s="19">
        <v>189</v>
      </c>
      <c r="O1094" s="20">
        <f t="shared" si="865"/>
        <v>0.14814814814814814</v>
      </c>
      <c r="P1094" s="19">
        <v>1369</v>
      </c>
      <c r="Q1094" s="19">
        <v>6</v>
      </c>
      <c r="R1094" s="19">
        <v>0</v>
      </c>
      <c r="S1094" s="19">
        <v>5</v>
      </c>
      <c r="T1094" s="19">
        <v>5</v>
      </c>
      <c r="U1094" s="20">
        <f t="shared" si="866"/>
        <v>0.5</v>
      </c>
      <c r="V1094" s="19"/>
      <c r="W1094" s="19">
        <v>7</v>
      </c>
      <c r="X1094" s="19">
        <v>7</v>
      </c>
      <c r="Y1094" s="19">
        <v>0</v>
      </c>
      <c r="Z1094" s="19">
        <v>0</v>
      </c>
      <c r="AA1094" s="19">
        <f>I1094-W1094-Y1094</f>
        <v>21</v>
      </c>
      <c r="AB1094" s="19">
        <f>J1094-X1094-Z1094</f>
        <v>12</v>
      </c>
      <c r="AC1094" s="24">
        <f t="shared" si="883"/>
        <v>8.5054678007290399</v>
      </c>
      <c r="AD1094" s="24">
        <f t="shared" si="884"/>
        <v>8.5054678007290399</v>
      </c>
      <c r="AE1094" s="24">
        <f t="shared" si="885"/>
        <v>0</v>
      </c>
      <c r="AF1094" s="24">
        <f t="shared" si="886"/>
        <v>0</v>
      </c>
      <c r="AG1094" s="24">
        <f t="shared" si="887"/>
        <v>31.251291802736553</v>
      </c>
      <c r="AH1094" s="24">
        <f t="shared" si="888"/>
        <v>17.857881030135172</v>
      </c>
      <c r="AI1094" s="21">
        <f t="shared" si="889"/>
        <v>2.8274978297714028</v>
      </c>
      <c r="AJ1094" s="21">
        <f t="shared" si="890"/>
        <v>5.1032806804374236</v>
      </c>
      <c r="AK1094" s="21">
        <f t="shared" si="891"/>
        <v>0</v>
      </c>
      <c r="AL1094" s="21">
        <f t="shared" si="892"/>
        <v>1.7113802653879542</v>
      </c>
      <c r="AM1094" s="21">
        <f t="shared" si="893"/>
        <v>0.9720534629404618</v>
      </c>
      <c r="AN1094" s="21">
        <f t="shared" si="894"/>
        <v>6.101694915254237</v>
      </c>
      <c r="AO1094" s="36">
        <v>806.36666666666667</v>
      </c>
      <c r="AP1094" s="36">
        <v>246.9</v>
      </c>
      <c r="AQ1094" s="36">
        <v>9.8333333333333339</v>
      </c>
      <c r="AR1094" s="36">
        <v>1063.0999999999999</v>
      </c>
      <c r="AS1094" s="19"/>
      <c r="AT1094" s="19"/>
      <c r="AU1094" s="19"/>
      <c r="AV1094" s="19"/>
      <c r="AW1094" s="19"/>
      <c r="AX1094" s="24">
        <f t="shared" si="895"/>
        <v>0</v>
      </c>
      <c r="AY1094" s="24">
        <f t="shared" si="896"/>
        <v>0</v>
      </c>
      <c r="AZ1094" s="24">
        <f t="shared" si="897"/>
        <v>0</v>
      </c>
      <c r="BA1094" s="24">
        <f t="shared" si="898"/>
        <v>0</v>
      </c>
      <c r="BB1094" s="24">
        <f t="shared" si="899"/>
        <v>0</v>
      </c>
      <c r="BC1094" s="24">
        <f t="shared" si="900"/>
        <v>13.21912568306011</v>
      </c>
      <c r="BD1094" s="24">
        <f t="shared" si="901"/>
        <v>0.16120218579234974</v>
      </c>
      <c r="BE1094" s="24">
        <f t="shared" si="902"/>
        <v>4.0475409836065577</v>
      </c>
      <c r="BF1094" s="30">
        <v>38</v>
      </c>
      <c r="BG1094" s="30">
        <v>21</v>
      </c>
      <c r="BH1094" s="30">
        <v>0</v>
      </c>
      <c r="BI1094" s="30">
        <v>59</v>
      </c>
      <c r="BJ1094" s="30">
        <v>23</v>
      </c>
      <c r="BK1094" s="30">
        <v>4</v>
      </c>
      <c r="BL1094" s="30">
        <v>1</v>
      </c>
      <c r="BM1094" s="30">
        <v>28</v>
      </c>
      <c r="BN1094" s="35">
        <f t="shared" si="877"/>
        <v>57.455352372350632</v>
      </c>
      <c r="BO1094" s="35">
        <f t="shared" si="878"/>
        <v>108.09021234568834</v>
      </c>
      <c r="BP1094" s="35">
        <v>35.815175321808013</v>
      </c>
      <c r="BQ1094" s="35">
        <v>7.706073389848588</v>
      </c>
      <c r="BR1094" s="35">
        <v>-0.2910482722728554</v>
      </c>
      <c r="BS1094" s="35">
        <v>-0.13110206210708908</v>
      </c>
      <c r="BT1094" s="35">
        <v>3.5116361293973397</v>
      </c>
      <c r="BU1094" s="35">
        <f t="shared" si="879"/>
        <v>46.610734506674</v>
      </c>
      <c r="BV1094" s="35">
        <f t="shared" si="880"/>
        <v>87.688335070405429</v>
      </c>
      <c r="BW1094" s="35">
        <v>8.9441425344049108</v>
      </c>
      <c r="BX1094" s="35">
        <v>-0.34579822222198631</v>
      </c>
      <c r="BY1094" s="35">
        <v>0.4235557276439238</v>
      </c>
      <c r="BZ1094" s="35">
        <v>1.8227178258497869</v>
      </c>
      <c r="CA1094" s="35">
        <f t="shared" si="881"/>
        <v>10.844617865676636</v>
      </c>
      <c r="CB1094" s="35">
        <f t="shared" si="882"/>
        <v>20.401877275282921</v>
      </c>
      <c r="CC1094" s="22">
        <v>56</v>
      </c>
      <c r="CD1094" s="23">
        <v>3204280</v>
      </c>
      <c r="CE1094" s="76">
        <f t="shared" si="903"/>
        <v>4307392.7868852457</v>
      </c>
      <c r="CF1094" s="24">
        <v>24.8</v>
      </c>
      <c r="CG1094" s="24">
        <v>17.600000000000001</v>
      </c>
      <c r="CH1094" s="24">
        <v>12.8</v>
      </c>
      <c r="CI1094" s="24">
        <v>7.3</v>
      </c>
      <c r="CJ1094" s="24">
        <f t="shared" si="873"/>
        <v>11.062002778128551</v>
      </c>
      <c r="CK1094" s="24">
        <v>3.4</v>
      </c>
      <c r="CL1094" s="24">
        <f t="shared" si="874"/>
        <v>5.1521656774845308</v>
      </c>
      <c r="CM1094" s="24">
        <v>10.7</v>
      </c>
      <c r="CN1094" s="19"/>
      <c r="CO1094" s="19"/>
      <c r="CP1094" s="19"/>
      <c r="CQ1094" s="19"/>
      <c r="CR1094" s="19"/>
      <c r="CS1094" s="19"/>
      <c r="CT1094" s="19"/>
      <c r="CU1094" s="19"/>
      <c r="CV1094" s="19"/>
      <c r="CW1094" s="19"/>
      <c r="CX1094" s="19"/>
      <c r="CY1094" s="19"/>
      <c r="CZ1094" s="77"/>
      <c r="DA1094" s="19">
        <v>1</v>
      </c>
    </row>
    <row r="1095" spans="1:105" ht="12.75" customHeight="1" x14ac:dyDescent="0.2">
      <c r="A1095" s="75" t="s">
        <v>2452</v>
      </c>
      <c r="B1095" s="19" t="s">
        <v>973</v>
      </c>
      <c r="C1095" s="19" t="s">
        <v>967</v>
      </c>
      <c r="D1095" s="19" t="s">
        <v>967</v>
      </c>
      <c r="E1095" s="19" t="str">
        <f t="shared" si="876"/>
        <v xml:space="preserve">Guerin, Bill </v>
      </c>
      <c r="F1095" s="19" t="s">
        <v>1534</v>
      </c>
      <c r="G1095" s="19" t="s">
        <v>1528</v>
      </c>
      <c r="H1095" s="19">
        <v>16</v>
      </c>
      <c r="I1095" s="19">
        <v>8</v>
      </c>
      <c r="J1095" s="19">
        <v>1</v>
      </c>
      <c r="K1095" s="19">
        <f>I1095+J1095</f>
        <v>9</v>
      </c>
      <c r="L1095" s="19">
        <v>2</v>
      </c>
      <c r="M1095" s="19">
        <v>14</v>
      </c>
      <c r="N1095" s="19">
        <v>36</v>
      </c>
      <c r="O1095" s="20">
        <f t="shared" si="865"/>
        <v>0.22222222222222221</v>
      </c>
      <c r="P1095" s="19">
        <v>323</v>
      </c>
      <c r="Q1095" s="19">
        <v>1</v>
      </c>
      <c r="R1095" s="19">
        <v>0</v>
      </c>
      <c r="S1095" s="19">
        <v>1</v>
      </c>
      <c r="T1095" s="19">
        <v>1</v>
      </c>
      <c r="U1095" s="20">
        <f t="shared" si="866"/>
        <v>0.5</v>
      </c>
      <c r="V1095" s="19">
        <v>0.2</v>
      </c>
      <c r="W1095" s="19">
        <v>2</v>
      </c>
      <c r="X1095" s="19">
        <v>0</v>
      </c>
      <c r="Y1095" s="19">
        <v>0</v>
      </c>
      <c r="Z1095" s="19">
        <v>0</v>
      </c>
      <c r="AA1095" s="19">
        <f>I1095-W1095-Y1095</f>
        <v>6</v>
      </c>
      <c r="AB1095" s="19">
        <f>J1095-X1095-Z1095</f>
        <v>1</v>
      </c>
      <c r="AC1095" s="24">
        <f t="shared" si="883"/>
        <v>13.318534961154274</v>
      </c>
      <c r="AD1095" s="24">
        <f t="shared" si="884"/>
        <v>0</v>
      </c>
      <c r="AE1095" s="24">
        <f t="shared" si="885"/>
        <v>0</v>
      </c>
      <c r="AF1095" s="24">
        <f t="shared" si="886"/>
        <v>0</v>
      </c>
      <c r="AG1095" s="24">
        <f t="shared" si="887"/>
        <v>36.135508155583437</v>
      </c>
      <c r="AH1095" s="24">
        <f t="shared" si="888"/>
        <v>6.0225846925972393</v>
      </c>
      <c r="AI1095" s="21">
        <f t="shared" si="889"/>
        <v>2.4090338770388957</v>
      </c>
      <c r="AJ1095" s="21">
        <f t="shared" si="890"/>
        <v>6.659267480577137</v>
      </c>
      <c r="AK1095" s="21">
        <f t="shared" si="891"/>
        <v>0</v>
      </c>
      <c r="AL1095" s="21">
        <f t="shared" si="892"/>
        <v>1.8067754077791718</v>
      </c>
      <c r="AM1095" s="21">
        <f t="shared" si="893"/>
        <v>0</v>
      </c>
      <c r="AN1095" s="21">
        <f t="shared" si="894"/>
        <v>0</v>
      </c>
      <c r="AO1095" s="36">
        <v>199.25</v>
      </c>
      <c r="AP1095" s="36">
        <v>45.05</v>
      </c>
      <c r="AQ1095" s="36">
        <v>1.5</v>
      </c>
      <c r="AR1095" s="36">
        <v>245.8</v>
      </c>
      <c r="AS1095" s="19">
        <v>69</v>
      </c>
      <c r="AT1095" s="19">
        <v>14</v>
      </c>
      <c r="AU1095" s="19">
        <v>97</v>
      </c>
      <c r="AV1095" s="19">
        <v>52</v>
      </c>
      <c r="AW1095" s="19">
        <v>25</v>
      </c>
      <c r="AX1095" s="24">
        <f t="shared" si="895"/>
        <v>16.842961757526442</v>
      </c>
      <c r="AY1095" s="24">
        <f t="shared" si="896"/>
        <v>3.4174125305126117</v>
      </c>
      <c r="AZ1095" s="24">
        <f t="shared" si="897"/>
        <v>23.677786818551667</v>
      </c>
      <c r="BA1095" s="24">
        <f t="shared" si="898"/>
        <v>12.693246541903987</v>
      </c>
      <c r="BB1095" s="24">
        <f t="shared" si="899"/>
        <v>6.1025223759153775</v>
      </c>
      <c r="BC1095" s="24">
        <f t="shared" si="900"/>
        <v>12.453125</v>
      </c>
      <c r="BD1095" s="24">
        <f t="shared" si="901"/>
        <v>9.375E-2</v>
      </c>
      <c r="BE1095" s="24">
        <f t="shared" si="902"/>
        <v>2.8156249999999998</v>
      </c>
      <c r="BF1095" s="30">
        <v>8</v>
      </c>
      <c r="BG1095" s="30">
        <v>5</v>
      </c>
      <c r="BH1095" s="30">
        <v>0</v>
      </c>
      <c r="BI1095" s="30">
        <v>13</v>
      </c>
      <c r="BJ1095" s="30">
        <v>6</v>
      </c>
      <c r="BK1095" s="30">
        <v>0</v>
      </c>
      <c r="BL1095" s="30">
        <v>0</v>
      </c>
      <c r="BM1095" s="30">
        <v>6</v>
      </c>
      <c r="BN1095" s="35">
        <f t="shared" si="877"/>
        <v>10.406872261055586</v>
      </c>
      <c r="BO1095" s="35">
        <f t="shared" si="878"/>
        <v>84.677561115179699</v>
      </c>
      <c r="BP1095" s="35">
        <v>7.817780362518147</v>
      </c>
      <c r="BQ1095" s="35">
        <v>1.2894778915651326</v>
      </c>
      <c r="BR1095" s="35">
        <v>4.5455199124900057E-2</v>
      </c>
      <c r="BS1095" s="35">
        <v>-2.2782759186059275E-2</v>
      </c>
      <c r="BT1095" s="35">
        <v>0</v>
      </c>
      <c r="BU1095" s="35">
        <f t="shared" si="879"/>
        <v>9.1299306940221214</v>
      </c>
      <c r="BV1095" s="35">
        <f t="shared" si="880"/>
        <v>74.287475134435482</v>
      </c>
      <c r="BW1095" s="35">
        <v>2.6260134155585386</v>
      </c>
      <c r="BX1095" s="35">
        <v>0.1494366456265333</v>
      </c>
      <c r="BY1095" s="35">
        <v>0.17611306356468964</v>
      </c>
      <c r="BZ1095" s="35">
        <v>-1.6746215577162962</v>
      </c>
      <c r="CA1095" s="35">
        <f t="shared" si="881"/>
        <v>1.2769415670334652</v>
      </c>
      <c r="CB1095" s="35">
        <f t="shared" si="882"/>
        <v>10.390085980744225</v>
      </c>
      <c r="CC1095" s="22"/>
      <c r="CD1095" s="19"/>
      <c r="CE1095" s="76">
        <f t="shared" si="903"/>
        <v>165000</v>
      </c>
      <c r="CF1095" s="24">
        <v>4.8</v>
      </c>
      <c r="CG1095" s="24">
        <v>4</v>
      </c>
      <c r="CH1095" s="24">
        <v>1.5</v>
      </c>
      <c r="CI1095" s="24">
        <v>1.7</v>
      </c>
      <c r="CJ1095" s="24">
        <f t="shared" si="873"/>
        <v>11.629895672994698</v>
      </c>
      <c r="CK1095" s="24">
        <v>0.8</v>
      </c>
      <c r="CL1095" s="24">
        <f t="shared" si="874"/>
        <v>5.4728920814092703</v>
      </c>
      <c r="CM1095" s="24">
        <v>2.4</v>
      </c>
      <c r="CN1095" s="19" t="s">
        <v>2439</v>
      </c>
      <c r="CO1095" s="19" t="s">
        <v>2440</v>
      </c>
      <c r="CP1095" s="19" t="s">
        <v>2441</v>
      </c>
      <c r="CQ1095" s="19" t="s">
        <v>2414</v>
      </c>
      <c r="CR1095" s="19">
        <v>74</v>
      </c>
      <c r="CS1095" s="19">
        <v>220</v>
      </c>
      <c r="CT1095" s="19">
        <v>13</v>
      </c>
      <c r="CU1095" s="19" t="s">
        <v>3401</v>
      </c>
      <c r="CV1095" s="19" t="s">
        <v>2382</v>
      </c>
      <c r="CW1095" s="19">
        <v>2</v>
      </c>
      <c r="CX1095" s="19">
        <v>1</v>
      </c>
      <c r="CY1095" s="19">
        <v>1</v>
      </c>
      <c r="CZ1095" s="77"/>
      <c r="DA1095" s="19">
        <v>1</v>
      </c>
    </row>
    <row r="1096" spans="1:105" ht="12.75" customHeight="1" x14ac:dyDescent="0.2">
      <c r="A1096" s="25" t="s">
        <v>2452</v>
      </c>
      <c r="B1096" s="10" t="s">
        <v>973</v>
      </c>
      <c r="C1096" s="10" t="s">
        <v>967</v>
      </c>
      <c r="D1096" s="10" t="s">
        <v>967</v>
      </c>
      <c r="E1096" s="10" t="s">
        <v>1533</v>
      </c>
      <c r="F1096" s="10" t="s">
        <v>1534</v>
      </c>
      <c r="G1096" s="10" t="s">
        <v>1528</v>
      </c>
      <c r="H1096" s="10">
        <v>77</v>
      </c>
      <c r="I1096" s="10">
        <v>36</v>
      </c>
      <c r="J1096" s="10">
        <v>20</v>
      </c>
      <c r="K1096" s="10">
        <v>56</v>
      </c>
      <c r="L1096" s="10">
        <v>10</v>
      </c>
      <c r="M1096" s="10">
        <v>66</v>
      </c>
      <c r="N1096" s="10">
        <v>225</v>
      </c>
      <c r="O1096" s="11">
        <v>0.16</v>
      </c>
      <c r="P1096" s="10">
        <v>1692</v>
      </c>
      <c r="Q1096" s="10">
        <v>7</v>
      </c>
      <c r="R1096" s="10">
        <v>0</v>
      </c>
      <c r="S1096" s="10">
        <v>6</v>
      </c>
      <c r="T1096" s="10">
        <v>6</v>
      </c>
      <c r="U1096" s="11">
        <v>0.5</v>
      </c>
      <c r="V1096" s="41">
        <v>0.2</v>
      </c>
      <c r="W1096" s="10">
        <v>9</v>
      </c>
      <c r="X1096" s="10">
        <v>7</v>
      </c>
      <c r="Y1096" s="10">
        <v>0</v>
      </c>
      <c r="Z1096" s="10">
        <v>0</v>
      </c>
      <c r="AA1096" s="10">
        <v>27</v>
      </c>
      <c r="AB1096" s="10">
        <v>13</v>
      </c>
      <c r="AC1096" s="13">
        <f t="shared" si="883"/>
        <v>9.2481589313238572</v>
      </c>
      <c r="AD1096" s="13">
        <f t="shared" si="884"/>
        <v>7.1930125021407783</v>
      </c>
      <c r="AE1096" s="13">
        <f t="shared" si="885"/>
        <v>0</v>
      </c>
      <c r="AF1096" s="13">
        <f t="shared" si="886"/>
        <v>0</v>
      </c>
      <c r="AG1096" s="13">
        <f t="shared" si="887"/>
        <v>32.218929615560548</v>
      </c>
      <c r="AH1096" s="13">
        <f t="shared" si="888"/>
        <v>15.512817963047672</v>
      </c>
      <c r="AI1096" s="29">
        <f t="shared" si="889"/>
        <v>2.7445754857699725</v>
      </c>
      <c r="AJ1096" s="29">
        <f t="shared" si="890"/>
        <v>5.3433807158760063</v>
      </c>
      <c r="AK1096" s="29">
        <f t="shared" si="891"/>
        <v>0</v>
      </c>
      <c r="AL1096" s="29">
        <f t="shared" si="892"/>
        <v>1.7302758497245481</v>
      </c>
      <c r="AM1096" s="29">
        <f t="shared" si="893"/>
        <v>0.82205857167323182</v>
      </c>
      <c r="AN1096" s="29">
        <f t="shared" si="894"/>
        <v>5.2956751985878201</v>
      </c>
      <c r="AO1096" s="13">
        <v>1005.62</v>
      </c>
      <c r="AP1096" s="13">
        <v>291.95</v>
      </c>
      <c r="AQ1096" s="13">
        <v>11.33</v>
      </c>
      <c r="AR1096" s="13">
        <v>1308.9000000000001</v>
      </c>
      <c r="AS1096" s="41">
        <v>14</v>
      </c>
      <c r="AT1096" s="41">
        <v>69</v>
      </c>
      <c r="AU1096" s="41">
        <v>97</v>
      </c>
      <c r="AV1096" s="41">
        <v>52</v>
      </c>
      <c r="AW1096" s="41">
        <v>25</v>
      </c>
      <c r="AX1096" s="13">
        <f t="shared" si="895"/>
        <v>0.64176025670410264</v>
      </c>
      <c r="AY1096" s="13">
        <f t="shared" si="896"/>
        <v>3.162961265184506</v>
      </c>
      <c r="AZ1096" s="13">
        <f t="shared" si="897"/>
        <v>4.4464817785927107</v>
      </c>
      <c r="BA1096" s="13">
        <f t="shared" si="898"/>
        <v>2.3836809534723815</v>
      </c>
      <c r="BB1096" s="13">
        <f t="shared" si="899"/>
        <v>1.1460004584001833</v>
      </c>
      <c r="BC1096" s="13">
        <f t="shared" si="900"/>
        <v>13.06</v>
      </c>
      <c r="BD1096" s="13">
        <f t="shared" si="901"/>
        <v>0.14714285714285713</v>
      </c>
      <c r="BE1096" s="13">
        <f t="shared" si="902"/>
        <v>3.7915584415584416</v>
      </c>
      <c r="BF1096" s="10">
        <v>46</v>
      </c>
      <c r="BG1096" s="10">
        <v>26</v>
      </c>
      <c r="BH1096" s="10">
        <v>0</v>
      </c>
      <c r="BI1096" s="10">
        <v>72</v>
      </c>
      <c r="BJ1096" s="10">
        <v>29</v>
      </c>
      <c r="BK1096" s="10">
        <v>4</v>
      </c>
      <c r="BL1096" s="10">
        <v>1</v>
      </c>
      <c r="BM1096" s="10">
        <v>34</v>
      </c>
      <c r="BN1096" s="39">
        <v>67.861999999999995</v>
      </c>
      <c r="BO1096" s="39">
        <v>103.694</v>
      </c>
      <c r="BP1096" s="13">
        <v>43.633000000000003</v>
      </c>
      <c r="BQ1096" s="13">
        <v>8.9960000000000004</v>
      </c>
      <c r="BR1096" s="13">
        <v>-0.246</v>
      </c>
      <c r="BS1096" s="13">
        <v>-0.154</v>
      </c>
      <c r="BT1096" s="13">
        <v>3.512</v>
      </c>
      <c r="BU1096" s="39">
        <v>55.741</v>
      </c>
      <c r="BV1096" s="39">
        <v>85.171999999999997</v>
      </c>
      <c r="BW1096" s="13">
        <v>11.57</v>
      </c>
      <c r="BX1096" s="13">
        <v>-0.19600000000000001</v>
      </c>
      <c r="BY1096" s="13">
        <v>0.6</v>
      </c>
      <c r="BZ1096" s="13">
        <v>0.14799999999999999</v>
      </c>
      <c r="CA1096" s="39">
        <v>12.122</v>
      </c>
      <c r="CB1096" s="39">
        <v>18.521999999999998</v>
      </c>
      <c r="CC1096" s="16">
        <v>44</v>
      </c>
      <c r="CD1096" s="12">
        <v>3204280</v>
      </c>
      <c r="CE1096" s="73">
        <f t="shared" si="903"/>
        <v>3412350.1298701297</v>
      </c>
      <c r="CF1096" s="13">
        <v>29.6</v>
      </c>
      <c r="CG1096" s="13">
        <v>21.6</v>
      </c>
      <c r="CH1096" s="13">
        <v>14.3</v>
      </c>
      <c r="CI1096" s="17">
        <v>6.1</v>
      </c>
      <c r="CJ1096" s="13">
        <f t="shared" si="873"/>
        <v>7.5673932191194542</v>
      </c>
      <c r="CK1096" s="17">
        <v>2.9</v>
      </c>
      <c r="CL1096" s="13">
        <f t="shared" si="874"/>
        <v>3.5976131697453142</v>
      </c>
      <c r="CM1096" s="13">
        <v>9</v>
      </c>
      <c r="CN1096" s="10" t="s">
        <v>2439</v>
      </c>
      <c r="CO1096" s="10" t="s">
        <v>2440</v>
      </c>
      <c r="CP1096" s="10" t="s">
        <v>2441</v>
      </c>
      <c r="CQ1096" s="10" t="s">
        <v>2414</v>
      </c>
      <c r="CR1096" s="10">
        <v>74</v>
      </c>
      <c r="CS1096" s="10">
        <v>220</v>
      </c>
      <c r="CT1096" s="10">
        <v>13</v>
      </c>
      <c r="CU1096" s="10" t="s">
        <v>3401</v>
      </c>
      <c r="CV1096" s="10" t="s">
        <v>2382</v>
      </c>
      <c r="CW1096" s="10">
        <v>2</v>
      </c>
      <c r="CX1096" s="10">
        <v>1</v>
      </c>
      <c r="CY1096" s="10">
        <v>1</v>
      </c>
      <c r="CZ1096" s="79"/>
      <c r="DA1096" s="10">
        <v>2</v>
      </c>
    </row>
    <row r="1097" spans="1:105" ht="12.75" customHeight="1" x14ac:dyDescent="0.2">
      <c r="A1097" s="44" t="s">
        <v>2372</v>
      </c>
      <c r="B1097" s="43" t="s">
        <v>973</v>
      </c>
      <c r="C1097" s="43" t="s">
        <v>967</v>
      </c>
      <c r="D1097" s="42" t="s">
        <v>967</v>
      </c>
      <c r="E1097" s="42" t="str">
        <f t="shared" ref="E1097:E1124" si="904">CONCATENATE(RIGHT(F1097,LEN(F1097)-SEARCH(" ",F1097)), ", ", LEFT(F1097, SEARCH(" ", F1097)))</f>
        <v xml:space="preserve">Guerin, Bill </v>
      </c>
      <c r="F1097" s="42" t="s">
        <v>1534</v>
      </c>
      <c r="G1097" s="45" t="s">
        <v>1528</v>
      </c>
      <c r="H1097" s="43">
        <v>81</v>
      </c>
      <c r="I1097" s="64">
        <v>23</v>
      </c>
      <c r="J1097" s="64">
        <v>21</v>
      </c>
      <c r="K1097" s="64">
        <v>44</v>
      </c>
      <c r="L1097" s="43">
        <v>-15</v>
      </c>
      <c r="M1097">
        <v>65</v>
      </c>
      <c r="N1097">
        <v>227</v>
      </c>
      <c r="O1097" s="4">
        <f t="shared" ref="O1097:O1124" si="905">IF(N1097=0,0,I1097/N1097)</f>
        <v>0.1013215859030837</v>
      </c>
      <c r="Q1097">
        <v>5</v>
      </c>
      <c r="R1097">
        <v>0</v>
      </c>
      <c r="S1097">
        <v>12</v>
      </c>
      <c r="T1097">
        <v>6</v>
      </c>
      <c r="U1097" s="4">
        <f t="shared" ref="U1097:U1124" si="906">IF(S1097+T1097=0,0,S1097/(S1097+T1097))</f>
        <v>0.66666666666666663</v>
      </c>
      <c r="V1097">
        <v>0.3</v>
      </c>
      <c r="W1097">
        <v>7</v>
      </c>
      <c r="X1097">
        <v>7</v>
      </c>
      <c r="Y1097">
        <v>0</v>
      </c>
      <c r="Z1097">
        <v>0</v>
      </c>
      <c r="AA1097">
        <v>16</v>
      </c>
      <c r="AB1097">
        <v>14</v>
      </c>
      <c r="AC1097" s="9">
        <f t="shared" si="883"/>
        <v>7.1150262578349999</v>
      </c>
      <c r="AD1097" s="9">
        <f t="shared" si="884"/>
        <v>7.1150262578349999</v>
      </c>
      <c r="AE1097" s="9">
        <f t="shared" si="885"/>
        <v>0</v>
      </c>
      <c r="AF1097" s="9">
        <f t="shared" si="886"/>
        <v>0</v>
      </c>
      <c r="AG1097" s="9">
        <f t="shared" si="887"/>
        <v>17.394718166306792</v>
      </c>
      <c r="AH1097" s="9">
        <f t="shared" si="888"/>
        <v>15.220378395518445</v>
      </c>
      <c r="AI1097" s="58">
        <f t="shared" si="889"/>
        <v>2.1199812765186405</v>
      </c>
      <c r="AJ1097" s="58">
        <f t="shared" si="890"/>
        <v>5.6920210062679999</v>
      </c>
      <c r="AK1097" s="58">
        <f t="shared" si="891"/>
        <v>0</v>
      </c>
      <c r="AL1097" s="58">
        <f t="shared" si="892"/>
        <v>2.5004907364066016</v>
      </c>
      <c r="AM1097" s="58">
        <f t="shared" si="893"/>
        <v>1.6262917160765713</v>
      </c>
      <c r="AN1097" s="58">
        <f t="shared" si="894"/>
        <v>0</v>
      </c>
      <c r="AO1097" s="56">
        <v>1103.7833333333333</v>
      </c>
      <c r="AP1097" s="56">
        <v>295.14999999999998</v>
      </c>
      <c r="AQ1097" s="56">
        <v>9.0333333333333332</v>
      </c>
      <c r="AR1097" s="57">
        <f>SUM(AO1097:AQ1097)</f>
        <v>1407.9666666666667</v>
      </c>
      <c r="AS1097">
        <v>20</v>
      </c>
      <c r="AT1097">
        <v>62</v>
      </c>
      <c r="AU1097">
        <v>80</v>
      </c>
      <c r="AV1097">
        <v>54</v>
      </c>
      <c r="AW1097">
        <v>44</v>
      </c>
      <c r="AX1097" s="9">
        <f t="shared" si="895"/>
        <v>0.85229290466156871</v>
      </c>
      <c r="AY1097" s="9">
        <f t="shared" si="896"/>
        <v>2.6421080044508627</v>
      </c>
      <c r="AZ1097" s="9">
        <f t="shared" si="897"/>
        <v>3.4091716186462748</v>
      </c>
      <c r="BA1097" s="9">
        <f t="shared" si="898"/>
        <v>2.3011908425862355</v>
      </c>
      <c r="BB1097" s="9">
        <f t="shared" si="899"/>
        <v>1.875044390255451</v>
      </c>
      <c r="BC1097" s="33">
        <f t="shared" si="900"/>
        <v>13.626954732510288</v>
      </c>
      <c r="BD1097" s="33">
        <f t="shared" si="901"/>
        <v>0.11152263374485596</v>
      </c>
      <c r="BE1097" s="33">
        <f t="shared" si="902"/>
        <v>3.643827160493827</v>
      </c>
      <c r="BF1097" s="42">
        <f>BI1097-BG1097-BH1097</f>
        <v>39</v>
      </c>
      <c r="BG1097" s="43">
        <v>28</v>
      </c>
      <c r="BH1097" s="43">
        <v>0</v>
      </c>
      <c r="BI1097" s="43">
        <v>67</v>
      </c>
      <c r="BJ1097" s="42">
        <f>BM1097-BK1097-BL1097</f>
        <v>46</v>
      </c>
      <c r="BK1097" s="43">
        <v>8</v>
      </c>
      <c r="BL1097" s="43">
        <v>0</v>
      </c>
      <c r="BM1097" s="43">
        <v>54</v>
      </c>
      <c r="BN1097" s="34">
        <f t="shared" ref="BN1097:BN1112" si="907">BU1097+CA1097</f>
        <v>42.02656986678447</v>
      </c>
      <c r="BO1097" s="34">
        <f t="shared" ref="BO1097:BO1112" si="908">BN1097/AR1097*2000</f>
        <v>59.69824550787348</v>
      </c>
      <c r="BP1097" s="33">
        <v>25.345727199485708</v>
      </c>
      <c r="BQ1097" s="33">
        <v>6.7454553855584196</v>
      </c>
      <c r="BR1097" s="33">
        <v>-3.3533349592009576</v>
      </c>
      <c r="BS1097" s="33">
        <v>-0.12375139116407076</v>
      </c>
      <c r="BT1097" s="33">
        <v>4.7762671654090649</v>
      </c>
      <c r="BU1097" s="9">
        <f t="shared" ref="BU1097:BU1112" si="909">SUM(BP1097:BT1097)</f>
        <v>33.390363400088169</v>
      </c>
      <c r="BV1097" s="34">
        <f t="shared" ref="BV1097:BV1112" si="910">BU1097/AR1097*2000</f>
        <v>47.430616349944131</v>
      </c>
      <c r="BW1097" s="33">
        <v>9.8803744298462206</v>
      </c>
      <c r="BX1097" s="33">
        <v>-0.65230801307287178</v>
      </c>
      <c r="BY1097" s="33">
        <v>1.1485262375290686</v>
      </c>
      <c r="BZ1097" s="33">
        <v>-1.7403861876061157</v>
      </c>
      <c r="CA1097" s="9">
        <f t="shared" ref="CA1097:CA1112" si="911">SUM(BW1097:BZ1097)</f>
        <v>8.6362064666963008</v>
      </c>
      <c r="CB1097" s="34">
        <f t="shared" ref="CB1097:CB1112" si="912">CA1097/AR1097*2000</f>
        <v>12.267629157929356</v>
      </c>
      <c r="CC1097" s="47">
        <v>32.333641</v>
      </c>
      <c r="CD1097">
        <v>1490942</v>
      </c>
      <c r="CE1097" s="68">
        <f t="shared" si="903"/>
        <v>1509348.6913580247</v>
      </c>
      <c r="CF1097" s="62">
        <v>31.9</v>
      </c>
      <c r="CG1097" s="62">
        <v>23.7</v>
      </c>
      <c r="CH1097" s="62">
        <v>-0.8</v>
      </c>
      <c r="CI1097" s="62">
        <v>3.4</v>
      </c>
      <c r="CJ1097" s="63">
        <f t="shared" si="873"/>
        <v>3.9716146365680571</v>
      </c>
      <c r="CK1097" s="62">
        <v>0.4</v>
      </c>
      <c r="CL1097" s="63">
        <f t="shared" si="874"/>
        <v>0.46724878077271265</v>
      </c>
      <c r="CM1097" s="62">
        <v>4.4000000000000004</v>
      </c>
      <c r="CN1097" t="s">
        <v>1712</v>
      </c>
      <c r="CO1097" t="s">
        <v>2440</v>
      </c>
      <c r="CP1097" t="s">
        <v>2441</v>
      </c>
      <c r="CQ1097" t="s">
        <v>2414</v>
      </c>
      <c r="CR1097">
        <v>74</v>
      </c>
      <c r="CS1097">
        <v>220</v>
      </c>
      <c r="CT1097">
        <v>13</v>
      </c>
      <c r="CU1097" t="s">
        <v>3401</v>
      </c>
      <c r="CZ1097" s="72">
        <v>2246166</v>
      </c>
      <c r="DA1097">
        <v>0</v>
      </c>
    </row>
    <row r="1098" spans="1:105" ht="12.75" customHeight="1" x14ac:dyDescent="0.2">
      <c r="A1098" s="38" t="s">
        <v>2452</v>
      </c>
      <c r="B1098" t="s">
        <v>967</v>
      </c>
      <c r="C1098" t="s">
        <v>967</v>
      </c>
      <c r="D1098" s="82" t="s">
        <v>967</v>
      </c>
      <c r="E1098" t="str">
        <f t="shared" si="904"/>
        <v xml:space="preserve">Comeau, Blake </v>
      </c>
      <c r="F1098" t="s">
        <v>2571</v>
      </c>
      <c r="G1098" t="s">
        <v>1528</v>
      </c>
      <c r="H1098">
        <v>3</v>
      </c>
      <c r="I1098">
        <v>0</v>
      </c>
      <c r="J1098">
        <v>0</v>
      </c>
      <c r="K1098">
        <f>I1098+J1098</f>
        <v>0</v>
      </c>
      <c r="L1098">
        <v>0</v>
      </c>
      <c r="M1098">
        <v>0</v>
      </c>
      <c r="N1098">
        <v>1</v>
      </c>
      <c r="O1098" s="4">
        <f t="shared" si="905"/>
        <v>0</v>
      </c>
      <c r="P1098">
        <v>39</v>
      </c>
      <c r="Q1098">
        <v>0</v>
      </c>
      <c r="R1098">
        <v>0</v>
      </c>
      <c r="S1098">
        <v>0</v>
      </c>
      <c r="T1098">
        <v>0</v>
      </c>
      <c r="U1098" s="4">
        <f t="shared" si="906"/>
        <v>0</v>
      </c>
      <c r="V1098" s="40">
        <v>0</v>
      </c>
      <c r="W1098">
        <v>0</v>
      </c>
      <c r="X1098">
        <v>0</v>
      </c>
      <c r="Y1098">
        <v>0</v>
      </c>
      <c r="Z1098">
        <v>0</v>
      </c>
      <c r="AA1098">
        <f>I1098-W1098-Y1098</f>
        <v>0</v>
      </c>
      <c r="AB1098">
        <f>J1098-X1098-Z1098</f>
        <v>0</v>
      </c>
      <c r="AC1098" s="9">
        <f t="shared" si="883"/>
        <v>0</v>
      </c>
      <c r="AD1098" s="9">
        <f t="shared" si="884"/>
        <v>0</v>
      </c>
      <c r="AE1098" s="9">
        <f t="shared" si="885"/>
        <v>0</v>
      </c>
      <c r="AF1098" s="9">
        <f t="shared" si="886"/>
        <v>0</v>
      </c>
      <c r="AG1098" s="9">
        <f t="shared" si="887"/>
        <v>0</v>
      </c>
      <c r="AH1098" s="9">
        <f t="shared" si="888"/>
        <v>0</v>
      </c>
      <c r="AI1098" s="6">
        <f t="shared" si="889"/>
        <v>0</v>
      </c>
      <c r="AJ1098" s="6">
        <f t="shared" si="890"/>
        <v>0</v>
      </c>
      <c r="AK1098" s="6">
        <f t="shared" si="891"/>
        <v>0</v>
      </c>
      <c r="AL1098" s="6">
        <f t="shared" si="892"/>
        <v>0</v>
      </c>
      <c r="AM1098" s="6">
        <f t="shared" si="893"/>
        <v>0</v>
      </c>
      <c r="AN1098" s="6">
        <f t="shared" si="894"/>
        <v>0</v>
      </c>
      <c r="AO1098" s="32">
        <v>24.166666666666664</v>
      </c>
      <c r="AP1098" s="32">
        <v>3.05</v>
      </c>
      <c r="AQ1098" s="32">
        <v>1.0333333333333334</v>
      </c>
      <c r="AR1098" s="32">
        <v>28.25</v>
      </c>
      <c r="AS1098" s="40">
        <v>0</v>
      </c>
      <c r="AT1098" s="40">
        <v>4</v>
      </c>
      <c r="AU1098" s="40">
        <v>1</v>
      </c>
      <c r="AV1098" s="40">
        <v>1</v>
      </c>
      <c r="AW1098" s="40">
        <v>0</v>
      </c>
      <c r="AX1098" s="9">
        <f t="shared" si="895"/>
        <v>0</v>
      </c>
      <c r="AY1098" s="9">
        <f t="shared" si="896"/>
        <v>8.495575221238937</v>
      </c>
      <c r="AZ1098" s="9">
        <f t="shared" si="897"/>
        <v>2.1238938053097343</v>
      </c>
      <c r="BA1098" s="9">
        <f t="shared" si="898"/>
        <v>2.1238938053097343</v>
      </c>
      <c r="BB1098" s="9">
        <f t="shared" si="899"/>
        <v>0</v>
      </c>
      <c r="BC1098" s="9">
        <f t="shared" si="900"/>
        <v>8.0555555555555554</v>
      </c>
      <c r="BD1098" s="9">
        <f t="shared" si="901"/>
        <v>0.3444444444444445</v>
      </c>
      <c r="BE1098" s="9">
        <f t="shared" si="902"/>
        <v>1.0166666666666666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4">
        <f t="shared" si="907"/>
        <v>-8.9340130941956808E-2</v>
      </c>
      <c r="BO1098" s="34">
        <f t="shared" si="908"/>
        <v>-6.3249650224394198</v>
      </c>
      <c r="BP1098" s="34">
        <v>-0.57189808648469764</v>
      </c>
      <c r="BQ1098" s="34">
        <v>-0.15255903547868455</v>
      </c>
      <c r="BR1098" s="34">
        <v>-2.0897954902715198E-2</v>
      </c>
      <c r="BS1098" s="34">
        <v>-1.1406243110844757E-2</v>
      </c>
      <c r="BT1098" s="34">
        <v>0</v>
      </c>
      <c r="BU1098" s="34">
        <f t="shared" si="909"/>
        <v>-0.75676131997694207</v>
      </c>
      <c r="BV1098" s="34">
        <f t="shared" si="910"/>
        <v>-53.576022653234837</v>
      </c>
      <c r="BW1098" s="34">
        <v>0.36075097792262467</v>
      </c>
      <c r="BX1098" s="34">
        <v>6.9081310754595766E-3</v>
      </c>
      <c r="BY1098" s="34">
        <v>7.1367402755126527E-2</v>
      </c>
      <c r="BZ1098" s="34">
        <v>0.22839467728177448</v>
      </c>
      <c r="CA1098" s="34">
        <f t="shared" si="911"/>
        <v>0.66742118903498526</v>
      </c>
      <c r="CB1098" s="34">
        <f t="shared" si="912"/>
        <v>47.251057630795415</v>
      </c>
      <c r="CE1098" s="68">
        <f t="shared" si="903"/>
        <v>165000</v>
      </c>
      <c r="CF1098" s="9">
        <v>0.2</v>
      </c>
      <c r="CG1098" s="9">
        <v>0.2</v>
      </c>
      <c r="CH1098" s="9">
        <v>0</v>
      </c>
      <c r="CI1098" s="9">
        <v>-0.1</v>
      </c>
      <c r="CJ1098" s="9">
        <f t="shared" si="873"/>
        <v>-6.1855670103092795</v>
      </c>
      <c r="CK1098" s="9">
        <v>0</v>
      </c>
      <c r="CL1098" s="9">
        <f t="shared" si="874"/>
        <v>0</v>
      </c>
      <c r="CM1098" s="9">
        <v>-0.1</v>
      </c>
      <c r="CN1098" t="s">
        <v>2796</v>
      </c>
      <c r="CO1098" t="s">
        <v>19</v>
      </c>
      <c r="CP1098" t="s">
        <v>3102</v>
      </c>
      <c r="CQ1098" t="s">
        <v>2400</v>
      </c>
      <c r="CR1098">
        <v>73</v>
      </c>
      <c r="CS1098">
        <v>207</v>
      </c>
      <c r="CU1098" t="s">
        <v>3401</v>
      </c>
      <c r="CV1098" t="s">
        <v>3090</v>
      </c>
      <c r="CW1098">
        <v>0</v>
      </c>
      <c r="CX1098">
        <v>0</v>
      </c>
      <c r="CY1098">
        <v>0</v>
      </c>
      <c r="CZ1098" s="70"/>
      <c r="DA1098">
        <v>0</v>
      </c>
    </row>
    <row r="1099" spans="1:105" ht="12.75" customHeight="1" x14ac:dyDescent="0.2">
      <c r="A1099" s="44" t="s">
        <v>2372</v>
      </c>
      <c r="B1099" s="43" t="s">
        <v>967</v>
      </c>
      <c r="C1099" s="43" t="s">
        <v>967</v>
      </c>
      <c r="D1099" s="82" t="s">
        <v>967</v>
      </c>
      <c r="E1099" s="42" t="str">
        <f t="shared" si="904"/>
        <v xml:space="preserve">Comeau, Blake </v>
      </c>
      <c r="F1099" s="42" t="s">
        <v>2571</v>
      </c>
      <c r="G1099" s="45" t="s">
        <v>1540</v>
      </c>
      <c r="H1099" s="43">
        <v>51</v>
      </c>
      <c r="I1099" s="64">
        <v>8</v>
      </c>
      <c r="J1099" s="64">
        <v>7</v>
      </c>
      <c r="K1099" s="64">
        <v>15</v>
      </c>
      <c r="L1099" s="43">
        <v>1</v>
      </c>
      <c r="M1099">
        <v>22</v>
      </c>
      <c r="N1099">
        <v>67</v>
      </c>
      <c r="O1099" s="4">
        <f t="shared" si="905"/>
        <v>0.11940298507462686</v>
      </c>
      <c r="Q1099">
        <v>1</v>
      </c>
      <c r="R1099">
        <v>0</v>
      </c>
      <c r="S1099">
        <v>8</v>
      </c>
      <c r="T1099">
        <v>19</v>
      </c>
      <c r="U1099" s="4">
        <f t="shared" si="906"/>
        <v>0.29629629629629628</v>
      </c>
      <c r="V1099">
        <v>0.9</v>
      </c>
      <c r="W1099">
        <v>1</v>
      </c>
      <c r="X1099">
        <v>1</v>
      </c>
      <c r="Y1099">
        <v>0</v>
      </c>
      <c r="Z1099">
        <v>0</v>
      </c>
      <c r="AA1099">
        <v>7</v>
      </c>
      <c r="AB1099">
        <v>6</v>
      </c>
      <c r="AC1099" s="9">
        <f t="shared" si="883"/>
        <v>8.827856792545365</v>
      </c>
      <c r="AD1099" s="9">
        <f t="shared" si="884"/>
        <v>8.827856792545365</v>
      </c>
      <c r="AE1099" s="9">
        <f t="shared" si="885"/>
        <v>0</v>
      </c>
      <c r="AF1099" s="9">
        <f t="shared" si="886"/>
        <v>0</v>
      </c>
      <c r="AG1099" s="9">
        <f t="shared" si="887"/>
        <v>15.10972538673702</v>
      </c>
      <c r="AH1099" s="9">
        <f t="shared" si="888"/>
        <v>12.951193188631731</v>
      </c>
      <c r="AI1099" s="58">
        <f t="shared" si="889"/>
        <v>2.2664588080105528</v>
      </c>
      <c r="AJ1099" s="58">
        <f t="shared" si="890"/>
        <v>7.0622854340362915</v>
      </c>
      <c r="AK1099" s="58">
        <f t="shared" si="891"/>
        <v>0</v>
      </c>
      <c r="AL1099" s="58">
        <f t="shared" si="892"/>
        <v>2.0506055882000238</v>
      </c>
      <c r="AM1099" s="58">
        <f t="shared" si="893"/>
        <v>1.7655713585090729</v>
      </c>
      <c r="AN1099" s="58">
        <f t="shared" si="894"/>
        <v>21.88449848024316</v>
      </c>
      <c r="AO1099" s="56">
        <v>555.93333333333328</v>
      </c>
      <c r="AP1099" s="56">
        <v>33.983333333333334</v>
      </c>
      <c r="AQ1099" s="56">
        <v>5.4833333333333334</v>
      </c>
      <c r="AR1099" s="57">
        <f>SUM(AO1099:AQ1099)</f>
        <v>595.4</v>
      </c>
      <c r="AS1099">
        <v>6</v>
      </c>
      <c r="AT1099">
        <v>60</v>
      </c>
      <c r="AU1099">
        <v>22</v>
      </c>
      <c r="AV1099">
        <v>16</v>
      </c>
      <c r="AW1099">
        <v>28</v>
      </c>
      <c r="AX1099" s="9">
        <f t="shared" si="895"/>
        <v>0.60463553913335577</v>
      </c>
      <c r="AY1099" s="9">
        <f t="shared" si="896"/>
        <v>6.0463553913335568</v>
      </c>
      <c r="AZ1099" s="9">
        <f t="shared" si="897"/>
        <v>2.2169969768223043</v>
      </c>
      <c r="BA1099" s="9">
        <f t="shared" si="898"/>
        <v>1.6123614376889488</v>
      </c>
      <c r="BB1099" s="9">
        <f t="shared" si="899"/>
        <v>2.8216325159556601</v>
      </c>
      <c r="BC1099" s="33">
        <f t="shared" si="900"/>
        <v>10.90065359477124</v>
      </c>
      <c r="BD1099" s="33">
        <f t="shared" si="901"/>
        <v>0.10751633986928105</v>
      </c>
      <c r="BE1099" s="33">
        <f t="shared" si="902"/>
        <v>0.66633986928104572</v>
      </c>
      <c r="BF1099" s="42">
        <f>BI1099-BG1099-BH1099</f>
        <v>21</v>
      </c>
      <c r="BG1099" s="43">
        <v>4</v>
      </c>
      <c r="BH1099" s="43">
        <v>0</v>
      </c>
      <c r="BI1099" s="43">
        <v>25</v>
      </c>
      <c r="BJ1099" s="42">
        <f>BM1099-BK1099-BL1099</f>
        <v>19</v>
      </c>
      <c r="BK1099" s="43">
        <v>1</v>
      </c>
      <c r="BL1099" s="43">
        <v>2</v>
      </c>
      <c r="BM1099" s="43">
        <v>22</v>
      </c>
      <c r="BN1099" s="34">
        <f t="shared" si="907"/>
        <v>18.450952897248733</v>
      </c>
      <c r="BO1099" s="34">
        <f t="shared" si="908"/>
        <v>61.978343625289668</v>
      </c>
      <c r="BP1099" s="33">
        <v>9.4065404418442657</v>
      </c>
      <c r="BQ1099" s="33">
        <v>1.5746976276241547</v>
      </c>
      <c r="BR1099" s="33">
        <v>0.51725417172216714</v>
      </c>
      <c r="BS1099" s="33">
        <v>-7.5118464378190558E-2</v>
      </c>
      <c r="BT1099" s="33">
        <v>2.3880333450737585</v>
      </c>
      <c r="BU1099" s="9">
        <f t="shared" si="909"/>
        <v>13.811407121886154</v>
      </c>
      <c r="BV1099" s="34">
        <f t="shared" si="910"/>
        <v>46.393708840732799</v>
      </c>
      <c r="BW1099" s="33">
        <v>6.6646286827249881</v>
      </c>
      <c r="BX1099" s="33">
        <v>-9.4957836047213154E-2</v>
      </c>
      <c r="BY1099" s="33">
        <v>-0.84293946818240417</v>
      </c>
      <c r="BZ1099" s="33">
        <v>-1.0871856031327916</v>
      </c>
      <c r="CA1099" s="9">
        <f t="shared" si="911"/>
        <v>4.6395457753625795</v>
      </c>
      <c r="CB1099" s="34">
        <f t="shared" si="912"/>
        <v>15.584634784556869</v>
      </c>
      <c r="CC1099" s="47">
        <v>52.044609000000001</v>
      </c>
      <c r="CD1099">
        <v>1255443</v>
      </c>
      <c r="CE1099" s="68">
        <f t="shared" si="903"/>
        <v>2018555.411764706</v>
      </c>
      <c r="CF1099" s="62">
        <v>13.3</v>
      </c>
      <c r="CG1099" s="62">
        <v>12.2</v>
      </c>
      <c r="CH1099" s="62">
        <v>4.8</v>
      </c>
      <c r="CI1099" s="62">
        <v>0.1</v>
      </c>
      <c r="CJ1099" s="63">
        <f t="shared" si="873"/>
        <v>0.31502677727606854</v>
      </c>
      <c r="CK1099" s="62">
        <v>1.4</v>
      </c>
      <c r="CL1099" s="63">
        <f t="shared" si="874"/>
        <v>4.4103748818649589</v>
      </c>
      <c r="CM1099" s="62">
        <v>1.8</v>
      </c>
      <c r="CN1099" t="s">
        <v>1715</v>
      </c>
      <c r="CO1099" t="s">
        <v>1716</v>
      </c>
      <c r="CP1099" t="s">
        <v>3102</v>
      </c>
      <c r="CQ1099" t="s">
        <v>2400</v>
      </c>
      <c r="CR1099">
        <v>73</v>
      </c>
      <c r="CS1099">
        <v>207</v>
      </c>
      <c r="CT1099">
        <v>57</v>
      </c>
      <c r="CU1099" t="s">
        <v>3401</v>
      </c>
      <c r="CV1099" t="s">
        <v>3090</v>
      </c>
      <c r="CZ1099" s="72">
        <v>691666.66666666663</v>
      </c>
      <c r="DA1099">
        <v>0</v>
      </c>
    </row>
    <row r="1100" spans="1:105" ht="12.75" customHeight="1" x14ac:dyDescent="0.2">
      <c r="A1100" s="38" t="s">
        <v>2452</v>
      </c>
      <c r="B1100" t="s">
        <v>967</v>
      </c>
      <c r="C1100" t="s">
        <v>967</v>
      </c>
      <c r="D1100" s="82" t="s">
        <v>967</v>
      </c>
      <c r="E1100" t="str">
        <f t="shared" si="904"/>
        <v xml:space="preserve">Witt, Brendan </v>
      </c>
      <c r="F1100" t="s">
        <v>2355</v>
      </c>
      <c r="G1100" t="s">
        <v>1524</v>
      </c>
      <c r="H1100">
        <v>81</v>
      </c>
      <c r="I1100">
        <v>1</v>
      </c>
      <c r="J1100">
        <v>13</v>
      </c>
      <c r="K1100">
        <f>I1100+J1100</f>
        <v>14</v>
      </c>
      <c r="L1100">
        <v>14</v>
      </c>
      <c r="M1100">
        <v>131</v>
      </c>
      <c r="N1100">
        <v>75</v>
      </c>
      <c r="O1100" s="4">
        <f t="shared" si="905"/>
        <v>1.3333333333333334E-2</v>
      </c>
      <c r="P1100">
        <v>2194</v>
      </c>
      <c r="Q1100">
        <v>0</v>
      </c>
      <c r="R1100">
        <v>0</v>
      </c>
      <c r="S1100">
        <v>0</v>
      </c>
      <c r="T1100">
        <v>0</v>
      </c>
      <c r="U1100" s="4">
        <f t="shared" si="906"/>
        <v>0</v>
      </c>
      <c r="V1100" s="40">
        <v>0</v>
      </c>
      <c r="W1100">
        <v>0</v>
      </c>
      <c r="X1100">
        <v>0</v>
      </c>
      <c r="Y1100">
        <v>0</v>
      </c>
      <c r="Z1100">
        <v>0</v>
      </c>
      <c r="AA1100">
        <f>I1100-W1100-Y1100</f>
        <v>1</v>
      </c>
      <c r="AB1100">
        <f>J1100-X1100-Z1100</f>
        <v>13</v>
      </c>
      <c r="AC1100" s="9">
        <f t="shared" si="883"/>
        <v>0</v>
      </c>
      <c r="AD1100" s="9">
        <f t="shared" si="884"/>
        <v>0</v>
      </c>
      <c r="AE1100" s="9">
        <f t="shared" si="885"/>
        <v>0</v>
      </c>
      <c r="AF1100" s="9">
        <f t="shared" si="886"/>
        <v>0</v>
      </c>
      <c r="AG1100" s="9">
        <f t="shared" si="887"/>
        <v>0.88604479448683249</v>
      </c>
      <c r="AH1100" s="9">
        <f t="shared" si="888"/>
        <v>11.518582328328822</v>
      </c>
      <c r="AI1100" s="6">
        <f t="shared" si="889"/>
        <v>2.7467388629091807</v>
      </c>
      <c r="AJ1100" s="6">
        <f t="shared" si="890"/>
        <v>0</v>
      </c>
      <c r="AK1100" s="6">
        <f t="shared" si="891"/>
        <v>0.30876109610189117</v>
      </c>
      <c r="AL1100" s="6">
        <f t="shared" si="892"/>
        <v>2.2594142259414225</v>
      </c>
      <c r="AM1100" s="6">
        <f t="shared" si="893"/>
        <v>11.783960720130931</v>
      </c>
      <c r="AN1100" s="6">
        <f t="shared" si="894"/>
        <v>7.4102663064453882</v>
      </c>
      <c r="AO1100" s="33">
        <v>1354.3333333333333</v>
      </c>
      <c r="AP1100" s="33">
        <v>10.183333333333334</v>
      </c>
      <c r="AQ1100" s="33">
        <v>388.65</v>
      </c>
      <c r="AR1100" s="32">
        <v>1753.1666666666665</v>
      </c>
      <c r="AS1100" s="40">
        <v>207</v>
      </c>
      <c r="AT1100" s="40">
        <v>231</v>
      </c>
      <c r="AU1100" s="40">
        <v>47</v>
      </c>
      <c r="AV1100" s="40">
        <v>62</v>
      </c>
      <c r="AW1100" s="40">
        <v>20</v>
      </c>
      <c r="AX1100" s="9">
        <f t="shared" si="895"/>
        <v>7.0843236049054097</v>
      </c>
      <c r="AY1100" s="9">
        <f t="shared" si="896"/>
        <v>7.9056944576480657</v>
      </c>
      <c r="AZ1100" s="9">
        <f t="shared" si="897"/>
        <v>1.6085179199543684</v>
      </c>
      <c r="BA1100" s="9">
        <f t="shared" si="898"/>
        <v>2.1218747029185283</v>
      </c>
      <c r="BB1100" s="9">
        <f t="shared" si="899"/>
        <v>0.68447571061888024</v>
      </c>
      <c r="BC1100" s="9">
        <f t="shared" si="900"/>
        <v>16.720164609053498</v>
      </c>
      <c r="BD1100" s="9">
        <f t="shared" si="901"/>
        <v>4.7981481481481483</v>
      </c>
      <c r="BE1100" s="9">
        <f t="shared" si="902"/>
        <v>0.1257201646090535</v>
      </c>
      <c r="BF1100" s="3">
        <v>62</v>
      </c>
      <c r="BG1100" s="3">
        <v>0</v>
      </c>
      <c r="BH1100" s="3">
        <v>2</v>
      </c>
      <c r="BI1100" s="3">
        <v>64</v>
      </c>
      <c r="BJ1100" s="3">
        <v>51</v>
      </c>
      <c r="BK1100" s="3">
        <v>2</v>
      </c>
      <c r="BL1100" s="3">
        <v>48</v>
      </c>
      <c r="BM1100" s="3">
        <v>101</v>
      </c>
      <c r="BN1100" s="34">
        <f t="shared" si="907"/>
        <v>16.679042619604683</v>
      </c>
      <c r="BO1100" s="34">
        <f t="shared" si="908"/>
        <v>19.027332582494175</v>
      </c>
      <c r="BP1100" s="34">
        <v>1.7113548713489326</v>
      </c>
      <c r="BQ1100" s="34">
        <v>-0.34958545121426077</v>
      </c>
      <c r="BR1100" s="34">
        <v>-1.2969061216617177</v>
      </c>
      <c r="BS1100" s="34">
        <v>-0.80391380069641938</v>
      </c>
      <c r="BT1100" s="34">
        <v>0</v>
      </c>
      <c r="BU1100" s="34">
        <f t="shared" si="909"/>
        <v>-0.73905050222346536</v>
      </c>
      <c r="BV1100" s="34">
        <f t="shared" si="910"/>
        <v>-0.84310352948774459</v>
      </c>
      <c r="BW1100" s="34">
        <v>20.846848710092051</v>
      </c>
      <c r="BX1100" s="34">
        <v>-1.3547895797004266</v>
      </c>
      <c r="BY1100" s="34">
        <v>7.9565649977229702</v>
      </c>
      <c r="BZ1100" s="34">
        <v>-10.030531006286447</v>
      </c>
      <c r="CA1100" s="34">
        <f t="shared" si="911"/>
        <v>17.41809312182815</v>
      </c>
      <c r="CB1100" s="34">
        <f t="shared" si="912"/>
        <v>19.870436111981917</v>
      </c>
      <c r="CC1100" s="15">
        <v>65</v>
      </c>
      <c r="CD1100" s="7">
        <v>1808797</v>
      </c>
      <c r="CE1100" s="68">
        <f t="shared" si="903"/>
        <v>1831127.8271604939</v>
      </c>
      <c r="CF1100" s="9">
        <v>27.1</v>
      </c>
      <c r="CG1100" s="9">
        <v>43.4</v>
      </c>
      <c r="CH1100" s="9">
        <v>1.9</v>
      </c>
      <c r="CI1100" s="9">
        <v>-1.6</v>
      </c>
      <c r="CJ1100" s="9">
        <f t="shared" si="873"/>
        <v>-1.4869888475836432</v>
      </c>
      <c r="CK1100" s="9">
        <v>2.4</v>
      </c>
      <c r="CL1100" s="9">
        <f t="shared" si="874"/>
        <v>2.2304832713754648</v>
      </c>
      <c r="CM1100" s="9">
        <v>0.8</v>
      </c>
      <c r="CN1100" t="s">
        <v>1246</v>
      </c>
      <c r="CO1100" t="s">
        <v>1027</v>
      </c>
      <c r="CP1100" t="s">
        <v>3102</v>
      </c>
      <c r="CQ1100" t="s">
        <v>2400</v>
      </c>
      <c r="CR1100">
        <v>74</v>
      </c>
      <c r="CS1100">
        <v>223</v>
      </c>
      <c r="CT1100">
        <v>32</v>
      </c>
      <c r="CU1100" t="s">
        <v>3402</v>
      </c>
      <c r="CV1100" t="s">
        <v>2382</v>
      </c>
      <c r="CW1100">
        <v>0</v>
      </c>
      <c r="CX1100">
        <v>0</v>
      </c>
      <c r="CY1100">
        <v>0</v>
      </c>
      <c r="CZ1100" s="70"/>
      <c r="DA1100">
        <v>0</v>
      </c>
    </row>
    <row r="1101" spans="1:105" ht="12.75" customHeight="1" x14ac:dyDescent="0.2">
      <c r="A1101" s="44" t="s">
        <v>2372</v>
      </c>
      <c r="B1101" s="43" t="s">
        <v>967</v>
      </c>
      <c r="C1101" s="43" t="s">
        <v>967</v>
      </c>
      <c r="D1101" s="82" t="s">
        <v>967</v>
      </c>
      <c r="E1101" s="42" t="str">
        <f t="shared" si="904"/>
        <v xml:space="preserve">Witt, Brendan </v>
      </c>
      <c r="F1101" s="42" t="s">
        <v>2355</v>
      </c>
      <c r="G1101" s="45" t="s">
        <v>2374</v>
      </c>
      <c r="H1101" s="43">
        <v>59</v>
      </c>
      <c r="I1101" s="64">
        <v>2</v>
      </c>
      <c r="J1101" s="64">
        <v>5</v>
      </c>
      <c r="K1101" s="64">
        <v>7</v>
      </c>
      <c r="L1101" s="43">
        <v>-8</v>
      </c>
      <c r="M1101">
        <v>51</v>
      </c>
      <c r="N1101">
        <v>58</v>
      </c>
      <c r="O1101" s="4">
        <f t="shared" si="905"/>
        <v>3.4482758620689655E-2</v>
      </c>
      <c r="Q1101">
        <v>0</v>
      </c>
      <c r="R1101">
        <v>0</v>
      </c>
      <c r="S1101">
        <v>0</v>
      </c>
      <c r="T1101">
        <v>0</v>
      </c>
      <c r="U1101" s="4">
        <f t="shared" si="906"/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2</v>
      </c>
      <c r="AB1101">
        <v>4</v>
      </c>
      <c r="AC1101" s="9">
        <f t="shared" si="883"/>
        <v>0</v>
      </c>
      <c r="AD1101" s="9">
        <f t="shared" si="884"/>
        <v>0</v>
      </c>
      <c r="AE1101" s="9">
        <f t="shared" si="885"/>
        <v>0</v>
      </c>
      <c r="AF1101" s="9">
        <f t="shared" si="886"/>
        <v>1.1904761904761905</v>
      </c>
      <c r="AG1101" s="9">
        <f t="shared" si="887"/>
        <v>2.3486430062630483</v>
      </c>
      <c r="AH1101" s="9">
        <f t="shared" si="888"/>
        <v>4.6972860125260967</v>
      </c>
      <c r="AI1101" s="58">
        <f t="shared" si="889"/>
        <v>1.8789144050104387</v>
      </c>
      <c r="AJ1101" s="58">
        <f t="shared" si="890"/>
        <v>5.6426332288401255</v>
      </c>
      <c r="AK1101" s="58">
        <f t="shared" si="891"/>
        <v>0.95238095238095233</v>
      </c>
      <c r="AL1101" s="58">
        <f t="shared" si="892"/>
        <v>2.583507306889353</v>
      </c>
      <c r="AM1101" s="58">
        <f t="shared" si="893"/>
        <v>0</v>
      </c>
      <c r="AN1101" s="58">
        <f t="shared" si="894"/>
        <v>6.1904761904761898</v>
      </c>
      <c r="AO1101" s="56">
        <v>1021.8666666666666</v>
      </c>
      <c r="AP1101" s="56">
        <v>10.633333333333333</v>
      </c>
      <c r="AQ1101" s="56">
        <v>252</v>
      </c>
      <c r="AR1101" s="57">
        <f>SUM(AO1101:AQ1101)</f>
        <v>1284.5</v>
      </c>
      <c r="AS1101">
        <v>133</v>
      </c>
      <c r="AT1101">
        <v>135</v>
      </c>
      <c r="AU1101">
        <v>20</v>
      </c>
      <c r="AV1101">
        <v>28</v>
      </c>
      <c r="AW1101">
        <v>15</v>
      </c>
      <c r="AX1101" s="9">
        <f t="shared" si="895"/>
        <v>6.2125340599455043</v>
      </c>
      <c r="AY1101" s="9">
        <f t="shared" si="896"/>
        <v>6.3059556247567148</v>
      </c>
      <c r="AZ1101" s="9">
        <f t="shared" si="897"/>
        <v>0.93421564811210589</v>
      </c>
      <c r="BA1101" s="9">
        <f t="shared" si="898"/>
        <v>1.3079019073569482</v>
      </c>
      <c r="BB1101" s="9">
        <f t="shared" si="899"/>
        <v>0.70066173608407933</v>
      </c>
      <c r="BC1101" s="33">
        <f t="shared" si="900"/>
        <v>17.319774011299433</v>
      </c>
      <c r="BD1101" s="33">
        <f t="shared" si="901"/>
        <v>4.2711864406779663</v>
      </c>
      <c r="BE1101" s="33">
        <f t="shared" si="902"/>
        <v>0.18022598870056497</v>
      </c>
      <c r="BF1101" s="42">
        <f>BI1101-BG1101-BH1101</f>
        <v>32</v>
      </c>
      <c r="BG1101" s="43">
        <v>1</v>
      </c>
      <c r="BH1101" s="43">
        <v>4</v>
      </c>
      <c r="BI1101" s="43">
        <v>37</v>
      </c>
      <c r="BJ1101" s="42">
        <f>BM1101-BK1101-BL1101</f>
        <v>44</v>
      </c>
      <c r="BK1101" s="43">
        <v>0</v>
      </c>
      <c r="BL1101" s="43">
        <v>26</v>
      </c>
      <c r="BM1101" s="43">
        <v>70</v>
      </c>
      <c r="BN1101" s="34">
        <f t="shared" si="907"/>
        <v>34.840093956523987</v>
      </c>
      <c r="BO1101" s="34">
        <f t="shared" si="908"/>
        <v>54.246934926467866</v>
      </c>
      <c r="BP1101" s="33">
        <v>0.14672816773760047</v>
      </c>
      <c r="BQ1101" s="33">
        <v>-0.46565364150681637</v>
      </c>
      <c r="BR1101" s="33">
        <v>-1.1766633722015243E-2</v>
      </c>
      <c r="BS1101" s="33">
        <v>0.63425158890978839</v>
      </c>
      <c r="BT1101" s="33">
        <v>0</v>
      </c>
      <c r="BU1101" s="9">
        <f t="shared" si="909"/>
        <v>0.30355948141855726</v>
      </c>
      <c r="BV1101" s="34">
        <f t="shared" si="910"/>
        <v>0.47265002945668705</v>
      </c>
      <c r="BW1101" s="33">
        <v>22.519309717077824</v>
      </c>
      <c r="BX1101" s="33">
        <v>0.35922185522348649</v>
      </c>
      <c r="BY1101" s="33">
        <v>13.403554354355238</v>
      </c>
      <c r="BZ1101" s="33">
        <v>-1.745551451551123</v>
      </c>
      <c r="CA1101" s="9">
        <f t="shared" si="911"/>
        <v>34.536534475105427</v>
      </c>
      <c r="CB1101" s="34">
        <f t="shared" si="912"/>
        <v>53.774284897011171</v>
      </c>
      <c r="CC1101" s="47">
        <v>38.714264</v>
      </c>
      <c r="CD1101">
        <v>426655</v>
      </c>
      <c r="CE1101" s="68">
        <f t="shared" si="903"/>
        <v>592978.13559322036</v>
      </c>
      <c r="CF1101" s="62">
        <v>20</v>
      </c>
      <c r="CG1101" s="62">
        <v>29.7</v>
      </c>
      <c r="CH1101" s="62">
        <v>-5.9</v>
      </c>
      <c r="CI1101" s="62">
        <v>-1.6</v>
      </c>
      <c r="CJ1101" s="63">
        <f t="shared" si="873"/>
        <v>-2.0683414487008234</v>
      </c>
      <c r="CK1101" s="62">
        <v>1.1000000000000001</v>
      </c>
      <c r="CL1101" s="63">
        <f t="shared" si="874"/>
        <v>1.421984745981816</v>
      </c>
      <c r="CM1101" s="62">
        <v>-0.5</v>
      </c>
      <c r="CN1101" t="s">
        <v>1746</v>
      </c>
      <c r="CO1101" t="s">
        <v>1027</v>
      </c>
      <c r="CP1101" t="s">
        <v>3102</v>
      </c>
      <c r="CQ1101" t="s">
        <v>2400</v>
      </c>
      <c r="CR1101">
        <v>74</v>
      </c>
      <c r="CS1101">
        <v>223</v>
      </c>
      <c r="CT1101">
        <v>32</v>
      </c>
      <c r="CU1101" t="s">
        <v>3402</v>
      </c>
      <c r="CZ1101" s="72">
        <v>2766666.6666666665</v>
      </c>
      <c r="DA1101">
        <v>0</v>
      </c>
    </row>
    <row r="1102" spans="1:105" ht="12.75" customHeight="1" x14ac:dyDescent="0.2">
      <c r="A1102" s="38" t="s">
        <v>2452</v>
      </c>
      <c r="B1102" t="s">
        <v>967</v>
      </c>
      <c r="C1102" t="s">
        <v>967</v>
      </c>
      <c r="D1102" s="82" t="s">
        <v>967</v>
      </c>
      <c r="E1102" t="str">
        <f t="shared" si="904"/>
        <v xml:space="preserve">Gervais, Bruno </v>
      </c>
      <c r="F1102" t="s">
        <v>113</v>
      </c>
      <c r="G1102" t="s">
        <v>1524</v>
      </c>
      <c r="H1102">
        <v>51</v>
      </c>
      <c r="I1102">
        <v>0</v>
      </c>
      <c r="J1102">
        <v>6</v>
      </c>
      <c r="K1102">
        <f>I1102+J1102</f>
        <v>6</v>
      </c>
      <c r="L1102">
        <v>-10</v>
      </c>
      <c r="M1102">
        <v>28</v>
      </c>
      <c r="N1102">
        <v>47</v>
      </c>
      <c r="O1102" s="4">
        <f t="shared" si="905"/>
        <v>0</v>
      </c>
      <c r="P1102">
        <v>989</v>
      </c>
      <c r="Q1102">
        <v>0</v>
      </c>
      <c r="R1102">
        <v>0</v>
      </c>
      <c r="S1102">
        <v>0</v>
      </c>
      <c r="T1102">
        <v>0</v>
      </c>
      <c r="U1102" s="4">
        <f t="shared" si="906"/>
        <v>0</v>
      </c>
      <c r="V1102" s="40">
        <v>0</v>
      </c>
      <c r="W1102">
        <v>0</v>
      </c>
      <c r="X1102">
        <v>3</v>
      </c>
      <c r="Y1102">
        <v>0</v>
      </c>
      <c r="Z1102">
        <v>0</v>
      </c>
      <c r="AA1102">
        <f>I1102-W1102-Y1102</f>
        <v>0</v>
      </c>
      <c r="AB1102">
        <f>J1102-X1102-Z1102</f>
        <v>3</v>
      </c>
      <c r="AC1102" s="9">
        <f t="shared" si="883"/>
        <v>0</v>
      </c>
      <c r="AD1102" s="9">
        <f t="shared" si="884"/>
        <v>14.884233737596473</v>
      </c>
      <c r="AE1102" s="9">
        <f t="shared" si="885"/>
        <v>0</v>
      </c>
      <c r="AF1102" s="9">
        <f t="shared" si="886"/>
        <v>0</v>
      </c>
      <c r="AG1102" s="9">
        <f t="shared" si="887"/>
        <v>0</v>
      </c>
      <c r="AH1102" s="9">
        <f t="shared" si="888"/>
        <v>5.3007435765294861</v>
      </c>
      <c r="AI1102" s="6">
        <f t="shared" si="889"/>
        <v>1.3251858941323713</v>
      </c>
      <c r="AJ1102" s="6">
        <f t="shared" si="890"/>
        <v>6.9459757442116867</v>
      </c>
      <c r="AK1102" s="6">
        <f t="shared" si="891"/>
        <v>0</v>
      </c>
      <c r="AL1102" s="6">
        <f t="shared" si="892"/>
        <v>2.0319517043363029</v>
      </c>
      <c r="AM1102" s="6">
        <f t="shared" si="893"/>
        <v>0</v>
      </c>
      <c r="AN1102" s="6">
        <f t="shared" si="894"/>
        <v>5.3691275167785228</v>
      </c>
      <c r="AO1102" s="32">
        <v>679.15</v>
      </c>
      <c r="AP1102" s="32">
        <v>60.466666666666669</v>
      </c>
      <c r="AQ1102" s="32">
        <v>44.7</v>
      </c>
      <c r="AR1102" s="32">
        <v>784.31666666666672</v>
      </c>
      <c r="AS1102" s="40">
        <v>66</v>
      </c>
      <c r="AT1102" s="40">
        <v>33</v>
      </c>
      <c r="AU1102" s="40">
        <v>20</v>
      </c>
      <c r="AV1102" s="40">
        <v>27</v>
      </c>
      <c r="AW1102" s="40">
        <v>18</v>
      </c>
      <c r="AX1102" s="9">
        <f t="shared" si="895"/>
        <v>5.0489810663210015</v>
      </c>
      <c r="AY1102" s="9">
        <f t="shared" si="896"/>
        <v>2.5244905331605008</v>
      </c>
      <c r="AZ1102" s="9">
        <f t="shared" si="897"/>
        <v>1.5299942625215155</v>
      </c>
      <c r="BA1102" s="9">
        <f t="shared" si="898"/>
        <v>2.0654922544040462</v>
      </c>
      <c r="BB1102" s="9">
        <f t="shared" si="899"/>
        <v>1.3769948362693638</v>
      </c>
      <c r="BC1102" s="9">
        <f t="shared" si="900"/>
        <v>13.316666666666666</v>
      </c>
      <c r="BD1102" s="9">
        <f t="shared" si="901"/>
        <v>0.87647058823529422</v>
      </c>
      <c r="BE1102" s="9">
        <f t="shared" si="902"/>
        <v>1.1856209150326797</v>
      </c>
      <c r="BF1102" s="3">
        <v>15</v>
      </c>
      <c r="BG1102" s="3">
        <v>7</v>
      </c>
      <c r="BH1102" s="3">
        <v>0</v>
      </c>
      <c r="BI1102" s="3">
        <v>22</v>
      </c>
      <c r="BJ1102" s="3">
        <v>23</v>
      </c>
      <c r="BK1102" s="3">
        <v>0</v>
      </c>
      <c r="BL1102" s="3">
        <v>4</v>
      </c>
      <c r="BM1102" s="3">
        <v>27</v>
      </c>
      <c r="BN1102" s="34">
        <f t="shared" si="907"/>
        <v>10.33825658402896</v>
      </c>
      <c r="BO1102" s="34">
        <f t="shared" si="908"/>
        <v>26.362455430065982</v>
      </c>
      <c r="BP1102" s="34">
        <v>-2.9458697433842267</v>
      </c>
      <c r="BQ1102" s="34">
        <v>0.36338839677297913</v>
      </c>
      <c r="BR1102" s="34">
        <v>-0.58019873732558969</v>
      </c>
      <c r="BS1102" s="34">
        <v>-9.2460946587237747E-2</v>
      </c>
      <c r="BT1102" s="34">
        <v>0</v>
      </c>
      <c r="BU1102" s="34">
        <f t="shared" si="909"/>
        <v>-3.2551410305240753</v>
      </c>
      <c r="BV1102" s="34">
        <f t="shared" si="910"/>
        <v>-8.3005785006670134</v>
      </c>
      <c r="BW1102" s="34">
        <v>10.777093915462562</v>
      </c>
      <c r="BX1102" s="34">
        <v>1.191181522489231</v>
      </c>
      <c r="BY1102" s="34">
        <v>1.677739474538515</v>
      </c>
      <c r="BZ1102" s="34">
        <v>-5.2617297937273225E-2</v>
      </c>
      <c r="CA1102" s="34">
        <f t="shared" si="911"/>
        <v>13.593397614553036</v>
      </c>
      <c r="CB1102" s="34">
        <f t="shared" si="912"/>
        <v>34.663033930733</v>
      </c>
      <c r="CC1102" s="15">
        <v>44</v>
      </c>
      <c r="CD1102" s="7">
        <v>588020</v>
      </c>
      <c r="CE1102" s="68">
        <f t="shared" si="903"/>
        <v>945443.92156862747</v>
      </c>
      <c r="CF1102" s="9">
        <v>14.2</v>
      </c>
      <c r="CG1102" s="9">
        <v>14.1</v>
      </c>
      <c r="CH1102" s="9">
        <v>-12.2</v>
      </c>
      <c r="CI1102" s="9">
        <v>-1.4</v>
      </c>
      <c r="CJ1102" s="9">
        <f t="shared" si="873"/>
        <v>-3.1478948453221904</v>
      </c>
      <c r="CK1102" s="9">
        <v>-2.2999999999999998</v>
      </c>
      <c r="CL1102" s="9">
        <f t="shared" si="874"/>
        <v>-5.1715415316007416</v>
      </c>
      <c r="CM1102" s="9">
        <v>-3.7</v>
      </c>
      <c r="CN1102" t="s">
        <v>2670</v>
      </c>
      <c r="CO1102" t="s">
        <v>2671</v>
      </c>
      <c r="CP1102" t="s">
        <v>2399</v>
      </c>
      <c r="CQ1102" t="s">
        <v>2400</v>
      </c>
      <c r="CR1102">
        <v>72</v>
      </c>
      <c r="CS1102">
        <v>188</v>
      </c>
      <c r="CU1102" t="s">
        <v>3401</v>
      </c>
      <c r="CV1102" t="s">
        <v>2382</v>
      </c>
      <c r="CW1102">
        <v>0</v>
      </c>
      <c r="CX1102">
        <v>0</v>
      </c>
      <c r="CY1102">
        <v>0</v>
      </c>
      <c r="CZ1102" s="70"/>
      <c r="DA1102">
        <v>0</v>
      </c>
    </row>
    <row r="1103" spans="1:105" ht="12.75" customHeight="1" x14ac:dyDescent="0.2">
      <c r="A1103" s="44" t="s">
        <v>2372</v>
      </c>
      <c r="B1103" s="43" t="s">
        <v>967</v>
      </c>
      <c r="C1103" s="43" t="s">
        <v>967</v>
      </c>
      <c r="D1103" s="82" t="s">
        <v>967</v>
      </c>
      <c r="E1103" s="42" t="str">
        <f t="shared" si="904"/>
        <v xml:space="preserve">Gervais, Bruno </v>
      </c>
      <c r="F1103" s="42" t="s">
        <v>113</v>
      </c>
      <c r="G1103" s="45" t="s">
        <v>2374</v>
      </c>
      <c r="H1103" s="43">
        <v>60</v>
      </c>
      <c r="I1103" s="64">
        <v>0</v>
      </c>
      <c r="J1103" s="64">
        <v>13</v>
      </c>
      <c r="K1103" s="64">
        <v>13</v>
      </c>
      <c r="L1103" s="43">
        <v>-5</v>
      </c>
      <c r="M1103">
        <v>34</v>
      </c>
      <c r="N1103">
        <v>59</v>
      </c>
      <c r="O1103" s="4">
        <f t="shared" si="905"/>
        <v>0</v>
      </c>
      <c r="Q1103">
        <v>0</v>
      </c>
      <c r="R1103">
        <v>0</v>
      </c>
      <c r="S1103">
        <v>0</v>
      </c>
      <c r="T1103">
        <v>0</v>
      </c>
      <c r="U1103" s="4">
        <f t="shared" si="906"/>
        <v>0</v>
      </c>
      <c r="V1103">
        <v>0</v>
      </c>
      <c r="W1103">
        <v>0</v>
      </c>
      <c r="X1103">
        <v>4</v>
      </c>
      <c r="Y1103">
        <v>0</v>
      </c>
      <c r="Z1103">
        <v>0</v>
      </c>
      <c r="AA1103">
        <v>0</v>
      </c>
      <c r="AB1103">
        <v>9</v>
      </c>
      <c r="AC1103" s="9">
        <f t="shared" si="883"/>
        <v>0</v>
      </c>
      <c r="AD1103" s="9">
        <f t="shared" si="884"/>
        <v>9.4575068960987796</v>
      </c>
      <c r="AE1103" s="9">
        <f t="shared" si="885"/>
        <v>0</v>
      </c>
      <c r="AF1103" s="9">
        <f t="shared" si="886"/>
        <v>0</v>
      </c>
      <c r="AG1103" s="9">
        <f t="shared" si="887"/>
        <v>0</v>
      </c>
      <c r="AH1103" s="9">
        <f t="shared" si="888"/>
        <v>11.998222485557697</v>
      </c>
      <c r="AI1103" s="58">
        <f t="shared" si="889"/>
        <v>2.1330173307658127</v>
      </c>
      <c r="AJ1103" s="58">
        <f t="shared" si="890"/>
        <v>3.3101274136345729</v>
      </c>
      <c r="AK1103" s="58">
        <f t="shared" si="891"/>
        <v>0</v>
      </c>
      <c r="AL1103" s="58">
        <f t="shared" si="892"/>
        <v>2.3996444971115394</v>
      </c>
      <c r="AM1103" s="58">
        <f t="shared" si="893"/>
        <v>0.47287534480493892</v>
      </c>
      <c r="AN1103" s="58">
        <f t="shared" si="894"/>
        <v>4.1546451240623199</v>
      </c>
      <c r="AO1103" s="56">
        <v>900.13333333333321</v>
      </c>
      <c r="AP1103" s="56">
        <v>126.88333333333333</v>
      </c>
      <c r="AQ1103" s="56">
        <v>173.3</v>
      </c>
      <c r="AR1103" s="57">
        <f>SUM(AO1103:AQ1103)</f>
        <v>1200.3166666666664</v>
      </c>
      <c r="AS1103">
        <v>72</v>
      </c>
      <c r="AT1103">
        <v>35</v>
      </c>
      <c r="AU1103">
        <v>25</v>
      </c>
      <c r="AV1103">
        <v>29</v>
      </c>
      <c r="AW1103">
        <v>37</v>
      </c>
      <c r="AX1103" s="9">
        <f t="shared" si="895"/>
        <v>3.5990502506283071</v>
      </c>
      <c r="AY1103" s="9">
        <f t="shared" si="896"/>
        <v>1.7495383162776494</v>
      </c>
      <c r="AZ1103" s="9">
        <f t="shared" si="897"/>
        <v>1.2496702259126067</v>
      </c>
      <c r="BA1103" s="9">
        <f t="shared" si="898"/>
        <v>1.4496174620586237</v>
      </c>
      <c r="BB1103" s="9">
        <f t="shared" si="899"/>
        <v>1.8495119343506579</v>
      </c>
      <c r="BC1103" s="33">
        <f t="shared" si="900"/>
        <v>15.002222222222221</v>
      </c>
      <c r="BD1103" s="33">
        <f t="shared" si="901"/>
        <v>2.8883333333333336</v>
      </c>
      <c r="BE1103" s="33">
        <f t="shared" si="902"/>
        <v>2.1147222222222219</v>
      </c>
      <c r="BF1103" s="42">
        <f>BI1103-BG1103-BH1103</f>
        <v>32</v>
      </c>
      <c r="BG1103" s="43">
        <v>7</v>
      </c>
      <c r="BH1103" s="43">
        <v>0</v>
      </c>
      <c r="BI1103" s="43">
        <v>39</v>
      </c>
      <c r="BJ1103" s="42">
        <f>BM1103-BK1103-BL1103</f>
        <v>36</v>
      </c>
      <c r="BK1103" s="43">
        <v>1</v>
      </c>
      <c r="BL1103" s="43">
        <v>12</v>
      </c>
      <c r="BM1103" s="43">
        <v>49</v>
      </c>
      <c r="BN1103" s="34">
        <f t="shared" si="907"/>
        <v>41.534671596441697</v>
      </c>
      <c r="BO1103" s="34">
        <f t="shared" si="908"/>
        <v>69.206189916174964</v>
      </c>
      <c r="BP1103" s="33">
        <v>1.8140096912141432</v>
      </c>
      <c r="BQ1103" s="33">
        <v>-0.8248183636668498</v>
      </c>
      <c r="BR1103" s="33">
        <v>0.29615318618721898</v>
      </c>
      <c r="BS1103" s="33">
        <v>-0.45126494677112816</v>
      </c>
      <c r="BT1103" s="33">
        <v>0</v>
      </c>
      <c r="BU1103" s="9">
        <f t="shared" si="909"/>
        <v>0.83407956696338437</v>
      </c>
      <c r="BV1103" s="34">
        <f t="shared" si="910"/>
        <v>1.3897658678349625</v>
      </c>
      <c r="BW1103" s="33">
        <v>20.727886399468172</v>
      </c>
      <c r="BX1103" s="33">
        <v>2.6732867695781568</v>
      </c>
      <c r="BY1103" s="33">
        <v>15.244110468339731</v>
      </c>
      <c r="BZ1103" s="33">
        <v>2.0553083920922539</v>
      </c>
      <c r="CA1103" s="9">
        <f t="shared" si="911"/>
        <v>40.700592029478315</v>
      </c>
      <c r="CB1103" s="34">
        <f t="shared" si="912"/>
        <v>67.816424048340011</v>
      </c>
      <c r="CC1103" s="47">
        <v>44.691665999999998</v>
      </c>
      <c r="CD1103">
        <v>1015075</v>
      </c>
      <c r="CE1103" s="68">
        <f t="shared" si="903"/>
        <v>1387269.1666666667</v>
      </c>
      <c r="CF1103" s="62">
        <v>21.3</v>
      </c>
      <c r="CG1103" s="62">
        <v>23.5</v>
      </c>
      <c r="CH1103" s="62">
        <v>0.3</v>
      </c>
      <c r="CI1103" s="62">
        <v>-0.3</v>
      </c>
      <c r="CJ1103" s="63">
        <f t="shared" si="873"/>
        <v>-0.39986671109630123</v>
      </c>
      <c r="CK1103" s="62">
        <v>1.9</v>
      </c>
      <c r="CL1103" s="63">
        <f t="shared" si="874"/>
        <v>2.5324891702765742</v>
      </c>
      <c r="CM1103" s="62">
        <v>1.6</v>
      </c>
      <c r="CN1103" t="s">
        <v>1770</v>
      </c>
      <c r="CO1103" t="s">
        <v>2671</v>
      </c>
      <c r="CP1103" t="s">
        <v>2399</v>
      </c>
      <c r="CQ1103" t="s">
        <v>2400</v>
      </c>
      <c r="CR1103">
        <v>72</v>
      </c>
      <c r="CS1103">
        <v>188</v>
      </c>
      <c r="CT1103">
        <v>8</v>
      </c>
      <c r="CU1103" t="s">
        <v>3401</v>
      </c>
      <c r="CZ1103" s="72">
        <v>477333.33333333331</v>
      </c>
      <c r="DA1103">
        <v>0</v>
      </c>
    </row>
    <row r="1104" spans="1:105" ht="12.75" customHeight="1" x14ac:dyDescent="0.2">
      <c r="A1104" s="38" t="s">
        <v>2452</v>
      </c>
      <c r="B1104" t="s">
        <v>530</v>
      </c>
      <c r="C1104" t="s">
        <v>967</v>
      </c>
      <c r="D1104" s="82" t="s">
        <v>967</v>
      </c>
      <c r="E1104" t="str">
        <f t="shared" si="904"/>
        <v xml:space="preserve">Berard, Bryan </v>
      </c>
      <c r="F1104" t="s">
        <v>2485</v>
      </c>
      <c r="G1104" t="s">
        <v>1524</v>
      </c>
      <c r="H1104">
        <v>11</v>
      </c>
      <c r="I1104">
        <v>0</v>
      </c>
      <c r="J1104">
        <v>3</v>
      </c>
      <c r="K1104">
        <f>I1104+J1104</f>
        <v>3</v>
      </c>
      <c r="L1104">
        <v>-4</v>
      </c>
      <c r="M1104">
        <v>8</v>
      </c>
      <c r="N1104">
        <v>22</v>
      </c>
      <c r="O1104" s="4">
        <f t="shared" si="905"/>
        <v>0</v>
      </c>
      <c r="P1104">
        <v>268</v>
      </c>
      <c r="Q1104">
        <v>0</v>
      </c>
      <c r="R1104">
        <v>0</v>
      </c>
      <c r="S1104">
        <v>0</v>
      </c>
      <c r="T1104">
        <v>0</v>
      </c>
      <c r="U1104" s="4">
        <f t="shared" si="906"/>
        <v>0</v>
      </c>
      <c r="V1104" s="40">
        <v>0</v>
      </c>
      <c r="W1104">
        <v>0</v>
      </c>
      <c r="X1104">
        <v>1</v>
      </c>
      <c r="Y1104">
        <v>0</v>
      </c>
      <c r="Z1104">
        <v>0</v>
      </c>
      <c r="AA1104">
        <f>I1104-W1104-Y1104</f>
        <v>0</v>
      </c>
      <c r="AB1104">
        <f>J1104-X1104-Z1104</f>
        <v>2</v>
      </c>
      <c r="AC1104" s="9">
        <f t="shared" si="883"/>
        <v>0</v>
      </c>
      <c r="AD1104" s="9">
        <f t="shared" si="884"/>
        <v>6.8571428571428568</v>
      </c>
      <c r="AE1104" s="9">
        <f t="shared" si="885"/>
        <v>0</v>
      </c>
      <c r="AF1104" s="9">
        <f t="shared" si="886"/>
        <v>0</v>
      </c>
      <c r="AG1104" s="9">
        <f t="shared" si="887"/>
        <v>0</v>
      </c>
      <c r="AH1104" s="9">
        <f t="shared" si="888"/>
        <v>15.346903975274435</v>
      </c>
      <c r="AI1104" s="6">
        <f t="shared" si="889"/>
        <v>3.4530533944367479</v>
      </c>
      <c r="AJ1104" s="6">
        <f t="shared" si="890"/>
        <v>5.4857142857142858</v>
      </c>
      <c r="AK1104" s="6">
        <f t="shared" si="891"/>
        <v>0</v>
      </c>
      <c r="AL1104" s="6">
        <f t="shared" si="892"/>
        <v>4.6040711925823299</v>
      </c>
      <c r="AM1104" s="6">
        <f t="shared" si="893"/>
        <v>0</v>
      </c>
      <c r="AN1104" s="6">
        <f t="shared" si="894"/>
        <v>7.0866141732283463</v>
      </c>
      <c r="AO1104" s="33">
        <v>156.38333333333333</v>
      </c>
      <c r="AP1104" s="33">
        <v>43.75</v>
      </c>
      <c r="AQ1104" s="33">
        <v>8.4666666666666668</v>
      </c>
      <c r="AR1104" s="32">
        <v>208.6</v>
      </c>
      <c r="AS1104" s="40">
        <v>13</v>
      </c>
      <c r="AT1104" s="40">
        <v>4</v>
      </c>
      <c r="AU1104" s="40">
        <v>10</v>
      </c>
      <c r="AV1104" s="40">
        <v>8</v>
      </c>
      <c r="AW1104" s="40">
        <v>2</v>
      </c>
      <c r="AX1104" s="9">
        <f t="shared" si="895"/>
        <v>3.7392138063279003</v>
      </c>
      <c r="AY1104" s="9">
        <f t="shared" si="896"/>
        <v>1.1505273250239694</v>
      </c>
      <c r="AZ1104" s="9">
        <f t="shared" si="897"/>
        <v>2.8763183125599232</v>
      </c>
      <c r="BA1104" s="9">
        <f t="shared" si="898"/>
        <v>2.3010546500479387</v>
      </c>
      <c r="BB1104" s="9">
        <f t="shared" si="899"/>
        <v>0.57526366251198469</v>
      </c>
      <c r="BC1104" s="9">
        <f t="shared" si="900"/>
        <v>14.216666666666667</v>
      </c>
      <c r="BD1104" s="9">
        <f t="shared" si="901"/>
        <v>0.76969696969696966</v>
      </c>
      <c r="BE1104" s="9">
        <f t="shared" si="902"/>
        <v>3.9772727272727271</v>
      </c>
      <c r="BF1104" s="3">
        <v>9</v>
      </c>
      <c r="BG1104" s="3">
        <v>4</v>
      </c>
      <c r="BH1104" s="3">
        <v>0</v>
      </c>
      <c r="BI1104" s="3">
        <v>13</v>
      </c>
      <c r="BJ1104" s="3">
        <v>12</v>
      </c>
      <c r="BK1104" s="3">
        <v>0</v>
      </c>
      <c r="BL1104" s="3">
        <v>1</v>
      </c>
      <c r="BM1104" s="3">
        <v>13</v>
      </c>
      <c r="BN1104" s="34">
        <f t="shared" si="907"/>
        <v>0.76953582371938678</v>
      </c>
      <c r="BO1104" s="34">
        <f t="shared" si="908"/>
        <v>7.3780999397831906</v>
      </c>
      <c r="BP1104" s="34">
        <v>0.44681865118174452</v>
      </c>
      <c r="BQ1104" s="34">
        <v>-0.67684552649039409</v>
      </c>
      <c r="BR1104" s="34">
        <v>9.7405879004289053E-3</v>
      </c>
      <c r="BS1104" s="34">
        <v>-1.6666378537726474E-2</v>
      </c>
      <c r="BT1104" s="34">
        <v>0</v>
      </c>
      <c r="BU1104" s="34">
        <f t="shared" si="909"/>
        <v>-0.23695266594594716</v>
      </c>
      <c r="BV1104" s="34">
        <f t="shared" si="910"/>
        <v>-2.2718376409007397</v>
      </c>
      <c r="BW1104" s="34">
        <v>-0.51213293514819702</v>
      </c>
      <c r="BX1104" s="34">
        <v>1.081038150202476</v>
      </c>
      <c r="BY1104" s="34">
        <v>0.25196160440211562</v>
      </c>
      <c r="BZ1104" s="34">
        <v>0.18562167020893933</v>
      </c>
      <c r="CA1104" s="34">
        <f t="shared" si="911"/>
        <v>1.0064884896653339</v>
      </c>
      <c r="CB1104" s="34">
        <f t="shared" si="912"/>
        <v>9.6499375806839307</v>
      </c>
      <c r="CE1104" s="68">
        <f t="shared" si="903"/>
        <v>165000</v>
      </c>
      <c r="CF1104" s="9">
        <v>6.4</v>
      </c>
      <c r="CG1104" s="9">
        <v>5.7</v>
      </c>
      <c r="CH1104" s="9">
        <v>-1.9</v>
      </c>
      <c r="CI1104" s="9">
        <v>-0.5</v>
      </c>
      <c r="CJ1104" s="9">
        <f t="shared" si="873"/>
        <v>-3.8341108058022879</v>
      </c>
      <c r="CK1104" s="9">
        <v>0.2</v>
      </c>
      <c r="CL1104" s="9">
        <f t="shared" si="874"/>
        <v>1.5336443223209153</v>
      </c>
      <c r="CM1104" s="9">
        <v>-0.3</v>
      </c>
      <c r="CN1104" t="s">
        <v>2691</v>
      </c>
      <c r="CO1104" t="s">
        <v>2692</v>
      </c>
      <c r="CP1104" t="s">
        <v>1079</v>
      </c>
      <c r="CQ1104" t="s">
        <v>2414</v>
      </c>
      <c r="CR1104">
        <v>74</v>
      </c>
      <c r="CS1104">
        <v>220</v>
      </c>
      <c r="CT1104">
        <v>4</v>
      </c>
      <c r="CU1104" t="s">
        <v>3402</v>
      </c>
      <c r="CV1104" t="s">
        <v>2382</v>
      </c>
      <c r="CW1104">
        <v>0</v>
      </c>
      <c r="CX1104">
        <v>0</v>
      </c>
      <c r="CY1104">
        <v>0</v>
      </c>
      <c r="CZ1104" s="70"/>
      <c r="DA1104">
        <v>0</v>
      </c>
    </row>
    <row r="1105" spans="1:105" ht="12.75" customHeight="1" x14ac:dyDescent="0.2">
      <c r="A1105" s="44" t="s">
        <v>2372</v>
      </c>
      <c r="B1105" s="43" t="s">
        <v>530</v>
      </c>
      <c r="C1105" s="43" t="s">
        <v>967</v>
      </c>
      <c r="D1105" s="82" t="s">
        <v>967</v>
      </c>
      <c r="E1105" s="42" t="str">
        <f t="shared" si="904"/>
        <v xml:space="preserve">Berard, Bryan </v>
      </c>
      <c r="F1105" s="42" t="s">
        <v>2485</v>
      </c>
      <c r="G1105" s="45" t="s">
        <v>2374</v>
      </c>
      <c r="H1105" s="43">
        <v>54</v>
      </c>
      <c r="I1105" s="64">
        <v>5</v>
      </c>
      <c r="J1105" s="64">
        <v>17</v>
      </c>
      <c r="K1105" s="64">
        <v>22</v>
      </c>
      <c r="L1105" s="43">
        <v>-17</v>
      </c>
      <c r="M1105">
        <v>48</v>
      </c>
      <c r="N1105">
        <v>87</v>
      </c>
      <c r="O1105" s="4">
        <f t="shared" si="905"/>
        <v>5.7471264367816091E-2</v>
      </c>
      <c r="Q1105">
        <v>2</v>
      </c>
      <c r="R1105">
        <v>0</v>
      </c>
      <c r="S1105">
        <v>0</v>
      </c>
      <c r="T1105">
        <v>0</v>
      </c>
      <c r="U1105" s="4">
        <f t="shared" si="906"/>
        <v>0</v>
      </c>
      <c r="V1105">
        <v>0</v>
      </c>
      <c r="W1105">
        <v>4</v>
      </c>
      <c r="X1105">
        <v>11</v>
      </c>
      <c r="Y1105">
        <v>0</v>
      </c>
      <c r="Z1105">
        <v>0</v>
      </c>
      <c r="AA1105">
        <v>1</v>
      </c>
      <c r="AB1105">
        <v>6</v>
      </c>
      <c r="AC1105" s="9">
        <f t="shared" si="883"/>
        <v>5.3144375553587242</v>
      </c>
      <c r="AD1105" s="9">
        <f t="shared" si="884"/>
        <v>14.614703277236492</v>
      </c>
      <c r="AE1105" s="9">
        <f t="shared" si="885"/>
        <v>0</v>
      </c>
      <c r="AF1105" s="9">
        <f t="shared" si="886"/>
        <v>0</v>
      </c>
      <c r="AG1105" s="9">
        <f t="shared" si="887"/>
        <v>1.6912127404693116</v>
      </c>
      <c r="AH1105" s="9">
        <f t="shared" si="888"/>
        <v>10.147276442815869</v>
      </c>
      <c r="AI1105" s="58">
        <f t="shared" si="889"/>
        <v>1.7757733774927773</v>
      </c>
      <c r="AJ1105" s="58">
        <f t="shared" si="890"/>
        <v>5.0487156775907875</v>
      </c>
      <c r="AK1105" s="58">
        <f t="shared" si="891"/>
        <v>0</v>
      </c>
      <c r="AL1105" s="58">
        <f t="shared" si="892"/>
        <v>2.5368191107039677</v>
      </c>
      <c r="AM1105" s="58">
        <f t="shared" si="893"/>
        <v>2.1257750221434897</v>
      </c>
      <c r="AN1105" s="58">
        <f t="shared" si="894"/>
        <v>3.4951456310679609</v>
      </c>
      <c r="AO1105" s="56">
        <v>709.55</v>
      </c>
      <c r="AP1105" s="56">
        <v>225.8</v>
      </c>
      <c r="AQ1105" s="56">
        <v>17.166666666666668</v>
      </c>
      <c r="AR1105" s="57">
        <f>SUM(AO1105:AQ1105)</f>
        <v>952.51666666666654</v>
      </c>
      <c r="AS1105">
        <v>59</v>
      </c>
      <c r="AT1105">
        <v>37</v>
      </c>
      <c r="AU1105">
        <v>37</v>
      </c>
      <c r="AV1105">
        <v>37</v>
      </c>
      <c r="AW1105">
        <v>19</v>
      </c>
      <c r="AX1105" s="9">
        <f t="shared" si="895"/>
        <v>3.7164704029675777</v>
      </c>
      <c r="AY1105" s="9">
        <f t="shared" si="896"/>
        <v>2.330667879827125</v>
      </c>
      <c r="AZ1105" s="9">
        <f t="shared" si="897"/>
        <v>2.330667879827125</v>
      </c>
      <c r="BA1105" s="9">
        <f t="shared" si="898"/>
        <v>2.330667879827125</v>
      </c>
      <c r="BB1105" s="9">
        <f t="shared" si="899"/>
        <v>1.1968294518031182</v>
      </c>
      <c r="BC1105" s="33">
        <f t="shared" si="900"/>
        <v>13.139814814814814</v>
      </c>
      <c r="BD1105" s="33">
        <f t="shared" si="901"/>
        <v>0.31790123456790126</v>
      </c>
      <c r="BE1105" s="33">
        <f t="shared" si="902"/>
        <v>4.181481481481482</v>
      </c>
      <c r="BF1105" s="42">
        <f>BI1105-BG1105-BH1105</f>
        <v>21</v>
      </c>
      <c r="BG1105" s="43">
        <v>19</v>
      </c>
      <c r="BH1105" s="43">
        <v>0</v>
      </c>
      <c r="BI1105" s="43">
        <v>40</v>
      </c>
      <c r="BJ1105" s="42">
        <f>BM1105-BK1105-BL1105</f>
        <v>30</v>
      </c>
      <c r="BK1105" s="43">
        <v>8</v>
      </c>
      <c r="BL1105" s="43">
        <v>1</v>
      </c>
      <c r="BM1105" s="43">
        <v>39</v>
      </c>
      <c r="BN1105" s="34">
        <f t="shared" si="907"/>
        <v>19.295791008002389</v>
      </c>
      <c r="BO1105" s="34">
        <f t="shared" si="908"/>
        <v>40.515387674061465</v>
      </c>
      <c r="BP1105" s="33">
        <v>2.5921114538211723</v>
      </c>
      <c r="BQ1105" s="33">
        <v>9.6835822451760585</v>
      </c>
      <c r="BR1105" s="33">
        <v>-0.92772805354674126</v>
      </c>
      <c r="BS1105" s="33">
        <v>-4.4701182455689756E-2</v>
      </c>
      <c r="BT1105" s="33">
        <v>0</v>
      </c>
      <c r="BU1105" s="9">
        <f t="shared" si="909"/>
        <v>11.3032644629948</v>
      </c>
      <c r="BV1105" s="34">
        <f t="shared" si="910"/>
        <v>23.733473352336375</v>
      </c>
      <c r="BW1105" s="33">
        <v>14.476468426272369</v>
      </c>
      <c r="BX1105" s="33">
        <v>-5.2772014169851333</v>
      </c>
      <c r="BY1105" s="33">
        <v>1.6831811592450225</v>
      </c>
      <c r="BZ1105" s="33">
        <v>-2.8899216235246685</v>
      </c>
      <c r="CA1105" s="9">
        <f t="shared" si="911"/>
        <v>7.99252654500759</v>
      </c>
      <c r="CB1105" s="34">
        <f t="shared" si="912"/>
        <v>16.781914321725097</v>
      </c>
      <c r="CC1105" s="47">
        <v>29.469443999999999</v>
      </c>
      <c r="CD1105">
        <v>614430</v>
      </c>
      <c r="CE1105" s="68">
        <f t="shared" si="903"/>
        <v>933023.33333333337</v>
      </c>
      <c r="CF1105" s="62">
        <v>24.7</v>
      </c>
      <c r="CG1105" s="62">
        <v>17.600000000000001</v>
      </c>
      <c r="CH1105" s="62">
        <v>-7.4</v>
      </c>
      <c r="CI1105" s="62">
        <v>2.7</v>
      </c>
      <c r="CJ1105" s="63">
        <f t="shared" si="873"/>
        <v>4.517001491725801</v>
      </c>
      <c r="CK1105" s="62">
        <v>-0.9</v>
      </c>
      <c r="CL1105" s="63">
        <f t="shared" si="874"/>
        <v>-1.5056671639086006</v>
      </c>
      <c r="CM1105" s="62">
        <v>1.8</v>
      </c>
      <c r="CN1105" t="s">
        <v>1772</v>
      </c>
      <c r="CO1105" t="s">
        <v>2692</v>
      </c>
      <c r="CP1105" t="s">
        <v>1079</v>
      </c>
      <c r="CQ1105" t="s">
        <v>2414</v>
      </c>
      <c r="CR1105">
        <v>74</v>
      </c>
      <c r="CS1105">
        <v>220</v>
      </c>
      <c r="CT1105">
        <v>4</v>
      </c>
      <c r="CU1105" t="s">
        <v>3402</v>
      </c>
      <c r="CZ1105" s="72">
        <v>725000</v>
      </c>
      <c r="DA1105">
        <v>0</v>
      </c>
    </row>
    <row r="1106" spans="1:105" ht="12.75" customHeight="1" x14ac:dyDescent="0.2">
      <c r="A1106" s="38" t="s">
        <v>2452</v>
      </c>
      <c r="B1106" t="s">
        <v>967</v>
      </c>
      <c r="C1106" t="s">
        <v>967</v>
      </c>
      <c r="D1106" s="82" t="s">
        <v>967</v>
      </c>
      <c r="E1106" t="str">
        <f t="shared" si="904"/>
        <v xml:space="preserve">Campoli, Chris </v>
      </c>
      <c r="F1106" t="s">
        <v>2547</v>
      </c>
      <c r="G1106" t="s">
        <v>1524</v>
      </c>
      <c r="H1106">
        <v>51</v>
      </c>
      <c r="I1106">
        <v>1</v>
      </c>
      <c r="J1106">
        <v>13</v>
      </c>
      <c r="K1106">
        <f>I1106+J1106</f>
        <v>14</v>
      </c>
      <c r="L1106">
        <v>-3</v>
      </c>
      <c r="M1106">
        <v>23</v>
      </c>
      <c r="N1106">
        <v>41</v>
      </c>
      <c r="O1106" s="4">
        <f t="shared" si="905"/>
        <v>2.4390243902439025E-2</v>
      </c>
      <c r="P1106">
        <v>1024</v>
      </c>
      <c r="Q1106">
        <v>0</v>
      </c>
      <c r="R1106">
        <v>0</v>
      </c>
      <c r="S1106">
        <v>0</v>
      </c>
      <c r="T1106">
        <v>0</v>
      </c>
      <c r="U1106" s="4">
        <f t="shared" si="906"/>
        <v>0</v>
      </c>
      <c r="V1106" s="40">
        <v>0</v>
      </c>
      <c r="W1106">
        <v>0</v>
      </c>
      <c r="X1106">
        <v>4</v>
      </c>
      <c r="Y1106">
        <v>0</v>
      </c>
      <c r="Z1106">
        <v>0</v>
      </c>
      <c r="AA1106">
        <f>I1106-W1106-Y1106</f>
        <v>1</v>
      </c>
      <c r="AB1106">
        <f>J1106-X1106-Z1106</f>
        <v>9</v>
      </c>
      <c r="AC1106" s="9">
        <f t="shared" si="883"/>
        <v>0</v>
      </c>
      <c r="AD1106" s="9">
        <f t="shared" si="884"/>
        <v>11.958146487294469</v>
      </c>
      <c r="AE1106" s="9">
        <f t="shared" si="885"/>
        <v>0</v>
      </c>
      <c r="AF1106" s="9">
        <f t="shared" si="886"/>
        <v>0</v>
      </c>
      <c r="AG1106" s="9">
        <f t="shared" si="887"/>
        <v>1.9194369651568874</v>
      </c>
      <c r="AH1106" s="9">
        <f t="shared" si="888"/>
        <v>17.274932686411987</v>
      </c>
      <c r="AI1106" s="6">
        <f t="shared" si="889"/>
        <v>2.1113806616725763</v>
      </c>
      <c r="AJ1106" s="6">
        <f t="shared" si="890"/>
        <v>4.7832585949177879</v>
      </c>
      <c r="AK1106" s="6">
        <f t="shared" si="891"/>
        <v>1.9396551724137927</v>
      </c>
      <c r="AL1106" s="6">
        <f t="shared" si="892"/>
        <v>2.3992962064461096</v>
      </c>
      <c r="AM1106" s="6">
        <f t="shared" si="893"/>
        <v>1.195814648729447</v>
      </c>
      <c r="AN1106" s="6">
        <f t="shared" si="894"/>
        <v>7.7586206896551708</v>
      </c>
      <c r="AO1106" s="32">
        <v>625.18333333333328</v>
      </c>
      <c r="AP1106" s="32">
        <v>100.35</v>
      </c>
      <c r="AQ1106" s="32">
        <v>30.933333333333337</v>
      </c>
      <c r="AR1106" s="32">
        <v>756.46666666666658</v>
      </c>
      <c r="AS1106" s="40">
        <v>43</v>
      </c>
      <c r="AT1106" s="40">
        <v>80</v>
      </c>
      <c r="AU1106" s="40">
        <v>13</v>
      </c>
      <c r="AV1106" s="40">
        <v>21</v>
      </c>
      <c r="AW1106" s="40">
        <v>15</v>
      </c>
      <c r="AX1106" s="9">
        <f t="shared" si="895"/>
        <v>3.4105931083105667</v>
      </c>
      <c r="AY1106" s="9">
        <f t="shared" si="896"/>
        <v>6.3452895038336132</v>
      </c>
      <c r="AZ1106" s="9">
        <f t="shared" si="897"/>
        <v>1.0311095443729621</v>
      </c>
      <c r="BA1106" s="9">
        <f t="shared" si="898"/>
        <v>1.6656384947563234</v>
      </c>
      <c r="BB1106" s="9">
        <f t="shared" si="899"/>
        <v>1.1897417819688025</v>
      </c>
      <c r="BC1106" s="9">
        <f t="shared" si="900"/>
        <v>12.258496732026142</v>
      </c>
      <c r="BD1106" s="9">
        <f t="shared" si="901"/>
        <v>0.60653594771241837</v>
      </c>
      <c r="BE1106" s="9">
        <f t="shared" si="902"/>
        <v>1.9676470588235293</v>
      </c>
      <c r="BF1106" s="3">
        <v>22</v>
      </c>
      <c r="BG1106" s="3">
        <v>8</v>
      </c>
      <c r="BH1106" s="3">
        <v>1</v>
      </c>
      <c r="BI1106" s="3">
        <v>31</v>
      </c>
      <c r="BJ1106" s="3">
        <v>25</v>
      </c>
      <c r="BK1106" s="3">
        <v>2</v>
      </c>
      <c r="BL1106" s="3">
        <v>4</v>
      </c>
      <c r="BM1106" s="3">
        <v>31</v>
      </c>
      <c r="BN1106" s="34">
        <f t="shared" si="907"/>
        <v>15.895275839020663</v>
      </c>
      <c r="BO1106" s="34">
        <f t="shared" si="908"/>
        <v>42.025052892449104</v>
      </c>
      <c r="BP1106" s="34">
        <v>5.4021295264574194</v>
      </c>
      <c r="BQ1106" s="34">
        <v>-0.65732228030358197</v>
      </c>
      <c r="BR1106" s="34">
        <v>-0.55959668266928453</v>
      </c>
      <c r="BS1106" s="34">
        <v>-6.3984905617417334E-2</v>
      </c>
      <c r="BT1106" s="34">
        <v>0</v>
      </c>
      <c r="BU1106" s="34">
        <f t="shared" si="909"/>
        <v>4.1212256578671358</v>
      </c>
      <c r="BV1106" s="34">
        <f t="shared" si="910"/>
        <v>10.895987462414213</v>
      </c>
      <c r="BW1106" s="34">
        <v>8.8037040799263782</v>
      </c>
      <c r="BX1106" s="34">
        <v>0.42147614154178387</v>
      </c>
      <c r="BY1106" s="34">
        <v>0.54320693268780074</v>
      </c>
      <c r="BZ1106" s="34">
        <v>2.005663026997563</v>
      </c>
      <c r="CA1106" s="34">
        <f t="shared" si="911"/>
        <v>11.774050181153527</v>
      </c>
      <c r="CB1106" s="34">
        <f t="shared" si="912"/>
        <v>31.129065430034885</v>
      </c>
      <c r="CC1106" s="15">
        <v>52</v>
      </c>
      <c r="CD1106" s="7">
        <v>1358322</v>
      </c>
      <c r="CE1106" s="68">
        <f t="shared" si="903"/>
        <v>2183968.7058823528</v>
      </c>
      <c r="CF1106" s="9">
        <v>16.600000000000001</v>
      </c>
      <c r="CG1106" s="9">
        <v>16</v>
      </c>
      <c r="CH1106" s="9">
        <v>-5.8</v>
      </c>
      <c r="CI1106" s="9">
        <v>0.8</v>
      </c>
      <c r="CJ1106" s="9">
        <f t="shared" ref="CJ1106:CJ1137" si="913">CI1106/(AO1106+2*(AP1106+AQ1106))*2000</f>
        <v>1.802309208673613</v>
      </c>
      <c r="CK1106" s="9">
        <v>-0.5</v>
      </c>
      <c r="CL1106" s="9">
        <f t="shared" ref="CL1106:CL1137" si="914">CK1106/(AO1106+2*(AP1106+AQ1106))*2000</f>
        <v>-1.1264432554210082</v>
      </c>
      <c r="CM1106" s="9">
        <v>0.2</v>
      </c>
      <c r="CN1106" t="s">
        <v>1308</v>
      </c>
      <c r="CO1106" t="s">
        <v>3482</v>
      </c>
      <c r="CP1106" t="s">
        <v>2427</v>
      </c>
      <c r="CQ1106" t="s">
        <v>2400</v>
      </c>
      <c r="CR1106">
        <v>71</v>
      </c>
      <c r="CS1106">
        <v>190</v>
      </c>
      <c r="CU1106" t="s">
        <v>3402</v>
      </c>
      <c r="CV1106" t="s">
        <v>2382</v>
      </c>
      <c r="CW1106">
        <v>0</v>
      </c>
      <c r="CX1106">
        <v>0</v>
      </c>
      <c r="CY1106">
        <v>0</v>
      </c>
      <c r="CZ1106" s="70"/>
      <c r="DA1106">
        <v>0</v>
      </c>
    </row>
    <row r="1107" spans="1:105" ht="12.75" customHeight="1" x14ac:dyDescent="0.2">
      <c r="A1107" s="44" t="s">
        <v>2372</v>
      </c>
      <c r="B1107" s="43" t="s">
        <v>967</v>
      </c>
      <c r="C1107" s="43" t="s">
        <v>967</v>
      </c>
      <c r="D1107" s="82" t="s">
        <v>967</v>
      </c>
      <c r="E1107" s="42" t="str">
        <f t="shared" si="904"/>
        <v xml:space="preserve">Campoli, Chris </v>
      </c>
      <c r="F1107" s="42" t="s">
        <v>2547</v>
      </c>
      <c r="G1107" s="45" t="s">
        <v>2374</v>
      </c>
      <c r="H1107" s="43">
        <v>46</v>
      </c>
      <c r="I1107" s="64">
        <v>4</v>
      </c>
      <c r="J1107" s="64">
        <v>14</v>
      </c>
      <c r="K1107" s="64">
        <v>18</v>
      </c>
      <c r="L1107" s="43">
        <v>-1</v>
      </c>
      <c r="M1107">
        <v>16</v>
      </c>
      <c r="N1107">
        <v>68</v>
      </c>
      <c r="O1107" s="4">
        <f t="shared" si="905"/>
        <v>5.8823529411764705E-2</v>
      </c>
      <c r="Q1107">
        <v>0</v>
      </c>
      <c r="R1107">
        <v>0</v>
      </c>
      <c r="S1107">
        <v>0</v>
      </c>
      <c r="T1107">
        <v>0</v>
      </c>
      <c r="U1107" s="4">
        <f t="shared" si="906"/>
        <v>0</v>
      </c>
      <c r="V1107">
        <v>0</v>
      </c>
      <c r="W1107">
        <v>2</v>
      </c>
      <c r="X1107">
        <v>9</v>
      </c>
      <c r="Y1107">
        <v>1</v>
      </c>
      <c r="Z1107">
        <v>0</v>
      </c>
      <c r="AA1107">
        <v>1</v>
      </c>
      <c r="AB1107">
        <v>5</v>
      </c>
      <c r="AC1107" s="9">
        <f t="shared" si="883"/>
        <v>3.301540719002201</v>
      </c>
      <c r="AD1107" s="9">
        <f t="shared" si="884"/>
        <v>14.856933235509906</v>
      </c>
      <c r="AE1107" s="9">
        <f t="shared" si="885"/>
        <v>6.7898906073179939</v>
      </c>
      <c r="AF1107" s="9">
        <f t="shared" si="886"/>
        <v>0</v>
      </c>
      <c r="AG1107" s="9">
        <f t="shared" si="887"/>
        <v>1.8312689167535672</v>
      </c>
      <c r="AH1107" s="9">
        <f t="shared" si="888"/>
        <v>9.1563445837678366</v>
      </c>
      <c r="AI1107" s="58">
        <f t="shared" si="889"/>
        <v>2.4722130376173159</v>
      </c>
      <c r="AJ1107" s="58">
        <f t="shared" si="890"/>
        <v>6.6030814380044021</v>
      </c>
      <c r="AK1107" s="58">
        <f t="shared" si="891"/>
        <v>1.3579781214635989</v>
      </c>
      <c r="AL1107" s="58">
        <f t="shared" si="892"/>
        <v>2.1059592542666024</v>
      </c>
      <c r="AM1107" s="58">
        <f t="shared" si="893"/>
        <v>1.980924431401321</v>
      </c>
      <c r="AN1107" s="58">
        <f t="shared" si="894"/>
        <v>8.1478687287815923</v>
      </c>
      <c r="AO1107" s="56">
        <v>655.2833333333333</v>
      </c>
      <c r="AP1107" s="56">
        <v>181.73333333333332</v>
      </c>
      <c r="AQ1107" s="56">
        <v>44.18333333333333</v>
      </c>
      <c r="AR1107" s="57">
        <f>SUM(AO1107:AQ1107)</f>
        <v>881.19999999999993</v>
      </c>
      <c r="AS1107">
        <v>47</v>
      </c>
      <c r="AT1107">
        <v>51</v>
      </c>
      <c r="AU1107">
        <v>25</v>
      </c>
      <c r="AV1107">
        <v>21</v>
      </c>
      <c r="AW1107">
        <v>19</v>
      </c>
      <c r="AX1107" s="9">
        <f t="shared" si="895"/>
        <v>3.2001815705855652</v>
      </c>
      <c r="AY1107" s="9">
        <f t="shared" si="896"/>
        <v>3.4725374489332728</v>
      </c>
      <c r="AZ1107" s="9">
        <f t="shared" si="897"/>
        <v>1.702224239673173</v>
      </c>
      <c r="BA1107" s="9">
        <f t="shared" si="898"/>
        <v>1.4298683613254655</v>
      </c>
      <c r="BB1107" s="9">
        <f t="shared" si="899"/>
        <v>1.2936904221516117</v>
      </c>
      <c r="BC1107" s="33">
        <f t="shared" si="900"/>
        <v>14.245289855072462</v>
      </c>
      <c r="BD1107" s="33">
        <f t="shared" si="901"/>
        <v>0.96050724637681151</v>
      </c>
      <c r="BE1107" s="33">
        <f t="shared" si="902"/>
        <v>3.9507246376811591</v>
      </c>
      <c r="BF1107" s="42">
        <f>BI1107-BG1107-BH1107</f>
        <v>27</v>
      </c>
      <c r="BG1107" s="43">
        <v>20</v>
      </c>
      <c r="BH1107" s="43">
        <v>1</v>
      </c>
      <c r="BI1107" s="43">
        <v>48</v>
      </c>
      <c r="BJ1107" s="42">
        <f>BM1107-BK1107-BL1107</f>
        <v>23</v>
      </c>
      <c r="BK1107" s="43">
        <v>6</v>
      </c>
      <c r="BL1107" s="43">
        <v>6</v>
      </c>
      <c r="BM1107" s="43">
        <v>35</v>
      </c>
      <c r="BN1107" s="34">
        <f t="shared" si="907"/>
        <v>32.506996210231947</v>
      </c>
      <c r="BO1107" s="34">
        <f t="shared" si="908"/>
        <v>73.778929210694386</v>
      </c>
      <c r="BP1107" s="33">
        <v>2.2189001126103816</v>
      </c>
      <c r="BQ1107" s="33">
        <v>6.5590913065203047</v>
      </c>
      <c r="BR1107" s="33">
        <v>0.61128887854109348</v>
      </c>
      <c r="BS1107" s="33">
        <v>2.8099632362518618</v>
      </c>
      <c r="BT1107" s="33">
        <v>0</v>
      </c>
      <c r="BU1107" s="9">
        <f t="shared" si="909"/>
        <v>12.199243533923642</v>
      </c>
      <c r="BV1107" s="34">
        <f t="shared" si="910"/>
        <v>27.68779739882806</v>
      </c>
      <c r="BW1107" s="33">
        <v>19.086853091943091</v>
      </c>
      <c r="BX1107" s="33">
        <v>-5.1527242389057601</v>
      </c>
      <c r="BY1107" s="33">
        <v>1.1883377766030105</v>
      </c>
      <c r="BZ1107" s="33">
        <v>5.1852860466679616</v>
      </c>
      <c r="CA1107" s="9">
        <f t="shared" si="911"/>
        <v>20.307752676308304</v>
      </c>
      <c r="CB1107" s="34">
        <f t="shared" si="912"/>
        <v>46.091131811866333</v>
      </c>
      <c r="CC1107" s="47">
        <v>50.880074</v>
      </c>
      <c r="CD1107">
        <v>1606340</v>
      </c>
      <c r="CE1107" s="68">
        <f t="shared" si="903"/>
        <v>2863475.6521739131</v>
      </c>
      <c r="CF1107" s="62">
        <v>24.7</v>
      </c>
      <c r="CG1107" s="62">
        <v>17.8</v>
      </c>
      <c r="CH1107" s="62">
        <v>8.3000000000000007</v>
      </c>
      <c r="CI1107" s="62">
        <v>1.2</v>
      </c>
      <c r="CJ1107" s="63">
        <f t="shared" si="913"/>
        <v>2.1677932166137266</v>
      </c>
      <c r="CK1107" s="62">
        <v>3.2</v>
      </c>
      <c r="CL1107" s="63">
        <f t="shared" si="914"/>
        <v>5.7807819109699379</v>
      </c>
      <c r="CM1107" s="62">
        <v>4.4000000000000004</v>
      </c>
      <c r="CN1107" t="s">
        <v>1787</v>
      </c>
      <c r="CO1107" t="s">
        <v>3482</v>
      </c>
      <c r="CP1107" t="s">
        <v>2427</v>
      </c>
      <c r="CQ1107" t="s">
        <v>2400</v>
      </c>
      <c r="CR1107">
        <v>71</v>
      </c>
      <c r="CS1107">
        <v>190</v>
      </c>
      <c r="CT1107">
        <v>14</v>
      </c>
      <c r="CU1107" t="s">
        <v>3402</v>
      </c>
      <c r="CZ1107" s="72">
        <v>633333.33333329996</v>
      </c>
      <c r="DA1107">
        <v>0</v>
      </c>
    </row>
    <row r="1108" spans="1:105" ht="12.75" customHeight="1" x14ac:dyDescent="0.2">
      <c r="A1108" s="38" t="s">
        <v>2452</v>
      </c>
      <c r="B1108" t="s">
        <v>959</v>
      </c>
      <c r="C1108" t="s">
        <v>967</v>
      </c>
      <c r="D1108" t="s">
        <v>967</v>
      </c>
      <c r="E1108" t="str">
        <f t="shared" si="904"/>
        <v xml:space="preserve">Bootland, Darryl </v>
      </c>
      <c r="F1108" t="s">
        <v>2502</v>
      </c>
      <c r="G1108" t="s">
        <v>1528</v>
      </c>
      <c r="H1108">
        <v>6</v>
      </c>
      <c r="I1108">
        <v>0</v>
      </c>
      <c r="J1108">
        <v>0</v>
      </c>
      <c r="K1108">
        <f>I1108+J1108</f>
        <v>0</v>
      </c>
      <c r="L1108">
        <v>0</v>
      </c>
      <c r="M1108">
        <v>9</v>
      </c>
      <c r="N1108">
        <v>4</v>
      </c>
      <c r="O1108" s="4">
        <f t="shared" si="905"/>
        <v>0</v>
      </c>
      <c r="P1108">
        <v>40</v>
      </c>
      <c r="Q1108">
        <v>0</v>
      </c>
      <c r="R1108">
        <v>0</v>
      </c>
      <c r="S1108">
        <v>2</v>
      </c>
      <c r="T1108">
        <v>0</v>
      </c>
      <c r="U1108" s="4">
        <f t="shared" si="906"/>
        <v>1</v>
      </c>
      <c r="V1108" s="40">
        <v>0.5</v>
      </c>
      <c r="W1108">
        <v>0</v>
      </c>
      <c r="X1108">
        <v>0</v>
      </c>
      <c r="Y1108">
        <v>0</v>
      </c>
      <c r="Z1108">
        <v>0</v>
      </c>
      <c r="AA1108">
        <f>I1108-W1108-Y1108</f>
        <v>0</v>
      </c>
      <c r="AB1108">
        <f>J1108-X1108-Z1108</f>
        <v>0</v>
      </c>
      <c r="AC1108" s="9">
        <f t="shared" si="883"/>
        <v>0</v>
      </c>
      <c r="AD1108" s="9">
        <f t="shared" si="884"/>
        <v>0</v>
      </c>
      <c r="AE1108" s="9">
        <f t="shared" si="885"/>
        <v>0</v>
      </c>
      <c r="AF1108" s="9">
        <f t="shared" si="886"/>
        <v>0</v>
      </c>
      <c r="AG1108" s="9">
        <f t="shared" si="887"/>
        <v>0</v>
      </c>
      <c r="AH1108" s="9">
        <f t="shared" si="888"/>
        <v>0</v>
      </c>
      <c r="AI1108" s="6">
        <f t="shared" si="889"/>
        <v>0</v>
      </c>
      <c r="AJ1108" s="6">
        <f t="shared" si="890"/>
        <v>0</v>
      </c>
      <c r="AK1108" s="6">
        <f t="shared" si="891"/>
        <v>0</v>
      </c>
      <c r="AL1108" s="6">
        <f t="shared" si="892"/>
        <v>0</v>
      </c>
      <c r="AM1108" s="6">
        <f t="shared" si="893"/>
        <v>0</v>
      </c>
      <c r="AN1108" s="6">
        <f t="shared" si="894"/>
        <v>0</v>
      </c>
      <c r="AO1108" s="32">
        <v>24.783333333333331</v>
      </c>
      <c r="AP1108" s="32">
        <v>0</v>
      </c>
      <c r="AQ1108" s="32">
        <v>0</v>
      </c>
      <c r="AR1108" s="32">
        <v>24.783333333333331</v>
      </c>
      <c r="AS1108" s="40">
        <v>0</v>
      </c>
      <c r="AT1108" s="40">
        <v>5</v>
      </c>
      <c r="AU1108" s="40">
        <v>0</v>
      </c>
      <c r="AV1108" s="40">
        <v>0</v>
      </c>
      <c r="AW1108" s="40">
        <v>0</v>
      </c>
      <c r="AX1108" s="9">
        <f t="shared" si="895"/>
        <v>0</v>
      </c>
      <c r="AY1108" s="9">
        <f t="shared" si="896"/>
        <v>12.104909213180902</v>
      </c>
      <c r="AZ1108" s="9">
        <f t="shared" si="897"/>
        <v>0</v>
      </c>
      <c r="BA1108" s="9">
        <f t="shared" si="898"/>
        <v>0</v>
      </c>
      <c r="BB1108" s="9">
        <f t="shared" si="899"/>
        <v>0</v>
      </c>
      <c r="BC1108" s="9">
        <f t="shared" si="900"/>
        <v>4.1305555555555555</v>
      </c>
      <c r="BD1108" s="9">
        <f t="shared" si="901"/>
        <v>0</v>
      </c>
      <c r="BE1108" s="9">
        <f t="shared" si="902"/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4">
        <f t="shared" si="907"/>
        <v>-1.1761288825099323</v>
      </c>
      <c r="BO1108" s="34">
        <f t="shared" si="908"/>
        <v>-94.912888971884257</v>
      </c>
      <c r="BP1108" s="34">
        <v>-0.63389661896590233</v>
      </c>
      <c r="BQ1108" s="34">
        <v>0</v>
      </c>
      <c r="BR1108" s="34">
        <v>6.5805597693843174E-5</v>
      </c>
      <c r="BS1108" s="34">
        <v>0</v>
      </c>
      <c r="BT1108" s="34">
        <v>0</v>
      </c>
      <c r="BU1108" s="34">
        <f t="shared" si="909"/>
        <v>-0.63383081336820846</v>
      </c>
      <c r="BV1108" s="34">
        <f t="shared" si="910"/>
        <v>-51.149763015591809</v>
      </c>
      <c r="BW1108" s="34">
        <v>0.61960309231130162</v>
      </c>
      <c r="BX1108" s="34">
        <v>0</v>
      </c>
      <c r="BY1108" s="34">
        <v>0</v>
      </c>
      <c r="BZ1108" s="34">
        <v>-1.1619011614530255</v>
      </c>
      <c r="CA1108" s="34">
        <f t="shared" si="911"/>
        <v>-0.54229806914172385</v>
      </c>
      <c r="CB1108" s="34">
        <f t="shared" si="912"/>
        <v>-43.763125956292448</v>
      </c>
      <c r="CE1108" s="68">
        <f t="shared" si="903"/>
        <v>165000</v>
      </c>
      <c r="CF1108" s="9">
        <v>0.5</v>
      </c>
      <c r="CG1108" s="9">
        <v>0.4</v>
      </c>
      <c r="CH1108" s="9">
        <v>0</v>
      </c>
      <c r="CI1108" s="9">
        <v>-0.2</v>
      </c>
      <c r="CJ1108" s="9">
        <f t="shared" si="913"/>
        <v>-16.139878950907871</v>
      </c>
      <c r="CK1108" s="9">
        <v>0.1</v>
      </c>
      <c r="CL1108" s="9">
        <f t="shared" si="914"/>
        <v>8.0699394754539355</v>
      </c>
      <c r="CM1108" s="9">
        <v>-0.2</v>
      </c>
      <c r="CN1108" t="s">
        <v>3191</v>
      </c>
      <c r="CO1108" t="s">
        <v>3081</v>
      </c>
      <c r="CP1108" t="s">
        <v>2427</v>
      </c>
      <c r="CQ1108" t="s">
        <v>2400</v>
      </c>
      <c r="CR1108">
        <v>73</v>
      </c>
      <c r="CS1108">
        <v>197</v>
      </c>
      <c r="CT1108">
        <v>27</v>
      </c>
      <c r="CU1108" t="s">
        <v>3401</v>
      </c>
      <c r="CV1108" t="s">
        <v>3090</v>
      </c>
      <c r="CW1108">
        <v>0</v>
      </c>
      <c r="CX1108">
        <v>0</v>
      </c>
      <c r="CY1108">
        <v>0</v>
      </c>
      <c r="CZ1108" s="70"/>
      <c r="DA1108">
        <v>0</v>
      </c>
    </row>
    <row r="1109" spans="1:105" ht="12.75" customHeight="1" x14ac:dyDescent="0.2">
      <c r="A1109" s="44" t="s">
        <v>2372</v>
      </c>
      <c r="B1109" s="43" t="s">
        <v>959</v>
      </c>
      <c r="C1109" s="43" t="s">
        <v>967</v>
      </c>
      <c r="D1109" s="42" t="s">
        <v>967</v>
      </c>
      <c r="E1109" s="42" t="str">
        <f t="shared" si="904"/>
        <v xml:space="preserve">Bootland, Darryl </v>
      </c>
      <c r="F1109" s="42" t="s">
        <v>2502</v>
      </c>
      <c r="G1109" s="45" t="s">
        <v>1528</v>
      </c>
      <c r="H1109" s="43">
        <v>4</v>
      </c>
      <c r="I1109" s="64">
        <v>0</v>
      </c>
      <c r="J1109" s="64">
        <v>1</v>
      </c>
      <c r="K1109" s="64">
        <v>1</v>
      </c>
      <c r="L1109" s="43">
        <v>0</v>
      </c>
      <c r="M1109">
        <v>2</v>
      </c>
      <c r="N1109">
        <v>3</v>
      </c>
      <c r="O1109" s="4">
        <f t="shared" si="905"/>
        <v>0</v>
      </c>
      <c r="Q1109">
        <v>0</v>
      </c>
      <c r="R1109">
        <v>0</v>
      </c>
      <c r="S1109">
        <v>0</v>
      </c>
      <c r="T1109">
        <v>0</v>
      </c>
      <c r="U1109" s="4">
        <f t="shared" si="906"/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 s="9">
        <f t="shared" si="883"/>
        <v>0</v>
      </c>
      <c r="AD1109" s="9">
        <f t="shared" si="884"/>
        <v>0</v>
      </c>
      <c r="AE1109" s="9">
        <f t="shared" si="885"/>
        <v>0</v>
      </c>
      <c r="AF1109" s="9">
        <f t="shared" si="886"/>
        <v>0</v>
      </c>
      <c r="AG1109" s="9">
        <f t="shared" si="887"/>
        <v>0</v>
      </c>
      <c r="AH1109" s="9">
        <f t="shared" si="888"/>
        <v>66.055045871559628</v>
      </c>
      <c r="AI1109" s="58">
        <f t="shared" si="889"/>
        <v>3.3027522935779814</v>
      </c>
      <c r="AJ1109" s="58">
        <f t="shared" si="890"/>
        <v>0</v>
      </c>
      <c r="AK1109" s="58">
        <f t="shared" si="891"/>
        <v>0</v>
      </c>
      <c r="AL1109" s="58">
        <f t="shared" si="892"/>
        <v>3.3027522935779814</v>
      </c>
      <c r="AM1109" s="58">
        <f t="shared" si="893"/>
        <v>0</v>
      </c>
      <c r="AN1109" s="58">
        <f t="shared" si="894"/>
        <v>0</v>
      </c>
      <c r="AO1109" s="56">
        <v>18.166666666666668</v>
      </c>
      <c r="AP1109" s="56">
        <v>0</v>
      </c>
      <c r="AQ1109" s="56">
        <v>0.6333333333333333</v>
      </c>
      <c r="AR1109" s="57">
        <f>SUM(AO1109:AQ1109)</f>
        <v>18.8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 s="9">
        <f t="shared" si="895"/>
        <v>0</v>
      </c>
      <c r="AY1109" s="9">
        <f t="shared" si="896"/>
        <v>3.1914893617021276</v>
      </c>
      <c r="AZ1109" s="9">
        <f t="shared" si="897"/>
        <v>0</v>
      </c>
      <c r="BA1109" s="9">
        <f t="shared" si="898"/>
        <v>0</v>
      </c>
      <c r="BB1109" s="9">
        <f t="shared" si="899"/>
        <v>0</v>
      </c>
      <c r="BC1109" s="33">
        <f t="shared" si="900"/>
        <v>4.541666666666667</v>
      </c>
      <c r="BD1109" s="33">
        <f t="shared" si="901"/>
        <v>0.15833333333333333</v>
      </c>
      <c r="BE1109" s="33">
        <f t="shared" si="902"/>
        <v>0</v>
      </c>
      <c r="BF1109" s="42">
        <f>BI1109-BG1109-BH1109</f>
        <v>1</v>
      </c>
      <c r="BG1109" s="43">
        <v>0</v>
      </c>
      <c r="BH1109" s="43">
        <v>0</v>
      </c>
      <c r="BI1109" s="43">
        <v>1</v>
      </c>
      <c r="BJ1109" s="42">
        <f>BM1109-BK1109-BL1109</f>
        <v>1</v>
      </c>
      <c r="BK1109" s="43">
        <v>0</v>
      </c>
      <c r="BL1109" s="43">
        <v>0</v>
      </c>
      <c r="BM1109" s="43">
        <v>1</v>
      </c>
      <c r="BN1109" s="34">
        <f t="shared" si="907"/>
        <v>0.19268216880533873</v>
      </c>
      <c r="BO1109" s="34">
        <f t="shared" si="908"/>
        <v>20.498103064397736</v>
      </c>
      <c r="BP1109" s="33">
        <v>0.78503375835725975</v>
      </c>
      <c r="BQ1109" s="33">
        <v>0</v>
      </c>
      <c r="BR1109" s="33">
        <v>-0.15855399301540896</v>
      </c>
      <c r="BS1109" s="33">
        <v>-8.6762967974809754E-3</v>
      </c>
      <c r="BT1109" s="33">
        <v>0</v>
      </c>
      <c r="BU1109" s="9">
        <f t="shared" si="909"/>
        <v>0.61780346854436985</v>
      </c>
      <c r="BV1109" s="34">
        <f t="shared" si="910"/>
        <v>65.723773249401034</v>
      </c>
      <c r="BW1109" s="33">
        <v>6.4236545356814681E-2</v>
      </c>
      <c r="BX1109" s="33">
        <v>0</v>
      </c>
      <c r="BY1109" s="33">
        <v>8.0523979752960523E-2</v>
      </c>
      <c r="BZ1109" s="33">
        <v>-0.56988182484880634</v>
      </c>
      <c r="CA1109" s="9">
        <f t="shared" si="911"/>
        <v>-0.42512129973903112</v>
      </c>
      <c r="CB1109" s="34">
        <f t="shared" si="912"/>
        <v>-45.22567018500331</v>
      </c>
      <c r="CE1109" s="68">
        <f t="shared" si="903"/>
        <v>165000</v>
      </c>
      <c r="CF1109" s="62">
        <v>0.7</v>
      </c>
      <c r="CG1109" s="62">
        <v>0.7</v>
      </c>
      <c r="CH1109" s="62">
        <v>0.1</v>
      </c>
      <c r="CI1109" s="62">
        <v>0</v>
      </c>
      <c r="CJ1109" s="63">
        <f t="shared" si="913"/>
        <v>0</v>
      </c>
      <c r="CK1109" s="62">
        <v>0.1</v>
      </c>
      <c r="CL1109" s="63">
        <f t="shared" si="914"/>
        <v>10.291595197255575</v>
      </c>
      <c r="CM1109" s="62">
        <v>0.1</v>
      </c>
      <c r="CN1109" t="s">
        <v>1857</v>
      </c>
      <c r="CO1109" t="s">
        <v>3081</v>
      </c>
      <c r="CP1109" t="s">
        <v>2427</v>
      </c>
      <c r="CQ1109" t="s">
        <v>2400</v>
      </c>
      <c r="CR1109">
        <v>73</v>
      </c>
      <c r="CS1109">
        <v>197</v>
      </c>
      <c r="CT1109">
        <v>27</v>
      </c>
      <c r="CU1109" t="s">
        <v>3401</v>
      </c>
      <c r="CZ1109" s="72">
        <v>525000</v>
      </c>
      <c r="DA1109">
        <v>0</v>
      </c>
    </row>
    <row r="1110" spans="1:105" ht="12.75" customHeight="1" x14ac:dyDescent="0.2">
      <c r="A1110" s="38" t="s">
        <v>2452</v>
      </c>
      <c r="B1110" t="s">
        <v>974</v>
      </c>
      <c r="C1110" t="s">
        <v>974</v>
      </c>
      <c r="D1110" s="82" t="s">
        <v>967</v>
      </c>
      <c r="E1110" t="str">
        <f t="shared" si="904"/>
        <v xml:space="preserve">Weight, Doug </v>
      </c>
      <c r="F1110" t="s">
        <v>2335</v>
      </c>
      <c r="G1110" t="s">
        <v>1537</v>
      </c>
      <c r="H1110">
        <v>82</v>
      </c>
      <c r="I1110">
        <v>16</v>
      </c>
      <c r="J1110">
        <v>43</v>
      </c>
      <c r="K1110">
        <f>I1110+J1110</f>
        <v>59</v>
      </c>
      <c r="L1110">
        <v>10</v>
      </c>
      <c r="M1110">
        <v>56</v>
      </c>
      <c r="N1110">
        <v>123</v>
      </c>
      <c r="O1110" s="4">
        <f t="shared" si="905"/>
        <v>0.13008130081300814</v>
      </c>
      <c r="P1110">
        <v>1886</v>
      </c>
      <c r="Q1110">
        <v>3</v>
      </c>
      <c r="R1110">
        <v>0</v>
      </c>
      <c r="S1110">
        <v>489</v>
      </c>
      <c r="T1110">
        <v>536</v>
      </c>
      <c r="U1110" s="4">
        <f t="shared" si="906"/>
        <v>0.4770731707317073</v>
      </c>
      <c r="V1110" s="40">
        <v>21.4</v>
      </c>
      <c r="W1110">
        <v>5</v>
      </c>
      <c r="X1110">
        <v>15</v>
      </c>
      <c r="Y1110">
        <v>0</v>
      </c>
      <c r="Z1110">
        <v>0</v>
      </c>
      <c r="AA1110">
        <f>I1110-W1110-Y1110</f>
        <v>11</v>
      </c>
      <c r="AB1110">
        <f>J1110-X1110-Z1110</f>
        <v>28</v>
      </c>
      <c r="AC1110" s="9">
        <f t="shared" si="883"/>
        <v>4.0465806393597408</v>
      </c>
      <c r="AD1110" s="9">
        <f t="shared" si="884"/>
        <v>12.139741918079224</v>
      </c>
      <c r="AE1110" s="9">
        <f t="shared" si="885"/>
        <v>0</v>
      </c>
      <c r="AF1110" s="9">
        <f t="shared" si="886"/>
        <v>0</v>
      </c>
      <c r="AG1110" s="9">
        <f t="shared" si="887"/>
        <v>11.940478523722655</v>
      </c>
      <c r="AH1110" s="9">
        <f t="shared" si="888"/>
        <v>30.393945333112214</v>
      </c>
      <c r="AI1110" s="6">
        <f t="shared" si="889"/>
        <v>3.202219240452894</v>
      </c>
      <c r="AJ1110" s="6">
        <f t="shared" si="890"/>
        <v>5.017759992806079</v>
      </c>
      <c r="AK1110" s="6">
        <f t="shared" si="891"/>
        <v>0</v>
      </c>
      <c r="AL1110" s="6">
        <f t="shared" si="892"/>
        <v>1.9538964857000709</v>
      </c>
      <c r="AM1110" s="6">
        <f t="shared" si="893"/>
        <v>1.2949058045951172</v>
      </c>
      <c r="AN1110" s="6">
        <f t="shared" si="894"/>
        <v>2.5495750708215295</v>
      </c>
      <c r="AO1110" s="32">
        <v>1105.4833333333333</v>
      </c>
      <c r="AP1110" s="32">
        <v>370.68333333333334</v>
      </c>
      <c r="AQ1110" s="32">
        <v>23.533333333333335</v>
      </c>
      <c r="AR1110" s="32">
        <v>1499.7</v>
      </c>
      <c r="AS1110" s="40">
        <v>31</v>
      </c>
      <c r="AT1110" s="40">
        <v>55</v>
      </c>
      <c r="AU1110" s="40">
        <v>64</v>
      </c>
      <c r="AV1110" s="40">
        <v>43</v>
      </c>
      <c r="AW1110" s="40">
        <v>34</v>
      </c>
      <c r="AX1110" s="9">
        <f t="shared" si="895"/>
        <v>1.240248049609922</v>
      </c>
      <c r="AY1110" s="9">
        <f t="shared" si="896"/>
        <v>2.2004400880176034</v>
      </c>
      <c r="AZ1110" s="9">
        <f t="shared" si="897"/>
        <v>2.5605121024204838</v>
      </c>
      <c r="BA1110" s="9">
        <f t="shared" si="898"/>
        <v>1.7203440688137626</v>
      </c>
      <c r="BB1110" s="9">
        <f t="shared" si="899"/>
        <v>1.3602720544108822</v>
      </c>
      <c r="BC1110" s="9">
        <f t="shared" si="900"/>
        <v>13.481504065040651</v>
      </c>
      <c r="BD1110" s="9">
        <f t="shared" si="901"/>
        <v>0.28699186991869918</v>
      </c>
      <c r="BE1110" s="9">
        <f t="shared" si="902"/>
        <v>4.5205284552845528</v>
      </c>
      <c r="BF1110" s="3">
        <v>59</v>
      </c>
      <c r="BG1110" s="3">
        <v>31</v>
      </c>
      <c r="BH1110" s="3">
        <v>0</v>
      </c>
      <c r="BI1110" s="3">
        <v>90</v>
      </c>
      <c r="BJ1110" s="3">
        <v>36</v>
      </c>
      <c r="BK1110" s="3">
        <v>8</v>
      </c>
      <c r="BL1110" s="3">
        <v>1</v>
      </c>
      <c r="BM1110" s="3">
        <v>45</v>
      </c>
      <c r="BN1110" s="34">
        <f t="shared" si="907"/>
        <v>56.098577513119793</v>
      </c>
      <c r="BO1110" s="34">
        <f t="shared" si="908"/>
        <v>74.813065964019202</v>
      </c>
      <c r="BP1110" s="34">
        <v>21.132077790550266</v>
      </c>
      <c r="BQ1110" s="34">
        <v>3.769725018443709</v>
      </c>
      <c r="BR1110" s="34">
        <v>-0.41057764455611057</v>
      </c>
      <c r="BS1110" s="34">
        <v>-0.31375612151730475</v>
      </c>
      <c r="BT1110" s="34">
        <v>21.761833976510221</v>
      </c>
      <c r="BU1110" s="34">
        <f t="shared" si="909"/>
        <v>45.939303019430781</v>
      </c>
      <c r="BV1110" s="34">
        <f t="shared" si="910"/>
        <v>61.264656957299167</v>
      </c>
      <c r="BW1110" s="34">
        <v>10.487108036556752</v>
      </c>
      <c r="BX1110" s="34">
        <v>-1.1334151644420964</v>
      </c>
      <c r="BY1110" s="34">
        <v>1.881174710328837</v>
      </c>
      <c r="BZ1110" s="34">
        <v>-1.0755930887544825</v>
      </c>
      <c r="CA1110" s="34">
        <f t="shared" si="911"/>
        <v>10.15927449368901</v>
      </c>
      <c r="CB1110" s="34">
        <f t="shared" si="912"/>
        <v>13.548409006720023</v>
      </c>
      <c r="CC1110" s="15">
        <v>60</v>
      </c>
      <c r="CD1110" s="7">
        <v>2826584</v>
      </c>
      <c r="CE1110" s="68">
        <f t="shared" si="903"/>
        <v>2826584</v>
      </c>
      <c r="CF1110" s="9">
        <v>37.5</v>
      </c>
      <c r="CG1110" s="9">
        <v>26.7</v>
      </c>
      <c r="CH1110" s="9">
        <v>17.2</v>
      </c>
      <c r="CI1110" s="9">
        <v>3.2</v>
      </c>
      <c r="CJ1110" s="9">
        <f t="shared" si="913"/>
        <v>3.3792405508866104</v>
      </c>
      <c r="CK1110" s="9">
        <v>4.8</v>
      </c>
      <c r="CL1110" s="9">
        <f t="shared" si="914"/>
        <v>5.0688608263299155</v>
      </c>
      <c r="CM1110" s="9">
        <v>8</v>
      </c>
      <c r="CN1110" t="s">
        <v>3497</v>
      </c>
      <c r="CO1110" t="s">
        <v>3498</v>
      </c>
      <c r="CP1110" t="s">
        <v>3105</v>
      </c>
      <c r="CQ1110" t="s">
        <v>2414</v>
      </c>
      <c r="CR1110">
        <v>71</v>
      </c>
      <c r="CS1110">
        <v>201</v>
      </c>
      <c r="CU1110" t="s">
        <v>3402</v>
      </c>
      <c r="CV1110" t="s">
        <v>2382</v>
      </c>
      <c r="CW1110">
        <v>11</v>
      </c>
      <c r="CX1110">
        <v>6</v>
      </c>
      <c r="CY1110">
        <v>1</v>
      </c>
      <c r="CZ1110" s="70"/>
      <c r="DA1110">
        <v>0</v>
      </c>
    </row>
    <row r="1111" spans="1:105" ht="12.75" customHeight="1" x14ac:dyDescent="0.2">
      <c r="A1111" s="78" t="s">
        <v>2372</v>
      </c>
      <c r="B1111" s="52" t="s">
        <v>974</v>
      </c>
      <c r="C1111" s="52" t="s">
        <v>950</v>
      </c>
      <c r="D1111" s="53" t="s">
        <v>967</v>
      </c>
      <c r="E1111" s="53" t="str">
        <f t="shared" si="904"/>
        <v xml:space="preserve">Weight, Doug </v>
      </c>
      <c r="F1111" s="53" t="s">
        <v>2335</v>
      </c>
      <c r="G1111" s="54" t="s">
        <v>2373</v>
      </c>
      <c r="H1111" s="52">
        <v>38</v>
      </c>
      <c r="I1111" s="19">
        <v>6</v>
      </c>
      <c r="J1111" s="19">
        <v>8</v>
      </c>
      <c r="K1111" s="19">
        <v>14</v>
      </c>
      <c r="L1111" s="52">
        <v>0</v>
      </c>
      <c r="M1111" s="19">
        <v>20</v>
      </c>
      <c r="N1111" s="19">
        <v>49</v>
      </c>
      <c r="O1111" s="20">
        <f t="shared" si="905"/>
        <v>0.12244897959183673</v>
      </c>
      <c r="P1111" s="19"/>
      <c r="Q1111" s="19"/>
      <c r="R1111" s="19"/>
      <c r="S1111" s="19">
        <v>147</v>
      </c>
      <c r="T1111" s="19">
        <v>178</v>
      </c>
      <c r="U1111" s="20">
        <f t="shared" si="906"/>
        <v>0.4523076923076923</v>
      </c>
      <c r="V1111" s="19"/>
      <c r="W1111" s="19"/>
      <c r="X1111" s="19"/>
      <c r="Y1111" s="19"/>
      <c r="Z1111" s="19"/>
      <c r="AA1111" s="19"/>
      <c r="AB1111" s="19"/>
      <c r="AC1111" s="24">
        <f t="shared" si="883"/>
        <v>0</v>
      </c>
      <c r="AD1111" s="24">
        <f t="shared" si="884"/>
        <v>0</v>
      </c>
      <c r="AE1111" s="24">
        <f t="shared" si="885"/>
        <v>0</v>
      </c>
      <c r="AF1111" s="24">
        <f t="shared" si="886"/>
        <v>0</v>
      </c>
      <c r="AG1111" s="24">
        <f t="shared" si="887"/>
        <v>0</v>
      </c>
      <c r="AH1111" s="24">
        <f t="shared" si="888"/>
        <v>0</v>
      </c>
      <c r="AI1111" s="21">
        <f t="shared" si="889"/>
        <v>1.6619801066017543</v>
      </c>
      <c r="AJ1111" s="21">
        <f t="shared" si="890"/>
        <v>6.6862714750038688</v>
      </c>
      <c r="AK1111" s="21">
        <f t="shared" si="891"/>
        <v>0</v>
      </c>
      <c r="AL1111" s="21">
        <f t="shared" si="892"/>
        <v>1.2087128048012756</v>
      </c>
      <c r="AM1111" s="21">
        <f t="shared" si="893"/>
        <v>1.6715678687509672</v>
      </c>
      <c r="AN1111" s="21">
        <f t="shared" si="894"/>
        <v>0</v>
      </c>
      <c r="AO1111" s="60">
        <v>397.11666666666667</v>
      </c>
      <c r="AP1111" s="60">
        <v>107.68333333333334</v>
      </c>
      <c r="AQ1111" s="60">
        <v>5.15</v>
      </c>
      <c r="AR1111" s="61">
        <f>SUM(AO1111:AQ1111)</f>
        <v>509.95</v>
      </c>
      <c r="AS1111" s="19"/>
      <c r="AT1111" s="19"/>
      <c r="AU1111" s="19"/>
      <c r="AV1111" s="19"/>
      <c r="AW1111" s="19"/>
      <c r="AX1111" s="24">
        <f t="shared" si="895"/>
        <v>0</v>
      </c>
      <c r="AY1111" s="24">
        <f t="shared" si="896"/>
        <v>0</v>
      </c>
      <c r="AZ1111" s="24">
        <f t="shared" si="897"/>
        <v>0</v>
      </c>
      <c r="BA1111" s="24">
        <f t="shared" si="898"/>
        <v>0</v>
      </c>
      <c r="BB1111" s="24">
        <f t="shared" si="899"/>
        <v>0</v>
      </c>
      <c r="BC1111" s="24">
        <f t="shared" si="900"/>
        <v>10.450438596491228</v>
      </c>
      <c r="BD1111" s="24">
        <f t="shared" si="901"/>
        <v>0.13552631578947369</v>
      </c>
      <c r="BE1111" s="24">
        <f t="shared" si="902"/>
        <v>2.8337719298245614</v>
      </c>
      <c r="BF1111" s="53">
        <f>BI1111-BG1111-BH1111</f>
        <v>11</v>
      </c>
      <c r="BG1111" s="52">
        <v>12</v>
      </c>
      <c r="BH1111" s="52">
        <v>0</v>
      </c>
      <c r="BI1111" s="52">
        <v>23</v>
      </c>
      <c r="BJ1111" s="53">
        <f>BM1111-BK1111-BL1111</f>
        <v>8</v>
      </c>
      <c r="BK1111" s="52">
        <v>3</v>
      </c>
      <c r="BL1111" s="52">
        <v>0</v>
      </c>
      <c r="BM1111" s="52">
        <v>11</v>
      </c>
      <c r="BN1111" s="35">
        <f t="shared" si="907"/>
        <v>4.463477067586954</v>
      </c>
      <c r="BO1111" s="35">
        <f t="shared" si="908"/>
        <v>17.505547867779015</v>
      </c>
      <c r="BP1111" s="24">
        <v>1.8260412928892309</v>
      </c>
      <c r="BQ1111" s="24">
        <v>2.9133389241203567</v>
      </c>
      <c r="BR1111" s="24">
        <v>-2.219780889813554</v>
      </c>
      <c r="BS1111" s="24">
        <v>-5.8095639690009963E-2</v>
      </c>
      <c r="BT1111" s="24">
        <v>-2.2718168255261673</v>
      </c>
      <c r="BU1111" s="24">
        <f t="shared" si="909"/>
        <v>0.1896868619798564</v>
      </c>
      <c r="BV1111" s="35">
        <f t="shared" si="910"/>
        <v>0.74394298256635516</v>
      </c>
      <c r="BW1111" s="24">
        <v>4.5917822039742182</v>
      </c>
      <c r="BX1111" s="24">
        <v>-0.13374989292594239</v>
      </c>
      <c r="BY1111" s="24">
        <v>0.4291925649353962</v>
      </c>
      <c r="BZ1111" s="24">
        <v>-0.61343467037657473</v>
      </c>
      <c r="CA1111" s="24">
        <f t="shared" si="911"/>
        <v>4.2737902056070975</v>
      </c>
      <c r="CB1111" s="35">
        <f t="shared" si="912"/>
        <v>16.761604885212659</v>
      </c>
      <c r="CC1111" s="55">
        <v>64.234665000000007</v>
      </c>
      <c r="CD1111" s="19">
        <v>1377075</v>
      </c>
      <c r="CE1111" s="76">
        <f t="shared" si="903"/>
        <v>2971582.8947368423</v>
      </c>
      <c r="CF1111" s="24"/>
      <c r="CG1111" s="24"/>
      <c r="CH1111" s="24"/>
      <c r="CI1111" s="24"/>
      <c r="CJ1111" s="24"/>
      <c r="CK1111" s="24"/>
      <c r="CL1111" s="24"/>
      <c r="CM1111" s="24"/>
      <c r="CN1111" s="19"/>
      <c r="CO1111" s="19"/>
      <c r="CP1111" s="19"/>
      <c r="CQ1111" s="19"/>
      <c r="CR1111" s="19"/>
      <c r="CS1111" s="19"/>
      <c r="CT1111" s="19"/>
      <c r="CU1111" s="19"/>
      <c r="CV1111" s="19"/>
      <c r="CW1111" s="19"/>
      <c r="CX1111" s="19"/>
      <c r="CY1111" s="19"/>
      <c r="CZ1111" s="74">
        <v>3500000</v>
      </c>
      <c r="DA1111" s="19">
        <v>1</v>
      </c>
    </row>
    <row r="1112" spans="1:105" ht="12.75" customHeight="1" x14ac:dyDescent="0.2">
      <c r="A1112" s="78" t="s">
        <v>2372</v>
      </c>
      <c r="B1112" s="52" t="s">
        <v>974</v>
      </c>
      <c r="C1112" s="52" t="s">
        <v>974</v>
      </c>
      <c r="D1112" s="53" t="s">
        <v>967</v>
      </c>
      <c r="E1112" s="53" t="str">
        <f t="shared" si="904"/>
        <v xml:space="preserve">Weight, Doug </v>
      </c>
      <c r="F1112" s="53" t="s">
        <v>2335</v>
      </c>
      <c r="G1112" s="54" t="s">
        <v>2373</v>
      </c>
      <c r="H1112" s="52">
        <v>29</v>
      </c>
      <c r="I1112" s="19">
        <v>4</v>
      </c>
      <c r="J1112" s="19">
        <v>7</v>
      </c>
      <c r="K1112" s="19">
        <v>11</v>
      </c>
      <c r="L1112" s="52">
        <v>4</v>
      </c>
      <c r="M1112" s="19">
        <v>12</v>
      </c>
      <c r="N1112" s="19">
        <v>47</v>
      </c>
      <c r="O1112" s="20">
        <f t="shared" si="905"/>
        <v>8.5106382978723402E-2</v>
      </c>
      <c r="P1112" s="19"/>
      <c r="Q1112" s="19"/>
      <c r="R1112" s="19"/>
      <c r="S1112" s="19">
        <v>143</v>
      </c>
      <c r="T1112" s="19">
        <v>146</v>
      </c>
      <c r="U1112" s="20">
        <f t="shared" si="906"/>
        <v>0.49480968858131485</v>
      </c>
      <c r="V1112" s="19"/>
      <c r="W1112" s="19"/>
      <c r="X1112" s="19"/>
      <c r="Y1112" s="19"/>
      <c r="Z1112" s="19"/>
      <c r="AA1112" s="19"/>
      <c r="AB1112" s="19"/>
      <c r="AC1112" s="24">
        <f t="shared" si="883"/>
        <v>0</v>
      </c>
      <c r="AD1112" s="24">
        <f t="shared" si="884"/>
        <v>0</v>
      </c>
      <c r="AE1112" s="24">
        <f t="shared" si="885"/>
        <v>0</v>
      </c>
      <c r="AF1112" s="24">
        <f t="shared" si="886"/>
        <v>0</v>
      </c>
      <c r="AG1112" s="24">
        <f t="shared" si="887"/>
        <v>0</v>
      </c>
      <c r="AH1112" s="24">
        <f t="shared" si="888"/>
        <v>0</v>
      </c>
      <c r="AI1112" s="21">
        <f t="shared" si="889"/>
        <v>2.5175998881066715</v>
      </c>
      <c r="AJ1112" s="21">
        <f t="shared" si="890"/>
        <v>2.8081123244929804</v>
      </c>
      <c r="AK1112" s="21">
        <f t="shared" si="891"/>
        <v>0</v>
      </c>
      <c r="AL1112" s="21">
        <f t="shared" si="892"/>
        <v>1.5105599328640029</v>
      </c>
      <c r="AM1112" s="21">
        <f t="shared" si="893"/>
        <v>1.123244929797192</v>
      </c>
      <c r="AN1112" s="21">
        <f t="shared" si="894"/>
        <v>0</v>
      </c>
      <c r="AO1112" s="60">
        <v>357.48333333333335</v>
      </c>
      <c r="AP1112" s="60">
        <v>106.83333333333331</v>
      </c>
      <c r="AQ1112" s="60">
        <v>4.8833333333333329</v>
      </c>
      <c r="AR1112" s="61">
        <f>SUM(AO1112:AQ1112)</f>
        <v>469.2</v>
      </c>
      <c r="AS1112" s="19"/>
      <c r="AT1112" s="19"/>
      <c r="AU1112" s="19"/>
      <c r="AV1112" s="19"/>
      <c r="AW1112" s="19"/>
      <c r="AX1112" s="24">
        <f t="shared" si="895"/>
        <v>0</v>
      </c>
      <c r="AY1112" s="24">
        <f t="shared" si="896"/>
        <v>0</v>
      </c>
      <c r="AZ1112" s="24">
        <f t="shared" si="897"/>
        <v>0</v>
      </c>
      <c r="BA1112" s="24">
        <f t="shared" si="898"/>
        <v>0</v>
      </c>
      <c r="BB1112" s="24">
        <f t="shared" si="899"/>
        <v>0</v>
      </c>
      <c r="BC1112" s="24">
        <f t="shared" si="900"/>
        <v>12.327011494252874</v>
      </c>
      <c r="BD1112" s="24">
        <f t="shared" si="901"/>
        <v>0.16839080459770114</v>
      </c>
      <c r="BE1112" s="24">
        <f t="shared" si="902"/>
        <v>3.6839080459770108</v>
      </c>
      <c r="BF1112" s="53">
        <f>BI1112-BG1112-BH1112</f>
        <v>15</v>
      </c>
      <c r="BG1112" s="52">
        <v>5</v>
      </c>
      <c r="BH1112" s="52">
        <v>0</v>
      </c>
      <c r="BI1112" s="52">
        <v>20</v>
      </c>
      <c r="BJ1112" s="53">
        <f>BM1112-BK1112-BL1112</f>
        <v>9</v>
      </c>
      <c r="BK1112" s="52">
        <v>2</v>
      </c>
      <c r="BL1112" s="52">
        <v>0</v>
      </c>
      <c r="BM1112" s="52">
        <v>11</v>
      </c>
      <c r="BN1112" s="35">
        <f t="shared" si="907"/>
        <v>6.5993604331679858</v>
      </c>
      <c r="BO1112" s="35">
        <f t="shared" si="908"/>
        <v>28.130266126035746</v>
      </c>
      <c r="BP1112" s="24">
        <v>3.7548649986681291</v>
      </c>
      <c r="BQ1112" s="24">
        <v>-2.168642871837855</v>
      </c>
      <c r="BR1112" s="24">
        <v>-0.9689530439780486</v>
      </c>
      <c r="BS1112" s="24">
        <v>-6.4864201424368856E-2</v>
      </c>
      <c r="BT1112" s="24">
        <v>-0.83562792616856418</v>
      </c>
      <c r="BU1112" s="24">
        <f t="shared" si="909"/>
        <v>-0.28322304474070759</v>
      </c>
      <c r="BV1112" s="35">
        <f t="shared" si="910"/>
        <v>-1.2072593552459829</v>
      </c>
      <c r="BW1112" s="24">
        <v>5.3271980596412245</v>
      </c>
      <c r="BX1112" s="24">
        <v>-0.31807720524232308</v>
      </c>
      <c r="BY1112" s="24">
        <v>0.56695532257682668</v>
      </c>
      <c r="BZ1112" s="24">
        <v>1.3065073009329657</v>
      </c>
      <c r="CA1112" s="24">
        <f t="shared" si="911"/>
        <v>6.8825834779086934</v>
      </c>
      <c r="CB1112" s="35">
        <f t="shared" si="912"/>
        <v>29.33752548128173</v>
      </c>
      <c r="CC1112" s="55">
        <v>56.822414000000002</v>
      </c>
      <c r="CD1112" s="19">
        <v>696114</v>
      </c>
      <c r="CE1112" s="76">
        <f t="shared" si="903"/>
        <v>1968322.3448275861</v>
      </c>
      <c r="CF1112" s="24"/>
      <c r="CG1112" s="24"/>
      <c r="CH1112" s="24"/>
      <c r="CI1112" s="24"/>
      <c r="CJ1112" s="24"/>
      <c r="CK1112" s="24"/>
      <c r="CL1112" s="24"/>
      <c r="CM1112" s="24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  <c r="CZ1112" s="74">
        <v>3500000</v>
      </c>
      <c r="DA1112" s="19">
        <v>1</v>
      </c>
    </row>
    <row r="1113" spans="1:105" ht="12.75" customHeight="1" x14ac:dyDescent="0.2">
      <c r="A1113" s="80" t="s">
        <v>2372</v>
      </c>
      <c r="B1113" s="48" t="s">
        <v>974</v>
      </c>
      <c r="C1113" s="48" t="s">
        <v>950</v>
      </c>
      <c r="D1113" s="49" t="s">
        <v>967</v>
      </c>
      <c r="E1113" s="49" t="str">
        <f t="shared" si="904"/>
        <v xml:space="preserve">Weight, Doug </v>
      </c>
      <c r="F1113" s="49" t="s">
        <v>2335</v>
      </c>
      <c r="G1113" s="50" t="s">
        <v>2373</v>
      </c>
      <c r="H1113" s="48">
        <v>67</v>
      </c>
      <c r="I1113" s="65">
        <v>10</v>
      </c>
      <c r="J1113" s="65">
        <v>15</v>
      </c>
      <c r="K1113" s="65">
        <v>25</v>
      </c>
      <c r="L1113" s="48">
        <v>4</v>
      </c>
      <c r="M1113" s="10">
        <v>32</v>
      </c>
      <c r="N1113" s="10">
        <v>96</v>
      </c>
      <c r="O1113" s="11">
        <f t="shared" si="905"/>
        <v>0.10416666666666667</v>
      </c>
      <c r="P1113" s="10"/>
      <c r="Q1113" s="10">
        <v>1</v>
      </c>
      <c r="R1113" s="10">
        <v>0</v>
      </c>
      <c r="S1113" s="10">
        <v>290</v>
      </c>
      <c r="T1113" s="10">
        <v>324</v>
      </c>
      <c r="U1113" s="11">
        <f t="shared" si="906"/>
        <v>0.47231270358306188</v>
      </c>
      <c r="V1113" s="10">
        <v>16.5</v>
      </c>
      <c r="W1113" s="10">
        <v>2</v>
      </c>
      <c r="X1113" s="10">
        <v>8</v>
      </c>
      <c r="Y1113" s="10">
        <v>0</v>
      </c>
      <c r="Z1113" s="10">
        <v>0</v>
      </c>
      <c r="AA1113" s="10">
        <v>8</v>
      </c>
      <c r="AB1113" s="10">
        <v>7</v>
      </c>
      <c r="AC1113" s="13">
        <f t="shared" si="883"/>
        <v>2.7972027972027971</v>
      </c>
      <c r="AD1113" s="13">
        <f t="shared" si="884"/>
        <v>11.188811188811188</v>
      </c>
      <c r="AE1113" s="13">
        <f t="shared" si="885"/>
        <v>0</v>
      </c>
      <c r="AF1113" s="13">
        <f t="shared" si="886"/>
        <v>0</v>
      </c>
      <c r="AG1113" s="13">
        <f t="shared" si="887"/>
        <v>12.721971905645376</v>
      </c>
      <c r="AH1113" s="13">
        <f t="shared" si="888"/>
        <v>11.131725417439704</v>
      </c>
      <c r="AI1113" s="29">
        <f t="shared" si="889"/>
        <v>2.0673204346673733</v>
      </c>
      <c r="AJ1113" s="29">
        <f t="shared" si="890"/>
        <v>4.755244755244755</v>
      </c>
      <c r="AK1113" s="29">
        <f t="shared" si="891"/>
        <v>0</v>
      </c>
      <c r="AL1113" s="29">
        <f t="shared" si="892"/>
        <v>1.3517095149748211</v>
      </c>
      <c r="AM1113" s="29">
        <f t="shared" si="893"/>
        <v>1.3986013986013988</v>
      </c>
      <c r="AN1113" s="29">
        <f t="shared" si="894"/>
        <v>0</v>
      </c>
      <c r="AO1113" s="13">
        <v>754.6</v>
      </c>
      <c r="AP1113" s="13">
        <v>214.5</v>
      </c>
      <c r="AQ1113" s="13">
        <v>10</v>
      </c>
      <c r="AR1113" s="59">
        <v>979.2</v>
      </c>
      <c r="AS1113" s="10">
        <v>21</v>
      </c>
      <c r="AT1113" s="10">
        <v>48</v>
      </c>
      <c r="AU1113" s="10">
        <v>39</v>
      </c>
      <c r="AV1113" s="10">
        <v>27</v>
      </c>
      <c r="AW1113" s="10">
        <v>12</v>
      </c>
      <c r="AX1113" s="13">
        <f t="shared" si="895"/>
        <v>1.286764705882353</v>
      </c>
      <c r="AY1113" s="13">
        <f t="shared" si="896"/>
        <v>2.9411764705882351</v>
      </c>
      <c r="AZ1113" s="13">
        <f t="shared" si="897"/>
        <v>2.3897058823529411</v>
      </c>
      <c r="BA1113" s="13">
        <f t="shared" si="898"/>
        <v>1.6544117647058822</v>
      </c>
      <c r="BB1113" s="13">
        <f t="shared" si="899"/>
        <v>0.73529411764705876</v>
      </c>
      <c r="BC1113" s="13">
        <f t="shared" si="900"/>
        <v>11.262686567164179</v>
      </c>
      <c r="BD1113" s="13">
        <f t="shared" si="901"/>
        <v>0.14925373134328357</v>
      </c>
      <c r="BE1113" s="13">
        <f t="shared" si="902"/>
        <v>3.2014925373134329</v>
      </c>
      <c r="BF1113" s="49">
        <v>26</v>
      </c>
      <c r="BG1113" s="49">
        <v>17</v>
      </c>
      <c r="BH1113" s="49">
        <v>0</v>
      </c>
      <c r="BI1113" s="49">
        <v>43</v>
      </c>
      <c r="BJ1113" s="49">
        <v>17</v>
      </c>
      <c r="BK1113" s="49">
        <v>5</v>
      </c>
      <c r="BL1113" s="49">
        <v>0</v>
      </c>
      <c r="BM1113" s="49">
        <v>22</v>
      </c>
      <c r="BN1113" s="39">
        <v>11.1</v>
      </c>
      <c r="BO1113" s="39">
        <v>22.6</v>
      </c>
      <c r="BP1113" s="13">
        <v>5.6</v>
      </c>
      <c r="BQ1113" s="13">
        <v>0.7</v>
      </c>
      <c r="BR1113" s="13">
        <v>-3.2</v>
      </c>
      <c r="BS1113" s="13">
        <v>-0.1</v>
      </c>
      <c r="BT1113" s="13">
        <v>-3.1</v>
      </c>
      <c r="BU1113" s="13">
        <v>-0.1</v>
      </c>
      <c r="BV1113" s="39">
        <v>-0.2</v>
      </c>
      <c r="BW1113" s="13">
        <v>9.9</v>
      </c>
      <c r="BX1113" s="13">
        <v>-0.5</v>
      </c>
      <c r="BY1113" s="13">
        <v>1</v>
      </c>
      <c r="BZ1113" s="13">
        <v>0.7</v>
      </c>
      <c r="CA1113" s="13">
        <v>11.2</v>
      </c>
      <c r="CB1113" s="39">
        <v>22.8</v>
      </c>
      <c r="CC1113" s="51">
        <v>61.026378999999999</v>
      </c>
      <c r="CD1113" s="10">
        <v>2028676</v>
      </c>
      <c r="CE1113" s="73">
        <f t="shared" si="903"/>
        <v>2482857.1940298509</v>
      </c>
      <c r="CF1113" s="66">
        <v>20.100000000000001</v>
      </c>
      <c r="CG1113" s="66">
        <v>15.1</v>
      </c>
      <c r="CH1113" s="66">
        <v>5.7</v>
      </c>
      <c r="CI1113" s="66">
        <v>0.2</v>
      </c>
      <c r="CJ1113" s="67">
        <f t="shared" ref="CJ1113:CJ1144" si="915">CI1113/(AO1113+2*(AP1113+AQ1113))*2000</f>
        <v>0.33233632436025262</v>
      </c>
      <c r="CK1113" s="66">
        <v>2</v>
      </c>
      <c r="CL1113" s="67">
        <f t="shared" ref="CL1113:CL1144" si="916">CK1113/(AO1113+2*(AP1113+AQ1113))*2000</f>
        <v>3.3233632436025258</v>
      </c>
      <c r="CM1113" s="66">
        <v>1.4</v>
      </c>
      <c r="CN1113" s="10" t="s">
        <v>1902</v>
      </c>
      <c r="CO1113" s="10" t="s">
        <v>3151</v>
      </c>
      <c r="CP1113" s="10" t="s">
        <v>3105</v>
      </c>
      <c r="CQ1113" s="10" t="s">
        <v>2414</v>
      </c>
      <c r="CR1113" s="10">
        <v>71</v>
      </c>
      <c r="CS1113" s="10">
        <v>196</v>
      </c>
      <c r="CT1113" s="10">
        <v>39</v>
      </c>
      <c r="CU1113" s="10" t="s">
        <v>3402</v>
      </c>
      <c r="CV1113" s="10"/>
      <c r="CW1113" s="10"/>
      <c r="CX1113" s="10"/>
      <c r="CY1113" s="10"/>
      <c r="CZ1113" s="73">
        <v>3500000</v>
      </c>
      <c r="DA1113" s="10">
        <v>2</v>
      </c>
    </row>
    <row r="1114" spans="1:105" ht="12.75" customHeight="1" x14ac:dyDescent="0.2">
      <c r="A1114" s="38" t="s">
        <v>2452</v>
      </c>
      <c r="B1114" t="s">
        <v>967</v>
      </c>
      <c r="C1114" s="46" t="s">
        <v>967</v>
      </c>
      <c r="D1114" s="82" t="s">
        <v>967</v>
      </c>
      <c r="E1114" t="str">
        <f t="shared" si="904"/>
        <v xml:space="preserve">Nielsen, Frans </v>
      </c>
      <c r="F1114" t="s">
        <v>389</v>
      </c>
      <c r="G1114" t="s">
        <v>1537</v>
      </c>
      <c r="H1114">
        <v>15</v>
      </c>
      <c r="I1114">
        <v>1</v>
      </c>
      <c r="J1114">
        <v>1</v>
      </c>
      <c r="K1114">
        <f>I1114+J1114</f>
        <v>2</v>
      </c>
      <c r="L1114">
        <v>-2</v>
      </c>
      <c r="M1114">
        <v>0</v>
      </c>
      <c r="N1114">
        <v>16</v>
      </c>
      <c r="O1114" s="4">
        <f t="shared" si="905"/>
        <v>6.25E-2</v>
      </c>
      <c r="P1114">
        <v>119</v>
      </c>
      <c r="Q1114">
        <v>1</v>
      </c>
      <c r="R1114">
        <v>0</v>
      </c>
      <c r="S1114">
        <v>24</v>
      </c>
      <c r="T1114">
        <v>29</v>
      </c>
      <c r="U1114" s="4">
        <f t="shared" si="906"/>
        <v>0.45283018867924529</v>
      </c>
      <c r="V1114" s="40">
        <v>6.1</v>
      </c>
      <c r="W1114">
        <v>0</v>
      </c>
      <c r="X1114">
        <v>0</v>
      </c>
      <c r="Y1114">
        <v>0</v>
      </c>
      <c r="Z1114">
        <v>0</v>
      </c>
      <c r="AA1114">
        <f>I1114-W1114-Y1114</f>
        <v>1</v>
      </c>
      <c r="AB1114">
        <f>J1114-X1114-Z1114</f>
        <v>1</v>
      </c>
      <c r="AC1114" s="9">
        <f t="shared" si="883"/>
        <v>0</v>
      </c>
      <c r="AD1114" s="9">
        <f t="shared" si="884"/>
        <v>0</v>
      </c>
      <c r="AE1114" s="9">
        <f t="shared" si="885"/>
        <v>0</v>
      </c>
      <c r="AF1114" s="9">
        <f t="shared" si="886"/>
        <v>0</v>
      </c>
      <c r="AG1114" s="9">
        <f t="shared" si="887"/>
        <v>15.328933361720248</v>
      </c>
      <c r="AH1114" s="9">
        <f t="shared" si="888"/>
        <v>15.328933361720248</v>
      </c>
      <c r="AI1114" s="6">
        <f t="shared" si="889"/>
        <v>1.5328933361720247</v>
      </c>
      <c r="AJ1114" s="6">
        <f t="shared" si="890"/>
        <v>0</v>
      </c>
      <c r="AK1114" s="6">
        <f t="shared" si="891"/>
        <v>0</v>
      </c>
      <c r="AL1114" s="6">
        <f t="shared" si="892"/>
        <v>3.0657866723440494</v>
      </c>
      <c r="AM1114" s="6">
        <f t="shared" si="893"/>
        <v>0</v>
      </c>
      <c r="AN1114" s="6">
        <f t="shared" si="894"/>
        <v>0</v>
      </c>
      <c r="AO1114" s="32">
        <v>78.283333333333331</v>
      </c>
      <c r="AP1114" s="32">
        <v>0</v>
      </c>
      <c r="AQ1114" s="32">
        <v>0</v>
      </c>
      <c r="AR1114" s="32">
        <v>78.283333333333331</v>
      </c>
      <c r="AS1114" s="40">
        <v>6</v>
      </c>
      <c r="AT1114" s="40">
        <v>7</v>
      </c>
      <c r="AU1114" s="40">
        <v>4</v>
      </c>
      <c r="AV1114" s="40">
        <v>0</v>
      </c>
      <c r="AW1114" s="40">
        <v>2</v>
      </c>
      <c r="AX1114" s="9">
        <f t="shared" si="895"/>
        <v>4.5986800085160748</v>
      </c>
      <c r="AY1114" s="9">
        <f t="shared" si="896"/>
        <v>5.3651266766020864</v>
      </c>
      <c r="AZ1114" s="9">
        <f t="shared" si="897"/>
        <v>3.0657866723440494</v>
      </c>
      <c r="BA1114" s="9">
        <f t="shared" si="898"/>
        <v>0</v>
      </c>
      <c r="BB1114" s="9">
        <f t="shared" si="899"/>
        <v>1.5328933361720247</v>
      </c>
      <c r="BC1114" s="9">
        <f t="shared" si="900"/>
        <v>5.2188888888888885</v>
      </c>
      <c r="BD1114" s="9">
        <f t="shared" si="901"/>
        <v>0</v>
      </c>
      <c r="BE1114" s="9">
        <f t="shared" si="902"/>
        <v>0</v>
      </c>
      <c r="BF1114" s="3">
        <v>2</v>
      </c>
      <c r="BG1114" s="3">
        <v>0</v>
      </c>
      <c r="BH1114" s="3">
        <v>0</v>
      </c>
      <c r="BI1114" s="3">
        <v>2</v>
      </c>
      <c r="BJ1114" s="3">
        <v>4</v>
      </c>
      <c r="BK1114" s="3">
        <v>0</v>
      </c>
      <c r="BL1114" s="3">
        <v>0</v>
      </c>
      <c r="BM1114" s="3">
        <v>4</v>
      </c>
      <c r="BN1114" s="34">
        <f t="shared" ref="BN1114:BN1124" si="917">BU1114+CA1114</f>
        <v>5.1374350807633178</v>
      </c>
      <c r="BO1114" s="34">
        <f t="shared" ref="BO1114:BO1124" si="918">BN1114/AR1114*2000</f>
        <v>131.25233333864128</v>
      </c>
      <c r="BP1114" s="34">
        <v>1.1892197293895133</v>
      </c>
      <c r="BQ1114" s="34">
        <v>0</v>
      </c>
      <c r="BR1114" s="34">
        <v>-5.7910144057848535E-2</v>
      </c>
      <c r="BS1114" s="34">
        <v>0</v>
      </c>
      <c r="BT1114" s="34">
        <v>3.1228112628294338</v>
      </c>
      <c r="BU1114" s="34">
        <f t="shared" ref="BU1114:BU1124" si="919">SUM(BP1114:BT1114)</f>
        <v>4.254120848161099</v>
      </c>
      <c r="BV1114" s="34">
        <f t="shared" ref="BV1114:BV1124" si="920">BU1114/AR1114*2000</f>
        <v>108.68522499027718</v>
      </c>
      <c r="BW1114" s="34">
        <v>0.25041169620546633</v>
      </c>
      <c r="BX1114" s="34">
        <v>0</v>
      </c>
      <c r="BY1114" s="34">
        <v>0</v>
      </c>
      <c r="BZ1114" s="34">
        <v>0.63290253639675198</v>
      </c>
      <c r="CA1114" s="34">
        <f t="shared" ref="CA1114:CA1124" si="921">SUM(BW1114:BZ1114)</f>
        <v>0.88331423260221831</v>
      </c>
      <c r="CB1114" s="34">
        <f t="shared" ref="CB1114:CB1124" si="922">CA1114/AR1114*2000</f>
        <v>22.567108348364105</v>
      </c>
      <c r="CE1114" s="68">
        <f t="shared" si="903"/>
        <v>165000</v>
      </c>
      <c r="CF1114" s="9">
        <v>2.2000000000000002</v>
      </c>
      <c r="CG1114" s="9">
        <v>2.1</v>
      </c>
      <c r="CH1114" s="9">
        <v>-2.4</v>
      </c>
      <c r="CI1114" s="9">
        <v>-0.3</v>
      </c>
      <c r="CJ1114" s="9">
        <f t="shared" si="915"/>
        <v>-7.6644666808601238</v>
      </c>
      <c r="CK1114" s="9">
        <v>-0.3</v>
      </c>
      <c r="CL1114" s="9">
        <f t="shared" si="916"/>
        <v>-7.6644666808601238</v>
      </c>
      <c r="CM1114" s="9">
        <v>-0.6</v>
      </c>
      <c r="CN1114" t="s">
        <v>52</v>
      </c>
      <c r="CO1114" t="s">
        <v>53</v>
      </c>
      <c r="CQ1114" t="s">
        <v>54</v>
      </c>
      <c r="CR1114">
        <v>71</v>
      </c>
      <c r="CS1114">
        <v>172</v>
      </c>
      <c r="CU1114" t="s">
        <v>3402</v>
      </c>
      <c r="CV1114" t="s">
        <v>3090</v>
      </c>
      <c r="CW1114">
        <v>1</v>
      </c>
      <c r="CX1114">
        <v>1</v>
      </c>
      <c r="CY1114">
        <v>0</v>
      </c>
      <c r="CZ1114" s="71"/>
      <c r="DA1114">
        <v>0</v>
      </c>
    </row>
    <row r="1115" spans="1:105" ht="12.75" customHeight="1" x14ac:dyDescent="0.2">
      <c r="A1115" s="44" t="s">
        <v>2372</v>
      </c>
      <c r="B1115" s="43" t="s">
        <v>967</v>
      </c>
      <c r="C1115" s="43" t="s">
        <v>967</v>
      </c>
      <c r="D1115" s="82" t="s">
        <v>967</v>
      </c>
      <c r="E1115" s="42" t="str">
        <f t="shared" si="904"/>
        <v xml:space="preserve">Nielsen, Frans </v>
      </c>
      <c r="F1115" s="42" t="s">
        <v>389</v>
      </c>
      <c r="G1115" s="45" t="s">
        <v>2373</v>
      </c>
      <c r="H1115" s="43">
        <v>16</v>
      </c>
      <c r="I1115" s="64">
        <v>2</v>
      </c>
      <c r="J1115" s="64">
        <v>1</v>
      </c>
      <c r="K1115" s="64">
        <v>3</v>
      </c>
      <c r="L1115" s="43">
        <v>1</v>
      </c>
      <c r="M1115">
        <v>0</v>
      </c>
      <c r="N1115">
        <v>17</v>
      </c>
      <c r="O1115" s="4">
        <f t="shared" si="905"/>
        <v>0.11764705882352941</v>
      </c>
      <c r="Q1115">
        <v>0</v>
      </c>
      <c r="R1115">
        <v>0</v>
      </c>
      <c r="S1115">
        <v>54</v>
      </c>
      <c r="T1115">
        <v>57</v>
      </c>
      <c r="U1115" s="4">
        <f t="shared" si="906"/>
        <v>0.48648648648648651</v>
      </c>
      <c r="V1115">
        <v>12.3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1</v>
      </c>
      <c r="AC1115" s="9">
        <f t="shared" si="883"/>
        <v>0</v>
      </c>
      <c r="AD1115" s="9">
        <f t="shared" si="884"/>
        <v>0</v>
      </c>
      <c r="AE1115" s="9">
        <f t="shared" si="885"/>
        <v>0</v>
      </c>
      <c r="AF1115" s="9">
        <f t="shared" si="886"/>
        <v>0</v>
      </c>
      <c r="AG1115" s="9">
        <f t="shared" si="887"/>
        <v>17.952873706520382</v>
      </c>
      <c r="AH1115" s="9">
        <f t="shared" si="888"/>
        <v>8.976436853260191</v>
      </c>
      <c r="AI1115" s="58">
        <f t="shared" si="889"/>
        <v>1.7952873706520385</v>
      </c>
      <c r="AJ1115" s="58">
        <f t="shared" si="890"/>
        <v>0</v>
      </c>
      <c r="AK1115" s="58">
        <f t="shared" si="891"/>
        <v>0</v>
      </c>
      <c r="AL1115" s="58">
        <f t="shared" si="892"/>
        <v>1.3464655279890287</v>
      </c>
      <c r="AM1115" s="58">
        <f t="shared" si="893"/>
        <v>0</v>
      </c>
      <c r="AN1115" s="58">
        <f t="shared" si="894"/>
        <v>0</v>
      </c>
      <c r="AO1115" s="56">
        <v>133.68333333333334</v>
      </c>
      <c r="AP1115" s="56">
        <v>4.3833333333333337</v>
      </c>
      <c r="AQ1115" s="56">
        <v>1.2</v>
      </c>
      <c r="AR1115" s="57">
        <f>SUM(AO1115:AQ1115)</f>
        <v>139.26666666666665</v>
      </c>
      <c r="AS1115">
        <v>8</v>
      </c>
      <c r="AT1115">
        <v>4</v>
      </c>
      <c r="AU1115">
        <v>7</v>
      </c>
      <c r="AV1115">
        <v>1</v>
      </c>
      <c r="AW1115">
        <v>6</v>
      </c>
      <c r="AX1115" s="9">
        <f t="shared" si="895"/>
        <v>3.4466251795117286</v>
      </c>
      <c r="AY1115" s="9">
        <f t="shared" si="896"/>
        <v>1.7233125897558643</v>
      </c>
      <c r="AZ1115" s="9">
        <f t="shared" si="897"/>
        <v>3.0157970320727623</v>
      </c>
      <c r="BA1115" s="9">
        <f t="shared" si="898"/>
        <v>0.43082814743896608</v>
      </c>
      <c r="BB1115" s="9">
        <f t="shared" si="899"/>
        <v>2.5849688846337964</v>
      </c>
      <c r="BC1115" s="33">
        <f t="shared" si="900"/>
        <v>8.3552083333333336</v>
      </c>
      <c r="BD1115" s="33">
        <f t="shared" si="901"/>
        <v>7.4999999999999997E-2</v>
      </c>
      <c r="BE1115" s="33">
        <f t="shared" si="902"/>
        <v>0.27395833333333336</v>
      </c>
      <c r="BF1115" s="42">
        <f>BI1115-BG1115-BH1115</f>
        <v>4</v>
      </c>
      <c r="BG1115" s="43">
        <v>0</v>
      </c>
      <c r="BH1115" s="43">
        <v>0</v>
      </c>
      <c r="BI1115" s="43">
        <v>4</v>
      </c>
      <c r="BJ1115" s="42">
        <f>BM1115-BK1115-BL1115</f>
        <v>3</v>
      </c>
      <c r="BK1115" s="43">
        <v>0</v>
      </c>
      <c r="BL1115" s="43">
        <v>0</v>
      </c>
      <c r="BM1115" s="43">
        <v>3</v>
      </c>
      <c r="BN1115" s="34">
        <f t="shared" si="917"/>
        <v>5.0149667572795611</v>
      </c>
      <c r="BO1115" s="34">
        <f t="shared" si="918"/>
        <v>72.01962791689175</v>
      </c>
      <c r="BP1115" s="33">
        <v>2.1584145215635706</v>
      </c>
      <c r="BQ1115" s="33">
        <v>-0.26155561379943898</v>
      </c>
      <c r="BR1115" s="33">
        <v>-0.32242989968001168</v>
      </c>
      <c r="BS1115" s="33">
        <v>-1.6439299195227113E-2</v>
      </c>
      <c r="BT1115" s="33">
        <v>-0.81078606174320555</v>
      </c>
      <c r="BU1115" s="9">
        <f t="shared" si="919"/>
        <v>0.74720364714568721</v>
      </c>
      <c r="BV1115" s="34">
        <f t="shared" si="920"/>
        <v>10.730545435313843</v>
      </c>
      <c r="BW1115" s="33">
        <v>2.2380269030965496</v>
      </c>
      <c r="BX1115" s="33">
        <v>2.0210651113222091E-2</v>
      </c>
      <c r="BY1115" s="33">
        <v>0.15257175111087257</v>
      </c>
      <c r="BZ1115" s="33">
        <v>1.8569538048132297</v>
      </c>
      <c r="CA1115" s="9">
        <f t="shared" si="921"/>
        <v>4.267763110133874</v>
      </c>
      <c r="CB1115" s="34">
        <f t="shared" si="922"/>
        <v>61.2890824815779</v>
      </c>
      <c r="CE1115" s="68">
        <f t="shared" si="903"/>
        <v>165000</v>
      </c>
      <c r="CF1115" s="62">
        <v>2.6</v>
      </c>
      <c r="CG1115" s="62">
        <v>2.5</v>
      </c>
      <c r="CH1115" s="62">
        <v>1.5</v>
      </c>
      <c r="CI1115" s="62">
        <v>0.1</v>
      </c>
      <c r="CJ1115" s="63">
        <f t="shared" si="915"/>
        <v>1.3807386952019332</v>
      </c>
      <c r="CK1115" s="62">
        <v>0.4</v>
      </c>
      <c r="CL1115" s="63">
        <f t="shared" si="916"/>
        <v>5.5229547808077326</v>
      </c>
      <c r="CM1115" s="62">
        <v>0.2</v>
      </c>
      <c r="CN1115" t="s">
        <v>1756</v>
      </c>
      <c r="CO1115" t="s">
        <v>53</v>
      </c>
      <c r="CQ1115" t="s">
        <v>54</v>
      </c>
      <c r="CR1115">
        <v>71</v>
      </c>
      <c r="CS1115">
        <v>172</v>
      </c>
      <c r="CT1115">
        <v>51</v>
      </c>
      <c r="CU1115" t="s">
        <v>3402</v>
      </c>
      <c r="CV1115" t="s">
        <v>3090</v>
      </c>
      <c r="CZ1115" s="72">
        <v>622500</v>
      </c>
      <c r="DA1115">
        <v>0</v>
      </c>
    </row>
    <row r="1116" spans="1:105" ht="12.75" customHeight="1" x14ac:dyDescent="0.2">
      <c r="A1116" s="44" t="s">
        <v>2372</v>
      </c>
      <c r="B1116" s="43"/>
      <c r="C1116" s="43" t="s">
        <v>967</v>
      </c>
      <c r="D1116" s="42" t="s">
        <v>967</v>
      </c>
      <c r="E1116" s="42" t="str">
        <f t="shared" si="904"/>
        <v xml:space="preserve">Hillen, Jack </v>
      </c>
      <c r="F1116" s="42" t="s">
        <v>173</v>
      </c>
      <c r="G1116" s="45" t="s">
        <v>2374</v>
      </c>
      <c r="H1116" s="43">
        <v>2</v>
      </c>
      <c r="I1116" s="64">
        <v>0</v>
      </c>
      <c r="J1116" s="64">
        <v>1</v>
      </c>
      <c r="K1116" s="64">
        <v>1</v>
      </c>
      <c r="L1116" s="43">
        <v>1</v>
      </c>
      <c r="M1116">
        <v>4</v>
      </c>
      <c r="N1116">
        <v>3</v>
      </c>
      <c r="O1116" s="4">
        <f t="shared" si="905"/>
        <v>0</v>
      </c>
      <c r="Q1116">
        <v>0</v>
      </c>
      <c r="R1116">
        <v>0</v>
      </c>
      <c r="S1116">
        <v>0</v>
      </c>
      <c r="T1116">
        <v>0</v>
      </c>
      <c r="U1116" s="4">
        <f t="shared" si="906"/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 s="9">
        <f t="shared" si="883"/>
        <v>0</v>
      </c>
      <c r="AD1116" s="9">
        <f t="shared" si="884"/>
        <v>0</v>
      </c>
      <c r="AE1116" s="9">
        <f t="shared" si="885"/>
        <v>0</v>
      </c>
      <c r="AF1116" s="9">
        <f t="shared" si="886"/>
        <v>0</v>
      </c>
      <c r="AG1116" s="9">
        <f t="shared" si="887"/>
        <v>0</v>
      </c>
      <c r="AH1116" s="9">
        <f t="shared" si="888"/>
        <v>41.982507288629748</v>
      </c>
      <c r="AI1116" s="58">
        <f t="shared" si="889"/>
        <v>2.0991253644314876</v>
      </c>
      <c r="AJ1116" s="58">
        <f t="shared" si="890"/>
        <v>0</v>
      </c>
      <c r="AK1116" s="58">
        <f t="shared" si="891"/>
        <v>0</v>
      </c>
      <c r="AL1116" s="58">
        <f t="shared" si="892"/>
        <v>0</v>
      </c>
      <c r="AM1116" s="58">
        <f t="shared" si="893"/>
        <v>0</v>
      </c>
      <c r="AN1116" s="58">
        <f t="shared" si="894"/>
        <v>0</v>
      </c>
      <c r="AO1116" s="56">
        <v>28.583333333333329</v>
      </c>
      <c r="AP1116" s="56">
        <v>2.0499999999999998</v>
      </c>
      <c r="AQ1116" s="56">
        <v>0.43333333333333335</v>
      </c>
      <c r="AR1116" s="57">
        <f>SUM(AO1116:AQ1116)</f>
        <v>31.066666666666663</v>
      </c>
      <c r="AS1116">
        <v>4</v>
      </c>
      <c r="AT1116">
        <v>1</v>
      </c>
      <c r="AU1116">
        <v>0</v>
      </c>
      <c r="AV1116">
        <v>0</v>
      </c>
      <c r="AW1116">
        <v>2</v>
      </c>
      <c r="AX1116" s="9">
        <f t="shared" si="895"/>
        <v>7.7253218884120187</v>
      </c>
      <c r="AY1116" s="9">
        <f t="shared" si="896"/>
        <v>1.9313304721030047</v>
      </c>
      <c r="AZ1116" s="9">
        <f t="shared" si="897"/>
        <v>0</v>
      </c>
      <c r="BA1116" s="9">
        <f t="shared" si="898"/>
        <v>0</v>
      </c>
      <c r="BB1116" s="9">
        <f t="shared" si="899"/>
        <v>3.8626609442060094</v>
      </c>
      <c r="BC1116" s="33">
        <f t="shared" si="900"/>
        <v>14.291666666666664</v>
      </c>
      <c r="BD1116" s="33">
        <f t="shared" si="901"/>
        <v>0.21666666666666667</v>
      </c>
      <c r="BE1116" s="33">
        <f t="shared" si="902"/>
        <v>1.0249999999999999</v>
      </c>
      <c r="BF1116" s="42">
        <f>BI1116-BG1116-BH1116</f>
        <v>1</v>
      </c>
      <c r="BG1116" s="43">
        <v>0</v>
      </c>
      <c r="BH1116" s="43">
        <v>0</v>
      </c>
      <c r="BI1116" s="43">
        <v>1</v>
      </c>
      <c r="BJ1116" s="42">
        <f>BM1116-BK1116-BL1116</f>
        <v>0</v>
      </c>
      <c r="BK1116" s="43">
        <v>0</v>
      </c>
      <c r="BL1116" s="43">
        <v>0</v>
      </c>
      <c r="BM1116" s="43">
        <v>0</v>
      </c>
      <c r="BN1116" s="34">
        <f t="shared" si="917"/>
        <v>1.588964062185144</v>
      </c>
      <c r="BO1116" s="34">
        <f t="shared" si="918"/>
        <v>102.29382374582472</v>
      </c>
      <c r="BP1116" s="33">
        <v>1.0338891442695657</v>
      </c>
      <c r="BQ1116" s="33">
        <v>-8.9773350948806271E-2</v>
      </c>
      <c r="BR1116" s="33">
        <v>-0.11363344769566694</v>
      </c>
      <c r="BS1116" s="33">
        <v>-1.1283793629591589E-3</v>
      </c>
      <c r="BT1116" s="33">
        <v>0</v>
      </c>
      <c r="BU1116" s="9">
        <f t="shared" si="919"/>
        <v>0.82935396626213331</v>
      </c>
      <c r="BV1116" s="34">
        <f t="shared" si="920"/>
        <v>53.391886240051505</v>
      </c>
      <c r="BW1116" s="33">
        <v>1.8515833537473319</v>
      </c>
      <c r="BX1116" s="33">
        <v>6.9254370207662744E-2</v>
      </c>
      <c r="BY1116" s="33">
        <v>6.5650178138437307E-2</v>
      </c>
      <c r="BZ1116" s="33">
        <v>-1.2268778061704211</v>
      </c>
      <c r="CA1116" s="9">
        <f t="shared" si="921"/>
        <v>0.75961009592301076</v>
      </c>
      <c r="CB1116" s="34">
        <f t="shared" si="922"/>
        <v>48.901937505773226</v>
      </c>
      <c r="CE1116" s="68">
        <f t="shared" si="903"/>
        <v>165000</v>
      </c>
      <c r="CF1116" s="62">
        <v>0.4</v>
      </c>
      <c r="CG1116" s="62">
        <v>0.4</v>
      </c>
      <c r="CH1116" s="62">
        <v>1.1000000000000001</v>
      </c>
      <c r="CI1116" s="62">
        <v>0.2</v>
      </c>
      <c r="CJ1116" s="63">
        <f t="shared" si="915"/>
        <v>11.922503725782416</v>
      </c>
      <c r="CK1116" s="62">
        <v>0.3</v>
      </c>
      <c r="CL1116" s="63">
        <f t="shared" si="916"/>
        <v>17.883755588673623</v>
      </c>
      <c r="CM1116" s="62">
        <v>0.5</v>
      </c>
      <c r="CN1116" t="s">
        <v>1969</v>
      </c>
      <c r="CO1116" t="s">
        <v>1970</v>
      </c>
      <c r="CP1116" t="s">
        <v>1971</v>
      </c>
      <c r="CQ1116" t="s">
        <v>2414</v>
      </c>
      <c r="CR1116">
        <v>70</v>
      </c>
      <c r="CS1116">
        <v>190</v>
      </c>
      <c r="CT1116">
        <v>38</v>
      </c>
      <c r="CU1116" t="s">
        <v>3402</v>
      </c>
      <c r="CV1116" t="s">
        <v>3090</v>
      </c>
      <c r="CZ1116" s="72">
        <v>405333.33</v>
      </c>
      <c r="DA1116">
        <v>0</v>
      </c>
    </row>
    <row r="1117" spans="1:105" ht="12.75" customHeight="1" x14ac:dyDescent="0.2">
      <c r="A1117" s="38" t="s">
        <v>2452</v>
      </c>
      <c r="B1117" t="s">
        <v>967</v>
      </c>
      <c r="C1117" t="s">
        <v>967</v>
      </c>
      <c r="D1117" s="82" t="s">
        <v>967</v>
      </c>
      <c r="E1117" t="str">
        <f t="shared" si="904"/>
        <v xml:space="preserve">Tambellini, Jeff </v>
      </c>
      <c r="F1117" t="s">
        <v>928</v>
      </c>
      <c r="G1117" t="s">
        <v>1540</v>
      </c>
      <c r="H1117">
        <v>23</v>
      </c>
      <c r="I1117">
        <v>2</v>
      </c>
      <c r="J1117">
        <v>7</v>
      </c>
      <c r="K1117">
        <f>I1117+J1117</f>
        <v>9</v>
      </c>
      <c r="L1117">
        <v>6</v>
      </c>
      <c r="M1117">
        <v>6</v>
      </c>
      <c r="N1117">
        <v>20</v>
      </c>
      <c r="O1117" s="4">
        <f t="shared" si="905"/>
        <v>0.1</v>
      </c>
      <c r="P1117">
        <v>226</v>
      </c>
      <c r="Q1117">
        <v>0</v>
      </c>
      <c r="R1117">
        <v>0</v>
      </c>
      <c r="S1117">
        <v>0</v>
      </c>
      <c r="T1117">
        <v>1</v>
      </c>
      <c r="U1117" s="4">
        <f t="shared" si="906"/>
        <v>0</v>
      </c>
      <c r="V1117" s="40">
        <v>0</v>
      </c>
      <c r="W1117">
        <v>0</v>
      </c>
      <c r="X1117">
        <v>0</v>
      </c>
      <c r="Y1117">
        <v>0</v>
      </c>
      <c r="Z1117">
        <v>0</v>
      </c>
      <c r="AA1117">
        <f>I1117-W1117-Y1117</f>
        <v>2</v>
      </c>
      <c r="AB1117">
        <f>J1117-X1117-Z1117</f>
        <v>7</v>
      </c>
      <c r="AC1117" s="9">
        <f t="shared" si="883"/>
        <v>0</v>
      </c>
      <c r="AD1117" s="9">
        <f t="shared" si="884"/>
        <v>0</v>
      </c>
      <c r="AE1117" s="9">
        <f t="shared" si="885"/>
        <v>0</v>
      </c>
      <c r="AF1117" s="9">
        <f t="shared" si="886"/>
        <v>0</v>
      </c>
      <c r="AG1117" s="9">
        <f t="shared" si="887"/>
        <v>14.535177147471483</v>
      </c>
      <c r="AH1117" s="9">
        <f t="shared" si="888"/>
        <v>50.873120016150196</v>
      </c>
      <c r="AI1117" s="6">
        <f t="shared" si="889"/>
        <v>3.6337942868678712</v>
      </c>
      <c r="AJ1117" s="6">
        <f t="shared" si="890"/>
        <v>0</v>
      </c>
      <c r="AK1117" s="6">
        <f t="shared" si="891"/>
        <v>0</v>
      </c>
      <c r="AL1117" s="6">
        <f t="shared" si="892"/>
        <v>1.8168971434339356</v>
      </c>
      <c r="AM1117" s="6">
        <f t="shared" si="893"/>
        <v>0</v>
      </c>
      <c r="AN1117" s="6">
        <f t="shared" si="894"/>
        <v>0</v>
      </c>
      <c r="AO1117" s="33">
        <v>165.11666666666667</v>
      </c>
      <c r="AP1117" s="33">
        <v>0.71666666666666667</v>
      </c>
      <c r="AQ1117" s="33">
        <v>0.6333333333333333</v>
      </c>
      <c r="AR1117" s="32">
        <v>166.46666666666667</v>
      </c>
      <c r="AS1117" s="40">
        <v>2</v>
      </c>
      <c r="AT1117" s="40">
        <v>18</v>
      </c>
      <c r="AU1117" s="40">
        <v>11</v>
      </c>
      <c r="AV1117" s="40">
        <v>4</v>
      </c>
      <c r="AW1117" s="40">
        <v>4</v>
      </c>
      <c r="AX1117" s="9">
        <f t="shared" si="895"/>
        <v>0.72086503804565472</v>
      </c>
      <c r="AY1117" s="9">
        <f t="shared" si="896"/>
        <v>6.4877853424108931</v>
      </c>
      <c r="AZ1117" s="9">
        <f t="shared" si="897"/>
        <v>3.9647577092511015</v>
      </c>
      <c r="BA1117" s="9">
        <f t="shared" si="898"/>
        <v>1.4417300760913094</v>
      </c>
      <c r="BB1117" s="9">
        <f t="shared" si="899"/>
        <v>1.4417300760913094</v>
      </c>
      <c r="BC1117" s="9">
        <f t="shared" si="900"/>
        <v>7.1789855072463773</v>
      </c>
      <c r="BD1117" s="9">
        <f t="shared" si="901"/>
        <v>2.753623188405797E-2</v>
      </c>
      <c r="BE1117" s="9">
        <f t="shared" si="902"/>
        <v>3.1159420289855074E-2</v>
      </c>
      <c r="BF1117" s="3">
        <v>10</v>
      </c>
      <c r="BG1117" s="3">
        <v>0</v>
      </c>
      <c r="BH1117" s="3">
        <v>0</v>
      </c>
      <c r="BI1117" s="3">
        <v>10</v>
      </c>
      <c r="BJ1117" s="3">
        <v>5</v>
      </c>
      <c r="BK1117" s="3">
        <v>0</v>
      </c>
      <c r="BL1117" s="3">
        <v>0</v>
      </c>
      <c r="BM1117" s="3">
        <v>5</v>
      </c>
      <c r="BN1117" s="34">
        <f t="shared" si="917"/>
        <v>7.0163978393954718</v>
      </c>
      <c r="BO1117" s="34">
        <f t="shared" si="918"/>
        <v>84.297931590654443</v>
      </c>
      <c r="BP1117" s="34">
        <v>6.3575217891090157</v>
      </c>
      <c r="BQ1117" s="34">
        <v>-3.5847205057832982E-2</v>
      </c>
      <c r="BR1117" s="34">
        <v>-0.12314381921434769</v>
      </c>
      <c r="BS1117" s="34">
        <v>-6.9909231969693657E-3</v>
      </c>
      <c r="BT1117" s="34">
        <v>-0.51337025725792274</v>
      </c>
      <c r="BU1117" s="34">
        <f t="shared" si="919"/>
        <v>5.6781695843819424</v>
      </c>
      <c r="BV1117" s="34">
        <f t="shared" si="920"/>
        <v>68.219898891252811</v>
      </c>
      <c r="BW1117" s="34">
        <v>1.3170841093266483</v>
      </c>
      <c r="BX1117" s="34">
        <v>1.6232220559823051E-3</v>
      </c>
      <c r="BY1117" s="34">
        <v>4.3741311366045282E-2</v>
      </c>
      <c r="BZ1117" s="34">
        <v>-2.4220387735146634E-2</v>
      </c>
      <c r="CA1117" s="34">
        <f t="shared" si="921"/>
        <v>1.3382282550135292</v>
      </c>
      <c r="CB1117" s="34">
        <f t="shared" si="922"/>
        <v>16.078032699401632</v>
      </c>
      <c r="CC1117" s="15">
        <v>63</v>
      </c>
      <c r="CD1117" s="7">
        <v>396199</v>
      </c>
      <c r="CE1117" s="68">
        <f t="shared" si="903"/>
        <v>1412535.5652173911</v>
      </c>
      <c r="CF1117" s="9">
        <v>4.7</v>
      </c>
      <c r="CG1117" s="9">
        <v>4.4000000000000004</v>
      </c>
      <c r="CH1117" s="9">
        <v>4.9000000000000004</v>
      </c>
      <c r="CI1117" s="9">
        <v>0.9</v>
      </c>
      <c r="CJ1117" s="9">
        <f t="shared" si="915"/>
        <v>10.725990664415532</v>
      </c>
      <c r="CK1117" s="9">
        <v>1.1000000000000001</v>
      </c>
      <c r="CL1117" s="9">
        <f t="shared" si="916"/>
        <v>13.109544145396763</v>
      </c>
      <c r="CM1117" s="9">
        <v>2</v>
      </c>
      <c r="CN1117" t="s">
        <v>1254</v>
      </c>
      <c r="CO1117" t="s">
        <v>1563</v>
      </c>
      <c r="CP1117" t="s">
        <v>2417</v>
      </c>
      <c r="CQ1117" t="s">
        <v>2400</v>
      </c>
      <c r="CR1117">
        <v>71</v>
      </c>
      <c r="CS1117">
        <v>186</v>
      </c>
      <c r="CT1117">
        <v>15</v>
      </c>
      <c r="CU1117" t="s">
        <v>3402</v>
      </c>
      <c r="CV1117" t="s">
        <v>3090</v>
      </c>
      <c r="CW1117">
        <v>1</v>
      </c>
      <c r="CX1117">
        <v>0</v>
      </c>
      <c r="CY1117">
        <v>0</v>
      </c>
      <c r="CZ1117" s="70"/>
      <c r="DA1117">
        <v>0</v>
      </c>
    </row>
    <row r="1118" spans="1:105" ht="12.75" customHeight="1" x14ac:dyDescent="0.2">
      <c r="A1118" s="44" t="s">
        <v>2372</v>
      </c>
      <c r="B1118" s="43" t="s">
        <v>967</v>
      </c>
      <c r="C1118" s="43" t="s">
        <v>967</v>
      </c>
      <c r="D1118" s="82" t="s">
        <v>967</v>
      </c>
      <c r="E1118" s="42" t="str">
        <f t="shared" si="904"/>
        <v xml:space="preserve">Tambellini, Jeff </v>
      </c>
      <c r="F1118" s="42" t="s">
        <v>928</v>
      </c>
      <c r="G1118" s="45" t="s">
        <v>1540</v>
      </c>
      <c r="H1118" s="43">
        <v>31</v>
      </c>
      <c r="I1118" s="64">
        <v>1</v>
      </c>
      <c r="J1118" s="64">
        <v>3</v>
      </c>
      <c r="K1118" s="64">
        <v>4</v>
      </c>
      <c r="L1118" s="43">
        <v>-9</v>
      </c>
      <c r="M1118">
        <v>8</v>
      </c>
      <c r="N1118">
        <v>43</v>
      </c>
      <c r="O1118" s="4">
        <f t="shared" si="905"/>
        <v>2.3255813953488372E-2</v>
      </c>
      <c r="Q1118">
        <v>0</v>
      </c>
      <c r="R1118">
        <v>0</v>
      </c>
      <c r="S1118">
        <v>0</v>
      </c>
      <c r="T1118">
        <v>0</v>
      </c>
      <c r="U1118" s="4">
        <f t="shared" si="906"/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3</v>
      </c>
      <c r="AC1118" s="9">
        <f t="shared" si="883"/>
        <v>0</v>
      </c>
      <c r="AD1118" s="9">
        <f t="shared" si="884"/>
        <v>0</v>
      </c>
      <c r="AE1118" s="9">
        <f t="shared" si="885"/>
        <v>0</v>
      </c>
      <c r="AF1118" s="9">
        <f t="shared" si="886"/>
        <v>0</v>
      </c>
      <c r="AG1118" s="9">
        <f t="shared" si="887"/>
        <v>3.9109179793590445</v>
      </c>
      <c r="AH1118" s="9">
        <f t="shared" si="888"/>
        <v>11.732753938077133</v>
      </c>
      <c r="AI1118" s="58">
        <f t="shared" si="889"/>
        <v>1.1732753938077134</v>
      </c>
      <c r="AJ1118" s="58">
        <f t="shared" si="890"/>
        <v>3.71900826446281</v>
      </c>
      <c r="AK1118" s="58">
        <f t="shared" si="891"/>
        <v>0</v>
      </c>
      <c r="AL1118" s="58">
        <f t="shared" si="892"/>
        <v>2.9331884845192833</v>
      </c>
      <c r="AM1118" s="58">
        <f t="shared" si="893"/>
        <v>0</v>
      </c>
      <c r="AN1118" s="58">
        <f t="shared" si="894"/>
        <v>0</v>
      </c>
      <c r="AO1118" s="56">
        <v>306.83333333333331</v>
      </c>
      <c r="AP1118" s="56">
        <v>16.133333333333333</v>
      </c>
      <c r="AQ1118" s="56">
        <v>0.1</v>
      </c>
      <c r="AR1118" s="57">
        <f>SUM(AO1118:AQ1118)</f>
        <v>323.06666666666666</v>
      </c>
      <c r="AS1118">
        <v>11</v>
      </c>
      <c r="AT1118">
        <v>19</v>
      </c>
      <c r="AU1118">
        <v>7</v>
      </c>
      <c r="AV1118">
        <v>7</v>
      </c>
      <c r="AW1118">
        <v>8</v>
      </c>
      <c r="AX1118" s="9">
        <f t="shared" si="895"/>
        <v>2.0429219975237309</v>
      </c>
      <c r="AY1118" s="9">
        <f t="shared" si="896"/>
        <v>3.5286834502682622</v>
      </c>
      <c r="AZ1118" s="9">
        <f t="shared" si="897"/>
        <v>1.3000412711514651</v>
      </c>
      <c r="BA1118" s="9">
        <f t="shared" si="898"/>
        <v>1.3000412711514651</v>
      </c>
      <c r="BB1118" s="9">
        <f t="shared" si="899"/>
        <v>1.4857614527445318</v>
      </c>
      <c r="BC1118" s="33">
        <f t="shared" si="900"/>
        <v>9.8978494623655902</v>
      </c>
      <c r="BD1118" s="33">
        <f t="shared" si="901"/>
        <v>3.2258064516129032E-3</v>
      </c>
      <c r="BE1118" s="33">
        <f t="shared" si="902"/>
        <v>0.52043010752688168</v>
      </c>
      <c r="BF1118" s="42">
        <f>BI1118-BG1118-BH1118</f>
        <v>6</v>
      </c>
      <c r="BG1118" s="43">
        <v>1</v>
      </c>
      <c r="BH1118" s="43">
        <v>0</v>
      </c>
      <c r="BI1118" s="43">
        <v>7</v>
      </c>
      <c r="BJ1118" s="42">
        <f>BM1118-BK1118-BL1118</f>
        <v>15</v>
      </c>
      <c r="BK1118" s="43">
        <v>0</v>
      </c>
      <c r="BL1118" s="43">
        <v>0</v>
      </c>
      <c r="BM1118" s="43">
        <v>15</v>
      </c>
      <c r="BN1118" s="34">
        <f t="shared" si="917"/>
        <v>2.0124999759412621</v>
      </c>
      <c r="BO1118" s="34">
        <f t="shared" si="918"/>
        <v>12.458728699595101</v>
      </c>
      <c r="BP1118" s="33">
        <v>-3.0166924586231523</v>
      </c>
      <c r="BQ1118" s="33">
        <v>-0.9626837800678969</v>
      </c>
      <c r="BR1118" s="33">
        <v>-0.16833500373898558</v>
      </c>
      <c r="BS1118" s="33">
        <v>-1.3699415996022595E-3</v>
      </c>
      <c r="BT1118" s="33">
        <v>3.1986189465895594</v>
      </c>
      <c r="BU1118" s="9">
        <f t="shared" si="919"/>
        <v>-0.95046223744007818</v>
      </c>
      <c r="BV1118" s="34">
        <f t="shared" si="920"/>
        <v>-5.8840006444907855</v>
      </c>
      <c r="BW1118" s="33">
        <v>1.8503832824515212</v>
      </c>
      <c r="BX1118" s="33">
        <v>7.438749154980602E-2</v>
      </c>
      <c r="BY1118" s="33">
        <v>1.2714312592572717E-2</v>
      </c>
      <c r="BZ1118" s="33">
        <v>1.0254771267874405</v>
      </c>
      <c r="CA1118" s="9">
        <f t="shared" si="921"/>
        <v>2.9629622133813402</v>
      </c>
      <c r="CB1118" s="34">
        <f t="shared" si="922"/>
        <v>18.342729344085885</v>
      </c>
      <c r="CC1118" s="47">
        <v>43.777687</v>
      </c>
      <c r="CD1118">
        <v>165000</v>
      </c>
      <c r="CE1118" s="68">
        <f t="shared" si="903"/>
        <v>165000</v>
      </c>
      <c r="CF1118" s="62">
        <v>6.9</v>
      </c>
      <c r="CG1118" s="62">
        <v>6.3</v>
      </c>
      <c r="CH1118" s="62">
        <v>-7.2</v>
      </c>
      <c r="CI1118" s="62">
        <v>-1.7</v>
      </c>
      <c r="CJ1118" s="63">
        <f t="shared" si="915"/>
        <v>-10.020630710285882</v>
      </c>
      <c r="CK1118" s="62">
        <v>-0.9</v>
      </c>
      <c r="CL1118" s="63">
        <f t="shared" si="916"/>
        <v>-5.3050397877984095</v>
      </c>
      <c r="CM1118" s="62">
        <v>-2</v>
      </c>
      <c r="CN1118" t="s">
        <v>2023</v>
      </c>
      <c r="CO1118" t="s">
        <v>1563</v>
      </c>
      <c r="CP1118" t="s">
        <v>2417</v>
      </c>
      <c r="CQ1118" t="s">
        <v>2400</v>
      </c>
      <c r="CR1118">
        <v>71</v>
      </c>
      <c r="CS1118">
        <v>186</v>
      </c>
      <c r="CT1118">
        <v>15</v>
      </c>
      <c r="CU1118" t="s">
        <v>3402</v>
      </c>
      <c r="CZ1118" s="72">
        <v>942400</v>
      </c>
      <c r="DA1118">
        <v>0</v>
      </c>
    </row>
    <row r="1119" spans="1:105" ht="12.75" customHeight="1" x14ac:dyDescent="0.2">
      <c r="A1119" s="38" t="s">
        <v>2452</v>
      </c>
      <c r="B1119" t="s">
        <v>967</v>
      </c>
      <c r="C1119" s="46" t="s">
        <v>967</v>
      </c>
      <c r="D1119" s="82" t="s">
        <v>967</v>
      </c>
      <c r="E1119" t="str">
        <f t="shared" si="904"/>
        <v xml:space="preserve">Colliton, Jeremy </v>
      </c>
      <c r="F1119" t="s">
        <v>2570</v>
      </c>
      <c r="G1119" t="s">
        <v>1537</v>
      </c>
      <c r="H1119">
        <v>1</v>
      </c>
      <c r="I1119">
        <v>0</v>
      </c>
      <c r="J1119">
        <v>0</v>
      </c>
      <c r="K1119">
        <f>I1119+J1119</f>
        <v>0</v>
      </c>
      <c r="L1119">
        <v>-1</v>
      </c>
      <c r="M1119">
        <v>0</v>
      </c>
      <c r="N1119">
        <v>0</v>
      </c>
      <c r="O1119" s="4">
        <f t="shared" si="905"/>
        <v>0</v>
      </c>
      <c r="P1119">
        <v>6</v>
      </c>
      <c r="Q1119">
        <v>0</v>
      </c>
      <c r="R1119">
        <v>0</v>
      </c>
      <c r="S1119">
        <v>0</v>
      </c>
      <c r="T1119">
        <v>0</v>
      </c>
      <c r="U1119" s="4">
        <f t="shared" si="906"/>
        <v>0</v>
      </c>
      <c r="V1119" s="40">
        <v>0</v>
      </c>
      <c r="W1119">
        <v>0</v>
      </c>
      <c r="X1119">
        <v>0</v>
      </c>
      <c r="Y1119">
        <v>0</v>
      </c>
      <c r="Z1119">
        <v>0</v>
      </c>
      <c r="AA1119">
        <f>I1119-W1119-Y1119</f>
        <v>0</v>
      </c>
      <c r="AB1119">
        <f>J1119-X1119-Z1119</f>
        <v>0</v>
      </c>
      <c r="AC1119" s="9">
        <f t="shared" si="883"/>
        <v>0</v>
      </c>
      <c r="AD1119" s="9">
        <f t="shared" si="884"/>
        <v>0</v>
      </c>
      <c r="AE1119" s="9">
        <f t="shared" si="885"/>
        <v>0</v>
      </c>
      <c r="AF1119" s="9">
        <f t="shared" si="886"/>
        <v>0</v>
      </c>
      <c r="AG1119" s="9">
        <f t="shared" si="887"/>
        <v>0</v>
      </c>
      <c r="AH1119" s="9">
        <f t="shared" si="888"/>
        <v>0</v>
      </c>
      <c r="AI1119" s="6">
        <f t="shared" si="889"/>
        <v>0</v>
      </c>
      <c r="AJ1119" s="6">
        <f t="shared" si="890"/>
        <v>0</v>
      </c>
      <c r="AK1119" s="6">
        <f t="shared" si="891"/>
        <v>0</v>
      </c>
      <c r="AL1119" s="6">
        <f t="shared" si="892"/>
        <v>12.857142857142856</v>
      </c>
      <c r="AM1119" s="6">
        <f t="shared" si="893"/>
        <v>0</v>
      </c>
      <c r="AN1119" s="6">
        <f t="shared" si="894"/>
        <v>0</v>
      </c>
      <c r="AO1119" s="33">
        <v>4.666666666666667</v>
      </c>
      <c r="AP1119" s="33">
        <v>0</v>
      </c>
      <c r="AQ1119" s="33">
        <v>0</v>
      </c>
      <c r="AR1119" s="32">
        <v>4.666666666666667</v>
      </c>
      <c r="AS1119" s="40">
        <v>0</v>
      </c>
      <c r="AT1119" s="40">
        <v>2</v>
      </c>
      <c r="AU1119" s="40">
        <v>0</v>
      </c>
      <c r="AV1119" s="40">
        <v>0</v>
      </c>
      <c r="AW1119" s="40">
        <v>0</v>
      </c>
      <c r="AX1119" s="9">
        <f t="shared" si="895"/>
        <v>0</v>
      </c>
      <c r="AY1119" s="9">
        <f t="shared" si="896"/>
        <v>25.714285714285712</v>
      </c>
      <c r="AZ1119" s="9">
        <f t="shared" si="897"/>
        <v>0</v>
      </c>
      <c r="BA1119" s="9">
        <f t="shared" si="898"/>
        <v>0</v>
      </c>
      <c r="BB1119" s="9">
        <f t="shared" si="899"/>
        <v>0</v>
      </c>
      <c r="BC1119" s="9">
        <f t="shared" si="900"/>
        <v>4.666666666666667</v>
      </c>
      <c r="BD1119" s="9">
        <f t="shared" si="901"/>
        <v>0</v>
      </c>
      <c r="BE1119" s="9">
        <f t="shared" si="902"/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1</v>
      </c>
      <c r="BK1119" s="3">
        <v>0</v>
      </c>
      <c r="BL1119" s="3">
        <v>0</v>
      </c>
      <c r="BM1119" s="3">
        <v>1</v>
      </c>
      <c r="BN1119" s="34">
        <f t="shared" si="917"/>
        <v>-0.23603965967851848</v>
      </c>
      <c r="BO1119" s="34">
        <f t="shared" si="918"/>
        <v>-101.15985414793649</v>
      </c>
      <c r="BP1119" s="34">
        <v>-0.11043549256256233</v>
      </c>
      <c r="BQ1119" s="34">
        <v>0</v>
      </c>
      <c r="BR1119" s="34">
        <v>-3.4521695414514776E-3</v>
      </c>
      <c r="BS1119" s="34">
        <v>0</v>
      </c>
      <c r="BT1119" s="34">
        <v>0</v>
      </c>
      <c r="BU1119" s="34">
        <f t="shared" si="919"/>
        <v>-0.1138876621040138</v>
      </c>
      <c r="BV1119" s="34">
        <f t="shared" si="920"/>
        <v>-48.808998044577343</v>
      </c>
      <c r="BW1119" s="34">
        <v>-0.15988091181574177</v>
      </c>
      <c r="BX1119" s="34">
        <v>0</v>
      </c>
      <c r="BY1119" s="34">
        <v>0</v>
      </c>
      <c r="BZ1119" s="34">
        <v>3.7728914241237081E-2</v>
      </c>
      <c r="CA1119" s="34">
        <f t="shared" si="921"/>
        <v>-0.12215199757450468</v>
      </c>
      <c r="CB1119" s="34">
        <f t="shared" si="922"/>
        <v>-52.350856103359142</v>
      </c>
      <c r="CE1119" s="68">
        <f t="shared" si="903"/>
        <v>165000</v>
      </c>
      <c r="CF1119" s="9">
        <v>0.3</v>
      </c>
      <c r="CG1119" s="9">
        <v>0.2</v>
      </c>
      <c r="CH1119" s="9">
        <v>-1.1000000000000001</v>
      </c>
      <c r="CI1119" s="9">
        <v>-0.1</v>
      </c>
      <c r="CJ1119" s="9">
        <f t="shared" si="915"/>
        <v>-42.857142857142854</v>
      </c>
      <c r="CK1119" s="9">
        <v>-0.2</v>
      </c>
      <c r="CL1119" s="9">
        <f t="shared" si="916"/>
        <v>-85.714285714285708</v>
      </c>
      <c r="CM1119" s="9">
        <v>-0.3</v>
      </c>
      <c r="CN1119" t="s">
        <v>3361</v>
      </c>
      <c r="CO1119" t="s">
        <v>3362</v>
      </c>
      <c r="CP1119" t="s">
        <v>2417</v>
      </c>
      <c r="CQ1119" t="s">
        <v>2400</v>
      </c>
      <c r="CR1119">
        <v>74</v>
      </c>
      <c r="CS1119">
        <v>195</v>
      </c>
      <c r="CT1119">
        <v>27</v>
      </c>
      <c r="CU1119" t="s">
        <v>3401</v>
      </c>
      <c r="CV1119" t="s">
        <v>3090</v>
      </c>
      <c r="CW1119">
        <v>0</v>
      </c>
      <c r="CX1119">
        <v>0</v>
      </c>
      <c r="CY1119">
        <v>0</v>
      </c>
      <c r="CZ1119" s="70"/>
      <c r="DA1119">
        <v>0</v>
      </c>
    </row>
    <row r="1120" spans="1:105" ht="12.75" customHeight="1" x14ac:dyDescent="0.2">
      <c r="A1120" s="44" t="s">
        <v>2372</v>
      </c>
      <c r="B1120" s="43" t="s">
        <v>967</v>
      </c>
      <c r="C1120" s="43" t="s">
        <v>967</v>
      </c>
      <c r="D1120" s="82" t="s">
        <v>967</v>
      </c>
      <c r="E1120" s="42" t="str">
        <f t="shared" si="904"/>
        <v xml:space="preserve">Colliton, Jeremy </v>
      </c>
      <c r="F1120" s="42" t="s">
        <v>2570</v>
      </c>
      <c r="G1120" s="45" t="s">
        <v>2373</v>
      </c>
      <c r="H1120" s="43">
        <v>16</v>
      </c>
      <c r="I1120" s="64">
        <v>0</v>
      </c>
      <c r="J1120" s="64">
        <v>0</v>
      </c>
      <c r="K1120" s="64">
        <v>0</v>
      </c>
      <c r="L1120" s="43">
        <v>-4</v>
      </c>
      <c r="M1120">
        <v>8</v>
      </c>
      <c r="N1120">
        <v>16</v>
      </c>
      <c r="O1120" s="4">
        <f t="shared" si="905"/>
        <v>0</v>
      </c>
      <c r="Q1120">
        <v>0</v>
      </c>
      <c r="R1120">
        <v>0</v>
      </c>
      <c r="S1120">
        <v>54</v>
      </c>
      <c r="T1120">
        <v>50</v>
      </c>
      <c r="U1120" s="4">
        <f t="shared" si="906"/>
        <v>0.51923076923076927</v>
      </c>
      <c r="V1120">
        <v>11.8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s="9">
        <f t="shared" si="883"/>
        <v>0</v>
      </c>
      <c r="AD1120" s="9">
        <f t="shared" si="884"/>
        <v>0</v>
      </c>
      <c r="AE1120" s="9">
        <f t="shared" si="885"/>
        <v>0</v>
      </c>
      <c r="AF1120" s="9">
        <f t="shared" si="886"/>
        <v>0</v>
      </c>
      <c r="AG1120" s="9">
        <f t="shared" si="887"/>
        <v>0</v>
      </c>
      <c r="AH1120" s="9">
        <f t="shared" si="888"/>
        <v>0</v>
      </c>
      <c r="AI1120" s="58">
        <f t="shared" si="889"/>
        <v>0.56074766355140182</v>
      </c>
      <c r="AJ1120" s="58">
        <f t="shared" si="890"/>
        <v>0</v>
      </c>
      <c r="AK1120" s="58">
        <f t="shared" si="891"/>
        <v>0</v>
      </c>
      <c r="AL1120" s="58">
        <f t="shared" si="892"/>
        <v>2.8037383177570092</v>
      </c>
      <c r="AM1120" s="58">
        <f t="shared" si="893"/>
        <v>0</v>
      </c>
      <c r="AN1120" s="58">
        <f t="shared" si="894"/>
        <v>5.625</v>
      </c>
      <c r="AO1120" s="56">
        <v>107</v>
      </c>
      <c r="AP1120" s="56">
        <v>1.2833333333333332</v>
      </c>
      <c r="AQ1120" s="56">
        <v>32</v>
      </c>
      <c r="AR1120" s="57">
        <f>SUM(AO1120:AQ1120)</f>
        <v>140.28333333333333</v>
      </c>
      <c r="AS1120">
        <v>2</v>
      </c>
      <c r="AT1120">
        <v>12</v>
      </c>
      <c r="AU1120">
        <v>5</v>
      </c>
      <c r="AV1120">
        <v>1</v>
      </c>
      <c r="AW1120">
        <v>6</v>
      </c>
      <c r="AX1120" s="9">
        <f t="shared" si="895"/>
        <v>0.85541166686467862</v>
      </c>
      <c r="AY1120" s="9">
        <f t="shared" si="896"/>
        <v>5.1324700011880724</v>
      </c>
      <c r="AZ1120" s="9">
        <f t="shared" si="897"/>
        <v>2.1385291671616966</v>
      </c>
      <c r="BA1120" s="9">
        <f t="shared" si="898"/>
        <v>0.42770583343233931</v>
      </c>
      <c r="BB1120" s="9">
        <f t="shared" si="899"/>
        <v>2.5662350005940362</v>
      </c>
      <c r="BC1120" s="33">
        <f t="shared" si="900"/>
        <v>6.6875</v>
      </c>
      <c r="BD1120" s="33">
        <f t="shared" si="901"/>
        <v>2</v>
      </c>
      <c r="BE1120" s="33">
        <f t="shared" si="902"/>
        <v>8.0208333333333326E-2</v>
      </c>
      <c r="BF1120" s="42">
        <f>BI1120-BG1120-BH1120</f>
        <v>1</v>
      </c>
      <c r="BG1120" s="43">
        <v>0</v>
      </c>
      <c r="BH1120" s="43">
        <v>0</v>
      </c>
      <c r="BI1120" s="43">
        <v>1</v>
      </c>
      <c r="BJ1120" s="42">
        <f>BM1120-BK1120-BL1120</f>
        <v>5</v>
      </c>
      <c r="BK1120" s="43">
        <v>0</v>
      </c>
      <c r="BL1120" s="43">
        <v>3</v>
      </c>
      <c r="BM1120" s="43">
        <v>8</v>
      </c>
      <c r="BN1120" s="34">
        <f t="shared" si="917"/>
        <v>-2.3053636564814566</v>
      </c>
      <c r="BO1120" s="34">
        <f t="shared" si="918"/>
        <v>-32.867249468667552</v>
      </c>
      <c r="BP1120" s="33">
        <v>-2.9768410864509116</v>
      </c>
      <c r="BQ1120" s="33">
        <v>-7.6577118869037245E-2</v>
      </c>
      <c r="BR1120" s="33">
        <v>9.5049112576115702E-2</v>
      </c>
      <c r="BS1120" s="33">
        <v>-0.438381311872723</v>
      </c>
      <c r="BT1120" s="33">
        <v>0</v>
      </c>
      <c r="BU1120" s="9">
        <f t="shared" si="919"/>
        <v>-3.3967504046165562</v>
      </c>
      <c r="BV1120" s="34">
        <f t="shared" si="920"/>
        <v>-48.426998758938666</v>
      </c>
      <c r="BW1120" s="33">
        <v>0.7387701292288904</v>
      </c>
      <c r="BX1120" s="33">
        <v>5.9171868278254779E-3</v>
      </c>
      <c r="BY1120" s="33">
        <v>1.7584186166105569</v>
      </c>
      <c r="BZ1120" s="33">
        <v>-1.4117191845321735</v>
      </c>
      <c r="CA1120" s="9">
        <f t="shared" si="921"/>
        <v>1.0913867481350994</v>
      </c>
      <c r="CB1120" s="34">
        <f t="shared" si="922"/>
        <v>15.559749290271109</v>
      </c>
      <c r="CE1120" s="68">
        <f t="shared" si="903"/>
        <v>165000</v>
      </c>
      <c r="CF1120" s="62">
        <v>2.5</v>
      </c>
      <c r="CG1120" s="62">
        <v>3.2</v>
      </c>
      <c r="CH1120" s="62">
        <v>-4</v>
      </c>
      <c r="CI1120" s="62">
        <v>-1.1000000000000001</v>
      </c>
      <c r="CJ1120" s="63">
        <f t="shared" si="915"/>
        <v>-12.675244862684849</v>
      </c>
      <c r="CK1120" s="62">
        <v>-0.4</v>
      </c>
      <c r="CL1120" s="63">
        <f t="shared" si="916"/>
        <v>-4.609179950067217</v>
      </c>
      <c r="CM1120" s="62">
        <v>-1.6</v>
      </c>
      <c r="CN1120" t="s">
        <v>2028</v>
      </c>
      <c r="CO1120" t="s">
        <v>3362</v>
      </c>
      <c r="CP1120" t="s">
        <v>2417</v>
      </c>
      <c r="CQ1120" t="s">
        <v>2400</v>
      </c>
      <c r="CR1120">
        <v>74</v>
      </c>
      <c r="CS1120">
        <v>195</v>
      </c>
      <c r="CT1120">
        <v>72</v>
      </c>
      <c r="CU1120" t="s">
        <v>3401</v>
      </c>
      <c r="CV1120" t="s">
        <v>3090</v>
      </c>
      <c r="CZ1120" s="72">
        <v>715000</v>
      </c>
      <c r="DA1120">
        <v>0</v>
      </c>
    </row>
    <row r="1121" spans="1:105" ht="12.75" customHeight="1" x14ac:dyDescent="0.2">
      <c r="A1121" s="38" t="s">
        <v>2452</v>
      </c>
      <c r="B1121" t="s">
        <v>951</v>
      </c>
      <c r="C1121" t="s">
        <v>967</v>
      </c>
      <c r="D1121" s="82" t="s">
        <v>967</v>
      </c>
      <c r="E1121" t="str">
        <f t="shared" si="904"/>
        <v xml:space="preserve">Sim, Jon </v>
      </c>
      <c r="F1121" t="s">
        <v>871</v>
      </c>
      <c r="G1121" t="s">
        <v>1540</v>
      </c>
      <c r="H1121">
        <v>77</v>
      </c>
      <c r="I1121">
        <v>17</v>
      </c>
      <c r="J1121">
        <v>12</v>
      </c>
      <c r="K1121">
        <f>I1121+J1121</f>
        <v>29</v>
      </c>
      <c r="L1121">
        <v>-1</v>
      </c>
      <c r="M1121">
        <v>60</v>
      </c>
      <c r="N1121">
        <v>141</v>
      </c>
      <c r="O1121" s="4">
        <f t="shared" si="905"/>
        <v>0.12056737588652482</v>
      </c>
      <c r="P1121">
        <v>1245</v>
      </c>
      <c r="Q1121">
        <v>1</v>
      </c>
      <c r="R1121">
        <v>0</v>
      </c>
      <c r="S1121">
        <v>2</v>
      </c>
      <c r="T1121">
        <v>7</v>
      </c>
      <c r="U1121" s="4">
        <f t="shared" si="906"/>
        <v>0.22222222222222221</v>
      </c>
      <c r="V1121" s="40">
        <v>0.1</v>
      </c>
      <c r="W1121">
        <v>2</v>
      </c>
      <c r="X1121">
        <v>1</v>
      </c>
      <c r="Y1121">
        <v>0</v>
      </c>
      <c r="Z1121">
        <v>0</v>
      </c>
      <c r="AA1121">
        <f>I1121-W1121-Y1121</f>
        <v>15</v>
      </c>
      <c r="AB1121">
        <f>J1121-X1121-Z1121</f>
        <v>11</v>
      </c>
      <c r="AC1121" s="9">
        <f t="shared" si="883"/>
        <v>4.150334332487895</v>
      </c>
      <c r="AD1121" s="9">
        <f t="shared" si="884"/>
        <v>2.0751671662439475</v>
      </c>
      <c r="AE1121" s="9">
        <f t="shared" si="885"/>
        <v>0</v>
      </c>
      <c r="AF1121" s="9">
        <f t="shared" si="886"/>
        <v>0</v>
      </c>
      <c r="AG1121" s="9">
        <f t="shared" si="887"/>
        <v>23.71853999209382</v>
      </c>
      <c r="AH1121" s="9">
        <f t="shared" si="888"/>
        <v>17.393595994202133</v>
      </c>
      <c r="AI1121" s="6">
        <f t="shared" si="889"/>
        <v>2.6881011991039663</v>
      </c>
      <c r="AJ1121" s="6">
        <f t="shared" si="890"/>
        <v>2.490200599492737</v>
      </c>
      <c r="AK1121" s="6">
        <f t="shared" si="891"/>
        <v>0</v>
      </c>
      <c r="AL1121" s="6">
        <f t="shared" si="892"/>
        <v>2.2927921992357359</v>
      </c>
      <c r="AM1121" s="6">
        <f t="shared" si="893"/>
        <v>2.490200599492737</v>
      </c>
      <c r="AN1121" s="6">
        <f t="shared" si="894"/>
        <v>0</v>
      </c>
      <c r="AO1121" s="32">
        <v>758.9</v>
      </c>
      <c r="AP1121" s="32">
        <v>144.56666666666666</v>
      </c>
      <c r="AQ1121" s="32">
        <v>0.8666666666666667</v>
      </c>
      <c r="AR1121" s="32">
        <v>904.33333333333326</v>
      </c>
      <c r="AS1121" s="40">
        <v>11</v>
      </c>
      <c r="AT1121" s="40">
        <v>78</v>
      </c>
      <c r="AU1121" s="40">
        <v>58</v>
      </c>
      <c r="AV1121" s="40">
        <v>20</v>
      </c>
      <c r="AW1121" s="40">
        <v>24</v>
      </c>
      <c r="AX1121" s="9">
        <f t="shared" si="895"/>
        <v>0.72981938813122005</v>
      </c>
      <c r="AY1121" s="9">
        <f t="shared" si="896"/>
        <v>5.1750829340213791</v>
      </c>
      <c r="AZ1121" s="9">
        <f t="shared" si="897"/>
        <v>3.8481385919646156</v>
      </c>
      <c r="BA1121" s="9">
        <f t="shared" si="898"/>
        <v>1.3269443420567639</v>
      </c>
      <c r="BB1121" s="9">
        <f t="shared" si="899"/>
        <v>1.5923332104681167</v>
      </c>
      <c r="BC1121" s="9">
        <f t="shared" si="900"/>
        <v>9.8558441558441547</v>
      </c>
      <c r="BD1121" s="9">
        <f t="shared" si="901"/>
        <v>1.1255411255411256E-2</v>
      </c>
      <c r="BE1121" s="9">
        <f t="shared" si="902"/>
        <v>1.8774891774891775</v>
      </c>
      <c r="BF1121" s="3">
        <v>34</v>
      </c>
      <c r="BG1121" s="3">
        <v>6</v>
      </c>
      <c r="BH1121" s="3">
        <v>0</v>
      </c>
      <c r="BI1121" s="3">
        <v>40</v>
      </c>
      <c r="BJ1121" s="3">
        <v>29</v>
      </c>
      <c r="BK1121" s="3">
        <v>6</v>
      </c>
      <c r="BL1121" s="3">
        <v>0</v>
      </c>
      <c r="BM1121" s="3">
        <v>35</v>
      </c>
      <c r="BN1121" s="34">
        <f t="shared" si="917"/>
        <v>28.913540911747564</v>
      </c>
      <c r="BO1121" s="34">
        <f t="shared" si="918"/>
        <v>63.944432536116992</v>
      </c>
      <c r="BP1121" s="34">
        <v>24.756132468856777</v>
      </c>
      <c r="BQ1121" s="34">
        <v>-2.5256387346134823</v>
      </c>
      <c r="BR1121" s="34">
        <v>0.13534745691263123</v>
      </c>
      <c r="BS1121" s="34">
        <v>-1.1826381988849635E-2</v>
      </c>
      <c r="BT1121" s="34">
        <v>3.3559821603129305</v>
      </c>
      <c r="BU1121" s="34">
        <f t="shared" si="919"/>
        <v>25.709996969480002</v>
      </c>
      <c r="BV1121" s="34">
        <f t="shared" si="920"/>
        <v>56.859558354913389</v>
      </c>
      <c r="BW1121" s="34">
        <v>5.0861653007537129</v>
      </c>
      <c r="BX1121" s="34">
        <v>-0.54010874688226951</v>
      </c>
      <c r="BY1121" s="34">
        <v>6.4885384409745617E-2</v>
      </c>
      <c r="BZ1121" s="34">
        <v>-1.4073979960136276</v>
      </c>
      <c r="CA1121" s="34">
        <f t="shared" si="921"/>
        <v>3.2035439422675607</v>
      </c>
      <c r="CB1121" s="34">
        <f t="shared" si="922"/>
        <v>7.0848741812035998</v>
      </c>
      <c r="CC1121" s="15">
        <v>49</v>
      </c>
      <c r="CD1121" s="7">
        <v>1600058</v>
      </c>
      <c r="CE1121" s="68">
        <f t="shared" si="903"/>
        <v>1703957.87012987</v>
      </c>
      <c r="CF1121" s="9">
        <v>20.100000000000001</v>
      </c>
      <c r="CG1121" s="9">
        <v>18</v>
      </c>
      <c r="CH1121" s="9">
        <v>-2.1</v>
      </c>
      <c r="CI1121" s="9">
        <v>2.7</v>
      </c>
      <c r="CJ1121" s="9">
        <f t="shared" si="915"/>
        <v>5.1440002540247045</v>
      </c>
      <c r="CK1121" s="9">
        <v>0.9</v>
      </c>
      <c r="CL1121" s="9">
        <f t="shared" si="916"/>
        <v>1.7146667513415681</v>
      </c>
      <c r="CM1121" s="9">
        <v>3.6</v>
      </c>
      <c r="CN1121" t="s">
        <v>3493</v>
      </c>
      <c r="CO1121" t="s">
        <v>3494</v>
      </c>
      <c r="CP1121" t="s">
        <v>2430</v>
      </c>
      <c r="CQ1121" t="s">
        <v>2400</v>
      </c>
      <c r="CR1121">
        <v>70</v>
      </c>
      <c r="CS1121">
        <v>195</v>
      </c>
      <c r="CT1121">
        <v>14</v>
      </c>
      <c r="CU1121" t="s">
        <v>3402</v>
      </c>
      <c r="CV1121" t="s">
        <v>2382</v>
      </c>
      <c r="CW1121">
        <v>2</v>
      </c>
      <c r="CX1121">
        <v>1</v>
      </c>
      <c r="CY1121">
        <v>1</v>
      </c>
      <c r="CZ1121" s="70"/>
      <c r="DA1121">
        <v>0</v>
      </c>
    </row>
    <row r="1122" spans="1:105" ht="12.75" customHeight="1" x14ac:dyDescent="0.2">
      <c r="A1122" s="44" t="s">
        <v>2372</v>
      </c>
      <c r="B1122" s="43" t="s">
        <v>951</v>
      </c>
      <c r="C1122" s="43" t="s">
        <v>967</v>
      </c>
      <c r="D1122" s="82" t="s">
        <v>967</v>
      </c>
      <c r="E1122" s="42" t="str">
        <f t="shared" si="904"/>
        <v xml:space="preserve">Sim, Jon </v>
      </c>
      <c r="F1122" s="42" t="s">
        <v>871</v>
      </c>
      <c r="G1122" s="45" t="s">
        <v>2376</v>
      </c>
      <c r="H1122" s="43">
        <v>2</v>
      </c>
      <c r="I1122" s="64">
        <v>0</v>
      </c>
      <c r="J1122" s="64">
        <v>1</v>
      </c>
      <c r="K1122" s="64">
        <v>1</v>
      </c>
      <c r="L1122" s="43">
        <v>-1</v>
      </c>
      <c r="M1122">
        <v>2</v>
      </c>
      <c r="N1122">
        <v>8</v>
      </c>
      <c r="O1122" s="4">
        <f t="shared" si="905"/>
        <v>0</v>
      </c>
      <c r="Q1122">
        <v>0</v>
      </c>
      <c r="R1122">
        <v>0</v>
      </c>
      <c r="S1122">
        <v>0</v>
      </c>
      <c r="T1122">
        <v>0</v>
      </c>
      <c r="U1122" s="4">
        <f t="shared" si="906"/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 s="9">
        <f t="shared" si="883"/>
        <v>0</v>
      </c>
      <c r="AD1122" s="9">
        <f t="shared" si="884"/>
        <v>0</v>
      </c>
      <c r="AE1122" s="9">
        <f t="shared" si="885"/>
        <v>0</v>
      </c>
      <c r="AF1122" s="9">
        <f t="shared" si="886"/>
        <v>0</v>
      </c>
      <c r="AG1122" s="9">
        <f t="shared" si="887"/>
        <v>0</v>
      </c>
      <c r="AH1122" s="9">
        <f t="shared" si="888"/>
        <v>68.899521531100476</v>
      </c>
      <c r="AI1122" s="58">
        <f t="shared" si="889"/>
        <v>0</v>
      </c>
      <c r="AJ1122" s="58">
        <f t="shared" si="890"/>
        <v>12.392426850258175</v>
      </c>
      <c r="AK1122" s="58">
        <f t="shared" si="891"/>
        <v>0</v>
      </c>
      <c r="AL1122" s="58">
        <f t="shared" si="892"/>
        <v>3.4449760765550237</v>
      </c>
      <c r="AM1122" s="58">
        <f t="shared" si="893"/>
        <v>0</v>
      </c>
      <c r="AN1122" s="58">
        <f t="shared" si="894"/>
        <v>0</v>
      </c>
      <c r="AO1122" s="56">
        <v>17.416666666666668</v>
      </c>
      <c r="AP1122" s="56">
        <v>9.6833333333333336</v>
      </c>
      <c r="AQ1122" s="56">
        <v>1.5166666666666666</v>
      </c>
      <c r="AR1122" s="57">
        <f>SUM(AO1122:AQ1122)</f>
        <v>28.616666666666667</v>
      </c>
      <c r="AS1122">
        <v>0</v>
      </c>
      <c r="AT1122">
        <v>4</v>
      </c>
      <c r="AU1122">
        <v>0</v>
      </c>
      <c r="AV1122">
        <v>0</v>
      </c>
      <c r="AW1122">
        <v>1</v>
      </c>
      <c r="AX1122" s="9">
        <f t="shared" si="895"/>
        <v>0</v>
      </c>
      <c r="AY1122" s="9">
        <f t="shared" si="896"/>
        <v>8.3867210250436806</v>
      </c>
      <c r="AZ1122" s="9">
        <f t="shared" si="897"/>
        <v>0</v>
      </c>
      <c r="BA1122" s="9">
        <f t="shared" si="898"/>
        <v>0</v>
      </c>
      <c r="BB1122" s="9">
        <f t="shared" si="899"/>
        <v>2.0966802562609201</v>
      </c>
      <c r="BC1122" s="33">
        <f t="shared" si="900"/>
        <v>8.7083333333333339</v>
      </c>
      <c r="BD1122" s="33">
        <f t="shared" si="901"/>
        <v>0.7583333333333333</v>
      </c>
      <c r="BE1122" s="33">
        <f t="shared" si="902"/>
        <v>4.8416666666666668</v>
      </c>
      <c r="BF1122" s="42">
        <f>BI1122-BG1122-BH1122</f>
        <v>0</v>
      </c>
      <c r="BG1122" s="43">
        <v>2</v>
      </c>
      <c r="BH1122" s="43">
        <v>0</v>
      </c>
      <c r="BI1122" s="43">
        <v>2</v>
      </c>
      <c r="BJ1122" s="42">
        <f>BM1122-BK1122-BL1122</f>
        <v>1</v>
      </c>
      <c r="BK1122" s="43">
        <v>0</v>
      </c>
      <c r="BL1122" s="43">
        <v>0</v>
      </c>
      <c r="BM1122" s="43">
        <v>1</v>
      </c>
      <c r="BN1122" s="34">
        <f t="shared" si="917"/>
        <v>-0.59978206498402264</v>
      </c>
      <c r="BO1122" s="34">
        <f t="shared" si="918"/>
        <v>-41.918373790380151</v>
      </c>
      <c r="BP1122" s="33">
        <v>0.37575027101488012</v>
      </c>
      <c r="BQ1122" s="33">
        <v>-0.57780916964819029</v>
      </c>
      <c r="BR1122" s="33">
        <v>0.18470825655265477</v>
      </c>
      <c r="BS1122" s="33">
        <v>-2.0777447593967598E-2</v>
      </c>
      <c r="BT1122" s="33">
        <v>0</v>
      </c>
      <c r="BU1122" s="9">
        <f t="shared" si="919"/>
        <v>-3.8128089674623E-2</v>
      </c>
      <c r="BV1122" s="34">
        <f t="shared" si="920"/>
        <v>-2.6647470943242633</v>
      </c>
      <c r="BW1122" s="33">
        <v>-0.36014722039448016</v>
      </c>
      <c r="BX1122" s="33">
        <v>4.4647864246319537E-2</v>
      </c>
      <c r="BY1122" s="33">
        <v>0.19283374098735284</v>
      </c>
      <c r="BZ1122" s="33">
        <v>-0.43898836014859188</v>
      </c>
      <c r="CA1122" s="9">
        <f t="shared" si="921"/>
        <v>-0.56165397530939964</v>
      </c>
      <c r="CB1122" s="34">
        <f t="shared" si="922"/>
        <v>-39.253626696055889</v>
      </c>
      <c r="CE1122" s="68">
        <f t="shared" si="903"/>
        <v>165000</v>
      </c>
      <c r="CF1122" s="62">
        <v>1.3</v>
      </c>
      <c r="CG1122" s="62">
        <v>0.7</v>
      </c>
      <c r="CH1122" s="62">
        <v>-0.2</v>
      </c>
      <c r="CI1122" s="62">
        <v>-0.3</v>
      </c>
      <c r="CJ1122" s="63">
        <f t="shared" si="915"/>
        <v>-15.069066555043953</v>
      </c>
      <c r="CK1122" s="62">
        <v>-0.1</v>
      </c>
      <c r="CL1122" s="63">
        <f t="shared" si="916"/>
        <v>-5.0230221850146517</v>
      </c>
      <c r="CM1122" s="62">
        <v>-0.3</v>
      </c>
      <c r="CN1122" t="s">
        <v>2070</v>
      </c>
      <c r="CO1122" t="s">
        <v>3494</v>
      </c>
      <c r="CP1122" t="s">
        <v>2430</v>
      </c>
      <c r="CQ1122" t="s">
        <v>2400</v>
      </c>
      <c r="CR1122">
        <v>70</v>
      </c>
      <c r="CS1122">
        <v>195</v>
      </c>
      <c r="CT1122">
        <v>16</v>
      </c>
      <c r="CU1122" t="s">
        <v>3402</v>
      </c>
      <c r="CZ1122" s="72">
        <v>2200000</v>
      </c>
      <c r="DA1122">
        <v>0</v>
      </c>
    </row>
    <row r="1123" spans="1:105" ht="12.75" customHeight="1" x14ac:dyDescent="0.2">
      <c r="A1123" s="75" t="s">
        <v>2452</v>
      </c>
      <c r="B1123" s="19" t="s">
        <v>965</v>
      </c>
      <c r="C1123" s="19" t="s">
        <v>967</v>
      </c>
      <c r="D1123" s="19" t="s">
        <v>967</v>
      </c>
      <c r="E1123" s="19" t="str">
        <f t="shared" si="904"/>
        <v xml:space="preserve">Vasicek, Josef </v>
      </c>
      <c r="F1123" s="19" t="s">
        <v>2853</v>
      </c>
      <c r="G1123" s="19" t="s">
        <v>1537</v>
      </c>
      <c r="H1123" s="19">
        <v>38</v>
      </c>
      <c r="I1123" s="19">
        <v>4</v>
      </c>
      <c r="J1123" s="19">
        <v>9</v>
      </c>
      <c r="K1123" s="19">
        <f>I1123+J1123</f>
        <v>13</v>
      </c>
      <c r="L1123" s="19">
        <v>1</v>
      </c>
      <c r="M1123" s="19">
        <v>29</v>
      </c>
      <c r="N1123" s="19">
        <v>47</v>
      </c>
      <c r="O1123" s="20">
        <f t="shared" si="905"/>
        <v>8.5106382978723402E-2</v>
      </c>
      <c r="P1123" s="19">
        <v>724</v>
      </c>
      <c r="Q1123" s="19">
        <v>0</v>
      </c>
      <c r="R1123" s="19">
        <v>0</v>
      </c>
      <c r="S1123" s="19">
        <v>153</v>
      </c>
      <c r="T1123" s="19">
        <v>154</v>
      </c>
      <c r="U1123" s="20">
        <f t="shared" si="906"/>
        <v>0.49837133550488599</v>
      </c>
      <c r="V1123" s="19"/>
      <c r="W1123" s="19">
        <v>0</v>
      </c>
      <c r="X1123" s="19">
        <v>1</v>
      </c>
      <c r="Y1123" s="19">
        <v>0</v>
      </c>
      <c r="Z1123" s="19">
        <v>0</v>
      </c>
      <c r="AA1123" s="19">
        <f>I1123-W1123-Y1123</f>
        <v>4</v>
      </c>
      <c r="AB1123" s="19">
        <f>J1123-X1123-Z1123</f>
        <v>8</v>
      </c>
      <c r="AC1123" s="24">
        <f t="shared" si="883"/>
        <v>0</v>
      </c>
      <c r="AD1123" s="24">
        <f t="shared" si="884"/>
        <v>10.882708585247885</v>
      </c>
      <c r="AE1123" s="24">
        <f t="shared" si="885"/>
        <v>0</v>
      </c>
      <c r="AF1123" s="24">
        <f t="shared" si="886"/>
        <v>0</v>
      </c>
      <c r="AG1123" s="24">
        <f t="shared" si="887"/>
        <v>10.744264129826526</v>
      </c>
      <c r="AH1123" s="24">
        <f t="shared" si="888"/>
        <v>21.488528259653052</v>
      </c>
      <c r="AI1123" s="21">
        <f t="shared" si="889"/>
        <v>2.686066032456631</v>
      </c>
      <c r="AJ1123" s="21">
        <f t="shared" si="890"/>
        <v>6.5296251511487311</v>
      </c>
      <c r="AK1123" s="21">
        <f t="shared" si="891"/>
        <v>0</v>
      </c>
      <c r="AL1123" s="21">
        <f t="shared" si="892"/>
        <v>2.4174594292109681</v>
      </c>
      <c r="AM1123" s="21">
        <f t="shared" si="893"/>
        <v>0</v>
      </c>
      <c r="AN1123" s="21">
        <f t="shared" si="894"/>
        <v>6.7881835323695787</v>
      </c>
      <c r="AO1123" s="24">
        <v>446.75</v>
      </c>
      <c r="AP1123" s="24">
        <v>27.566666666666663</v>
      </c>
      <c r="AQ1123" s="24">
        <v>26.516666666666666</v>
      </c>
      <c r="AR1123" s="36">
        <v>500.83333333333331</v>
      </c>
      <c r="AS1123" s="19"/>
      <c r="AT1123" s="19"/>
      <c r="AU1123" s="19"/>
      <c r="AV1123" s="19"/>
      <c r="AW1123" s="19"/>
      <c r="AX1123" s="24">
        <f t="shared" si="895"/>
        <v>0</v>
      </c>
      <c r="AY1123" s="24">
        <f t="shared" si="896"/>
        <v>0</v>
      </c>
      <c r="AZ1123" s="24">
        <f t="shared" si="897"/>
        <v>0</v>
      </c>
      <c r="BA1123" s="24">
        <f t="shared" si="898"/>
        <v>0</v>
      </c>
      <c r="BB1123" s="24">
        <f t="shared" si="899"/>
        <v>0</v>
      </c>
      <c r="BC1123" s="24">
        <f t="shared" si="900"/>
        <v>11.756578947368421</v>
      </c>
      <c r="BD1123" s="24">
        <f t="shared" si="901"/>
        <v>0.69780701754385965</v>
      </c>
      <c r="BE1123" s="24">
        <f t="shared" si="902"/>
        <v>0.72543859649122799</v>
      </c>
      <c r="BF1123" s="30">
        <v>20</v>
      </c>
      <c r="BG1123" s="30">
        <v>3</v>
      </c>
      <c r="BH1123" s="30">
        <v>0</v>
      </c>
      <c r="BI1123" s="30">
        <v>23</v>
      </c>
      <c r="BJ1123" s="30">
        <v>18</v>
      </c>
      <c r="BK1123" s="30">
        <v>0</v>
      </c>
      <c r="BL1123" s="30">
        <v>3</v>
      </c>
      <c r="BM1123" s="30">
        <v>21</v>
      </c>
      <c r="BN1123" s="35">
        <f t="shared" si="917"/>
        <v>3.4920394442070366</v>
      </c>
      <c r="BO1123" s="35">
        <f t="shared" si="918"/>
        <v>13.944916249745239</v>
      </c>
      <c r="BP1123" s="35">
        <v>4.293284444538382</v>
      </c>
      <c r="BQ1123" s="35">
        <v>-0.21270216765136066</v>
      </c>
      <c r="BR1123" s="35">
        <v>-0.15876263874219784</v>
      </c>
      <c r="BS1123" s="35">
        <v>-0.34557132822070458</v>
      </c>
      <c r="BT1123" s="35">
        <v>-0.69179130618152551</v>
      </c>
      <c r="BU1123" s="35">
        <f t="shared" si="919"/>
        <v>2.8844570037425941</v>
      </c>
      <c r="BV1123" s="35">
        <f t="shared" si="920"/>
        <v>11.518630297807364</v>
      </c>
      <c r="BW1123" s="35">
        <v>2.0605270647838951</v>
      </c>
      <c r="BX1123" s="35">
        <v>6.8566243265438365E-2</v>
      </c>
      <c r="BY1123" s="35">
        <v>0.47021871668400228</v>
      </c>
      <c r="BZ1123" s="35">
        <v>-1.9917295842688938</v>
      </c>
      <c r="CA1123" s="35">
        <f t="shared" si="921"/>
        <v>0.60758244046444232</v>
      </c>
      <c r="CB1123" s="35">
        <f t="shared" si="922"/>
        <v>2.426285951937873</v>
      </c>
      <c r="CC1123" s="22">
        <v>59</v>
      </c>
      <c r="CD1123" s="23">
        <v>480679</v>
      </c>
      <c r="CE1123" s="76">
        <f t="shared" si="903"/>
        <v>1037254.6842105264</v>
      </c>
      <c r="CF1123" s="24">
        <v>10.199999999999999</v>
      </c>
      <c r="CG1123" s="24">
        <v>10.4</v>
      </c>
      <c r="CH1123" s="24">
        <v>-3.4</v>
      </c>
      <c r="CI1123" s="24">
        <v>-0.2</v>
      </c>
      <c r="CJ1123" s="24">
        <f t="shared" si="915"/>
        <v>-0.72082895329629082</v>
      </c>
      <c r="CK1123" s="24">
        <v>0.1</v>
      </c>
      <c r="CL1123" s="24">
        <f t="shared" si="916"/>
        <v>0.36041447664814541</v>
      </c>
      <c r="CM1123" s="24">
        <v>-0.2</v>
      </c>
      <c r="CN1123" s="19"/>
      <c r="CO1123" s="19"/>
      <c r="CP1123" s="19"/>
      <c r="CQ1123" s="19"/>
      <c r="CR1123" s="19"/>
      <c r="CS1123" s="19"/>
      <c r="CT1123" s="19"/>
      <c r="CU1123" s="19"/>
      <c r="CV1123" s="19"/>
      <c r="CW1123" s="19"/>
      <c r="CX1123" s="19"/>
      <c r="CY1123" s="19"/>
      <c r="CZ1123" s="77"/>
      <c r="DA1123" s="19">
        <v>1</v>
      </c>
    </row>
    <row r="1124" spans="1:105" ht="12.75" customHeight="1" x14ac:dyDescent="0.2">
      <c r="A1124" s="75" t="s">
        <v>2452</v>
      </c>
      <c r="B1124" s="19" t="s">
        <v>955</v>
      </c>
      <c r="C1124" s="19" t="s">
        <v>967</v>
      </c>
      <c r="D1124" s="19" t="s">
        <v>967</v>
      </c>
      <c r="E1124" s="19" t="str">
        <f t="shared" si="904"/>
        <v xml:space="preserve">Vasicek, Josef </v>
      </c>
      <c r="F1124" s="19" t="s">
        <v>2853</v>
      </c>
      <c r="G1124" s="19" t="s">
        <v>1537</v>
      </c>
      <c r="H1124" s="19">
        <v>25</v>
      </c>
      <c r="I1124" s="19">
        <v>2</v>
      </c>
      <c r="J1124" s="19">
        <v>7</v>
      </c>
      <c r="K1124" s="19">
        <f>I1124+J1124</f>
        <v>9</v>
      </c>
      <c r="L1124" s="19">
        <v>-6</v>
      </c>
      <c r="M1124" s="19">
        <v>22</v>
      </c>
      <c r="N1124" s="19">
        <v>30</v>
      </c>
      <c r="O1124" s="20">
        <f t="shared" si="905"/>
        <v>6.6666666666666666E-2</v>
      </c>
      <c r="P1124" s="19">
        <v>456</v>
      </c>
      <c r="Q1124" s="19">
        <v>0</v>
      </c>
      <c r="R1124" s="19">
        <v>0</v>
      </c>
      <c r="S1124" s="19">
        <v>150</v>
      </c>
      <c r="T1124" s="19">
        <v>142</v>
      </c>
      <c r="U1124" s="20">
        <f t="shared" si="906"/>
        <v>0.51369863013698636</v>
      </c>
      <c r="V1124" s="19">
        <v>63</v>
      </c>
      <c r="W1124" s="19">
        <v>0</v>
      </c>
      <c r="X1124" s="19">
        <v>2</v>
      </c>
      <c r="Y1124" s="19">
        <v>0</v>
      </c>
      <c r="Z1124" s="19">
        <v>1</v>
      </c>
      <c r="AA1124" s="19">
        <f>I1124-W1124-Y1124</f>
        <v>2</v>
      </c>
      <c r="AB1124" s="19">
        <f>J1124-X1124-Z1124</f>
        <v>4</v>
      </c>
      <c r="AC1124" s="24">
        <f t="shared" si="883"/>
        <v>0</v>
      </c>
      <c r="AD1124" s="24">
        <f t="shared" si="884"/>
        <v>20.654044750430291</v>
      </c>
      <c r="AE1124" s="24">
        <f t="shared" si="885"/>
        <v>0</v>
      </c>
      <c r="AF1124" s="24">
        <f t="shared" si="886"/>
        <v>44.226044226044223</v>
      </c>
      <c r="AG1124" s="24">
        <f t="shared" si="887"/>
        <v>7.829916807133924</v>
      </c>
      <c r="AH1124" s="24">
        <f t="shared" si="888"/>
        <v>15.659833614267848</v>
      </c>
      <c r="AI1124" s="21">
        <f t="shared" si="889"/>
        <v>2.1532271219618293</v>
      </c>
      <c r="AJ1124" s="21">
        <f t="shared" si="890"/>
        <v>4.1308089500860579</v>
      </c>
      <c r="AK1124" s="21">
        <f t="shared" si="891"/>
        <v>8.8452088452088447</v>
      </c>
      <c r="AL1124" s="21">
        <f t="shared" si="892"/>
        <v>3.7192104833886139</v>
      </c>
      <c r="AM1124" s="21">
        <f t="shared" si="893"/>
        <v>2.0654044750430289</v>
      </c>
      <c r="AN1124" s="21">
        <f t="shared" si="894"/>
        <v>8.8452088452088447</v>
      </c>
      <c r="AO1124" s="36">
        <v>306.51666666666665</v>
      </c>
      <c r="AP1124" s="36">
        <v>29.05</v>
      </c>
      <c r="AQ1124" s="36">
        <v>6.7833333333333332</v>
      </c>
      <c r="AR1124" s="36">
        <v>342.35</v>
      </c>
      <c r="AS1124" s="19">
        <v>45</v>
      </c>
      <c r="AT1124" s="19">
        <v>27</v>
      </c>
      <c r="AU1124" s="19">
        <v>41</v>
      </c>
      <c r="AV1124" s="19">
        <v>22</v>
      </c>
      <c r="AW1124" s="19">
        <v>20</v>
      </c>
      <c r="AX1124" s="24">
        <f t="shared" si="895"/>
        <v>7.8866656930042343</v>
      </c>
      <c r="AY1124" s="24">
        <f t="shared" si="896"/>
        <v>4.7319994158025409</v>
      </c>
      <c r="AZ1124" s="24">
        <f t="shared" si="897"/>
        <v>7.185628742514969</v>
      </c>
      <c r="BA1124" s="24">
        <f t="shared" si="898"/>
        <v>3.8557032276909591</v>
      </c>
      <c r="BB1124" s="24">
        <f t="shared" si="899"/>
        <v>3.5051847524463264</v>
      </c>
      <c r="BC1124" s="24">
        <f t="shared" si="900"/>
        <v>12.260666666666665</v>
      </c>
      <c r="BD1124" s="24">
        <f t="shared" si="901"/>
        <v>0.27133333333333332</v>
      </c>
      <c r="BE1124" s="24">
        <f t="shared" si="902"/>
        <v>1.1619999999999999</v>
      </c>
      <c r="BF1124" s="30">
        <v>11</v>
      </c>
      <c r="BG1124" s="30">
        <v>2</v>
      </c>
      <c r="BH1124" s="30">
        <v>1</v>
      </c>
      <c r="BI1124" s="30">
        <v>14</v>
      </c>
      <c r="BJ1124" s="30">
        <v>19</v>
      </c>
      <c r="BK1124" s="30">
        <v>1</v>
      </c>
      <c r="BL1124" s="30">
        <v>1</v>
      </c>
      <c r="BM1124" s="30">
        <v>21</v>
      </c>
      <c r="BN1124" s="35">
        <f t="shared" si="917"/>
        <v>-0.75928504867905211</v>
      </c>
      <c r="BO1124" s="35">
        <f t="shared" si="918"/>
        <v>-4.4357239589838002</v>
      </c>
      <c r="BP1124" s="35">
        <v>-0.41257061994092198</v>
      </c>
      <c r="BQ1124" s="35">
        <v>0.13084945590142752</v>
      </c>
      <c r="BR1124" s="35">
        <v>1.5975071243233909E-2</v>
      </c>
      <c r="BS1124" s="35">
        <v>0.9509087022338315</v>
      </c>
      <c r="BT1124" s="35">
        <v>0</v>
      </c>
      <c r="BU1124" s="35">
        <f t="shared" si="919"/>
        <v>0.6851626094375709</v>
      </c>
      <c r="BV1124" s="35">
        <f t="shared" si="920"/>
        <v>4.0027025525781852</v>
      </c>
      <c r="BW1124" s="35">
        <v>2.0335593789203039</v>
      </c>
      <c r="BX1124" s="35">
        <v>-6.7659081120202955E-2</v>
      </c>
      <c r="BY1124" s="35">
        <v>-9.8219131675015295E-2</v>
      </c>
      <c r="BZ1124" s="35">
        <v>-3.3121288242417086</v>
      </c>
      <c r="CA1124" s="35">
        <f t="shared" si="921"/>
        <v>-1.444447658116623</v>
      </c>
      <c r="CB1124" s="35">
        <f t="shared" si="922"/>
        <v>-8.4384265115619854</v>
      </c>
      <c r="CC1124" s="22">
        <v>42</v>
      </c>
      <c r="CD1124" s="23">
        <v>165000</v>
      </c>
      <c r="CE1124" s="76">
        <f t="shared" si="903"/>
        <v>165000</v>
      </c>
      <c r="CF1124" s="24">
        <v>8.1</v>
      </c>
      <c r="CG1124" s="24">
        <v>7.6</v>
      </c>
      <c r="CH1124" s="24">
        <v>-4.2</v>
      </c>
      <c r="CI1124" s="24">
        <v>-0.7</v>
      </c>
      <c r="CJ1124" s="24">
        <f t="shared" si="915"/>
        <v>-3.7019082455599133</v>
      </c>
      <c r="CK1124" s="24">
        <v>-0.2</v>
      </c>
      <c r="CL1124" s="24">
        <f t="shared" si="916"/>
        <v>-1.0576880701599756</v>
      </c>
      <c r="CM1124" s="24">
        <v>-0.9</v>
      </c>
      <c r="CN1124" s="19" t="s">
        <v>3646</v>
      </c>
      <c r="CO1124" s="19" t="s">
        <v>3647</v>
      </c>
      <c r="CP1124" s="19"/>
      <c r="CQ1124" s="19" t="s">
        <v>3079</v>
      </c>
      <c r="CR1124" s="19">
        <v>77</v>
      </c>
      <c r="CS1124" s="19">
        <v>214</v>
      </c>
      <c r="CT1124" s="19">
        <v>63</v>
      </c>
      <c r="CU1124" s="19" t="s">
        <v>3402</v>
      </c>
      <c r="CV1124" s="19" t="s">
        <v>2382</v>
      </c>
      <c r="CW1124" s="19">
        <v>1</v>
      </c>
      <c r="CX1124" s="19">
        <v>0</v>
      </c>
      <c r="CY1124" s="19">
        <v>0</v>
      </c>
      <c r="CZ1124" s="77"/>
      <c r="DA1124" s="19">
        <v>1</v>
      </c>
    </row>
    <row r="1125" spans="1:105" ht="12.75" customHeight="1" x14ac:dyDescent="0.2">
      <c r="A1125" s="25" t="s">
        <v>2452</v>
      </c>
      <c r="B1125" s="10" t="s">
        <v>955</v>
      </c>
      <c r="C1125" s="10" t="s">
        <v>967</v>
      </c>
      <c r="D1125" s="10" t="s">
        <v>967</v>
      </c>
      <c r="E1125" s="10" t="s">
        <v>2852</v>
      </c>
      <c r="F1125" s="10" t="s">
        <v>2853</v>
      </c>
      <c r="G1125" s="10" t="s">
        <v>1537</v>
      </c>
      <c r="H1125" s="10">
        <v>63</v>
      </c>
      <c r="I1125" s="10">
        <v>6</v>
      </c>
      <c r="J1125" s="10">
        <v>16</v>
      </c>
      <c r="K1125" s="10">
        <v>22</v>
      </c>
      <c r="L1125" s="10">
        <v>-5</v>
      </c>
      <c r="M1125" s="10">
        <v>51</v>
      </c>
      <c r="N1125" s="10">
        <v>77</v>
      </c>
      <c r="O1125" s="11">
        <v>7.8E-2</v>
      </c>
      <c r="P1125" s="10">
        <v>1180</v>
      </c>
      <c r="Q1125" s="10">
        <v>0</v>
      </c>
      <c r="R1125" s="10">
        <v>0</v>
      </c>
      <c r="S1125" s="10">
        <v>303</v>
      </c>
      <c r="T1125" s="10">
        <v>296</v>
      </c>
      <c r="U1125" s="11">
        <v>0.50600000000000001</v>
      </c>
      <c r="V1125" s="41">
        <v>15.9</v>
      </c>
      <c r="W1125" s="10">
        <v>0</v>
      </c>
      <c r="X1125" s="10">
        <v>3</v>
      </c>
      <c r="Y1125" s="10">
        <v>0</v>
      </c>
      <c r="Z1125" s="10">
        <v>1</v>
      </c>
      <c r="AA1125" s="10">
        <v>6</v>
      </c>
      <c r="AB1125" s="10">
        <v>12</v>
      </c>
      <c r="AC1125" s="13">
        <f t="shared" si="883"/>
        <v>0</v>
      </c>
      <c r="AD1125" s="13">
        <f t="shared" si="884"/>
        <v>15.89544330625221</v>
      </c>
      <c r="AE1125" s="13">
        <f t="shared" si="885"/>
        <v>0</v>
      </c>
      <c r="AF1125" s="13">
        <f t="shared" si="886"/>
        <v>9.0090090090090094</v>
      </c>
      <c r="AG1125" s="13">
        <f t="shared" si="887"/>
        <v>9.5583256999482256</v>
      </c>
      <c r="AH1125" s="13">
        <f t="shared" si="888"/>
        <v>19.116651399896451</v>
      </c>
      <c r="AI1125" s="29">
        <f t="shared" si="889"/>
        <v>2.4692341391532917</v>
      </c>
      <c r="AJ1125" s="29">
        <f t="shared" si="890"/>
        <v>5.2984811020840699</v>
      </c>
      <c r="AK1125" s="29">
        <f t="shared" si="891"/>
        <v>1.801801801801802</v>
      </c>
      <c r="AL1125" s="29">
        <f t="shared" si="892"/>
        <v>2.9471504241507027</v>
      </c>
      <c r="AM1125" s="29">
        <f t="shared" si="893"/>
        <v>1.0596962204168139</v>
      </c>
      <c r="AN1125" s="29">
        <f t="shared" si="894"/>
        <v>7.2072072072072082</v>
      </c>
      <c r="AO1125" s="13">
        <v>753.27</v>
      </c>
      <c r="AP1125" s="13">
        <v>56.62</v>
      </c>
      <c r="AQ1125" s="13">
        <v>33.299999999999997</v>
      </c>
      <c r="AR1125" s="13">
        <v>843.18</v>
      </c>
      <c r="AS1125" s="41">
        <v>27</v>
      </c>
      <c r="AT1125" s="41">
        <v>45</v>
      </c>
      <c r="AU1125" s="41">
        <v>41</v>
      </c>
      <c r="AV1125" s="41">
        <v>22</v>
      </c>
      <c r="AW1125" s="41">
        <v>20</v>
      </c>
      <c r="AX1125" s="13">
        <f t="shared" si="895"/>
        <v>1.9212979434996087</v>
      </c>
      <c r="AY1125" s="13">
        <f t="shared" si="896"/>
        <v>3.2021632391660146</v>
      </c>
      <c r="AZ1125" s="13">
        <f t="shared" si="897"/>
        <v>2.9175265067957024</v>
      </c>
      <c r="BA1125" s="13">
        <f t="shared" si="898"/>
        <v>1.5655020280367182</v>
      </c>
      <c r="BB1125" s="13">
        <f t="shared" si="899"/>
        <v>1.4231836618515619</v>
      </c>
      <c r="BC1125" s="13">
        <f t="shared" si="900"/>
        <v>11.956666666666667</v>
      </c>
      <c r="BD1125" s="13">
        <f t="shared" si="901"/>
        <v>0.52857142857142858</v>
      </c>
      <c r="BE1125" s="13">
        <f t="shared" si="902"/>
        <v>0.89873015873015871</v>
      </c>
      <c r="BF1125" s="10">
        <v>31</v>
      </c>
      <c r="BG1125" s="10">
        <v>5</v>
      </c>
      <c r="BH1125" s="10">
        <v>1</v>
      </c>
      <c r="BI1125" s="10">
        <v>37</v>
      </c>
      <c r="BJ1125" s="10">
        <v>37</v>
      </c>
      <c r="BK1125" s="10">
        <v>1</v>
      </c>
      <c r="BL1125" s="10">
        <v>4</v>
      </c>
      <c r="BM1125" s="10">
        <v>42</v>
      </c>
      <c r="BN1125" s="39">
        <v>2.7330000000000001</v>
      </c>
      <c r="BO1125" s="39">
        <v>6.4820000000000002</v>
      </c>
      <c r="BP1125" s="13">
        <v>3.8809999999999998</v>
      </c>
      <c r="BQ1125" s="13">
        <v>-8.2000000000000003E-2</v>
      </c>
      <c r="BR1125" s="13">
        <v>-0.14299999999999999</v>
      </c>
      <c r="BS1125" s="13">
        <v>0.60499999999999998</v>
      </c>
      <c r="BT1125" s="13">
        <v>-0.69199999999999995</v>
      </c>
      <c r="BU1125" s="39">
        <v>3.57</v>
      </c>
      <c r="BV1125" s="39">
        <v>8.4670000000000005</v>
      </c>
      <c r="BW1125" s="13">
        <v>4.0940000000000003</v>
      </c>
      <c r="BX1125" s="13">
        <v>1E-3</v>
      </c>
      <c r="BY1125" s="13">
        <v>0.372</v>
      </c>
      <c r="BZ1125" s="13">
        <v>-5.3040000000000003</v>
      </c>
      <c r="CA1125" s="39">
        <v>-0.83699999999999997</v>
      </c>
      <c r="CB1125" s="39">
        <v>-1.9850000000000001</v>
      </c>
      <c r="CC1125" s="16">
        <v>52</v>
      </c>
      <c r="CD1125" s="12">
        <v>645679</v>
      </c>
      <c r="CE1125" s="73">
        <f t="shared" si="903"/>
        <v>840407.58730158734</v>
      </c>
      <c r="CF1125" s="13">
        <v>18.3</v>
      </c>
      <c r="CG1125" s="13">
        <v>18</v>
      </c>
      <c r="CH1125" s="13">
        <v>-7.6</v>
      </c>
      <c r="CI1125" s="17">
        <v>-0.4</v>
      </c>
      <c r="CJ1125" s="13">
        <f t="shared" si="915"/>
        <v>-0.8573480082734084</v>
      </c>
      <c r="CK1125" s="17">
        <v>0</v>
      </c>
      <c r="CL1125" s="13">
        <f t="shared" si="916"/>
        <v>0</v>
      </c>
      <c r="CM1125" s="13">
        <v>-0.4</v>
      </c>
      <c r="CN1125" s="10" t="s">
        <v>3646</v>
      </c>
      <c r="CO1125" s="10" t="s">
        <v>3647</v>
      </c>
      <c r="CP1125" s="10">
        <v>0</v>
      </c>
      <c r="CQ1125" s="10" t="s">
        <v>3079</v>
      </c>
      <c r="CR1125" s="10">
        <v>77</v>
      </c>
      <c r="CS1125" s="10">
        <v>214</v>
      </c>
      <c r="CT1125" s="10">
        <v>63</v>
      </c>
      <c r="CU1125" s="10" t="s">
        <v>3402</v>
      </c>
      <c r="CV1125" s="10" t="s">
        <v>2382</v>
      </c>
      <c r="CW1125" s="10">
        <v>1</v>
      </c>
      <c r="CX1125" s="10">
        <v>0</v>
      </c>
      <c r="CY1125" s="10">
        <v>0</v>
      </c>
      <c r="CZ1125" s="79"/>
      <c r="DA1125" s="10">
        <v>2</v>
      </c>
    </row>
    <row r="1126" spans="1:105" ht="12.75" customHeight="1" x14ac:dyDescent="0.2">
      <c r="A1126" s="44" t="s">
        <v>2372</v>
      </c>
      <c r="B1126" s="43" t="s">
        <v>967</v>
      </c>
      <c r="C1126" s="43" t="s">
        <v>967</v>
      </c>
      <c r="D1126" s="42" t="s">
        <v>967</v>
      </c>
      <c r="E1126" s="42" t="str">
        <f t="shared" ref="E1126:E1135" si="923">CONCATENATE(RIGHT(F1126,LEN(F1126)-SEARCH(" ",F1126)), ", ", LEFT(F1126, SEARCH(" ", F1126)))</f>
        <v xml:space="preserve">Vasicek, Josef </v>
      </c>
      <c r="F1126" s="42" t="s">
        <v>2853</v>
      </c>
      <c r="G1126" s="45" t="s">
        <v>2373</v>
      </c>
      <c r="H1126" s="43">
        <v>81</v>
      </c>
      <c r="I1126" s="64">
        <v>16</v>
      </c>
      <c r="J1126" s="64">
        <v>19</v>
      </c>
      <c r="K1126" s="64">
        <v>35</v>
      </c>
      <c r="L1126" s="43">
        <v>1</v>
      </c>
      <c r="M1126">
        <v>53</v>
      </c>
      <c r="N1126">
        <v>126</v>
      </c>
      <c r="O1126" s="4">
        <f t="shared" ref="O1126:O1135" si="924">IF(N1126=0,0,I1126/N1126)</f>
        <v>0.12698412698412698</v>
      </c>
      <c r="Q1126">
        <v>2</v>
      </c>
      <c r="R1126">
        <v>0</v>
      </c>
      <c r="S1126">
        <v>615</v>
      </c>
      <c r="T1126">
        <v>490</v>
      </c>
      <c r="U1126" s="4">
        <f t="shared" ref="U1126:U1135" si="925">IF(S1126+T1126=0,0,S1126/(S1126+T1126))</f>
        <v>0.5565610859728507</v>
      </c>
      <c r="V1126">
        <v>24.2</v>
      </c>
      <c r="W1126">
        <v>0</v>
      </c>
      <c r="X1126">
        <v>5</v>
      </c>
      <c r="Y1126">
        <v>2</v>
      </c>
      <c r="Z1126">
        <v>0</v>
      </c>
      <c r="AA1126">
        <v>14</v>
      </c>
      <c r="AB1126">
        <v>14</v>
      </c>
      <c r="AC1126" s="9">
        <f t="shared" si="883"/>
        <v>0</v>
      </c>
      <c r="AD1126" s="9">
        <f t="shared" si="884"/>
        <v>13.173302107728338</v>
      </c>
      <c r="AE1126" s="9">
        <f t="shared" si="885"/>
        <v>5.3246561159591774</v>
      </c>
      <c r="AF1126" s="9">
        <f t="shared" si="886"/>
        <v>0</v>
      </c>
      <c r="AG1126" s="9">
        <f t="shared" si="887"/>
        <v>15.882269525895348</v>
      </c>
      <c r="AH1126" s="9">
        <f t="shared" si="888"/>
        <v>15.882269525895348</v>
      </c>
      <c r="AI1126" s="58">
        <f t="shared" si="889"/>
        <v>2.0420060819008303</v>
      </c>
      <c r="AJ1126" s="58">
        <f t="shared" si="890"/>
        <v>4.7423887587822007</v>
      </c>
      <c r="AK1126" s="58">
        <f t="shared" si="891"/>
        <v>1.0649312231918355</v>
      </c>
      <c r="AL1126" s="58">
        <f t="shared" si="892"/>
        <v>1.8718389084090945</v>
      </c>
      <c r="AM1126" s="58">
        <f t="shared" si="893"/>
        <v>2.1077283372365336</v>
      </c>
      <c r="AN1126" s="58">
        <f t="shared" si="894"/>
        <v>6.3895873391510127</v>
      </c>
      <c r="AO1126" s="56">
        <v>1057.7833333333333</v>
      </c>
      <c r="AP1126" s="56">
        <v>113.86666666666667</v>
      </c>
      <c r="AQ1126" s="56">
        <v>112.68333333333334</v>
      </c>
      <c r="AR1126" s="57">
        <f>SUM(AO1126:AQ1126)</f>
        <v>1284.3333333333335</v>
      </c>
      <c r="AS1126">
        <v>31</v>
      </c>
      <c r="AT1126">
        <v>75</v>
      </c>
      <c r="AU1126">
        <v>59</v>
      </c>
      <c r="AV1126">
        <v>29</v>
      </c>
      <c r="AW1126">
        <v>58</v>
      </c>
      <c r="AX1126" s="9">
        <f t="shared" si="895"/>
        <v>1.4482221645471061</v>
      </c>
      <c r="AY1126" s="9">
        <f t="shared" si="896"/>
        <v>3.5037633013236436</v>
      </c>
      <c r="AZ1126" s="9">
        <f t="shared" si="897"/>
        <v>2.7562937970412662</v>
      </c>
      <c r="BA1126" s="9">
        <f t="shared" si="898"/>
        <v>1.3547884765118088</v>
      </c>
      <c r="BB1126" s="9">
        <f t="shared" si="899"/>
        <v>2.7095769530236176</v>
      </c>
      <c r="BC1126" s="33">
        <f t="shared" si="900"/>
        <v>13.059053497942386</v>
      </c>
      <c r="BD1126" s="33">
        <f t="shared" si="901"/>
        <v>1.3911522633744857</v>
      </c>
      <c r="BE1126" s="33">
        <f t="shared" si="902"/>
        <v>1.4057613168724281</v>
      </c>
      <c r="BF1126" s="42">
        <f>BI1126-BG1126-BH1126</f>
        <v>36</v>
      </c>
      <c r="BG1126" s="43">
        <v>9</v>
      </c>
      <c r="BH1126" s="43">
        <v>2</v>
      </c>
      <c r="BI1126" s="43">
        <v>47</v>
      </c>
      <c r="BJ1126" s="42">
        <f>BM1126-BK1126-BL1126</f>
        <v>33</v>
      </c>
      <c r="BK1126" s="43">
        <v>4</v>
      </c>
      <c r="BL1126" s="43">
        <v>12</v>
      </c>
      <c r="BM1126" s="43">
        <v>49</v>
      </c>
      <c r="BN1126" s="34">
        <f t="shared" ref="BN1126:BN1135" si="926">BU1126+CA1126</f>
        <v>35.023815289871322</v>
      </c>
      <c r="BO1126" s="34">
        <f t="shared" ref="BO1126:BO1135" si="927">BN1126/AR1126*2000</f>
        <v>54.5400705266618</v>
      </c>
      <c r="BP1126" s="33">
        <v>21.17802870312622</v>
      </c>
      <c r="BQ1126" s="33">
        <v>-1.2025393639623565</v>
      </c>
      <c r="BR1126" s="33">
        <v>-4.4409121549509205</v>
      </c>
      <c r="BS1126" s="33">
        <v>4.3063332049830443</v>
      </c>
      <c r="BT1126" s="33">
        <v>-0.81078606174320555</v>
      </c>
      <c r="BU1126" s="9">
        <f t="shared" ref="BU1126:BU1135" si="928">SUM(BP1126:BT1126)</f>
        <v>19.030124327452786</v>
      </c>
      <c r="BV1126" s="34">
        <f t="shared" ref="BV1126:BV1135" si="929">BU1126/AR1126*2000</f>
        <v>29.63424499473571</v>
      </c>
      <c r="BW1126" s="33">
        <v>13.957332599893556</v>
      </c>
      <c r="BX1126" s="33">
        <v>-0.48157621899457903</v>
      </c>
      <c r="BY1126" s="33">
        <v>5.0862655876798391</v>
      </c>
      <c r="BZ1126" s="33">
        <v>-2.5683310061602769</v>
      </c>
      <c r="CA1126" s="9">
        <f t="shared" ref="CA1126:CA1135" si="930">SUM(BW1126:BZ1126)</f>
        <v>15.993690962418539</v>
      </c>
      <c r="CB1126" s="34">
        <f t="shared" ref="CB1126:CB1135" si="931">CA1126/AR1126*2000</f>
        <v>24.905825531926091</v>
      </c>
      <c r="CC1126" s="47">
        <v>49.815125000000002</v>
      </c>
      <c r="CD1126">
        <v>2416765</v>
      </c>
      <c r="CE1126" s="68">
        <f t="shared" si="903"/>
        <v>2446601.6049382715</v>
      </c>
      <c r="CF1126" s="62">
        <v>24.1</v>
      </c>
      <c r="CG1126" s="62">
        <v>24</v>
      </c>
      <c r="CH1126" s="62">
        <v>7.4</v>
      </c>
      <c r="CI1126" s="62">
        <v>2.9</v>
      </c>
      <c r="CJ1126" s="63">
        <f t="shared" si="915"/>
        <v>3.8388139388657851</v>
      </c>
      <c r="CK1126" s="62">
        <v>2.7</v>
      </c>
      <c r="CL1126" s="63">
        <f t="shared" si="916"/>
        <v>3.5740681499784897</v>
      </c>
      <c r="CM1126" s="62">
        <v>5.3</v>
      </c>
      <c r="CN1126" t="s">
        <v>2083</v>
      </c>
      <c r="CO1126" t="s">
        <v>3647</v>
      </c>
      <c r="CQ1126" t="s">
        <v>3079</v>
      </c>
      <c r="CR1126">
        <v>77</v>
      </c>
      <c r="CS1126">
        <v>214</v>
      </c>
      <c r="CT1126">
        <v>63</v>
      </c>
      <c r="CU1126" t="s">
        <v>3402</v>
      </c>
      <c r="CZ1126" s="72">
        <v>750000</v>
      </c>
      <c r="DA1126">
        <v>0</v>
      </c>
    </row>
    <row r="1127" spans="1:105" ht="12.75" customHeight="1" x14ac:dyDescent="0.2">
      <c r="A1127" s="44" t="s">
        <v>2372</v>
      </c>
      <c r="B1127" s="43"/>
      <c r="C1127" s="43" t="s">
        <v>967</v>
      </c>
      <c r="D1127" s="82" t="s">
        <v>967</v>
      </c>
      <c r="E1127" s="42" t="str">
        <f t="shared" si="923"/>
        <v xml:space="preserve">Brennan, Kip </v>
      </c>
      <c r="F1127" s="42" t="s">
        <v>2522</v>
      </c>
      <c r="G1127" s="45" t="s">
        <v>1540</v>
      </c>
      <c r="H1127" s="43">
        <v>3</v>
      </c>
      <c r="I1127" s="64">
        <v>0</v>
      </c>
      <c r="J1127" s="64">
        <v>0</v>
      </c>
      <c r="K1127" s="64">
        <v>0</v>
      </c>
      <c r="L1127" s="43">
        <v>0</v>
      </c>
      <c r="M1127">
        <v>12</v>
      </c>
      <c r="N1127">
        <v>0</v>
      </c>
      <c r="O1127" s="4">
        <f t="shared" si="924"/>
        <v>0</v>
      </c>
      <c r="Q1127">
        <v>0</v>
      </c>
      <c r="R1127">
        <v>0</v>
      </c>
      <c r="S1127">
        <v>0</v>
      </c>
      <c r="T1127">
        <v>0</v>
      </c>
      <c r="U1127" s="4">
        <f t="shared" si="925"/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s="9">
        <f t="shared" si="883"/>
        <v>0</v>
      </c>
      <c r="AD1127" s="9">
        <f t="shared" si="884"/>
        <v>0</v>
      </c>
      <c r="AE1127" s="9">
        <f t="shared" si="885"/>
        <v>0</v>
      </c>
      <c r="AF1127" s="9">
        <f t="shared" si="886"/>
        <v>0</v>
      </c>
      <c r="AG1127" s="9">
        <f t="shared" si="887"/>
        <v>0</v>
      </c>
      <c r="AH1127" s="9">
        <f t="shared" si="888"/>
        <v>0</v>
      </c>
      <c r="AI1127" s="58">
        <f t="shared" si="889"/>
        <v>0</v>
      </c>
      <c r="AJ1127" s="58">
        <f t="shared" si="890"/>
        <v>0</v>
      </c>
      <c r="AK1127" s="58">
        <f t="shared" si="891"/>
        <v>0</v>
      </c>
      <c r="AL1127" s="58">
        <f t="shared" si="892"/>
        <v>0</v>
      </c>
      <c r="AM1127" s="58">
        <f t="shared" si="893"/>
        <v>0</v>
      </c>
      <c r="AN1127" s="58">
        <f t="shared" si="894"/>
        <v>0</v>
      </c>
      <c r="AO1127" s="56">
        <v>13.066666666666666</v>
      </c>
      <c r="AP1127" s="56">
        <v>0</v>
      </c>
      <c r="AQ1127" s="56">
        <v>0</v>
      </c>
      <c r="AR1127" s="57">
        <f>SUM(AO1127:AQ1127)</f>
        <v>13.066666666666666</v>
      </c>
      <c r="AS1127">
        <v>1</v>
      </c>
      <c r="AT1127">
        <v>9</v>
      </c>
      <c r="AU1127">
        <v>0</v>
      </c>
      <c r="AV1127">
        <v>1</v>
      </c>
      <c r="AW1127">
        <v>0</v>
      </c>
      <c r="AX1127" s="9">
        <f t="shared" si="895"/>
        <v>4.591836734693878</v>
      </c>
      <c r="AY1127" s="9">
        <f t="shared" si="896"/>
        <v>41.326530612244902</v>
      </c>
      <c r="AZ1127" s="9">
        <f t="shared" si="897"/>
        <v>0</v>
      </c>
      <c r="BA1127" s="9">
        <f t="shared" si="898"/>
        <v>4.591836734693878</v>
      </c>
      <c r="BB1127" s="9">
        <f t="shared" si="899"/>
        <v>0</v>
      </c>
      <c r="BC1127" s="33">
        <f t="shared" si="900"/>
        <v>4.3555555555555552</v>
      </c>
      <c r="BD1127" s="33">
        <f t="shared" si="901"/>
        <v>0</v>
      </c>
      <c r="BE1127" s="33">
        <f t="shared" si="902"/>
        <v>0</v>
      </c>
      <c r="BF1127" s="42">
        <f>BI1127-BG1127-BH1127</f>
        <v>0</v>
      </c>
      <c r="BG1127" s="43">
        <v>0</v>
      </c>
      <c r="BH1127" s="43">
        <v>0</v>
      </c>
      <c r="BI1127" s="43">
        <v>0</v>
      </c>
      <c r="BJ1127" s="42">
        <f>BM1127-BK1127-BL1127</f>
        <v>0</v>
      </c>
      <c r="BK1127" s="43">
        <v>0</v>
      </c>
      <c r="BL1127" s="43">
        <v>0</v>
      </c>
      <c r="BM1127" s="43">
        <v>0</v>
      </c>
      <c r="BN1127" s="34">
        <f t="shared" si="926"/>
        <v>-0.35648936145230647</v>
      </c>
      <c r="BO1127" s="34">
        <f t="shared" si="927"/>
        <v>-54.564698181475485</v>
      </c>
      <c r="BP1127" s="33">
        <v>-0.36352701118029823</v>
      </c>
      <c r="BQ1127" s="33">
        <v>0</v>
      </c>
      <c r="BR1127" s="33">
        <v>0.31585264971167659</v>
      </c>
      <c r="BS1127" s="33">
        <v>0</v>
      </c>
      <c r="BT1127" s="33">
        <v>0</v>
      </c>
      <c r="BU1127" s="9">
        <f t="shared" si="928"/>
        <v>-4.767436146862164E-2</v>
      </c>
      <c r="BV1127" s="34">
        <f t="shared" si="929"/>
        <v>-7.2970961431563737</v>
      </c>
      <c r="BW1127" s="33">
        <v>0.33751394176983079</v>
      </c>
      <c r="BX1127" s="33">
        <v>0</v>
      </c>
      <c r="BY1127" s="33">
        <v>0</v>
      </c>
      <c r="BZ1127" s="33">
        <v>-0.64632894175351563</v>
      </c>
      <c r="CA1127" s="9">
        <f t="shared" si="930"/>
        <v>-0.30881499998368483</v>
      </c>
      <c r="CB1127" s="34">
        <f t="shared" si="931"/>
        <v>-47.267602038319112</v>
      </c>
      <c r="CE1127" s="68">
        <f t="shared" si="903"/>
        <v>165000</v>
      </c>
      <c r="CF1127" s="62">
        <v>0.2</v>
      </c>
      <c r="CG1127" s="62">
        <v>0.2</v>
      </c>
      <c r="CH1127" s="62">
        <v>0</v>
      </c>
      <c r="CI1127" s="62">
        <v>-0.1</v>
      </c>
      <c r="CJ1127" s="63">
        <f t="shared" si="915"/>
        <v>-15.306122448979593</v>
      </c>
      <c r="CK1127" s="62">
        <v>0</v>
      </c>
      <c r="CL1127" s="63">
        <f t="shared" si="916"/>
        <v>0</v>
      </c>
      <c r="CM1127" s="62">
        <v>-0.1</v>
      </c>
      <c r="CN1127" t="s">
        <v>2114</v>
      </c>
      <c r="CO1127" t="s">
        <v>3552</v>
      </c>
      <c r="CP1127" t="s">
        <v>2427</v>
      </c>
      <c r="CQ1127" t="s">
        <v>2400</v>
      </c>
      <c r="CR1127">
        <v>76</v>
      </c>
      <c r="CS1127">
        <v>230</v>
      </c>
      <c r="CT1127">
        <v>37</v>
      </c>
      <c r="CU1127" t="s">
        <v>3402</v>
      </c>
      <c r="CZ1127" s="72">
        <v>500000</v>
      </c>
      <c r="DA1127">
        <v>0</v>
      </c>
    </row>
    <row r="1128" spans="1:105" ht="12.75" customHeight="1" x14ac:dyDescent="0.2">
      <c r="A1128" s="44" t="s">
        <v>2372</v>
      </c>
      <c r="B1128" s="43"/>
      <c r="C1128" s="43" t="s">
        <v>967</v>
      </c>
      <c r="D1128" s="82" t="s">
        <v>967</v>
      </c>
      <c r="E1128" s="42" t="str">
        <f t="shared" si="923"/>
        <v xml:space="preserve">Okposo, Kyle </v>
      </c>
      <c r="F1128" s="42" t="s">
        <v>405</v>
      </c>
      <c r="G1128" s="45" t="s">
        <v>1528</v>
      </c>
      <c r="H1128" s="43">
        <v>9</v>
      </c>
      <c r="I1128" s="64">
        <v>2</v>
      </c>
      <c r="J1128" s="64">
        <v>3</v>
      </c>
      <c r="K1128" s="64">
        <v>5</v>
      </c>
      <c r="L1128" s="43">
        <v>3</v>
      </c>
      <c r="M1128">
        <v>2</v>
      </c>
      <c r="N1128">
        <v>15</v>
      </c>
      <c r="O1128" s="4">
        <f t="shared" si="924"/>
        <v>0.13333333333333333</v>
      </c>
      <c r="Q1128">
        <v>1</v>
      </c>
      <c r="R1128">
        <v>0</v>
      </c>
      <c r="S1128">
        <v>0</v>
      </c>
      <c r="T1128">
        <v>0</v>
      </c>
      <c r="U1128" s="4">
        <f t="shared" si="925"/>
        <v>0</v>
      </c>
      <c r="V1128">
        <v>0</v>
      </c>
      <c r="W1128">
        <v>1</v>
      </c>
      <c r="X1128">
        <v>0</v>
      </c>
      <c r="Y1128">
        <v>0</v>
      </c>
      <c r="Z1128">
        <v>1</v>
      </c>
      <c r="AA1128">
        <v>1</v>
      </c>
      <c r="AB1128">
        <v>2</v>
      </c>
      <c r="AC1128" s="9">
        <f t="shared" si="883"/>
        <v>14.128728414442699</v>
      </c>
      <c r="AD1128" s="9">
        <f t="shared" si="884"/>
        <v>0</v>
      </c>
      <c r="AE1128" s="9">
        <f t="shared" si="885"/>
        <v>0</v>
      </c>
      <c r="AF1128" s="9">
        <f t="shared" si="886"/>
        <v>74.68879668049793</v>
      </c>
      <c r="AG1128" s="9">
        <f t="shared" si="887"/>
        <v>9.7640358014646065</v>
      </c>
      <c r="AH1128" s="9">
        <f t="shared" si="888"/>
        <v>19.528071602929213</v>
      </c>
      <c r="AI1128" s="58">
        <f t="shared" si="889"/>
        <v>1.9528071602929211</v>
      </c>
      <c r="AJ1128" s="58">
        <f t="shared" si="890"/>
        <v>5.6514913657770798</v>
      </c>
      <c r="AK1128" s="58">
        <f t="shared" si="891"/>
        <v>14.937759336099585</v>
      </c>
      <c r="AL1128" s="58">
        <f t="shared" si="892"/>
        <v>0.48820179007323028</v>
      </c>
      <c r="AM1128" s="58">
        <f t="shared" si="893"/>
        <v>2.8257456828885399</v>
      </c>
      <c r="AN1128" s="58">
        <f t="shared" si="894"/>
        <v>14.937759336099585</v>
      </c>
      <c r="AO1128" s="56">
        <v>122.9</v>
      </c>
      <c r="AP1128" s="56">
        <v>21.233333333333334</v>
      </c>
      <c r="AQ1128" s="56">
        <v>4.0166666666666666</v>
      </c>
      <c r="AR1128" s="57">
        <f>SUM(AO1128:AQ1128)</f>
        <v>148.15</v>
      </c>
      <c r="AS1128">
        <v>3</v>
      </c>
      <c r="AT1128">
        <v>5</v>
      </c>
      <c r="AU1128">
        <v>4</v>
      </c>
      <c r="AV1128">
        <v>1</v>
      </c>
      <c r="AW1128">
        <v>4</v>
      </c>
      <c r="AX1128" s="9">
        <f t="shared" si="895"/>
        <v>1.2149848126898415</v>
      </c>
      <c r="AY1128" s="9">
        <f t="shared" si="896"/>
        <v>2.0249746878164023</v>
      </c>
      <c r="AZ1128" s="9">
        <f t="shared" si="897"/>
        <v>1.6199797502531217</v>
      </c>
      <c r="BA1128" s="9">
        <f t="shared" si="898"/>
        <v>0.40499493756328042</v>
      </c>
      <c r="BB1128" s="9">
        <f t="shared" si="899"/>
        <v>1.6199797502531217</v>
      </c>
      <c r="BC1128" s="33">
        <f t="shared" si="900"/>
        <v>13.655555555555557</v>
      </c>
      <c r="BD1128" s="33">
        <f t="shared" si="901"/>
        <v>0.4462962962962963</v>
      </c>
      <c r="BE1128" s="33">
        <f t="shared" si="902"/>
        <v>2.3592592592592592</v>
      </c>
      <c r="BF1128" s="42">
        <f>BI1128-BG1128-BH1128</f>
        <v>4</v>
      </c>
      <c r="BG1128" s="43">
        <v>2</v>
      </c>
      <c r="BH1128" s="43">
        <v>1</v>
      </c>
      <c r="BI1128" s="43">
        <v>7</v>
      </c>
      <c r="BJ1128" s="42">
        <f>BM1128-BK1128-BL1128</f>
        <v>1</v>
      </c>
      <c r="BK1128" s="43">
        <v>1</v>
      </c>
      <c r="BL1128" s="43">
        <v>1</v>
      </c>
      <c r="BM1128" s="43">
        <v>3</v>
      </c>
      <c r="BN1128" s="34">
        <f t="shared" si="926"/>
        <v>9.0226139364509841</v>
      </c>
      <c r="BO1128" s="34">
        <f t="shared" si="927"/>
        <v>121.80376559501835</v>
      </c>
      <c r="BP1128" s="33">
        <v>1.240208250849671</v>
      </c>
      <c r="BQ1128" s="33">
        <v>1.0450486884514194</v>
      </c>
      <c r="BR1128" s="33">
        <v>-0.39734947262080383</v>
      </c>
      <c r="BS1128" s="33">
        <v>1.2354216000927829</v>
      </c>
      <c r="BT1128" s="33">
        <v>2.3880333450737585</v>
      </c>
      <c r="BU1128" s="9">
        <f t="shared" si="928"/>
        <v>5.5113624118468287</v>
      </c>
      <c r="BV1128" s="34">
        <f t="shared" si="929"/>
        <v>74.402462529150569</v>
      </c>
      <c r="BW1128" s="33">
        <v>2.7695141092364275</v>
      </c>
      <c r="BX1128" s="33">
        <v>-0.15374547141457021</v>
      </c>
      <c r="BY1128" s="33">
        <v>-0.2593622485358999</v>
      </c>
      <c r="BZ1128" s="33">
        <v>1.1548451353181968</v>
      </c>
      <c r="CA1128" s="9">
        <f t="shared" si="930"/>
        <v>3.5112515246041545</v>
      </c>
      <c r="CB1128" s="34">
        <f t="shared" si="931"/>
        <v>47.401303065867765</v>
      </c>
      <c r="CE1128" s="68">
        <f t="shared" si="903"/>
        <v>165000</v>
      </c>
      <c r="CF1128" s="62">
        <v>2.6</v>
      </c>
      <c r="CG1128" s="62">
        <v>2.2999999999999998</v>
      </c>
      <c r="CH1128" s="62">
        <v>3.9</v>
      </c>
      <c r="CI1128" s="62">
        <v>0.7</v>
      </c>
      <c r="CJ1128" s="63">
        <f t="shared" si="915"/>
        <v>8.0738177623990772</v>
      </c>
      <c r="CK1128" s="62">
        <v>0.8</v>
      </c>
      <c r="CL1128" s="63">
        <f t="shared" si="916"/>
        <v>9.2272202998846602</v>
      </c>
      <c r="CM1128" s="62">
        <v>1.8</v>
      </c>
      <c r="CN1128" t="s">
        <v>2135</v>
      </c>
      <c r="CO1128" t="s">
        <v>3010</v>
      </c>
      <c r="CP1128" t="s">
        <v>2413</v>
      </c>
      <c r="CQ1128" t="s">
        <v>2414</v>
      </c>
      <c r="CR1128">
        <v>73</v>
      </c>
      <c r="CS1128">
        <v>200</v>
      </c>
      <c r="CT1128">
        <v>21</v>
      </c>
      <c r="CU1128" t="s">
        <v>3401</v>
      </c>
      <c r="CV1128" t="s">
        <v>3090</v>
      </c>
      <c r="CZ1128" s="72">
        <v>1700000</v>
      </c>
      <c r="DA1128">
        <v>0</v>
      </c>
    </row>
    <row r="1129" spans="1:105" ht="12.75" customHeight="1" x14ac:dyDescent="0.2">
      <c r="A1129" s="38" t="s">
        <v>2452</v>
      </c>
      <c r="B1129" t="s">
        <v>964</v>
      </c>
      <c r="C1129" t="s">
        <v>964</v>
      </c>
      <c r="D1129" s="82" t="s">
        <v>967</v>
      </c>
      <c r="E1129" t="str">
        <f t="shared" si="923"/>
        <v xml:space="preserve">Streit, Mark </v>
      </c>
      <c r="F1129" t="s">
        <v>912</v>
      </c>
      <c r="G1129" t="s">
        <v>1524</v>
      </c>
      <c r="H1129">
        <v>76</v>
      </c>
      <c r="I1129">
        <v>10</v>
      </c>
      <c r="J1129">
        <v>26</v>
      </c>
      <c r="K1129">
        <f>I1129+J1129</f>
        <v>36</v>
      </c>
      <c r="L1129">
        <v>-5</v>
      </c>
      <c r="M1129">
        <v>14</v>
      </c>
      <c r="N1129">
        <v>102</v>
      </c>
      <c r="O1129" s="4">
        <f t="shared" si="924"/>
        <v>9.8039215686274508E-2</v>
      </c>
      <c r="P1129">
        <v>1343</v>
      </c>
      <c r="Q1129">
        <v>1</v>
      </c>
      <c r="R1129">
        <v>0</v>
      </c>
      <c r="S1129">
        <v>4</v>
      </c>
      <c r="T1129">
        <v>8</v>
      </c>
      <c r="U1129" s="4">
        <f t="shared" si="925"/>
        <v>0.33333333333333331</v>
      </c>
      <c r="V1129" s="40">
        <v>0.2</v>
      </c>
      <c r="W1129">
        <v>2</v>
      </c>
      <c r="X1129">
        <v>12</v>
      </c>
      <c r="Y1129">
        <v>1</v>
      </c>
      <c r="Z1129">
        <v>0</v>
      </c>
      <c r="AA1129">
        <f>I1129-W1129-Y1129</f>
        <v>7</v>
      </c>
      <c r="AB1129">
        <f>J1129-X1129-Z1129</f>
        <v>14</v>
      </c>
      <c r="AC1129" s="9">
        <f t="shared" si="883"/>
        <v>2.7883200371776002</v>
      </c>
      <c r="AD1129" s="9">
        <f t="shared" si="884"/>
        <v>16.729920223065605</v>
      </c>
      <c r="AE1129" s="9">
        <f t="shared" si="885"/>
        <v>4.8012803414243805</v>
      </c>
      <c r="AF1129" s="9">
        <f t="shared" si="886"/>
        <v>0</v>
      </c>
      <c r="AG1129" s="9">
        <f t="shared" si="887"/>
        <v>10.667343958346562</v>
      </c>
      <c r="AH1129" s="9">
        <f t="shared" si="888"/>
        <v>21.334687916693124</v>
      </c>
      <c r="AI1129" s="6">
        <f t="shared" si="889"/>
        <v>2.4382500476220712</v>
      </c>
      <c r="AJ1129" s="6">
        <f t="shared" si="890"/>
        <v>8.0861281078150409</v>
      </c>
      <c r="AK1129" s="6">
        <f t="shared" si="891"/>
        <v>1.9205121365697522</v>
      </c>
      <c r="AL1129" s="6">
        <f t="shared" si="892"/>
        <v>2.8954219315512093</v>
      </c>
      <c r="AM1129" s="6">
        <f t="shared" si="893"/>
        <v>0.27883200371776007</v>
      </c>
      <c r="AN1129" s="6">
        <f t="shared" si="894"/>
        <v>4.8012803414243796</v>
      </c>
      <c r="AO1129" s="32">
        <v>787.45</v>
      </c>
      <c r="AP1129" s="32">
        <v>215.18333333333334</v>
      </c>
      <c r="AQ1129" s="32">
        <v>62.483333333333334</v>
      </c>
      <c r="AR1129" s="32">
        <v>1065.1166666666668</v>
      </c>
      <c r="AS1129" s="40">
        <v>50</v>
      </c>
      <c r="AT1129" s="40">
        <v>45</v>
      </c>
      <c r="AU1129" s="40">
        <v>31</v>
      </c>
      <c r="AV1129" s="40">
        <v>23</v>
      </c>
      <c r="AW1129" s="40">
        <v>29</v>
      </c>
      <c r="AX1129" s="9">
        <f t="shared" si="895"/>
        <v>2.8165928615018698</v>
      </c>
      <c r="AY1129" s="9">
        <f t="shared" si="896"/>
        <v>2.5349335753516824</v>
      </c>
      <c r="AZ1129" s="9">
        <f t="shared" si="897"/>
        <v>1.7462875741311592</v>
      </c>
      <c r="BA1129" s="9">
        <f t="shared" si="898"/>
        <v>1.2956327162908599</v>
      </c>
      <c r="BB1129" s="9">
        <f t="shared" si="899"/>
        <v>1.6336238596710844</v>
      </c>
      <c r="BC1129" s="9">
        <f t="shared" si="900"/>
        <v>10.361184210526316</v>
      </c>
      <c r="BD1129" s="9">
        <f t="shared" si="901"/>
        <v>0.82214912280701757</v>
      </c>
      <c r="BE1129" s="9">
        <f t="shared" si="902"/>
        <v>2.831359649122807</v>
      </c>
      <c r="BF1129" s="3">
        <v>32</v>
      </c>
      <c r="BG1129" s="3">
        <v>29</v>
      </c>
      <c r="BH1129" s="3">
        <v>2</v>
      </c>
      <c r="BI1129" s="3">
        <v>63</v>
      </c>
      <c r="BJ1129" s="3">
        <v>38</v>
      </c>
      <c r="BK1129" s="3">
        <v>1</v>
      </c>
      <c r="BL1129" s="3">
        <v>5</v>
      </c>
      <c r="BM1129" s="3">
        <v>44</v>
      </c>
      <c r="BN1129" s="34">
        <f t="shared" si="926"/>
        <v>51.953168193735976</v>
      </c>
      <c r="BO1129" s="34">
        <f t="shared" si="927"/>
        <v>97.553948444588499</v>
      </c>
      <c r="BP1129" s="34">
        <v>21.916764745316819</v>
      </c>
      <c r="BQ1129" s="34">
        <v>5.1145278892880999</v>
      </c>
      <c r="BR1129" s="34">
        <v>-0.33829785963773829</v>
      </c>
      <c r="BS1129" s="34">
        <v>2.4966180961701432</v>
      </c>
      <c r="BT1129" s="34">
        <v>-0.69179130618152551</v>
      </c>
      <c r="BU1129" s="34">
        <f t="shared" si="928"/>
        <v>28.497821564955796</v>
      </c>
      <c r="BV1129" s="34">
        <f t="shared" si="929"/>
        <v>53.511173858805691</v>
      </c>
      <c r="BW1129" s="34">
        <v>9.119143855460532</v>
      </c>
      <c r="BX1129" s="34">
        <v>3.889031309494142</v>
      </c>
      <c r="BY1129" s="34">
        <v>3.4064815232625141</v>
      </c>
      <c r="BZ1129" s="34">
        <v>7.0406899405629968</v>
      </c>
      <c r="CA1129" s="34">
        <f t="shared" si="930"/>
        <v>23.455346628780184</v>
      </c>
      <c r="CB1129" s="34">
        <f t="shared" si="931"/>
        <v>44.042774585782801</v>
      </c>
      <c r="CC1129" s="15">
        <v>49</v>
      </c>
      <c r="CD1129" s="7">
        <v>3616513</v>
      </c>
      <c r="CE1129" s="68">
        <f t="shared" si="903"/>
        <v>3902027.1842105263</v>
      </c>
      <c r="CF1129" s="9">
        <v>27.5</v>
      </c>
      <c r="CG1129" s="9">
        <v>22.8</v>
      </c>
      <c r="CH1129" s="9">
        <v>2.9</v>
      </c>
      <c r="CI1129" s="9">
        <v>6.9</v>
      </c>
      <c r="CJ1129" s="9">
        <f t="shared" si="915"/>
        <v>10.277160624076856</v>
      </c>
      <c r="CK1129" s="9">
        <v>2.1</v>
      </c>
      <c r="CL1129" s="9">
        <f t="shared" si="916"/>
        <v>3.1278314942842602</v>
      </c>
      <c r="CM1129" s="9">
        <v>9</v>
      </c>
      <c r="CN1129" t="s">
        <v>3019</v>
      </c>
      <c r="CO1129" t="s">
        <v>3020</v>
      </c>
      <c r="CQ1129" t="s">
        <v>3021</v>
      </c>
      <c r="CR1129">
        <v>72</v>
      </c>
      <c r="CS1129">
        <v>196</v>
      </c>
      <c r="CT1129">
        <v>32</v>
      </c>
      <c r="CU1129" t="s">
        <v>3402</v>
      </c>
      <c r="CV1129" t="s">
        <v>2382</v>
      </c>
      <c r="CW1129">
        <v>0</v>
      </c>
      <c r="CX1129">
        <v>0</v>
      </c>
      <c r="CY1129">
        <v>0</v>
      </c>
      <c r="CZ1129" s="70"/>
      <c r="DA1129">
        <v>0</v>
      </c>
    </row>
    <row r="1130" spans="1:105" ht="12.75" customHeight="1" x14ac:dyDescent="0.2">
      <c r="A1130" s="44" t="s">
        <v>2372</v>
      </c>
      <c r="B1130" s="43" t="s">
        <v>964</v>
      </c>
      <c r="C1130" s="43" t="s">
        <v>964</v>
      </c>
      <c r="D1130" s="82" t="s">
        <v>967</v>
      </c>
      <c r="E1130" s="42" t="str">
        <f t="shared" si="923"/>
        <v xml:space="preserve">Streit, Mark </v>
      </c>
      <c r="F1130" s="42" t="s">
        <v>912</v>
      </c>
      <c r="G1130" s="45" t="s">
        <v>3334</v>
      </c>
      <c r="H1130" s="43">
        <v>81</v>
      </c>
      <c r="I1130" s="64">
        <v>13</v>
      </c>
      <c r="J1130" s="64">
        <v>49</v>
      </c>
      <c r="K1130" s="64">
        <v>62</v>
      </c>
      <c r="L1130" s="43">
        <v>-6</v>
      </c>
      <c r="M1130">
        <v>28</v>
      </c>
      <c r="N1130">
        <v>165</v>
      </c>
      <c r="O1130" s="4">
        <f t="shared" si="924"/>
        <v>7.8787878787878782E-2</v>
      </c>
      <c r="Q1130">
        <v>3</v>
      </c>
      <c r="R1130">
        <v>0</v>
      </c>
      <c r="S1130">
        <v>0</v>
      </c>
      <c r="T1130">
        <v>1</v>
      </c>
      <c r="U1130" s="4">
        <f t="shared" si="925"/>
        <v>0</v>
      </c>
      <c r="V1130">
        <v>0</v>
      </c>
      <c r="W1130">
        <v>7</v>
      </c>
      <c r="X1130">
        <v>27</v>
      </c>
      <c r="Y1130">
        <v>0</v>
      </c>
      <c r="Z1130">
        <v>0</v>
      </c>
      <c r="AA1130">
        <v>6</v>
      </c>
      <c r="AB1130">
        <v>22</v>
      </c>
      <c r="AC1130" s="9">
        <f t="shared" si="883"/>
        <v>5.3110773899848258</v>
      </c>
      <c r="AD1130" s="9">
        <f t="shared" si="884"/>
        <v>20.485584218512901</v>
      </c>
      <c r="AE1130" s="9">
        <f t="shared" si="885"/>
        <v>0</v>
      </c>
      <c r="AF1130" s="9">
        <f t="shared" si="886"/>
        <v>0</v>
      </c>
      <c r="AG1130" s="9">
        <f t="shared" si="887"/>
        <v>7.5279684940577853</v>
      </c>
      <c r="AH1130" s="9">
        <f t="shared" si="888"/>
        <v>27.602551144878547</v>
      </c>
      <c r="AI1130" s="58">
        <f t="shared" si="889"/>
        <v>2.6975220437040397</v>
      </c>
      <c r="AJ1130" s="58">
        <f t="shared" si="890"/>
        <v>10.166919575113809</v>
      </c>
      <c r="AK1130" s="58">
        <f t="shared" si="891"/>
        <v>0</v>
      </c>
      <c r="AL1130" s="58">
        <f t="shared" si="892"/>
        <v>2.8857212560554846</v>
      </c>
      <c r="AM1130" s="58">
        <f t="shared" si="893"/>
        <v>0.45523520485584218</v>
      </c>
      <c r="AN1130" s="58">
        <f t="shared" si="894"/>
        <v>7.1287128712871288</v>
      </c>
      <c r="AO1130" s="56">
        <v>956.43333333333317</v>
      </c>
      <c r="AP1130" s="56">
        <v>395.4</v>
      </c>
      <c r="AQ1130" s="56">
        <v>67.333333333333329</v>
      </c>
      <c r="AR1130" s="57">
        <f>SUM(AO1130:AQ1130)</f>
        <v>1419.1666666666663</v>
      </c>
      <c r="AS1130">
        <v>62</v>
      </c>
      <c r="AT1130">
        <v>59</v>
      </c>
      <c r="AU1130">
        <v>59</v>
      </c>
      <c r="AV1130">
        <v>42</v>
      </c>
      <c r="AW1130">
        <v>40</v>
      </c>
      <c r="AX1130" s="9">
        <f t="shared" si="895"/>
        <v>2.6212566059894313</v>
      </c>
      <c r="AY1130" s="9">
        <f t="shared" si="896"/>
        <v>2.4944216089254265</v>
      </c>
      <c r="AZ1130" s="9">
        <f t="shared" si="897"/>
        <v>2.4944216089254265</v>
      </c>
      <c r="BA1130" s="9">
        <f t="shared" si="898"/>
        <v>1.7756899588960662</v>
      </c>
      <c r="BB1130" s="9">
        <f t="shared" si="899"/>
        <v>1.6911332941867299</v>
      </c>
      <c r="BC1130" s="33">
        <f t="shared" si="900"/>
        <v>11.807818930041151</v>
      </c>
      <c r="BD1130" s="33">
        <f t="shared" si="901"/>
        <v>0.83127572016460904</v>
      </c>
      <c r="BE1130" s="33">
        <f t="shared" si="902"/>
        <v>4.8814814814814813</v>
      </c>
      <c r="BF1130" s="42">
        <f>BI1130-BG1130-BH1130</f>
        <v>43</v>
      </c>
      <c r="BG1130" s="43">
        <v>67</v>
      </c>
      <c r="BH1130" s="43">
        <v>0</v>
      </c>
      <c r="BI1130" s="43">
        <v>110</v>
      </c>
      <c r="BJ1130" s="42">
        <f>BM1130-BK1130-BL1130</f>
        <v>46</v>
      </c>
      <c r="BK1130" s="43">
        <v>3</v>
      </c>
      <c r="BL1130" s="43">
        <v>8</v>
      </c>
      <c r="BM1130" s="43">
        <v>57</v>
      </c>
      <c r="BN1130" s="34">
        <f t="shared" si="926"/>
        <v>68.040542037059723</v>
      </c>
      <c r="BO1130" s="34">
        <f t="shared" si="927"/>
        <v>95.888021661152905</v>
      </c>
      <c r="BP1130" s="33">
        <v>25.966320023241444</v>
      </c>
      <c r="BQ1130" s="33">
        <v>22.957615977370697</v>
      </c>
      <c r="BR1130" s="33">
        <v>0.34644120742134882</v>
      </c>
      <c r="BS1130" s="33">
        <v>-0.17551427399732003</v>
      </c>
      <c r="BT1130" s="33">
        <v>-1.7477743749677481</v>
      </c>
      <c r="BU1130" s="9">
        <f t="shared" si="928"/>
        <v>47.347088559068425</v>
      </c>
      <c r="BV1130" s="34">
        <f t="shared" si="929"/>
        <v>66.725198204206848</v>
      </c>
      <c r="BW1130" s="33">
        <v>8.8671130584741498</v>
      </c>
      <c r="BX1130" s="33">
        <v>4.8368855411630625</v>
      </c>
      <c r="BY1130" s="33">
        <v>2.0810771296435049</v>
      </c>
      <c r="BZ1130" s="33">
        <v>4.9083777487105831</v>
      </c>
      <c r="CA1130" s="9">
        <f t="shared" si="930"/>
        <v>20.693453477991302</v>
      </c>
      <c r="CB1130" s="34">
        <f t="shared" si="931"/>
        <v>29.162823456946057</v>
      </c>
      <c r="CC1130" s="47">
        <v>76</v>
      </c>
      <c r="CD1130">
        <v>6821118</v>
      </c>
      <c r="CE1130" s="68">
        <f t="shared" si="903"/>
        <v>6905329.333333333</v>
      </c>
      <c r="CF1130" s="62">
        <v>41.9</v>
      </c>
      <c r="CG1130" s="62">
        <v>29.3</v>
      </c>
      <c r="CH1130" s="62">
        <v>-7.4</v>
      </c>
      <c r="CI1130" s="62">
        <v>12.5</v>
      </c>
      <c r="CJ1130" s="63">
        <f t="shared" si="915"/>
        <v>13.284446569955898</v>
      </c>
      <c r="CK1130" s="62">
        <v>0.6</v>
      </c>
      <c r="CL1130" s="63">
        <f t="shared" si="916"/>
        <v>0.6376534353578831</v>
      </c>
      <c r="CM1130" s="62">
        <v>12.5</v>
      </c>
      <c r="CN1130" t="s">
        <v>2185</v>
      </c>
      <c r="CO1130" t="s">
        <v>3020</v>
      </c>
      <c r="CQ1130" t="s">
        <v>3021</v>
      </c>
      <c r="CR1130">
        <v>72</v>
      </c>
      <c r="CS1130">
        <v>197</v>
      </c>
      <c r="CT1130">
        <v>32</v>
      </c>
      <c r="CU1130" t="s">
        <v>3402</v>
      </c>
      <c r="CZ1130" s="72">
        <v>600000</v>
      </c>
      <c r="DA1130">
        <v>0</v>
      </c>
    </row>
    <row r="1131" spans="1:105" ht="12.75" customHeight="1" x14ac:dyDescent="0.2">
      <c r="A1131" s="38" t="s">
        <v>2452</v>
      </c>
      <c r="B1131" t="s">
        <v>956</v>
      </c>
      <c r="C1131" t="s">
        <v>967</v>
      </c>
      <c r="D1131" s="82" t="s">
        <v>967</v>
      </c>
      <c r="E1131" t="str">
        <f t="shared" si="923"/>
        <v xml:space="preserve">Keith, Matt </v>
      </c>
      <c r="F1131" t="s">
        <v>231</v>
      </c>
      <c r="G1131" t="s">
        <v>1528</v>
      </c>
      <c r="H1131">
        <v>2</v>
      </c>
      <c r="I1131">
        <v>0</v>
      </c>
      <c r="J1131">
        <v>0</v>
      </c>
      <c r="K1131">
        <f>I1131+J1131</f>
        <v>0</v>
      </c>
      <c r="L1131">
        <v>-2</v>
      </c>
      <c r="M1131">
        <v>4</v>
      </c>
      <c r="N1131">
        <v>0</v>
      </c>
      <c r="O1131" s="4">
        <f t="shared" si="924"/>
        <v>0</v>
      </c>
      <c r="P1131">
        <v>26</v>
      </c>
      <c r="Q1131">
        <v>0</v>
      </c>
      <c r="R1131">
        <v>0</v>
      </c>
      <c r="S1131">
        <v>0</v>
      </c>
      <c r="T1131">
        <v>0</v>
      </c>
      <c r="U1131" s="4">
        <f t="shared" si="925"/>
        <v>0</v>
      </c>
      <c r="V1131" s="40">
        <v>0</v>
      </c>
      <c r="W1131">
        <v>0</v>
      </c>
      <c r="X1131">
        <v>0</v>
      </c>
      <c r="Y1131">
        <v>0</v>
      </c>
      <c r="Z1131">
        <v>0</v>
      </c>
      <c r="AA1131">
        <f>I1131-W1131-Y1131</f>
        <v>0</v>
      </c>
      <c r="AB1131">
        <f>J1131-X1131-Z1131</f>
        <v>0</v>
      </c>
      <c r="AC1131" s="9">
        <f t="shared" si="883"/>
        <v>0</v>
      </c>
      <c r="AD1131" s="9">
        <f t="shared" si="884"/>
        <v>0</v>
      </c>
      <c r="AE1131" s="9">
        <f t="shared" si="885"/>
        <v>0</v>
      </c>
      <c r="AF1131" s="9">
        <f t="shared" si="886"/>
        <v>0</v>
      </c>
      <c r="AG1131" s="9">
        <f t="shared" si="887"/>
        <v>0</v>
      </c>
      <c r="AH1131" s="9">
        <f t="shared" si="888"/>
        <v>0</v>
      </c>
      <c r="AI1131" s="6">
        <f t="shared" si="889"/>
        <v>0</v>
      </c>
      <c r="AJ1131" s="6">
        <f t="shared" si="890"/>
        <v>0</v>
      </c>
      <c r="AK1131" s="6">
        <f t="shared" si="891"/>
        <v>0</v>
      </c>
      <c r="AL1131" s="6">
        <f t="shared" si="892"/>
        <v>9.1024020227560047</v>
      </c>
      <c r="AM1131" s="6">
        <f t="shared" si="893"/>
        <v>0</v>
      </c>
      <c r="AN1131" s="6">
        <f t="shared" si="894"/>
        <v>0</v>
      </c>
      <c r="AO1131" s="32">
        <v>13.183333333333334</v>
      </c>
      <c r="AP1131" s="32">
        <v>0.71666666666666667</v>
      </c>
      <c r="AQ1131" s="32">
        <v>5.2</v>
      </c>
      <c r="AR1131" s="32">
        <v>19.100000000000001</v>
      </c>
      <c r="AS1131" s="40">
        <v>1</v>
      </c>
      <c r="AT1131" s="40">
        <v>2</v>
      </c>
      <c r="AU1131" s="40">
        <v>1</v>
      </c>
      <c r="AV1131" s="40">
        <v>0</v>
      </c>
      <c r="AW1131" s="40">
        <v>0</v>
      </c>
      <c r="AX1131" s="9">
        <f t="shared" si="895"/>
        <v>3.1413612565445024</v>
      </c>
      <c r="AY1131" s="9">
        <f t="shared" si="896"/>
        <v>6.2827225130890048</v>
      </c>
      <c r="AZ1131" s="9">
        <f t="shared" si="897"/>
        <v>3.1413612565445024</v>
      </c>
      <c r="BA1131" s="9">
        <f t="shared" si="898"/>
        <v>0</v>
      </c>
      <c r="BB1131" s="9">
        <f t="shared" si="899"/>
        <v>0</v>
      </c>
      <c r="BC1131" s="9">
        <f t="shared" si="900"/>
        <v>6.5916666666666668</v>
      </c>
      <c r="BD1131" s="9">
        <f t="shared" si="901"/>
        <v>2.6</v>
      </c>
      <c r="BE1131" s="9">
        <f t="shared" si="902"/>
        <v>0.35833333333333334</v>
      </c>
      <c r="BF1131" s="3">
        <v>0</v>
      </c>
      <c r="BG1131" s="3">
        <v>0</v>
      </c>
      <c r="BH1131" s="3">
        <v>0</v>
      </c>
      <c r="BI1131" s="3">
        <v>0</v>
      </c>
      <c r="BJ1131" s="3">
        <v>2</v>
      </c>
      <c r="BK1131" s="3">
        <v>0</v>
      </c>
      <c r="BL1131" s="3">
        <v>0</v>
      </c>
      <c r="BM1131" s="3">
        <v>2</v>
      </c>
      <c r="BN1131" s="34">
        <f t="shared" si="926"/>
        <v>-1.3049046941019165</v>
      </c>
      <c r="BO1131" s="34">
        <f t="shared" si="927"/>
        <v>-136.63923498449384</v>
      </c>
      <c r="BP1131" s="34">
        <v>-0.32974477846434774</v>
      </c>
      <c r="BQ1131" s="34">
        <v>-3.4803304320835171E-2</v>
      </c>
      <c r="BR1131" s="34">
        <v>-9.966860166631895E-3</v>
      </c>
      <c r="BS1131" s="34">
        <v>-5.855760590323103E-2</v>
      </c>
      <c r="BT1131" s="34">
        <v>0</v>
      </c>
      <c r="BU1131" s="34">
        <f t="shared" si="928"/>
        <v>-0.43307254885504587</v>
      </c>
      <c r="BV1131" s="34">
        <f t="shared" si="929"/>
        <v>-45.347910874873911</v>
      </c>
      <c r="BW1131" s="34">
        <v>-0.37316747929991922</v>
      </c>
      <c r="BX1131" s="34">
        <v>2.5391884181427057E-3</v>
      </c>
      <c r="BY1131" s="34">
        <v>0.50922196989033741</v>
      </c>
      <c r="BZ1131" s="34">
        <v>-1.0104258242554316</v>
      </c>
      <c r="CA1131" s="34">
        <f t="shared" si="930"/>
        <v>-0.87183214524687069</v>
      </c>
      <c r="CB1131" s="34">
        <f t="shared" si="931"/>
        <v>-91.291324109619964</v>
      </c>
      <c r="CE1131" s="68">
        <f t="shared" si="903"/>
        <v>165000</v>
      </c>
      <c r="CF1131" s="9">
        <v>0.5</v>
      </c>
      <c r="CG1131" s="9">
        <v>0.5</v>
      </c>
      <c r="CH1131" s="9">
        <v>-1.9</v>
      </c>
      <c r="CI1131" s="9">
        <v>-0.3</v>
      </c>
      <c r="CJ1131" s="9">
        <f t="shared" si="915"/>
        <v>-23.98401065956029</v>
      </c>
      <c r="CK1131" s="9">
        <v>-0.3</v>
      </c>
      <c r="CL1131" s="9">
        <f t="shared" si="916"/>
        <v>-23.98401065956029</v>
      </c>
      <c r="CM1131" s="9">
        <v>-0.5</v>
      </c>
      <c r="CN1131" t="s">
        <v>3348</v>
      </c>
      <c r="CO1131" t="s">
        <v>2416</v>
      </c>
      <c r="CP1131" t="s">
        <v>2417</v>
      </c>
      <c r="CQ1131" t="s">
        <v>2400</v>
      </c>
      <c r="CR1131">
        <v>74</v>
      </c>
      <c r="CS1131">
        <v>200</v>
      </c>
      <c r="CT1131">
        <v>12</v>
      </c>
      <c r="CU1131" t="s">
        <v>3401</v>
      </c>
      <c r="CV1131" t="s">
        <v>3090</v>
      </c>
      <c r="CW1131">
        <v>0</v>
      </c>
      <c r="CX1131">
        <v>0</v>
      </c>
      <c r="CY1131">
        <v>0</v>
      </c>
      <c r="CZ1131" s="71"/>
      <c r="DA1131">
        <v>0</v>
      </c>
    </row>
    <row r="1132" spans="1:105" ht="12.75" customHeight="1" x14ac:dyDescent="0.2">
      <c r="A1132" s="44" t="s">
        <v>2372</v>
      </c>
      <c r="B1132" s="43" t="s">
        <v>956</v>
      </c>
      <c r="C1132" s="43" t="s">
        <v>967</v>
      </c>
      <c r="D1132" s="82" t="s">
        <v>967</v>
      </c>
      <c r="E1132" s="42" t="str">
        <f t="shared" si="923"/>
        <v xml:space="preserve">Keith, Matt </v>
      </c>
      <c r="F1132" s="42" t="s">
        <v>231</v>
      </c>
      <c r="G1132" s="45" t="s">
        <v>1528</v>
      </c>
      <c r="H1132" s="43">
        <v>3</v>
      </c>
      <c r="I1132" s="64">
        <v>0</v>
      </c>
      <c r="J1132" s="64">
        <v>0</v>
      </c>
      <c r="K1132" s="64">
        <v>0</v>
      </c>
      <c r="L1132" s="43">
        <v>-1</v>
      </c>
      <c r="M1132">
        <v>0</v>
      </c>
      <c r="N1132">
        <v>3</v>
      </c>
      <c r="O1132" s="4">
        <f t="shared" si="924"/>
        <v>0</v>
      </c>
      <c r="Q1132">
        <v>0</v>
      </c>
      <c r="R1132">
        <v>0</v>
      </c>
      <c r="S1132">
        <v>0</v>
      </c>
      <c r="T1132">
        <v>0</v>
      </c>
      <c r="U1132" s="4">
        <f t="shared" si="925"/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s="9">
        <f t="shared" si="883"/>
        <v>0</v>
      </c>
      <c r="AD1132" s="9">
        <f t="shared" si="884"/>
        <v>0</v>
      </c>
      <c r="AE1132" s="9">
        <f t="shared" si="885"/>
        <v>0</v>
      </c>
      <c r="AF1132" s="9">
        <f t="shared" si="886"/>
        <v>0</v>
      </c>
      <c r="AG1132" s="9">
        <f t="shared" si="887"/>
        <v>0</v>
      </c>
      <c r="AH1132" s="9">
        <f t="shared" si="888"/>
        <v>0</v>
      </c>
      <c r="AI1132" s="58">
        <f t="shared" si="889"/>
        <v>0</v>
      </c>
      <c r="AJ1132" s="58">
        <f t="shared" si="890"/>
        <v>0</v>
      </c>
      <c r="AK1132" s="58">
        <f t="shared" si="891"/>
        <v>0</v>
      </c>
      <c r="AL1132" s="58">
        <f t="shared" si="892"/>
        <v>3.048264182895851</v>
      </c>
      <c r="AM1132" s="58">
        <f t="shared" si="893"/>
        <v>0</v>
      </c>
      <c r="AN1132" s="58">
        <f t="shared" si="894"/>
        <v>4.8517520215633416</v>
      </c>
      <c r="AO1132" s="56">
        <v>19.683333333333334</v>
      </c>
      <c r="AP1132" s="56">
        <v>0</v>
      </c>
      <c r="AQ1132" s="56">
        <v>12.366666666666667</v>
      </c>
      <c r="AR1132" s="57">
        <f>SUM(AO1132:AQ1132)</f>
        <v>32.049999999999997</v>
      </c>
      <c r="AS1132">
        <v>2</v>
      </c>
      <c r="AT1132">
        <v>2</v>
      </c>
      <c r="AU1132">
        <v>1</v>
      </c>
      <c r="AV1132">
        <v>0</v>
      </c>
      <c r="AW1132">
        <v>0</v>
      </c>
      <c r="AX1132" s="9">
        <f t="shared" si="895"/>
        <v>3.74414976599064</v>
      </c>
      <c r="AY1132" s="9">
        <f t="shared" si="896"/>
        <v>3.74414976599064</v>
      </c>
      <c r="AZ1132" s="9">
        <f t="shared" si="897"/>
        <v>1.87207488299532</v>
      </c>
      <c r="BA1132" s="9">
        <f t="shared" si="898"/>
        <v>0</v>
      </c>
      <c r="BB1132" s="9">
        <f t="shared" si="899"/>
        <v>0</v>
      </c>
      <c r="BC1132" s="33">
        <f t="shared" si="900"/>
        <v>6.5611111111111109</v>
      </c>
      <c r="BD1132" s="33">
        <f t="shared" si="901"/>
        <v>4.1222222222222227</v>
      </c>
      <c r="BE1132" s="33">
        <f t="shared" si="902"/>
        <v>0</v>
      </c>
      <c r="BF1132" s="42">
        <f>BI1132-BG1132-BH1132</f>
        <v>0</v>
      </c>
      <c r="BG1132" s="43">
        <v>0</v>
      </c>
      <c r="BH1132" s="43">
        <v>0</v>
      </c>
      <c r="BI1132" s="43">
        <v>0</v>
      </c>
      <c r="BJ1132" s="42">
        <f>BM1132-BK1132-BL1132</f>
        <v>1</v>
      </c>
      <c r="BK1132" s="43">
        <v>0</v>
      </c>
      <c r="BL1132" s="43">
        <v>1</v>
      </c>
      <c r="BM1132" s="43">
        <v>2</v>
      </c>
      <c r="BN1132" s="34">
        <f t="shared" si="926"/>
        <v>0.34571753320019938</v>
      </c>
      <c r="BO1132" s="34">
        <f t="shared" si="927"/>
        <v>21.57363701717313</v>
      </c>
      <c r="BP1132" s="33">
        <v>-0.54760892883154622</v>
      </c>
      <c r="BQ1132" s="33">
        <v>0</v>
      </c>
      <c r="BR1132" s="33">
        <v>-0.27030082319914128</v>
      </c>
      <c r="BS1132" s="33">
        <v>-0.16941611115081276</v>
      </c>
      <c r="BT1132" s="33">
        <v>0</v>
      </c>
      <c r="BU1132" s="9">
        <f t="shared" si="928"/>
        <v>-0.98732586318150029</v>
      </c>
      <c r="BV1132" s="34">
        <f t="shared" si="929"/>
        <v>-61.611598326458683</v>
      </c>
      <c r="BW1132" s="33">
        <v>0.10341227074081291</v>
      </c>
      <c r="BX1132" s="33">
        <v>0</v>
      </c>
      <c r="BY1132" s="33">
        <v>0.80228285294392165</v>
      </c>
      <c r="BZ1132" s="33">
        <v>0.42734827269696513</v>
      </c>
      <c r="CA1132" s="9">
        <f t="shared" si="930"/>
        <v>1.3330433963816997</v>
      </c>
      <c r="CB1132" s="34">
        <f t="shared" si="931"/>
        <v>83.185235343631817</v>
      </c>
      <c r="CE1132" s="68">
        <f t="shared" si="903"/>
        <v>165000</v>
      </c>
      <c r="CF1132" s="62">
        <v>0.4</v>
      </c>
      <c r="CG1132" s="62">
        <v>0.7</v>
      </c>
      <c r="CH1132" s="62">
        <v>-1.1000000000000001</v>
      </c>
      <c r="CI1132" s="62">
        <v>-0.2</v>
      </c>
      <c r="CJ1132" s="63">
        <f t="shared" si="915"/>
        <v>-9.0056285178236397</v>
      </c>
      <c r="CK1132" s="62">
        <v>-0.1</v>
      </c>
      <c r="CL1132" s="63">
        <f t="shared" si="916"/>
        <v>-4.5028142589118199</v>
      </c>
      <c r="CM1132" s="62">
        <v>-0.3</v>
      </c>
      <c r="CN1132" t="s">
        <v>536</v>
      </c>
      <c r="CO1132" t="s">
        <v>2416</v>
      </c>
      <c r="CP1132" t="s">
        <v>2417</v>
      </c>
      <c r="CQ1132" t="s">
        <v>2400</v>
      </c>
      <c r="CR1132">
        <v>74</v>
      </c>
      <c r="CS1132">
        <v>200</v>
      </c>
      <c r="CT1132">
        <v>27</v>
      </c>
      <c r="CU1132" t="s">
        <v>3401</v>
      </c>
      <c r="CV1132" t="s">
        <v>3090</v>
      </c>
      <c r="CZ1132" s="72">
        <v>522500</v>
      </c>
      <c r="DA1132">
        <v>0</v>
      </c>
    </row>
    <row r="1133" spans="1:105" ht="12.75" customHeight="1" x14ac:dyDescent="0.2">
      <c r="A1133" s="44" t="s">
        <v>2372</v>
      </c>
      <c r="B1133" s="43"/>
      <c r="C1133" s="43" t="s">
        <v>967</v>
      </c>
      <c r="D1133" s="82" t="s">
        <v>967</v>
      </c>
      <c r="E1133" s="42" t="str">
        <f t="shared" si="923"/>
        <v xml:space="preserve">Spiller, Matthew </v>
      </c>
      <c r="F1133" s="42" t="s">
        <v>889</v>
      </c>
      <c r="G1133" s="45" t="s">
        <v>2374</v>
      </c>
      <c r="H1133" s="43">
        <v>9</v>
      </c>
      <c r="I1133" s="64">
        <v>0</v>
      </c>
      <c r="J1133" s="64">
        <v>1</v>
      </c>
      <c r="K1133" s="64">
        <v>1</v>
      </c>
      <c r="L1133" s="43">
        <v>-2</v>
      </c>
      <c r="M1133">
        <v>7</v>
      </c>
      <c r="N1133">
        <v>6</v>
      </c>
      <c r="O1133" s="4">
        <f t="shared" si="924"/>
        <v>0</v>
      </c>
      <c r="Q1133">
        <v>0</v>
      </c>
      <c r="R1133">
        <v>0</v>
      </c>
      <c r="S1133">
        <v>0</v>
      </c>
      <c r="T1133">
        <v>0</v>
      </c>
      <c r="U1133" s="4">
        <f t="shared" si="925"/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 s="9">
        <f t="shared" si="883"/>
        <v>0</v>
      </c>
      <c r="AD1133" s="9">
        <f t="shared" si="884"/>
        <v>0</v>
      </c>
      <c r="AE1133" s="9">
        <f t="shared" si="885"/>
        <v>0</v>
      </c>
      <c r="AF1133" s="9">
        <f t="shared" si="886"/>
        <v>9.419152276295133</v>
      </c>
      <c r="AG1133" s="9">
        <f t="shared" si="887"/>
        <v>0</v>
      </c>
      <c r="AH1133" s="9">
        <f t="shared" si="888"/>
        <v>0</v>
      </c>
      <c r="AI1133" s="58">
        <f t="shared" si="889"/>
        <v>1.2340036563071297</v>
      </c>
      <c r="AJ1133" s="58">
        <f t="shared" si="890"/>
        <v>0</v>
      </c>
      <c r="AK1133" s="58">
        <f t="shared" si="891"/>
        <v>1.8838304552590266</v>
      </c>
      <c r="AL1133" s="58">
        <f t="shared" si="892"/>
        <v>2.4680073126142594</v>
      </c>
      <c r="AM1133" s="58">
        <f t="shared" si="893"/>
        <v>0</v>
      </c>
      <c r="AN1133" s="58">
        <f t="shared" si="894"/>
        <v>11.30298273155416</v>
      </c>
      <c r="AO1133" s="56">
        <v>145.86666666666667</v>
      </c>
      <c r="AP1133" s="56">
        <v>0.38333333333333341</v>
      </c>
      <c r="AQ1133" s="56">
        <v>31.85</v>
      </c>
      <c r="AR1133" s="57">
        <f>SUM(AO1133:AQ1133)</f>
        <v>178.1</v>
      </c>
      <c r="AS1133">
        <v>17</v>
      </c>
      <c r="AT1133">
        <v>11</v>
      </c>
      <c r="AU1133">
        <v>2</v>
      </c>
      <c r="AV1133">
        <v>7</v>
      </c>
      <c r="AW1133">
        <v>1</v>
      </c>
      <c r="AX1133" s="9">
        <f t="shared" si="895"/>
        <v>5.7271195957327343</v>
      </c>
      <c r="AY1133" s="9">
        <f t="shared" si="896"/>
        <v>3.7057832678270635</v>
      </c>
      <c r="AZ1133" s="9">
        <f t="shared" si="897"/>
        <v>0.67377877596855695</v>
      </c>
      <c r="BA1133" s="9">
        <f t="shared" si="898"/>
        <v>2.3582257158899496</v>
      </c>
      <c r="BB1133" s="9">
        <f t="shared" si="899"/>
        <v>0.33688938798427848</v>
      </c>
      <c r="BC1133" s="33">
        <f t="shared" si="900"/>
        <v>16.207407407407409</v>
      </c>
      <c r="BD1133" s="33">
        <f t="shared" si="901"/>
        <v>3.5388888888888892</v>
      </c>
      <c r="BE1133" s="33">
        <f t="shared" si="902"/>
        <v>4.2592592592592599E-2</v>
      </c>
      <c r="BF1133" s="42">
        <f>BI1133-BG1133-BH1133</f>
        <v>3</v>
      </c>
      <c r="BG1133" s="43">
        <v>0</v>
      </c>
      <c r="BH1133" s="43">
        <v>1</v>
      </c>
      <c r="BI1133" s="43">
        <v>4</v>
      </c>
      <c r="BJ1133" s="42">
        <f>BM1133-BK1133-BL1133</f>
        <v>6</v>
      </c>
      <c r="BK1133" s="43">
        <v>0</v>
      </c>
      <c r="BL1133" s="43">
        <v>6</v>
      </c>
      <c r="BM1133" s="43">
        <v>12</v>
      </c>
      <c r="BN1133" s="34">
        <f t="shared" si="926"/>
        <v>3.4676343540311061</v>
      </c>
      <c r="BO1133" s="34">
        <f t="shared" si="927"/>
        <v>38.94030717609327</v>
      </c>
      <c r="BP1133" s="33">
        <v>-1.3092708435569542</v>
      </c>
      <c r="BQ1133" s="33">
        <v>-1.6786886762784919E-2</v>
      </c>
      <c r="BR1133" s="33">
        <v>-0.22538823810903499</v>
      </c>
      <c r="BS1133" s="33">
        <v>0.7773625086070397</v>
      </c>
      <c r="BT1133" s="33">
        <v>0</v>
      </c>
      <c r="BU1133" s="9">
        <f t="shared" si="928"/>
        <v>-0.77408345982173454</v>
      </c>
      <c r="BV1133" s="34">
        <f t="shared" si="929"/>
        <v>-8.6926834342698989</v>
      </c>
      <c r="BW1133" s="33">
        <v>3.3547426740097408</v>
      </c>
      <c r="BX1133" s="33">
        <v>1.2950004185172713E-2</v>
      </c>
      <c r="BY1133" s="33">
        <v>-0.68016729349097405</v>
      </c>
      <c r="BZ1133" s="33">
        <v>1.5541924291489013</v>
      </c>
      <c r="CA1133" s="9">
        <f t="shared" si="930"/>
        <v>4.2417178138528406</v>
      </c>
      <c r="CB1133" s="34">
        <f t="shared" si="931"/>
        <v>47.63299061036318</v>
      </c>
      <c r="CE1133" s="68">
        <f t="shared" si="903"/>
        <v>165000</v>
      </c>
      <c r="CF1133" s="62">
        <v>2.6</v>
      </c>
      <c r="CG1133" s="62">
        <v>4.7</v>
      </c>
      <c r="CH1133" s="62">
        <v>-2.1</v>
      </c>
      <c r="CI1133" s="62">
        <v>-0.2</v>
      </c>
      <c r="CJ1133" s="63">
        <f t="shared" si="915"/>
        <v>-1.9017432646592711</v>
      </c>
      <c r="CK1133" s="62">
        <v>-0.1</v>
      </c>
      <c r="CL1133" s="63">
        <f t="shared" si="916"/>
        <v>-0.95087163232963556</v>
      </c>
      <c r="CM1133" s="62">
        <v>-0.3</v>
      </c>
      <c r="CN1133" t="s">
        <v>547</v>
      </c>
      <c r="CO1133" t="s">
        <v>548</v>
      </c>
      <c r="CP1133" t="s">
        <v>2417</v>
      </c>
      <c r="CQ1133" t="s">
        <v>2400</v>
      </c>
      <c r="CR1133">
        <v>77</v>
      </c>
      <c r="CS1133">
        <v>233</v>
      </c>
      <c r="CT1133">
        <v>6</v>
      </c>
      <c r="CU1133" t="s">
        <v>3402</v>
      </c>
      <c r="CZ1133" s="72">
        <v>475000</v>
      </c>
      <c r="DA1133">
        <v>0</v>
      </c>
    </row>
    <row r="1134" spans="1:105" ht="12.75" customHeight="1" x14ac:dyDescent="0.2">
      <c r="A1134" s="75" t="s">
        <v>2452</v>
      </c>
      <c r="B1134" s="19" t="s">
        <v>971</v>
      </c>
      <c r="C1134" s="19" t="s">
        <v>967</v>
      </c>
      <c r="D1134" s="19" t="s">
        <v>967</v>
      </c>
      <c r="E1134" s="19" t="str">
        <f t="shared" si="923"/>
        <v xml:space="preserve">Comrie, Mike </v>
      </c>
      <c r="F1134" s="19" t="s">
        <v>2879</v>
      </c>
      <c r="G1134" s="19" t="s">
        <v>1537</v>
      </c>
      <c r="H1134" s="19">
        <v>24</v>
      </c>
      <c r="I1134" s="19">
        <v>7</v>
      </c>
      <c r="J1134" s="19">
        <v>13</v>
      </c>
      <c r="K1134" s="19">
        <f>I1134+J1134</f>
        <v>20</v>
      </c>
      <c r="L1134" s="19">
        <v>1</v>
      </c>
      <c r="M1134" s="19">
        <v>20</v>
      </c>
      <c r="N1134" s="19">
        <v>38</v>
      </c>
      <c r="O1134" s="20">
        <f t="shared" si="924"/>
        <v>0.18421052631578946</v>
      </c>
      <c r="P1134" s="19">
        <v>511</v>
      </c>
      <c r="Q1134" s="19">
        <v>1</v>
      </c>
      <c r="R1134" s="19">
        <v>0</v>
      </c>
      <c r="S1134" s="19">
        <v>102</v>
      </c>
      <c r="T1134" s="19">
        <v>108</v>
      </c>
      <c r="U1134" s="20">
        <f t="shared" si="925"/>
        <v>0.48571428571428571</v>
      </c>
      <c r="V1134" s="19"/>
      <c r="W1134" s="19">
        <v>4</v>
      </c>
      <c r="X1134" s="19">
        <v>4</v>
      </c>
      <c r="Y1134" s="19">
        <v>0</v>
      </c>
      <c r="Z1134" s="19">
        <v>0</v>
      </c>
      <c r="AA1134" s="19">
        <f>I1134-W1134-Y1134</f>
        <v>3</v>
      </c>
      <c r="AB1134" s="19">
        <f>J1134-X1134-Z1134</f>
        <v>9</v>
      </c>
      <c r="AC1134" s="24">
        <f t="shared" si="883"/>
        <v>12.205458552297001</v>
      </c>
      <c r="AD1134" s="24">
        <f t="shared" si="884"/>
        <v>12.205458552297001</v>
      </c>
      <c r="AE1134" s="24">
        <f t="shared" si="885"/>
        <v>0</v>
      </c>
      <c r="AF1134" s="24">
        <f t="shared" si="886"/>
        <v>0</v>
      </c>
      <c r="AG1134" s="24">
        <f t="shared" si="887"/>
        <v>12.826603325415675</v>
      </c>
      <c r="AH1134" s="24">
        <f t="shared" si="888"/>
        <v>38.479809976247026</v>
      </c>
      <c r="AI1134" s="21">
        <f t="shared" si="889"/>
        <v>3.2066508313539193</v>
      </c>
      <c r="AJ1134" s="21">
        <f t="shared" si="890"/>
        <v>7.3232751313781996</v>
      </c>
      <c r="AK1134" s="21">
        <f t="shared" si="891"/>
        <v>0</v>
      </c>
      <c r="AL1134" s="21">
        <f t="shared" si="892"/>
        <v>2.7790973871733962</v>
      </c>
      <c r="AM1134" s="21">
        <f t="shared" si="893"/>
        <v>0.61027292761485008</v>
      </c>
      <c r="AN1134" s="21">
        <f t="shared" si="894"/>
        <v>3.1088082901554404</v>
      </c>
      <c r="AO1134" s="36">
        <v>280.66666666666669</v>
      </c>
      <c r="AP1134" s="36">
        <v>98.316666666666663</v>
      </c>
      <c r="AQ1134" s="36">
        <v>19.3</v>
      </c>
      <c r="AR1134" s="36">
        <v>398.28333333333336</v>
      </c>
      <c r="AS1134" s="19"/>
      <c r="AT1134" s="19"/>
      <c r="AU1134" s="19"/>
      <c r="AV1134" s="19"/>
      <c r="AW1134" s="19"/>
      <c r="AX1134" s="24">
        <f t="shared" si="895"/>
        <v>0</v>
      </c>
      <c r="AY1134" s="24">
        <f t="shared" si="896"/>
        <v>0</v>
      </c>
      <c r="AZ1134" s="24">
        <f t="shared" si="897"/>
        <v>0</v>
      </c>
      <c r="BA1134" s="24">
        <f t="shared" si="898"/>
        <v>0</v>
      </c>
      <c r="BB1134" s="24">
        <f t="shared" si="899"/>
        <v>0</v>
      </c>
      <c r="BC1134" s="24">
        <f t="shared" si="900"/>
        <v>11.694444444444445</v>
      </c>
      <c r="BD1134" s="24">
        <f t="shared" si="901"/>
        <v>0.8041666666666667</v>
      </c>
      <c r="BE1134" s="24">
        <f t="shared" si="902"/>
        <v>4.0965277777777773</v>
      </c>
      <c r="BF1134" s="30">
        <v>15</v>
      </c>
      <c r="BG1134" s="30">
        <v>12</v>
      </c>
      <c r="BH1134" s="30">
        <v>0</v>
      </c>
      <c r="BI1134" s="30">
        <v>27</v>
      </c>
      <c r="BJ1134" s="30">
        <v>13</v>
      </c>
      <c r="BK1134" s="30">
        <v>1</v>
      </c>
      <c r="BL1134" s="30">
        <v>1</v>
      </c>
      <c r="BM1134" s="30">
        <v>15</v>
      </c>
      <c r="BN1134" s="35">
        <f t="shared" si="926"/>
        <v>20.055530056445527</v>
      </c>
      <c r="BO1134" s="35">
        <f t="shared" si="927"/>
        <v>100.70986344618417</v>
      </c>
      <c r="BP1134" s="35">
        <v>8.0929670100513285</v>
      </c>
      <c r="BQ1134" s="35">
        <v>5.9438194351055333</v>
      </c>
      <c r="BR1134" s="35">
        <v>1.3873271096013107E-2</v>
      </c>
      <c r="BS1134" s="35">
        <v>-0.25526584993004475</v>
      </c>
      <c r="BT1134" s="35">
        <v>3.0093890766235902</v>
      </c>
      <c r="BU1134" s="35">
        <f t="shared" si="928"/>
        <v>16.804782942946421</v>
      </c>
      <c r="BV1134" s="35">
        <f t="shared" si="929"/>
        <v>84.386071605371811</v>
      </c>
      <c r="BW1134" s="35">
        <v>3.2713429244469854</v>
      </c>
      <c r="BX1134" s="35">
        <v>0.20377378091104953</v>
      </c>
      <c r="BY1134" s="35">
        <v>2.5633695982901537</v>
      </c>
      <c r="BZ1134" s="35">
        <v>-2.7877391901490824</v>
      </c>
      <c r="CA1134" s="35">
        <f t="shared" si="930"/>
        <v>3.2507471134991057</v>
      </c>
      <c r="CB1134" s="35">
        <f t="shared" si="931"/>
        <v>16.323791840812348</v>
      </c>
      <c r="CC1134" s="22">
        <v>43</v>
      </c>
      <c r="CD1134" s="23">
        <v>1079948</v>
      </c>
      <c r="CE1134" s="76">
        <f t="shared" si="903"/>
        <v>3689822.3333333335</v>
      </c>
      <c r="CF1134" s="24">
        <v>9.8000000000000007</v>
      </c>
      <c r="CG1134" s="24">
        <v>7.3</v>
      </c>
      <c r="CH1134" s="24">
        <v>6.2</v>
      </c>
      <c r="CI1134" s="24">
        <v>2.6</v>
      </c>
      <c r="CJ1134" s="24">
        <f t="shared" si="915"/>
        <v>10.079472766039931</v>
      </c>
      <c r="CK1134" s="24">
        <v>1.4</v>
      </c>
      <c r="CL1134" s="24">
        <f t="shared" si="916"/>
        <v>5.4274084124830386</v>
      </c>
      <c r="CM1134" s="24">
        <v>4</v>
      </c>
      <c r="CN1134" s="19"/>
      <c r="CO1134" s="19"/>
      <c r="CP1134" s="19"/>
      <c r="CQ1134" s="19"/>
      <c r="CR1134" s="19"/>
      <c r="CS1134" s="19"/>
      <c r="CT1134" s="19"/>
      <c r="CU1134" s="19"/>
      <c r="CV1134" s="19"/>
      <c r="CW1134" s="19"/>
      <c r="CX1134" s="19"/>
      <c r="CY1134" s="19"/>
      <c r="CZ1134" s="76"/>
      <c r="DA1134" s="19">
        <v>1</v>
      </c>
    </row>
    <row r="1135" spans="1:105" ht="12.75" customHeight="1" x14ac:dyDescent="0.2">
      <c r="A1135" s="75" t="s">
        <v>2452</v>
      </c>
      <c r="B1135" s="19" t="s">
        <v>969</v>
      </c>
      <c r="C1135" s="19" t="s">
        <v>967</v>
      </c>
      <c r="D1135" s="19" t="s">
        <v>967</v>
      </c>
      <c r="E1135" s="19" t="str">
        <f t="shared" si="923"/>
        <v xml:space="preserve">Comrie, Mike </v>
      </c>
      <c r="F1135" s="19" t="s">
        <v>2879</v>
      </c>
      <c r="G1135" s="19" t="s">
        <v>1537</v>
      </c>
      <c r="H1135" s="19">
        <v>41</v>
      </c>
      <c r="I1135" s="19">
        <v>13</v>
      </c>
      <c r="J1135" s="19">
        <v>12</v>
      </c>
      <c r="K1135" s="19">
        <f>I1135+J1135</f>
        <v>25</v>
      </c>
      <c r="L1135" s="19">
        <v>-1</v>
      </c>
      <c r="M1135" s="19">
        <v>24</v>
      </c>
      <c r="N1135" s="19">
        <v>87</v>
      </c>
      <c r="O1135" s="20">
        <f t="shared" si="924"/>
        <v>0.14942528735632185</v>
      </c>
      <c r="P1135" s="19">
        <v>707</v>
      </c>
      <c r="Q1135" s="19">
        <v>2</v>
      </c>
      <c r="R1135" s="19">
        <v>0</v>
      </c>
      <c r="S1135" s="19">
        <v>122</v>
      </c>
      <c r="T1135" s="19">
        <v>122</v>
      </c>
      <c r="U1135" s="20">
        <f t="shared" si="925"/>
        <v>0.5</v>
      </c>
      <c r="V1135" s="19">
        <v>65</v>
      </c>
      <c r="W1135" s="19">
        <v>3</v>
      </c>
      <c r="X1135" s="19">
        <v>4</v>
      </c>
      <c r="Y1135" s="19">
        <v>0</v>
      </c>
      <c r="Z1135" s="19">
        <v>0</v>
      </c>
      <c r="AA1135" s="19">
        <f>I1135-W1135-Y1135</f>
        <v>10</v>
      </c>
      <c r="AB1135" s="19">
        <f>J1135-X1135-Z1135</f>
        <v>8</v>
      </c>
      <c r="AC1135" s="24">
        <f t="shared" si="883"/>
        <v>7.4554742510009664</v>
      </c>
      <c r="AD1135" s="24">
        <f t="shared" si="884"/>
        <v>9.9406323346679546</v>
      </c>
      <c r="AE1135" s="24">
        <f t="shared" si="885"/>
        <v>0</v>
      </c>
      <c r="AF1135" s="24">
        <f t="shared" si="886"/>
        <v>0</v>
      </c>
      <c r="AG1135" s="24">
        <f t="shared" si="887"/>
        <v>25.529199021380705</v>
      </c>
      <c r="AH1135" s="24">
        <f t="shared" si="888"/>
        <v>20.423359217104565</v>
      </c>
      <c r="AI1135" s="21">
        <f t="shared" si="889"/>
        <v>3.0635038825656844</v>
      </c>
      <c r="AJ1135" s="21">
        <f t="shared" si="890"/>
        <v>7.9525058677343639</v>
      </c>
      <c r="AK1135" s="21">
        <f t="shared" si="891"/>
        <v>0</v>
      </c>
      <c r="AL1135" s="21">
        <f t="shared" si="892"/>
        <v>2.8082118923518777</v>
      </c>
      <c r="AM1135" s="21">
        <f t="shared" si="893"/>
        <v>1.4910948502001933</v>
      </c>
      <c r="AN1135" s="21">
        <f t="shared" si="894"/>
        <v>0</v>
      </c>
      <c r="AO1135" s="36">
        <v>470.05</v>
      </c>
      <c r="AP1135" s="36">
        <v>120.71666666666667</v>
      </c>
      <c r="AQ1135" s="36">
        <v>1.8</v>
      </c>
      <c r="AR1135" s="36">
        <v>592.56666666666672</v>
      </c>
      <c r="AS1135" s="19">
        <v>44</v>
      </c>
      <c r="AT1135" s="19">
        <v>39</v>
      </c>
      <c r="AU1135" s="19">
        <v>27</v>
      </c>
      <c r="AV1135" s="19">
        <v>35</v>
      </c>
      <c r="AW1135" s="19">
        <v>19</v>
      </c>
      <c r="AX1135" s="24">
        <f t="shared" si="895"/>
        <v>4.4551949147775209</v>
      </c>
      <c r="AY1135" s="24">
        <f t="shared" si="896"/>
        <v>3.9489227653709849</v>
      </c>
      <c r="AZ1135" s="24">
        <f t="shared" si="897"/>
        <v>2.733869606795297</v>
      </c>
      <c r="BA1135" s="24">
        <f t="shared" si="898"/>
        <v>3.5439050458457553</v>
      </c>
      <c r="BB1135" s="24">
        <f t="shared" si="899"/>
        <v>1.9238341677448387</v>
      </c>
      <c r="BC1135" s="24">
        <f t="shared" si="900"/>
        <v>11.464634146341464</v>
      </c>
      <c r="BD1135" s="24">
        <f t="shared" si="901"/>
        <v>4.3902439024390248E-2</v>
      </c>
      <c r="BE1135" s="24">
        <f t="shared" si="902"/>
        <v>2.9443089430894309</v>
      </c>
      <c r="BF1135" s="30">
        <v>24</v>
      </c>
      <c r="BG1135" s="30">
        <v>16</v>
      </c>
      <c r="BH1135" s="30">
        <v>0</v>
      </c>
      <c r="BI1135" s="30">
        <v>40</v>
      </c>
      <c r="BJ1135" s="30">
        <v>22</v>
      </c>
      <c r="BK1135" s="30">
        <v>3</v>
      </c>
      <c r="BL1135" s="30">
        <v>0</v>
      </c>
      <c r="BM1135" s="30">
        <v>25</v>
      </c>
      <c r="BN1135" s="35">
        <f t="shared" si="926"/>
        <v>22.682938912376233</v>
      </c>
      <c r="BO1135" s="35">
        <f t="shared" si="927"/>
        <v>76.558268253505872</v>
      </c>
      <c r="BP1135" s="35">
        <v>15.136964453285188</v>
      </c>
      <c r="BQ1135" s="35">
        <v>2.2597320070346165</v>
      </c>
      <c r="BR1135" s="35">
        <v>4.3985958382214495E-2</v>
      </c>
      <c r="BS1135" s="35">
        <v>-2.1646723778949099E-2</v>
      </c>
      <c r="BT1135" s="35">
        <v>3.5863411295107777</v>
      </c>
      <c r="BU1135" s="35">
        <f t="shared" si="928"/>
        <v>21.005376824433849</v>
      </c>
      <c r="BV1135" s="35">
        <f t="shared" si="929"/>
        <v>70.896248493335818</v>
      </c>
      <c r="BW1135" s="35">
        <v>2.1811886895384704</v>
      </c>
      <c r="BX1135" s="35">
        <v>-0.17053483592078619</v>
      </c>
      <c r="BY1135" s="35">
        <v>0.14351542271901199</v>
      </c>
      <c r="BZ1135" s="35">
        <v>-0.47660718839431271</v>
      </c>
      <c r="CA1135" s="35">
        <f t="shared" si="930"/>
        <v>1.6775620879423836</v>
      </c>
      <c r="CB1135" s="35">
        <f t="shared" si="931"/>
        <v>5.6620197601700522</v>
      </c>
      <c r="CC1135" s="22">
        <v>57</v>
      </c>
      <c r="CD1135" s="23">
        <v>1782866</v>
      </c>
      <c r="CE1135" s="76">
        <f t="shared" si="903"/>
        <v>3565732</v>
      </c>
      <c r="CF1135" s="24">
        <v>14.8</v>
      </c>
      <c r="CG1135" s="24">
        <v>11.1</v>
      </c>
      <c r="CH1135" s="24">
        <v>-5.2</v>
      </c>
      <c r="CI1135" s="24">
        <v>2.4</v>
      </c>
      <c r="CJ1135" s="24">
        <f t="shared" si="915"/>
        <v>6.7125043701200324</v>
      </c>
      <c r="CK1135" s="24">
        <v>-0.5</v>
      </c>
      <c r="CL1135" s="24">
        <f t="shared" si="916"/>
        <v>-1.3984384104416734</v>
      </c>
      <c r="CM1135" s="24">
        <v>1.9</v>
      </c>
      <c r="CN1135" s="19" t="s">
        <v>3437</v>
      </c>
      <c r="CO1135" s="19" t="s">
        <v>2416</v>
      </c>
      <c r="CP1135" s="19" t="s">
        <v>2417</v>
      </c>
      <c r="CQ1135" s="19" t="s">
        <v>2400</v>
      </c>
      <c r="CR1135" s="19">
        <v>70</v>
      </c>
      <c r="CS1135" s="19">
        <v>185</v>
      </c>
      <c r="CT1135" s="19">
        <v>89</v>
      </c>
      <c r="CU1135" s="19" t="s">
        <v>3402</v>
      </c>
      <c r="CV1135" s="19" t="s">
        <v>2382</v>
      </c>
      <c r="CW1135" s="19">
        <v>7</v>
      </c>
      <c r="CX1135" s="19">
        <v>3</v>
      </c>
      <c r="CY1135" s="19">
        <v>1</v>
      </c>
      <c r="CZ1135" s="77"/>
      <c r="DA1135" s="19">
        <v>1</v>
      </c>
    </row>
    <row r="1136" spans="1:105" ht="12.75" customHeight="1" x14ac:dyDescent="0.2">
      <c r="A1136" s="25" t="s">
        <v>2452</v>
      </c>
      <c r="B1136" s="10" t="s">
        <v>969</v>
      </c>
      <c r="C1136" s="10" t="s">
        <v>967</v>
      </c>
      <c r="D1136" s="10" t="s">
        <v>967</v>
      </c>
      <c r="E1136" s="10" t="s">
        <v>2878</v>
      </c>
      <c r="F1136" s="10" t="s">
        <v>2879</v>
      </c>
      <c r="G1136" s="10" t="s">
        <v>1537</v>
      </c>
      <c r="H1136" s="10">
        <v>65</v>
      </c>
      <c r="I1136" s="10">
        <v>20</v>
      </c>
      <c r="J1136" s="10">
        <v>25</v>
      </c>
      <c r="K1136" s="10">
        <v>45</v>
      </c>
      <c r="L1136" s="10">
        <v>0</v>
      </c>
      <c r="M1136" s="10">
        <v>44</v>
      </c>
      <c r="N1136" s="10">
        <v>125</v>
      </c>
      <c r="O1136" s="11">
        <v>0.16</v>
      </c>
      <c r="P1136" s="10">
        <v>1218</v>
      </c>
      <c r="Q1136" s="10">
        <v>3</v>
      </c>
      <c r="R1136" s="10">
        <v>0</v>
      </c>
      <c r="S1136" s="10">
        <v>224</v>
      </c>
      <c r="T1136" s="10">
        <v>230</v>
      </c>
      <c r="U1136" s="11">
        <v>0.49299999999999999</v>
      </c>
      <c r="V1136" s="41">
        <v>11.7</v>
      </c>
      <c r="W1136" s="10">
        <v>7</v>
      </c>
      <c r="X1136" s="10">
        <v>8</v>
      </c>
      <c r="Y1136" s="10">
        <v>0</v>
      </c>
      <c r="Z1136" s="10">
        <v>0</v>
      </c>
      <c r="AA1136" s="10">
        <v>13</v>
      </c>
      <c r="AB1136" s="10">
        <v>17</v>
      </c>
      <c r="AC1136" s="13">
        <f t="shared" si="883"/>
        <v>9.5877277085330768</v>
      </c>
      <c r="AD1136" s="13">
        <f t="shared" si="884"/>
        <v>10.957403095466374</v>
      </c>
      <c r="AE1136" s="13">
        <f t="shared" si="885"/>
        <v>0</v>
      </c>
      <c r="AF1136" s="13">
        <f t="shared" si="886"/>
        <v>0</v>
      </c>
      <c r="AG1136" s="13">
        <f t="shared" si="887"/>
        <v>20.78005115089514</v>
      </c>
      <c r="AH1136" s="13">
        <f t="shared" si="888"/>
        <v>27.173913043478262</v>
      </c>
      <c r="AI1136" s="29">
        <f t="shared" si="889"/>
        <v>3.117007672634271</v>
      </c>
      <c r="AJ1136" s="29">
        <f t="shared" si="890"/>
        <v>7.6701821668264616</v>
      </c>
      <c r="AK1136" s="29">
        <f t="shared" si="891"/>
        <v>0</v>
      </c>
      <c r="AL1136" s="29">
        <f t="shared" si="892"/>
        <v>2.797314578005115</v>
      </c>
      <c r="AM1136" s="29">
        <f t="shared" si="893"/>
        <v>1.0957403095466374</v>
      </c>
      <c r="AN1136" s="29">
        <f t="shared" si="894"/>
        <v>2.8436018957345968</v>
      </c>
      <c r="AO1136" s="13">
        <v>750.72</v>
      </c>
      <c r="AP1136" s="13">
        <v>219.03</v>
      </c>
      <c r="AQ1136" s="13">
        <v>21.1</v>
      </c>
      <c r="AR1136" s="13">
        <v>990.85</v>
      </c>
      <c r="AS1136" s="41">
        <v>39</v>
      </c>
      <c r="AT1136" s="41">
        <v>44</v>
      </c>
      <c r="AU1136" s="41">
        <v>27</v>
      </c>
      <c r="AV1136" s="41">
        <v>35</v>
      </c>
      <c r="AW1136" s="41">
        <v>19</v>
      </c>
      <c r="AX1136" s="13">
        <f t="shared" si="895"/>
        <v>2.3616087197860423</v>
      </c>
      <c r="AY1136" s="13">
        <f t="shared" si="896"/>
        <v>2.6643790684765603</v>
      </c>
      <c r="AZ1136" s="13">
        <f t="shared" si="897"/>
        <v>1.6349598829287986</v>
      </c>
      <c r="BA1136" s="13">
        <f t="shared" si="898"/>
        <v>2.1193924408336273</v>
      </c>
      <c r="BB1136" s="13">
        <f t="shared" si="899"/>
        <v>1.1505273250239691</v>
      </c>
      <c r="BC1136" s="13">
        <f t="shared" si="900"/>
        <v>11.549538461538463</v>
      </c>
      <c r="BD1136" s="13">
        <f t="shared" si="901"/>
        <v>0.32461538461538464</v>
      </c>
      <c r="BE1136" s="13">
        <f t="shared" si="902"/>
        <v>3.3696923076923078</v>
      </c>
      <c r="BF1136" s="10">
        <v>39</v>
      </c>
      <c r="BG1136" s="10">
        <v>28</v>
      </c>
      <c r="BH1136" s="10">
        <v>0</v>
      </c>
      <c r="BI1136" s="10">
        <v>67</v>
      </c>
      <c r="BJ1136" s="10">
        <v>35</v>
      </c>
      <c r="BK1136" s="10">
        <v>4</v>
      </c>
      <c r="BL1136" s="10">
        <v>1</v>
      </c>
      <c r="BM1136" s="10">
        <v>40</v>
      </c>
      <c r="BN1136" s="39">
        <v>42.738</v>
      </c>
      <c r="BO1136" s="39">
        <v>86.266000000000005</v>
      </c>
      <c r="BP1136" s="13">
        <v>23.23</v>
      </c>
      <c r="BQ1136" s="13">
        <v>8.2040000000000006</v>
      </c>
      <c r="BR1136" s="13">
        <v>5.8000000000000003E-2</v>
      </c>
      <c r="BS1136" s="13">
        <v>-0.27700000000000002</v>
      </c>
      <c r="BT1136" s="13">
        <v>6.5960000000000001</v>
      </c>
      <c r="BU1136" s="39">
        <v>37.81</v>
      </c>
      <c r="BV1136" s="39">
        <v>76.319000000000003</v>
      </c>
      <c r="BW1136" s="13">
        <v>5.4530000000000003</v>
      </c>
      <c r="BX1136" s="13">
        <v>3.3000000000000002E-2</v>
      </c>
      <c r="BY1136" s="13">
        <v>2.7069999999999999</v>
      </c>
      <c r="BZ1136" s="13">
        <v>-3.2639999999999998</v>
      </c>
      <c r="CA1136" s="39">
        <v>4.9279999999999999</v>
      </c>
      <c r="CB1136" s="39">
        <v>9.9480000000000004</v>
      </c>
      <c r="CC1136" s="16">
        <v>52</v>
      </c>
      <c r="CD1136" s="12">
        <v>2862814</v>
      </c>
      <c r="CE1136" s="73">
        <f t="shared" si="903"/>
        <v>3611549.9692307697</v>
      </c>
      <c r="CF1136" s="13">
        <v>24.6</v>
      </c>
      <c r="CG1136" s="13">
        <v>18.399999999999999</v>
      </c>
      <c r="CH1136" s="13">
        <v>1</v>
      </c>
      <c r="CI1136" s="17">
        <v>2.5</v>
      </c>
      <c r="CJ1136" s="13">
        <f t="shared" si="915"/>
        <v>4.0618044159937607</v>
      </c>
      <c r="CK1136" s="17">
        <v>0.2</v>
      </c>
      <c r="CL1136" s="13">
        <f t="shared" si="916"/>
        <v>0.32494435327950089</v>
      </c>
      <c r="CM1136" s="13">
        <v>2.7</v>
      </c>
      <c r="CN1136" s="10" t="s">
        <v>3437</v>
      </c>
      <c r="CO1136" s="10" t="s">
        <v>2416</v>
      </c>
      <c r="CP1136" s="10" t="s">
        <v>2417</v>
      </c>
      <c r="CQ1136" s="10" t="s">
        <v>2400</v>
      </c>
      <c r="CR1136" s="10">
        <v>70</v>
      </c>
      <c r="CS1136" s="10">
        <v>185</v>
      </c>
      <c r="CT1136" s="10">
        <v>89</v>
      </c>
      <c r="CU1136" s="10" t="s">
        <v>3402</v>
      </c>
      <c r="CV1136" s="10" t="s">
        <v>2382</v>
      </c>
      <c r="CW1136" s="10">
        <v>7</v>
      </c>
      <c r="CX1136" s="10">
        <v>3</v>
      </c>
      <c r="CY1136" s="10">
        <v>1</v>
      </c>
      <c r="CZ1136" s="73"/>
      <c r="DA1136" s="10">
        <v>2</v>
      </c>
    </row>
    <row r="1137" spans="1:105" ht="12.75" customHeight="1" x14ac:dyDescent="0.2">
      <c r="A1137" s="44" t="s">
        <v>2372</v>
      </c>
      <c r="B1137" s="81" t="s">
        <v>969</v>
      </c>
      <c r="C1137" s="43" t="s">
        <v>967</v>
      </c>
      <c r="D1137" s="83" t="s">
        <v>967</v>
      </c>
      <c r="E1137" s="42" t="str">
        <f t="shared" ref="E1137:E1168" si="932">CONCATENATE(RIGHT(F1137,LEN(F1137)-SEARCH(" ",F1137)), ", ", LEFT(F1137, SEARCH(" ", F1137)))</f>
        <v xml:space="preserve">Comrie, Mike </v>
      </c>
      <c r="F1137" s="42" t="s">
        <v>2879</v>
      </c>
      <c r="G1137" s="45" t="s">
        <v>2373</v>
      </c>
      <c r="H1137" s="43">
        <v>76</v>
      </c>
      <c r="I1137" s="64">
        <v>21</v>
      </c>
      <c r="J1137" s="64">
        <v>28</v>
      </c>
      <c r="K1137" s="64">
        <v>49</v>
      </c>
      <c r="L1137" s="43">
        <v>-21</v>
      </c>
      <c r="M1137">
        <v>87</v>
      </c>
      <c r="N1137">
        <v>194</v>
      </c>
      <c r="O1137" s="4">
        <f t="shared" ref="O1137:O1170" si="933">IF(N1137=0,0,I1137/N1137)</f>
        <v>0.10824742268041238</v>
      </c>
      <c r="Q1137">
        <v>3</v>
      </c>
      <c r="R1137">
        <v>0</v>
      </c>
      <c r="S1137">
        <v>564</v>
      </c>
      <c r="T1137">
        <v>663</v>
      </c>
      <c r="U1137" s="4">
        <f t="shared" ref="U1137:U1170" si="934">IF(S1137+T1137=0,0,S1137/(S1137+T1137))</f>
        <v>0.45965770171149145</v>
      </c>
      <c r="V1137">
        <v>28.5</v>
      </c>
      <c r="W1137">
        <v>4</v>
      </c>
      <c r="X1137">
        <v>17</v>
      </c>
      <c r="Y1137">
        <v>0</v>
      </c>
      <c r="Z1137">
        <v>0</v>
      </c>
      <c r="AA1137">
        <v>17</v>
      </c>
      <c r="AB1137">
        <v>11</v>
      </c>
      <c r="AC1137" s="9">
        <f t="shared" si="883"/>
        <v>4.0115890349899708</v>
      </c>
      <c r="AD1137" s="9">
        <f t="shared" si="884"/>
        <v>17.049253398707378</v>
      </c>
      <c r="AE1137" s="9">
        <f t="shared" si="885"/>
        <v>0</v>
      </c>
      <c r="AF1137" s="9">
        <f t="shared" si="886"/>
        <v>0</v>
      </c>
      <c r="AG1137" s="9">
        <f t="shared" si="887"/>
        <v>17.886891714160456</v>
      </c>
      <c r="AH1137" s="9">
        <f t="shared" si="888"/>
        <v>11.573871109162647</v>
      </c>
      <c r="AI1137" s="58">
        <f t="shared" si="889"/>
        <v>2.4725997369574748</v>
      </c>
      <c r="AJ1137" s="58">
        <f t="shared" si="890"/>
        <v>6.017383552484957</v>
      </c>
      <c r="AK1137" s="58">
        <f t="shared" si="891"/>
        <v>0</v>
      </c>
      <c r="AL1137" s="58">
        <f t="shared" si="892"/>
        <v>3.1565103024989041</v>
      </c>
      <c r="AM1137" s="58">
        <f t="shared" si="893"/>
        <v>1.6046356139959883</v>
      </c>
      <c r="AN1137" s="58">
        <f t="shared" si="894"/>
        <v>0</v>
      </c>
      <c r="AO1137" s="56">
        <v>1140.5</v>
      </c>
      <c r="AP1137" s="56">
        <v>299.13333333333333</v>
      </c>
      <c r="AQ1137" s="56">
        <v>18.716666666666665</v>
      </c>
      <c r="AR1137" s="57">
        <f>SUM(AO1137:AQ1137)</f>
        <v>1458.35</v>
      </c>
      <c r="AS1137">
        <v>23</v>
      </c>
      <c r="AT1137">
        <v>47</v>
      </c>
      <c r="AU1137">
        <v>43</v>
      </c>
      <c r="AV1137">
        <v>62</v>
      </c>
      <c r="AW1137">
        <v>47</v>
      </c>
      <c r="AX1137" s="9">
        <f t="shared" si="895"/>
        <v>0.94627489971543188</v>
      </c>
      <c r="AY1137" s="9">
        <f t="shared" si="896"/>
        <v>1.9336921863750129</v>
      </c>
      <c r="AZ1137" s="9">
        <f t="shared" si="897"/>
        <v>1.7691226385984162</v>
      </c>
      <c r="BA1137" s="9">
        <f t="shared" si="898"/>
        <v>2.5508279905372513</v>
      </c>
      <c r="BB1137" s="9">
        <f t="shared" si="899"/>
        <v>1.9336921863750129</v>
      </c>
      <c r="BC1137" s="33">
        <f t="shared" si="900"/>
        <v>15.006578947368421</v>
      </c>
      <c r="BD1137" s="33">
        <f t="shared" si="901"/>
        <v>0.24627192982456139</v>
      </c>
      <c r="BE1137" s="33">
        <f t="shared" si="902"/>
        <v>3.9359649122807014</v>
      </c>
      <c r="BF1137" s="42">
        <f>BI1137-BG1137-BH1137</f>
        <v>47</v>
      </c>
      <c r="BG1137" s="43">
        <v>30</v>
      </c>
      <c r="BH1137" s="43">
        <v>0</v>
      </c>
      <c r="BI1137" s="43">
        <v>77</v>
      </c>
      <c r="BJ1137" s="42">
        <f>BM1137-BK1137-BL1137</f>
        <v>60</v>
      </c>
      <c r="BK1137" s="43">
        <v>8</v>
      </c>
      <c r="BL1137" s="43">
        <v>0</v>
      </c>
      <c r="BM1137" s="43">
        <v>68</v>
      </c>
      <c r="BN1137" s="34">
        <f t="shared" ref="BN1137:BN1172" si="935">BU1137+CA1137</f>
        <v>36.155149577226489</v>
      </c>
      <c r="BO1137" s="34">
        <f t="shared" ref="BO1137:BO1172" si="936">BN1137/AR1137*2000</f>
        <v>49.583638464328168</v>
      </c>
      <c r="BP1137" s="33">
        <v>23.391697657324311</v>
      </c>
      <c r="BQ1137" s="33">
        <v>9.8951928823048441</v>
      </c>
      <c r="BR1137" s="33">
        <v>0.48227893539384442</v>
      </c>
      <c r="BS1137" s="33">
        <v>-0.25640740272555618</v>
      </c>
      <c r="BT1137" s="33">
        <v>0.76656145921812158</v>
      </c>
      <c r="BU1137" s="9">
        <f t="shared" ref="BU1137:BU1172" si="937">SUM(BP1137:BT1137)</f>
        <v>34.279323531515566</v>
      </c>
      <c r="BV1137" s="34">
        <f t="shared" ref="BV1137:BV1172" si="938">BU1137/AR1137*2000</f>
        <v>47.011106430576426</v>
      </c>
      <c r="BW1137" s="33">
        <v>6.3736486888460124</v>
      </c>
      <c r="BX1137" s="33">
        <v>-0.88558969704327806</v>
      </c>
      <c r="BY1137" s="33">
        <v>2.3796955069098593</v>
      </c>
      <c r="BZ1137" s="33">
        <v>-5.9919284530016741</v>
      </c>
      <c r="CA1137" s="9">
        <f t="shared" ref="CA1137:CA1172" si="939">SUM(BW1137:BZ1137)</f>
        <v>1.8758260457109204</v>
      </c>
      <c r="CB1137" s="34">
        <f t="shared" ref="CB1137:CB1172" si="940">CA1137/AR1137*2000</f>
        <v>2.5725320337517337</v>
      </c>
      <c r="CC1137" s="47">
        <v>23.910965000000001</v>
      </c>
      <c r="CD1137">
        <v>838833</v>
      </c>
      <c r="CE1137" s="68">
        <f t="shared" si="903"/>
        <v>905056.65789473685</v>
      </c>
      <c r="CF1137" s="62">
        <v>35.9</v>
      </c>
      <c r="CG1137" s="62">
        <v>26.8</v>
      </c>
      <c r="CH1137" s="62">
        <v>-4.5999999999999996</v>
      </c>
      <c r="CI1137" s="62">
        <v>2.9</v>
      </c>
      <c r="CJ1137" s="63">
        <f t="shared" si="915"/>
        <v>3.2653980407611756</v>
      </c>
      <c r="CK1137" s="62">
        <v>-0.1</v>
      </c>
      <c r="CL1137" s="63">
        <f t="shared" si="916"/>
        <v>-0.11259993244004056</v>
      </c>
      <c r="CM1137" s="62">
        <v>2.5</v>
      </c>
      <c r="CN1137" t="s">
        <v>574</v>
      </c>
      <c r="CO1137" t="s">
        <v>2416</v>
      </c>
      <c r="CP1137" t="s">
        <v>2417</v>
      </c>
      <c r="CQ1137" t="s">
        <v>2400</v>
      </c>
      <c r="CR1137">
        <v>70</v>
      </c>
      <c r="CS1137">
        <v>185</v>
      </c>
      <c r="CT1137">
        <v>89</v>
      </c>
      <c r="CU1137" t="s">
        <v>3402</v>
      </c>
      <c r="CZ1137" s="72">
        <v>3375000</v>
      </c>
      <c r="DA1137">
        <v>0</v>
      </c>
    </row>
    <row r="1138" spans="1:105" ht="12.75" customHeight="1" x14ac:dyDescent="0.2">
      <c r="A1138" s="44" t="s">
        <v>2372</v>
      </c>
      <c r="B1138" s="43"/>
      <c r="C1138" s="43" t="s">
        <v>973</v>
      </c>
      <c r="D1138" s="85" t="s">
        <v>967</v>
      </c>
      <c r="E1138" s="42" t="str">
        <f t="shared" si="932"/>
        <v xml:space="preserve">Iggulden, Mike </v>
      </c>
      <c r="F1138" s="42" t="s">
        <v>193</v>
      </c>
      <c r="G1138" s="45" t="s">
        <v>2377</v>
      </c>
      <c r="H1138" s="43">
        <v>1</v>
      </c>
      <c r="I1138" s="64">
        <v>0</v>
      </c>
      <c r="J1138" s="64">
        <v>0</v>
      </c>
      <c r="K1138" s="64">
        <v>0</v>
      </c>
      <c r="L1138" s="43">
        <v>-1</v>
      </c>
      <c r="M1138">
        <v>0</v>
      </c>
      <c r="N1138">
        <v>1</v>
      </c>
      <c r="O1138" s="4">
        <f t="shared" si="933"/>
        <v>0</v>
      </c>
      <c r="Q1138">
        <v>0</v>
      </c>
      <c r="R1138">
        <v>0</v>
      </c>
      <c r="S1138">
        <v>0</v>
      </c>
      <c r="T1138">
        <v>0</v>
      </c>
      <c r="U1138" s="4">
        <f t="shared" si="934"/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s="9">
        <f t="shared" si="883"/>
        <v>0</v>
      </c>
      <c r="AD1138" s="9">
        <f t="shared" si="884"/>
        <v>0</v>
      </c>
      <c r="AE1138" s="9">
        <f t="shared" si="885"/>
        <v>0</v>
      </c>
      <c r="AF1138" s="9">
        <f t="shared" si="886"/>
        <v>0</v>
      </c>
      <c r="AG1138" s="9">
        <f t="shared" si="887"/>
        <v>0</v>
      </c>
      <c r="AH1138" s="9">
        <f t="shared" si="888"/>
        <v>0</v>
      </c>
      <c r="AI1138" s="58">
        <f t="shared" si="889"/>
        <v>0</v>
      </c>
      <c r="AJ1138" s="58">
        <f t="shared" si="890"/>
        <v>0</v>
      </c>
      <c r="AK1138" s="58">
        <f t="shared" si="891"/>
        <v>0</v>
      </c>
      <c r="AL1138" s="58">
        <f t="shared" si="892"/>
        <v>10.19830028328612</v>
      </c>
      <c r="AM1138" s="58">
        <f t="shared" si="893"/>
        <v>0</v>
      </c>
      <c r="AN1138" s="58">
        <f t="shared" si="894"/>
        <v>0</v>
      </c>
      <c r="AO1138" s="56">
        <v>5.8833333333333329</v>
      </c>
      <c r="AP1138" s="56">
        <v>0.78333333333333344</v>
      </c>
      <c r="AQ1138" s="56">
        <v>0</v>
      </c>
      <c r="AR1138" s="57">
        <f>SUM(AO1138:AQ1138)</f>
        <v>6.6666666666666661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 s="9">
        <f t="shared" si="895"/>
        <v>0</v>
      </c>
      <c r="AY1138" s="9">
        <f t="shared" si="896"/>
        <v>0</v>
      </c>
      <c r="AZ1138" s="9">
        <f t="shared" si="897"/>
        <v>0</v>
      </c>
      <c r="BA1138" s="9">
        <f t="shared" si="898"/>
        <v>0</v>
      </c>
      <c r="BB1138" s="9">
        <f t="shared" si="899"/>
        <v>0</v>
      </c>
      <c r="BC1138" s="33">
        <f t="shared" si="900"/>
        <v>5.8833333333333329</v>
      </c>
      <c r="BD1138" s="33">
        <f t="shared" si="901"/>
        <v>0</v>
      </c>
      <c r="BE1138" s="33">
        <f t="shared" si="902"/>
        <v>0.78333333333333344</v>
      </c>
      <c r="BF1138" s="42">
        <f>BI1138-BG1138-BH1138</f>
        <v>0</v>
      </c>
      <c r="BG1138" s="43">
        <v>0</v>
      </c>
      <c r="BH1138" s="43">
        <v>0</v>
      </c>
      <c r="BI1138" s="43">
        <v>0</v>
      </c>
      <c r="BJ1138" s="42">
        <f>BM1138-BK1138-BL1138</f>
        <v>1</v>
      </c>
      <c r="BK1138" s="43">
        <v>0</v>
      </c>
      <c r="BL1138" s="43">
        <v>0</v>
      </c>
      <c r="BM1138" s="43">
        <v>1</v>
      </c>
      <c r="BN1138" s="34">
        <f t="shared" si="935"/>
        <v>-0.42728300395797664</v>
      </c>
      <c r="BO1138" s="34">
        <f t="shared" si="936"/>
        <v>-128.184901187393</v>
      </c>
      <c r="BP1138" s="33">
        <v>-0.15249163784929023</v>
      </c>
      <c r="BQ1138" s="33">
        <v>-4.3876576434454459E-2</v>
      </c>
      <c r="BR1138" s="33">
        <v>-5.2544352560994032E-2</v>
      </c>
      <c r="BS1138" s="33">
        <v>0</v>
      </c>
      <c r="BT1138" s="33">
        <v>0</v>
      </c>
      <c r="BU1138" s="9">
        <f t="shared" si="937"/>
        <v>-0.24891256684473873</v>
      </c>
      <c r="BV1138" s="34">
        <f t="shared" si="938"/>
        <v>-74.673770053421634</v>
      </c>
      <c r="BW1138" s="33">
        <v>-0.27915440558583227</v>
      </c>
      <c r="BX1138" s="33">
        <v>3.6005469224533754E-3</v>
      </c>
      <c r="BY1138" s="33">
        <v>0</v>
      </c>
      <c r="BZ1138" s="33">
        <v>9.718342155014098E-2</v>
      </c>
      <c r="CA1138" s="9">
        <f t="shared" si="939"/>
        <v>-0.17837043711323791</v>
      </c>
      <c r="CB1138" s="34">
        <f t="shared" si="940"/>
        <v>-53.511131133971382</v>
      </c>
      <c r="CE1138" s="68">
        <f t="shared" si="903"/>
        <v>165000</v>
      </c>
      <c r="CF1138" s="62">
        <v>0.3</v>
      </c>
      <c r="CG1138" s="62">
        <v>0.3</v>
      </c>
      <c r="CH1138" s="62">
        <v>-1</v>
      </c>
      <c r="CI1138" s="62">
        <v>-0.1</v>
      </c>
      <c r="CJ1138" s="63">
        <f t="shared" si="915"/>
        <v>-26.845637583892621</v>
      </c>
      <c r="CK1138" s="62">
        <v>-0.1</v>
      </c>
      <c r="CL1138" s="63">
        <f t="shared" si="916"/>
        <v>-26.845637583892621</v>
      </c>
      <c r="CM1138" s="62">
        <v>-0.3</v>
      </c>
      <c r="CN1138" t="s">
        <v>578</v>
      </c>
      <c r="CO1138" t="s">
        <v>3531</v>
      </c>
      <c r="CP1138" t="s">
        <v>2427</v>
      </c>
      <c r="CQ1138" t="s">
        <v>2400</v>
      </c>
      <c r="CR1138">
        <v>75</v>
      </c>
      <c r="CS1138">
        <v>215</v>
      </c>
      <c r="CT1138">
        <v>46</v>
      </c>
      <c r="CU1138" t="s">
        <v>3401</v>
      </c>
      <c r="CV1138" t="s">
        <v>3090</v>
      </c>
      <c r="CZ1138" s="72">
        <v>495000</v>
      </c>
      <c r="DA1138">
        <v>0</v>
      </c>
    </row>
    <row r="1139" spans="1:105" ht="12.75" customHeight="1" x14ac:dyDescent="0.2">
      <c r="A1139" s="38" t="s">
        <v>2452</v>
      </c>
      <c r="B1139" t="s">
        <v>967</v>
      </c>
      <c r="C1139" t="s">
        <v>967</v>
      </c>
      <c r="D1139" s="82" t="s">
        <v>967</v>
      </c>
      <c r="E1139" t="str">
        <f t="shared" si="932"/>
        <v xml:space="preserve">Sillinger, Mike </v>
      </c>
      <c r="F1139" t="s">
        <v>870</v>
      </c>
      <c r="G1139" t="s">
        <v>1537</v>
      </c>
      <c r="H1139">
        <v>82</v>
      </c>
      <c r="I1139">
        <v>26</v>
      </c>
      <c r="J1139">
        <v>33</v>
      </c>
      <c r="K1139">
        <f>I1139+J1139</f>
        <v>59</v>
      </c>
      <c r="L1139">
        <v>5</v>
      </c>
      <c r="M1139">
        <v>46</v>
      </c>
      <c r="N1139">
        <v>152</v>
      </c>
      <c r="O1139" s="4">
        <f t="shared" si="933"/>
        <v>0.17105263157894737</v>
      </c>
      <c r="P1139">
        <v>2027</v>
      </c>
      <c r="Q1139">
        <v>3</v>
      </c>
      <c r="R1139">
        <v>0</v>
      </c>
      <c r="S1139">
        <v>1004</v>
      </c>
      <c r="T1139">
        <v>704</v>
      </c>
      <c r="U1139" s="4">
        <f t="shared" si="934"/>
        <v>0.58782201405152223</v>
      </c>
      <c r="V1139" s="40">
        <v>35.1</v>
      </c>
      <c r="W1139">
        <v>11</v>
      </c>
      <c r="X1139">
        <v>12</v>
      </c>
      <c r="Y1139">
        <v>2</v>
      </c>
      <c r="Z1139">
        <v>1</v>
      </c>
      <c r="AA1139">
        <f>I1139-W1139-Y1139</f>
        <v>13</v>
      </c>
      <c r="AB1139">
        <f>J1139-X1139-Z1139</f>
        <v>20</v>
      </c>
      <c r="AC1139" s="9">
        <f t="shared" si="883"/>
        <v>12.127151344398849</v>
      </c>
      <c r="AD1139" s="9">
        <f t="shared" si="884"/>
        <v>13.229619648435106</v>
      </c>
      <c r="AE1139" s="9">
        <f t="shared" si="885"/>
        <v>2.101085560873118</v>
      </c>
      <c r="AF1139" s="9">
        <f t="shared" si="886"/>
        <v>1.050542780436559</v>
      </c>
      <c r="AG1139" s="9">
        <f t="shared" si="887"/>
        <v>15.205913410770854</v>
      </c>
      <c r="AH1139" s="9">
        <f t="shared" si="888"/>
        <v>23.393712939647468</v>
      </c>
      <c r="AI1139" s="6">
        <f t="shared" si="889"/>
        <v>2.3393712939647466</v>
      </c>
      <c r="AJ1139" s="6">
        <f t="shared" si="890"/>
        <v>6.8353034850248058</v>
      </c>
      <c r="AK1139" s="6">
        <f t="shared" si="891"/>
        <v>0.42021711217462354</v>
      </c>
      <c r="AL1139" s="6">
        <f t="shared" si="892"/>
        <v>1.929981317520916</v>
      </c>
      <c r="AM1139" s="6">
        <f t="shared" si="893"/>
        <v>0.8819746432290072</v>
      </c>
      <c r="AN1139" s="6">
        <f t="shared" si="894"/>
        <v>7.9841251313178478</v>
      </c>
      <c r="AO1139" s="32">
        <v>1025.9166666666667</v>
      </c>
      <c r="AP1139" s="32">
        <v>272.11666666666667</v>
      </c>
      <c r="AQ1139" s="32">
        <v>285.56666666666666</v>
      </c>
      <c r="AR1139" s="32">
        <v>1583.6</v>
      </c>
      <c r="AS1139" s="40">
        <v>48</v>
      </c>
      <c r="AT1139" s="40">
        <v>48</v>
      </c>
      <c r="AU1139" s="40">
        <v>74</v>
      </c>
      <c r="AV1139" s="40">
        <v>52</v>
      </c>
      <c r="AW1139" s="40">
        <v>50</v>
      </c>
      <c r="AX1139" s="9">
        <f t="shared" si="895"/>
        <v>1.8186410709775198</v>
      </c>
      <c r="AY1139" s="9">
        <f t="shared" si="896"/>
        <v>1.8186410709775198</v>
      </c>
      <c r="AZ1139" s="9">
        <f t="shared" si="897"/>
        <v>2.8037383177570097</v>
      </c>
      <c r="BA1139" s="9">
        <f t="shared" si="898"/>
        <v>1.9701944935589797</v>
      </c>
      <c r="BB1139" s="9">
        <f t="shared" si="899"/>
        <v>1.8944177822682498</v>
      </c>
      <c r="BC1139" s="9">
        <f t="shared" si="900"/>
        <v>12.511178861788618</v>
      </c>
      <c r="BD1139" s="9">
        <f t="shared" si="901"/>
        <v>3.4825203252032519</v>
      </c>
      <c r="BE1139" s="9">
        <f t="shared" si="902"/>
        <v>3.3184959349593495</v>
      </c>
      <c r="BF1139" s="3">
        <v>40</v>
      </c>
      <c r="BG1139" s="3">
        <v>31</v>
      </c>
      <c r="BH1139" s="3">
        <v>2</v>
      </c>
      <c r="BI1139" s="3">
        <v>73</v>
      </c>
      <c r="BJ1139" s="3">
        <v>33</v>
      </c>
      <c r="BK1139" s="3">
        <v>4</v>
      </c>
      <c r="BL1139" s="3">
        <v>38</v>
      </c>
      <c r="BM1139" s="3">
        <v>75</v>
      </c>
      <c r="BN1139" s="34">
        <f t="shared" si="935"/>
        <v>50.91952401500069</v>
      </c>
      <c r="BO1139" s="34">
        <f t="shared" si="936"/>
        <v>64.308567839101656</v>
      </c>
      <c r="BP1139" s="34">
        <v>20.491786631689859</v>
      </c>
      <c r="BQ1139" s="34">
        <v>16.477395180355213</v>
      </c>
      <c r="BR1139" s="34">
        <v>-1.1714690755376913</v>
      </c>
      <c r="BS1139" s="34">
        <v>2.2239357195093938</v>
      </c>
      <c r="BT1139" s="34">
        <v>-1.0267405145158455</v>
      </c>
      <c r="BU1139" s="34">
        <f t="shared" si="937"/>
        <v>36.994907941500927</v>
      </c>
      <c r="BV1139" s="34">
        <f t="shared" si="938"/>
        <v>46.722540971837489</v>
      </c>
      <c r="BW1139" s="34">
        <v>7.739576399750943</v>
      </c>
      <c r="BX1139" s="34">
        <v>0.13433057494357045</v>
      </c>
      <c r="BY1139" s="34">
        <v>3.7515005815816069</v>
      </c>
      <c r="BZ1139" s="34">
        <v>2.2992085172236405</v>
      </c>
      <c r="CA1139" s="34">
        <f t="shared" si="939"/>
        <v>13.924616073499759</v>
      </c>
      <c r="CB1139" s="34">
        <f t="shared" si="940"/>
        <v>17.586026867264156</v>
      </c>
      <c r="CC1139" s="15">
        <v>59</v>
      </c>
      <c r="CD1139" s="7">
        <v>5253634</v>
      </c>
      <c r="CE1139" s="68">
        <f t="shared" si="903"/>
        <v>5253634</v>
      </c>
      <c r="CF1139" s="9">
        <v>29.7</v>
      </c>
      <c r="CG1139" s="9">
        <v>31.9</v>
      </c>
      <c r="CH1139" s="9">
        <v>1.1000000000000001</v>
      </c>
      <c r="CI1139" s="9">
        <v>8.4</v>
      </c>
      <c r="CJ1139" s="9">
        <f t="shared" si="915"/>
        <v>7.8457622765164183</v>
      </c>
      <c r="CK1139" s="9">
        <v>1.1000000000000001</v>
      </c>
      <c r="CL1139" s="9">
        <f t="shared" si="916"/>
        <v>1.0274212504961977</v>
      </c>
      <c r="CM1139" s="9">
        <v>9.5</v>
      </c>
      <c r="CN1139" t="s">
        <v>3175</v>
      </c>
      <c r="CO1139" t="s">
        <v>3176</v>
      </c>
      <c r="CP1139" t="s">
        <v>3102</v>
      </c>
      <c r="CQ1139" t="s">
        <v>2400</v>
      </c>
      <c r="CR1139">
        <v>71</v>
      </c>
      <c r="CS1139">
        <v>198</v>
      </c>
      <c r="CT1139">
        <v>18</v>
      </c>
      <c r="CU1139" t="s">
        <v>3401</v>
      </c>
      <c r="CV1139" t="s">
        <v>2382</v>
      </c>
      <c r="CW1139">
        <v>2</v>
      </c>
      <c r="CX1139">
        <v>0</v>
      </c>
      <c r="CY1139">
        <v>0</v>
      </c>
      <c r="CZ1139" s="70"/>
      <c r="DA1139">
        <v>0</v>
      </c>
    </row>
    <row r="1140" spans="1:105" ht="12.75" customHeight="1" x14ac:dyDescent="0.2">
      <c r="A1140" s="44" t="s">
        <v>2372</v>
      </c>
      <c r="B1140" s="43" t="s">
        <v>967</v>
      </c>
      <c r="C1140" s="43" t="s">
        <v>967</v>
      </c>
      <c r="D1140" s="82" t="s">
        <v>967</v>
      </c>
      <c r="E1140" s="42" t="str">
        <f t="shared" si="932"/>
        <v xml:space="preserve">Sillinger, Mike </v>
      </c>
      <c r="F1140" s="42" t="s">
        <v>870</v>
      </c>
      <c r="G1140" s="45" t="s">
        <v>2373</v>
      </c>
      <c r="H1140" s="43">
        <v>52</v>
      </c>
      <c r="I1140" s="64">
        <v>14</v>
      </c>
      <c r="J1140" s="64">
        <v>12</v>
      </c>
      <c r="K1140" s="64">
        <v>26</v>
      </c>
      <c r="L1140" s="43">
        <v>-10</v>
      </c>
      <c r="M1140">
        <v>28</v>
      </c>
      <c r="N1140">
        <v>94</v>
      </c>
      <c r="O1140" s="4">
        <f t="shared" si="933"/>
        <v>0.14893617021276595</v>
      </c>
      <c r="Q1140">
        <v>2</v>
      </c>
      <c r="R1140">
        <v>0</v>
      </c>
      <c r="S1140">
        <v>578</v>
      </c>
      <c r="T1140">
        <v>449</v>
      </c>
      <c r="U1140" s="4">
        <f t="shared" si="934"/>
        <v>0.56280428432327168</v>
      </c>
      <c r="V1140">
        <v>34.6</v>
      </c>
      <c r="W1140">
        <v>3</v>
      </c>
      <c r="X1140">
        <v>3</v>
      </c>
      <c r="Y1140">
        <v>2</v>
      </c>
      <c r="Z1140">
        <v>0</v>
      </c>
      <c r="AA1140">
        <v>9</v>
      </c>
      <c r="AB1140">
        <v>9</v>
      </c>
      <c r="AC1140" s="9">
        <f t="shared" si="883"/>
        <v>6.7474696988629264</v>
      </c>
      <c r="AD1140" s="9">
        <f t="shared" si="884"/>
        <v>6.7474696988629264</v>
      </c>
      <c r="AE1140" s="9">
        <f t="shared" si="885"/>
        <v>3.6378334680679059</v>
      </c>
      <c r="AF1140" s="9">
        <f t="shared" si="886"/>
        <v>0</v>
      </c>
      <c r="AG1140" s="9">
        <f t="shared" si="887"/>
        <v>16.137065444765415</v>
      </c>
      <c r="AH1140" s="9">
        <f t="shared" si="888"/>
        <v>16.137065444765415</v>
      </c>
      <c r="AI1140" s="58">
        <f t="shared" si="889"/>
        <v>2.0619583623866919</v>
      </c>
      <c r="AJ1140" s="58">
        <f t="shared" si="890"/>
        <v>4.0484818193177556</v>
      </c>
      <c r="AK1140" s="58">
        <f t="shared" si="891"/>
        <v>0.72756669361358117</v>
      </c>
      <c r="AL1140" s="58">
        <f t="shared" si="892"/>
        <v>3.0481123617890229</v>
      </c>
      <c r="AM1140" s="58">
        <f t="shared" si="893"/>
        <v>0.44983131325752845</v>
      </c>
      <c r="AN1140" s="58">
        <f t="shared" si="894"/>
        <v>5.4567502021018592</v>
      </c>
      <c r="AO1140" s="56">
        <v>669.26666666666665</v>
      </c>
      <c r="AP1140" s="56">
        <v>133.38333333333333</v>
      </c>
      <c r="AQ1140" s="56">
        <v>164.93333333333334</v>
      </c>
      <c r="AR1140" s="57">
        <f>SUM(AO1140:AQ1140)</f>
        <v>967.58333333333326</v>
      </c>
      <c r="AS1140">
        <v>25</v>
      </c>
      <c r="AT1140">
        <v>28</v>
      </c>
      <c r="AU1140">
        <v>37</v>
      </c>
      <c r="AV1140">
        <v>32</v>
      </c>
      <c r="AW1140">
        <v>30</v>
      </c>
      <c r="AX1140" s="9">
        <f t="shared" si="895"/>
        <v>1.5502540694169324</v>
      </c>
      <c r="AY1140" s="9">
        <f t="shared" si="896"/>
        <v>1.7362845577469641</v>
      </c>
      <c r="AZ1140" s="9">
        <f t="shared" si="897"/>
        <v>2.29437602273706</v>
      </c>
      <c r="BA1140" s="9">
        <f t="shared" si="898"/>
        <v>1.9843252088536731</v>
      </c>
      <c r="BB1140" s="9">
        <f t="shared" si="899"/>
        <v>1.8603048833003188</v>
      </c>
      <c r="BC1140" s="33">
        <f t="shared" si="900"/>
        <v>12.87051282051282</v>
      </c>
      <c r="BD1140" s="33">
        <f t="shared" si="901"/>
        <v>3.1717948717948721</v>
      </c>
      <c r="BE1140" s="33">
        <f t="shared" si="902"/>
        <v>2.5650641025641026</v>
      </c>
      <c r="BF1140" s="42">
        <f>BI1140-BG1140-BH1140</f>
        <v>23</v>
      </c>
      <c r="BG1140" s="43">
        <v>9</v>
      </c>
      <c r="BH1140" s="43">
        <v>2</v>
      </c>
      <c r="BI1140" s="43">
        <v>34</v>
      </c>
      <c r="BJ1140" s="42">
        <f>BM1140-BK1140-BL1140</f>
        <v>34</v>
      </c>
      <c r="BK1140" s="43">
        <v>1</v>
      </c>
      <c r="BL1140" s="43">
        <v>15</v>
      </c>
      <c r="BM1140" s="43">
        <v>50</v>
      </c>
      <c r="BN1140" s="34">
        <f t="shared" si="935"/>
        <v>39.470098767973887</v>
      </c>
      <c r="BO1140" s="34">
        <f t="shared" si="936"/>
        <v>81.584908313786357</v>
      </c>
      <c r="BP1140" s="33">
        <v>15.14215555997405</v>
      </c>
      <c r="BQ1140" s="33">
        <v>2.4183015287074121</v>
      </c>
      <c r="BR1140" s="33">
        <v>-1.7695303843322616</v>
      </c>
      <c r="BS1140" s="33">
        <v>3.5905387191908638</v>
      </c>
      <c r="BT1140" s="33">
        <v>5.586986400951373</v>
      </c>
      <c r="BU1140" s="9">
        <f t="shared" si="937"/>
        <v>24.968451824491439</v>
      </c>
      <c r="BV1140" s="34">
        <f t="shared" si="938"/>
        <v>51.609925397277976</v>
      </c>
      <c r="BW1140" s="33">
        <v>4.3269005187364717</v>
      </c>
      <c r="BX1140" s="33">
        <v>0.11170716296031394</v>
      </c>
      <c r="BY1140" s="33">
        <v>8.6492786999488036</v>
      </c>
      <c r="BZ1140" s="33">
        <v>1.4137605618368574</v>
      </c>
      <c r="CA1140" s="9">
        <f t="shared" si="939"/>
        <v>14.501646943482447</v>
      </c>
      <c r="CB1140" s="34">
        <f t="shared" si="940"/>
        <v>29.974982916508377</v>
      </c>
      <c r="CC1140" s="47">
        <v>39.973717000000001</v>
      </c>
      <c r="CD1140">
        <v>1565110</v>
      </c>
      <c r="CE1140" s="68">
        <f t="shared" si="903"/>
        <v>2468058.076923077</v>
      </c>
      <c r="CF1140" s="62">
        <v>18.7</v>
      </c>
      <c r="CG1140" s="62">
        <v>19.7</v>
      </c>
      <c r="CH1140" s="62">
        <v>-5.0999999999999996</v>
      </c>
      <c r="CI1140" s="62">
        <v>2.1</v>
      </c>
      <c r="CJ1140" s="63">
        <f t="shared" si="915"/>
        <v>3.3177976143455248</v>
      </c>
      <c r="CK1140" s="62">
        <v>0.4</v>
      </c>
      <c r="CL1140" s="63">
        <f t="shared" si="916"/>
        <v>0.63196145035152851</v>
      </c>
      <c r="CM1140" s="62">
        <v>3.3</v>
      </c>
      <c r="CN1140" t="s">
        <v>588</v>
      </c>
      <c r="CO1140" t="s">
        <v>3176</v>
      </c>
      <c r="CP1140" t="s">
        <v>3102</v>
      </c>
      <c r="CQ1140" t="s">
        <v>2400</v>
      </c>
      <c r="CR1140">
        <v>71</v>
      </c>
      <c r="CS1140">
        <v>198</v>
      </c>
      <c r="CT1140">
        <v>18</v>
      </c>
      <c r="CU1140" t="s">
        <v>3401</v>
      </c>
      <c r="CZ1140" s="72">
        <v>2200000</v>
      </c>
      <c r="DA1140">
        <v>0</v>
      </c>
    </row>
    <row r="1141" spans="1:105" ht="12.75" customHeight="1" x14ac:dyDescent="0.2">
      <c r="A1141" s="38" t="s">
        <v>2452</v>
      </c>
      <c r="B1141" t="s">
        <v>967</v>
      </c>
      <c r="C1141" t="s">
        <v>967</v>
      </c>
      <c r="D1141" s="82" t="s">
        <v>967</v>
      </c>
      <c r="E1141" t="str">
        <f t="shared" si="932"/>
        <v xml:space="preserve">Martinek, Radek </v>
      </c>
      <c r="F1141" t="s">
        <v>328</v>
      </c>
      <c r="G1141" t="s">
        <v>1524</v>
      </c>
      <c r="H1141">
        <v>43</v>
      </c>
      <c r="I1141">
        <v>2</v>
      </c>
      <c r="J1141">
        <v>15</v>
      </c>
      <c r="K1141">
        <f>I1141+J1141</f>
        <v>17</v>
      </c>
      <c r="L1141">
        <v>19</v>
      </c>
      <c r="M1141">
        <v>40</v>
      </c>
      <c r="N1141">
        <v>44</v>
      </c>
      <c r="O1141" s="4">
        <f t="shared" si="933"/>
        <v>4.5454545454545456E-2</v>
      </c>
      <c r="P1141">
        <v>1080</v>
      </c>
      <c r="Q1141">
        <v>0</v>
      </c>
      <c r="R1141">
        <v>0</v>
      </c>
      <c r="S1141">
        <v>1</v>
      </c>
      <c r="T1141">
        <v>0</v>
      </c>
      <c r="U1141" s="4">
        <f t="shared" si="934"/>
        <v>1</v>
      </c>
      <c r="V1141" s="40">
        <v>0</v>
      </c>
      <c r="W1141">
        <v>0</v>
      </c>
      <c r="X1141">
        <v>4</v>
      </c>
      <c r="Y1141">
        <v>0</v>
      </c>
      <c r="Z1141">
        <v>2</v>
      </c>
      <c r="AA1141">
        <f>I1141-W1141-Y1141</f>
        <v>2</v>
      </c>
      <c r="AB1141">
        <f>J1141-X1141-Z1141</f>
        <v>9</v>
      </c>
      <c r="AC1141" s="9">
        <f t="shared" si="883"/>
        <v>0</v>
      </c>
      <c r="AD1141" s="9">
        <f t="shared" si="884"/>
        <v>16.58222017503455</v>
      </c>
      <c r="AE1141" s="9">
        <f t="shared" si="885"/>
        <v>0</v>
      </c>
      <c r="AF1141" s="9">
        <f t="shared" si="886"/>
        <v>6.5359477124183014</v>
      </c>
      <c r="AG1141" s="9">
        <f t="shared" si="887"/>
        <v>3.4713851791138324</v>
      </c>
      <c r="AH1141" s="9">
        <f t="shared" si="888"/>
        <v>15.621233306012247</v>
      </c>
      <c r="AI1141" s="6">
        <f t="shared" si="889"/>
        <v>3.2110312906802951</v>
      </c>
      <c r="AJ1141" s="6">
        <f t="shared" si="890"/>
        <v>3.3164440350069095</v>
      </c>
      <c r="AK1141" s="6">
        <f t="shared" si="891"/>
        <v>1.3071895424836601</v>
      </c>
      <c r="AL1141" s="6">
        <f t="shared" si="892"/>
        <v>1.7356925895569162</v>
      </c>
      <c r="AM1141" s="6">
        <f t="shared" si="893"/>
        <v>0.82911100875172739</v>
      </c>
      <c r="AN1141" s="6">
        <f t="shared" si="894"/>
        <v>7.8431372549019613</v>
      </c>
      <c r="AO1141" s="32">
        <v>691.36666666666667</v>
      </c>
      <c r="AP1141" s="32">
        <v>72.36666666666666</v>
      </c>
      <c r="AQ1141" s="32">
        <v>91.8</v>
      </c>
      <c r="AR1141" s="32">
        <v>855.5333333333333</v>
      </c>
      <c r="AS1141" s="40">
        <v>67</v>
      </c>
      <c r="AT1141" s="40">
        <v>53</v>
      </c>
      <c r="AU1141" s="40">
        <v>31</v>
      </c>
      <c r="AV1141" s="40">
        <v>25</v>
      </c>
      <c r="AW1141" s="40">
        <v>41</v>
      </c>
      <c r="AX1141" s="9">
        <f t="shared" si="895"/>
        <v>4.6988233460609372</v>
      </c>
      <c r="AY1141" s="9">
        <f t="shared" si="896"/>
        <v>3.7169796618093978</v>
      </c>
      <c r="AZ1141" s="9">
        <f t="shared" si="897"/>
        <v>2.1740824436998367</v>
      </c>
      <c r="BA1141" s="9">
        <f t="shared" si="898"/>
        <v>1.7532922933063197</v>
      </c>
      <c r="BB1141" s="9">
        <f t="shared" si="899"/>
        <v>2.8753993610223647</v>
      </c>
      <c r="BC1141" s="9">
        <f t="shared" si="900"/>
        <v>16.078294573643412</v>
      </c>
      <c r="BD1141" s="9">
        <f t="shared" si="901"/>
        <v>2.1348837209302327</v>
      </c>
      <c r="BE1141" s="9">
        <f t="shared" si="902"/>
        <v>1.6829457364341083</v>
      </c>
      <c r="BF1141" s="3">
        <v>37</v>
      </c>
      <c r="BG1141" s="3">
        <v>4</v>
      </c>
      <c r="BH1141" s="3">
        <v>2</v>
      </c>
      <c r="BI1141" s="3">
        <v>43</v>
      </c>
      <c r="BJ1141" s="3">
        <v>20</v>
      </c>
      <c r="BK1141" s="3">
        <v>1</v>
      </c>
      <c r="BL1141" s="3">
        <v>12</v>
      </c>
      <c r="BM1141" s="3">
        <v>33</v>
      </c>
      <c r="BN1141" s="34">
        <f t="shared" si="935"/>
        <v>21.06465043961019</v>
      </c>
      <c r="BO1141" s="34">
        <f t="shared" si="936"/>
        <v>49.24331903594684</v>
      </c>
      <c r="BP1141" s="34">
        <v>5.4799729571424844</v>
      </c>
      <c r="BQ1141" s="34">
        <v>0.65177384678429173</v>
      </c>
      <c r="BR1141" s="34">
        <v>-0.63288131036352602</v>
      </c>
      <c r="BS1141" s="34">
        <v>1.5523703978681767</v>
      </c>
      <c r="BT1141" s="34">
        <v>0</v>
      </c>
      <c r="BU1141" s="34">
        <f t="shared" si="937"/>
        <v>7.0512358914314266</v>
      </c>
      <c r="BV1141" s="34">
        <f t="shared" si="938"/>
        <v>16.483836728975518</v>
      </c>
      <c r="BW1141" s="34">
        <v>14.035272177181913</v>
      </c>
      <c r="BX1141" s="34">
        <v>0.6479095694463084</v>
      </c>
      <c r="BY1141" s="34">
        <v>1.5472092332800558</v>
      </c>
      <c r="BZ1141" s="34">
        <v>-2.2169764317295177</v>
      </c>
      <c r="CA1141" s="34">
        <f t="shared" si="939"/>
        <v>14.013414548178762</v>
      </c>
      <c r="CB1141" s="34">
        <f t="shared" si="940"/>
        <v>32.759482306971314</v>
      </c>
      <c r="CC1141" s="15">
        <v>69</v>
      </c>
      <c r="CD1141" s="7">
        <v>1935703</v>
      </c>
      <c r="CE1141" s="68">
        <f t="shared" si="903"/>
        <v>3691340.6046511629</v>
      </c>
      <c r="CF1141" s="9">
        <v>15.5</v>
      </c>
      <c r="CG1141" s="9">
        <v>18.899999999999999</v>
      </c>
      <c r="CH1141" s="9">
        <v>14.3</v>
      </c>
      <c r="CI1141" s="9">
        <v>2.1</v>
      </c>
      <c r="CJ1141" s="9">
        <f t="shared" si="915"/>
        <v>4.1188584877905265</v>
      </c>
      <c r="CK1141" s="9">
        <v>4.7</v>
      </c>
      <c r="CL1141" s="9">
        <f t="shared" si="916"/>
        <v>9.2183975679121311</v>
      </c>
      <c r="CM1141" s="9">
        <v>6.8</v>
      </c>
      <c r="CN1141" t="s">
        <v>1222</v>
      </c>
      <c r="CO1141" t="s">
        <v>1223</v>
      </c>
      <c r="CQ1141" t="s">
        <v>3079</v>
      </c>
      <c r="CR1141">
        <v>71</v>
      </c>
      <c r="CS1141">
        <v>200</v>
      </c>
      <c r="CU1141" t="s">
        <v>3401</v>
      </c>
      <c r="CV1141" t="s">
        <v>2382</v>
      </c>
      <c r="CW1141">
        <v>0</v>
      </c>
      <c r="CX1141">
        <v>0</v>
      </c>
      <c r="CY1141">
        <v>0</v>
      </c>
      <c r="CZ1141" s="70"/>
      <c r="DA1141">
        <v>0</v>
      </c>
    </row>
    <row r="1142" spans="1:105" ht="12.75" customHeight="1" x14ac:dyDescent="0.2">
      <c r="A1142" s="44" t="s">
        <v>2372</v>
      </c>
      <c r="B1142" s="43" t="s">
        <v>967</v>
      </c>
      <c r="C1142" s="43" t="s">
        <v>967</v>
      </c>
      <c r="D1142" s="82" t="s">
        <v>967</v>
      </c>
      <c r="E1142" s="42" t="str">
        <f t="shared" si="932"/>
        <v xml:space="preserve">Martinek, Radek </v>
      </c>
      <c r="F1142" s="42" t="s">
        <v>328</v>
      </c>
      <c r="G1142" s="45" t="s">
        <v>2374</v>
      </c>
      <c r="H1142" s="43">
        <v>69</v>
      </c>
      <c r="I1142" s="64">
        <v>0</v>
      </c>
      <c r="J1142" s="64">
        <v>15</v>
      </c>
      <c r="K1142" s="64">
        <v>15</v>
      </c>
      <c r="L1142" s="43">
        <v>-9</v>
      </c>
      <c r="M1142">
        <v>40</v>
      </c>
      <c r="N1142">
        <v>98</v>
      </c>
      <c r="O1142" s="4">
        <f t="shared" si="933"/>
        <v>0</v>
      </c>
      <c r="Q1142">
        <v>0</v>
      </c>
      <c r="R1142">
        <v>0</v>
      </c>
      <c r="S1142">
        <v>0</v>
      </c>
      <c r="T1142">
        <v>0</v>
      </c>
      <c r="U1142" s="4">
        <f t="shared" si="934"/>
        <v>0</v>
      </c>
      <c r="V1142">
        <v>0</v>
      </c>
      <c r="W1142">
        <v>0</v>
      </c>
      <c r="X1142">
        <v>0</v>
      </c>
      <c r="Y1142">
        <v>0</v>
      </c>
      <c r="Z1142">
        <v>4</v>
      </c>
      <c r="AA1142">
        <v>0</v>
      </c>
      <c r="AB1142">
        <v>11</v>
      </c>
      <c r="AC1142" s="9">
        <f t="shared" si="883"/>
        <v>0</v>
      </c>
      <c r="AD1142" s="9">
        <f t="shared" si="884"/>
        <v>0</v>
      </c>
      <c r="AE1142" s="9">
        <f t="shared" si="885"/>
        <v>0</v>
      </c>
      <c r="AF1142" s="9">
        <f t="shared" si="886"/>
        <v>3.8666022232962782</v>
      </c>
      <c r="AG1142" s="9">
        <f t="shared" si="887"/>
        <v>0</v>
      </c>
      <c r="AH1142" s="9">
        <f t="shared" si="888"/>
        <v>10.792543333696718</v>
      </c>
      <c r="AI1142" s="58">
        <f t="shared" si="889"/>
        <v>1.6679385152076747</v>
      </c>
      <c r="AJ1142" s="58">
        <f t="shared" si="890"/>
        <v>0</v>
      </c>
      <c r="AK1142" s="58">
        <f t="shared" si="891"/>
        <v>1.1599806669888835</v>
      </c>
      <c r="AL1142" s="58">
        <f t="shared" si="892"/>
        <v>2.4037937425051785</v>
      </c>
      <c r="AM1142" s="58">
        <f t="shared" si="893"/>
        <v>0</v>
      </c>
      <c r="AN1142" s="58">
        <f t="shared" si="894"/>
        <v>6.9598840019333004</v>
      </c>
      <c r="AO1142" s="56">
        <v>1223.0666666666666</v>
      </c>
      <c r="AP1142" s="56">
        <v>44.483333333333334</v>
      </c>
      <c r="AQ1142" s="56">
        <v>310.35000000000002</v>
      </c>
      <c r="AR1142" s="57">
        <f>SUM(AO1142:AQ1142)</f>
        <v>1577.9</v>
      </c>
      <c r="AS1142">
        <v>134</v>
      </c>
      <c r="AT1142">
        <v>80</v>
      </c>
      <c r="AU1142">
        <v>22</v>
      </c>
      <c r="AV1142">
        <v>48</v>
      </c>
      <c r="AW1142">
        <v>66</v>
      </c>
      <c r="AX1142" s="9">
        <f t="shared" si="895"/>
        <v>5.0953799353571201</v>
      </c>
      <c r="AY1142" s="9">
        <f t="shared" si="896"/>
        <v>3.0420178718549971</v>
      </c>
      <c r="AZ1142" s="9">
        <f t="shared" si="897"/>
        <v>0.83655491476012422</v>
      </c>
      <c r="BA1142" s="9">
        <f t="shared" si="898"/>
        <v>1.8252107231129981</v>
      </c>
      <c r="BB1142" s="9">
        <f t="shared" si="899"/>
        <v>2.5096647442803728</v>
      </c>
      <c r="BC1142" s="33">
        <f t="shared" si="900"/>
        <v>17.7256038647343</v>
      </c>
      <c r="BD1142" s="33">
        <f t="shared" si="901"/>
        <v>4.4978260869565219</v>
      </c>
      <c r="BE1142" s="33">
        <f t="shared" si="902"/>
        <v>0.64468599033816432</v>
      </c>
      <c r="BF1142" s="42">
        <f>BI1142-BG1142-BH1142</f>
        <v>34</v>
      </c>
      <c r="BG1142" s="43">
        <v>0</v>
      </c>
      <c r="BH1142" s="43">
        <v>6</v>
      </c>
      <c r="BI1142" s="43">
        <v>40</v>
      </c>
      <c r="BJ1142" s="42">
        <f>BM1142-BK1142-BL1142</f>
        <v>49</v>
      </c>
      <c r="BK1142" s="43">
        <v>0</v>
      </c>
      <c r="BL1142" s="43">
        <v>36</v>
      </c>
      <c r="BM1142" s="43">
        <v>85</v>
      </c>
      <c r="BN1142" s="34">
        <f t="shared" si="935"/>
        <v>49.815118961277442</v>
      </c>
      <c r="BO1142" s="34">
        <f t="shared" si="936"/>
        <v>63.141034236995296</v>
      </c>
      <c r="BP1142" s="33">
        <v>-0.22427873884313237</v>
      </c>
      <c r="BQ1142" s="33">
        <v>-1.9480087291249106</v>
      </c>
      <c r="BR1142" s="33">
        <v>-1.5109976205649218</v>
      </c>
      <c r="BS1142" s="33">
        <v>3.9235045349048625</v>
      </c>
      <c r="BT1142" s="33">
        <v>0</v>
      </c>
      <c r="BU1142" s="9">
        <f t="shared" si="937"/>
        <v>0.24021944637189785</v>
      </c>
      <c r="BV1142" s="34">
        <f t="shared" si="938"/>
        <v>0.30447993709601096</v>
      </c>
      <c r="BW1142" s="33">
        <v>29.458458650236921</v>
      </c>
      <c r="BX1142" s="33">
        <v>1.5027635291402592</v>
      </c>
      <c r="BY1142" s="33">
        <v>13.985420261381801</v>
      </c>
      <c r="BZ1142" s="33">
        <v>4.6282570741465694</v>
      </c>
      <c r="CA1142" s="9">
        <f t="shared" si="939"/>
        <v>49.574899514905546</v>
      </c>
      <c r="CB1142" s="34">
        <f t="shared" si="940"/>
        <v>62.836554299899291</v>
      </c>
      <c r="CC1142" s="47">
        <v>40.561233999999999</v>
      </c>
      <c r="CD1142">
        <v>904595</v>
      </c>
      <c r="CE1142" s="68">
        <f t="shared" si="903"/>
        <v>1075025.9420289856</v>
      </c>
      <c r="CF1142" s="62">
        <v>22.1</v>
      </c>
      <c r="CG1142" s="62">
        <v>35.200000000000003</v>
      </c>
      <c r="CH1142" s="62">
        <v>-7.8</v>
      </c>
      <c r="CI1142" s="62">
        <v>0.2</v>
      </c>
      <c r="CJ1142" s="63">
        <f t="shared" si="915"/>
        <v>0.20696078093201339</v>
      </c>
      <c r="CK1142" s="62">
        <v>1.2</v>
      </c>
      <c r="CL1142" s="63">
        <f t="shared" si="916"/>
        <v>1.2417646855920803</v>
      </c>
      <c r="CM1142" s="62">
        <v>1.3</v>
      </c>
      <c r="CN1142" t="s">
        <v>677</v>
      </c>
      <c r="CO1142" t="s">
        <v>1223</v>
      </c>
      <c r="CQ1142" t="s">
        <v>3079</v>
      </c>
      <c r="CR1142">
        <v>71</v>
      </c>
      <c r="CS1142">
        <v>200</v>
      </c>
      <c r="CT1142">
        <v>24</v>
      </c>
      <c r="CU1142" t="s">
        <v>3401</v>
      </c>
      <c r="CZ1142" s="72">
        <v>700000</v>
      </c>
      <c r="DA1142">
        <v>0</v>
      </c>
    </row>
    <row r="1143" spans="1:105" ht="12.75" customHeight="1" x14ac:dyDescent="0.2">
      <c r="A1143" s="38" t="s">
        <v>2452</v>
      </c>
      <c r="B1143" t="s">
        <v>967</v>
      </c>
      <c r="C1143" t="s">
        <v>967</v>
      </c>
      <c r="D1143" t="s">
        <v>967</v>
      </c>
      <c r="E1143" t="str">
        <f t="shared" si="932"/>
        <v xml:space="preserve">Park, Richard </v>
      </c>
      <c r="F1143" t="s">
        <v>420</v>
      </c>
      <c r="G1143" t="s">
        <v>1528</v>
      </c>
      <c r="H1143">
        <v>82</v>
      </c>
      <c r="I1143">
        <v>10</v>
      </c>
      <c r="J1143">
        <v>16</v>
      </c>
      <c r="K1143">
        <f>I1143+J1143</f>
        <v>26</v>
      </c>
      <c r="L1143">
        <v>4</v>
      </c>
      <c r="M1143">
        <v>33</v>
      </c>
      <c r="N1143">
        <v>93</v>
      </c>
      <c r="O1143" s="4">
        <f t="shared" si="933"/>
        <v>0.10752688172043011</v>
      </c>
      <c r="P1143">
        <v>1388</v>
      </c>
      <c r="Q1143">
        <v>2</v>
      </c>
      <c r="R1143">
        <v>0</v>
      </c>
      <c r="S1143">
        <v>85</v>
      </c>
      <c r="T1143">
        <v>133</v>
      </c>
      <c r="U1143" s="4">
        <f t="shared" si="934"/>
        <v>0.38990825688073394</v>
      </c>
      <c r="V1143" s="40">
        <v>4.4000000000000004</v>
      </c>
      <c r="W1143">
        <v>0</v>
      </c>
      <c r="X1143">
        <v>0</v>
      </c>
      <c r="Y1143">
        <v>2</v>
      </c>
      <c r="Z1143">
        <v>1</v>
      </c>
      <c r="AA1143">
        <f>I1143-W1143-Y1143</f>
        <v>8</v>
      </c>
      <c r="AB1143">
        <f>J1143-X1143-Z1143</f>
        <v>15</v>
      </c>
      <c r="AC1143" s="9">
        <f t="shared" si="883"/>
        <v>0</v>
      </c>
      <c r="AD1143" s="9">
        <f t="shared" si="884"/>
        <v>0</v>
      </c>
      <c r="AE1143" s="9">
        <f t="shared" si="885"/>
        <v>2.3032629558541267</v>
      </c>
      <c r="AF1143" s="9">
        <f t="shared" si="886"/>
        <v>1.1516314779270633</v>
      </c>
      <c r="AG1143" s="9">
        <f t="shared" si="887"/>
        <v>13.964313421256788</v>
      </c>
      <c r="AH1143" s="9">
        <f t="shared" si="888"/>
        <v>26.183087664856476</v>
      </c>
      <c r="AI1143" s="6">
        <f t="shared" si="889"/>
        <v>2.6183087664856473</v>
      </c>
      <c r="AJ1143" s="6">
        <f t="shared" si="890"/>
        <v>0</v>
      </c>
      <c r="AK1143" s="6">
        <f t="shared" si="891"/>
        <v>0.69097888675623809</v>
      </c>
      <c r="AL1143" s="6">
        <f t="shared" si="892"/>
        <v>2.5310318076027927</v>
      </c>
      <c r="AM1143" s="6">
        <f t="shared" si="893"/>
        <v>8.6746987951807206</v>
      </c>
      <c r="AN1143" s="6">
        <f t="shared" si="894"/>
        <v>7.1401151631477928</v>
      </c>
      <c r="AO1143" s="32">
        <v>687.4666666666667</v>
      </c>
      <c r="AP1143" s="32">
        <v>6.9166666666666679</v>
      </c>
      <c r="AQ1143" s="32">
        <v>260.5</v>
      </c>
      <c r="AR1143" s="32">
        <v>954.88333333333333</v>
      </c>
      <c r="AS1143" s="40">
        <v>44</v>
      </c>
      <c r="AT1143" s="40">
        <v>68</v>
      </c>
      <c r="AU1143" s="40">
        <v>32</v>
      </c>
      <c r="AV1143" s="40">
        <v>18</v>
      </c>
      <c r="AW1143" s="40">
        <v>36</v>
      </c>
      <c r="AX1143" s="9">
        <f t="shared" si="895"/>
        <v>2.7647356570610722</v>
      </c>
      <c r="AY1143" s="9">
        <f t="shared" si="896"/>
        <v>4.2727732881852933</v>
      </c>
      <c r="AZ1143" s="9">
        <f t="shared" si="897"/>
        <v>2.0107168414989616</v>
      </c>
      <c r="BA1143" s="9">
        <f t="shared" si="898"/>
        <v>1.1310282233431659</v>
      </c>
      <c r="BB1143" s="9">
        <f t="shared" si="899"/>
        <v>2.2620564466863318</v>
      </c>
      <c r="BC1143" s="9">
        <f t="shared" si="900"/>
        <v>8.3837398373983749</v>
      </c>
      <c r="BD1143" s="9">
        <f t="shared" si="901"/>
        <v>3.1768292682926829</v>
      </c>
      <c r="BE1143" s="9">
        <f t="shared" si="902"/>
        <v>8.4349593495934974E-2</v>
      </c>
      <c r="BF1143" s="3">
        <v>30</v>
      </c>
      <c r="BG1143" s="3">
        <v>0</v>
      </c>
      <c r="BH1143" s="3">
        <v>3</v>
      </c>
      <c r="BI1143" s="3">
        <v>33</v>
      </c>
      <c r="BJ1143" s="3">
        <v>29</v>
      </c>
      <c r="BK1143" s="3">
        <v>1</v>
      </c>
      <c r="BL1143" s="3">
        <v>31</v>
      </c>
      <c r="BM1143" s="3">
        <v>61</v>
      </c>
      <c r="BN1143" s="34">
        <f t="shared" si="935"/>
        <v>24.878349949192632</v>
      </c>
      <c r="BO1143" s="34">
        <f t="shared" si="936"/>
        <v>52.107622116194229</v>
      </c>
      <c r="BP1143" s="34">
        <v>13.292245144157214</v>
      </c>
      <c r="BQ1143" s="34">
        <v>-0.34596721160466715</v>
      </c>
      <c r="BR1143" s="34">
        <v>-0.70637553406564113</v>
      </c>
      <c r="BS1143" s="34">
        <v>2.8490804282125457</v>
      </c>
      <c r="BT1143" s="34">
        <v>0</v>
      </c>
      <c r="BU1143" s="34">
        <f t="shared" si="937"/>
        <v>15.08898282669945</v>
      </c>
      <c r="BV1143" s="34">
        <f t="shared" si="938"/>
        <v>31.603824886180409</v>
      </c>
      <c r="BW1143" s="34">
        <v>3.605493830875012</v>
      </c>
      <c r="BX1143" s="34">
        <v>-0.104834785886738</v>
      </c>
      <c r="BY1143" s="34">
        <v>4.9623335599249678</v>
      </c>
      <c r="BZ1143" s="34">
        <v>1.3263745175799415</v>
      </c>
      <c r="CA1143" s="34">
        <f t="shared" si="939"/>
        <v>9.789367122493184</v>
      </c>
      <c r="CB1143" s="34">
        <f t="shared" si="940"/>
        <v>20.503797230013824</v>
      </c>
      <c r="CC1143" s="15">
        <v>59</v>
      </c>
      <c r="CD1143" s="7">
        <v>1219600</v>
      </c>
      <c r="CE1143" s="68">
        <f t="shared" si="903"/>
        <v>1219600</v>
      </c>
      <c r="CF1143" s="9">
        <v>18.899999999999999</v>
      </c>
      <c r="CG1143" s="9">
        <v>26.6</v>
      </c>
      <c r="CH1143" s="9">
        <v>-3.1</v>
      </c>
      <c r="CI1143" s="9">
        <v>0.6</v>
      </c>
      <c r="CJ1143" s="9">
        <f t="shared" si="915"/>
        <v>0.98175570645504351</v>
      </c>
      <c r="CK1143" s="9">
        <v>0.6</v>
      </c>
      <c r="CL1143" s="9">
        <f t="shared" si="916"/>
        <v>0.98175570645504351</v>
      </c>
      <c r="CM1143" s="9">
        <v>1.2</v>
      </c>
      <c r="CN1143" t="s">
        <v>3035</v>
      </c>
      <c r="CO1143" t="s">
        <v>3036</v>
      </c>
      <c r="CQ1143" t="s">
        <v>3037</v>
      </c>
      <c r="CR1143">
        <v>71</v>
      </c>
      <c r="CS1143">
        <v>190</v>
      </c>
      <c r="CT1143">
        <v>10</v>
      </c>
      <c r="CU1143" t="s">
        <v>3401</v>
      </c>
      <c r="CV1143" t="s">
        <v>2382</v>
      </c>
      <c r="CW1143">
        <v>0</v>
      </c>
      <c r="CX1143">
        <v>0</v>
      </c>
      <c r="CY1143">
        <v>0</v>
      </c>
      <c r="CZ1143" s="70"/>
      <c r="DA1143">
        <v>0</v>
      </c>
    </row>
    <row r="1144" spans="1:105" ht="12.75" customHeight="1" x14ac:dyDescent="0.2">
      <c r="A1144" s="44" t="s">
        <v>2372</v>
      </c>
      <c r="B1144" s="43" t="s">
        <v>967</v>
      </c>
      <c r="C1144" s="43" t="s">
        <v>967</v>
      </c>
      <c r="D1144" s="42" t="s">
        <v>967</v>
      </c>
      <c r="E1144" s="42" t="str">
        <f t="shared" si="932"/>
        <v xml:space="preserve">Park, Richard </v>
      </c>
      <c r="F1144" s="42" t="s">
        <v>420</v>
      </c>
      <c r="G1144" s="45" t="s">
        <v>2377</v>
      </c>
      <c r="H1144" s="43">
        <v>82</v>
      </c>
      <c r="I1144" s="64">
        <v>12</v>
      </c>
      <c r="J1144" s="64">
        <v>20</v>
      </c>
      <c r="K1144" s="64">
        <v>32</v>
      </c>
      <c r="L1144" s="43">
        <v>-4</v>
      </c>
      <c r="M1144">
        <v>20</v>
      </c>
      <c r="N1144">
        <v>132</v>
      </c>
      <c r="O1144" s="4">
        <f t="shared" si="933"/>
        <v>9.0909090909090912E-2</v>
      </c>
      <c r="Q1144">
        <v>2</v>
      </c>
      <c r="R1144">
        <v>0</v>
      </c>
      <c r="S1144">
        <v>314</v>
      </c>
      <c r="T1144">
        <v>312</v>
      </c>
      <c r="U1144" s="4">
        <f t="shared" si="934"/>
        <v>0.50159744408945683</v>
      </c>
      <c r="V1144">
        <v>13.5</v>
      </c>
      <c r="W1144">
        <v>1</v>
      </c>
      <c r="X1144">
        <v>4</v>
      </c>
      <c r="Y1144">
        <v>4</v>
      </c>
      <c r="Z1144">
        <v>1</v>
      </c>
      <c r="AA1144">
        <v>7</v>
      </c>
      <c r="AB1144">
        <v>15</v>
      </c>
      <c r="AC1144" s="9">
        <f t="shared" si="883"/>
        <v>3.1701303275801336</v>
      </c>
      <c r="AD1144" s="9">
        <f t="shared" si="884"/>
        <v>12.680521310320534</v>
      </c>
      <c r="AE1144" s="9">
        <f t="shared" si="885"/>
        <v>4.4543429844097995</v>
      </c>
      <c r="AF1144" s="9">
        <f t="shared" si="886"/>
        <v>1.1135857461024499</v>
      </c>
      <c r="AG1144" s="9">
        <f t="shared" si="887"/>
        <v>9.4909892096491735</v>
      </c>
      <c r="AH1144" s="9">
        <f t="shared" si="888"/>
        <v>20.337834020676802</v>
      </c>
      <c r="AI1144" s="58">
        <f t="shared" si="889"/>
        <v>2.3727473024122934</v>
      </c>
      <c r="AJ1144" s="58">
        <f t="shared" si="890"/>
        <v>5.0722085241282135</v>
      </c>
      <c r="AK1144" s="58">
        <f t="shared" si="891"/>
        <v>1.3363028953229401</v>
      </c>
      <c r="AL1144" s="58">
        <f t="shared" si="892"/>
        <v>2.9150895429636745</v>
      </c>
      <c r="AM1144" s="58">
        <f t="shared" si="893"/>
        <v>1.2680521310320534</v>
      </c>
      <c r="AN1144" s="58">
        <f t="shared" si="894"/>
        <v>8.2405345211581302</v>
      </c>
      <c r="AO1144" s="56">
        <v>885.05</v>
      </c>
      <c r="AP1144" s="56">
        <v>94.63333333333334</v>
      </c>
      <c r="AQ1144" s="56">
        <v>269.39999999999998</v>
      </c>
      <c r="AR1144" s="57">
        <f>SUM(AO1144:AQ1144)</f>
        <v>1249.0833333333333</v>
      </c>
      <c r="AS1144">
        <v>62</v>
      </c>
      <c r="AT1144">
        <v>43</v>
      </c>
      <c r="AU1144">
        <v>42</v>
      </c>
      <c r="AV1144">
        <v>29</v>
      </c>
      <c r="AW1144">
        <v>54</v>
      </c>
      <c r="AX1144" s="9">
        <f t="shared" si="895"/>
        <v>2.9781840016011745</v>
      </c>
      <c r="AY1144" s="9">
        <f t="shared" si="896"/>
        <v>2.0655147107879115</v>
      </c>
      <c r="AZ1144" s="9">
        <f t="shared" si="897"/>
        <v>2.0174794849556346</v>
      </c>
      <c r="BA1144" s="9">
        <f t="shared" si="898"/>
        <v>1.3930215491360332</v>
      </c>
      <c r="BB1144" s="9">
        <f t="shared" si="899"/>
        <v>2.5939021949429582</v>
      </c>
      <c r="BC1144" s="33">
        <f t="shared" si="900"/>
        <v>10.793292682926829</v>
      </c>
      <c r="BD1144" s="33">
        <f t="shared" si="901"/>
        <v>3.2853658536585364</v>
      </c>
      <c r="BE1144" s="33">
        <f t="shared" si="902"/>
        <v>1.1540650406504065</v>
      </c>
      <c r="BF1144" s="42">
        <f>BI1144-BG1144-BH1144</f>
        <v>35</v>
      </c>
      <c r="BG1144" s="43">
        <v>8</v>
      </c>
      <c r="BH1144" s="43">
        <v>6</v>
      </c>
      <c r="BI1144" s="43">
        <v>49</v>
      </c>
      <c r="BJ1144" s="42">
        <f>BM1144-BK1144-BL1144</f>
        <v>43</v>
      </c>
      <c r="BK1144" s="43">
        <v>2</v>
      </c>
      <c r="BL1144" s="43">
        <v>37</v>
      </c>
      <c r="BM1144" s="43">
        <v>82</v>
      </c>
      <c r="BN1144" s="34">
        <f t="shared" si="935"/>
        <v>43.220731754504683</v>
      </c>
      <c r="BO1144" s="34">
        <f t="shared" si="936"/>
        <v>69.203920348796615</v>
      </c>
      <c r="BP1144" s="33">
        <v>9.2833369614781471</v>
      </c>
      <c r="BQ1144" s="33">
        <v>0.96672725128008041</v>
      </c>
      <c r="BR1144" s="33">
        <v>0.11690955534705097</v>
      </c>
      <c r="BS1144" s="33">
        <v>9.2998830466180333</v>
      </c>
      <c r="BT1144" s="33">
        <v>3.9655211999209961</v>
      </c>
      <c r="BU1144" s="9">
        <f t="shared" si="937"/>
        <v>23.632378014644306</v>
      </c>
      <c r="BV1144" s="34">
        <f t="shared" si="938"/>
        <v>37.83955382957258</v>
      </c>
      <c r="BW1144" s="33">
        <v>5.4454933879085372</v>
      </c>
      <c r="BX1144" s="33">
        <v>-6.6961140607143574E-2</v>
      </c>
      <c r="BY1144" s="33">
        <v>5.7603673639007758</v>
      </c>
      <c r="BZ1144" s="33">
        <v>8.4494541286582105</v>
      </c>
      <c r="CA1144" s="9">
        <f t="shared" si="939"/>
        <v>19.588353739860381</v>
      </c>
      <c r="CB1144" s="34">
        <f t="shared" si="940"/>
        <v>31.364366519224042</v>
      </c>
      <c r="CC1144" s="47">
        <v>48.919308000000001</v>
      </c>
      <c r="CD1144">
        <v>1611353</v>
      </c>
      <c r="CE1144" s="68">
        <f t="shared" si="903"/>
        <v>1611353.0000000002</v>
      </c>
      <c r="CF1144" s="62">
        <v>26.3</v>
      </c>
      <c r="CG1144" s="62">
        <v>33.700000000000003</v>
      </c>
      <c r="CH1144" s="62">
        <v>-0.9</v>
      </c>
      <c r="CI1144" s="62">
        <v>0.3</v>
      </c>
      <c r="CJ1144" s="63">
        <f t="shared" si="915"/>
        <v>0.37195077851364339</v>
      </c>
      <c r="CK1144" s="62">
        <v>2.5</v>
      </c>
      <c r="CL1144" s="63">
        <f t="shared" si="916"/>
        <v>3.0995898209470281</v>
      </c>
      <c r="CM1144" s="62">
        <v>3.1</v>
      </c>
      <c r="CN1144" t="s">
        <v>686</v>
      </c>
      <c r="CO1144" t="s">
        <v>3036</v>
      </c>
      <c r="CQ1144" t="s">
        <v>3037</v>
      </c>
      <c r="CR1144">
        <v>71</v>
      </c>
      <c r="CS1144">
        <v>190</v>
      </c>
      <c r="CT1144">
        <v>10</v>
      </c>
      <c r="CU1144" t="s">
        <v>3401</v>
      </c>
      <c r="CZ1144" s="72">
        <v>462500</v>
      </c>
      <c r="DA1144">
        <v>0</v>
      </c>
    </row>
    <row r="1145" spans="1:105" ht="12.75" customHeight="1" x14ac:dyDescent="0.2">
      <c r="A1145" s="44" t="s">
        <v>2372</v>
      </c>
      <c r="B1145" s="43"/>
      <c r="C1145" s="43" t="s">
        <v>967</v>
      </c>
      <c r="D1145" s="42" t="s">
        <v>967</v>
      </c>
      <c r="E1145" s="42" t="str">
        <f t="shared" si="932"/>
        <v xml:space="preserve">Bergenheim, Sean </v>
      </c>
      <c r="F1145" s="42" t="s">
        <v>2486</v>
      </c>
      <c r="G1145" s="45" t="s">
        <v>1540</v>
      </c>
      <c r="H1145" s="43">
        <v>78</v>
      </c>
      <c r="I1145" s="64">
        <v>10</v>
      </c>
      <c r="J1145" s="64">
        <v>12</v>
      </c>
      <c r="K1145" s="64">
        <v>22</v>
      </c>
      <c r="L1145" s="43">
        <v>-3</v>
      </c>
      <c r="M1145">
        <v>62</v>
      </c>
      <c r="N1145">
        <v>155</v>
      </c>
      <c r="O1145" s="4">
        <f t="shared" si="933"/>
        <v>6.4516129032258063E-2</v>
      </c>
      <c r="Q1145">
        <v>1</v>
      </c>
      <c r="R1145">
        <v>0</v>
      </c>
      <c r="S1145">
        <v>9</v>
      </c>
      <c r="T1145">
        <v>6</v>
      </c>
      <c r="U1145" s="4">
        <f t="shared" si="934"/>
        <v>0.6</v>
      </c>
      <c r="V1145">
        <v>0.3</v>
      </c>
      <c r="W1145">
        <v>1</v>
      </c>
      <c r="X1145">
        <v>1</v>
      </c>
      <c r="Y1145">
        <v>0</v>
      </c>
      <c r="Z1145">
        <v>0</v>
      </c>
      <c r="AA1145">
        <v>9</v>
      </c>
      <c r="AB1145">
        <v>11</v>
      </c>
      <c r="AC1145" s="9">
        <f t="shared" si="883"/>
        <v>8.9463220675944335</v>
      </c>
      <c r="AD1145" s="9">
        <f t="shared" si="884"/>
        <v>8.9463220675944335</v>
      </c>
      <c r="AE1145" s="9">
        <f t="shared" si="885"/>
        <v>0</v>
      </c>
      <c r="AF1145" s="9">
        <f t="shared" si="886"/>
        <v>0</v>
      </c>
      <c r="AG1145" s="9">
        <f t="shared" si="887"/>
        <v>13.04531636905361</v>
      </c>
      <c r="AH1145" s="9">
        <f t="shared" si="888"/>
        <v>15.944275562176635</v>
      </c>
      <c r="AI1145" s="58">
        <f t="shared" si="889"/>
        <v>1.9567974553580416</v>
      </c>
      <c r="AJ1145" s="58">
        <f t="shared" si="890"/>
        <v>3.5785288270377738</v>
      </c>
      <c r="AK1145" s="58">
        <f t="shared" si="891"/>
        <v>0</v>
      </c>
      <c r="AL1145" s="58">
        <f t="shared" si="892"/>
        <v>2.1017454150141925</v>
      </c>
      <c r="AM1145" s="58">
        <f t="shared" si="893"/>
        <v>1.7892644135188869</v>
      </c>
      <c r="AN1145" s="58">
        <f t="shared" si="894"/>
        <v>11.099691675231245</v>
      </c>
      <c r="AO1145" s="56">
        <v>827.88333333333333</v>
      </c>
      <c r="AP1145" s="56">
        <v>33.533333333333331</v>
      </c>
      <c r="AQ1145" s="56">
        <v>16.216666666666665</v>
      </c>
      <c r="AR1145" s="57">
        <f>SUM(AO1145:AQ1145)</f>
        <v>877.63333333333333</v>
      </c>
      <c r="AS1145">
        <v>20</v>
      </c>
      <c r="AT1145">
        <v>138</v>
      </c>
      <c r="AU1145">
        <v>51</v>
      </c>
      <c r="AV1145">
        <v>28</v>
      </c>
      <c r="AW1145">
        <v>42</v>
      </c>
      <c r="AX1145" s="9">
        <f t="shared" si="895"/>
        <v>1.3673136085684985</v>
      </c>
      <c r="AY1145" s="9">
        <f t="shared" si="896"/>
        <v>9.4344638991226404</v>
      </c>
      <c r="AZ1145" s="9">
        <f t="shared" si="897"/>
        <v>3.4866497018496716</v>
      </c>
      <c r="BA1145" s="9">
        <f t="shared" si="898"/>
        <v>1.9142390519958983</v>
      </c>
      <c r="BB1145" s="9">
        <f t="shared" si="899"/>
        <v>2.8713585779938469</v>
      </c>
      <c r="BC1145" s="33">
        <f t="shared" si="900"/>
        <v>10.613888888888889</v>
      </c>
      <c r="BD1145" s="33">
        <f t="shared" si="901"/>
        <v>0.20790598290598289</v>
      </c>
      <c r="BE1145" s="33">
        <f t="shared" si="902"/>
        <v>0.42991452991452989</v>
      </c>
      <c r="BF1145" s="42">
        <f>BI1145-BG1145-BH1145</f>
        <v>27</v>
      </c>
      <c r="BG1145" s="43">
        <v>2</v>
      </c>
      <c r="BH1145" s="43">
        <v>0</v>
      </c>
      <c r="BI1145" s="43">
        <v>29</v>
      </c>
      <c r="BJ1145" s="42">
        <f>BM1145-BK1145-BL1145</f>
        <v>29</v>
      </c>
      <c r="BK1145" s="43">
        <v>1</v>
      </c>
      <c r="BL1145" s="43">
        <v>3</v>
      </c>
      <c r="BM1145" s="43">
        <v>33</v>
      </c>
      <c r="BN1145" s="34">
        <f t="shared" si="935"/>
        <v>8.0009636024469923</v>
      </c>
      <c r="BO1145" s="34">
        <f t="shared" si="936"/>
        <v>18.233044025478353</v>
      </c>
      <c r="BP1145" s="33">
        <v>11.159439238770785</v>
      </c>
      <c r="BQ1145" s="33">
        <v>1.6015493446301807</v>
      </c>
      <c r="BR1145" s="33">
        <v>1.1193494891592473</v>
      </c>
      <c r="BS1145" s="33">
        <v>-0.22215886273549973</v>
      </c>
      <c r="BT1145" s="33">
        <v>-0.81078606174320555</v>
      </c>
      <c r="BU1145" s="9">
        <f t="shared" si="937"/>
        <v>12.847393148081508</v>
      </c>
      <c r="BV1145" s="34">
        <f t="shared" si="938"/>
        <v>29.277359143335882</v>
      </c>
      <c r="BW1145" s="33">
        <v>9.2340148985352322</v>
      </c>
      <c r="BX1145" s="33">
        <v>-9.7032693766061065E-2</v>
      </c>
      <c r="BY1145" s="33">
        <v>-0.24832372091717078</v>
      </c>
      <c r="BZ1145" s="33">
        <v>-13.735088029486516</v>
      </c>
      <c r="CA1145" s="9">
        <f t="shared" si="939"/>
        <v>-4.8464295456345159</v>
      </c>
      <c r="CB1145" s="34">
        <f t="shared" si="940"/>
        <v>-11.044315117857531</v>
      </c>
      <c r="CC1145" s="47">
        <v>44.409615000000002</v>
      </c>
      <c r="CD1145">
        <v>814436</v>
      </c>
      <c r="CE1145" s="68">
        <f t="shared" si="903"/>
        <v>856201.94871794875</v>
      </c>
      <c r="CF1145" s="62">
        <v>18.7</v>
      </c>
      <c r="CG1145" s="62">
        <v>18</v>
      </c>
      <c r="CH1145" s="62">
        <v>1.6</v>
      </c>
      <c r="CI1145" s="62">
        <v>0.2</v>
      </c>
      <c r="CJ1145" s="63">
        <f t="shared" ref="CJ1145:CJ1176" si="941">CI1145/(AO1145+2*(AP1145+AQ1145))*2000</f>
        <v>0.43132110058767503</v>
      </c>
      <c r="CK1145" s="62">
        <v>1.3</v>
      </c>
      <c r="CL1145" s="63">
        <f t="shared" ref="CL1145:CL1176" si="942">CK1145/(AO1145+2*(AP1145+AQ1145))*2000</f>
        <v>2.8035871538198878</v>
      </c>
      <c r="CM1145" s="62">
        <v>1.2</v>
      </c>
      <c r="CN1145" t="s">
        <v>744</v>
      </c>
      <c r="CO1145" t="s">
        <v>2392</v>
      </c>
      <c r="CQ1145" t="s">
        <v>2393</v>
      </c>
      <c r="CR1145">
        <v>71</v>
      </c>
      <c r="CS1145">
        <v>205</v>
      </c>
      <c r="CT1145">
        <v>20</v>
      </c>
      <c r="CU1145" t="s">
        <v>3402</v>
      </c>
      <c r="CZ1145" s="72">
        <v>500000</v>
      </c>
      <c r="DA1145">
        <v>0</v>
      </c>
    </row>
    <row r="1146" spans="1:105" ht="12.75" customHeight="1" x14ac:dyDescent="0.2">
      <c r="A1146" s="38" t="s">
        <v>2452</v>
      </c>
      <c r="B1146" t="s">
        <v>967</v>
      </c>
      <c r="C1146" t="s">
        <v>967</v>
      </c>
      <c r="D1146" s="82" t="s">
        <v>967</v>
      </c>
      <c r="E1146" t="str">
        <f t="shared" si="932"/>
        <v xml:space="preserve">Bates, Shawn </v>
      </c>
      <c r="F1146" t="s">
        <v>2477</v>
      </c>
      <c r="G1146" t="s">
        <v>1537</v>
      </c>
      <c r="H1146">
        <v>48</v>
      </c>
      <c r="I1146">
        <v>4</v>
      </c>
      <c r="J1146">
        <v>6</v>
      </c>
      <c r="K1146">
        <f>I1146+J1146</f>
        <v>10</v>
      </c>
      <c r="L1146">
        <v>13</v>
      </c>
      <c r="M1146">
        <v>34</v>
      </c>
      <c r="N1146">
        <v>50</v>
      </c>
      <c r="O1146" s="4">
        <f t="shared" si="933"/>
        <v>0.08</v>
      </c>
      <c r="P1146">
        <v>878</v>
      </c>
      <c r="Q1146">
        <v>0</v>
      </c>
      <c r="R1146">
        <v>0</v>
      </c>
      <c r="S1146">
        <v>242</v>
      </c>
      <c r="T1146">
        <v>213</v>
      </c>
      <c r="U1146" s="4">
        <f t="shared" si="934"/>
        <v>0.53186813186813187</v>
      </c>
      <c r="V1146" s="40">
        <v>15.8</v>
      </c>
      <c r="W1146">
        <v>0</v>
      </c>
      <c r="X1146">
        <v>0</v>
      </c>
      <c r="Y1146">
        <v>1</v>
      </c>
      <c r="Z1146">
        <v>0</v>
      </c>
      <c r="AA1146">
        <f>I1146-W1146-Y1146</f>
        <v>3</v>
      </c>
      <c r="AB1146">
        <f>J1146-X1146-Z1146</f>
        <v>6</v>
      </c>
      <c r="AC1146" s="9">
        <f t="shared" si="883"/>
        <v>0</v>
      </c>
      <c r="AD1146" s="9">
        <f t="shared" si="884"/>
        <v>0</v>
      </c>
      <c r="AE1146" s="9">
        <f t="shared" si="885"/>
        <v>1.968934587617589</v>
      </c>
      <c r="AF1146" s="9">
        <f t="shared" si="886"/>
        <v>0</v>
      </c>
      <c r="AG1146" s="9">
        <f t="shared" si="887"/>
        <v>8.1976545599453488</v>
      </c>
      <c r="AH1146" s="9">
        <f t="shared" si="888"/>
        <v>16.395309119890698</v>
      </c>
      <c r="AI1146" s="6">
        <f t="shared" si="889"/>
        <v>2.4592963679836051</v>
      </c>
      <c r="AJ1146" s="6">
        <f t="shared" si="890"/>
        <v>0</v>
      </c>
      <c r="AK1146" s="6">
        <f t="shared" si="891"/>
        <v>0.3937869175235178</v>
      </c>
      <c r="AL1146" s="6">
        <f t="shared" si="892"/>
        <v>0.95639303199362413</v>
      </c>
      <c r="AM1146" s="6">
        <f t="shared" si="893"/>
        <v>0</v>
      </c>
      <c r="AN1146" s="6">
        <f t="shared" si="894"/>
        <v>9.4508860205644272</v>
      </c>
      <c r="AO1146" s="32">
        <v>439.15</v>
      </c>
      <c r="AP1146" s="32">
        <v>9.85</v>
      </c>
      <c r="AQ1146" s="32">
        <v>152.36666666666667</v>
      </c>
      <c r="AR1146" s="32">
        <v>601.36666666666667</v>
      </c>
      <c r="AS1146" s="40">
        <v>29</v>
      </c>
      <c r="AT1146" s="40">
        <v>50</v>
      </c>
      <c r="AU1146" s="40">
        <v>15</v>
      </c>
      <c r="AV1146" s="40">
        <v>17</v>
      </c>
      <c r="AW1146" s="40">
        <v>18</v>
      </c>
      <c r="AX1146" s="9">
        <f t="shared" si="895"/>
        <v>2.8934094562385675</v>
      </c>
      <c r="AY1146" s="9">
        <f t="shared" si="896"/>
        <v>4.9886369935147714</v>
      </c>
      <c r="AZ1146" s="9">
        <f t="shared" si="897"/>
        <v>1.4965910980544315</v>
      </c>
      <c r="BA1146" s="9">
        <f t="shared" si="898"/>
        <v>1.6961365777950224</v>
      </c>
      <c r="BB1146" s="9">
        <f t="shared" si="899"/>
        <v>1.7959093176653178</v>
      </c>
      <c r="BC1146" s="9">
        <f t="shared" si="900"/>
        <v>9.1489583333333329</v>
      </c>
      <c r="BD1146" s="9">
        <f t="shared" si="901"/>
        <v>3.1743055555555557</v>
      </c>
      <c r="BE1146" s="9">
        <f t="shared" si="902"/>
        <v>0.20520833333333333</v>
      </c>
      <c r="BF1146" s="3">
        <v>18</v>
      </c>
      <c r="BG1146" s="3">
        <v>0</v>
      </c>
      <c r="BH1146" s="3">
        <v>1</v>
      </c>
      <c r="BI1146" s="3">
        <v>19</v>
      </c>
      <c r="BJ1146" s="3">
        <v>7</v>
      </c>
      <c r="BK1146" s="3">
        <v>0</v>
      </c>
      <c r="BL1146" s="3">
        <v>24</v>
      </c>
      <c r="BM1146" s="3">
        <v>31</v>
      </c>
      <c r="BN1146" s="34">
        <f t="shared" si="935"/>
        <v>2.8842539507761371</v>
      </c>
      <c r="BO1146" s="34">
        <f t="shared" si="936"/>
        <v>9.592330638355314</v>
      </c>
      <c r="BP1146" s="34">
        <v>1.1721103808043349</v>
      </c>
      <c r="BQ1146" s="34">
        <v>-0.49269065556230912</v>
      </c>
      <c r="BR1146" s="34">
        <v>-0.44486136212375793</v>
      </c>
      <c r="BS1146" s="34">
        <v>0.65773282605113736</v>
      </c>
      <c r="BT1146" s="34">
        <v>-0.51337025725792274</v>
      </c>
      <c r="BU1146" s="34">
        <f t="shared" si="937"/>
        <v>0.37892093191148246</v>
      </c>
      <c r="BV1146" s="34">
        <f t="shared" si="938"/>
        <v>1.260199319033809</v>
      </c>
      <c r="BW1146" s="34">
        <v>4.9486650659483544</v>
      </c>
      <c r="BX1146" s="34">
        <v>2.2309865932221909E-2</v>
      </c>
      <c r="BY1146" s="34">
        <v>0.43614822646912527</v>
      </c>
      <c r="BZ1146" s="34">
        <v>-2.9017901394850472</v>
      </c>
      <c r="CA1146" s="34">
        <f t="shared" si="939"/>
        <v>2.5053330188646545</v>
      </c>
      <c r="CB1146" s="34">
        <f t="shared" si="940"/>
        <v>8.3321313193215047</v>
      </c>
      <c r="CC1146" s="15">
        <v>65</v>
      </c>
      <c r="CD1146" s="7">
        <v>442856</v>
      </c>
      <c r="CE1146" s="68">
        <f t="shared" si="903"/>
        <v>756545.66666666663</v>
      </c>
      <c r="CF1146" s="9">
        <v>9.3000000000000007</v>
      </c>
      <c r="CG1146" s="9">
        <v>15.6</v>
      </c>
      <c r="CH1146" s="9">
        <v>9.1</v>
      </c>
      <c r="CI1146" s="9">
        <v>-0.7</v>
      </c>
      <c r="CJ1146" s="9">
        <f t="shared" si="941"/>
        <v>-1.8334606569900687</v>
      </c>
      <c r="CK1146" s="9">
        <v>2.1</v>
      </c>
      <c r="CL1146" s="9">
        <f t="shared" si="942"/>
        <v>5.5003819709702073</v>
      </c>
      <c r="CM1146" s="9">
        <v>1.4</v>
      </c>
      <c r="CN1146" t="s">
        <v>1099</v>
      </c>
      <c r="CO1146" t="s">
        <v>1100</v>
      </c>
      <c r="CP1146" t="s">
        <v>2441</v>
      </c>
      <c r="CQ1146" t="s">
        <v>2414</v>
      </c>
      <c r="CR1146">
        <v>72</v>
      </c>
      <c r="CS1146">
        <v>210</v>
      </c>
      <c r="CU1146" t="s">
        <v>3401</v>
      </c>
      <c r="CV1146" t="s">
        <v>2382</v>
      </c>
      <c r="CW1146">
        <v>1</v>
      </c>
      <c r="CX1146">
        <v>0</v>
      </c>
      <c r="CY1146">
        <v>0</v>
      </c>
      <c r="CZ1146" s="70"/>
      <c r="DA1146">
        <v>0</v>
      </c>
    </row>
    <row r="1147" spans="1:105" ht="12.75" customHeight="1" x14ac:dyDescent="0.2">
      <c r="A1147" s="44" t="s">
        <v>2372</v>
      </c>
      <c r="B1147" s="43" t="s">
        <v>967</v>
      </c>
      <c r="C1147" s="43" t="s">
        <v>967</v>
      </c>
      <c r="D1147" s="82" t="s">
        <v>967</v>
      </c>
      <c r="E1147" s="42" t="str">
        <f t="shared" si="932"/>
        <v xml:space="preserve">Bates, Shawn </v>
      </c>
      <c r="F1147" s="42" t="s">
        <v>2477</v>
      </c>
      <c r="G1147" s="45" t="s">
        <v>2377</v>
      </c>
      <c r="H1147" s="43">
        <v>2</v>
      </c>
      <c r="I1147" s="64">
        <v>0</v>
      </c>
      <c r="J1147" s="64">
        <v>0</v>
      </c>
      <c r="K1147" s="64">
        <v>0</v>
      </c>
      <c r="L1147" s="43">
        <v>-2</v>
      </c>
      <c r="M1147">
        <v>0</v>
      </c>
      <c r="N1147">
        <v>0</v>
      </c>
      <c r="O1147" s="4">
        <f t="shared" si="933"/>
        <v>0</v>
      </c>
      <c r="Q1147">
        <v>0</v>
      </c>
      <c r="R1147">
        <v>0</v>
      </c>
      <c r="S1147">
        <v>1</v>
      </c>
      <c r="T1147">
        <v>3</v>
      </c>
      <c r="U1147" s="4">
        <f t="shared" si="934"/>
        <v>0.25</v>
      </c>
      <c r="V1147">
        <v>3.7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s="9">
        <f t="shared" si="883"/>
        <v>0</v>
      </c>
      <c r="AD1147" s="9">
        <f t="shared" si="884"/>
        <v>0</v>
      </c>
      <c r="AE1147" s="9">
        <f t="shared" si="885"/>
        <v>0</v>
      </c>
      <c r="AF1147" s="9">
        <f t="shared" si="886"/>
        <v>0</v>
      </c>
      <c r="AG1147" s="9">
        <f t="shared" si="887"/>
        <v>0</v>
      </c>
      <c r="AH1147" s="9">
        <f t="shared" si="888"/>
        <v>0</v>
      </c>
      <c r="AI1147" s="58">
        <f t="shared" si="889"/>
        <v>0</v>
      </c>
      <c r="AJ1147" s="58">
        <f t="shared" si="890"/>
        <v>0</v>
      </c>
      <c r="AK1147" s="58">
        <f t="shared" si="891"/>
        <v>0</v>
      </c>
      <c r="AL1147" s="58">
        <f t="shared" si="892"/>
        <v>8.8888888888888893</v>
      </c>
      <c r="AM1147" s="58">
        <f t="shared" si="893"/>
        <v>0</v>
      </c>
      <c r="AN1147" s="58">
        <f t="shared" si="894"/>
        <v>0</v>
      </c>
      <c r="AO1147" s="56">
        <v>13.5</v>
      </c>
      <c r="AP1147" s="56">
        <v>1.6666666666666666E-2</v>
      </c>
      <c r="AQ1147" s="56">
        <v>0.48333333333333339</v>
      </c>
      <c r="AR1147" s="57">
        <f>SUM(AO1147:AQ1147)</f>
        <v>14</v>
      </c>
      <c r="AS1147">
        <v>1</v>
      </c>
      <c r="AT1147">
        <v>2</v>
      </c>
      <c r="AU1147">
        <v>0</v>
      </c>
      <c r="AV1147">
        <v>0</v>
      </c>
      <c r="AW1147">
        <v>0</v>
      </c>
      <c r="AX1147" s="9">
        <f t="shared" si="895"/>
        <v>4.2857142857142856</v>
      </c>
      <c r="AY1147" s="9">
        <f t="shared" si="896"/>
        <v>8.5714285714285712</v>
      </c>
      <c r="AZ1147" s="9">
        <f t="shared" si="897"/>
        <v>0</v>
      </c>
      <c r="BA1147" s="9">
        <f t="shared" si="898"/>
        <v>0</v>
      </c>
      <c r="BB1147" s="9">
        <f t="shared" si="899"/>
        <v>0</v>
      </c>
      <c r="BC1147" s="33">
        <f t="shared" si="900"/>
        <v>6.75</v>
      </c>
      <c r="BD1147" s="33">
        <f t="shared" si="901"/>
        <v>0.2416666666666667</v>
      </c>
      <c r="BE1147" s="33">
        <f t="shared" si="902"/>
        <v>8.3333333333333332E-3</v>
      </c>
      <c r="BF1147" s="42">
        <f>BI1147-BG1147-BH1147</f>
        <v>0</v>
      </c>
      <c r="BG1147" s="43">
        <v>0</v>
      </c>
      <c r="BH1147" s="43">
        <v>0</v>
      </c>
      <c r="BI1147" s="43">
        <v>0</v>
      </c>
      <c r="BJ1147" s="42">
        <f>BM1147-BK1147-BL1147</f>
        <v>2</v>
      </c>
      <c r="BK1147" s="43">
        <v>0</v>
      </c>
      <c r="BL1147" s="43">
        <v>0</v>
      </c>
      <c r="BM1147" s="43">
        <v>2</v>
      </c>
      <c r="BN1147" s="34">
        <f t="shared" si="935"/>
        <v>-0.28833022399429253</v>
      </c>
      <c r="BO1147" s="34">
        <f t="shared" si="936"/>
        <v>-41.190031999184647</v>
      </c>
      <c r="BP1147" s="33">
        <v>-0.37558275389801216</v>
      </c>
      <c r="BQ1147" s="33">
        <v>-9.9450803726022427E-4</v>
      </c>
      <c r="BR1147" s="33">
        <v>0.30798117488112436</v>
      </c>
      <c r="BS1147" s="33">
        <v>-6.6213843980775875E-3</v>
      </c>
      <c r="BT1147" s="33">
        <v>0</v>
      </c>
      <c r="BU1147" s="9">
        <f t="shared" si="937"/>
        <v>-7.5217471452225584E-2</v>
      </c>
      <c r="BV1147" s="34">
        <f t="shared" si="938"/>
        <v>-10.745353064603655</v>
      </c>
      <c r="BW1147" s="33">
        <v>-0.46131530243008001</v>
      </c>
      <c r="BX1147" s="33">
        <v>7.684658217955168E-5</v>
      </c>
      <c r="BY1147" s="33">
        <v>6.1452510864101466E-2</v>
      </c>
      <c r="BZ1147" s="33">
        <v>0.18667319244173206</v>
      </c>
      <c r="CA1147" s="9">
        <f t="shared" si="939"/>
        <v>-0.21311275254206694</v>
      </c>
      <c r="CB1147" s="34">
        <f t="shared" si="940"/>
        <v>-30.444678934580992</v>
      </c>
      <c r="CE1147" s="68">
        <f t="shared" si="903"/>
        <v>165000</v>
      </c>
      <c r="CF1147" s="62">
        <v>0.6</v>
      </c>
      <c r="CG1147" s="62">
        <v>0.5</v>
      </c>
      <c r="CH1147" s="62">
        <v>-1.9</v>
      </c>
      <c r="CI1147" s="62">
        <v>-0.3</v>
      </c>
      <c r="CJ1147" s="63">
        <f t="shared" si="941"/>
        <v>-41.379310344827587</v>
      </c>
      <c r="CK1147" s="62">
        <v>-0.3</v>
      </c>
      <c r="CL1147" s="63">
        <f t="shared" si="942"/>
        <v>-41.379310344827587</v>
      </c>
      <c r="CM1147" s="62">
        <v>-0.5</v>
      </c>
      <c r="CN1147" t="s">
        <v>757</v>
      </c>
      <c r="CO1147" t="s">
        <v>1100</v>
      </c>
      <c r="CP1147" t="s">
        <v>2441</v>
      </c>
      <c r="CQ1147" t="s">
        <v>2414</v>
      </c>
      <c r="CR1147">
        <v>72</v>
      </c>
      <c r="CS1147">
        <v>210</v>
      </c>
      <c r="CT1147">
        <v>17</v>
      </c>
      <c r="CU1147" t="s">
        <v>3401</v>
      </c>
      <c r="CZ1147" s="72">
        <v>1200000</v>
      </c>
      <c r="DA1147">
        <v>0</v>
      </c>
    </row>
    <row r="1148" spans="1:105" ht="12.75" customHeight="1" x14ac:dyDescent="0.2">
      <c r="A1148" s="38" t="s">
        <v>2452</v>
      </c>
      <c r="B1148" t="s">
        <v>962</v>
      </c>
      <c r="C1148" s="46" t="s">
        <v>967</v>
      </c>
      <c r="D1148" s="82" t="s">
        <v>967</v>
      </c>
      <c r="E1148" t="str">
        <f t="shared" si="932"/>
        <v xml:space="preserve">Jackman, Tim </v>
      </c>
      <c r="F1148" t="s">
        <v>198</v>
      </c>
      <c r="G1148" t="s">
        <v>1528</v>
      </c>
      <c r="H1148">
        <v>5</v>
      </c>
      <c r="I1148">
        <v>0</v>
      </c>
      <c r="J1148">
        <v>0</v>
      </c>
      <c r="K1148">
        <f>I1148+J1148</f>
        <v>0</v>
      </c>
      <c r="L1148">
        <v>-1</v>
      </c>
      <c r="M1148">
        <v>10</v>
      </c>
      <c r="N1148">
        <v>3</v>
      </c>
      <c r="O1148" s="4">
        <f t="shared" si="933"/>
        <v>0</v>
      </c>
      <c r="P1148">
        <v>49</v>
      </c>
      <c r="Q1148">
        <v>0</v>
      </c>
      <c r="R1148">
        <v>0</v>
      </c>
      <c r="S1148">
        <v>0</v>
      </c>
      <c r="T1148">
        <v>0</v>
      </c>
      <c r="U1148" s="4">
        <f t="shared" si="934"/>
        <v>0</v>
      </c>
      <c r="V1148" s="40">
        <v>0</v>
      </c>
      <c r="W1148">
        <v>0</v>
      </c>
      <c r="X1148">
        <v>0</v>
      </c>
      <c r="Y1148">
        <v>0</v>
      </c>
      <c r="Z1148">
        <v>0</v>
      </c>
      <c r="AA1148">
        <f>I1148-W1148-Y1148</f>
        <v>0</v>
      </c>
      <c r="AB1148">
        <f>J1148-X1148-Z1148</f>
        <v>0</v>
      </c>
      <c r="AC1148" s="9">
        <f t="shared" si="883"/>
        <v>0</v>
      </c>
      <c r="AD1148" s="9">
        <f t="shared" si="884"/>
        <v>0</v>
      </c>
      <c r="AE1148" s="9">
        <f t="shared" si="885"/>
        <v>0</v>
      </c>
      <c r="AF1148" s="9">
        <f t="shared" si="886"/>
        <v>0</v>
      </c>
      <c r="AG1148" s="9">
        <f t="shared" si="887"/>
        <v>0</v>
      </c>
      <c r="AH1148" s="9">
        <f t="shared" si="888"/>
        <v>0</v>
      </c>
      <c r="AI1148" s="6">
        <f t="shared" si="889"/>
        <v>0</v>
      </c>
      <c r="AJ1148" s="6">
        <f t="shared" si="890"/>
        <v>0</v>
      </c>
      <c r="AK1148" s="6">
        <f t="shared" si="891"/>
        <v>0</v>
      </c>
      <c r="AL1148" s="6">
        <f t="shared" si="892"/>
        <v>1.8255578093306288</v>
      </c>
      <c r="AM1148" s="6">
        <f t="shared" si="893"/>
        <v>0</v>
      </c>
      <c r="AN1148" s="6">
        <f t="shared" si="894"/>
        <v>0</v>
      </c>
      <c r="AO1148" s="33">
        <v>32.866666666666667</v>
      </c>
      <c r="AP1148" s="33">
        <v>0.1</v>
      </c>
      <c r="AQ1148" s="33">
        <v>0</v>
      </c>
      <c r="AR1148" s="32">
        <v>32.966666666666669</v>
      </c>
      <c r="AS1148" s="40">
        <v>0</v>
      </c>
      <c r="AT1148" s="40">
        <v>5</v>
      </c>
      <c r="AU1148" s="40">
        <v>1</v>
      </c>
      <c r="AV1148" s="40">
        <v>0</v>
      </c>
      <c r="AW1148" s="40">
        <v>0</v>
      </c>
      <c r="AX1148" s="9">
        <f t="shared" si="895"/>
        <v>0</v>
      </c>
      <c r="AY1148" s="9">
        <f t="shared" si="896"/>
        <v>9.1001011122345812</v>
      </c>
      <c r="AZ1148" s="9">
        <f t="shared" si="897"/>
        <v>1.820020222446916</v>
      </c>
      <c r="BA1148" s="9">
        <f t="shared" si="898"/>
        <v>0</v>
      </c>
      <c r="BB1148" s="9">
        <f t="shared" si="899"/>
        <v>0</v>
      </c>
      <c r="BC1148" s="9">
        <f t="shared" si="900"/>
        <v>6.5733333333333333</v>
      </c>
      <c r="BD1148" s="9">
        <f t="shared" si="901"/>
        <v>0</v>
      </c>
      <c r="BE1148" s="9">
        <f t="shared" si="902"/>
        <v>0.02</v>
      </c>
      <c r="BF1148" s="3">
        <v>0</v>
      </c>
      <c r="BG1148" s="3">
        <v>0</v>
      </c>
      <c r="BH1148" s="3">
        <v>0</v>
      </c>
      <c r="BI1148" s="3">
        <v>0</v>
      </c>
      <c r="BJ1148" s="3">
        <v>1</v>
      </c>
      <c r="BK1148" s="3">
        <v>0</v>
      </c>
      <c r="BL1148" s="3">
        <v>0</v>
      </c>
      <c r="BM1148" s="3">
        <v>1</v>
      </c>
      <c r="BN1148" s="34">
        <f t="shared" si="935"/>
        <v>0.12790327479493702</v>
      </c>
      <c r="BO1148" s="34">
        <f t="shared" si="936"/>
        <v>7.7595515547990095</v>
      </c>
      <c r="BP1148" s="34">
        <v>-0.80101104896990827</v>
      </c>
      <c r="BQ1148" s="34">
        <v>-5.2575058735932784E-3</v>
      </c>
      <c r="BR1148" s="34">
        <v>2.1766489144943332E-2</v>
      </c>
      <c r="BS1148" s="34">
        <v>0</v>
      </c>
      <c r="BT1148" s="34">
        <v>0</v>
      </c>
      <c r="BU1148" s="34">
        <f t="shared" si="937"/>
        <v>-0.78450206569855829</v>
      </c>
      <c r="BV1148" s="34">
        <f t="shared" si="938"/>
        <v>-47.593654137425176</v>
      </c>
      <c r="BW1148" s="34">
        <v>0.46388837852075732</v>
      </c>
      <c r="BX1148" s="34">
        <v>3.0037829958109476E-4</v>
      </c>
      <c r="BY1148" s="34">
        <v>0</v>
      </c>
      <c r="BZ1148" s="34">
        <v>0.44821658367315698</v>
      </c>
      <c r="CA1148" s="34">
        <f t="shared" si="939"/>
        <v>0.91240534049349531</v>
      </c>
      <c r="CB1148" s="34">
        <f t="shared" si="940"/>
        <v>55.353205692224186</v>
      </c>
      <c r="CE1148" s="68">
        <f t="shared" si="903"/>
        <v>165000</v>
      </c>
      <c r="CF1148" s="9">
        <v>0.6</v>
      </c>
      <c r="CG1148" s="9">
        <v>0.5</v>
      </c>
      <c r="CH1148" s="9">
        <v>-0.9</v>
      </c>
      <c r="CI1148" s="9">
        <v>-0.3</v>
      </c>
      <c r="CJ1148" s="9">
        <f t="shared" si="941"/>
        <v>-18.14516129032258</v>
      </c>
      <c r="CK1148" s="9">
        <v>-0.1</v>
      </c>
      <c r="CL1148" s="9">
        <f t="shared" si="942"/>
        <v>-6.0483870967741931</v>
      </c>
      <c r="CM1148" s="9">
        <v>-0.4</v>
      </c>
      <c r="CN1148" t="s">
        <v>3198</v>
      </c>
      <c r="CO1148" t="s">
        <v>3199</v>
      </c>
      <c r="CP1148" t="s">
        <v>2302</v>
      </c>
      <c r="CQ1148" t="s">
        <v>2414</v>
      </c>
      <c r="CR1148">
        <v>76</v>
      </c>
      <c r="CS1148">
        <v>210</v>
      </c>
      <c r="CT1148">
        <v>43</v>
      </c>
      <c r="CU1148" t="s">
        <v>3401</v>
      </c>
      <c r="CV1148" t="s">
        <v>2382</v>
      </c>
      <c r="CW1148">
        <v>0</v>
      </c>
      <c r="CX1148">
        <v>0</v>
      </c>
      <c r="CY1148">
        <v>0</v>
      </c>
      <c r="CZ1148" s="70"/>
      <c r="DA1148">
        <v>0</v>
      </c>
    </row>
    <row r="1149" spans="1:105" ht="12.75" customHeight="1" x14ac:dyDescent="0.2">
      <c r="A1149" s="44" t="s">
        <v>2372</v>
      </c>
      <c r="B1149" s="43" t="s">
        <v>962</v>
      </c>
      <c r="C1149" s="43" t="s">
        <v>967</v>
      </c>
      <c r="D1149" s="82" t="s">
        <v>967</v>
      </c>
      <c r="E1149" s="42" t="str">
        <f t="shared" si="932"/>
        <v xml:space="preserve">Jackman, Tim </v>
      </c>
      <c r="F1149" s="42" t="s">
        <v>198</v>
      </c>
      <c r="G1149" s="45" t="s">
        <v>1528</v>
      </c>
      <c r="H1149" s="43">
        <v>36</v>
      </c>
      <c r="I1149" s="64">
        <v>1</v>
      </c>
      <c r="J1149" s="64">
        <v>3</v>
      </c>
      <c r="K1149" s="64">
        <v>4</v>
      </c>
      <c r="L1149" s="43">
        <v>-3</v>
      </c>
      <c r="M1149">
        <v>57</v>
      </c>
      <c r="N1149">
        <v>36</v>
      </c>
      <c r="O1149" s="4">
        <f t="shared" si="933"/>
        <v>2.7777777777777776E-2</v>
      </c>
      <c r="Q1149">
        <v>0</v>
      </c>
      <c r="R1149">
        <v>0</v>
      </c>
      <c r="S1149">
        <v>2</v>
      </c>
      <c r="T1149">
        <v>0</v>
      </c>
      <c r="U1149" s="4">
        <f t="shared" si="934"/>
        <v>1</v>
      </c>
      <c r="V1149">
        <v>0.1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3</v>
      </c>
      <c r="AC1149" s="9">
        <f t="shared" si="883"/>
        <v>0</v>
      </c>
      <c r="AD1149" s="9">
        <f t="shared" si="884"/>
        <v>0</v>
      </c>
      <c r="AE1149" s="9">
        <f t="shared" si="885"/>
        <v>0</v>
      </c>
      <c r="AF1149" s="9">
        <f t="shared" si="886"/>
        <v>0</v>
      </c>
      <c r="AG1149" s="9">
        <f t="shared" si="887"/>
        <v>5.1230966272947214</v>
      </c>
      <c r="AH1149" s="9">
        <f t="shared" si="888"/>
        <v>15.369289881884164</v>
      </c>
      <c r="AI1149" s="58">
        <f t="shared" si="889"/>
        <v>1.5369289881884165</v>
      </c>
      <c r="AJ1149" s="58">
        <f t="shared" si="890"/>
        <v>0</v>
      </c>
      <c r="AK1149" s="58">
        <f t="shared" si="891"/>
        <v>0</v>
      </c>
      <c r="AL1149" s="58">
        <f t="shared" si="892"/>
        <v>2.3053934822826245</v>
      </c>
      <c r="AM1149" s="58">
        <f t="shared" si="893"/>
        <v>0</v>
      </c>
      <c r="AN1149" s="58">
        <f t="shared" si="894"/>
        <v>0</v>
      </c>
      <c r="AO1149" s="56">
        <v>234.23333333333329</v>
      </c>
      <c r="AP1149" s="56">
        <v>1.3333333333333333</v>
      </c>
      <c r="AQ1149" s="56">
        <v>2.4166666666666665</v>
      </c>
      <c r="AR1149" s="57">
        <f>SUM(AO1149:AQ1149)</f>
        <v>237.98333333333329</v>
      </c>
      <c r="AS1149">
        <v>9</v>
      </c>
      <c r="AT1149">
        <v>41</v>
      </c>
      <c r="AU1149">
        <v>7</v>
      </c>
      <c r="AV1149">
        <v>1</v>
      </c>
      <c r="AW1149">
        <v>9</v>
      </c>
      <c r="AX1149" s="9">
        <f t="shared" si="895"/>
        <v>2.2690664612367817</v>
      </c>
      <c r="AY1149" s="9">
        <f t="shared" si="896"/>
        <v>10.336858323412006</v>
      </c>
      <c r="AZ1149" s="9">
        <f t="shared" si="897"/>
        <v>1.7648294698508302</v>
      </c>
      <c r="BA1149" s="9">
        <f t="shared" si="898"/>
        <v>0.25211849569297573</v>
      </c>
      <c r="BB1149" s="9">
        <f t="shared" si="899"/>
        <v>2.2690664612367817</v>
      </c>
      <c r="BC1149" s="33">
        <f t="shared" si="900"/>
        <v>6.5064814814814804</v>
      </c>
      <c r="BD1149" s="33">
        <f t="shared" si="901"/>
        <v>6.7129629629629622E-2</v>
      </c>
      <c r="BE1149" s="33">
        <f t="shared" si="902"/>
        <v>3.7037037037037035E-2</v>
      </c>
      <c r="BF1149" s="42">
        <f>BI1149-BG1149-BH1149</f>
        <v>6</v>
      </c>
      <c r="BG1149" s="43">
        <v>0</v>
      </c>
      <c r="BH1149" s="43">
        <v>0</v>
      </c>
      <c r="BI1149" s="43">
        <v>6</v>
      </c>
      <c r="BJ1149" s="42">
        <f>BM1149-BK1149-BL1149</f>
        <v>9</v>
      </c>
      <c r="BK1149" s="43">
        <v>0</v>
      </c>
      <c r="BL1149" s="43">
        <v>0</v>
      </c>
      <c r="BM1149" s="43">
        <v>9</v>
      </c>
      <c r="BN1149" s="34">
        <f t="shared" si="935"/>
        <v>1.6863049340944614</v>
      </c>
      <c r="BO1149" s="34">
        <f t="shared" si="936"/>
        <v>14.171622108784605</v>
      </c>
      <c r="BP1149" s="33">
        <v>-0.99689187099384124</v>
      </c>
      <c r="BQ1149" s="33">
        <v>-7.9560642980817914E-2</v>
      </c>
      <c r="BR1149" s="33">
        <v>1.8273941563143985</v>
      </c>
      <c r="BS1149" s="33">
        <v>-3.3106921990387929E-2</v>
      </c>
      <c r="BT1149" s="33">
        <v>0</v>
      </c>
      <c r="BU1149" s="9">
        <f t="shared" si="937"/>
        <v>0.71783472034935136</v>
      </c>
      <c r="BV1149" s="34">
        <f t="shared" si="938"/>
        <v>6.0326469950222128</v>
      </c>
      <c r="BW1149" s="33">
        <v>2.4051814195265897</v>
      </c>
      <c r="BX1149" s="33">
        <v>6.1477265743641344E-3</v>
      </c>
      <c r="BY1149" s="33">
        <v>0.3072625543205072</v>
      </c>
      <c r="BZ1149" s="33">
        <v>-1.7501214866763513</v>
      </c>
      <c r="CA1149" s="9">
        <f t="shared" si="939"/>
        <v>0.96847021374511</v>
      </c>
      <c r="CB1149" s="34">
        <f t="shared" si="940"/>
        <v>8.1389751137623936</v>
      </c>
      <c r="CC1149" s="47">
        <v>36.525002000000001</v>
      </c>
      <c r="CD1149">
        <v>165000</v>
      </c>
      <c r="CE1149" s="68">
        <f t="shared" si="903"/>
        <v>165000</v>
      </c>
      <c r="CF1149" s="62">
        <v>5.8</v>
      </c>
      <c r="CG1149" s="62">
        <v>5.5</v>
      </c>
      <c r="CH1149" s="62">
        <v>-1.9</v>
      </c>
      <c r="CI1149" s="62">
        <v>-1.2</v>
      </c>
      <c r="CJ1149" s="63">
        <f t="shared" si="941"/>
        <v>-9.9282956425813573</v>
      </c>
      <c r="CK1149" s="62">
        <v>0</v>
      </c>
      <c r="CL1149" s="63">
        <f t="shared" si="942"/>
        <v>0</v>
      </c>
      <c r="CM1149" s="62">
        <v>-1.2</v>
      </c>
      <c r="CN1149" t="s">
        <v>801</v>
      </c>
      <c r="CO1149" t="s">
        <v>3199</v>
      </c>
      <c r="CP1149" t="s">
        <v>2302</v>
      </c>
      <c r="CQ1149" t="s">
        <v>2414</v>
      </c>
      <c r="CR1149">
        <v>76</v>
      </c>
      <c r="CS1149">
        <v>210</v>
      </c>
      <c r="CT1149">
        <v>28</v>
      </c>
      <c r="CU1149" t="s">
        <v>3401</v>
      </c>
      <c r="CZ1149" s="72">
        <v>500000</v>
      </c>
      <c r="DA1149">
        <v>0</v>
      </c>
    </row>
    <row r="1150" spans="1:105" ht="12.75" customHeight="1" x14ac:dyDescent="0.2">
      <c r="A1150" s="38" t="s">
        <v>2452</v>
      </c>
      <c r="B1150" t="s">
        <v>967</v>
      </c>
      <c r="C1150" t="s">
        <v>967</v>
      </c>
      <c r="D1150" s="82" t="s">
        <v>967</v>
      </c>
      <c r="E1150" t="str">
        <f t="shared" si="932"/>
        <v xml:space="preserve">Hunter, Trent </v>
      </c>
      <c r="F1150" t="s">
        <v>189</v>
      </c>
      <c r="G1150" t="s">
        <v>1528</v>
      </c>
      <c r="H1150">
        <v>77</v>
      </c>
      <c r="I1150">
        <v>20</v>
      </c>
      <c r="J1150">
        <v>15</v>
      </c>
      <c r="K1150">
        <f>I1150+J1150</f>
        <v>35</v>
      </c>
      <c r="L1150">
        <v>5</v>
      </c>
      <c r="M1150">
        <v>22</v>
      </c>
      <c r="N1150">
        <v>168</v>
      </c>
      <c r="O1150" s="4">
        <f t="shared" si="933"/>
        <v>0.11904761904761904</v>
      </c>
      <c r="P1150">
        <v>1634</v>
      </c>
      <c r="Q1150">
        <v>2</v>
      </c>
      <c r="R1150">
        <v>0</v>
      </c>
      <c r="S1150">
        <v>6</v>
      </c>
      <c r="T1150">
        <v>8</v>
      </c>
      <c r="U1150" s="4">
        <f t="shared" si="934"/>
        <v>0.42857142857142855</v>
      </c>
      <c r="V1150" s="40">
        <v>0.3</v>
      </c>
      <c r="W1150">
        <v>5</v>
      </c>
      <c r="X1150">
        <v>4</v>
      </c>
      <c r="Y1150">
        <v>1</v>
      </c>
      <c r="Z1150">
        <v>1</v>
      </c>
      <c r="AA1150">
        <f>I1150-W1150-Y1150</f>
        <v>14</v>
      </c>
      <c r="AB1150">
        <f>J1150-X1150-Z1150</f>
        <v>10</v>
      </c>
      <c r="AC1150" s="9">
        <f t="shared" si="883"/>
        <v>14.657980456026062</v>
      </c>
      <c r="AD1150" s="9">
        <f t="shared" si="884"/>
        <v>11.72638436482085</v>
      </c>
      <c r="AE1150" s="9">
        <f t="shared" si="885"/>
        <v>1.3181019332161688</v>
      </c>
      <c r="AF1150" s="9">
        <f t="shared" si="886"/>
        <v>1.3181019332161688</v>
      </c>
      <c r="AG1150" s="9">
        <f t="shared" si="887"/>
        <v>18.614270941054809</v>
      </c>
      <c r="AH1150" s="9">
        <f t="shared" si="888"/>
        <v>13.295907815039149</v>
      </c>
      <c r="AI1150" s="6">
        <f t="shared" si="889"/>
        <v>2.3932634067070468</v>
      </c>
      <c r="AJ1150" s="6">
        <f t="shared" si="890"/>
        <v>8.7947882736156373</v>
      </c>
      <c r="AK1150" s="6">
        <f t="shared" si="891"/>
        <v>0.26362038664323378</v>
      </c>
      <c r="AL1150" s="6">
        <f t="shared" si="892"/>
        <v>2.19382478948146</v>
      </c>
      <c r="AM1150" s="6">
        <f t="shared" si="893"/>
        <v>0</v>
      </c>
      <c r="AN1150" s="6">
        <f t="shared" si="894"/>
        <v>6.5905096660808438</v>
      </c>
      <c r="AO1150" s="32">
        <v>902.5333333333333</v>
      </c>
      <c r="AP1150" s="32">
        <v>102.33333333333331</v>
      </c>
      <c r="AQ1150" s="32">
        <v>227.6</v>
      </c>
      <c r="AR1150" s="32">
        <v>1232.4666666666665</v>
      </c>
      <c r="AS1150" s="40">
        <v>38</v>
      </c>
      <c r="AT1150" s="40">
        <v>246</v>
      </c>
      <c r="AU1150" s="40">
        <v>73</v>
      </c>
      <c r="AV1150" s="40">
        <v>35</v>
      </c>
      <c r="AW1150" s="40">
        <v>64</v>
      </c>
      <c r="AX1150" s="9">
        <f t="shared" si="895"/>
        <v>1.8499486125385409</v>
      </c>
      <c r="AY1150" s="9">
        <f t="shared" si="896"/>
        <v>11.975983123275817</v>
      </c>
      <c r="AZ1150" s="9">
        <f t="shared" si="897"/>
        <v>3.5538486504029865</v>
      </c>
      <c r="BA1150" s="9">
        <f t="shared" si="898"/>
        <v>1.7039000378644455</v>
      </c>
      <c r="BB1150" s="9">
        <f t="shared" si="899"/>
        <v>3.1157029263807003</v>
      </c>
      <c r="BC1150" s="9">
        <f t="shared" si="900"/>
        <v>11.721212121212121</v>
      </c>
      <c r="BD1150" s="9">
        <f t="shared" si="901"/>
        <v>2.9558441558441557</v>
      </c>
      <c r="BE1150" s="9">
        <f t="shared" si="902"/>
        <v>1.3290043290043287</v>
      </c>
      <c r="BF1150" s="3">
        <v>36</v>
      </c>
      <c r="BG1150" s="3">
        <v>15</v>
      </c>
      <c r="BH1150" s="3">
        <v>1</v>
      </c>
      <c r="BI1150" s="3">
        <v>52</v>
      </c>
      <c r="BJ1150" s="3">
        <v>33</v>
      </c>
      <c r="BK1150" s="3">
        <v>0</v>
      </c>
      <c r="BL1150" s="3">
        <v>25</v>
      </c>
      <c r="BM1150" s="3">
        <v>58</v>
      </c>
      <c r="BN1150" s="34">
        <f t="shared" si="935"/>
        <v>36.111516106897369</v>
      </c>
      <c r="BO1150" s="34">
        <f t="shared" si="936"/>
        <v>58.600393963699965</v>
      </c>
      <c r="BP1150" s="34">
        <v>15.30295481179971</v>
      </c>
      <c r="BQ1150" s="34">
        <v>7.1324587748043466</v>
      </c>
      <c r="BR1150" s="34">
        <v>-0.91171797589733505</v>
      </c>
      <c r="BS1150" s="34">
        <v>0.87263872121729291</v>
      </c>
      <c r="BT1150" s="34">
        <v>-2.566851286289614</v>
      </c>
      <c r="BU1150" s="34">
        <f t="shared" si="937"/>
        <v>19.829483045634397</v>
      </c>
      <c r="BV1150" s="34">
        <f t="shared" si="938"/>
        <v>32.178530392656029</v>
      </c>
      <c r="BW1150" s="34">
        <v>5.8977560621225322</v>
      </c>
      <c r="BX1150" s="34">
        <v>0.23178100985421746</v>
      </c>
      <c r="BY1150" s="34">
        <v>5.2118601477951358</v>
      </c>
      <c r="BZ1150" s="34">
        <v>4.940635841491086</v>
      </c>
      <c r="CA1150" s="34">
        <f t="shared" si="939"/>
        <v>16.282033061262972</v>
      </c>
      <c r="CB1150" s="34">
        <f t="shared" si="940"/>
        <v>26.421863571043936</v>
      </c>
      <c r="CC1150" s="15">
        <v>61</v>
      </c>
      <c r="CD1150" s="7">
        <v>2600709</v>
      </c>
      <c r="CE1150" s="68">
        <f t="shared" si="903"/>
        <v>2769586.2077922081</v>
      </c>
      <c r="CF1150" s="9">
        <v>23</v>
      </c>
      <c r="CG1150" s="9">
        <v>25.2</v>
      </c>
      <c r="CH1150" s="9">
        <v>0.6</v>
      </c>
      <c r="CI1150" s="9">
        <v>3.1</v>
      </c>
      <c r="CJ1150" s="9">
        <f t="shared" si="941"/>
        <v>3.9682539682539688</v>
      </c>
      <c r="CK1150" s="9">
        <v>1</v>
      </c>
      <c r="CL1150" s="9">
        <f t="shared" si="942"/>
        <v>1.2800819252432158</v>
      </c>
      <c r="CM1150" s="9">
        <v>4.0999999999999996</v>
      </c>
      <c r="CN1150" t="s">
        <v>3444</v>
      </c>
      <c r="CO1150" t="s">
        <v>3445</v>
      </c>
      <c r="CP1150" t="s">
        <v>2417</v>
      </c>
      <c r="CQ1150" t="s">
        <v>2400</v>
      </c>
      <c r="CR1150">
        <v>75</v>
      </c>
      <c r="CS1150">
        <v>210</v>
      </c>
      <c r="CT1150">
        <v>7</v>
      </c>
      <c r="CU1150" t="s">
        <v>3401</v>
      </c>
      <c r="CV1150" t="s">
        <v>2382</v>
      </c>
      <c r="CW1150">
        <v>5</v>
      </c>
      <c r="CX1150">
        <v>0</v>
      </c>
      <c r="CY1150">
        <v>0</v>
      </c>
      <c r="CZ1150" s="70"/>
      <c r="DA1150">
        <v>0</v>
      </c>
    </row>
    <row r="1151" spans="1:105" ht="12.75" customHeight="1" x14ac:dyDescent="0.2">
      <c r="A1151" s="44" t="s">
        <v>2372</v>
      </c>
      <c r="B1151" s="43" t="s">
        <v>967</v>
      </c>
      <c r="C1151" s="43" t="s">
        <v>967</v>
      </c>
      <c r="D1151" s="82" t="s">
        <v>967</v>
      </c>
      <c r="E1151" s="42" t="str">
        <f t="shared" si="932"/>
        <v xml:space="preserve">Hunter, Trent </v>
      </c>
      <c r="F1151" s="42" t="s">
        <v>189</v>
      </c>
      <c r="G1151" s="45" t="s">
        <v>1528</v>
      </c>
      <c r="H1151" s="43">
        <v>82</v>
      </c>
      <c r="I1151" s="64">
        <v>12</v>
      </c>
      <c r="J1151" s="64">
        <v>29</v>
      </c>
      <c r="K1151" s="64">
        <v>41</v>
      </c>
      <c r="L1151" s="43">
        <v>-17</v>
      </c>
      <c r="M1151">
        <v>43</v>
      </c>
      <c r="N1151">
        <v>222</v>
      </c>
      <c r="O1151" s="4">
        <f t="shared" si="933"/>
        <v>5.4054054054054057E-2</v>
      </c>
      <c r="Q1151">
        <v>1</v>
      </c>
      <c r="R1151">
        <v>0</v>
      </c>
      <c r="S1151">
        <v>6</v>
      </c>
      <c r="T1151">
        <v>23</v>
      </c>
      <c r="U1151" s="4">
        <f t="shared" si="934"/>
        <v>0.20689655172413793</v>
      </c>
      <c r="V1151">
        <v>0.6</v>
      </c>
      <c r="W1151">
        <v>2</v>
      </c>
      <c r="X1151">
        <v>7</v>
      </c>
      <c r="Y1151">
        <v>0</v>
      </c>
      <c r="Z1151">
        <v>2</v>
      </c>
      <c r="AA1151">
        <v>10</v>
      </c>
      <c r="AB1151">
        <v>20</v>
      </c>
      <c r="AC1151" s="9">
        <f t="shared" si="883"/>
        <v>2.9277813923227067</v>
      </c>
      <c r="AD1151" s="9">
        <f t="shared" si="884"/>
        <v>10.247234873129473</v>
      </c>
      <c r="AE1151" s="9">
        <f t="shared" si="885"/>
        <v>0</v>
      </c>
      <c r="AF1151" s="9">
        <f t="shared" si="886"/>
        <v>2.4606971975393024</v>
      </c>
      <c r="AG1151" s="9">
        <f t="shared" si="887"/>
        <v>11.489667278385063</v>
      </c>
      <c r="AH1151" s="9">
        <f t="shared" si="888"/>
        <v>22.979334556770127</v>
      </c>
      <c r="AI1151" s="58">
        <f t="shared" si="889"/>
        <v>2.1830367828931618</v>
      </c>
      <c r="AJ1151" s="58">
        <f t="shared" si="890"/>
        <v>4.6844502277163311</v>
      </c>
      <c r="AK1151" s="58">
        <f t="shared" si="891"/>
        <v>0.49213943950786049</v>
      </c>
      <c r="AL1151" s="58">
        <f t="shared" si="892"/>
        <v>3.0447618287720415</v>
      </c>
      <c r="AM1151" s="58">
        <f t="shared" si="893"/>
        <v>1.1711125569290828</v>
      </c>
      <c r="AN1151" s="58">
        <f t="shared" si="894"/>
        <v>5.413533834586465</v>
      </c>
      <c r="AO1151" s="56">
        <v>1044.4166666666667</v>
      </c>
      <c r="AP1151" s="56">
        <v>204.93333333333334</v>
      </c>
      <c r="AQ1151" s="56">
        <v>243.83333333333337</v>
      </c>
      <c r="AR1151" s="57">
        <f>SUM(AO1151:AQ1151)</f>
        <v>1493.1833333333334</v>
      </c>
      <c r="AS1151">
        <v>50</v>
      </c>
      <c r="AT1151">
        <v>256</v>
      </c>
      <c r="AU1151">
        <v>79</v>
      </c>
      <c r="AV1151">
        <v>30</v>
      </c>
      <c r="AW1151">
        <v>58</v>
      </c>
      <c r="AX1151" s="9">
        <f t="shared" si="895"/>
        <v>2.0091303813999173</v>
      </c>
      <c r="AY1151" s="9">
        <f t="shared" si="896"/>
        <v>10.286747552767576</v>
      </c>
      <c r="AZ1151" s="9">
        <f t="shared" si="897"/>
        <v>3.1744260026118694</v>
      </c>
      <c r="BA1151" s="9">
        <f t="shared" si="898"/>
        <v>1.2054782288399504</v>
      </c>
      <c r="BB1151" s="9">
        <f t="shared" si="899"/>
        <v>2.3305912424239041</v>
      </c>
      <c r="BC1151" s="33">
        <f t="shared" si="900"/>
        <v>12.73678861788618</v>
      </c>
      <c r="BD1151" s="33">
        <f t="shared" si="901"/>
        <v>2.9735772357723582</v>
      </c>
      <c r="BE1151" s="33">
        <f t="shared" si="902"/>
        <v>2.4991869918699186</v>
      </c>
      <c r="BF1151" s="42">
        <f>BI1151-BG1151-BH1151</f>
        <v>38</v>
      </c>
      <c r="BG1151" s="43">
        <v>16</v>
      </c>
      <c r="BH1151" s="43">
        <v>2</v>
      </c>
      <c r="BI1151" s="43">
        <v>56</v>
      </c>
      <c r="BJ1151" s="42">
        <f>BM1151-BK1151-BL1151</f>
        <v>53</v>
      </c>
      <c r="BK1151" s="43">
        <v>4</v>
      </c>
      <c r="BL1151" s="43">
        <v>22</v>
      </c>
      <c r="BM1151" s="43">
        <v>79</v>
      </c>
      <c r="BN1151" s="34">
        <f t="shared" si="935"/>
        <v>34.477161534231435</v>
      </c>
      <c r="BO1151" s="34">
        <f t="shared" si="936"/>
        <v>46.179408468571303</v>
      </c>
      <c r="BP1151" s="33">
        <v>17.107216027938371</v>
      </c>
      <c r="BQ1151" s="33">
        <v>0.568467751643283</v>
      </c>
      <c r="BR1151" s="33">
        <v>-3.2199221289616689</v>
      </c>
      <c r="BS1151" s="33">
        <v>-0.75947909167656225</v>
      </c>
      <c r="BT1151" s="33">
        <v>-2.4323581852296163</v>
      </c>
      <c r="BU1151" s="9">
        <f t="shared" si="937"/>
        <v>11.263924373713806</v>
      </c>
      <c r="BV1151" s="34">
        <f t="shared" si="938"/>
        <v>15.08712844867963</v>
      </c>
      <c r="BW1151" s="33">
        <v>5.916857681886559</v>
      </c>
      <c r="BX1151" s="33">
        <v>-0.31333451107682808</v>
      </c>
      <c r="BY1151" s="33">
        <v>13.290494705125681</v>
      </c>
      <c r="BZ1151" s="33">
        <v>4.3192192845822195</v>
      </c>
      <c r="CA1151" s="9">
        <f t="shared" si="939"/>
        <v>23.213237160517629</v>
      </c>
      <c r="CB1151" s="34">
        <f t="shared" si="940"/>
        <v>31.092280019891678</v>
      </c>
      <c r="CC1151" s="47">
        <v>33.114429000000001</v>
      </c>
      <c r="CD1151">
        <v>668044</v>
      </c>
      <c r="CE1151" s="68">
        <f t="shared" si="903"/>
        <v>668044</v>
      </c>
      <c r="CF1151" s="62">
        <v>30.8</v>
      </c>
      <c r="CG1151" s="62">
        <v>31.5</v>
      </c>
      <c r="CH1151" s="62">
        <v>-8.3000000000000007</v>
      </c>
      <c r="CI1151" s="62">
        <v>1.1000000000000001</v>
      </c>
      <c r="CJ1151" s="63">
        <f t="shared" si="941"/>
        <v>1.1328818970622312</v>
      </c>
      <c r="CK1151" s="62">
        <v>0.5</v>
      </c>
      <c r="CL1151" s="63">
        <f t="shared" si="942"/>
        <v>0.51494631684646874</v>
      </c>
      <c r="CM1151" s="62">
        <v>0.8</v>
      </c>
      <c r="CN1151" t="s">
        <v>826</v>
      </c>
      <c r="CO1151" t="s">
        <v>3445</v>
      </c>
      <c r="CP1151" t="s">
        <v>2417</v>
      </c>
      <c r="CQ1151" t="s">
        <v>2400</v>
      </c>
      <c r="CR1151">
        <v>75</v>
      </c>
      <c r="CS1151">
        <v>210</v>
      </c>
      <c r="CT1151">
        <v>7</v>
      </c>
      <c r="CU1151" t="s">
        <v>3401</v>
      </c>
      <c r="CZ1151" s="72">
        <v>1550000</v>
      </c>
      <c r="DA1151">
        <v>0</v>
      </c>
    </row>
    <row r="1152" spans="1:105" ht="12.75" customHeight="1" x14ac:dyDescent="0.2">
      <c r="A1152" s="44" t="s">
        <v>2372</v>
      </c>
      <c r="B1152" s="43"/>
      <c r="C1152" s="43" t="s">
        <v>963</v>
      </c>
      <c r="D1152" s="82" t="s">
        <v>968</v>
      </c>
      <c r="E1152" s="42" t="str">
        <f t="shared" si="932"/>
        <v xml:space="preserve">Voros, Aaron </v>
      </c>
      <c r="F1152" s="42" t="s">
        <v>2321</v>
      </c>
      <c r="G1152" s="45" t="s">
        <v>1540</v>
      </c>
      <c r="H1152" s="43">
        <v>55</v>
      </c>
      <c r="I1152" s="64">
        <v>7</v>
      </c>
      <c r="J1152" s="64">
        <v>7</v>
      </c>
      <c r="K1152" s="64">
        <v>14</v>
      </c>
      <c r="L1152" s="43">
        <v>-7</v>
      </c>
      <c r="M1152">
        <v>141</v>
      </c>
      <c r="N1152">
        <v>52</v>
      </c>
      <c r="O1152" s="4">
        <f t="shared" si="933"/>
        <v>0.13461538461538461</v>
      </c>
      <c r="Q1152">
        <v>1</v>
      </c>
      <c r="R1152">
        <v>0</v>
      </c>
      <c r="S1152">
        <v>3</v>
      </c>
      <c r="T1152">
        <v>12</v>
      </c>
      <c r="U1152" s="4">
        <f t="shared" si="934"/>
        <v>0.2</v>
      </c>
      <c r="V1152">
        <v>0.4</v>
      </c>
      <c r="W1152">
        <v>0</v>
      </c>
      <c r="X1152">
        <v>1</v>
      </c>
      <c r="Y1152">
        <v>0</v>
      </c>
      <c r="Z1152">
        <v>0</v>
      </c>
      <c r="AA1152">
        <v>7</v>
      </c>
      <c r="AB1152">
        <v>6</v>
      </c>
      <c r="AC1152" s="9">
        <f t="shared" si="883"/>
        <v>0</v>
      </c>
      <c r="AD1152" s="9">
        <f t="shared" si="884"/>
        <v>3.8610038610038608</v>
      </c>
      <c r="AE1152" s="9">
        <f t="shared" si="885"/>
        <v>0</v>
      </c>
      <c r="AF1152" s="9">
        <f t="shared" si="886"/>
        <v>0</v>
      </c>
      <c r="AG1152" s="9">
        <f t="shared" si="887"/>
        <v>19.647590831124276</v>
      </c>
      <c r="AH1152" s="9">
        <f t="shared" si="888"/>
        <v>16.840792140963668</v>
      </c>
      <c r="AI1152" s="58">
        <f t="shared" si="889"/>
        <v>2.3857788866365195</v>
      </c>
      <c r="AJ1152" s="58">
        <f t="shared" si="890"/>
        <v>6.1776061776061768</v>
      </c>
      <c r="AK1152" s="58">
        <f t="shared" si="891"/>
        <v>0</v>
      </c>
      <c r="AL1152" s="58">
        <f t="shared" si="892"/>
        <v>3.087478559176672</v>
      </c>
      <c r="AM1152" s="58">
        <f t="shared" si="893"/>
        <v>1.5444015444015442</v>
      </c>
      <c r="AN1152" s="58">
        <f t="shared" si="894"/>
        <v>450</v>
      </c>
      <c r="AO1152" s="56">
        <v>427.53333333333336</v>
      </c>
      <c r="AP1152" s="56">
        <v>77.7</v>
      </c>
      <c r="AQ1152" s="56">
        <v>0.13333333333333333</v>
      </c>
      <c r="AR1152" s="57">
        <f>SUM(AO1152:AQ1152)</f>
        <v>505.36666666666667</v>
      </c>
      <c r="AS1152">
        <v>5</v>
      </c>
      <c r="AT1152">
        <v>96</v>
      </c>
      <c r="AU1152">
        <v>19</v>
      </c>
      <c r="AV1152">
        <v>10</v>
      </c>
      <c r="AW1152">
        <v>8</v>
      </c>
      <c r="AX1152" s="9">
        <f t="shared" si="895"/>
        <v>0.59362838862871847</v>
      </c>
      <c r="AY1152" s="9">
        <f t="shared" si="896"/>
        <v>11.397665061671393</v>
      </c>
      <c r="AZ1152" s="9">
        <f t="shared" si="897"/>
        <v>2.25578787678913</v>
      </c>
      <c r="BA1152" s="9">
        <f t="shared" si="898"/>
        <v>1.1872567772574369</v>
      </c>
      <c r="BB1152" s="9">
        <f t="shared" si="899"/>
        <v>0.9498054218059494</v>
      </c>
      <c r="BC1152" s="33">
        <f t="shared" si="900"/>
        <v>7.7733333333333334</v>
      </c>
      <c r="BD1152" s="33">
        <f t="shared" si="901"/>
        <v>2.4242424242424242E-3</v>
      </c>
      <c r="BE1152" s="33">
        <f t="shared" si="902"/>
        <v>1.4127272727272728</v>
      </c>
      <c r="BF1152" s="42">
        <f>BI1152-BG1152-BH1152</f>
        <v>17</v>
      </c>
      <c r="BG1152" s="43">
        <v>8</v>
      </c>
      <c r="BH1152" s="43">
        <v>0</v>
      </c>
      <c r="BI1152" s="43">
        <v>25</v>
      </c>
      <c r="BJ1152" s="42">
        <f>BM1152-BK1152-BL1152</f>
        <v>22</v>
      </c>
      <c r="BK1152" s="43">
        <v>2</v>
      </c>
      <c r="BL1152" s="43">
        <v>1</v>
      </c>
      <c r="BM1152" s="43">
        <v>25</v>
      </c>
      <c r="BN1152" s="34">
        <f t="shared" si="935"/>
        <v>-4.5259986234304606E-2</v>
      </c>
      <c r="BO1152" s="34">
        <f t="shared" si="936"/>
        <v>-0.17911741798418812</v>
      </c>
      <c r="BP1152" s="33">
        <v>11.956681154251445</v>
      </c>
      <c r="BQ1152" s="33">
        <v>-3.205904158162002</v>
      </c>
      <c r="BR1152" s="33">
        <v>2.8374717253392525</v>
      </c>
      <c r="BS1152" s="33">
        <v>-2.0115595548877581E-3</v>
      </c>
      <c r="BT1152" s="33">
        <v>0</v>
      </c>
      <c r="BU1152" s="9">
        <f t="shared" si="937"/>
        <v>11.586237161873807</v>
      </c>
      <c r="BV1152" s="34">
        <f t="shared" si="938"/>
        <v>45.852795311155489</v>
      </c>
      <c r="BW1152" s="33">
        <v>1.7585195063907413</v>
      </c>
      <c r="BX1152" s="33">
        <v>-0.12062565572578568</v>
      </c>
      <c r="BY1152" s="33">
        <v>-0.71668340974437539</v>
      </c>
      <c r="BZ1152" s="33">
        <v>-12.552707589028692</v>
      </c>
      <c r="CA1152" s="9">
        <f t="shared" si="939"/>
        <v>-11.631497148108112</v>
      </c>
      <c r="CB1152" s="34">
        <f t="shared" si="940"/>
        <v>-46.031912729139684</v>
      </c>
      <c r="CC1152" s="47">
        <v>29.358875000000001</v>
      </c>
      <c r="CD1152">
        <v>325277</v>
      </c>
      <c r="CE1152" s="68">
        <f t="shared" si="903"/>
        <v>484958.43636363634</v>
      </c>
      <c r="CF1152" s="62">
        <v>13.9</v>
      </c>
      <c r="CG1152" s="62">
        <v>12.2</v>
      </c>
      <c r="CH1152" s="62">
        <v>-6.5</v>
      </c>
      <c r="CI1152" s="62">
        <v>-0.9</v>
      </c>
      <c r="CJ1152" s="63">
        <f t="shared" si="941"/>
        <v>-3.0864197530864197</v>
      </c>
      <c r="CK1152" s="62">
        <v>-0.5</v>
      </c>
      <c r="CL1152" s="63">
        <f t="shared" si="942"/>
        <v>-1.7146776406035664</v>
      </c>
      <c r="CM1152" s="62">
        <v>-1.3</v>
      </c>
      <c r="CN1152" t="s">
        <v>1632</v>
      </c>
      <c r="CO1152" t="s">
        <v>2216</v>
      </c>
      <c r="CP1152" t="s">
        <v>2433</v>
      </c>
      <c r="CQ1152" t="s">
        <v>2400</v>
      </c>
      <c r="CR1152">
        <v>75</v>
      </c>
      <c r="CS1152">
        <v>205</v>
      </c>
      <c r="CT1152">
        <v>34</v>
      </c>
      <c r="CU1152" t="s">
        <v>3402</v>
      </c>
      <c r="CZ1152" s="72">
        <v>495000</v>
      </c>
      <c r="DA1152">
        <v>0</v>
      </c>
    </row>
    <row r="1153" spans="1:105" ht="12.75" customHeight="1" x14ac:dyDescent="0.2">
      <c r="A1153" s="38" t="s">
        <v>2452</v>
      </c>
      <c r="B1153" t="s">
        <v>968</v>
      </c>
      <c r="C1153" t="s">
        <v>968</v>
      </c>
      <c r="D1153" t="s">
        <v>968</v>
      </c>
      <c r="E1153" t="str">
        <f t="shared" si="932"/>
        <v xml:space="preserve">Betts, Blair </v>
      </c>
      <c r="F1153" t="s">
        <v>2491</v>
      </c>
      <c r="G1153" t="s">
        <v>1537</v>
      </c>
      <c r="H1153">
        <v>82</v>
      </c>
      <c r="I1153">
        <v>9</v>
      </c>
      <c r="J1153">
        <v>4</v>
      </c>
      <c r="K1153">
        <f>I1153+J1153</f>
        <v>13</v>
      </c>
      <c r="L1153">
        <v>-4</v>
      </c>
      <c r="M1153">
        <v>24</v>
      </c>
      <c r="N1153">
        <v>120</v>
      </c>
      <c r="O1153" s="4">
        <f t="shared" si="933"/>
        <v>7.4999999999999997E-2</v>
      </c>
      <c r="P1153">
        <v>1784</v>
      </c>
      <c r="Q1153">
        <v>0</v>
      </c>
      <c r="R1153">
        <v>0</v>
      </c>
      <c r="S1153">
        <v>620</v>
      </c>
      <c r="T1153">
        <v>566</v>
      </c>
      <c r="U1153" s="4">
        <f t="shared" si="934"/>
        <v>0.52276559865092753</v>
      </c>
      <c r="V1153" s="40">
        <v>25.5</v>
      </c>
      <c r="W1153">
        <v>1</v>
      </c>
      <c r="X1153">
        <v>0</v>
      </c>
      <c r="Y1153">
        <v>1</v>
      </c>
      <c r="Z1153">
        <v>0</v>
      </c>
      <c r="AA1153">
        <f>I1153-W1153-Y1153</f>
        <v>7</v>
      </c>
      <c r="AB1153">
        <f>J1153-X1153-Z1153</f>
        <v>4</v>
      </c>
      <c r="AC1153" s="9">
        <f t="shared" si="883"/>
        <v>21.403091557669441</v>
      </c>
      <c r="AD1153" s="9">
        <f t="shared" si="884"/>
        <v>0</v>
      </c>
      <c r="AE1153" s="9">
        <f t="shared" si="885"/>
        <v>1.0842067220816769</v>
      </c>
      <c r="AF1153" s="9">
        <f t="shared" si="886"/>
        <v>0</v>
      </c>
      <c r="AG1153" s="9">
        <f t="shared" si="887"/>
        <v>9.7689564273530802</v>
      </c>
      <c r="AH1153" s="9">
        <f t="shared" si="888"/>
        <v>5.5822608156303311</v>
      </c>
      <c r="AI1153" s="6">
        <f t="shared" si="889"/>
        <v>1.3257869437122036</v>
      </c>
      <c r="AJ1153" s="6">
        <f t="shared" si="890"/>
        <v>4.2806183115338881</v>
      </c>
      <c r="AK1153" s="6">
        <f t="shared" si="891"/>
        <v>0.2168413444163354</v>
      </c>
      <c r="AL1153" s="6">
        <f t="shared" si="892"/>
        <v>1.8142347650798576</v>
      </c>
      <c r="AM1153" s="6">
        <f t="shared" si="893"/>
        <v>0</v>
      </c>
      <c r="AN1153" s="6">
        <f t="shared" si="894"/>
        <v>6.0715576436573908</v>
      </c>
      <c r="AO1153" s="32">
        <v>859.86666666666656</v>
      </c>
      <c r="AP1153" s="32">
        <v>14.016666666666667</v>
      </c>
      <c r="AQ1153" s="32">
        <v>276.7</v>
      </c>
      <c r="AR1153" s="32">
        <v>1150.5833333333333</v>
      </c>
      <c r="AS1153" s="40">
        <v>98</v>
      </c>
      <c r="AT1153" s="40">
        <v>93</v>
      </c>
      <c r="AU1153" s="40">
        <v>42</v>
      </c>
      <c r="AV1153" s="40">
        <v>29</v>
      </c>
      <c r="AW1153" s="40">
        <v>37</v>
      </c>
      <c r="AX1153" s="9">
        <f t="shared" si="895"/>
        <v>5.1104512203954515</v>
      </c>
      <c r="AY1153" s="9">
        <f t="shared" si="896"/>
        <v>4.849713913232419</v>
      </c>
      <c r="AZ1153" s="9">
        <f t="shared" si="897"/>
        <v>2.1901933801694797</v>
      </c>
      <c r="BA1153" s="9">
        <f t="shared" si="898"/>
        <v>1.5122763815455929</v>
      </c>
      <c r="BB1153" s="9">
        <f t="shared" si="899"/>
        <v>1.9294560730064461</v>
      </c>
      <c r="BC1153" s="9">
        <f t="shared" si="900"/>
        <v>10.486178861788616</v>
      </c>
      <c r="BD1153" s="9">
        <f t="shared" si="901"/>
        <v>3.3743902439024387</v>
      </c>
      <c r="BE1153" s="9">
        <f t="shared" si="902"/>
        <v>0.17093495934959352</v>
      </c>
      <c r="BF1153" s="3">
        <v>19</v>
      </c>
      <c r="BG1153" s="3">
        <v>1</v>
      </c>
      <c r="BH1153" s="3">
        <v>1</v>
      </c>
      <c r="BI1153" s="3">
        <v>21</v>
      </c>
      <c r="BJ1153" s="3">
        <v>26</v>
      </c>
      <c r="BK1153" s="3">
        <v>0</v>
      </c>
      <c r="BL1153" s="3">
        <v>28</v>
      </c>
      <c r="BM1153" s="3">
        <v>54</v>
      </c>
      <c r="BN1153" s="34">
        <f t="shared" si="935"/>
        <v>21.523414080326248</v>
      </c>
      <c r="BO1153" s="34">
        <f t="shared" si="936"/>
        <v>37.413046855061204</v>
      </c>
      <c r="BP1153" s="34">
        <v>-2.7796076201331825</v>
      </c>
      <c r="BQ1153" s="34">
        <v>1.0042430131816218</v>
      </c>
      <c r="BR1153" s="34">
        <v>0.13132826677753956</v>
      </c>
      <c r="BS1153" s="34">
        <v>-0.94418848527864885</v>
      </c>
      <c r="BT1153" s="34">
        <v>-0.53673677434263023</v>
      </c>
      <c r="BU1153" s="34">
        <f t="shared" si="937"/>
        <v>-3.1249615997953004</v>
      </c>
      <c r="BV1153" s="34">
        <f t="shared" si="938"/>
        <v>-5.4319604834567405</v>
      </c>
      <c r="BW1153" s="34">
        <v>9.4767861518411571</v>
      </c>
      <c r="BX1153" s="34">
        <v>4.7489536535307533E-2</v>
      </c>
      <c r="BY1153" s="34">
        <v>9.854107754088389</v>
      </c>
      <c r="BZ1153" s="34">
        <v>5.2699922376566972</v>
      </c>
      <c r="CA1153" s="34">
        <f t="shared" si="939"/>
        <v>24.64837568012155</v>
      </c>
      <c r="CB1153" s="34">
        <f t="shared" si="940"/>
        <v>42.845007338517938</v>
      </c>
      <c r="CC1153" s="15">
        <v>58</v>
      </c>
      <c r="CD1153" s="7">
        <v>709237</v>
      </c>
      <c r="CE1153" s="68">
        <f t="shared" si="903"/>
        <v>709237</v>
      </c>
      <c r="CF1153" s="9">
        <v>16.5</v>
      </c>
      <c r="CG1153" s="9">
        <v>24.7</v>
      </c>
      <c r="CH1153" s="9">
        <v>-10</v>
      </c>
      <c r="CI1153" s="9">
        <v>-2.2999999999999998</v>
      </c>
      <c r="CJ1153" s="9">
        <f t="shared" si="941"/>
        <v>-3.1915631721362665</v>
      </c>
      <c r="CK1153" s="9">
        <v>0.9</v>
      </c>
      <c r="CL1153" s="9">
        <f t="shared" si="942"/>
        <v>1.2488725456185392</v>
      </c>
      <c r="CM1153" s="9">
        <v>-1.4</v>
      </c>
      <c r="CN1153" t="s">
        <v>3546</v>
      </c>
      <c r="CO1153" t="s">
        <v>2416</v>
      </c>
      <c r="CP1153" t="s">
        <v>2417</v>
      </c>
      <c r="CQ1153" t="s">
        <v>2400</v>
      </c>
      <c r="CR1153">
        <v>75</v>
      </c>
      <c r="CS1153">
        <v>210</v>
      </c>
      <c r="CU1153" t="s">
        <v>3402</v>
      </c>
      <c r="CV1153" t="s">
        <v>2382</v>
      </c>
      <c r="CW1153">
        <v>1</v>
      </c>
      <c r="CX1153">
        <v>0</v>
      </c>
      <c r="CY1153">
        <v>0</v>
      </c>
      <c r="CZ1153" s="70"/>
      <c r="DA1153">
        <v>0</v>
      </c>
    </row>
    <row r="1154" spans="1:105" ht="12.75" customHeight="1" x14ac:dyDescent="0.2">
      <c r="A1154" s="44" t="s">
        <v>2372</v>
      </c>
      <c r="B1154" s="43" t="s">
        <v>968</v>
      </c>
      <c r="C1154" s="43" t="s">
        <v>968</v>
      </c>
      <c r="D1154" s="42" t="s">
        <v>968</v>
      </c>
      <c r="E1154" s="42" t="str">
        <f t="shared" si="932"/>
        <v xml:space="preserve">Betts, Blair </v>
      </c>
      <c r="F1154" s="42" t="s">
        <v>2491</v>
      </c>
      <c r="G1154" s="45" t="s">
        <v>2373</v>
      </c>
      <c r="H1154" s="43">
        <v>75</v>
      </c>
      <c r="I1154" s="64">
        <v>2</v>
      </c>
      <c r="J1154" s="64">
        <v>5</v>
      </c>
      <c r="K1154" s="64">
        <v>7</v>
      </c>
      <c r="L1154" s="43">
        <v>-4</v>
      </c>
      <c r="M1154">
        <v>20</v>
      </c>
      <c r="N1154">
        <v>85</v>
      </c>
      <c r="O1154" s="4">
        <f t="shared" si="933"/>
        <v>2.3529411764705882E-2</v>
      </c>
      <c r="Q1154">
        <v>0</v>
      </c>
      <c r="R1154">
        <v>0</v>
      </c>
      <c r="S1154">
        <v>388</v>
      </c>
      <c r="T1154">
        <v>383</v>
      </c>
      <c r="U1154" s="4">
        <f t="shared" si="934"/>
        <v>0.50324254215304798</v>
      </c>
      <c r="V1154">
        <v>19</v>
      </c>
      <c r="W1154">
        <v>0</v>
      </c>
      <c r="X1154">
        <v>1</v>
      </c>
      <c r="Y1154">
        <v>0</v>
      </c>
      <c r="Z1154">
        <v>0</v>
      </c>
      <c r="AA1154">
        <v>2</v>
      </c>
      <c r="AB1154">
        <v>4</v>
      </c>
      <c r="AC1154" s="9">
        <f t="shared" ref="AC1154:AC1217" si="943">IF(AP1154=0,0,W1154/AP1154*300)</f>
        <v>0</v>
      </c>
      <c r="AD1154" s="9">
        <f t="shared" ref="AD1154:AD1217" si="944">IF(AP1154=0,0,X1154/AP1154*300)</f>
        <v>28.938906752411572</v>
      </c>
      <c r="AE1154" s="9">
        <f t="shared" ref="AE1154:AE1217" si="945">IF(AQ1154=0,0,Y1154/AQ1154*300)</f>
        <v>0</v>
      </c>
      <c r="AF1154" s="9">
        <f t="shared" ref="AF1154:AF1217" si="946">IF(AQ1154=0,0,Z1154/AQ1154*300)</f>
        <v>0</v>
      </c>
      <c r="AG1154" s="9">
        <f t="shared" ref="AG1154:AG1217" si="947">AA1154/AO1154*1200</f>
        <v>3.5696579077838373</v>
      </c>
      <c r="AH1154" s="9">
        <f t="shared" ref="AH1154:AH1217" si="948">AB1154/AO1154*1200</f>
        <v>7.1393158155676746</v>
      </c>
      <c r="AI1154" s="58">
        <f t="shared" ref="AI1154:AI1217" si="949">IF(AO1154=0,0,BF1154/AO1154*60)</f>
        <v>1.0708973723351511</v>
      </c>
      <c r="AJ1154" s="58">
        <f t="shared" ref="AJ1154:AJ1217" si="950">IF(AP1154=0,0,BG1154/AP1154*60)</f>
        <v>11.57556270096463</v>
      </c>
      <c r="AK1154" s="58">
        <f t="shared" ref="AK1154:AK1217" si="951">IF(AQ1154=0,0,BH1154/AQ1154*60)</f>
        <v>0</v>
      </c>
      <c r="AL1154" s="58">
        <f t="shared" ref="AL1154:AL1217" si="952">IF(AO1154=0,0,BJ1154/AO1154*60)</f>
        <v>1.427863163113535</v>
      </c>
      <c r="AM1154" s="58">
        <f t="shared" ref="AM1154:AM1217" si="953">IF(AP1154=0,0,BK1154/AP1154*60)</f>
        <v>0</v>
      </c>
      <c r="AN1154" s="58">
        <f t="shared" ref="AN1154:AN1217" si="954">IF(AQ1154=0,0,BL1154/AQ1154*60)</f>
        <v>6.6747279322853688</v>
      </c>
      <c r="AO1154" s="56">
        <v>672.33333333333337</v>
      </c>
      <c r="AP1154" s="56">
        <v>10.366666666666667</v>
      </c>
      <c r="AQ1154" s="56">
        <v>206.75</v>
      </c>
      <c r="AR1154" s="57">
        <f>SUM(AO1154:AQ1154)</f>
        <v>889.45</v>
      </c>
      <c r="AS1154">
        <v>49</v>
      </c>
      <c r="AT1154">
        <v>91</v>
      </c>
      <c r="AU1154">
        <v>23</v>
      </c>
      <c r="AV1154">
        <v>11</v>
      </c>
      <c r="AW1154">
        <v>32</v>
      </c>
      <c r="AX1154" s="9">
        <f t="shared" ref="AX1154:AX1217" si="955">AS1154/AR1154*60</f>
        <v>3.305413457754792</v>
      </c>
      <c r="AY1154" s="9">
        <f t="shared" ref="AY1154:AY1217" si="956">AT1154/AR1154*60</f>
        <v>6.1386249929731846</v>
      </c>
      <c r="AZ1154" s="9">
        <f t="shared" ref="AZ1154:AZ1217" si="957">AU1154/AR1154*60</f>
        <v>1.5515206026195962</v>
      </c>
      <c r="BA1154" s="9">
        <f t="shared" ref="BA1154:BA1217" si="958">AV1154/AR1154*60</f>
        <v>0.74203159255719819</v>
      </c>
      <c r="BB1154" s="9">
        <f t="shared" ref="BB1154:BB1217" si="959">AW1154/AR1154*60</f>
        <v>2.1586373601663951</v>
      </c>
      <c r="BC1154" s="33">
        <f t="shared" ref="BC1154:BC1217" si="960">AO1154/H1154</f>
        <v>8.9644444444444442</v>
      </c>
      <c r="BD1154" s="33">
        <f t="shared" ref="BD1154:BD1217" si="961">AQ1154/H1154</f>
        <v>2.7566666666666668</v>
      </c>
      <c r="BE1154" s="33">
        <f t="shared" ref="BE1154:BE1217" si="962">AP1154/H1154</f>
        <v>0.13822222222222222</v>
      </c>
      <c r="BF1154" s="42">
        <f>BI1154-BG1154-BH1154</f>
        <v>12</v>
      </c>
      <c r="BG1154" s="43">
        <v>2</v>
      </c>
      <c r="BH1154" s="43">
        <v>0</v>
      </c>
      <c r="BI1154" s="43">
        <v>14</v>
      </c>
      <c r="BJ1154" s="42">
        <f>BM1154-BK1154-BL1154</f>
        <v>16</v>
      </c>
      <c r="BK1154" s="43">
        <v>0</v>
      </c>
      <c r="BL1154" s="43">
        <v>23</v>
      </c>
      <c r="BM1154" s="43">
        <v>39</v>
      </c>
      <c r="BN1154" s="34">
        <f t="shared" si="935"/>
        <v>6.9750111385168605</v>
      </c>
      <c r="BO1154" s="34">
        <f t="shared" si="936"/>
        <v>15.683874615811703</v>
      </c>
      <c r="BP1154" s="33">
        <v>-7.7932494195237565</v>
      </c>
      <c r="BQ1154" s="33">
        <v>0.5763110189304449</v>
      </c>
      <c r="BR1154" s="33">
        <v>-2.3062279183449612</v>
      </c>
      <c r="BS1154" s="33">
        <v>-2.8178656286415049</v>
      </c>
      <c r="BT1154" s="33">
        <v>0</v>
      </c>
      <c r="BU1154" s="9">
        <f t="shared" si="937"/>
        <v>-12.341031947579777</v>
      </c>
      <c r="BV1154" s="34">
        <f t="shared" si="938"/>
        <v>-27.749804817763284</v>
      </c>
      <c r="BW1154" s="33">
        <v>8.7548733367485916</v>
      </c>
      <c r="BX1154" s="33">
        <v>3.9484531050200875E-2</v>
      </c>
      <c r="BY1154" s="33">
        <v>7.657552929449075</v>
      </c>
      <c r="BZ1154" s="33">
        <v>2.8641322888487677</v>
      </c>
      <c r="CA1154" s="9">
        <f t="shared" si="939"/>
        <v>19.316043086096638</v>
      </c>
      <c r="CB1154" s="34">
        <f t="shared" si="940"/>
        <v>43.433679433574994</v>
      </c>
      <c r="CC1154" s="47">
        <v>60.917544999999997</v>
      </c>
      <c r="CD1154">
        <v>278650</v>
      </c>
      <c r="CE1154" s="68">
        <f t="shared" ref="CE1154:CE1217" si="963">IF(CD1154&gt;165000, CD1154/H1154*82, 165000)</f>
        <v>304657.33333333337</v>
      </c>
      <c r="CF1154" s="62">
        <v>13.1</v>
      </c>
      <c r="CG1154" s="62">
        <v>20.3</v>
      </c>
      <c r="CH1154" s="62">
        <v>-6.5</v>
      </c>
      <c r="CI1154" s="62">
        <v>-3.4</v>
      </c>
      <c r="CJ1154" s="63">
        <f t="shared" si="941"/>
        <v>-6.1451335964093143</v>
      </c>
      <c r="CK1154" s="62">
        <v>1.5</v>
      </c>
      <c r="CL1154" s="63">
        <f t="shared" si="942"/>
        <v>2.7110883513570507</v>
      </c>
      <c r="CM1154" s="62">
        <v>-2</v>
      </c>
      <c r="CN1154" t="s">
        <v>1713</v>
      </c>
      <c r="CO1154" t="s">
        <v>2416</v>
      </c>
      <c r="CP1154" t="s">
        <v>2417</v>
      </c>
      <c r="CQ1154" t="s">
        <v>2400</v>
      </c>
      <c r="CR1154">
        <v>75</v>
      </c>
      <c r="CS1154">
        <v>210</v>
      </c>
      <c r="CT1154">
        <v>15</v>
      </c>
      <c r="CU1154" t="s">
        <v>3402</v>
      </c>
      <c r="CZ1154" s="72">
        <v>615000</v>
      </c>
      <c r="DA1154">
        <v>0</v>
      </c>
    </row>
    <row r="1155" spans="1:105" ht="12.75" customHeight="1" x14ac:dyDescent="0.2">
      <c r="A1155" s="38" t="s">
        <v>2452</v>
      </c>
      <c r="B1155" t="s">
        <v>968</v>
      </c>
      <c r="C1155" t="s">
        <v>968</v>
      </c>
      <c r="D1155" s="82" t="s">
        <v>968</v>
      </c>
      <c r="E1155" t="str">
        <f t="shared" si="932"/>
        <v xml:space="preserve">Dubinsky, Brandon </v>
      </c>
      <c r="F1155" t="s">
        <v>2607</v>
      </c>
      <c r="G1155" t="s">
        <v>1537</v>
      </c>
      <c r="H1155">
        <v>6</v>
      </c>
      <c r="I1155">
        <v>0</v>
      </c>
      <c r="J1155">
        <v>0</v>
      </c>
      <c r="K1155">
        <f>I1155+J1155</f>
        <v>0</v>
      </c>
      <c r="L1155">
        <v>0</v>
      </c>
      <c r="M1155">
        <v>2</v>
      </c>
      <c r="N1155">
        <v>9</v>
      </c>
      <c r="O1155" s="4">
        <f t="shared" si="933"/>
        <v>0</v>
      </c>
      <c r="P1155">
        <v>72</v>
      </c>
      <c r="Q1155">
        <v>0</v>
      </c>
      <c r="R1155">
        <v>0</v>
      </c>
      <c r="S1155">
        <v>12</v>
      </c>
      <c r="T1155">
        <v>14</v>
      </c>
      <c r="U1155" s="4">
        <f t="shared" si="934"/>
        <v>0.46153846153846156</v>
      </c>
      <c r="V1155" s="40">
        <v>7.5</v>
      </c>
      <c r="W1155">
        <v>0</v>
      </c>
      <c r="X1155">
        <v>0</v>
      </c>
      <c r="Y1155">
        <v>0</v>
      </c>
      <c r="Z1155">
        <v>0</v>
      </c>
      <c r="AA1155">
        <f>I1155-W1155-Y1155</f>
        <v>0</v>
      </c>
      <c r="AB1155">
        <f>J1155-X1155-Z1155</f>
        <v>0</v>
      </c>
      <c r="AC1155" s="9">
        <f t="shared" si="943"/>
        <v>0</v>
      </c>
      <c r="AD1155" s="9">
        <f t="shared" si="944"/>
        <v>0</v>
      </c>
      <c r="AE1155" s="9">
        <f t="shared" si="945"/>
        <v>0</v>
      </c>
      <c r="AF1155" s="9">
        <f t="shared" si="946"/>
        <v>0</v>
      </c>
      <c r="AG1155" s="9">
        <f t="shared" si="947"/>
        <v>0</v>
      </c>
      <c r="AH1155" s="9">
        <f t="shared" si="948"/>
        <v>0</v>
      </c>
      <c r="AI1155" s="6">
        <f t="shared" si="949"/>
        <v>0</v>
      </c>
      <c r="AJ1155" s="6">
        <f t="shared" si="950"/>
        <v>0</v>
      </c>
      <c r="AK1155" s="6">
        <f t="shared" si="951"/>
        <v>0</v>
      </c>
      <c r="AL1155" s="6">
        <f t="shared" si="952"/>
        <v>0</v>
      </c>
      <c r="AM1155" s="6">
        <f t="shared" si="953"/>
        <v>0</v>
      </c>
      <c r="AN1155" s="6">
        <f t="shared" si="954"/>
        <v>0</v>
      </c>
      <c r="AO1155" s="32">
        <v>46.366666666666667</v>
      </c>
      <c r="AP1155" s="32">
        <v>2.6166666666666667</v>
      </c>
      <c r="AQ1155" s="32">
        <v>0</v>
      </c>
      <c r="AR1155" s="32">
        <v>48.983333333333334</v>
      </c>
      <c r="AS1155" s="40">
        <v>2</v>
      </c>
      <c r="AT1155" s="40">
        <v>9</v>
      </c>
      <c r="AU1155" s="40">
        <v>3</v>
      </c>
      <c r="AV1155" s="40">
        <v>0</v>
      </c>
      <c r="AW1155" s="40">
        <v>1</v>
      </c>
      <c r="AX1155" s="9">
        <f t="shared" si="955"/>
        <v>2.4498128615175228</v>
      </c>
      <c r="AY1155" s="9">
        <f t="shared" si="956"/>
        <v>11.024157876828854</v>
      </c>
      <c r="AZ1155" s="9">
        <f t="shared" si="957"/>
        <v>3.6747192922762846</v>
      </c>
      <c r="BA1155" s="9">
        <f t="shared" si="958"/>
        <v>0</v>
      </c>
      <c r="BB1155" s="9">
        <f t="shared" si="959"/>
        <v>1.2249064307587614</v>
      </c>
      <c r="BC1155" s="9">
        <f t="shared" si="960"/>
        <v>7.7277777777777779</v>
      </c>
      <c r="BD1155" s="9">
        <f t="shared" si="961"/>
        <v>0</v>
      </c>
      <c r="BE1155" s="9">
        <f t="shared" si="962"/>
        <v>0.43611111111111112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4">
        <f t="shared" si="935"/>
        <v>-0.27974698298381961</v>
      </c>
      <c r="BO1155" s="34">
        <f t="shared" si="936"/>
        <v>-11.422129281408083</v>
      </c>
      <c r="BP1155" s="34">
        <v>-1.0421522524806024</v>
      </c>
      <c r="BQ1155" s="34">
        <v>-0.12160527839344078</v>
      </c>
      <c r="BR1155" s="34">
        <v>5.5909868336233614E-3</v>
      </c>
      <c r="BS1155" s="34">
        <v>0</v>
      </c>
      <c r="BT1155" s="34">
        <v>0</v>
      </c>
      <c r="BU1155" s="34">
        <f t="shared" si="937"/>
        <v>-1.1581665440404196</v>
      </c>
      <c r="BV1155" s="34">
        <f t="shared" si="938"/>
        <v>-47.288188256158676</v>
      </c>
      <c r="BW1155" s="34">
        <v>0.94040910101526365</v>
      </c>
      <c r="BX1155" s="34">
        <v>8.8654663924414793E-3</v>
      </c>
      <c r="BY1155" s="34">
        <v>0</v>
      </c>
      <c r="BZ1155" s="34">
        <v>-7.085500635110506E-2</v>
      </c>
      <c r="CA1155" s="34">
        <f t="shared" si="939"/>
        <v>0.87841956105660002</v>
      </c>
      <c r="CB1155" s="34">
        <f t="shared" si="940"/>
        <v>35.866058974750594</v>
      </c>
      <c r="CE1155" s="68">
        <f t="shared" si="963"/>
        <v>165000</v>
      </c>
      <c r="CF1155" s="9">
        <v>0.5</v>
      </c>
      <c r="CG1155" s="9">
        <v>0.4</v>
      </c>
      <c r="CH1155" s="9">
        <v>0</v>
      </c>
      <c r="CI1155" s="9">
        <v>-0.2</v>
      </c>
      <c r="CJ1155" s="9">
        <f t="shared" si="941"/>
        <v>-7.7519379844961236</v>
      </c>
      <c r="CK1155" s="9">
        <v>0</v>
      </c>
      <c r="CL1155" s="9">
        <f t="shared" si="942"/>
        <v>0</v>
      </c>
      <c r="CM1155" s="9">
        <v>-0.2</v>
      </c>
      <c r="CN1155" t="s">
        <v>2789</v>
      </c>
      <c r="CO1155" t="s">
        <v>1584</v>
      </c>
      <c r="CP1155" t="s">
        <v>1585</v>
      </c>
      <c r="CQ1155" t="s">
        <v>2414</v>
      </c>
      <c r="CR1155">
        <v>73</v>
      </c>
      <c r="CS1155">
        <v>210</v>
      </c>
      <c r="CT1155">
        <v>54</v>
      </c>
      <c r="CU1155" t="s">
        <v>3402</v>
      </c>
      <c r="CV1155" t="s">
        <v>3090</v>
      </c>
      <c r="CW1155">
        <v>0</v>
      </c>
      <c r="CX1155">
        <v>0</v>
      </c>
      <c r="CY1155">
        <v>0</v>
      </c>
      <c r="CZ1155" s="70"/>
      <c r="DA1155">
        <v>0</v>
      </c>
    </row>
    <row r="1156" spans="1:105" ht="12.75" customHeight="1" x14ac:dyDescent="0.2">
      <c r="A1156" s="44" t="s">
        <v>2372</v>
      </c>
      <c r="B1156" s="46" t="s">
        <v>968</v>
      </c>
      <c r="C1156" s="43" t="s">
        <v>968</v>
      </c>
      <c r="D1156" s="82" t="s">
        <v>968</v>
      </c>
      <c r="E1156" s="42" t="str">
        <f t="shared" si="932"/>
        <v xml:space="preserve">Dubinsky, Brandon </v>
      </c>
      <c r="F1156" s="42" t="s">
        <v>2607</v>
      </c>
      <c r="G1156" s="45" t="s">
        <v>2373</v>
      </c>
      <c r="H1156" s="43">
        <v>82</v>
      </c>
      <c r="I1156" s="64">
        <v>14</v>
      </c>
      <c r="J1156" s="64">
        <v>26</v>
      </c>
      <c r="K1156" s="64">
        <v>40</v>
      </c>
      <c r="L1156" s="43">
        <v>8</v>
      </c>
      <c r="M1156">
        <v>79</v>
      </c>
      <c r="N1156">
        <v>157</v>
      </c>
      <c r="O1156" s="4">
        <f t="shared" si="933"/>
        <v>8.9171974522292988E-2</v>
      </c>
      <c r="Q1156">
        <v>0</v>
      </c>
      <c r="R1156">
        <v>0</v>
      </c>
      <c r="S1156">
        <v>512</v>
      </c>
      <c r="T1156">
        <v>483</v>
      </c>
      <c r="U1156" s="4">
        <f t="shared" si="934"/>
        <v>0.51457286432160809</v>
      </c>
      <c r="V1156">
        <v>22.5</v>
      </c>
      <c r="W1156">
        <v>1</v>
      </c>
      <c r="X1156">
        <v>6</v>
      </c>
      <c r="Y1156">
        <v>0</v>
      </c>
      <c r="Z1156">
        <v>0</v>
      </c>
      <c r="AA1156">
        <v>13</v>
      </c>
      <c r="AB1156">
        <v>20</v>
      </c>
      <c r="AC1156" s="9">
        <f t="shared" si="943"/>
        <v>1.5241320914479253</v>
      </c>
      <c r="AD1156" s="9">
        <f t="shared" si="944"/>
        <v>9.144792548687553</v>
      </c>
      <c r="AE1156" s="9">
        <f t="shared" si="945"/>
        <v>0</v>
      </c>
      <c r="AF1156" s="9">
        <f t="shared" si="946"/>
        <v>0</v>
      </c>
      <c r="AG1156" s="9">
        <f t="shared" si="947"/>
        <v>15.908356986250149</v>
      </c>
      <c r="AH1156" s="9">
        <f t="shared" si="948"/>
        <v>24.47439536346177</v>
      </c>
      <c r="AI1156" s="58">
        <f t="shared" si="949"/>
        <v>2.6309975015721405</v>
      </c>
      <c r="AJ1156" s="58">
        <f t="shared" si="950"/>
        <v>3.657917019475021</v>
      </c>
      <c r="AK1156" s="58">
        <f t="shared" si="951"/>
        <v>0</v>
      </c>
      <c r="AL1156" s="58">
        <f t="shared" si="952"/>
        <v>2.1415095943029048</v>
      </c>
      <c r="AM1156" s="58">
        <f t="shared" si="953"/>
        <v>0</v>
      </c>
      <c r="AN1156" s="58">
        <f t="shared" si="954"/>
        <v>15.60693641618497</v>
      </c>
      <c r="AO1156" s="56">
        <v>980.61666666666656</v>
      </c>
      <c r="AP1156" s="56">
        <v>196.83333333333334</v>
      </c>
      <c r="AQ1156" s="56">
        <v>11.533333333333333</v>
      </c>
      <c r="AR1156" s="57">
        <f>SUM(AO1156:AQ1156)</f>
        <v>1188.9833333333331</v>
      </c>
      <c r="AS1156">
        <v>30</v>
      </c>
      <c r="AT1156">
        <v>196</v>
      </c>
      <c r="AU1156">
        <v>55</v>
      </c>
      <c r="AV1156">
        <v>23</v>
      </c>
      <c r="AW1156">
        <v>40</v>
      </c>
      <c r="AX1156" s="9">
        <f t="shared" si="955"/>
        <v>1.5138984286295016</v>
      </c>
      <c r="AY1156" s="9">
        <f t="shared" si="956"/>
        <v>9.8908030670460771</v>
      </c>
      <c r="AZ1156" s="9">
        <f t="shared" si="957"/>
        <v>2.7754804524874195</v>
      </c>
      <c r="BA1156" s="9">
        <f t="shared" si="958"/>
        <v>1.1606554619492846</v>
      </c>
      <c r="BB1156" s="9">
        <f t="shared" si="959"/>
        <v>2.018531238172669</v>
      </c>
      <c r="BC1156" s="33">
        <f t="shared" si="960"/>
        <v>11.958739837398372</v>
      </c>
      <c r="BD1156" s="33">
        <f t="shared" si="961"/>
        <v>0.14065040650406505</v>
      </c>
      <c r="BE1156" s="33">
        <f t="shared" si="962"/>
        <v>2.4004065040650406</v>
      </c>
      <c r="BF1156" s="42">
        <f>BI1156-BG1156-BH1156</f>
        <v>43</v>
      </c>
      <c r="BG1156" s="43">
        <v>12</v>
      </c>
      <c r="BH1156" s="43">
        <v>0</v>
      </c>
      <c r="BI1156" s="43">
        <v>55</v>
      </c>
      <c r="BJ1156" s="42">
        <f>BM1156-BK1156-BL1156</f>
        <v>35</v>
      </c>
      <c r="BK1156" s="43">
        <v>0</v>
      </c>
      <c r="BL1156" s="43">
        <v>3</v>
      </c>
      <c r="BM1156" s="43">
        <v>38</v>
      </c>
      <c r="BN1156" s="34">
        <f t="shared" si="935"/>
        <v>31.915747582409281</v>
      </c>
      <c r="BO1156" s="34">
        <f t="shared" si="936"/>
        <v>53.68577790393914</v>
      </c>
      <c r="BP1156" s="33">
        <v>22.333661116582082</v>
      </c>
      <c r="BQ1156" s="33">
        <v>-3.2082639654518674</v>
      </c>
      <c r="BR1156" s="33">
        <v>3.0441462965148824</v>
      </c>
      <c r="BS1156" s="33">
        <v>-0.15719169810720851</v>
      </c>
      <c r="BT1156" s="33">
        <v>-0.99553509719005351</v>
      </c>
      <c r="BU1156" s="9">
        <f t="shared" si="937"/>
        <v>21.016816652347835</v>
      </c>
      <c r="BV1156" s="34">
        <f t="shared" si="938"/>
        <v>35.352584116426371</v>
      </c>
      <c r="BW1156" s="33">
        <v>8.8453492096804158</v>
      </c>
      <c r="BX1156" s="33">
        <v>0.74969825032616122</v>
      </c>
      <c r="BY1156" s="33">
        <v>-3.7891880281052837E-2</v>
      </c>
      <c r="BZ1156" s="33">
        <v>1.3417753503359218</v>
      </c>
      <c r="CA1156" s="9">
        <f t="shared" si="939"/>
        <v>10.898930930061447</v>
      </c>
      <c r="CB1156" s="34">
        <f t="shared" si="940"/>
        <v>18.333193787512776</v>
      </c>
      <c r="CC1156" s="47">
        <v>65.950066000000007</v>
      </c>
      <c r="CD1156">
        <v>2956776</v>
      </c>
      <c r="CE1156" s="68">
        <f t="shared" si="963"/>
        <v>2956776</v>
      </c>
      <c r="CF1156" s="62">
        <v>26.1</v>
      </c>
      <c r="CG1156" s="62">
        <v>23.3</v>
      </c>
      <c r="CH1156" s="62">
        <v>6.4</v>
      </c>
      <c r="CI1156" s="62">
        <v>2.6</v>
      </c>
      <c r="CJ1156" s="63">
        <f t="shared" si="941"/>
        <v>3.721329659713029</v>
      </c>
      <c r="CK1156" s="62">
        <v>3.5</v>
      </c>
      <c r="CL1156" s="63">
        <f t="shared" si="942"/>
        <v>5.0094822342290772</v>
      </c>
      <c r="CM1156" s="62">
        <v>5.8</v>
      </c>
      <c r="CN1156" t="s">
        <v>1738</v>
      </c>
      <c r="CO1156" t="s">
        <v>1584</v>
      </c>
      <c r="CP1156" t="s">
        <v>1585</v>
      </c>
      <c r="CQ1156" t="s">
        <v>2414</v>
      </c>
      <c r="CR1156">
        <v>73</v>
      </c>
      <c r="CS1156">
        <v>210</v>
      </c>
      <c r="CT1156">
        <v>17</v>
      </c>
      <c r="CU1156" t="s">
        <v>3402</v>
      </c>
      <c r="CV1156" t="s">
        <v>3090</v>
      </c>
      <c r="CZ1156" s="72">
        <v>633333.33333333337</v>
      </c>
      <c r="DA1156">
        <v>0</v>
      </c>
    </row>
    <row r="1157" spans="1:105" ht="12.75" customHeight="1" x14ac:dyDescent="0.2">
      <c r="A1157" s="38" t="s">
        <v>2452</v>
      </c>
      <c r="B1157" t="s">
        <v>968</v>
      </c>
      <c r="C1157" t="s">
        <v>968</v>
      </c>
      <c r="D1157" s="82" t="s">
        <v>968</v>
      </c>
      <c r="E1157" t="str">
        <f t="shared" si="932"/>
        <v xml:space="preserve">Shanahan, Brendan </v>
      </c>
      <c r="F1157" t="s">
        <v>865</v>
      </c>
      <c r="G1157" t="s">
        <v>1540</v>
      </c>
      <c r="H1157">
        <v>67</v>
      </c>
      <c r="I1157">
        <v>29</v>
      </c>
      <c r="J1157">
        <v>33</v>
      </c>
      <c r="K1157">
        <f>I1157+J1157</f>
        <v>62</v>
      </c>
      <c r="L1157">
        <v>2</v>
      </c>
      <c r="M1157">
        <v>47</v>
      </c>
      <c r="N1157">
        <v>295</v>
      </c>
      <c r="O1157" s="4">
        <f t="shared" si="933"/>
        <v>9.8305084745762716E-2</v>
      </c>
      <c r="P1157">
        <v>1660</v>
      </c>
      <c r="Q1157">
        <v>3</v>
      </c>
      <c r="R1157">
        <v>0</v>
      </c>
      <c r="S1157">
        <v>135</v>
      </c>
      <c r="T1157">
        <v>146</v>
      </c>
      <c r="U1157" s="4">
        <f t="shared" si="934"/>
        <v>0.4804270462633452</v>
      </c>
      <c r="V1157" s="40">
        <v>7.3</v>
      </c>
      <c r="W1157">
        <v>14</v>
      </c>
      <c r="X1157">
        <v>17</v>
      </c>
      <c r="Y1157">
        <v>3</v>
      </c>
      <c r="Z1157">
        <v>1</v>
      </c>
      <c r="AA1157">
        <f>I1157-W1157-Y1157</f>
        <v>12</v>
      </c>
      <c r="AB1157">
        <f>J1157-X1157-Z1157</f>
        <v>15</v>
      </c>
      <c r="AC1157" s="9">
        <f t="shared" si="943"/>
        <v>12.185686653771759</v>
      </c>
      <c r="AD1157" s="9">
        <f t="shared" si="944"/>
        <v>14.796905222437136</v>
      </c>
      <c r="AE1157" s="9">
        <f t="shared" si="945"/>
        <v>5.347064065749084</v>
      </c>
      <c r="AF1157" s="9">
        <f t="shared" si="946"/>
        <v>1.7823546885830281</v>
      </c>
      <c r="AG1157" s="9">
        <f t="shared" si="947"/>
        <v>17.669434332692543</v>
      </c>
      <c r="AH1157" s="9">
        <f t="shared" si="948"/>
        <v>22.086792915865679</v>
      </c>
      <c r="AI1157" s="6">
        <f t="shared" si="949"/>
        <v>2.5031698637981101</v>
      </c>
      <c r="AJ1157" s="6">
        <f t="shared" si="950"/>
        <v>7.6595744680851059</v>
      </c>
      <c r="AK1157" s="6">
        <f t="shared" si="951"/>
        <v>1.4258837508664224</v>
      </c>
      <c r="AL1157" s="6">
        <f t="shared" si="952"/>
        <v>2.6504151499038815</v>
      </c>
      <c r="AM1157" s="6">
        <f t="shared" si="953"/>
        <v>0.17408123791102512</v>
      </c>
      <c r="AN1157" s="6">
        <f t="shared" si="954"/>
        <v>5.7035350034656895</v>
      </c>
      <c r="AO1157" s="32">
        <v>814.9666666666667</v>
      </c>
      <c r="AP1157" s="32">
        <v>344.66666666666669</v>
      </c>
      <c r="AQ1157" s="32">
        <v>168.31666666666666</v>
      </c>
      <c r="AR1157" s="32">
        <v>1327.95</v>
      </c>
      <c r="AS1157" s="40">
        <v>50</v>
      </c>
      <c r="AT1157" s="40">
        <v>66</v>
      </c>
      <c r="AU1157" s="40">
        <v>113</v>
      </c>
      <c r="AV1157" s="40">
        <v>37</v>
      </c>
      <c r="AW1157" s="40">
        <v>42</v>
      </c>
      <c r="AX1157" s="9">
        <f t="shared" si="955"/>
        <v>2.2591212018524796</v>
      </c>
      <c r="AY1157" s="9">
        <f t="shared" si="956"/>
        <v>2.9820399864452725</v>
      </c>
      <c r="AZ1157" s="9">
        <f t="shared" si="957"/>
        <v>5.1056139161866039</v>
      </c>
      <c r="BA1157" s="9">
        <f t="shared" si="958"/>
        <v>1.6717496893708346</v>
      </c>
      <c r="BB1157" s="9">
        <f t="shared" si="959"/>
        <v>1.8976618095560829</v>
      </c>
      <c r="BC1157" s="9">
        <f t="shared" si="960"/>
        <v>12.163681592039801</v>
      </c>
      <c r="BD1157" s="9">
        <f t="shared" si="961"/>
        <v>2.5121890547263681</v>
      </c>
      <c r="BE1157" s="9">
        <f t="shared" si="962"/>
        <v>5.144278606965174</v>
      </c>
      <c r="BF1157" s="3">
        <v>34</v>
      </c>
      <c r="BG1157" s="3">
        <v>44</v>
      </c>
      <c r="BH1157" s="3">
        <v>4</v>
      </c>
      <c r="BI1157" s="3">
        <v>82</v>
      </c>
      <c r="BJ1157" s="3">
        <v>36</v>
      </c>
      <c r="BK1157" s="3">
        <v>1</v>
      </c>
      <c r="BL1157" s="3">
        <v>16</v>
      </c>
      <c r="BM1157" s="3">
        <v>53</v>
      </c>
      <c r="BN1157" s="34">
        <f t="shared" si="935"/>
        <v>65.644413957776109</v>
      </c>
      <c r="BO1157" s="34">
        <f t="shared" si="936"/>
        <v>98.86579157012855</v>
      </c>
      <c r="BP1157" s="34">
        <v>16.918654056096262</v>
      </c>
      <c r="BQ1157" s="34">
        <v>21.324214195331813</v>
      </c>
      <c r="BR1157" s="34">
        <v>0.15157300372324212</v>
      </c>
      <c r="BS1157" s="34">
        <v>5.3122533290432106</v>
      </c>
      <c r="BT1157" s="34">
        <v>7.112160684459794</v>
      </c>
      <c r="BU1157" s="34">
        <f t="shared" si="937"/>
        <v>50.818855268654325</v>
      </c>
      <c r="BV1157" s="34">
        <f t="shared" si="938"/>
        <v>76.537302260859704</v>
      </c>
      <c r="BW1157" s="34">
        <v>5.5034176880480032</v>
      </c>
      <c r="BX1157" s="34">
        <v>0.97435871768869975</v>
      </c>
      <c r="BY1157" s="34">
        <v>6.5808586578375401</v>
      </c>
      <c r="BZ1157" s="34">
        <v>1.7669236255475373</v>
      </c>
      <c r="CA1157" s="34">
        <f t="shared" si="939"/>
        <v>14.825558689121781</v>
      </c>
      <c r="CB1157" s="34">
        <f t="shared" si="940"/>
        <v>22.328489309268843</v>
      </c>
      <c r="CC1157" s="15">
        <v>60</v>
      </c>
      <c r="CD1157" s="7">
        <v>3349489</v>
      </c>
      <c r="CE1157" s="68">
        <f t="shared" si="963"/>
        <v>4099374.5970149254</v>
      </c>
      <c r="CF1157" s="9">
        <v>31.2</v>
      </c>
      <c r="CG1157" s="9">
        <v>26.5</v>
      </c>
      <c r="CH1157" s="9">
        <v>0.6</v>
      </c>
      <c r="CI1157" s="9">
        <v>9.5</v>
      </c>
      <c r="CJ1157" s="9">
        <f t="shared" si="941"/>
        <v>10.320851741870067</v>
      </c>
      <c r="CK1157" s="9">
        <v>2.7</v>
      </c>
      <c r="CL1157" s="9">
        <f t="shared" si="942"/>
        <v>2.9332947055841241</v>
      </c>
      <c r="CM1157" s="9">
        <v>12.2</v>
      </c>
      <c r="CN1157" t="s">
        <v>3127</v>
      </c>
      <c r="CO1157" t="s">
        <v>3128</v>
      </c>
      <c r="CP1157" t="s">
        <v>2427</v>
      </c>
      <c r="CQ1157" t="s">
        <v>2400</v>
      </c>
      <c r="CR1157">
        <v>75</v>
      </c>
      <c r="CS1157">
        <v>220</v>
      </c>
      <c r="CT1157">
        <v>14</v>
      </c>
      <c r="CU1157" t="s">
        <v>3401</v>
      </c>
      <c r="CV1157" t="s">
        <v>2382</v>
      </c>
      <c r="CW1157">
        <v>8</v>
      </c>
      <c r="CX1157">
        <v>3</v>
      </c>
      <c r="CY1157">
        <v>2</v>
      </c>
      <c r="CZ1157" s="70"/>
      <c r="DA1157">
        <v>0</v>
      </c>
    </row>
    <row r="1158" spans="1:105" ht="12.75" customHeight="1" x14ac:dyDescent="0.2">
      <c r="A1158" s="44" t="s">
        <v>2372</v>
      </c>
      <c r="B1158" s="43" t="s">
        <v>968</v>
      </c>
      <c r="C1158" s="43" t="s">
        <v>968</v>
      </c>
      <c r="D1158" s="82" t="s">
        <v>968</v>
      </c>
      <c r="E1158" s="42" t="str">
        <f t="shared" si="932"/>
        <v xml:space="preserve">Shanahan, Brendan </v>
      </c>
      <c r="F1158" s="42" t="s">
        <v>865</v>
      </c>
      <c r="G1158" s="45" t="s">
        <v>2376</v>
      </c>
      <c r="H1158" s="43">
        <v>73</v>
      </c>
      <c r="I1158" s="64">
        <v>23</v>
      </c>
      <c r="J1158" s="64">
        <v>23</v>
      </c>
      <c r="K1158" s="64">
        <v>46</v>
      </c>
      <c r="L1158" s="43">
        <v>-2</v>
      </c>
      <c r="M1158">
        <v>35</v>
      </c>
      <c r="N1158">
        <v>265</v>
      </c>
      <c r="O1158" s="4">
        <f t="shared" si="933"/>
        <v>8.6792452830188674E-2</v>
      </c>
      <c r="Q1158">
        <v>3</v>
      </c>
      <c r="R1158">
        <v>0</v>
      </c>
      <c r="S1158">
        <v>6</v>
      </c>
      <c r="T1158">
        <v>2</v>
      </c>
      <c r="U1158" s="4">
        <f t="shared" si="934"/>
        <v>0.75</v>
      </c>
      <c r="V1158">
        <v>0.2</v>
      </c>
      <c r="W1158">
        <v>11</v>
      </c>
      <c r="X1158">
        <v>8</v>
      </c>
      <c r="Y1158">
        <v>0</v>
      </c>
      <c r="Z1158">
        <v>1</v>
      </c>
      <c r="AA1158">
        <v>12</v>
      </c>
      <c r="AB1158">
        <v>14</v>
      </c>
      <c r="AC1158" s="9">
        <f t="shared" si="943"/>
        <v>11.336959633552821</v>
      </c>
      <c r="AD1158" s="9">
        <f t="shared" si="944"/>
        <v>8.2450615516747785</v>
      </c>
      <c r="AE1158" s="9">
        <f t="shared" si="945"/>
        <v>0</v>
      </c>
      <c r="AF1158" s="9">
        <f t="shared" si="946"/>
        <v>1.6144945735043503</v>
      </c>
      <c r="AG1158" s="9">
        <f t="shared" si="947"/>
        <v>16.471889119783423</v>
      </c>
      <c r="AH1158" s="9">
        <f t="shared" si="948"/>
        <v>19.217203973080661</v>
      </c>
      <c r="AI1158" s="58">
        <f t="shared" si="949"/>
        <v>2.6080491106323755</v>
      </c>
      <c r="AJ1158" s="58">
        <f t="shared" si="950"/>
        <v>6.5960492413398226</v>
      </c>
      <c r="AK1158" s="58">
        <f t="shared" si="951"/>
        <v>0.64579782940174013</v>
      </c>
      <c r="AL1158" s="58">
        <f t="shared" si="952"/>
        <v>2.6080491106323755</v>
      </c>
      <c r="AM1158" s="58">
        <f t="shared" si="953"/>
        <v>0.82450615516747783</v>
      </c>
      <c r="AN1158" s="58">
        <f t="shared" si="954"/>
        <v>4.843483720513051</v>
      </c>
      <c r="AO1158" s="56">
        <v>874.2166666666667</v>
      </c>
      <c r="AP1158" s="56">
        <v>291.08333333333331</v>
      </c>
      <c r="AQ1158" s="56">
        <v>185.81666666666666</v>
      </c>
      <c r="AR1158" s="57">
        <f>SUM(AO1158:AQ1158)</f>
        <v>1351.1166666666666</v>
      </c>
      <c r="AS1158">
        <v>47</v>
      </c>
      <c r="AT1158">
        <v>47</v>
      </c>
      <c r="AU1158">
        <v>75</v>
      </c>
      <c r="AV1158">
        <v>33</v>
      </c>
      <c r="AW1158">
        <v>32</v>
      </c>
      <c r="AX1158" s="9">
        <f t="shared" si="955"/>
        <v>2.0871624705490524</v>
      </c>
      <c r="AY1158" s="9">
        <f t="shared" si="956"/>
        <v>2.0871624705490524</v>
      </c>
      <c r="AZ1158" s="9">
        <f t="shared" si="957"/>
        <v>3.3305784104506153</v>
      </c>
      <c r="BA1158" s="9">
        <f t="shared" si="958"/>
        <v>1.4654545005982706</v>
      </c>
      <c r="BB1158" s="9">
        <f t="shared" si="959"/>
        <v>1.4210467884589291</v>
      </c>
      <c r="BC1158" s="33">
        <f t="shared" si="960"/>
        <v>11.975570776255708</v>
      </c>
      <c r="BD1158" s="33">
        <f t="shared" si="961"/>
        <v>2.545433789954338</v>
      </c>
      <c r="BE1158" s="33">
        <f t="shared" si="962"/>
        <v>3.987442922374429</v>
      </c>
      <c r="BF1158" s="42">
        <f>BI1158-BG1158-BH1158</f>
        <v>38</v>
      </c>
      <c r="BG1158" s="43">
        <v>32</v>
      </c>
      <c r="BH1158" s="43">
        <v>2</v>
      </c>
      <c r="BI1158" s="43">
        <v>72</v>
      </c>
      <c r="BJ1158" s="42">
        <f>BM1158-BK1158-BL1158</f>
        <v>38</v>
      </c>
      <c r="BK1158" s="43">
        <v>4</v>
      </c>
      <c r="BL1158" s="43">
        <v>15</v>
      </c>
      <c r="BM1158" s="43">
        <v>57</v>
      </c>
      <c r="BN1158" s="34">
        <f t="shared" si="935"/>
        <v>52.81654591949804</v>
      </c>
      <c r="BO1158" s="34">
        <f t="shared" si="936"/>
        <v>78.182065579579415</v>
      </c>
      <c r="BP1158" s="33">
        <v>16.811699396299879</v>
      </c>
      <c r="BQ1158" s="33">
        <v>12.452843729295708</v>
      </c>
      <c r="BR1158" s="33">
        <v>-5.6500052742762135</v>
      </c>
      <c r="BS1158" s="33">
        <v>-1.4108665136379048</v>
      </c>
      <c r="BT1158" s="33">
        <v>9.684293269479106</v>
      </c>
      <c r="BU1158" s="9">
        <f t="shared" si="937"/>
        <v>31.887964607160573</v>
      </c>
      <c r="BV1158" s="34">
        <f t="shared" si="938"/>
        <v>47.202385099476594</v>
      </c>
      <c r="BW1158" s="33">
        <v>5.5987373882516254</v>
      </c>
      <c r="BX1158" s="33">
        <v>0.28780246201412141</v>
      </c>
      <c r="BY1158" s="33">
        <v>10.560882097448468</v>
      </c>
      <c r="BZ1158" s="33">
        <v>4.481159364623255</v>
      </c>
      <c r="CA1158" s="9">
        <f t="shared" si="939"/>
        <v>20.928581312337471</v>
      </c>
      <c r="CB1158" s="34">
        <f t="shared" si="940"/>
        <v>30.979680480102839</v>
      </c>
      <c r="CC1158" s="47">
        <v>60.789687999999998</v>
      </c>
      <c r="CD1158">
        <v>3532539</v>
      </c>
      <c r="CE1158" s="68">
        <f t="shared" si="963"/>
        <v>3968057.506849315</v>
      </c>
      <c r="CF1158" s="62">
        <v>31.8</v>
      </c>
      <c r="CG1158" s="62">
        <v>29</v>
      </c>
      <c r="CH1158" s="62">
        <v>-2.8</v>
      </c>
      <c r="CI1158" s="62">
        <v>3.2</v>
      </c>
      <c r="CJ1158" s="63">
        <f t="shared" si="941"/>
        <v>3.5010621712055872</v>
      </c>
      <c r="CK1158" s="62">
        <v>2.7</v>
      </c>
      <c r="CL1158" s="63">
        <f t="shared" si="942"/>
        <v>2.9540212069547143</v>
      </c>
      <c r="CM1158" s="62">
        <v>6.1</v>
      </c>
      <c r="CN1158" t="s">
        <v>1745</v>
      </c>
      <c r="CO1158" t="s">
        <v>3128</v>
      </c>
      <c r="CP1158" t="s">
        <v>2427</v>
      </c>
      <c r="CQ1158" t="s">
        <v>2400</v>
      </c>
      <c r="CR1158">
        <v>75</v>
      </c>
      <c r="CS1158">
        <v>220</v>
      </c>
      <c r="CT1158">
        <v>14</v>
      </c>
      <c r="CU1158" t="s">
        <v>3401</v>
      </c>
      <c r="CZ1158" s="72">
        <v>5300000</v>
      </c>
      <c r="DA1158">
        <v>0</v>
      </c>
    </row>
    <row r="1159" spans="1:105" ht="12.75" customHeight="1" x14ac:dyDescent="0.2">
      <c r="A1159" s="38" t="s">
        <v>2452</v>
      </c>
      <c r="B1159" t="s">
        <v>953</v>
      </c>
      <c r="C1159" t="s">
        <v>968</v>
      </c>
      <c r="D1159" s="82" t="s">
        <v>968</v>
      </c>
      <c r="E1159" t="str">
        <f t="shared" si="932"/>
        <v xml:space="preserve">Drury, Chris </v>
      </c>
      <c r="F1159" t="s">
        <v>2606</v>
      </c>
      <c r="G1159" t="s">
        <v>1537</v>
      </c>
      <c r="H1159">
        <v>77</v>
      </c>
      <c r="I1159">
        <v>37</v>
      </c>
      <c r="J1159">
        <v>32</v>
      </c>
      <c r="K1159">
        <f>I1159+J1159</f>
        <v>69</v>
      </c>
      <c r="L1159">
        <v>1</v>
      </c>
      <c r="M1159">
        <v>30</v>
      </c>
      <c r="N1159">
        <v>199</v>
      </c>
      <c r="O1159" s="4">
        <f t="shared" si="933"/>
        <v>0.18592964824120603</v>
      </c>
      <c r="P1159">
        <v>1774</v>
      </c>
      <c r="Q1159">
        <v>9</v>
      </c>
      <c r="R1159">
        <v>0</v>
      </c>
      <c r="S1159">
        <v>948</v>
      </c>
      <c r="T1159">
        <v>665</v>
      </c>
      <c r="U1159" s="4">
        <f t="shared" si="934"/>
        <v>0.58772473651580903</v>
      </c>
      <c r="V1159" s="40">
        <v>33.9</v>
      </c>
      <c r="W1159">
        <v>17</v>
      </c>
      <c r="X1159">
        <v>10</v>
      </c>
      <c r="Y1159">
        <v>3</v>
      </c>
      <c r="Z1159">
        <v>0</v>
      </c>
      <c r="AA1159">
        <f>I1159-W1159-Y1159</f>
        <v>17</v>
      </c>
      <c r="AB1159">
        <f>J1159-X1159-Z1159</f>
        <v>22</v>
      </c>
      <c r="AC1159" s="9">
        <f t="shared" si="943"/>
        <v>14.965520614271043</v>
      </c>
      <c r="AD1159" s="9">
        <f t="shared" si="944"/>
        <v>8.8032474201594368</v>
      </c>
      <c r="AE1159" s="9">
        <f t="shared" si="945"/>
        <v>3.9700044111160127</v>
      </c>
      <c r="AF1159" s="9">
        <f t="shared" si="946"/>
        <v>0</v>
      </c>
      <c r="AG1159" s="9">
        <f t="shared" si="947"/>
        <v>23.216995447647953</v>
      </c>
      <c r="AH1159" s="9">
        <f t="shared" si="948"/>
        <v>30.045523520485588</v>
      </c>
      <c r="AI1159" s="6">
        <f t="shared" si="949"/>
        <v>3.0728376327769351</v>
      </c>
      <c r="AJ1159" s="6">
        <f t="shared" si="950"/>
        <v>6.1622731941116058</v>
      </c>
      <c r="AK1159" s="6">
        <f t="shared" si="951"/>
        <v>0.52933392148213498</v>
      </c>
      <c r="AL1159" s="6">
        <f t="shared" si="952"/>
        <v>2.8679817905918061</v>
      </c>
      <c r="AM1159" s="6">
        <f t="shared" si="953"/>
        <v>1.232454638822321</v>
      </c>
      <c r="AN1159" s="6">
        <f t="shared" si="954"/>
        <v>7.41067490074989</v>
      </c>
      <c r="AO1159" s="32">
        <v>878.66666666666652</v>
      </c>
      <c r="AP1159" s="32">
        <v>340.78333333333336</v>
      </c>
      <c r="AQ1159" s="32">
        <v>226.7</v>
      </c>
      <c r="AR1159" s="32">
        <v>1446.15</v>
      </c>
      <c r="AS1159" s="40">
        <v>65</v>
      </c>
      <c r="AT1159" s="40">
        <v>28</v>
      </c>
      <c r="AU1159" s="40">
        <v>75</v>
      </c>
      <c r="AV1159" s="40">
        <v>52</v>
      </c>
      <c r="AW1159" s="40">
        <v>37</v>
      </c>
      <c r="AX1159" s="9">
        <f t="shared" si="955"/>
        <v>2.6968156830204335</v>
      </c>
      <c r="AY1159" s="9">
        <f t="shared" si="956"/>
        <v>1.1617052173011098</v>
      </c>
      <c r="AZ1159" s="9">
        <f t="shared" si="957"/>
        <v>3.1117104034851155</v>
      </c>
      <c r="BA1159" s="9">
        <f t="shared" si="958"/>
        <v>2.1574525464163465</v>
      </c>
      <c r="BB1159" s="9">
        <f t="shared" si="959"/>
        <v>1.5351104657193237</v>
      </c>
      <c r="BC1159" s="9">
        <f t="shared" si="960"/>
        <v>11.411255411255409</v>
      </c>
      <c r="BD1159" s="9">
        <f t="shared" si="961"/>
        <v>2.9441558441558442</v>
      </c>
      <c r="BE1159" s="9">
        <f t="shared" si="962"/>
        <v>4.4257575757575758</v>
      </c>
      <c r="BF1159" s="3">
        <v>45</v>
      </c>
      <c r="BG1159" s="3">
        <v>35</v>
      </c>
      <c r="BH1159" s="3">
        <v>2</v>
      </c>
      <c r="BI1159" s="3">
        <v>82</v>
      </c>
      <c r="BJ1159" s="3">
        <v>42</v>
      </c>
      <c r="BK1159" s="3">
        <v>7</v>
      </c>
      <c r="BL1159" s="3">
        <v>28</v>
      </c>
      <c r="BM1159" s="3">
        <v>77</v>
      </c>
      <c r="BN1159" s="34">
        <f t="shared" si="935"/>
        <v>75.120069256504365</v>
      </c>
      <c r="BO1159" s="34">
        <f t="shared" si="936"/>
        <v>103.88973378488312</v>
      </c>
      <c r="BP1159" s="34">
        <v>29.930652158935093</v>
      </c>
      <c r="BQ1159" s="34">
        <v>21.946366089703464</v>
      </c>
      <c r="BR1159" s="34">
        <v>0.1958103467105016</v>
      </c>
      <c r="BS1159" s="34">
        <v>4.694228814929204</v>
      </c>
      <c r="BT1159" s="34">
        <v>-0.61573823804048489</v>
      </c>
      <c r="BU1159" s="34">
        <f t="shared" si="937"/>
        <v>56.151319172237777</v>
      </c>
      <c r="BV1159" s="34">
        <f t="shared" si="938"/>
        <v>77.656286238962451</v>
      </c>
      <c r="BW1159" s="34">
        <v>5.3488897888637315</v>
      </c>
      <c r="BX1159" s="34">
        <v>-0.30518403653265058</v>
      </c>
      <c r="BY1159" s="34">
        <v>6.2553346217346242</v>
      </c>
      <c r="BZ1159" s="34">
        <v>7.6697097102008769</v>
      </c>
      <c r="CA1159" s="34">
        <f t="shared" si="939"/>
        <v>18.968750084266581</v>
      </c>
      <c r="CB1159" s="34">
        <f t="shared" si="940"/>
        <v>26.233447545920658</v>
      </c>
      <c r="CC1159" s="15">
        <v>56</v>
      </c>
      <c r="CD1159" s="7">
        <v>6258155</v>
      </c>
      <c r="CE1159" s="68">
        <f t="shared" si="963"/>
        <v>6664528.7012987006</v>
      </c>
      <c r="CF1159" s="9">
        <v>30.3</v>
      </c>
      <c r="CG1159" s="9">
        <v>29.9</v>
      </c>
      <c r="CH1159" s="9">
        <v>-9.3000000000000007</v>
      </c>
      <c r="CI1159" s="9">
        <v>13</v>
      </c>
      <c r="CJ1159" s="9">
        <f t="shared" si="941"/>
        <v>12.911983313744642</v>
      </c>
      <c r="CK1159" s="9">
        <v>-0.5</v>
      </c>
      <c r="CL1159" s="9">
        <f t="shared" si="942"/>
        <v>-0.49661474283633239</v>
      </c>
      <c r="CM1159" s="9">
        <v>12.5</v>
      </c>
      <c r="CN1159" t="s">
        <v>2422</v>
      </c>
      <c r="CO1159" t="s">
        <v>2423</v>
      </c>
      <c r="CP1159" t="s">
        <v>2424</v>
      </c>
      <c r="CQ1159" t="s">
        <v>2414</v>
      </c>
      <c r="CR1159">
        <v>70</v>
      </c>
      <c r="CS1159">
        <v>202</v>
      </c>
      <c r="CT1159">
        <v>23</v>
      </c>
      <c r="CU1159" t="s">
        <v>3401</v>
      </c>
      <c r="CV1159" t="s">
        <v>2382</v>
      </c>
      <c r="CW1159">
        <v>1</v>
      </c>
      <c r="CX1159">
        <v>0</v>
      </c>
      <c r="CY1159">
        <v>0</v>
      </c>
      <c r="CZ1159" s="70"/>
      <c r="DA1159">
        <v>0</v>
      </c>
    </row>
    <row r="1160" spans="1:105" ht="12.75" customHeight="1" x14ac:dyDescent="0.2">
      <c r="A1160" s="44" t="s">
        <v>2372</v>
      </c>
      <c r="B1160" s="43" t="s">
        <v>953</v>
      </c>
      <c r="C1160" s="43" t="s">
        <v>968</v>
      </c>
      <c r="D1160" s="82" t="s">
        <v>968</v>
      </c>
      <c r="E1160" s="42" t="str">
        <f t="shared" si="932"/>
        <v xml:space="preserve">Drury, Chris </v>
      </c>
      <c r="F1160" s="42" t="s">
        <v>2606</v>
      </c>
      <c r="G1160" s="45" t="s">
        <v>2373</v>
      </c>
      <c r="H1160" s="43">
        <v>82</v>
      </c>
      <c r="I1160" s="64">
        <v>25</v>
      </c>
      <c r="J1160" s="64">
        <v>33</v>
      </c>
      <c r="K1160" s="64">
        <v>58</v>
      </c>
      <c r="L1160" s="43">
        <v>-3</v>
      </c>
      <c r="M1160">
        <v>45</v>
      </c>
      <c r="N1160">
        <v>220</v>
      </c>
      <c r="O1160" s="4">
        <f t="shared" si="933"/>
        <v>0.11363636363636363</v>
      </c>
      <c r="Q1160">
        <v>7</v>
      </c>
      <c r="R1160">
        <v>0</v>
      </c>
      <c r="S1160">
        <v>746</v>
      </c>
      <c r="T1160">
        <v>613</v>
      </c>
      <c r="U1160" s="4">
        <f t="shared" si="934"/>
        <v>0.54893303899926416</v>
      </c>
      <c r="V1160">
        <v>30.7</v>
      </c>
      <c r="W1160">
        <v>12</v>
      </c>
      <c r="X1160">
        <v>17</v>
      </c>
      <c r="Y1160">
        <v>0</v>
      </c>
      <c r="Z1160">
        <v>2</v>
      </c>
      <c r="AA1160">
        <v>13</v>
      </c>
      <c r="AB1160">
        <v>14</v>
      </c>
      <c r="AC1160" s="9">
        <f t="shared" si="943"/>
        <v>11.089434233494199</v>
      </c>
      <c r="AD1160" s="9">
        <f t="shared" si="944"/>
        <v>15.710031830783448</v>
      </c>
      <c r="AE1160" s="9">
        <f t="shared" si="945"/>
        <v>0</v>
      </c>
      <c r="AF1160" s="9">
        <f t="shared" si="946"/>
        <v>2.3589541969726753</v>
      </c>
      <c r="AG1160" s="9">
        <f t="shared" si="947"/>
        <v>14.940382129004453</v>
      </c>
      <c r="AH1160" s="9">
        <f t="shared" si="948"/>
        <v>16.089642292774023</v>
      </c>
      <c r="AI1160" s="58">
        <f t="shared" si="949"/>
        <v>2.2985203275391464</v>
      </c>
      <c r="AJ1160" s="58">
        <f t="shared" si="950"/>
        <v>8.1322517712290789</v>
      </c>
      <c r="AK1160" s="58">
        <f t="shared" si="951"/>
        <v>0.47179083939453509</v>
      </c>
      <c r="AL1160" s="58">
        <f t="shared" si="952"/>
        <v>2.2985203275391464</v>
      </c>
      <c r="AM1160" s="58">
        <f t="shared" si="953"/>
        <v>0.92411951945784987</v>
      </c>
      <c r="AN1160" s="58">
        <f t="shared" si="954"/>
        <v>5.1896992333398861</v>
      </c>
      <c r="AO1160" s="56">
        <v>1044.1500000000001</v>
      </c>
      <c r="AP1160" s="56">
        <v>324.63333333333333</v>
      </c>
      <c r="AQ1160" s="56">
        <v>254.35</v>
      </c>
      <c r="AR1160" s="57">
        <f>SUM(AO1160:AQ1160)</f>
        <v>1623.1333333333332</v>
      </c>
      <c r="AS1160">
        <v>76</v>
      </c>
      <c r="AT1160">
        <v>46</v>
      </c>
      <c r="AU1160">
        <v>73</v>
      </c>
      <c r="AV1160">
        <v>40</v>
      </c>
      <c r="AW1160">
        <v>64</v>
      </c>
      <c r="AX1160" s="9">
        <f t="shared" si="955"/>
        <v>2.8093810325707484</v>
      </c>
      <c r="AY1160" s="9">
        <f t="shared" si="956"/>
        <v>1.7004148355033475</v>
      </c>
      <c r="AZ1160" s="9">
        <f t="shared" si="957"/>
        <v>2.698484412864008</v>
      </c>
      <c r="BA1160" s="9">
        <f t="shared" si="958"/>
        <v>1.4786215960898674</v>
      </c>
      <c r="BB1160" s="9">
        <f t="shared" si="959"/>
        <v>2.3657945537437879</v>
      </c>
      <c r="BC1160" s="33">
        <f t="shared" si="960"/>
        <v>12.733536585365854</v>
      </c>
      <c r="BD1160" s="33">
        <f t="shared" si="961"/>
        <v>3.1018292682926827</v>
      </c>
      <c r="BE1160" s="33">
        <f t="shared" si="962"/>
        <v>3.9589430894308943</v>
      </c>
      <c r="BF1160" s="42">
        <f>BI1160-BG1160-BH1160</f>
        <v>40</v>
      </c>
      <c r="BG1160" s="43">
        <v>44</v>
      </c>
      <c r="BH1160" s="43">
        <v>2</v>
      </c>
      <c r="BI1160" s="43">
        <v>86</v>
      </c>
      <c r="BJ1160" s="42">
        <f>BM1160-BK1160-BL1160</f>
        <v>40</v>
      </c>
      <c r="BK1160" s="43">
        <v>5</v>
      </c>
      <c r="BL1160" s="43">
        <v>22</v>
      </c>
      <c r="BM1160" s="43">
        <v>67</v>
      </c>
      <c r="BN1160" s="34">
        <f t="shared" si="935"/>
        <v>53.332001894732954</v>
      </c>
      <c r="BO1160" s="34">
        <f t="shared" si="936"/>
        <v>65.714874803548241</v>
      </c>
      <c r="BP1160" s="33">
        <v>16.328104363401369</v>
      </c>
      <c r="BQ1160" s="33">
        <v>21.573735084568188</v>
      </c>
      <c r="BR1160" s="33">
        <v>-4.2362475359934573</v>
      </c>
      <c r="BS1160" s="33">
        <v>-1.5971360504061365</v>
      </c>
      <c r="BT1160" s="33">
        <v>-4.9776754859502681</v>
      </c>
      <c r="BU1160" s="9">
        <f t="shared" si="937"/>
        <v>27.090780375619698</v>
      </c>
      <c r="BV1160" s="34">
        <f t="shared" si="938"/>
        <v>33.380844098599049</v>
      </c>
      <c r="BW1160" s="33">
        <v>8.4992003336003599</v>
      </c>
      <c r="BX1160" s="33">
        <v>0.21036887704516771</v>
      </c>
      <c r="BY1160" s="33">
        <v>13.503972939228712</v>
      </c>
      <c r="BZ1160" s="33">
        <v>4.0276793692390189</v>
      </c>
      <c r="CA1160" s="9">
        <f t="shared" si="939"/>
        <v>26.24122151911326</v>
      </c>
      <c r="CB1160" s="34">
        <f t="shared" si="940"/>
        <v>32.334030704949186</v>
      </c>
      <c r="CC1160" s="47">
        <v>59.096404999999997</v>
      </c>
      <c r="CD1160">
        <v>3921225</v>
      </c>
      <c r="CE1160" s="68">
        <f t="shared" si="963"/>
        <v>3921224.9999999995</v>
      </c>
      <c r="CF1160" s="62">
        <v>37</v>
      </c>
      <c r="CG1160" s="62">
        <v>33.799999999999997</v>
      </c>
      <c r="CH1160" s="62">
        <v>-3.3</v>
      </c>
      <c r="CI1160" s="62">
        <v>4.9000000000000004</v>
      </c>
      <c r="CJ1160" s="63">
        <f t="shared" si="941"/>
        <v>4.4502637613810956</v>
      </c>
      <c r="CK1160" s="62">
        <v>3.3</v>
      </c>
      <c r="CL1160" s="63">
        <f t="shared" si="942"/>
        <v>2.9971164107260435</v>
      </c>
      <c r="CM1160" s="62">
        <v>6.8</v>
      </c>
      <c r="CN1160" t="s">
        <v>1791</v>
      </c>
      <c r="CO1160" t="s">
        <v>2423</v>
      </c>
      <c r="CP1160" t="s">
        <v>2424</v>
      </c>
      <c r="CQ1160" t="s">
        <v>2414</v>
      </c>
      <c r="CR1160">
        <v>70</v>
      </c>
      <c r="CS1160">
        <v>190</v>
      </c>
      <c r="CT1160">
        <v>23</v>
      </c>
      <c r="CU1160" t="s">
        <v>3401</v>
      </c>
      <c r="CZ1160" s="72">
        <v>7050000</v>
      </c>
      <c r="DA1160">
        <v>0</v>
      </c>
    </row>
    <row r="1161" spans="1:105" ht="12.75" customHeight="1" x14ac:dyDescent="0.2">
      <c r="A1161" s="38" t="s">
        <v>2452</v>
      </c>
      <c r="B1161" t="s">
        <v>968</v>
      </c>
      <c r="C1161" t="s">
        <v>968</v>
      </c>
      <c r="D1161" s="82" t="s">
        <v>968</v>
      </c>
      <c r="E1161" t="str">
        <f t="shared" si="932"/>
        <v xml:space="preserve">Orr, Colton </v>
      </c>
      <c r="F1161" t="s">
        <v>409</v>
      </c>
      <c r="G1161" t="s">
        <v>1528</v>
      </c>
      <c r="H1161">
        <v>53</v>
      </c>
      <c r="I1161">
        <v>2</v>
      </c>
      <c r="J1161">
        <v>1</v>
      </c>
      <c r="K1161">
        <f>I1161+J1161</f>
        <v>3</v>
      </c>
      <c r="L1161">
        <v>-2</v>
      </c>
      <c r="M1161">
        <v>126</v>
      </c>
      <c r="N1161">
        <v>23</v>
      </c>
      <c r="O1161" s="4">
        <f t="shared" si="933"/>
        <v>8.6956521739130432E-2</v>
      </c>
      <c r="P1161">
        <v>451</v>
      </c>
      <c r="Q1161">
        <v>1</v>
      </c>
      <c r="R1161">
        <v>0</v>
      </c>
      <c r="S1161">
        <v>0</v>
      </c>
      <c r="T1161">
        <v>0</v>
      </c>
      <c r="U1161" s="4">
        <f t="shared" si="934"/>
        <v>0</v>
      </c>
      <c r="V1161" s="40">
        <v>0</v>
      </c>
      <c r="W1161">
        <v>0</v>
      </c>
      <c r="X1161">
        <v>0</v>
      </c>
      <c r="Y1161">
        <v>0</v>
      </c>
      <c r="Z1161">
        <v>0</v>
      </c>
      <c r="AA1161">
        <f>I1161-W1161-Y1161</f>
        <v>2</v>
      </c>
      <c r="AB1161">
        <f>J1161-X1161-Z1161</f>
        <v>1</v>
      </c>
      <c r="AC1161" s="9">
        <f t="shared" si="943"/>
        <v>0</v>
      </c>
      <c r="AD1161" s="9">
        <f t="shared" si="944"/>
        <v>0</v>
      </c>
      <c r="AE1161" s="9">
        <f t="shared" si="945"/>
        <v>0</v>
      </c>
      <c r="AF1161" s="9">
        <f t="shared" si="946"/>
        <v>0</v>
      </c>
      <c r="AG1161" s="9">
        <f t="shared" si="947"/>
        <v>8.5308056872037916</v>
      </c>
      <c r="AH1161" s="9">
        <f t="shared" si="948"/>
        <v>4.2654028436018958</v>
      </c>
      <c r="AI1161" s="6">
        <f t="shared" si="949"/>
        <v>1.066350710900474</v>
      </c>
      <c r="AJ1161" s="6">
        <f t="shared" si="950"/>
        <v>0</v>
      </c>
      <c r="AK1161" s="6">
        <f t="shared" si="951"/>
        <v>0</v>
      </c>
      <c r="AL1161" s="6">
        <f t="shared" si="952"/>
        <v>1.4928909952606635</v>
      </c>
      <c r="AM1161" s="6">
        <f t="shared" si="953"/>
        <v>0</v>
      </c>
      <c r="AN1161" s="6">
        <f t="shared" si="954"/>
        <v>0</v>
      </c>
      <c r="AO1161" s="32">
        <v>281.33333333333331</v>
      </c>
      <c r="AP1161" s="32">
        <v>0.95</v>
      </c>
      <c r="AQ1161" s="32">
        <v>0.16666666666666666</v>
      </c>
      <c r="AR1161" s="32">
        <v>282.45</v>
      </c>
      <c r="AS1161" s="40">
        <v>11</v>
      </c>
      <c r="AT1161" s="40">
        <v>59</v>
      </c>
      <c r="AU1161" s="40">
        <v>9</v>
      </c>
      <c r="AV1161" s="40">
        <v>5</v>
      </c>
      <c r="AW1161" s="40">
        <v>1</v>
      </c>
      <c r="AX1161" s="9">
        <f t="shared" si="955"/>
        <v>2.3366967604885822</v>
      </c>
      <c r="AY1161" s="9">
        <f t="shared" si="956"/>
        <v>12.533191715347849</v>
      </c>
      <c r="AZ1161" s="9">
        <f t="shared" si="957"/>
        <v>1.9118428040361126</v>
      </c>
      <c r="BA1161" s="9">
        <f t="shared" si="958"/>
        <v>1.0621348911311737</v>
      </c>
      <c r="BB1161" s="9">
        <f t="shared" si="959"/>
        <v>0.21242697822623474</v>
      </c>
      <c r="BC1161" s="9">
        <f t="shared" si="960"/>
        <v>5.3081761006289305</v>
      </c>
      <c r="BD1161" s="9">
        <f t="shared" si="961"/>
        <v>3.1446540880503142E-3</v>
      </c>
      <c r="BE1161" s="9">
        <f t="shared" si="962"/>
        <v>1.7924528301886792E-2</v>
      </c>
      <c r="BF1161" s="3">
        <v>5</v>
      </c>
      <c r="BG1161" s="3">
        <v>0</v>
      </c>
      <c r="BH1161" s="3">
        <v>0</v>
      </c>
      <c r="BI1161" s="3">
        <v>5</v>
      </c>
      <c r="BJ1161" s="3">
        <v>7</v>
      </c>
      <c r="BK1161" s="3">
        <v>0</v>
      </c>
      <c r="BL1161" s="3">
        <v>0</v>
      </c>
      <c r="BM1161" s="3">
        <v>7</v>
      </c>
      <c r="BN1161" s="34">
        <f t="shared" si="935"/>
        <v>-6.1030991411331108</v>
      </c>
      <c r="BO1161" s="34">
        <f t="shared" si="936"/>
        <v>-43.215430278867842</v>
      </c>
      <c r="BP1161" s="34">
        <v>-1.8779342002613661</v>
      </c>
      <c r="BQ1161" s="34">
        <v>-4.4149687060039002E-2</v>
      </c>
      <c r="BR1161" s="34">
        <v>3.2239011183877203E-2</v>
      </c>
      <c r="BS1161" s="34">
        <v>-1.8853286006036076E-3</v>
      </c>
      <c r="BT1161" s="34">
        <v>0</v>
      </c>
      <c r="BU1161" s="34">
        <f t="shared" si="937"/>
        <v>-1.8917302047381315</v>
      </c>
      <c r="BV1161" s="34">
        <f t="shared" si="938"/>
        <v>-13.395151033727254</v>
      </c>
      <c r="BW1161" s="34">
        <v>3.5621104821859939</v>
      </c>
      <c r="BX1161" s="34">
        <v>3.2186725119055046E-3</v>
      </c>
      <c r="BY1161" s="34">
        <v>1.5518272085202338E-2</v>
      </c>
      <c r="BZ1161" s="34">
        <v>-7.7922163631780812</v>
      </c>
      <c r="CA1161" s="34">
        <f t="shared" si="939"/>
        <v>-4.2113689363949796</v>
      </c>
      <c r="CB1161" s="34">
        <f t="shared" si="940"/>
        <v>-29.82027924514059</v>
      </c>
      <c r="CC1161" s="15">
        <v>39</v>
      </c>
      <c r="CD1161" s="7">
        <v>165000</v>
      </c>
      <c r="CE1161" s="68">
        <f t="shared" si="963"/>
        <v>165000</v>
      </c>
      <c r="CF1161" s="9">
        <v>6.6</v>
      </c>
      <c r="CG1161" s="9">
        <v>6.1</v>
      </c>
      <c r="CH1161" s="9">
        <v>-2.4</v>
      </c>
      <c r="CI1161" s="9">
        <v>-1.9</v>
      </c>
      <c r="CJ1161" s="9">
        <f t="shared" si="941"/>
        <v>-13.400728811566944</v>
      </c>
      <c r="CK1161" s="9">
        <v>0.2</v>
      </c>
      <c r="CL1161" s="9">
        <f t="shared" si="942"/>
        <v>1.4106030327965207</v>
      </c>
      <c r="CM1161" s="9">
        <v>-1.7</v>
      </c>
      <c r="CN1161" t="s">
        <v>1285</v>
      </c>
      <c r="CO1161" t="s">
        <v>3485</v>
      </c>
      <c r="CP1161" t="s">
        <v>3134</v>
      </c>
      <c r="CQ1161" t="s">
        <v>2400</v>
      </c>
      <c r="CR1161">
        <v>75</v>
      </c>
      <c r="CS1161">
        <v>220</v>
      </c>
      <c r="CT1161">
        <v>28</v>
      </c>
      <c r="CU1161" t="s">
        <v>3401</v>
      </c>
      <c r="CV1161" t="s">
        <v>2382</v>
      </c>
      <c r="CW1161">
        <v>0</v>
      </c>
      <c r="CX1161">
        <v>0</v>
      </c>
      <c r="CY1161">
        <v>0</v>
      </c>
      <c r="CZ1161" s="70"/>
      <c r="DA1161">
        <v>0</v>
      </c>
    </row>
    <row r="1162" spans="1:105" ht="12.75" customHeight="1" x14ac:dyDescent="0.2">
      <c r="A1162" s="44" t="s">
        <v>2372</v>
      </c>
      <c r="B1162" s="43" t="s">
        <v>968</v>
      </c>
      <c r="C1162" s="43" t="s">
        <v>968</v>
      </c>
      <c r="D1162" s="82" t="s">
        <v>968</v>
      </c>
      <c r="E1162" s="42" t="str">
        <f t="shared" si="932"/>
        <v xml:space="preserve">Orr, Colton </v>
      </c>
      <c r="F1162" s="42" t="s">
        <v>409</v>
      </c>
      <c r="G1162" s="45" t="s">
        <v>1528</v>
      </c>
      <c r="H1162" s="43">
        <v>74</v>
      </c>
      <c r="I1162" s="64">
        <v>1</v>
      </c>
      <c r="J1162" s="64">
        <v>1</v>
      </c>
      <c r="K1162" s="64">
        <v>2</v>
      </c>
      <c r="L1162" s="43">
        <v>-13</v>
      </c>
      <c r="M1162">
        <v>159</v>
      </c>
      <c r="N1162">
        <v>24</v>
      </c>
      <c r="O1162" s="4">
        <f t="shared" si="933"/>
        <v>4.1666666666666664E-2</v>
      </c>
      <c r="Q1162">
        <v>1</v>
      </c>
      <c r="R1162">
        <v>0</v>
      </c>
      <c r="S1162">
        <v>1</v>
      </c>
      <c r="T1162">
        <v>1</v>
      </c>
      <c r="U1162" s="4">
        <f t="shared" si="934"/>
        <v>0.5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 s="9">
        <f t="shared" si="943"/>
        <v>0</v>
      </c>
      <c r="AD1162" s="9">
        <f t="shared" si="944"/>
        <v>0</v>
      </c>
      <c r="AE1162" s="9">
        <f t="shared" si="945"/>
        <v>0</v>
      </c>
      <c r="AF1162" s="9">
        <f t="shared" si="946"/>
        <v>0</v>
      </c>
      <c r="AG1162" s="9">
        <f t="shared" si="947"/>
        <v>2.0971077389100863</v>
      </c>
      <c r="AH1162" s="9">
        <f t="shared" si="948"/>
        <v>2.0971077389100863</v>
      </c>
      <c r="AI1162" s="58">
        <f t="shared" si="949"/>
        <v>0.52427693472752157</v>
      </c>
      <c r="AJ1162" s="58">
        <f t="shared" si="950"/>
        <v>0</v>
      </c>
      <c r="AK1162" s="58">
        <f t="shared" si="951"/>
        <v>0</v>
      </c>
      <c r="AL1162" s="58">
        <f t="shared" si="952"/>
        <v>1.8873969650190776</v>
      </c>
      <c r="AM1162" s="58">
        <f t="shared" si="953"/>
        <v>0</v>
      </c>
      <c r="AN1162" s="58">
        <f t="shared" si="954"/>
        <v>0</v>
      </c>
      <c r="AO1162" s="56">
        <v>572.2166666666667</v>
      </c>
      <c r="AP1162" s="56">
        <v>6.1833333333333336</v>
      </c>
      <c r="AQ1162" s="56">
        <v>0.56666666666666665</v>
      </c>
      <c r="AR1162" s="57">
        <f>SUM(AO1162:AQ1162)</f>
        <v>578.9666666666667</v>
      </c>
      <c r="AS1162">
        <v>25</v>
      </c>
      <c r="AT1162">
        <v>146</v>
      </c>
      <c r="AU1162">
        <v>14</v>
      </c>
      <c r="AV1162">
        <v>4</v>
      </c>
      <c r="AW1162">
        <v>14</v>
      </c>
      <c r="AX1162" s="9">
        <f t="shared" si="955"/>
        <v>2.5908227301514191</v>
      </c>
      <c r="AY1162" s="9">
        <f t="shared" si="956"/>
        <v>15.130404744084288</v>
      </c>
      <c r="AZ1162" s="9">
        <f t="shared" si="957"/>
        <v>1.4508607288847948</v>
      </c>
      <c r="BA1162" s="9">
        <f t="shared" si="958"/>
        <v>0.41453163682422706</v>
      </c>
      <c r="BB1162" s="9">
        <f t="shared" si="959"/>
        <v>1.4508607288847948</v>
      </c>
      <c r="BC1162" s="33">
        <f t="shared" si="960"/>
        <v>7.7326576576576578</v>
      </c>
      <c r="BD1162" s="33">
        <f t="shared" si="961"/>
        <v>7.6576576576576575E-3</v>
      </c>
      <c r="BE1162" s="33">
        <f t="shared" si="962"/>
        <v>8.3558558558558566E-2</v>
      </c>
      <c r="BF1162" s="42">
        <f>BI1162-BG1162-BH1162</f>
        <v>5</v>
      </c>
      <c r="BG1162" s="43">
        <v>0</v>
      </c>
      <c r="BH1162" s="43">
        <v>0</v>
      </c>
      <c r="BI1162" s="43">
        <v>5</v>
      </c>
      <c r="BJ1162" s="42">
        <f>BM1162-BK1162-BL1162</f>
        <v>18</v>
      </c>
      <c r="BK1162" s="43">
        <v>0</v>
      </c>
      <c r="BL1162" s="43">
        <v>0</v>
      </c>
      <c r="BM1162" s="43">
        <v>18</v>
      </c>
      <c r="BN1162" s="34">
        <f t="shared" si="935"/>
        <v>-10.05322493196585</v>
      </c>
      <c r="BO1162" s="34">
        <f t="shared" si="936"/>
        <v>-34.72816488674944</v>
      </c>
      <c r="BP1162" s="33">
        <v>-10.474239074497145</v>
      </c>
      <c r="BQ1162" s="33">
        <v>-0.32529937355688532</v>
      </c>
      <c r="BR1162" s="33">
        <v>0.69453748248120217</v>
      </c>
      <c r="BS1162" s="33">
        <v>-7.7232915254986829E-3</v>
      </c>
      <c r="BT1162" s="33">
        <v>0</v>
      </c>
      <c r="BU1162" s="9">
        <f t="shared" si="937"/>
        <v>-10.112724257098328</v>
      </c>
      <c r="BV1162" s="34">
        <f t="shared" si="938"/>
        <v>-34.933701158725292</v>
      </c>
      <c r="BW1162" s="33">
        <v>5.9768072204754521</v>
      </c>
      <c r="BX1162" s="33">
        <v>2.3551062732515306E-2</v>
      </c>
      <c r="BY1162" s="33">
        <v>6.187823809110863E-2</v>
      </c>
      <c r="BZ1162" s="33">
        <v>-6.0027371961665992</v>
      </c>
      <c r="CA1162" s="9">
        <f t="shared" si="939"/>
        <v>5.9499325132477132E-2</v>
      </c>
      <c r="CB1162" s="34">
        <f t="shared" si="940"/>
        <v>0.20553627197585511</v>
      </c>
      <c r="CC1162" s="47">
        <v>33.097724999999997</v>
      </c>
      <c r="CD1162">
        <v>165000</v>
      </c>
      <c r="CE1162" s="68">
        <f t="shared" si="963"/>
        <v>165000</v>
      </c>
      <c r="CF1162" s="62">
        <v>10.7</v>
      </c>
      <c r="CG1162" s="62">
        <v>10.199999999999999</v>
      </c>
      <c r="CH1162" s="62">
        <v>-13.8</v>
      </c>
      <c r="CI1162" s="62">
        <v>-4</v>
      </c>
      <c r="CJ1162" s="63">
        <f t="shared" si="941"/>
        <v>-13.658481063085109</v>
      </c>
      <c r="CK1162" s="62">
        <v>-1.3</v>
      </c>
      <c r="CL1162" s="63">
        <f t="shared" si="942"/>
        <v>-4.4390063455026612</v>
      </c>
      <c r="CM1162" s="62">
        <v>-5.3</v>
      </c>
      <c r="CN1162" t="s">
        <v>1821</v>
      </c>
      <c r="CO1162" t="s">
        <v>3485</v>
      </c>
      <c r="CP1162" t="s">
        <v>3134</v>
      </c>
      <c r="CQ1162" t="s">
        <v>2400</v>
      </c>
      <c r="CR1162">
        <v>75</v>
      </c>
      <c r="CS1162">
        <v>222</v>
      </c>
      <c r="CT1162">
        <v>28</v>
      </c>
      <c r="CU1162" t="s">
        <v>3401</v>
      </c>
      <c r="CZ1162" s="72">
        <v>537500</v>
      </c>
      <c r="DA1162">
        <v>0</v>
      </c>
    </row>
    <row r="1163" spans="1:105" ht="12.75" customHeight="1" x14ac:dyDescent="0.2">
      <c r="A1163" s="38" t="s">
        <v>2452</v>
      </c>
      <c r="B1163" t="s">
        <v>530</v>
      </c>
      <c r="C1163" t="s">
        <v>530</v>
      </c>
      <c r="D1163" s="82" t="s">
        <v>968</v>
      </c>
      <c r="E1163" t="str">
        <f t="shared" si="932"/>
        <v xml:space="preserve">Fritsche, Dan </v>
      </c>
      <c r="F1163" t="s">
        <v>103</v>
      </c>
      <c r="G1163" t="s">
        <v>1537</v>
      </c>
      <c r="H1163">
        <v>59</v>
      </c>
      <c r="I1163">
        <v>12</v>
      </c>
      <c r="J1163">
        <v>15</v>
      </c>
      <c r="K1163">
        <f>I1163+J1163</f>
        <v>27</v>
      </c>
      <c r="L1163">
        <v>3</v>
      </c>
      <c r="M1163">
        <v>35</v>
      </c>
      <c r="N1163">
        <v>81</v>
      </c>
      <c r="O1163" s="4">
        <f t="shared" si="933"/>
        <v>0.14814814814814814</v>
      </c>
      <c r="P1163">
        <v>1195</v>
      </c>
      <c r="Q1163">
        <v>4</v>
      </c>
      <c r="R1163">
        <v>0</v>
      </c>
      <c r="S1163">
        <v>146</v>
      </c>
      <c r="T1163">
        <v>150</v>
      </c>
      <c r="U1163" s="4">
        <f t="shared" si="934"/>
        <v>0.49324324324324326</v>
      </c>
      <c r="V1163" s="40">
        <v>8.8000000000000007</v>
      </c>
      <c r="W1163">
        <v>5</v>
      </c>
      <c r="X1163">
        <v>3</v>
      </c>
      <c r="Y1163">
        <v>1</v>
      </c>
      <c r="Z1163">
        <v>0</v>
      </c>
      <c r="AA1163">
        <f>I1163-W1163-Y1163</f>
        <v>6</v>
      </c>
      <c r="AB1163">
        <f>J1163-X1163-Z1163</f>
        <v>12</v>
      </c>
      <c r="AC1163" s="9">
        <f t="shared" si="943"/>
        <v>20.302278366794496</v>
      </c>
      <c r="AD1163" s="9">
        <f t="shared" si="944"/>
        <v>12.181367020076696</v>
      </c>
      <c r="AE1163" s="9">
        <f t="shared" si="945"/>
        <v>4.2432814710042432</v>
      </c>
      <c r="AF1163" s="9">
        <f t="shared" si="946"/>
        <v>0</v>
      </c>
      <c r="AG1163" s="9">
        <f t="shared" si="947"/>
        <v>10.534016093635698</v>
      </c>
      <c r="AH1163" s="9">
        <f t="shared" si="948"/>
        <v>21.068032187271395</v>
      </c>
      <c r="AI1163" s="6">
        <f t="shared" si="949"/>
        <v>2.3701536210680323</v>
      </c>
      <c r="AJ1163" s="6">
        <f t="shared" si="950"/>
        <v>10.557184750733137</v>
      </c>
      <c r="AK1163" s="6">
        <f t="shared" si="951"/>
        <v>0.84865629420084865</v>
      </c>
      <c r="AL1163" s="6">
        <f t="shared" si="952"/>
        <v>2.2823701536210681</v>
      </c>
      <c r="AM1163" s="6">
        <f t="shared" si="953"/>
        <v>0</v>
      </c>
      <c r="AN1163" s="6">
        <f t="shared" si="954"/>
        <v>5.0919377652050919</v>
      </c>
      <c r="AO1163" s="33">
        <v>683.5</v>
      </c>
      <c r="AP1163" s="33">
        <v>73.88333333333334</v>
      </c>
      <c r="AQ1163" s="33">
        <v>70.7</v>
      </c>
      <c r="AR1163" s="32">
        <v>828.08333333333337</v>
      </c>
      <c r="AS1163" s="40">
        <v>30</v>
      </c>
      <c r="AT1163" s="40">
        <v>41</v>
      </c>
      <c r="AU1163" s="40">
        <v>37</v>
      </c>
      <c r="AV1163" s="40">
        <v>14</v>
      </c>
      <c r="AW1163" s="40">
        <v>27</v>
      </c>
      <c r="AX1163" s="9">
        <f t="shared" si="955"/>
        <v>2.1736942739257321</v>
      </c>
      <c r="AY1163" s="9">
        <f t="shared" si="956"/>
        <v>2.9707155076985003</v>
      </c>
      <c r="AZ1163" s="9">
        <f t="shared" si="957"/>
        <v>2.680889604508403</v>
      </c>
      <c r="BA1163" s="9">
        <f t="shared" si="958"/>
        <v>1.0143906611653415</v>
      </c>
      <c r="BB1163" s="9">
        <f t="shared" si="959"/>
        <v>1.9563248465331591</v>
      </c>
      <c r="BC1163" s="9">
        <f t="shared" si="960"/>
        <v>11.584745762711865</v>
      </c>
      <c r="BD1163" s="9">
        <f t="shared" si="961"/>
        <v>1.1983050847457628</v>
      </c>
      <c r="BE1163" s="9">
        <f t="shared" si="962"/>
        <v>1.2522598870056498</v>
      </c>
      <c r="BF1163" s="3">
        <v>27</v>
      </c>
      <c r="BG1163" s="3">
        <v>13</v>
      </c>
      <c r="BH1163" s="3">
        <v>1</v>
      </c>
      <c r="BI1163" s="3">
        <v>41</v>
      </c>
      <c r="BJ1163" s="3">
        <v>26</v>
      </c>
      <c r="BK1163" s="3">
        <v>0</v>
      </c>
      <c r="BL1163" s="3">
        <v>6</v>
      </c>
      <c r="BM1163" s="3">
        <v>32</v>
      </c>
      <c r="BN1163" s="34">
        <f t="shared" si="935"/>
        <v>28.137702555849234</v>
      </c>
      <c r="BO1163" s="34">
        <f t="shared" si="936"/>
        <v>67.958625474527693</v>
      </c>
      <c r="BP1163" s="34">
        <v>5.0411418386069329</v>
      </c>
      <c r="BQ1163" s="34">
        <v>8.7454340008612554</v>
      </c>
      <c r="BR1163" s="34">
        <v>3.8667394521637123E-2</v>
      </c>
      <c r="BS1163" s="34">
        <v>1.8974125653580578</v>
      </c>
      <c r="BT1163" s="34">
        <v>0</v>
      </c>
      <c r="BU1163" s="34">
        <f t="shared" si="937"/>
        <v>15.722655799347883</v>
      </c>
      <c r="BV1163" s="34">
        <f t="shared" si="938"/>
        <v>37.973607646608549</v>
      </c>
      <c r="BW1163" s="34">
        <v>7.8862225767242755</v>
      </c>
      <c r="BX1163" s="34">
        <v>0.20989797759467943</v>
      </c>
      <c r="BY1163" s="34">
        <v>3.0937060416941908</v>
      </c>
      <c r="BZ1163" s="34">
        <v>1.2252201604882051</v>
      </c>
      <c r="CA1163" s="34">
        <f t="shared" si="939"/>
        <v>12.415046756501351</v>
      </c>
      <c r="CB1163" s="34">
        <f t="shared" si="940"/>
        <v>29.985017827919133</v>
      </c>
      <c r="CC1163" s="15">
        <v>54</v>
      </c>
      <c r="CD1163" s="7">
        <v>1755123</v>
      </c>
      <c r="CE1163" s="68">
        <f t="shared" si="963"/>
        <v>2439323.4915254237</v>
      </c>
      <c r="CF1163" s="9">
        <v>19</v>
      </c>
      <c r="CG1163" s="9">
        <v>16.7</v>
      </c>
      <c r="CH1163" s="9">
        <v>8.4</v>
      </c>
      <c r="CI1163" s="9">
        <v>1.3</v>
      </c>
      <c r="CJ1163" s="9">
        <f t="shared" si="941"/>
        <v>2.6730637422892389</v>
      </c>
      <c r="CK1163" s="9">
        <v>2.8</v>
      </c>
      <c r="CL1163" s="9">
        <f t="shared" si="942"/>
        <v>5.7573680603152839</v>
      </c>
      <c r="CM1163" s="9">
        <v>4.0999999999999996</v>
      </c>
      <c r="CN1163" t="s">
        <v>2962</v>
      </c>
      <c r="CO1163" t="s">
        <v>2963</v>
      </c>
      <c r="CP1163" t="s">
        <v>3467</v>
      </c>
      <c r="CQ1163" t="s">
        <v>2414</v>
      </c>
      <c r="CR1163">
        <v>73</v>
      </c>
      <c r="CS1163">
        <v>198</v>
      </c>
      <c r="CU1163" t="s">
        <v>3401</v>
      </c>
      <c r="CV1163" t="s">
        <v>2382</v>
      </c>
      <c r="CW1163">
        <v>0</v>
      </c>
      <c r="CX1163">
        <v>0</v>
      </c>
      <c r="CY1163">
        <v>0</v>
      </c>
      <c r="CZ1163" s="70"/>
      <c r="DA1163">
        <v>0</v>
      </c>
    </row>
    <row r="1164" spans="1:105" ht="12.75" customHeight="1" x14ac:dyDescent="0.2">
      <c r="A1164" s="44" t="s">
        <v>2372</v>
      </c>
      <c r="B1164" s="43" t="s">
        <v>530</v>
      </c>
      <c r="C1164" s="43" t="s">
        <v>530</v>
      </c>
      <c r="D1164" s="82" t="s">
        <v>968</v>
      </c>
      <c r="E1164" s="42" t="str">
        <f t="shared" si="932"/>
        <v xml:space="preserve">Fritsche, Dan </v>
      </c>
      <c r="F1164" s="42" t="s">
        <v>103</v>
      </c>
      <c r="G1164" s="45" t="s">
        <v>2381</v>
      </c>
      <c r="H1164" s="43">
        <v>69</v>
      </c>
      <c r="I1164" s="64">
        <v>10</v>
      </c>
      <c r="J1164" s="64">
        <v>12</v>
      </c>
      <c r="K1164" s="64">
        <v>22</v>
      </c>
      <c r="L1164" s="43">
        <v>2</v>
      </c>
      <c r="M1164">
        <v>22</v>
      </c>
      <c r="N1164">
        <v>109</v>
      </c>
      <c r="O1164" s="4">
        <f t="shared" si="933"/>
        <v>9.1743119266055051E-2</v>
      </c>
      <c r="Q1164">
        <v>4</v>
      </c>
      <c r="R1164">
        <v>0</v>
      </c>
      <c r="S1164">
        <v>59</v>
      </c>
      <c r="T1164">
        <v>62</v>
      </c>
      <c r="U1164" s="4">
        <f t="shared" si="934"/>
        <v>0.48760330578512395</v>
      </c>
      <c r="V1164">
        <v>3.1</v>
      </c>
      <c r="W1164">
        <v>1</v>
      </c>
      <c r="X1164">
        <v>0</v>
      </c>
      <c r="Y1164">
        <v>1</v>
      </c>
      <c r="Z1164">
        <v>0</v>
      </c>
      <c r="AA1164">
        <v>8</v>
      </c>
      <c r="AB1164">
        <v>12</v>
      </c>
      <c r="AC1164" s="9">
        <f t="shared" si="943"/>
        <v>5.617977528089888</v>
      </c>
      <c r="AD1164" s="9">
        <f t="shared" si="944"/>
        <v>0</v>
      </c>
      <c r="AE1164" s="9">
        <f t="shared" si="945"/>
        <v>7.7399380804953566</v>
      </c>
      <c r="AF1164" s="9">
        <f t="shared" si="946"/>
        <v>0</v>
      </c>
      <c r="AG1164" s="9">
        <f t="shared" si="947"/>
        <v>12.637066094488397</v>
      </c>
      <c r="AH1164" s="9">
        <f t="shared" si="948"/>
        <v>18.955599141732595</v>
      </c>
      <c r="AI1164" s="58">
        <f t="shared" si="949"/>
        <v>2.3694498927165744</v>
      </c>
      <c r="AJ1164" s="58">
        <f t="shared" si="950"/>
        <v>4.4943820224719104</v>
      </c>
      <c r="AK1164" s="58">
        <f t="shared" si="951"/>
        <v>1.5479876160990713</v>
      </c>
      <c r="AL1164" s="58">
        <f t="shared" si="952"/>
        <v>2.2114865665354695</v>
      </c>
      <c r="AM1164" s="58">
        <f t="shared" si="953"/>
        <v>1.1235955056179776</v>
      </c>
      <c r="AN1164" s="58">
        <f t="shared" si="954"/>
        <v>3.0959752321981426</v>
      </c>
      <c r="AO1164" s="56">
        <v>759.67</v>
      </c>
      <c r="AP1164" s="56">
        <v>53.4</v>
      </c>
      <c r="AQ1164" s="56">
        <v>38.76</v>
      </c>
      <c r="AR1164" s="57">
        <f>SUM(AO1164:AQ1164)</f>
        <v>851.82999999999993</v>
      </c>
      <c r="AS1164">
        <v>27</v>
      </c>
      <c r="AT1164">
        <v>65</v>
      </c>
      <c r="AU1164">
        <v>24</v>
      </c>
      <c r="AV1164">
        <v>13</v>
      </c>
      <c r="AW1164">
        <v>21</v>
      </c>
      <c r="AX1164" s="9">
        <f t="shared" si="955"/>
        <v>1.9017879154291351</v>
      </c>
      <c r="AY1164" s="9">
        <f t="shared" si="956"/>
        <v>4.5783783149219923</v>
      </c>
      <c r="AZ1164" s="9">
        <f t="shared" si="957"/>
        <v>1.6904781470481201</v>
      </c>
      <c r="BA1164" s="9">
        <f t="shared" si="958"/>
        <v>0.9156756629843984</v>
      </c>
      <c r="BB1164" s="9">
        <f t="shared" si="959"/>
        <v>1.479168378667105</v>
      </c>
      <c r="BC1164" s="33">
        <f t="shared" si="960"/>
        <v>11.009710144927535</v>
      </c>
      <c r="BD1164" s="33">
        <f t="shared" si="961"/>
        <v>0.56173913043478263</v>
      </c>
      <c r="BE1164" s="33">
        <f t="shared" si="962"/>
        <v>0.77391304347826084</v>
      </c>
      <c r="BF1164" s="42">
        <f>BI1164-BG1164-BH1164</f>
        <v>30</v>
      </c>
      <c r="BG1164" s="43">
        <v>4</v>
      </c>
      <c r="BH1164" s="43">
        <v>1</v>
      </c>
      <c r="BI1164" s="43">
        <v>35</v>
      </c>
      <c r="BJ1164" s="42">
        <f>BM1164-BK1164-BL1164</f>
        <v>28</v>
      </c>
      <c r="BK1164" s="43">
        <v>1</v>
      </c>
      <c r="BL1164" s="43">
        <v>2</v>
      </c>
      <c r="BM1164" s="43">
        <v>31</v>
      </c>
      <c r="BN1164" s="34">
        <f t="shared" si="935"/>
        <v>28.966567414296318</v>
      </c>
      <c r="BO1164" s="34">
        <f t="shared" si="936"/>
        <v>68.010207234533468</v>
      </c>
      <c r="BP1164" s="33">
        <v>11.653607139644258</v>
      </c>
      <c r="BQ1164" s="33">
        <v>-0.84894470009321599</v>
      </c>
      <c r="BR1164" s="33">
        <v>-3.4865525510980366</v>
      </c>
      <c r="BS1164" s="33">
        <v>2.0771167876303087</v>
      </c>
      <c r="BT1164" s="33">
        <v>0</v>
      </c>
      <c r="BU1164" s="9">
        <f t="shared" si="937"/>
        <v>9.3952266760833147</v>
      </c>
      <c r="BV1164" s="34">
        <f t="shared" si="938"/>
        <v>22.058924142336654</v>
      </c>
      <c r="BW1164" s="33">
        <v>8.3403108275208933</v>
      </c>
      <c r="BX1164" s="33">
        <v>0.25366038728022533</v>
      </c>
      <c r="BY1164" s="33">
        <v>3.9108091515133725</v>
      </c>
      <c r="BZ1164" s="33">
        <v>7.0665603718985111</v>
      </c>
      <c r="CA1164" s="9">
        <f t="shared" si="939"/>
        <v>19.571340738213003</v>
      </c>
      <c r="CB1164" s="34">
        <f t="shared" si="940"/>
        <v>45.95128309219681</v>
      </c>
      <c r="CC1164" s="47">
        <v>60.806831000000003</v>
      </c>
      <c r="CD1164">
        <v>1869092</v>
      </c>
      <c r="CE1164" s="68">
        <f t="shared" si="963"/>
        <v>2221239.7681159419</v>
      </c>
      <c r="CF1164" s="62">
        <v>19.3</v>
      </c>
      <c r="CG1164" s="62">
        <v>18.2</v>
      </c>
      <c r="CH1164" s="62">
        <v>4.3</v>
      </c>
      <c r="CI1164" s="62">
        <v>-0.1</v>
      </c>
      <c r="CJ1164" s="63">
        <f t="shared" si="941"/>
        <v>-0.21186665112977893</v>
      </c>
      <c r="CK1164" s="62">
        <v>2.2000000000000002</v>
      </c>
      <c r="CL1164" s="63">
        <f t="shared" si="942"/>
        <v>4.6610663248551365</v>
      </c>
      <c r="CM1164" s="62">
        <v>2.1</v>
      </c>
      <c r="CN1164" t="s">
        <v>1838</v>
      </c>
      <c r="CO1164" t="s">
        <v>2963</v>
      </c>
      <c r="CP1164" t="s">
        <v>3467</v>
      </c>
      <c r="CQ1164" t="s">
        <v>2414</v>
      </c>
      <c r="CR1164">
        <v>73</v>
      </c>
      <c r="CS1164">
        <v>206</v>
      </c>
      <c r="CT1164">
        <v>49</v>
      </c>
      <c r="CU1164" t="s">
        <v>3401</v>
      </c>
      <c r="CZ1164" s="72">
        <v>612500</v>
      </c>
      <c r="DA1164">
        <v>0</v>
      </c>
    </row>
    <row r="1165" spans="1:105" ht="12.75" customHeight="1" x14ac:dyDescent="0.2">
      <c r="A1165" s="44" t="s">
        <v>2372</v>
      </c>
      <c r="B1165" s="43"/>
      <c r="C1165" s="43" t="s">
        <v>968</v>
      </c>
      <c r="D1165" s="42" t="s">
        <v>968</v>
      </c>
      <c r="E1165" s="42" t="str">
        <f t="shared" si="932"/>
        <v xml:space="preserve">Byers, Dane </v>
      </c>
      <c r="F1165" s="42" t="s">
        <v>2541</v>
      </c>
      <c r="G1165" s="45" t="s">
        <v>1540</v>
      </c>
      <c r="H1165" s="43">
        <v>1</v>
      </c>
      <c r="I1165" s="64">
        <v>0</v>
      </c>
      <c r="J1165" s="64">
        <v>0</v>
      </c>
      <c r="K1165" s="64">
        <v>0</v>
      </c>
      <c r="L1165" s="43">
        <v>-1</v>
      </c>
      <c r="M1165">
        <v>0</v>
      </c>
      <c r="N1165">
        <v>0</v>
      </c>
      <c r="O1165" s="4">
        <f t="shared" si="933"/>
        <v>0</v>
      </c>
      <c r="Q1165">
        <v>0</v>
      </c>
      <c r="R1165">
        <v>0</v>
      </c>
      <c r="S1165">
        <v>0</v>
      </c>
      <c r="T1165">
        <v>0</v>
      </c>
      <c r="U1165" s="4">
        <f t="shared" si="934"/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s="9">
        <f t="shared" si="943"/>
        <v>0</v>
      </c>
      <c r="AD1165" s="9">
        <f t="shared" si="944"/>
        <v>0</v>
      </c>
      <c r="AE1165" s="9">
        <f t="shared" si="945"/>
        <v>0</v>
      </c>
      <c r="AF1165" s="9">
        <f t="shared" si="946"/>
        <v>0</v>
      </c>
      <c r="AG1165" s="9">
        <f t="shared" si="947"/>
        <v>0</v>
      </c>
      <c r="AH1165" s="9">
        <f t="shared" si="948"/>
        <v>0</v>
      </c>
      <c r="AI1165" s="58">
        <f t="shared" si="949"/>
        <v>0</v>
      </c>
      <c r="AJ1165" s="58">
        <f t="shared" si="950"/>
        <v>0</v>
      </c>
      <c r="AK1165" s="58">
        <f t="shared" si="951"/>
        <v>0</v>
      </c>
      <c r="AL1165" s="58">
        <f t="shared" si="952"/>
        <v>11.920529801324504</v>
      </c>
      <c r="AM1165" s="58">
        <f t="shared" si="953"/>
        <v>0</v>
      </c>
      <c r="AN1165" s="58">
        <f t="shared" si="954"/>
        <v>0</v>
      </c>
      <c r="AO1165" s="56">
        <v>5.0333333333333332</v>
      </c>
      <c r="AP1165" s="56">
        <v>0.05</v>
      </c>
      <c r="AQ1165" s="56">
        <v>0</v>
      </c>
      <c r="AR1165" s="57">
        <f>SUM(AO1165:AQ1165)</f>
        <v>5.083333333333333</v>
      </c>
      <c r="AS1165">
        <v>0</v>
      </c>
      <c r="AT1165">
        <v>3</v>
      </c>
      <c r="AU1165">
        <v>0</v>
      </c>
      <c r="AV1165">
        <v>0</v>
      </c>
      <c r="AW1165">
        <v>0</v>
      </c>
      <c r="AX1165" s="9">
        <f t="shared" si="955"/>
        <v>0</v>
      </c>
      <c r="AY1165" s="9">
        <f t="shared" si="956"/>
        <v>35.409836065573771</v>
      </c>
      <c r="AZ1165" s="9">
        <f t="shared" si="957"/>
        <v>0</v>
      </c>
      <c r="BA1165" s="9">
        <f t="shared" si="958"/>
        <v>0</v>
      </c>
      <c r="BB1165" s="9">
        <f t="shared" si="959"/>
        <v>0</v>
      </c>
      <c r="BC1165" s="33">
        <f t="shared" si="960"/>
        <v>5.0333333333333332</v>
      </c>
      <c r="BD1165" s="33">
        <f t="shared" si="961"/>
        <v>0</v>
      </c>
      <c r="BE1165" s="33">
        <f t="shared" si="962"/>
        <v>0.05</v>
      </c>
      <c r="BF1165" s="42">
        <f>BI1165-BG1165-BH1165</f>
        <v>0</v>
      </c>
      <c r="BG1165" s="43">
        <v>0</v>
      </c>
      <c r="BH1165" s="43">
        <v>0</v>
      </c>
      <c r="BI1165" s="43">
        <v>0</v>
      </c>
      <c r="BJ1165" s="42">
        <f>BM1165-BK1165-BL1165</f>
        <v>1</v>
      </c>
      <c r="BK1165" s="43">
        <v>0</v>
      </c>
      <c r="BL1165" s="43">
        <v>0</v>
      </c>
      <c r="BM1165" s="43">
        <v>1</v>
      </c>
      <c r="BN1165" s="34">
        <f t="shared" si="935"/>
        <v>-0.33466657211209766</v>
      </c>
      <c r="BO1165" s="34">
        <f t="shared" si="936"/>
        <v>-131.67209394574337</v>
      </c>
      <c r="BP1165" s="33">
        <v>-0.12032388209610136</v>
      </c>
      <c r="BQ1165" s="33">
        <v>-2.630453155446512E-3</v>
      </c>
      <c r="BR1165" s="33">
        <v>-3.6817765110434372E-2</v>
      </c>
      <c r="BS1165" s="33">
        <v>0</v>
      </c>
      <c r="BT1165" s="33">
        <v>0</v>
      </c>
      <c r="BU1165" s="9">
        <f t="shared" si="937"/>
        <v>-0.15977210036198225</v>
      </c>
      <c r="BV1165" s="34">
        <f t="shared" si="938"/>
        <v>-62.861154240779896</v>
      </c>
      <c r="BW1165" s="33">
        <v>-0.23058228894622837</v>
      </c>
      <c r="BX1165" s="33">
        <v>1.9043986037074374E-4</v>
      </c>
      <c r="BY1165" s="33">
        <v>0</v>
      </c>
      <c r="BZ1165" s="33">
        <v>5.5497377335742233E-2</v>
      </c>
      <c r="CA1165" s="9">
        <f t="shared" si="939"/>
        <v>-0.17489447175011541</v>
      </c>
      <c r="CB1165" s="34">
        <f t="shared" si="940"/>
        <v>-68.810939704963445</v>
      </c>
      <c r="CE1165" s="68">
        <f t="shared" si="963"/>
        <v>165000</v>
      </c>
      <c r="CF1165" s="62">
        <v>0.3</v>
      </c>
      <c r="CG1165" s="62">
        <v>0.3</v>
      </c>
      <c r="CH1165" s="62">
        <v>-1</v>
      </c>
      <c r="CI1165" s="62">
        <v>-0.1</v>
      </c>
      <c r="CJ1165" s="63">
        <f t="shared" si="941"/>
        <v>-38.961038961038966</v>
      </c>
      <c r="CK1165" s="62">
        <v>-0.1</v>
      </c>
      <c r="CL1165" s="63">
        <f t="shared" si="942"/>
        <v>-38.961038961038966</v>
      </c>
      <c r="CM1165" s="62">
        <v>-0.3</v>
      </c>
      <c r="CN1165" t="s">
        <v>1842</v>
      </c>
      <c r="CO1165" t="s">
        <v>1843</v>
      </c>
      <c r="CP1165" t="s">
        <v>3102</v>
      </c>
      <c r="CQ1165" t="s">
        <v>2400</v>
      </c>
      <c r="CR1165">
        <v>75</v>
      </c>
      <c r="CS1165">
        <v>195</v>
      </c>
      <c r="CT1165">
        <v>54</v>
      </c>
      <c r="CU1165" t="s">
        <v>3402</v>
      </c>
      <c r="CV1165" t="s">
        <v>3090</v>
      </c>
      <c r="CZ1165" s="72">
        <v>608333.33333333337</v>
      </c>
      <c r="DA1165">
        <v>0</v>
      </c>
    </row>
    <row r="1166" spans="1:105" ht="12.75" customHeight="1" x14ac:dyDescent="0.2">
      <c r="A1166" s="38" t="s">
        <v>2452</v>
      </c>
      <c r="B1166" t="s">
        <v>968</v>
      </c>
      <c r="C1166" t="s">
        <v>968</v>
      </c>
      <c r="D1166" s="82" t="s">
        <v>968</v>
      </c>
      <c r="E1166" t="str">
        <f t="shared" si="932"/>
        <v xml:space="preserve">Girardi, Daniel </v>
      </c>
      <c r="F1166" t="s">
        <v>118</v>
      </c>
      <c r="G1166" t="s">
        <v>1524</v>
      </c>
      <c r="H1166">
        <v>34</v>
      </c>
      <c r="I1166">
        <v>0</v>
      </c>
      <c r="J1166">
        <v>6</v>
      </c>
      <c r="K1166">
        <f>I1166+J1166</f>
        <v>6</v>
      </c>
      <c r="L1166">
        <v>7</v>
      </c>
      <c r="M1166">
        <v>8</v>
      </c>
      <c r="N1166">
        <v>33</v>
      </c>
      <c r="O1166" s="4">
        <f t="shared" si="933"/>
        <v>0</v>
      </c>
      <c r="P1166">
        <v>778</v>
      </c>
      <c r="Q1166">
        <v>0</v>
      </c>
      <c r="R1166">
        <v>0</v>
      </c>
      <c r="S1166">
        <v>0</v>
      </c>
      <c r="T1166">
        <v>0</v>
      </c>
      <c r="U1166" s="4">
        <f t="shared" si="934"/>
        <v>0</v>
      </c>
      <c r="V1166" s="40">
        <v>0</v>
      </c>
      <c r="W1166">
        <v>0</v>
      </c>
      <c r="X1166">
        <v>0</v>
      </c>
      <c r="Y1166">
        <v>0</v>
      </c>
      <c r="Z1166">
        <v>1</v>
      </c>
      <c r="AA1166">
        <f>I1166-W1166-Y1166</f>
        <v>0</v>
      </c>
      <c r="AB1166">
        <f>J1166-X1166-Z1166</f>
        <v>5</v>
      </c>
      <c r="AC1166" s="9">
        <f t="shared" si="943"/>
        <v>0</v>
      </c>
      <c r="AD1166" s="9">
        <f t="shared" si="944"/>
        <v>0</v>
      </c>
      <c r="AE1166" s="9">
        <f t="shared" si="945"/>
        <v>0</v>
      </c>
      <c r="AF1166" s="9">
        <f t="shared" si="946"/>
        <v>4.774535809018567</v>
      </c>
      <c r="AG1166" s="9">
        <f t="shared" si="947"/>
        <v>0</v>
      </c>
      <c r="AH1166" s="9">
        <f t="shared" si="948"/>
        <v>12.746521261905608</v>
      </c>
      <c r="AI1166" s="6">
        <f t="shared" si="949"/>
        <v>2.6767694650001777</v>
      </c>
      <c r="AJ1166" s="6">
        <f t="shared" si="950"/>
        <v>12.76595744680851</v>
      </c>
      <c r="AK1166" s="6">
        <f t="shared" si="951"/>
        <v>0.95490716180371327</v>
      </c>
      <c r="AL1166" s="6">
        <f t="shared" si="952"/>
        <v>2.0394434019048973</v>
      </c>
      <c r="AM1166" s="6">
        <f t="shared" si="953"/>
        <v>0</v>
      </c>
      <c r="AN1166" s="6">
        <f t="shared" si="954"/>
        <v>3.8196286472148531</v>
      </c>
      <c r="AO1166" s="33">
        <v>470.71666666666658</v>
      </c>
      <c r="AP1166" s="33">
        <v>4.7</v>
      </c>
      <c r="AQ1166" s="33">
        <v>62.833333333333343</v>
      </c>
      <c r="AR1166" s="32">
        <v>538.25</v>
      </c>
      <c r="AS1166" s="40">
        <v>41</v>
      </c>
      <c r="AT1166" s="40">
        <v>36</v>
      </c>
      <c r="AU1166" s="40">
        <v>12</v>
      </c>
      <c r="AV1166" s="40">
        <v>9</v>
      </c>
      <c r="AW1166" s="40">
        <v>10</v>
      </c>
      <c r="AX1166" s="9">
        <f t="shared" si="955"/>
        <v>4.5703669298653038</v>
      </c>
      <c r="AY1166" s="9">
        <f t="shared" si="956"/>
        <v>4.013005109150023</v>
      </c>
      <c r="AZ1166" s="9">
        <f t="shared" si="957"/>
        <v>1.3376683697166745</v>
      </c>
      <c r="BA1166" s="9">
        <f t="shared" si="958"/>
        <v>1.0032512772875057</v>
      </c>
      <c r="BB1166" s="9">
        <f t="shared" si="959"/>
        <v>1.1147236414305621</v>
      </c>
      <c r="BC1166" s="9">
        <f t="shared" si="960"/>
        <v>13.844607843137252</v>
      </c>
      <c r="BD1166" s="9">
        <f t="shared" si="961"/>
        <v>1.8480392156862748</v>
      </c>
      <c r="BE1166" s="9">
        <f t="shared" si="962"/>
        <v>0.13823529411764707</v>
      </c>
      <c r="BF1166" s="3">
        <v>21</v>
      </c>
      <c r="BG1166" s="3">
        <v>1</v>
      </c>
      <c r="BH1166" s="3">
        <v>1</v>
      </c>
      <c r="BI1166" s="3">
        <v>23</v>
      </c>
      <c r="BJ1166" s="3">
        <v>16</v>
      </c>
      <c r="BK1166" s="3">
        <v>0</v>
      </c>
      <c r="BL1166" s="3">
        <v>4</v>
      </c>
      <c r="BM1166" s="3">
        <v>20</v>
      </c>
      <c r="BN1166" s="34">
        <f t="shared" si="935"/>
        <v>20.403462279416221</v>
      </c>
      <c r="BO1166" s="34">
        <f t="shared" si="936"/>
        <v>75.814072566339888</v>
      </c>
      <c r="BP1166" s="34">
        <v>0.73692841175256352</v>
      </c>
      <c r="BQ1166" s="34">
        <v>-0.14990881721957491</v>
      </c>
      <c r="BR1166" s="34">
        <v>6.1436175499103934E-2</v>
      </c>
      <c r="BS1166" s="34">
        <v>0.52555284989481033</v>
      </c>
      <c r="BT1166" s="34">
        <v>0</v>
      </c>
      <c r="BU1166" s="34">
        <f t="shared" si="937"/>
        <v>1.1740086199269029</v>
      </c>
      <c r="BV1166" s="34">
        <f t="shared" si="938"/>
        <v>4.3623172129192866</v>
      </c>
      <c r="BW1166" s="34">
        <v>11.382712027505541</v>
      </c>
      <c r="BX1166" s="34">
        <v>0.13850078464276164</v>
      </c>
      <c r="BY1166" s="34">
        <v>4.2689771201297164</v>
      </c>
      <c r="BZ1166" s="34">
        <v>3.4392637272113018</v>
      </c>
      <c r="CA1166" s="34">
        <f t="shared" si="939"/>
        <v>19.22945365948932</v>
      </c>
      <c r="CB1166" s="34">
        <f t="shared" si="940"/>
        <v>71.451755353420609</v>
      </c>
      <c r="CC1166" s="15">
        <v>69</v>
      </c>
      <c r="CD1166" s="7">
        <v>1235075</v>
      </c>
      <c r="CE1166" s="68">
        <f t="shared" si="963"/>
        <v>2978710.2941176472</v>
      </c>
      <c r="CF1166" s="9">
        <v>10</v>
      </c>
      <c r="CG1166" s="9">
        <v>12.4</v>
      </c>
      <c r="CH1166" s="9">
        <v>5.2</v>
      </c>
      <c r="CI1166" s="9">
        <v>-0.3</v>
      </c>
      <c r="CJ1166" s="9">
        <f t="shared" si="941"/>
        <v>-0.99045313230803089</v>
      </c>
      <c r="CK1166" s="9">
        <v>2.8</v>
      </c>
      <c r="CL1166" s="9">
        <f t="shared" si="942"/>
        <v>9.2442292348749557</v>
      </c>
      <c r="CM1166" s="9">
        <v>2.4</v>
      </c>
      <c r="CN1166" t="s">
        <v>2673</v>
      </c>
      <c r="CO1166" t="s">
        <v>3107</v>
      </c>
      <c r="CP1166" t="s">
        <v>2427</v>
      </c>
      <c r="CQ1166" t="s">
        <v>2400</v>
      </c>
      <c r="CR1166">
        <v>74</v>
      </c>
      <c r="CS1166">
        <v>205</v>
      </c>
      <c r="CT1166">
        <v>46</v>
      </c>
      <c r="CU1166" t="s">
        <v>3401</v>
      </c>
      <c r="CV1166" t="s">
        <v>3090</v>
      </c>
      <c r="CW1166">
        <v>0</v>
      </c>
      <c r="CX1166">
        <v>0</v>
      </c>
      <c r="CY1166">
        <v>0</v>
      </c>
      <c r="CZ1166" s="70"/>
      <c r="DA1166">
        <v>0</v>
      </c>
    </row>
    <row r="1167" spans="1:105" ht="12.75" customHeight="1" x14ac:dyDescent="0.2">
      <c r="A1167" s="44" t="s">
        <v>2372</v>
      </c>
      <c r="B1167" s="43" t="s">
        <v>968</v>
      </c>
      <c r="C1167" s="43" t="s">
        <v>968</v>
      </c>
      <c r="D1167" s="82" t="s">
        <v>968</v>
      </c>
      <c r="E1167" s="42" t="str">
        <f t="shared" si="932"/>
        <v xml:space="preserve">Girardi, Daniel </v>
      </c>
      <c r="F1167" s="42" t="s">
        <v>118</v>
      </c>
      <c r="G1167" s="45" t="s">
        <v>2374</v>
      </c>
      <c r="H1167" s="43">
        <v>82</v>
      </c>
      <c r="I1167" s="64">
        <v>10</v>
      </c>
      <c r="J1167" s="64">
        <v>18</v>
      </c>
      <c r="K1167" s="64">
        <v>28</v>
      </c>
      <c r="L1167" s="43">
        <v>0</v>
      </c>
      <c r="M1167">
        <v>14</v>
      </c>
      <c r="N1167">
        <v>147</v>
      </c>
      <c r="O1167" s="4">
        <f t="shared" si="933"/>
        <v>6.8027210884353748E-2</v>
      </c>
      <c r="Q1167">
        <v>1</v>
      </c>
      <c r="R1167">
        <v>0</v>
      </c>
      <c r="S1167">
        <v>0</v>
      </c>
      <c r="T1167">
        <v>1</v>
      </c>
      <c r="U1167" s="4">
        <f t="shared" si="934"/>
        <v>0</v>
      </c>
      <c r="V1167">
        <v>0</v>
      </c>
      <c r="W1167">
        <v>5</v>
      </c>
      <c r="X1167">
        <v>6</v>
      </c>
      <c r="Y1167">
        <v>0</v>
      </c>
      <c r="Z1167">
        <v>1</v>
      </c>
      <c r="AA1167">
        <v>5</v>
      </c>
      <c r="AB1167">
        <v>11</v>
      </c>
      <c r="AC1167" s="9">
        <f t="shared" si="943"/>
        <v>6.4897605999423131</v>
      </c>
      <c r="AD1167" s="9">
        <f t="shared" si="944"/>
        <v>7.7877127199307763</v>
      </c>
      <c r="AE1167" s="9">
        <f t="shared" si="945"/>
        <v>0</v>
      </c>
      <c r="AF1167" s="9">
        <f t="shared" si="946"/>
        <v>1.4397696368581026</v>
      </c>
      <c r="AG1167" s="9">
        <f t="shared" si="947"/>
        <v>4.6203603881102735</v>
      </c>
      <c r="AH1167" s="9">
        <f t="shared" si="948"/>
        <v>10.1647928538426</v>
      </c>
      <c r="AI1167" s="58">
        <f t="shared" si="949"/>
        <v>2.4025874018173421</v>
      </c>
      <c r="AJ1167" s="58">
        <f t="shared" si="950"/>
        <v>4.9322180559561577</v>
      </c>
      <c r="AK1167" s="58">
        <f t="shared" si="951"/>
        <v>0.57590785474324102</v>
      </c>
      <c r="AL1167" s="58">
        <f t="shared" si="952"/>
        <v>2.3563837979362394</v>
      </c>
      <c r="AM1167" s="58">
        <f t="shared" si="953"/>
        <v>0.77877127199307761</v>
      </c>
      <c r="AN1167" s="58">
        <f t="shared" si="954"/>
        <v>4.3193089105743079</v>
      </c>
      <c r="AO1167" s="56">
        <v>1298.5999999999999</v>
      </c>
      <c r="AP1167" s="56">
        <v>231.13333333333333</v>
      </c>
      <c r="AQ1167" s="56">
        <v>208.36666666666667</v>
      </c>
      <c r="AR1167" s="57">
        <f>SUM(AO1167:AQ1167)</f>
        <v>1738.1</v>
      </c>
      <c r="AS1167">
        <v>123</v>
      </c>
      <c r="AT1167">
        <v>179</v>
      </c>
      <c r="AU1167">
        <v>56</v>
      </c>
      <c r="AV1167">
        <v>43</v>
      </c>
      <c r="AW1167">
        <v>51</v>
      </c>
      <c r="AX1167" s="9">
        <f t="shared" si="955"/>
        <v>4.2460157643403722</v>
      </c>
      <c r="AY1167" s="9">
        <f t="shared" si="956"/>
        <v>6.1791611529831432</v>
      </c>
      <c r="AZ1167" s="9">
        <f t="shared" si="957"/>
        <v>1.933145388642771</v>
      </c>
      <c r="BA1167" s="9">
        <f t="shared" si="958"/>
        <v>1.484379494850699</v>
      </c>
      <c r="BB1167" s="9">
        <f t="shared" si="959"/>
        <v>1.7605431217996663</v>
      </c>
      <c r="BC1167" s="33">
        <f t="shared" si="960"/>
        <v>15.836585365853658</v>
      </c>
      <c r="BD1167" s="33">
        <f t="shared" si="961"/>
        <v>2.5410569105691057</v>
      </c>
      <c r="BE1167" s="33">
        <f t="shared" si="962"/>
        <v>2.8186991869918696</v>
      </c>
      <c r="BF1167" s="42">
        <f>BI1167-BG1167-BH1167</f>
        <v>52</v>
      </c>
      <c r="BG1167" s="43">
        <v>19</v>
      </c>
      <c r="BH1167" s="43">
        <v>2</v>
      </c>
      <c r="BI1167" s="43">
        <v>73</v>
      </c>
      <c r="BJ1167" s="42">
        <f>BM1167-BK1167-BL1167</f>
        <v>51</v>
      </c>
      <c r="BK1167" s="43">
        <v>3</v>
      </c>
      <c r="BL1167" s="43">
        <v>15</v>
      </c>
      <c r="BM1167" s="43">
        <v>69</v>
      </c>
      <c r="BN1167" s="34">
        <f t="shared" si="935"/>
        <v>77.508903041573774</v>
      </c>
      <c r="BO1167" s="34">
        <f t="shared" si="936"/>
        <v>89.188082436653559</v>
      </c>
      <c r="BP1167" s="33">
        <v>10.495421990518063</v>
      </c>
      <c r="BQ1167" s="33">
        <v>6.6203659136896071</v>
      </c>
      <c r="BR1167" s="33">
        <v>1.6840655738653163</v>
      </c>
      <c r="BS1167" s="33">
        <v>0.20799304823167944</v>
      </c>
      <c r="BT1167" s="33">
        <v>0</v>
      </c>
      <c r="BU1167" s="9">
        <f t="shared" si="937"/>
        <v>19.007846526304665</v>
      </c>
      <c r="BV1167" s="34">
        <f t="shared" si="938"/>
        <v>21.87198265497344</v>
      </c>
      <c r="BW1167" s="33">
        <v>26.296129198924081</v>
      </c>
      <c r="BX1167" s="33">
        <v>2.5035194187636316</v>
      </c>
      <c r="BY1167" s="33">
        <v>15.518189008693405</v>
      </c>
      <c r="BZ1167" s="33">
        <v>14.183218888887991</v>
      </c>
      <c r="CA1167" s="9">
        <f t="shared" si="939"/>
        <v>58.501056515269113</v>
      </c>
      <c r="CB1167" s="34">
        <f t="shared" si="940"/>
        <v>67.316099781680123</v>
      </c>
      <c r="CC1167" s="47">
        <v>65.876891999999998</v>
      </c>
      <c r="CD1167">
        <v>4192449</v>
      </c>
      <c r="CE1167" s="68">
        <f t="shared" si="963"/>
        <v>4192449</v>
      </c>
      <c r="CF1167" s="62">
        <v>35.700000000000003</v>
      </c>
      <c r="CG1167" s="62">
        <v>37</v>
      </c>
      <c r="CH1167" s="62">
        <v>-2.9</v>
      </c>
      <c r="CI1167" s="62">
        <v>2.6</v>
      </c>
      <c r="CJ1167" s="63">
        <f t="shared" si="941"/>
        <v>2.3879500367376929</v>
      </c>
      <c r="CK1167" s="62">
        <v>4.4000000000000004</v>
      </c>
      <c r="CL1167" s="63">
        <f t="shared" si="942"/>
        <v>4.0411462160176352</v>
      </c>
      <c r="CM1167" s="62">
        <v>7</v>
      </c>
      <c r="CN1167" t="s">
        <v>1848</v>
      </c>
      <c r="CO1167" t="s">
        <v>3107</v>
      </c>
      <c r="CP1167" t="s">
        <v>2427</v>
      </c>
      <c r="CQ1167" t="s">
        <v>2400</v>
      </c>
      <c r="CR1167">
        <v>74</v>
      </c>
      <c r="CS1167">
        <v>208</v>
      </c>
      <c r="CT1167">
        <v>5</v>
      </c>
      <c r="CU1167" t="s">
        <v>3401</v>
      </c>
      <c r="CZ1167" s="72">
        <v>750000</v>
      </c>
      <c r="DA1167">
        <v>0</v>
      </c>
    </row>
    <row r="1168" spans="1:105" ht="12.75" customHeight="1" x14ac:dyDescent="0.2">
      <c r="A1168" s="38" t="s">
        <v>2452</v>
      </c>
      <c r="B1168" t="s">
        <v>953</v>
      </c>
      <c r="C1168" t="s">
        <v>953</v>
      </c>
      <c r="D1168" t="s">
        <v>968</v>
      </c>
      <c r="E1168" t="str">
        <f t="shared" si="932"/>
        <v xml:space="preserve">Kalinin, Dmitri </v>
      </c>
      <c r="F1168" t="s">
        <v>224</v>
      </c>
      <c r="G1168" t="s">
        <v>1524</v>
      </c>
      <c r="H1168">
        <v>82</v>
      </c>
      <c r="I1168">
        <v>7</v>
      </c>
      <c r="J1168">
        <v>22</v>
      </c>
      <c r="K1168">
        <f>I1168+J1168</f>
        <v>29</v>
      </c>
      <c r="L1168">
        <v>19</v>
      </c>
      <c r="M1168">
        <v>36</v>
      </c>
      <c r="N1168">
        <v>86</v>
      </c>
      <c r="O1168" s="4">
        <f t="shared" si="933"/>
        <v>8.1395348837209308E-2</v>
      </c>
      <c r="P1168">
        <v>2027</v>
      </c>
      <c r="Q1168">
        <v>0</v>
      </c>
      <c r="R1168">
        <v>0</v>
      </c>
      <c r="S1168">
        <v>1</v>
      </c>
      <c r="T1168">
        <v>0</v>
      </c>
      <c r="U1168" s="4">
        <f t="shared" si="934"/>
        <v>1</v>
      </c>
      <c r="V1168" s="40">
        <v>0</v>
      </c>
      <c r="W1168">
        <v>0</v>
      </c>
      <c r="X1168">
        <v>3</v>
      </c>
      <c r="Y1168">
        <v>1</v>
      </c>
      <c r="Z1168">
        <v>0</v>
      </c>
      <c r="AA1168">
        <f>I1168-W1168-Y1168</f>
        <v>6</v>
      </c>
      <c r="AB1168">
        <f>J1168-X1168-Z1168</f>
        <v>19</v>
      </c>
      <c r="AC1168" s="9">
        <f t="shared" si="943"/>
        <v>0</v>
      </c>
      <c r="AD1168" s="9">
        <f t="shared" si="944"/>
        <v>10.688836104513065</v>
      </c>
      <c r="AE1168" s="9">
        <f t="shared" si="945"/>
        <v>1.1040912715451145</v>
      </c>
      <c r="AF1168" s="9">
        <f t="shared" si="946"/>
        <v>0</v>
      </c>
      <c r="AG1168" s="9">
        <f t="shared" si="947"/>
        <v>5.7862309134744176</v>
      </c>
      <c r="AH1168" s="9">
        <f t="shared" si="948"/>
        <v>18.323064559335656</v>
      </c>
      <c r="AI1168" s="6">
        <f t="shared" si="949"/>
        <v>3.27886418430217</v>
      </c>
      <c r="AJ1168" s="6">
        <f t="shared" si="950"/>
        <v>4.2755344418052257</v>
      </c>
      <c r="AK1168" s="6">
        <f t="shared" si="951"/>
        <v>0.88327301723609164</v>
      </c>
      <c r="AL1168" s="6">
        <f t="shared" si="952"/>
        <v>2.6038039110634879</v>
      </c>
      <c r="AM1168" s="6">
        <f t="shared" si="953"/>
        <v>1.4251781472684084</v>
      </c>
      <c r="AN1168" s="6">
        <f t="shared" si="954"/>
        <v>7.2870023921977563</v>
      </c>
      <c r="AO1168" s="32">
        <v>1244.3333333333333</v>
      </c>
      <c r="AP1168" s="32">
        <v>84.2</v>
      </c>
      <c r="AQ1168" s="32">
        <v>271.71666666666664</v>
      </c>
      <c r="AR1168" s="32">
        <v>1600.25</v>
      </c>
      <c r="AS1168" s="40">
        <v>148</v>
      </c>
      <c r="AT1168" s="40">
        <v>51</v>
      </c>
      <c r="AU1168" s="40">
        <v>47</v>
      </c>
      <c r="AV1168" s="40">
        <v>79</v>
      </c>
      <c r="AW1168" s="40">
        <v>32</v>
      </c>
      <c r="AX1168" s="9">
        <f t="shared" si="955"/>
        <v>5.5491329479768785</v>
      </c>
      <c r="AY1168" s="9">
        <f t="shared" si="956"/>
        <v>1.9122012185596</v>
      </c>
      <c r="AZ1168" s="9">
        <f t="shared" si="957"/>
        <v>1.7622246523980627</v>
      </c>
      <c r="BA1168" s="9">
        <f t="shared" si="958"/>
        <v>2.962037181690361</v>
      </c>
      <c r="BB1168" s="9">
        <f t="shared" si="959"/>
        <v>1.1998125292922981</v>
      </c>
      <c r="BC1168" s="9">
        <f t="shared" si="960"/>
        <v>15.174796747967479</v>
      </c>
      <c r="BD1168" s="9">
        <f t="shared" si="961"/>
        <v>3.3136178861788617</v>
      </c>
      <c r="BE1168" s="9">
        <f t="shared" si="962"/>
        <v>1.026829268292683</v>
      </c>
      <c r="BF1168" s="3">
        <v>68</v>
      </c>
      <c r="BG1168" s="3">
        <v>6</v>
      </c>
      <c r="BH1168" s="3">
        <v>4</v>
      </c>
      <c r="BI1168" s="3">
        <v>78</v>
      </c>
      <c r="BJ1168" s="3">
        <v>54</v>
      </c>
      <c r="BK1168" s="3">
        <v>2</v>
      </c>
      <c r="BL1168" s="3">
        <v>33</v>
      </c>
      <c r="BM1168" s="3">
        <v>89</v>
      </c>
      <c r="BN1168" s="34">
        <f t="shared" si="935"/>
        <v>58.460674912160066</v>
      </c>
      <c r="BO1168" s="34">
        <f t="shared" si="936"/>
        <v>73.064427323430792</v>
      </c>
      <c r="BP1168" s="34">
        <v>16.267498565032358</v>
      </c>
      <c r="BQ1168" s="34">
        <v>0.28598542085500422</v>
      </c>
      <c r="BR1168" s="34">
        <v>0.21667566111639885</v>
      </c>
      <c r="BS1168" s="34">
        <v>1.8770717716464063</v>
      </c>
      <c r="BT1168" s="34">
        <v>0</v>
      </c>
      <c r="BU1168" s="34">
        <f t="shared" si="937"/>
        <v>18.647231418650165</v>
      </c>
      <c r="BV1168" s="34">
        <f t="shared" si="938"/>
        <v>23.305397804905688</v>
      </c>
      <c r="BW1168" s="34">
        <v>23.060258971513811</v>
      </c>
      <c r="BX1168" s="34">
        <v>-0.19816965387630814</v>
      </c>
      <c r="BY1168" s="34">
        <v>9.3634554305758275</v>
      </c>
      <c r="BZ1168" s="34">
        <v>7.5878987452965729</v>
      </c>
      <c r="CA1168" s="34">
        <f t="shared" si="939"/>
        <v>39.813443493509901</v>
      </c>
      <c r="CB1168" s="34">
        <f t="shared" si="940"/>
        <v>49.759029518525111</v>
      </c>
      <c r="CC1168" s="15">
        <v>73</v>
      </c>
      <c r="CD1168" s="7">
        <v>4474562</v>
      </c>
      <c r="CE1168" s="68">
        <f t="shared" si="963"/>
        <v>4474562</v>
      </c>
      <c r="CF1168" s="9">
        <v>27</v>
      </c>
      <c r="CG1168" s="9">
        <v>38.200000000000003</v>
      </c>
      <c r="CH1168" s="9">
        <v>-1.9</v>
      </c>
      <c r="CI1168" s="9">
        <v>4.0999999999999996</v>
      </c>
      <c r="CJ1168" s="9">
        <f t="shared" si="941"/>
        <v>4.191871858226123</v>
      </c>
      <c r="CK1168" s="9">
        <v>1.3</v>
      </c>
      <c r="CL1168" s="9">
        <f t="shared" si="942"/>
        <v>1.3291301013887706</v>
      </c>
      <c r="CM1168" s="9">
        <v>5.5</v>
      </c>
      <c r="CN1168" t="s">
        <v>3591</v>
      </c>
      <c r="CO1168" t="s">
        <v>1580</v>
      </c>
      <c r="CQ1168" t="s">
        <v>2396</v>
      </c>
      <c r="CR1168">
        <v>75</v>
      </c>
      <c r="CS1168">
        <v>206</v>
      </c>
      <c r="CT1168">
        <v>45</v>
      </c>
      <c r="CU1168" t="s">
        <v>3402</v>
      </c>
      <c r="CV1168" t="s">
        <v>2382</v>
      </c>
      <c r="CW1168">
        <v>0</v>
      </c>
      <c r="CX1168">
        <v>0</v>
      </c>
      <c r="CY1168">
        <v>0</v>
      </c>
      <c r="CZ1168" s="70"/>
      <c r="DA1168">
        <v>0</v>
      </c>
    </row>
    <row r="1169" spans="1:105" ht="12.75" customHeight="1" x14ac:dyDescent="0.2">
      <c r="A1169" s="44" t="s">
        <v>2372</v>
      </c>
      <c r="B1169" s="43" t="s">
        <v>953</v>
      </c>
      <c r="C1169" s="43" t="s">
        <v>953</v>
      </c>
      <c r="D1169" s="42" t="s">
        <v>968</v>
      </c>
      <c r="E1169" s="42" t="str">
        <f t="shared" ref="E1169:E1200" si="964">CONCATENATE(RIGHT(F1169,LEN(F1169)-SEARCH(" ",F1169)), ", ", LEFT(F1169, SEARCH(" ", F1169)))</f>
        <v xml:space="preserve">Kalinin, Dmitri </v>
      </c>
      <c r="F1169" s="42" t="s">
        <v>224</v>
      </c>
      <c r="G1169" s="45" t="s">
        <v>2374</v>
      </c>
      <c r="H1169" s="43">
        <v>46</v>
      </c>
      <c r="I1169" s="64">
        <v>1</v>
      </c>
      <c r="J1169" s="64">
        <v>7</v>
      </c>
      <c r="K1169" s="64">
        <v>8</v>
      </c>
      <c r="L1169" s="43">
        <v>-7</v>
      </c>
      <c r="M1169">
        <v>32</v>
      </c>
      <c r="N1169">
        <v>60</v>
      </c>
      <c r="O1169" s="4">
        <f t="shared" si="933"/>
        <v>1.6666666666666666E-2</v>
      </c>
      <c r="Q1169">
        <v>0</v>
      </c>
      <c r="R1169">
        <v>0</v>
      </c>
      <c r="S1169">
        <v>0</v>
      </c>
      <c r="T1169">
        <v>0</v>
      </c>
      <c r="U1169" s="4">
        <f t="shared" si="934"/>
        <v>0</v>
      </c>
      <c r="V1169">
        <v>0</v>
      </c>
      <c r="W1169">
        <v>1</v>
      </c>
      <c r="X1169">
        <v>2</v>
      </c>
      <c r="Y1169">
        <v>0</v>
      </c>
      <c r="Z1169">
        <v>0</v>
      </c>
      <c r="AA1169">
        <v>0</v>
      </c>
      <c r="AB1169">
        <v>5</v>
      </c>
      <c r="AC1169" s="9">
        <f t="shared" si="943"/>
        <v>3.1369815266643428</v>
      </c>
      <c r="AD1169" s="9">
        <f t="shared" si="944"/>
        <v>6.2739630533286856</v>
      </c>
      <c r="AE1169" s="9">
        <f t="shared" si="945"/>
        <v>0</v>
      </c>
      <c r="AF1169" s="9">
        <f t="shared" si="946"/>
        <v>0</v>
      </c>
      <c r="AG1169" s="9">
        <f t="shared" si="947"/>
        <v>0</v>
      </c>
      <c r="AH1169" s="9">
        <f t="shared" si="948"/>
        <v>9.3121912103261852</v>
      </c>
      <c r="AI1169" s="58">
        <f t="shared" si="949"/>
        <v>1.769316329961975</v>
      </c>
      <c r="AJ1169" s="58">
        <f t="shared" si="950"/>
        <v>3.7643778319972112</v>
      </c>
      <c r="AK1169" s="58">
        <f t="shared" si="951"/>
        <v>0</v>
      </c>
      <c r="AL1169" s="58">
        <f t="shared" si="952"/>
        <v>2.3280478025815463</v>
      </c>
      <c r="AM1169" s="58">
        <f t="shared" si="953"/>
        <v>0.62739630533286861</v>
      </c>
      <c r="AN1169" s="58">
        <f t="shared" si="954"/>
        <v>7.2790294627383005</v>
      </c>
      <c r="AO1169" s="56">
        <v>644.31666666666672</v>
      </c>
      <c r="AP1169" s="56">
        <v>95.63333333333334</v>
      </c>
      <c r="AQ1169" s="56">
        <v>57.7</v>
      </c>
      <c r="AR1169" s="57">
        <f>SUM(AO1169:AQ1169)</f>
        <v>797.65000000000009</v>
      </c>
      <c r="AS1169">
        <v>52</v>
      </c>
      <c r="AT1169">
        <v>24</v>
      </c>
      <c r="AU1169">
        <v>25</v>
      </c>
      <c r="AV1169">
        <v>25</v>
      </c>
      <c r="AW1169">
        <v>9</v>
      </c>
      <c r="AX1169" s="9">
        <f t="shared" si="955"/>
        <v>3.911490001880523</v>
      </c>
      <c r="AY1169" s="9">
        <f t="shared" si="956"/>
        <v>1.8053030777910108</v>
      </c>
      <c r="AZ1169" s="9">
        <f t="shared" si="957"/>
        <v>1.8805240393656362</v>
      </c>
      <c r="BA1169" s="9">
        <f t="shared" si="958"/>
        <v>1.8805240393656362</v>
      </c>
      <c r="BB1169" s="9">
        <f t="shared" si="959"/>
        <v>0.67698865417162912</v>
      </c>
      <c r="BC1169" s="33">
        <f t="shared" si="960"/>
        <v>14.006884057971016</v>
      </c>
      <c r="BD1169" s="33">
        <f t="shared" si="961"/>
        <v>1.2543478260869565</v>
      </c>
      <c r="BE1169" s="33">
        <f t="shared" si="962"/>
        <v>2.0789855072463768</v>
      </c>
      <c r="BF1169" s="42">
        <f>BI1169-BG1169-BH1169</f>
        <v>19</v>
      </c>
      <c r="BG1169" s="43">
        <v>6</v>
      </c>
      <c r="BH1169" s="43">
        <v>0</v>
      </c>
      <c r="BI1169" s="43">
        <v>25</v>
      </c>
      <c r="BJ1169" s="42">
        <f>BM1169-BK1169-BL1169</f>
        <v>25</v>
      </c>
      <c r="BK1169" s="43">
        <v>1</v>
      </c>
      <c r="BL1169" s="43">
        <v>7</v>
      </c>
      <c r="BM1169" s="43">
        <v>33</v>
      </c>
      <c r="BN1169" s="34">
        <f t="shared" si="935"/>
        <v>14.555546718339858</v>
      </c>
      <c r="BO1169" s="34">
        <f t="shared" si="936"/>
        <v>36.496074013263602</v>
      </c>
      <c r="BP1169" s="33">
        <v>-0.83092439647181171</v>
      </c>
      <c r="BQ1169" s="33">
        <v>0.56043716824315626</v>
      </c>
      <c r="BR1169" s="33">
        <v>-2.034323463856015</v>
      </c>
      <c r="BS1169" s="33">
        <v>-0.13936147494811121</v>
      </c>
      <c r="BT1169" s="33">
        <v>0</v>
      </c>
      <c r="BU1169" s="9">
        <f t="shared" si="937"/>
        <v>-2.4441721670327814</v>
      </c>
      <c r="BV1169" s="34">
        <f t="shared" si="938"/>
        <v>-6.1284326886047289</v>
      </c>
      <c r="BW1169" s="33">
        <v>14.991747046289309</v>
      </c>
      <c r="BX1169" s="33">
        <v>1.6520627718296081</v>
      </c>
      <c r="BY1169" s="33">
        <v>2.2024860473312473</v>
      </c>
      <c r="BZ1169" s="33">
        <v>-1.8465769800775254</v>
      </c>
      <c r="CA1169" s="9">
        <f t="shared" si="939"/>
        <v>16.999718885372641</v>
      </c>
      <c r="CB1169" s="34">
        <f t="shared" si="940"/>
        <v>42.624506701868334</v>
      </c>
      <c r="CC1169" s="47">
        <v>42.797553999999998</v>
      </c>
      <c r="CD1169">
        <v>586694</v>
      </c>
      <c r="CE1169" s="68">
        <f t="shared" si="963"/>
        <v>1045845.8260869565</v>
      </c>
      <c r="CF1169" s="62">
        <v>13.2</v>
      </c>
      <c r="CG1169" s="62">
        <v>14.7</v>
      </c>
      <c r="CH1169" s="62">
        <v>-7.8</v>
      </c>
      <c r="CI1169" s="62">
        <v>-0.2</v>
      </c>
      <c r="CJ1169" s="63">
        <f t="shared" si="941"/>
        <v>-0.42061725582292014</v>
      </c>
      <c r="CK1169" s="62">
        <v>-0.8</v>
      </c>
      <c r="CL1169" s="63">
        <f t="shared" si="942"/>
        <v>-1.6824690232916806</v>
      </c>
      <c r="CM1169" s="62">
        <v>-1</v>
      </c>
      <c r="CN1169" t="s">
        <v>1898</v>
      </c>
      <c r="CO1169" t="s">
        <v>1580</v>
      </c>
      <c r="CQ1169" t="s">
        <v>2396</v>
      </c>
      <c r="CR1169">
        <v>75</v>
      </c>
      <c r="CS1169">
        <v>206</v>
      </c>
      <c r="CT1169">
        <v>45</v>
      </c>
      <c r="CU1169" t="s">
        <v>3402</v>
      </c>
      <c r="CZ1169" s="72">
        <v>2000000</v>
      </c>
      <c r="DA1169">
        <v>0</v>
      </c>
    </row>
    <row r="1170" spans="1:105" ht="12.75" customHeight="1" x14ac:dyDescent="0.2">
      <c r="A1170" s="38" t="s">
        <v>2452</v>
      </c>
      <c r="B1170" t="s">
        <v>971</v>
      </c>
      <c r="C1170" t="s">
        <v>971</v>
      </c>
      <c r="D1170" t="s">
        <v>968</v>
      </c>
      <c r="E1170" t="str">
        <f t="shared" si="964"/>
        <v xml:space="preserve">Sjostrom, Fredrik </v>
      </c>
      <c r="F1170" t="s">
        <v>873</v>
      </c>
      <c r="G1170" t="s">
        <v>1528</v>
      </c>
      <c r="H1170">
        <v>78</v>
      </c>
      <c r="I1170">
        <v>9</v>
      </c>
      <c r="J1170">
        <v>9</v>
      </c>
      <c r="K1170">
        <f>I1170+J1170</f>
        <v>18</v>
      </c>
      <c r="L1170">
        <v>-11</v>
      </c>
      <c r="M1170">
        <v>48</v>
      </c>
      <c r="N1170">
        <v>125</v>
      </c>
      <c r="O1170" s="4">
        <f t="shared" si="933"/>
        <v>7.1999999999999995E-2</v>
      </c>
      <c r="P1170">
        <v>1620</v>
      </c>
      <c r="Q1170">
        <v>1</v>
      </c>
      <c r="R1170">
        <v>0</v>
      </c>
      <c r="S1170">
        <v>2</v>
      </c>
      <c r="T1170">
        <v>13</v>
      </c>
      <c r="U1170" s="4">
        <f t="shared" si="934"/>
        <v>0.13333333333333333</v>
      </c>
      <c r="V1170" s="40">
        <v>0.3</v>
      </c>
      <c r="W1170">
        <v>2</v>
      </c>
      <c r="X1170">
        <v>0</v>
      </c>
      <c r="Y1170">
        <v>0</v>
      </c>
      <c r="Z1170">
        <v>0</v>
      </c>
      <c r="AA1170">
        <f>I1170-W1170-Y1170</f>
        <v>7</v>
      </c>
      <c r="AB1170">
        <f>J1170-X1170-Z1170</f>
        <v>9</v>
      </c>
      <c r="AC1170" s="9">
        <f t="shared" si="943"/>
        <v>11.885110597556949</v>
      </c>
      <c r="AD1170" s="9">
        <f t="shared" si="944"/>
        <v>0</v>
      </c>
      <c r="AE1170" s="9">
        <f t="shared" si="945"/>
        <v>0</v>
      </c>
      <c r="AF1170" s="9">
        <f t="shared" si="946"/>
        <v>0</v>
      </c>
      <c r="AG1170" s="9">
        <f t="shared" si="947"/>
        <v>10.002381519409385</v>
      </c>
      <c r="AH1170" s="9">
        <f t="shared" si="948"/>
        <v>12.860204810669206</v>
      </c>
      <c r="AI1170" s="6">
        <f t="shared" si="949"/>
        <v>2.0004763038818769</v>
      </c>
      <c r="AJ1170" s="6">
        <f t="shared" si="950"/>
        <v>5.9425552987784744</v>
      </c>
      <c r="AK1170" s="6">
        <f t="shared" si="951"/>
        <v>0.28514851485148512</v>
      </c>
      <c r="AL1170" s="6">
        <f t="shared" si="952"/>
        <v>2.857823291259824</v>
      </c>
      <c r="AM1170" s="6">
        <f t="shared" si="953"/>
        <v>0</v>
      </c>
      <c r="AN1170" s="6">
        <f t="shared" si="954"/>
        <v>7.6990099009900987</v>
      </c>
      <c r="AO1170" s="32">
        <v>839.8</v>
      </c>
      <c r="AP1170" s="32">
        <v>50.483333333333334</v>
      </c>
      <c r="AQ1170" s="32">
        <v>210.41666666666666</v>
      </c>
      <c r="AR1170" s="32">
        <v>1100.7</v>
      </c>
      <c r="AS1170" s="40">
        <v>68</v>
      </c>
      <c r="AT1170" s="40">
        <v>94</v>
      </c>
      <c r="AU1170" s="40">
        <v>37</v>
      </c>
      <c r="AV1170" s="40">
        <v>24</v>
      </c>
      <c r="AW1170" s="40">
        <v>18</v>
      </c>
      <c r="AX1170" s="9">
        <f t="shared" si="955"/>
        <v>3.7067320795857182</v>
      </c>
      <c r="AY1170" s="9">
        <f t="shared" si="956"/>
        <v>5.1240119923684926</v>
      </c>
      <c r="AZ1170" s="9">
        <f t="shared" si="957"/>
        <v>2.0168983374216407</v>
      </c>
      <c r="BA1170" s="9">
        <f t="shared" si="958"/>
        <v>1.3082583810302535</v>
      </c>
      <c r="BB1170" s="9">
        <f t="shared" si="959"/>
        <v>0.98119378577269001</v>
      </c>
      <c r="BC1170" s="9">
        <f t="shared" si="960"/>
        <v>10.766666666666666</v>
      </c>
      <c r="BD1170" s="9">
        <f t="shared" si="961"/>
        <v>2.6976495726495724</v>
      </c>
      <c r="BE1170" s="9">
        <f t="shared" si="962"/>
        <v>0.64722222222222225</v>
      </c>
      <c r="BF1170" s="3">
        <v>28</v>
      </c>
      <c r="BG1170" s="3">
        <v>5</v>
      </c>
      <c r="BH1170" s="3">
        <v>1</v>
      </c>
      <c r="BI1170" s="3">
        <v>34</v>
      </c>
      <c r="BJ1170" s="3">
        <v>40</v>
      </c>
      <c r="BK1170" s="3">
        <v>0</v>
      </c>
      <c r="BL1170" s="3">
        <v>27</v>
      </c>
      <c r="BM1170" s="3">
        <v>67</v>
      </c>
      <c r="BN1170" s="34">
        <f t="shared" si="935"/>
        <v>16.139035804545969</v>
      </c>
      <c r="BO1170" s="34">
        <f t="shared" si="936"/>
        <v>29.325040073673062</v>
      </c>
      <c r="BP1170" s="34">
        <v>0.95699709045022774</v>
      </c>
      <c r="BQ1170" s="34">
        <v>1.2103881369174994</v>
      </c>
      <c r="BR1170" s="34">
        <v>3.8340317601493812E-2</v>
      </c>
      <c r="BS1170" s="34">
        <v>-2.7830149873633978</v>
      </c>
      <c r="BT1170" s="34">
        <v>0</v>
      </c>
      <c r="BU1170" s="34">
        <f t="shared" si="937"/>
        <v>-0.57728944239417679</v>
      </c>
      <c r="BV1170" s="34">
        <f t="shared" si="938"/>
        <v>-1.048949654572866</v>
      </c>
      <c r="BW1170" s="34">
        <v>9.165200811410374</v>
      </c>
      <c r="BX1170" s="34">
        <v>0.25422403821468165</v>
      </c>
      <c r="BY1170" s="34">
        <v>11.049089260185688</v>
      </c>
      <c r="BZ1170" s="34">
        <v>-3.7521888628706015</v>
      </c>
      <c r="CA1170" s="34">
        <f t="shared" si="939"/>
        <v>16.716325246940144</v>
      </c>
      <c r="CB1170" s="34">
        <f t="shared" si="940"/>
        <v>30.373989728245924</v>
      </c>
      <c r="CC1170" s="15">
        <v>34</v>
      </c>
      <c r="CD1170" s="7">
        <v>165000</v>
      </c>
      <c r="CE1170" s="68">
        <f t="shared" si="963"/>
        <v>165000</v>
      </c>
      <c r="CF1170" s="9">
        <v>19.8</v>
      </c>
      <c r="CG1170" s="9">
        <v>24.3</v>
      </c>
      <c r="CH1170" s="9">
        <v>-4</v>
      </c>
      <c r="CI1170" s="9">
        <v>-2.6</v>
      </c>
      <c r="CJ1170" s="9">
        <f t="shared" si="941"/>
        <v>-3.8190364277320801</v>
      </c>
      <c r="CK1170" s="9">
        <v>0.6</v>
      </c>
      <c r="CL1170" s="9">
        <f t="shared" si="942"/>
        <v>0.88131609870740313</v>
      </c>
      <c r="CM1170" s="9">
        <v>-2</v>
      </c>
      <c r="CN1170" t="s">
        <v>2306</v>
      </c>
      <c r="CO1170" t="s">
        <v>2307</v>
      </c>
      <c r="CQ1170" t="s">
        <v>2436</v>
      </c>
      <c r="CR1170">
        <v>73</v>
      </c>
      <c r="CS1170">
        <v>217</v>
      </c>
      <c r="CT1170">
        <v>20</v>
      </c>
      <c r="CU1170" t="s">
        <v>3402</v>
      </c>
      <c r="CV1170" t="s">
        <v>2382</v>
      </c>
      <c r="CW1170">
        <v>0</v>
      </c>
      <c r="CX1170">
        <v>0</v>
      </c>
      <c r="CY1170">
        <v>0</v>
      </c>
      <c r="CZ1170" s="70"/>
      <c r="DA1170">
        <v>0</v>
      </c>
    </row>
    <row r="1171" spans="1:105" ht="12.75" customHeight="1" x14ac:dyDescent="0.2">
      <c r="A1171" s="78" t="s">
        <v>2372</v>
      </c>
      <c r="B1171" s="52" t="s">
        <v>971</v>
      </c>
      <c r="C1171" s="52" t="s">
        <v>968</v>
      </c>
      <c r="D1171" s="53" t="s">
        <v>968</v>
      </c>
      <c r="E1171" s="53" t="str">
        <f t="shared" si="964"/>
        <v xml:space="preserve">Sjostrom, Fredrik </v>
      </c>
      <c r="F1171" s="53" t="s">
        <v>873</v>
      </c>
      <c r="G1171" s="54" t="s">
        <v>2376</v>
      </c>
      <c r="H1171" s="52">
        <v>18</v>
      </c>
      <c r="I1171" s="53"/>
      <c r="J1171" s="53"/>
      <c r="K1171" s="53"/>
      <c r="L1171" s="52">
        <v>0</v>
      </c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24">
        <f t="shared" si="943"/>
        <v>0</v>
      </c>
      <c r="AD1171" s="24">
        <f t="shared" si="944"/>
        <v>0</v>
      </c>
      <c r="AE1171" s="24">
        <f t="shared" si="945"/>
        <v>0</v>
      </c>
      <c r="AF1171" s="24">
        <f t="shared" si="946"/>
        <v>0</v>
      </c>
      <c r="AG1171" s="24">
        <f t="shared" si="947"/>
        <v>0</v>
      </c>
      <c r="AH1171" s="24">
        <f t="shared" si="948"/>
        <v>0</v>
      </c>
      <c r="AI1171" s="21">
        <f t="shared" si="949"/>
        <v>0.86444951374714862</v>
      </c>
      <c r="AJ1171" s="21">
        <f t="shared" si="950"/>
        <v>0</v>
      </c>
      <c r="AK1171" s="21">
        <f t="shared" si="951"/>
        <v>0</v>
      </c>
      <c r="AL1171" s="21">
        <f t="shared" si="952"/>
        <v>0.86444951374714862</v>
      </c>
      <c r="AM1171" s="21">
        <f t="shared" si="953"/>
        <v>0</v>
      </c>
      <c r="AN1171" s="21">
        <f t="shared" si="954"/>
        <v>0</v>
      </c>
      <c r="AO1171" s="60">
        <v>138.81666666666666</v>
      </c>
      <c r="AP1171" s="60">
        <v>1.0333333333333334</v>
      </c>
      <c r="AQ1171" s="60">
        <v>5.5166666666666666</v>
      </c>
      <c r="AR1171" s="61">
        <f>SUM(AO1171:AQ1171)</f>
        <v>145.36666666666667</v>
      </c>
      <c r="AS1171" s="19"/>
      <c r="AT1171" s="19"/>
      <c r="AU1171" s="19"/>
      <c r="AV1171" s="19"/>
      <c r="AW1171" s="19"/>
      <c r="AX1171" s="24">
        <f t="shared" si="955"/>
        <v>0</v>
      </c>
      <c r="AY1171" s="24">
        <f t="shared" si="956"/>
        <v>0</v>
      </c>
      <c r="AZ1171" s="24">
        <f t="shared" si="957"/>
        <v>0</v>
      </c>
      <c r="BA1171" s="24">
        <f t="shared" si="958"/>
        <v>0</v>
      </c>
      <c r="BB1171" s="24">
        <f t="shared" si="959"/>
        <v>0</v>
      </c>
      <c r="BC1171" s="24">
        <f t="shared" si="960"/>
        <v>7.712037037037037</v>
      </c>
      <c r="BD1171" s="24">
        <f t="shared" si="961"/>
        <v>0.30648148148148147</v>
      </c>
      <c r="BE1171" s="24">
        <f t="shared" si="962"/>
        <v>5.7407407407407414E-2</v>
      </c>
      <c r="BF1171" s="53">
        <f>BI1171-BG1171-BH1171</f>
        <v>2</v>
      </c>
      <c r="BG1171" s="52">
        <v>0</v>
      </c>
      <c r="BH1171" s="52">
        <v>0</v>
      </c>
      <c r="BI1171" s="52">
        <v>2</v>
      </c>
      <c r="BJ1171" s="53">
        <f>BM1171-BK1171-BL1171</f>
        <v>2</v>
      </c>
      <c r="BK1171" s="52">
        <v>0</v>
      </c>
      <c r="BL1171" s="52">
        <v>0</v>
      </c>
      <c r="BM1171" s="52">
        <v>2</v>
      </c>
      <c r="BN1171" s="35">
        <f t="shared" si="935"/>
        <v>5.8024969038755314</v>
      </c>
      <c r="BO1171" s="35">
        <f t="shared" si="936"/>
        <v>79.832564602736042</v>
      </c>
      <c r="BP1171" s="24">
        <v>0.8478143131823751</v>
      </c>
      <c r="BQ1171" s="24">
        <v>-5.4362698545894587E-2</v>
      </c>
      <c r="BR1171" s="24">
        <v>0.45110181877438388</v>
      </c>
      <c r="BS1171" s="24">
        <v>-7.5188514557060715E-2</v>
      </c>
      <c r="BT1171" s="24">
        <v>2.9321804116485426</v>
      </c>
      <c r="BU1171" s="24">
        <f t="shared" si="937"/>
        <v>4.1015453305023462</v>
      </c>
      <c r="BV1171" s="35">
        <f t="shared" si="938"/>
        <v>56.430341625806179</v>
      </c>
      <c r="BW1171" s="24">
        <v>2.2461511661690694</v>
      </c>
      <c r="BX1171" s="24">
        <v>3.9357571143287043E-3</v>
      </c>
      <c r="BY1171" s="24">
        <v>0.60240284729873406</v>
      </c>
      <c r="BZ1171" s="24">
        <v>-1.1515381972089467</v>
      </c>
      <c r="CA1171" s="24">
        <f t="shared" si="939"/>
        <v>1.7009515733731855</v>
      </c>
      <c r="CB1171" s="35">
        <f t="shared" si="940"/>
        <v>23.40222297692986</v>
      </c>
      <c r="CC1171" s="22"/>
      <c r="CD1171" s="19"/>
      <c r="CE1171" s="76">
        <f t="shared" si="963"/>
        <v>165000</v>
      </c>
      <c r="CF1171" s="24"/>
      <c r="CG1171" s="24"/>
      <c r="CH1171" s="24"/>
      <c r="CI1171" s="24"/>
      <c r="CJ1171" s="24"/>
      <c r="CK1171" s="24"/>
      <c r="CL1171" s="24"/>
      <c r="CM1171" s="24"/>
      <c r="CN1171" s="19"/>
      <c r="CO1171" s="19"/>
      <c r="CP1171" s="19"/>
      <c r="CQ1171" s="19"/>
      <c r="CR1171" s="19"/>
      <c r="CS1171" s="19"/>
      <c r="CT1171" s="19"/>
      <c r="CU1171" s="19"/>
      <c r="CV1171" s="19"/>
      <c r="CW1171" s="19"/>
      <c r="CX1171" s="19"/>
      <c r="CY1171" s="19"/>
      <c r="CZ1171" s="74">
        <v>775000</v>
      </c>
      <c r="DA1171" s="19">
        <v>1</v>
      </c>
    </row>
    <row r="1172" spans="1:105" ht="12.75" customHeight="1" x14ac:dyDescent="0.2">
      <c r="A1172" s="78" t="s">
        <v>2372</v>
      </c>
      <c r="B1172" s="52" t="s">
        <v>971</v>
      </c>
      <c r="C1172" s="52" t="s">
        <v>971</v>
      </c>
      <c r="D1172" s="53" t="s">
        <v>968</v>
      </c>
      <c r="E1172" s="53" t="str">
        <f t="shared" si="964"/>
        <v xml:space="preserve">Sjostrom, Fredrik </v>
      </c>
      <c r="F1172" s="53" t="s">
        <v>873</v>
      </c>
      <c r="G1172" s="54" t="s">
        <v>1528</v>
      </c>
      <c r="H1172" s="52">
        <v>51</v>
      </c>
      <c r="I1172" s="19">
        <v>10</v>
      </c>
      <c r="J1172" s="19">
        <v>9</v>
      </c>
      <c r="K1172" s="19">
        <v>19</v>
      </c>
      <c r="L1172" s="52">
        <v>-2</v>
      </c>
      <c r="M1172" s="19">
        <v>14</v>
      </c>
      <c r="N1172" s="19">
        <v>84</v>
      </c>
      <c r="O1172" s="20">
        <f t="shared" ref="O1172:O1191" si="965">IF(N1172=0,0,I1172/N1172)</f>
        <v>0.11904761904761904</v>
      </c>
      <c r="P1172" s="19"/>
      <c r="Q1172" s="19"/>
      <c r="R1172" s="19"/>
      <c r="S1172" s="19">
        <v>6</v>
      </c>
      <c r="T1172" s="19">
        <v>27</v>
      </c>
      <c r="U1172" s="20">
        <f t="shared" ref="U1172:U1191" si="966">IF(S1172+T1172=0,0,S1172/(S1172+T1172))</f>
        <v>0.18181818181818182</v>
      </c>
      <c r="V1172" s="19"/>
      <c r="W1172" s="19"/>
      <c r="X1172" s="19"/>
      <c r="Y1172" s="19"/>
      <c r="Z1172" s="19"/>
      <c r="AA1172" s="19"/>
      <c r="AB1172" s="19"/>
      <c r="AC1172" s="24">
        <f t="shared" si="943"/>
        <v>0</v>
      </c>
      <c r="AD1172" s="24">
        <f t="shared" si="944"/>
        <v>0</v>
      </c>
      <c r="AE1172" s="24">
        <f t="shared" si="945"/>
        <v>0</v>
      </c>
      <c r="AF1172" s="24">
        <f t="shared" si="946"/>
        <v>0</v>
      </c>
      <c r="AG1172" s="24">
        <f t="shared" si="947"/>
        <v>0</v>
      </c>
      <c r="AH1172" s="24">
        <f t="shared" si="948"/>
        <v>0</v>
      </c>
      <c r="AI1172" s="21">
        <f t="shared" si="949"/>
        <v>1.8237082066869301</v>
      </c>
      <c r="AJ1172" s="21">
        <f t="shared" si="950"/>
        <v>7.1594298972489234</v>
      </c>
      <c r="AK1172" s="21">
        <f t="shared" si="951"/>
        <v>1.4711892112791174</v>
      </c>
      <c r="AL1172" s="21">
        <f t="shared" si="952"/>
        <v>2.2528160200250316</v>
      </c>
      <c r="AM1172" s="21">
        <f t="shared" si="953"/>
        <v>0</v>
      </c>
      <c r="AN1172" s="21">
        <f t="shared" si="954"/>
        <v>8.8271352676747039</v>
      </c>
      <c r="AO1172" s="60">
        <v>559.29999999999995</v>
      </c>
      <c r="AP1172" s="60">
        <v>50.283333333333331</v>
      </c>
      <c r="AQ1172" s="60">
        <v>81.566666666666663</v>
      </c>
      <c r="AR1172" s="61">
        <f>SUM(AO1172:AQ1172)</f>
        <v>691.14999999999986</v>
      </c>
      <c r="AS1172" s="19"/>
      <c r="AT1172" s="19"/>
      <c r="AU1172" s="19"/>
      <c r="AV1172" s="19"/>
      <c r="AW1172" s="19"/>
      <c r="AX1172" s="24">
        <f t="shared" si="955"/>
        <v>0</v>
      </c>
      <c r="AY1172" s="24">
        <f t="shared" si="956"/>
        <v>0</v>
      </c>
      <c r="AZ1172" s="24">
        <f t="shared" si="957"/>
        <v>0</v>
      </c>
      <c r="BA1172" s="24">
        <f t="shared" si="958"/>
        <v>0</v>
      </c>
      <c r="BB1172" s="24">
        <f t="shared" si="959"/>
        <v>0</v>
      </c>
      <c r="BC1172" s="24">
        <f t="shared" si="960"/>
        <v>10.966666666666665</v>
      </c>
      <c r="BD1172" s="24">
        <f t="shared" si="961"/>
        <v>1.599346405228758</v>
      </c>
      <c r="BE1172" s="24">
        <f t="shared" si="962"/>
        <v>0.98594771241830059</v>
      </c>
      <c r="BF1172" s="53">
        <f>BI1172-BG1172-BH1172</f>
        <v>17</v>
      </c>
      <c r="BG1172" s="52">
        <v>6</v>
      </c>
      <c r="BH1172" s="52">
        <v>2</v>
      </c>
      <c r="BI1172" s="52">
        <v>25</v>
      </c>
      <c r="BJ1172" s="53">
        <f>BM1172-BK1172-BL1172</f>
        <v>21</v>
      </c>
      <c r="BK1172" s="52">
        <v>0</v>
      </c>
      <c r="BL1172" s="52">
        <v>12</v>
      </c>
      <c r="BM1172" s="52">
        <v>33</v>
      </c>
      <c r="BN1172" s="35">
        <f t="shared" si="935"/>
        <v>20.097971264461066</v>
      </c>
      <c r="BO1172" s="35">
        <f t="shared" si="936"/>
        <v>58.158059073894435</v>
      </c>
      <c r="BP1172" s="24">
        <v>5.5089940005488574</v>
      </c>
      <c r="BQ1172" s="24">
        <v>2.8565198702914381</v>
      </c>
      <c r="BR1172" s="24">
        <v>-0.69560786341767866</v>
      </c>
      <c r="BS1172" s="24">
        <v>3.9426366146757599</v>
      </c>
      <c r="BT1172" s="24">
        <v>0</v>
      </c>
      <c r="BU1172" s="24">
        <f t="shared" si="937"/>
        <v>11.612542622098378</v>
      </c>
      <c r="BV1172" s="35">
        <f t="shared" si="938"/>
        <v>33.603537935609872</v>
      </c>
      <c r="BW1172" s="24">
        <v>4.4700904873487541</v>
      </c>
      <c r="BX1172" s="24">
        <v>0.22163532092207505</v>
      </c>
      <c r="BY1172" s="24">
        <v>1.0225102185660901</v>
      </c>
      <c r="BZ1172" s="24">
        <v>2.7711926155257713</v>
      </c>
      <c r="CA1172" s="24">
        <f t="shared" si="939"/>
        <v>8.4854286423626899</v>
      </c>
      <c r="CB1172" s="35">
        <f t="shared" si="940"/>
        <v>24.554521138284574</v>
      </c>
      <c r="CC1172" s="55">
        <v>53.710456999999998</v>
      </c>
      <c r="CD1172" s="19">
        <v>1528818</v>
      </c>
      <c r="CE1172" s="76">
        <f t="shared" si="963"/>
        <v>2458099.5294117648</v>
      </c>
      <c r="CF1172" s="24"/>
      <c r="CG1172" s="24"/>
      <c r="CH1172" s="24"/>
      <c r="CI1172" s="24"/>
      <c r="CJ1172" s="24"/>
      <c r="CK1172" s="24"/>
      <c r="CL1172" s="24"/>
      <c r="CM1172" s="24"/>
      <c r="CN1172" s="19"/>
      <c r="CO1172" s="19"/>
      <c r="CP1172" s="19"/>
      <c r="CQ1172" s="19"/>
      <c r="CR1172" s="19"/>
      <c r="CS1172" s="19"/>
      <c r="CT1172" s="19"/>
      <c r="CU1172" s="19"/>
      <c r="CV1172" s="19"/>
      <c r="CW1172" s="19"/>
      <c r="CX1172" s="19"/>
      <c r="CY1172" s="19"/>
      <c r="CZ1172" s="74">
        <v>775000</v>
      </c>
      <c r="DA1172" s="19">
        <v>1</v>
      </c>
    </row>
    <row r="1173" spans="1:105" ht="12.75" customHeight="1" x14ac:dyDescent="0.2">
      <c r="A1173" s="80" t="s">
        <v>2372</v>
      </c>
      <c r="B1173" s="48" t="s">
        <v>971</v>
      </c>
      <c r="C1173" s="48" t="s">
        <v>968</v>
      </c>
      <c r="D1173" s="49" t="s">
        <v>968</v>
      </c>
      <c r="E1173" s="49" t="str">
        <f t="shared" si="964"/>
        <v xml:space="preserve">Sjostrom, Fredrik </v>
      </c>
      <c r="F1173" s="49" t="s">
        <v>873</v>
      </c>
      <c r="G1173" s="50" t="s">
        <v>2376</v>
      </c>
      <c r="H1173" s="48">
        <v>69</v>
      </c>
      <c r="I1173" s="65">
        <v>12</v>
      </c>
      <c r="J1173" s="65">
        <v>9</v>
      </c>
      <c r="K1173" s="65">
        <v>21</v>
      </c>
      <c r="L1173" s="48">
        <v>-2</v>
      </c>
      <c r="M1173" s="10">
        <v>22</v>
      </c>
      <c r="N1173" s="10">
        <v>110</v>
      </c>
      <c r="O1173" s="11">
        <f t="shared" si="965"/>
        <v>0.10909090909090909</v>
      </c>
      <c r="P1173" s="10"/>
      <c r="Q1173" s="10">
        <v>2</v>
      </c>
      <c r="R1173" s="10">
        <v>0</v>
      </c>
      <c r="S1173" s="10">
        <v>6</v>
      </c>
      <c r="T1173" s="10">
        <v>30</v>
      </c>
      <c r="U1173" s="11">
        <f t="shared" si="966"/>
        <v>0.16666666666666666</v>
      </c>
      <c r="V1173" s="10">
        <v>0.9</v>
      </c>
      <c r="W1173" s="10">
        <v>2</v>
      </c>
      <c r="X1173" s="10">
        <v>2</v>
      </c>
      <c r="Y1173" s="10">
        <v>2</v>
      </c>
      <c r="Z1173" s="10">
        <v>0</v>
      </c>
      <c r="AA1173" s="10">
        <v>8</v>
      </c>
      <c r="AB1173" s="10">
        <v>7</v>
      </c>
      <c r="AC1173" s="13">
        <f t="shared" si="943"/>
        <v>11.69590643274854</v>
      </c>
      <c r="AD1173" s="13">
        <f t="shared" si="944"/>
        <v>11.69590643274854</v>
      </c>
      <c r="AE1173" s="13">
        <f t="shared" si="945"/>
        <v>6.8886337543053964</v>
      </c>
      <c r="AF1173" s="13">
        <f t="shared" si="946"/>
        <v>0</v>
      </c>
      <c r="AG1173" s="13">
        <f t="shared" si="947"/>
        <v>13.751611516974645</v>
      </c>
      <c r="AH1173" s="13">
        <f t="shared" si="948"/>
        <v>12.032660077352814</v>
      </c>
      <c r="AI1173" s="29">
        <f t="shared" si="949"/>
        <v>1.6330038676407392</v>
      </c>
      <c r="AJ1173" s="29">
        <f t="shared" si="950"/>
        <v>7.0175438596491233</v>
      </c>
      <c r="AK1173" s="29">
        <f t="shared" si="951"/>
        <v>1.3777267508610793</v>
      </c>
      <c r="AL1173" s="29">
        <f t="shared" si="952"/>
        <v>1.9767941555651052</v>
      </c>
      <c r="AM1173" s="29">
        <f t="shared" si="953"/>
        <v>0</v>
      </c>
      <c r="AN1173" s="29">
        <f t="shared" si="954"/>
        <v>8.2663605051664764</v>
      </c>
      <c r="AO1173" s="13">
        <v>698.1</v>
      </c>
      <c r="AP1173" s="13">
        <v>51.3</v>
      </c>
      <c r="AQ1173" s="13">
        <v>87.1</v>
      </c>
      <c r="AR1173" s="59">
        <v>836.5</v>
      </c>
      <c r="AS1173" s="10">
        <v>21</v>
      </c>
      <c r="AT1173" s="10">
        <v>103</v>
      </c>
      <c r="AU1173" s="10">
        <v>36</v>
      </c>
      <c r="AV1173" s="10">
        <v>12</v>
      </c>
      <c r="AW1173" s="10">
        <v>19</v>
      </c>
      <c r="AX1173" s="13">
        <f t="shared" si="955"/>
        <v>1.506276150627615</v>
      </c>
      <c r="AY1173" s="13">
        <f t="shared" si="956"/>
        <v>7.3879258816497311</v>
      </c>
      <c r="AZ1173" s="13">
        <f t="shared" si="957"/>
        <v>2.5821876867901974</v>
      </c>
      <c r="BA1173" s="13">
        <f t="shared" si="958"/>
        <v>0.86072922893006576</v>
      </c>
      <c r="BB1173" s="13">
        <f t="shared" si="959"/>
        <v>1.3628212791392706</v>
      </c>
      <c r="BC1173" s="13">
        <f t="shared" si="960"/>
        <v>10.117391304347827</v>
      </c>
      <c r="BD1173" s="13">
        <f t="shared" si="961"/>
        <v>1.2623188405797101</v>
      </c>
      <c r="BE1173" s="13">
        <f t="shared" si="962"/>
        <v>0.74347826086956514</v>
      </c>
      <c r="BF1173" s="49">
        <v>19</v>
      </c>
      <c r="BG1173" s="49">
        <v>6</v>
      </c>
      <c r="BH1173" s="49">
        <v>2</v>
      </c>
      <c r="BI1173" s="49">
        <v>27</v>
      </c>
      <c r="BJ1173" s="49">
        <v>23</v>
      </c>
      <c r="BK1173" s="49">
        <v>0</v>
      </c>
      <c r="BL1173" s="49">
        <v>12</v>
      </c>
      <c r="BM1173" s="49">
        <v>35</v>
      </c>
      <c r="BN1173" s="39">
        <v>25.9</v>
      </c>
      <c r="BO1173" s="39">
        <v>61.9</v>
      </c>
      <c r="BP1173" s="13">
        <v>6.4</v>
      </c>
      <c r="BQ1173" s="13">
        <v>2.8</v>
      </c>
      <c r="BR1173" s="13">
        <v>-0.2</v>
      </c>
      <c r="BS1173" s="13">
        <v>3.9</v>
      </c>
      <c r="BT1173" s="13">
        <v>2.9</v>
      </c>
      <c r="BU1173" s="13">
        <v>15.7</v>
      </c>
      <c r="BV1173" s="39">
        <v>37.6</v>
      </c>
      <c r="BW1173" s="13">
        <v>6.7</v>
      </c>
      <c r="BX1173" s="13">
        <v>0.2</v>
      </c>
      <c r="BY1173" s="13">
        <v>1.6</v>
      </c>
      <c r="BZ1173" s="13">
        <v>1.6</v>
      </c>
      <c r="CA1173" s="13">
        <v>10.199999999999999</v>
      </c>
      <c r="CB1173" s="39">
        <v>24.4</v>
      </c>
      <c r="CC1173" s="51">
        <v>56.170276999999999</v>
      </c>
      <c r="CD1173" s="10">
        <v>1889610</v>
      </c>
      <c r="CE1173" s="73">
        <f t="shared" si="963"/>
        <v>2245623.4782608696</v>
      </c>
      <c r="CF1173" s="66">
        <v>15.8</v>
      </c>
      <c r="CG1173" s="66">
        <v>17.399999999999999</v>
      </c>
      <c r="CH1173" s="66">
        <v>-1.5</v>
      </c>
      <c r="CI1173" s="66">
        <v>1.3</v>
      </c>
      <c r="CJ1173" s="67">
        <f t="shared" ref="CJ1173:CJ1204" si="967">CI1173/(AO1173+2*(AP1173+AQ1173))*2000</f>
        <v>2.666940198994769</v>
      </c>
      <c r="CK1173" s="66">
        <v>1</v>
      </c>
      <c r="CL1173" s="67">
        <f t="shared" ref="CL1173:CL1204" si="968">CK1173/(AO1173+2*(AP1173+AQ1173))*2000</f>
        <v>2.0514924607652065</v>
      </c>
      <c r="CM1173" s="66">
        <v>2.6</v>
      </c>
      <c r="CN1173" s="10" t="s">
        <v>1941</v>
      </c>
      <c r="CO1173" s="10" t="s">
        <v>2307</v>
      </c>
      <c r="CP1173" s="10"/>
      <c r="CQ1173" s="10" t="s">
        <v>2436</v>
      </c>
      <c r="CR1173" s="10">
        <v>73</v>
      </c>
      <c r="CS1173" s="10">
        <v>217</v>
      </c>
      <c r="CT1173" s="10">
        <v>20</v>
      </c>
      <c r="CU1173" s="10" t="s">
        <v>3402</v>
      </c>
      <c r="CV1173" s="10"/>
      <c r="CW1173" s="10"/>
      <c r="CX1173" s="10"/>
      <c r="CY1173" s="10"/>
      <c r="CZ1173" s="73">
        <v>775000</v>
      </c>
      <c r="DA1173" s="10">
        <v>2</v>
      </c>
    </row>
    <row r="1174" spans="1:105" ht="12.75" customHeight="1" x14ac:dyDescent="0.2">
      <c r="A1174" s="44" t="s">
        <v>2372</v>
      </c>
      <c r="B1174" s="43"/>
      <c r="C1174" s="43" t="s">
        <v>968</v>
      </c>
      <c r="D1174" s="42" t="s">
        <v>968</v>
      </c>
      <c r="E1174" s="42" t="str">
        <f t="shared" si="964"/>
        <v xml:space="preserve">Moore, Greg </v>
      </c>
      <c r="F1174" s="42" t="s">
        <v>361</v>
      </c>
      <c r="G1174" s="45" t="s">
        <v>1528</v>
      </c>
      <c r="H1174" s="43">
        <v>6</v>
      </c>
      <c r="I1174" s="64">
        <v>0</v>
      </c>
      <c r="J1174" s="64">
        <v>0</v>
      </c>
      <c r="K1174" s="64">
        <v>0</v>
      </c>
      <c r="L1174" s="43">
        <v>-2</v>
      </c>
      <c r="M1174">
        <v>0</v>
      </c>
      <c r="N1174">
        <v>13</v>
      </c>
      <c r="O1174" s="4">
        <f t="shared" si="965"/>
        <v>0</v>
      </c>
      <c r="Q1174">
        <v>0</v>
      </c>
      <c r="R1174">
        <v>0</v>
      </c>
      <c r="S1174">
        <v>3</v>
      </c>
      <c r="T1174">
        <v>5</v>
      </c>
      <c r="U1174" s="4">
        <f t="shared" si="966"/>
        <v>0.375</v>
      </c>
      <c r="V1174">
        <v>2.4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s="9">
        <f t="shared" si="943"/>
        <v>0</v>
      </c>
      <c r="AD1174" s="9">
        <f t="shared" si="944"/>
        <v>0</v>
      </c>
      <c r="AE1174" s="9">
        <f t="shared" si="945"/>
        <v>0</v>
      </c>
      <c r="AF1174" s="9">
        <f t="shared" si="946"/>
        <v>0</v>
      </c>
      <c r="AG1174" s="9">
        <f t="shared" si="947"/>
        <v>0</v>
      </c>
      <c r="AH1174" s="9">
        <f t="shared" si="948"/>
        <v>0</v>
      </c>
      <c r="AI1174" s="58">
        <f t="shared" si="949"/>
        <v>1.9575856443719415</v>
      </c>
      <c r="AJ1174" s="58">
        <f t="shared" si="950"/>
        <v>0</v>
      </c>
      <c r="AK1174" s="58">
        <f t="shared" si="951"/>
        <v>0</v>
      </c>
      <c r="AL1174" s="58">
        <f t="shared" si="952"/>
        <v>3.915171288743883</v>
      </c>
      <c r="AM1174" s="58">
        <f t="shared" si="953"/>
        <v>0</v>
      </c>
      <c r="AN1174" s="58">
        <f t="shared" si="954"/>
        <v>6.7415730337078648</v>
      </c>
      <c r="AO1174" s="56">
        <v>61.3</v>
      </c>
      <c r="AP1174" s="56">
        <v>0.73333333333333328</v>
      </c>
      <c r="AQ1174" s="56">
        <v>8.9</v>
      </c>
      <c r="AR1174" s="57">
        <f>SUM(AO1174:AQ1174)</f>
        <v>70.933333333333337</v>
      </c>
      <c r="AS1174">
        <v>1</v>
      </c>
      <c r="AT1174">
        <v>7</v>
      </c>
      <c r="AU1174">
        <v>3</v>
      </c>
      <c r="AV1174">
        <v>0</v>
      </c>
      <c r="AW1174">
        <v>3</v>
      </c>
      <c r="AX1174" s="9">
        <f t="shared" si="955"/>
        <v>0.84586466165413532</v>
      </c>
      <c r="AY1174" s="9">
        <f t="shared" si="956"/>
        <v>5.9210526315789478</v>
      </c>
      <c r="AZ1174" s="9">
        <f t="shared" si="957"/>
        <v>2.5375939849624061</v>
      </c>
      <c r="BA1174" s="9">
        <f t="shared" si="958"/>
        <v>0</v>
      </c>
      <c r="BB1174" s="9">
        <f t="shared" si="959"/>
        <v>2.5375939849624061</v>
      </c>
      <c r="BC1174" s="33">
        <f t="shared" si="960"/>
        <v>10.216666666666667</v>
      </c>
      <c r="BD1174" s="33">
        <f t="shared" si="961"/>
        <v>1.4833333333333334</v>
      </c>
      <c r="BE1174" s="33">
        <f t="shared" si="962"/>
        <v>0.12222222222222222</v>
      </c>
      <c r="BF1174" s="42">
        <f>BI1174-BG1174-BH1174</f>
        <v>2</v>
      </c>
      <c r="BG1174" s="43">
        <v>0</v>
      </c>
      <c r="BH1174" s="43">
        <v>0</v>
      </c>
      <c r="BI1174" s="43">
        <v>2</v>
      </c>
      <c r="BJ1174" s="42">
        <f>BM1174-BK1174-BL1174</f>
        <v>4</v>
      </c>
      <c r="BK1174" s="43">
        <v>0</v>
      </c>
      <c r="BL1174" s="43">
        <v>1</v>
      </c>
      <c r="BM1174" s="43">
        <v>5</v>
      </c>
      <c r="BN1174" s="34">
        <f t="shared" ref="BN1174:BN1191" si="969">BU1174+CA1174</f>
        <v>-1.0953169982109761</v>
      </c>
      <c r="BO1174" s="34">
        <f t="shared" ref="BO1174:BO1191" si="970">BN1174/AR1174*2000</f>
        <v>-30.882998069858346</v>
      </c>
      <c r="BP1174" s="33">
        <v>-1.4654014514882809</v>
      </c>
      <c r="BQ1174" s="33">
        <v>-3.8579979613215493E-2</v>
      </c>
      <c r="BR1174" s="33">
        <v>-0.51375871577052024</v>
      </c>
      <c r="BS1174" s="33">
        <v>-0.12130110807694991</v>
      </c>
      <c r="BT1174" s="33">
        <v>0</v>
      </c>
      <c r="BU1174" s="9">
        <f t="shared" ref="BU1174:BU1191" si="971">SUM(BP1174:BT1174)</f>
        <v>-2.1390412549489666</v>
      </c>
      <c r="BV1174" s="34">
        <f t="shared" ref="BV1174:BV1191" si="972">BU1174/AR1174*2000</f>
        <v>-60.311313579388155</v>
      </c>
      <c r="BW1174" s="33">
        <v>-5.6689040855208893E-2</v>
      </c>
      <c r="BX1174" s="33">
        <v>2.7931179521042408E-3</v>
      </c>
      <c r="BY1174" s="33">
        <v>0.32320431753972134</v>
      </c>
      <c r="BZ1174" s="33">
        <v>0.7744158621013737</v>
      </c>
      <c r="CA1174" s="9">
        <f t="shared" ref="CA1174:CA1191" si="973">SUM(BW1174:BZ1174)</f>
        <v>1.0437242567379905</v>
      </c>
      <c r="CB1174" s="34">
        <f t="shared" ref="CB1174:CB1191" si="974">CA1174/AR1174*2000</f>
        <v>29.428315509529806</v>
      </c>
      <c r="CE1174" s="68">
        <f t="shared" si="963"/>
        <v>165000</v>
      </c>
      <c r="CF1174" s="62">
        <v>1.8</v>
      </c>
      <c r="CG1174" s="62">
        <v>2.1</v>
      </c>
      <c r="CH1174" s="62">
        <v>-2.2999999999999998</v>
      </c>
      <c r="CI1174" s="62">
        <v>-0.8</v>
      </c>
      <c r="CJ1174" s="63">
        <f t="shared" si="967"/>
        <v>-19.859329747621018</v>
      </c>
      <c r="CK1174" s="62">
        <v>-0.2</v>
      </c>
      <c r="CL1174" s="63">
        <f t="shared" si="968"/>
        <v>-4.9648324369052546</v>
      </c>
      <c r="CM1174" s="62">
        <v>-0.9</v>
      </c>
      <c r="CN1174" t="s">
        <v>1954</v>
      </c>
      <c r="CO1174" t="s">
        <v>1955</v>
      </c>
      <c r="CP1174" t="s">
        <v>1956</v>
      </c>
      <c r="CQ1174" t="s">
        <v>2414</v>
      </c>
      <c r="CR1174">
        <v>73</v>
      </c>
      <c r="CS1174">
        <v>210</v>
      </c>
      <c r="CT1174">
        <v>49</v>
      </c>
      <c r="CU1174" t="s">
        <v>3401</v>
      </c>
      <c r="CV1174" t="s">
        <v>3090</v>
      </c>
      <c r="CZ1174" s="72">
        <v>725000</v>
      </c>
      <c r="DA1174">
        <v>0</v>
      </c>
    </row>
    <row r="1175" spans="1:105" ht="12.75" customHeight="1" x14ac:dyDescent="0.2">
      <c r="A1175" s="44" t="s">
        <v>2372</v>
      </c>
      <c r="B1175" s="43"/>
      <c r="C1175" s="43" t="s">
        <v>968</v>
      </c>
      <c r="D1175" s="82" t="s">
        <v>968</v>
      </c>
      <c r="E1175" s="42" t="str">
        <f t="shared" si="964"/>
        <v xml:space="preserve">Baranka, Ivan </v>
      </c>
      <c r="F1175" s="42" t="s">
        <v>2472</v>
      </c>
      <c r="G1175" s="45" t="s">
        <v>2374</v>
      </c>
      <c r="H1175" s="43">
        <v>1</v>
      </c>
      <c r="I1175" s="64">
        <v>0</v>
      </c>
      <c r="J1175" s="64">
        <v>1</v>
      </c>
      <c r="K1175" s="64">
        <v>1</v>
      </c>
      <c r="L1175" s="43">
        <v>1</v>
      </c>
      <c r="M1175">
        <v>0</v>
      </c>
      <c r="N1175">
        <v>1</v>
      </c>
      <c r="O1175" s="4">
        <f t="shared" si="965"/>
        <v>0</v>
      </c>
      <c r="Q1175">
        <v>0</v>
      </c>
      <c r="R1175">
        <v>0</v>
      </c>
      <c r="S1175">
        <v>0</v>
      </c>
      <c r="T1175">
        <v>0</v>
      </c>
      <c r="U1175" s="4">
        <f t="shared" si="966"/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 s="9">
        <f t="shared" si="943"/>
        <v>0</v>
      </c>
      <c r="AD1175" s="9">
        <f t="shared" si="944"/>
        <v>0</v>
      </c>
      <c r="AE1175" s="9">
        <f t="shared" si="945"/>
        <v>0</v>
      </c>
      <c r="AF1175" s="9">
        <f t="shared" si="946"/>
        <v>0</v>
      </c>
      <c r="AG1175" s="9">
        <f t="shared" si="947"/>
        <v>0</v>
      </c>
      <c r="AH1175" s="9">
        <f t="shared" si="948"/>
        <v>94.240837696335078</v>
      </c>
      <c r="AI1175" s="58">
        <f t="shared" si="949"/>
        <v>4.7120418848167542</v>
      </c>
      <c r="AJ1175" s="58">
        <f t="shared" si="950"/>
        <v>0</v>
      </c>
      <c r="AK1175" s="58">
        <f t="shared" si="951"/>
        <v>0</v>
      </c>
      <c r="AL1175" s="58">
        <f t="shared" si="952"/>
        <v>0</v>
      </c>
      <c r="AM1175" s="58">
        <f t="shared" si="953"/>
        <v>0</v>
      </c>
      <c r="AN1175" s="58">
        <f t="shared" si="954"/>
        <v>0</v>
      </c>
      <c r="AO1175" s="56">
        <v>12.733333333333334</v>
      </c>
      <c r="AP1175" s="56">
        <v>0</v>
      </c>
      <c r="AQ1175" s="56">
        <v>0</v>
      </c>
      <c r="AR1175" s="57">
        <f>SUM(AO1175:AQ1175)</f>
        <v>12.733333333333334</v>
      </c>
      <c r="AS1175">
        <v>1</v>
      </c>
      <c r="AT1175">
        <v>1</v>
      </c>
      <c r="AU1175">
        <v>0</v>
      </c>
      <c r="AV1175">
        <v>0</v>
      </c>
      <c r="AW1175">
        <v>0</v>
      </c>
      <c r="AX1175" s="9">
        <f t="shared" si="955"/>
        <v>4.7120418848167542</v>
      </c>
      <c r="AY1175" s="9">
        <f t="shared" si="956"/>
        <v>4.7120418848167542</v>
      </c>
      <c r="AZ1175" s="9">
        <f t="shared" si="957"/>
        <v>0</v>
      </c>
      <c r="BA1175" s="9">
        <f t="shared" si="958"/>
        <v>0</v>
      </c>
      <c r="BB1175" s="9">
        <f t="shared" si="959"/>
        <v>0</v>
      </c>
      <c r="BC1175" s="33">
        <f t="shared" si="960"/>
        <v>12.733333333333334</v>
      </c>
      <c r="BD1175" s="33">
        <f t="shared" si="961"/>
        <v>0</v>
      </c>
      <c r="BE1175" s="33">
        <f t="shared" si="962"/>
        <v>0</v>
      </c>
      <c r="BF1175" s="42">
        <f>BI1175-BG1175-BH1175</f>
        <v>1</v>
      </c>
      <c r="BG1175" s="43">
        <v>0</v>
      </c>
      <c r="BH1175" s="43">
        <v>0</v>
      </c>
      <c r="BI1175" s="43">
        <v>1</v>
      </c>
      <c r="BJ1175" s="42">
        <f>BM1175-BK1175-BL1175</f>
        <v>0</v>
      </c>
      <c r="BK1175" s="43">
        <v>0</v>
      </c>
      <c r="BL1175" s="43">
        <v>0</v>
      </c>
      <c r="BM1175" s="43">
        <v>0</v>
      </c>
      <c r="BN1175" s="34">
        <f t="shared" si="969"/>
        <v>1.7939896412384226</v>
      </c>
      <c r="BO1175" s="34">
        <f t="shared" si="970"/>
        <v>281.7784776814276</v>
      </c>
      <c r="BP1175" s="33">
        <v>1.0234852343262775</v>
      </c>
      <c r="BQ1175" s="33">
        <v>0</v>
      </c>
      <c r="BR1175" s="33">
        <v>-3.99984473563492E-2</v>
      </c>
      <c r="BS1175" s="33">
        <v>0</v>
      </c>
      <c r="BT1175" s="33">
        <v>0</v>
      </c>
      <c r="BU1175" s="9">
        <f t="shared" si="971"/>
        <v>0.98348678696992831</v>
      </c>
      <c r="BV1175" s="34">
        <f t="shared" si="972"/>
        <v>154.47436444553847</v>
      </c>
      <c r="BW1175" s="33">
        <v>0.67148647300781539</v>
      </c>
      <c r="BX1175" s="33">
        <v>0</v>
      </c>
      <c r="BY1175" s="33">
        <v>0</v>
      </c>
      <c r="BZ1175" s="33">
        <v>0.13901638126067892</v>
      </c>
      <c r="CA1175" s="9">
        <f t="shared" si="973"/>
        <v>0.81050285426849433</v>
      </c>
      <c r="CB1175" s="34">
        <f t="shared" si="974"/>
        <v>127.30411323588916</v>
      </c>
      <c r="CE1175" s="68">
        <f t="shared" si="963"/>
        <v>165000</v>
      </c>
      <c r="CF1175" s="62">
        <v>0.3</v>
      </c>
      <c r="CG1175" s="62">
        <v>0.3</v>
      </c>
      <c r="CH1175" s="62">
        <v>1</v>
      </c>
      <c r="CI1175" s="62">
        <v>0.2</v>
      </c>
      <c r="CJ1175" s="63">
        <f t="shared" si="967"/>
        <v>31.413612565445025</v>
      </c>
      <c r="CK1175" s="62">
        <v>0.3</v>
      </c>
      <c r="CL1175" s="63">
        <f t="shared" si="968"/>
        <v>47.120418848167532</v>
      </c>
      <c r="CM1175" s="62">
        <v>0.5</v>
      </c>
      <c r="CN1175" t="s">
        <v>1968</v>
      </c>
      <c r="CO1175" t="s">
        <v>3045</v>
      </c>
      <c r="CQ1175" t="s">
        <v>2403</v>
      </c>
      <c r="CR1175">
        <v>75</v>
      </c>
      <c r="CS1175">
        <v>205</v>
      </c>
      <c r="CT1175">
        <v>21</v>
      </c>
      <c r="CU1175" t="s">
        <v>3402</v>
      </c>
      <c r="CV1175" t="s">
        <v>3090</v>
      </c>
      <c r="CZ1175" s="72">
        <v>521666.66666666669</v>
      </c>
      <c r="DA1175">
        <v>0</v>
      </c>
    </row>
    <row r="1176" spans="1:105" ht="12.75" customHeight="1" x14ac:dyDescent="0.2">
      <c r="A1176" s="38" t="s">
        <v>2452</v>
      </c>
      <c r="B1176" t="s">
        <v>968</v>
      </c>
      <c r="D1176" s="82" t="s">
        <v>968</v>
      </c>
      <c r="E1176" t="str">
        <f t="shared" si="964"/>
        <v xml:space="preserve">Immonen, Jarkko </v>
      </c>
      <c r="F1176" t="s">
        <v>1373</v>
      </c>
      <c r="G1176" t="s">
        <v>1537</v>
      </c>
      <c r="H1176">
        <v>14</v>
      </c>
      <c r="I1176">
        <v>1</v>
      </c>
      <c r="J1176">
        <v>5</v>
      </c>
      <c r="K1176">
        <f>I1176+J1176</f>
        <v>6</v>
      </c>
      <c r="L1176">
        <v>-2</v>
      </c>
      <c r="M1176">
        <v>4</v>
      </c>
      <c r="N1176">
        <v>14</v>
      </c>
      <c r="O1176" s="4">
        <f t="shared" si="965"/>
        <v>7.1428571428571425E-2</v>
      </c>
      <c r="P1176">
        <v>208</v>
      </c>
      <c r="Q1176">
        <v>1</v>
      </c>
      <c r="R1176">
        <v>0</v>
      </c>
      <c r="S1176">
        <v>61</v>
      </c>
      <c r="T1176">
        <v>47</v>
      </c>
      <c r="U1176" s="4">
        <f t="shared" si="966"/>
        <v>0.56481481481481477</v>
      </c>
      <c r="V1176" s="40">
        <v>14.1</v>
      </c>
      <c r="W1176">
        <v>0</v>
      </c>
      <c r="X1176">
        <v>2</v>
      </c>
      <c r="Y1176">
        <v>0</v>
      </c>
      <c r="Z1176">
        <v>0</v>
      </c>
      <c r="AA1176">
        <f>I1176-W1176-Y1176</f>
        <v>1</v>
      </c>
      <c r="AB1176">
        <f>J1176-X1176-Z1176</f>
        <v>3</v>
      </c>
      <c r="AC1176" s="9">
        <f t="shared" si="943"/>
        <v>0</v>
      </c>
      <c r="AD1176" s="9">
        <f t="shared" si="944"/>
        <v>42.603550295857993</v>
      </c>
      <c r="AE1176" s="9">
        <f t="shared" si="945"/>
        <v>0</v>
      </c>
      <c r="AF1176" s="9">
        <f t="shared" si="946"/>
        <v>0</v>
      </c>
      <c r="AG1176" s="9">
        <f t="shared" si="947"/>
        <v>9.1930541368743626</v>
      </c>
      <c r="AH1176" s="9">
        <f t="shared" si="948"/>
        <v>27.579162410623088</v>
      </c>
      <c r="AI1176" s="6">
        <f t="shared" si="949"/>
        <v>1.3789581205311543</v>
      </c>
      <c r="AJ1176" s="6">
        <f t="shared" si="950"/>
        <v>8.5207100591715985</v>
      </c>
      <c r="AK1176" s="6">
        <f t="shared" si="951"/>
        <v>0</v>
      </c>
      <c r="AL1176" s="6">
        <f t="shared" si="952"/>
        <v>2.7579162410623086</v>
      </c>
      <c r="AM1176" s="6">
        <f t="shared" si="953"/>
        <v>0</v>
      </c>
      <c r="AN1176" s="6">
        <f t="shared" si="954"/>
        <v>0</v>
      </c>
      <c r="AO1176" s="32">
        <v>130.53333333333333</v>
      </c>
      <c r="AP1176" s="32">
        <v>14.083333333333334</v>
      </c>
      <c r="AQ1176" s="32">
        <v>0.51666666666666672</v>
      </c>
      <c r="AR1176" s="32">
        <v>145.13333333333335</v>
      </c>
      <c r="AS1176" s="40">
        <v>6</v>
      </c>
      <c r="AT1176" s="40">
        <v>8</v>
      </c>
      <c r="AU1176" s="40">
        <v>6</v>
      </c>
      <c r="AV1176" s="40">
        <v>4</v>
      </c>
      <c r="AW1176" s="40">
        <v>4</v>
      </c>
      <c r="AX1176" s="9">
        <f t="shared" si="955"/>
        <v>2.4804777216352778</v>
      </c>
      <c r="AY1176" s="9">
        <f t="shared" si="956"/>
        <v>3.3073036288470368</v>
      </c>
      <c r="AZ1176" s="9">
        <f t="shared" si="957"/>
        <v>2.4804777216352778</v>
      </c>
      <c r="BA1176" s="9">
        <f t="shared" si="958"/>
        <v>1.6536518144235184</v>
      </c>
      <c r="BB1176" s="9">
        <f t="shared" si="959"/>
        <v>1.6536518144235184</v>
      </c>
      <c r="BC1176" s="9">
        <f t="shared" si="960"/>
        <v>9.3238095238095244</v>
      </c>
      <c r="BD1176" s="9">
        <f t="shared" si="961"/>
        <v>3.6904761904761905E-2</v>
      </c>
      <c r="BE1176" s="9">
        <f t="shared" si="962"/>
        <v>1.0059523809523809</v>
      </c>
      <c r="BF1176" s="3">
        <v>3</v>
      </c>
      <c r="BG1176" s="3">
        <v>2</v>
      </c>
      <c r="BH1176" s="3">
        <v>0</v>
      </c>
      <c r="BI1176" s="3">
        <v>5</v>
      </c>
      <c r="BJ1176" s="3">
        <v>6</v>
      </c>
      <c r="BK1176" s="3">
        <v>0</v>
      </c>
      <c r="BL1176" s="3">
        <v>0</v>
      </c>
      <c r="BM1176" s="3">
        <v>6</v>
      </c>
      <c r="BN1176" s="34">
        <f t="shared" si="969"/>
        <v>3.5450116154370921</v>
      </c>
      <c r="BO1176" s="34">
        <f t="shared" si="970"/>
        <v>48.851790750166629</v>
      </c>
      <c r="BP1176" s="34">
        <v>1.2650265209431855</v>
      </c>
      <c r="BQ1176" s="34">
        <v>0.99236152938878675</v>
      </c>
      <c r="BR1176" s="34">
        <v>1.6565605085808857E-2</v>
      </c>
      <c r="BS1176" s="34">
        <v>-5.8445186618711837E-3</v>
      </c>
      <c r="BT1176" s="34">
        <v>0</v>
      </c>
      <c r="BU1176" s="34">
        <f t="shared" si="971"/>
        <v>2.2681091367559101</v>
      </c>
      <c r="BV1176" s="34">
        <f t="shared" si="972"/>
        <v>31.255523244224758</v>
      </c>
      <c r="BW1176" s="34">
        <v>0.80985431713482181</v>
      </c>
      <c r="BX1176" s="34">
        <v>4.7715408290528977E-2</v>
      </c>
      <c r="BY1176" s="34">
        <v>4.8106643464127255E-2</v>
      </c>
      <c r="BZ1176" s="34">
        <v>0.37122610979170373</v>
      </c>
      <c r="CA1176" s="34">
        <f t="shared" si="973"/>
        <v>1.2769024786811818</v>
      </c>
      <c r="CB1176" s="34">
        <f t="shared" si="974"/>
        <v>17.596267505941867</v>
      </c>
      <c r="CE1176" s="68">
        <f t="shared" si="963"/>
        <v>165000</v>
      </c>
      <c r="CF1176" s="9">
        <v>3.5</v>
      </c>
      <c r="CG1176" s="9">
        <v>2.9</v>
      </c>
      <c r="CH1176" s="9">
        <v>-2.1</v>
      </c>
      <c r="CI1176" s="9">
        <v>0.4</v>
      </c>
      <c r="CJ1176" s="9">
        <f t="shared" si="967"/>
        <v>5.0083472454090145</v>
      </c>
      <c r="CK1176" s="9">
        <v>-0.1</v>
      </c>
      <c r="CL1176" s="9">
        <f t="shared" si="968"/>
        <v>-1.2520868113522536</v>
      </c>
      <c r="CM1176" s="9">
        <v>0.3</v>
      </c>
      <c r="CN1176" t="s">
        <v>3248</v>
      </c>
      <c r="CO1176" t="s">
        <v>3249</v>
      </c>
      <c r="CQ1176" t="s">
        <v>2393</v>
      </c>
      <c r="CR1176">
        <v>72</v>
      </c>
      <c r="CS1176">
        <v>200</v>
      </c>
      <c r="CU1176" t="s">
        <v>3401</v>
      </c>
      <c r="CV1176" t="s">
        <v>3090</v>
      </c>
      <c r="CW1176">
        <v>0</v>
      </c>
      <c r="CX1176">
        <v>0</v>
      </c>
      <c r="CY1176">
        <v>0</v>
      </c>
      <c r="CZ1176" s="70"/>
      <c r="DA1176">
        <v>0</v>
      </c>
    </row>
    <row r="1177" spans="1:105" ht="12.75" customHeight="1" x14ac:dyDescent="0.2">
      <c r="A1177" s="44" t="s">
        <v>2372</v>
      </c>
      <c r="B1177" s="43"/>
      <c r="C1177" s="43" t="s">
        <v>968</v>
      </c>
      <c r="D1177" s="82" t="s">
        <v>968</v>
      </c>
      <c r="E1177" s="42" t="str">
        <f t="shared" si="964"/>
        <v xml:space="preserve">Staal, Marc </v>
      </c>
      <c r="F1177" s="42" t="s">
        <v>894</v>
      </c>
      <c r="G1177" s="45" t="s">
        <v>2374</v>
      </c>
      <c r="H1177" s="43">
        <v>80</v>
      </c>
      <c r="I1177" s="64">
        <v>2</v>
      </c>
      <c r="J1177" s="64">
        <v>8</v>
      </c>
      <c r="K1177" s="64">
        <v>10</v>
      </c>
      <c r="L1177" s="43">
        <v>2</v>
      </c>
      <c r="M1177">
        <v>42</v>
      </c>
      <c r="N1177">
        <v>78</v>
      </c>
      <c r="O1177" s="4">
        <f t="shared" si="965"/>
        <v>2.564102564102564E-2</v>
      </c>
      <c r="Q1177">
        <v>0</v>
      </c>
      <c r="R1177">
        <v>0</v>
      </c>
      <c r="S1177">
        <v>0</v>
      </c>
      <c r="T1177">
        <v>0</v>
      </c>
      <c r="U1177" s="4">
        <f t="shared" si="966"/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2</v>
      </c>
      <c r="AB1177">
        <v>7</v>
      </c>
      <c r="AC1177" s="9">
        <f t="shared" si="943"/>
        <v>0</v>
      </c>
      <c r="AD1177" s="9">
        <f t="shared" si="944"/>
        <v>0</v>
      </c>
      <c r="AE1177" s="9">
        <f t="shared" si="945"/>
        <v>0</v>
      </c>
      <c r="AF1177" s="9">
        <f t="shared" si="946"/>
        <v>1.7366136034732271</v>
      </c>
      <c r="AG1177" s="9">
        <f t="shared" si="947"/>
        <v>1.8414086776383936</v>
      </c>
      <c r="AH1177" s="9">
        <f t="shared" si="948"/>
        <v>6.4449303717343769</v>
      </c>
      <c r="AI1177" s="58">
        <f t="shared" si="949"/>
        <v>1.7953734606974336</v>
      </c>
      <c r="AJ1177" s="58">
        <f t="shared" si="950"/>
        <v>0</v>
      </c>
      <c r="AK1177" s="58">
        <f t="shared" si="951"/>
        <v>0.69464544138929085</v>
      </c>
      <c r="AL1177" s="58">
        <f t="shared" si="952"/>
        <v>1.7953734606974336</v>
      </c>
      <c r="AM1177" s="58">
        <f t="shared" si="953"/>
        <v>0</v>
      </c>
      <c r="AN1177" s="58">
        <f t="shared" si="954"/>
        <v>7.6410998552821994</v>
      </c>
      <c r="AO1177" s="56">
        <v>1303.3499999999999</v>
      </c>
      <c r="AP1177" s="56">
        <v>27.983333333333334</v>
      </c>
      <c r="AQ1177" s="56">
        <v>172.75</v>
      </c>
      <c r="AR1177" s="57">
        <f>SUM(AO1177:AQ1177)</f>
        <v>1504.0833333333333</v>
      </c>
      <c r="AS1177">
        <v>62</v>
      </c>
      <c r="AT1177">
        <v>124</v>
      </c>
      <c r="AU1177">
        <v>53</v>
      </c>
      <c r="AV1177">
        <v>37</v>
      </c>
      <c r="AW1177">
        <v>33</v>
      </c>
      <c r="AX1177" s="9">
        <f t="shared" si="955"/>
        <v>2.4732672170203336</v>
      </c>
      <c r="AY1177" s="9">
        <f t="shared" si="956"/>
        <v>4.9465344340406672</v>
      </c>
      <c r="AZ1177" s="9">
        <f t="shared" si="957"/>
        <v>2.114244556485124</v>
      </c>
      <c r="BA1177" s="9">
        <f t="shared" si="958"/>
        <v>1.4759820488669733</v>
      </c>
      <c r="BB1177" s="9">
        <f t="shared" si="959"/>
        <v>1.3164164219624357</v>
      </c>
      <c r="BC1177" s="33">
        <f t="shared" si="960"/>
        <v>16.291874999999997</v>
      </c>
      <c r="BD1177" s="33">
        <f t="shared" si="961"/>
        <v>2.1593749999999998</v>
      </c>
      <c r="BE1177" s="33">
        <f t="shared" si="962"/>
        <v>0.34979166666666667</v>
      </c>
      <c r="BF1177" s="42">
        <f>BI1177-BG1177-BH1177</f>
        <v>39</v>
      </c>
      <c r="BG1177" s="43">
        <v>0</v>
      </c>
      <c r="BH1177" s="43">
        <v>2</v>
      </c>
      <c r="BI1177" s="43">
        <v>41</v>
      </c>
      <c r="BJ1177" s="42">
        <f>BM1177-BK1177-BL1177</f>
        <v>39</v>
      </c>
      <c r="BK1177" s="43">
        <v>0</v>
      </c>
      <c r="BL1177" s="43">
        <v>22</v>
      </c>
      <c r="BM1177" s="43">
        <v>61</v>
      </c>
      <c r="BN1177" s="34">
        <f t="shared" si="969"/>
        <v>45.423737739710774</v>
      </c>
      <c r="BO1177" s="34">
        <f t="shared" si="970"/>
        <v>60.400559906535463</v>
      </c>
      <c r="BP1177" s="33">
        <v>1.5920820586896156</v>
      </c>
      <c r="BQ1177" s="33">
        <v>-1.0804235477461426</v>
      </c>
      <c r="BR1177" s="33">
        <v>-2.0927396318365665</v>
      </c>
      <c r="BS1177" s="33">
        <v>0.30026272872025578</v>
      </c>
      <c r="BT1177" s="33">
        <v>0</v>
      </c>
      <c r="BU1177" s="9">
        <f t="shared" si="971"/>
        <v>-1.2808183921728378</v>
      </c>
      <c r="BV1177" s="34">
        <f t="shared" si="972"/>
        <v>-1.7031215808160067</v>
      </c>
      <c r="BW1177" s="33">
        <v>34.983607090791899</v>
      </c>
      <c r="BX1177" s="33">
        <v>0.7809168826080356</v>
      </c>
      <c r="BY1177" s="33">
        <v>5.4735019401893652</v>
      </c>
      <c r="BZ1177" s="33">
        <v>5.4665302182943192</v>
      </c>
      <c r="CA1177" s="9">
        <f t="shared" si="973"/>
        <v>46.704556131883614</v>
      </c>
      <c r="CB1177" s="34">
        <f t="shared" si="974"/>
        <v>62.103681487351473</v>
      </c>
      <c r="CC1177" s="47">
        <v>64.334213000000005</v>
      </c>
      <c r="CD1177">
        <v>2429230</v>
      </c>
      <c r="CE1177" s="68">
        <f t="shared" si="963"/>
        <v>2489960.75</v>
      </c>
      <c r="CF1177" s="62">
        <v>22.7</v>
      </c>
      <c r="CG1177" s="62">
        <v>34</v>
      </c>
      <c r="CH1177" s="62">
        <v>-2.4</v>
      </c>
      <c r="CI1177" s="62">
        <v>-1.4</v>
      </c>
      <c r="CJ1177" s="63">
        <f t="shared" si="967"/>
        <v>-1.6424053417278495</v>
      </c>
      <c r="CK1177" s="62">
        <v>4</v>
      </c>
      <c r="CL1177" s="63">
        <f t="shared" si="968"/>
        <v>4.6925866906509981</v>
      </c>
      <c r="CM1177" s="62">
        <v>2.6</v>
      </c>
      <c r="CN1177" t="s">
        <v>1972</v>
      </c>
      <c r="CO1177" t="s">
        <v>3113</v>
      </c>
      <c r="CP1177" t="s">
        <v>2427</v>
      </c>
      <c r="CQ1177" t="s">
        <v>2400</v>
      </c>
      <c r="CR1177">
        <v>76</v>
      </c>
      <c r="CS1177">
        <v>205</v>
      </c>
      <c r="CT1177">
        <v>18</v>
      </c>
      <c r="CU1177" t="s">
        <v>3402</v>
      </c>
      <c r="CV1177" t="s">
        <v>3090</v>
      </c>
      <c r="CZ1177" s="72">
        <v>826666.66666666663</v>
      </c>
      <c r="DA1177">
        <v>0</v>
      </c>
    </row>
    <row r="1178" spans="1:105" ht="12.75" customHeight="1" x14ac:dyDescent="0.2">
      <c r="A1178" s="38" t="s">
        <v>2452</v>
      </c>
      <c r="B1178" t="s">
        <v>968</v>
      </c>
      <c r="C1178" t="s">
        <v>968</v>
      </c>
      <c r="D1178" s="82" t="s">
        <v>968</v>
      </c>
      <c r="E1178" t="str">
        <f t="shared" si="964"/>
        <v xml:space="preserve">Malik, Marek </v>
      </c>
      <c r="F1178" t="s">
        <v>319</v>
      </c>
      <c r="G1178" t="s">
        <v>1524</v>
      </c>
      <c r="H1178">
        <v>69</v>
      </c>
      <c r="I1178">
        <v>2</v>
      </c>
      <c r="J1178">
        <v>19</v>
      </c>
      <c r="K1178">
        <f>I1178+J1178</f>
        <v>21</v>
      </c>
      <c r="L1178">
        <v>32</v>
      </c>
      <c r="M1178">
        <v>70</v>
      </c>
      <c r="N1178">
        <v>57</v>
      </c>
      <c r="O1178" s="4">
        <f t="shared" si="965"/>
        <v>3.5087719298245612E-2</v>
      </c>
      <c r="P1178">
        <v>1787</v>
      </c>
      <c r="Q1178">
        <v>0</v>
      </c>
      <c r="R1178">
        <v>0</v>
      </c>
      <c r="S1178">
        <v>0</v>
      </c>
      <c r="T1178">
        <v>2</v>
      </c>
      <c r="U1178" s="4">
        <f t="shared" si="966"/>
        <v>0</v>
      </c>
      <c r="V1178" s="40">
        <v>0</v>
      </c>
      <c r="W1178">
        <v>0</v>
      </c>
      <c r="X1178">
        <v>1</v>
      </c>
      <c r="Y1178">
        <v>0</v>
      </c>
      <c r="Z1178">
        <v>2</v>
      </c>
      <c r="AA1178">
        <f>I1178-W1178-Y1178</f>
        <v>2</v>
      </c>
      <c r="AB1178">
        <f>J1178-X1178-Z1178</f>
        <v>16</v>
      </c>
      <c r="AC1178" s="9">
        <f t="shared" si="943"/>
        <v>0</v>
      </c>
      <c r="AD1178" s="9">
        <f t="shared" si="944"/>
        <v>9.9173553719008272</v>
      </c>
      <c r="AE1178" s="9">
        <f t="shared" si="945"/>
        <v>0</v>
      </c>
      <c r="AF1178" s="9">
        <f t="shared" si="946"/>
        <v>2.7902650751821425</v>
      </c>
      <c r="AG1178" s="9">
        <f t="shared" si="947"/>
        <v>2.2137158142323479</v>
      </c>
      <c r="AH1178" s="9">
        <f t="shared" si="948"/>
        <v>17.709726513858783</v>
      </c>
      <c r="AI1178" s="6">
        <f t="shared" si="949"/>
        <v>3.0992021399252865</v>
      </c>
      <c r="AJ1178" s="6">
        <f t="shared" si="950"/>
        <v>5.9504132231404956</v>
      </c>
      <c r="AK1178" s="6">
        <f t="shared" si="951"/>
        <v>1.395132537591071</v>
      </c>
      <c r="AL1178" s="6">
        <f t="shared" si="952"/>
        <v>1.7156297560300695</v>
      </c>
      <c r="AM1178" s="6">
        <f t="shared" si="953"/>
        <v>0</v>
      </c>
      <c r="AN1178" s="6">
        <f t="shared" si="954"/>
        <v>5.5805301503642841</v>
      </c>
      <c r="AO1178" s="33">
        <v>1084.1500000000001</v>
      </c>
      <c r="AP1178" s="33">
        <v>30.25</v>
      </c>
      <c r="AQ1178" s="33">
        <v>215.03333333333333</v>
      </c>
      <c r="AR1178" s="32">
        <v>1329.4333333333334</v>
      </c>
      <c r="AS1178" s="40">
        <v>127</v>
      </c>
      <c r="AT1178" s="40">
        <v>54</v>
      </c>
      <c r="AU1178" s="40">
        <v>37</v>
      </c>
      <c r="AV1178" s="40">
        <v>57</v>
      </c>
      <c r="AW1178" s="40">
        <v>30</v>
      </c>
      <c r="AX1178" s="9">
        <f t="shared" si="955"/>
        <v>5.7317654138354683</v>
      </c>
      <c r="AY1178" s="9">
        <f t="shared" si="956"/>
        <v>2.4371286011583884</v>
      </c>
      <c r="AZ1178" s="9">
        <f t="shared" si="957"/>
        <v>1.6698844119048215</v>
      </c>
      <c r="BA1178" s="9">
        <f t="shared" si="958"/>
        <v>2.5725246345560766</v>
      </c>
      <c r="BB1178" s="9">
        <f t="shared" si="959"/>
        <v>1.3539603339768824</v>
      </c>
      <c r="BC1178" s="9">
        <f t="shared" si="960"/>
        <v>15.712318840579712</v>
      </c>
      <c r="BD1178" s="9">
        <f t="shared" si="961"/>
        <v>3.1164251207729468</v>
      </c>
      <c r="BE1178" s="9">
        <f t="shared" si="962"/>
        <v>0.43840579710144928</v>
      </c>
      <c r="BF1178" s="3">
        <v>56</v>
      </c>
      <c r="BG1178" s="3">
        <v>3</v>
      </c>
      <c r="BH1178" s="3">
        <v>5</v>
      </c>
      <c r="BI1178" s="3">
        <v>64</v>
      </c>
      <c r="BJ1178" s="3">
        <v>31</v>
      </c>
      <c r="BK1178" s="3">
        <v>0</v>
      </c>
      <c r="BL1178" s="3">
        <v>20</v>
      </c>
      <c r="BM1178" s="3">
        <v>51</v>
      </c>
      <c r="BN1178" s="34">
        <f t="shared" si="969"/>
        <v>44.666262635786389</v>
      </c>
      <c r="BO1178" s="34">
        <f t="shared" si="970"/>
        <v>67.195942084276084</v>
      </c>
      <c r="BP1178" s="34">
        <v>8.4675746189736252</v>
      </c>
      <c r="BQ1178" s="34">
        <v>2.3278101674014635E-2</v>
      </c>
      <c r="BR1178" s="34">
        <v>0.15174231227315452</v>
      </c>
      <c r="BS1178" s="34">
        <v>0.86166970934837805</v>
      </c>
      <c r="BT1178" s="34">
        <v>0</v>
      </c>
      <c r="BU1178" s="34">
        <f t="shared" si="971"/>
        <v>9.5042647422691733</v>
      </c>
      <c r="BV1178" s="34">
        <f t="shared" si="972"/>
        <v>14.298219405163863</v>
      </c>
      <c r="BW1178" s="34">
        <v>30.606253595711092</v>
      </c>
      <c r="BX1178" s="34">
        <v>0.89141462456245513</v>
      </c>
      <c r="BY1178" s="34">
        <v>10.330937402064825</v>
      </c>
      <c r="BZ1178" s="34">
        <v>-6.6666077288211554</v>
      </c>
      <c r="CA1178" s="34">
        <f t="shared" si="973"/>
        <v>35.161997893517217</v>
      </c>
      <c r="CB1178" s="34">
        <f t="shared" si="974"/>
        <v>52.897722679112228</v>
      </c>
      <c r="CC1178" s="15">
        <v>70</v>
      </c>
      <c r="CD1178" s="7">
        <v>2661501</v>
      </c>
      <c r="CE1178" s="68">
        <f t="shared" si="963"/>
        <v>3162943.2173913047</v>
      </c>
      <c r="CF1178" s="9">
        <v>23.2</v>
      </c>
      <c r="CG1178" s="9">
        <v>32.200000000000003</v>
      </c>
      <c r="CH1178" s="9">
        <v>26.1</v>
      </c>
      <c r="CI1178" s="9">
        <v>1.8</v>
      </c>
      <c r="CJ1178" s="9">
        <f t="shared" si="967"/>
        <v>2.2861255463945898</v>
      </c>
      <c r="CK1178" s="9">
        <v>10.4</v>
      </c>
      <c r="CL1178" s="9">
        <f t="shared" si="968"/>
        <v>13.208725379168738</v>
      </c>
      <c r="CM1178" s="9">
        <v>12.1</v>
      </c>
      <c r="CN1178" t="s">
        <v>1213</v>
      </c>
      <c r="CO1178" t="s">
        <v>3536</v>
      </c>
      <c r="CQ1178" t="s">
        <v>3079</v>
      </c>
      <c r="CR1178">
        <v>78</v>
      </c>
      <c r="CS1178">
        <v>240</v>
      </c>
      <c r="CT1178">
        <v>8</v>
      </c>
      <c r="CU1178" t="s">
        <v>3402</v>
      </c>
      <c r="CV1178" t="s">
        <v>2382</v>
      </c>
      <c r="CW1178">
        <v>0</v>
      </c>
      <c r="CX1178">
        <v>0</v>
      </c>
      <c r="CY1178">
        <v>0</v>
      </c>
      <c r="CZ1178" s="70"/>
      <c r="DA1178">
        <v>0</v>
      </c>
    </row>
    <row r="1179" spans="1:105" ht="12.75" customHeight="1" x14ac:dyDescent="0.2">
      <c r="A1179" s="44" t="s">
        <v>2372</v>
      </c>
      <c r="B1179" s="43" t="s">
        <v>968</v>
      </c>
      <c r="C1179" s="43" t="s">
        <v>968</v>
      </c>
      <c r="D1179" s="82" t="s">
        <v>968</v>
      </c>
      <c r="E1179" s="42" t="str">
        <f t="shared" si="964"/>
        <v xml:space="preserve">Malik, Marek </v>
      </c>
      <c r="F1179" s="42" t="s">
        <v>319</v>
      </c>
      <c r="G1179" s="45" t="s">
        <v>2374</v>
      </c>
      <c r="H1179" s="43">
        <v>42</v>
      </c>
      <c r="I1179" s="64">
        <v>2</v>
      </c>
      <c r="J1179" s="64">
        <v>8</v>
      </c>
      <c r="K1179" s="64">
        <v>10</v>
      </c>
      <c r="L1179" s="43">
        <v>7</v>
      </c>
      <c r="M1179">
        <v>48</v>
      </c>
      <c r="N1179">
        <v>34</v>
      </c>
      <c r="O1179" s="4">
        <f t="shared" si="965"/>
        <v>5.8823529411764705E-2</v>
      </c>
      <c r="Q1179">
        <v>0</v>
      </c>
      <c r="R1179">
        <v>0</v>
      </c>
      <c r="S1179">
        <v>0</v>
      </c>
      <c r="T1179">
        <v>0</v>
      </c>
      <c r="U1179" s="4">
        <f t="shared" si="966"/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</v>
      </c>
      <c r="AB1179">
        <v>8</v>
      </c>
      <c r="AC1179" s="9">
        <f t="shared" si="943"/>
        <v>0</v>
      </c>
      <c r="AD1179" s="9">
        <f t="shared" si="944"/>
        <v>0</v>
      </c>
      <c r="AE1179" s="9">
        <f t="shared" si="945"/>
        <v>0</v>
      </c>
      <c r="AF1179" s="9">
        <f t="shared" si="946"/>
        <v>0</v>
      </c>
      <c r="AG1179" s="9">
        <f t="shared" si="947"/>
        <v>3.4969280458486121</v>
      </c>
      <c r="AH1179" s="9">
        <f t="shared" si="948"/>
        <v>13.987712183394448</v>
      </c>
      <c r="AI1179" s="58">
        <f t="shared" si="949"/>
        <v>2.7975424366788895</v>
      </c>
      <c r="AJ1179" s="58">
        <f t="shared" si="950"/>
        <v>0</v>
      </c>
      <c r="AK1179" s="58">
        <f t="shared" si="951"/>
        <v>0</v>
      </c>
      <c r="AL1179" s="58">
        <f t="shared" si="952"/>
        <v>2.0981568275091669</v>
      </c>
      <c r="AM1179" s="58">
        <f t="shared" si="953"/>
        <v>5.7324840764331206</v>
      </c>
      <c r="AN1179" s="58">
        <f t="shared" si="954"/>
        <v>4.3113772455089823</v>
      </c>
      <c r="AO1179" s="56">
        <v>686.31666666666672</v>
      </c>
      <c r="AP1179" s="56">
        <v>10.466666666666667</v>
      </c>
      <c r="AQ1179" s="56">
        <v>111.33333333333331</v>
      </c>
      <c r="AR1179" s="57">
        <f>SUM(AO1179:AQ1179)</f>
        <v>808.11666666666679</v>
      </c>
      <c r="AS1179">
        <v>45</v>
      </c>
      <c r="AT1179">
        <v>40</v>
      </c>
      <c r="AU1179">
        <v>19</v>
      </c>
      <c r="AV1179">
        <v>27</v>
      </c>
      <c r="AW1179">
        <v>19</v>
      </c>
      <c r="AX1179" s="9">
        <f t="shared" si="955"/>
        <v>3.3411017386103485</v>
      </c>
      <c r="AY1179" s="9">
        <f t="shared" si="956"/>
        <v>2.9698682120980875</v>
      </c>
      <c r="AZ1179" s="9">
        <f t="shared" si="957"/>
        <v>1.4106874007465917</v>
      </c>
      <c r="BA1179" s="9">
        <f t="shared" si="958"/>
        <v>2.0046610431662089</v>
      </c>
      <c r="BB1179" s="9">
        <f t="shared" si="959"/>
        <v>1.4106874007465917</v>
      </c>
      <c r="BC1179" s="33">
        <f t="shared" si="960"/>
        <v>16.340873015873019</v>
      </c>
      <c r="BD1179" s="33">
        <f t="shared" si="961"/>
        <v>2.6507936507936503</v>
      </c>
      <c r="BE1179" s="33">
        <f t="shared" si="962"/>
        <v>0.24920634920634921</v>
      </c>
      <c r="BF1179" s="42">
        <f>BI1179-BG1179-BH1179</f>
        <v>32</v>
      </c>
      <c r="BG1179" s="43">
        <v>0</v>
      </c>
      <c r="BH1179" s="43">
        <v>0</v>
      </c>
      <c r="BI1179" s="43">
        <v>32</v>
      </c>
      <c r="BJ1179" s="42">
        <f>BM1179-BK1179-BL1179</f>
        <v>24</v>
      </c>
      <c r="BK1179" s="43">
        <v>1</v>
      </c>
      <c r="BL1179" s="43">
        <v>8</v>
      </c>
      <c r="BM1179" s="43">
        <v>33</v>
      </c>
      <c r="BN1179" s="34">
        <f t="shared" si="969"/>
        <v>21.834090359250837</v>
      </c>
      <c r="BO1179" s="34">
        <f t="shared" si="970"/>
        <v>54.036975748346983</v>
      </c>
      <c r="BP1179" s="33">
        <v>6.3509793681449445</v>
      </c>
      <c r="BQ1179" s="33">
        <v>-0.40411315544048687</v>
      </c>
      <c r="BR1179" s="33">
        <v>-0.28253406901038658</v>
      </c>
      <c r="BS1179" s="33">
        <v>-0.28842370878038831</v>
      </c>
      <c r="BT1179" s="33">
        <v>0</v>
      </c>
      <c r="BU1179" s="9">
        <f t="shared" si="971"/>
        <v>5.3759084349136828</v>
      </c>
      <c r="BV1179" s="34">
        <f t="shared" si="972"/>
        <v>13.304782976666774</v>
      </c>
      <c r="BW1179" s="33">
        <v>16.787519245360365</v>
      </c>
      <c r="BX1179" s="33">
        <v>-1.0234462610821049</v>
      </c>
      <c r="BY1179" s="33">
        <v>8.3029689949713585</v>
      </c>
      <c r="BZ1179" s="33">
        <v>-7.6088600549124612</v>
      </c>
      <c r="CA1179" s="9">
        <f t="shared" si="973"/>
        <v>16.458181924337154</v>
      </c>
      <c r="CB1179" s="34">
        <f t="shared" si="974"/>
        <v>40.732192771680204</v>
      </c>
      <c r="CC1179" s="47">
        <v>63.155639999999998</v>
      </c>
      <c r="CD1179">
        <v>1552661</v>
      </c>
      <c r="CE1179" s="68">
        <f t="shared" si="963"/>
        <v>3031385.7619047617</v>
      </c>
      <c r="CF1179" s="62">
        <v>13.9</v>
      </c>
      <c r="CG1179" s="62">
        <v>19</v>
      </c>
      <c r="CH1179" s="62">
        <v>4.5999999999999996</v>
      </c>
      <c r="CI1179" s="62">
        <v>0.4</v>
      </c>
      <c r="CJ1179" s="63">
        <f t="shared" si="967"/>
        <v>0.86029214087283801</v>
      </c>
      <c r="CK1179" s="62">
        <v>3.7</v>
      </c>
      <c r="CL1179" s="63">
        <f t="shared" si="968"/>
        <v>7.9577023030737521</v>
      </c>
      <c r="CM1179" s="62">
        <v>4.2</v>
      </c>
      <c r="CN1179" t="s">
        <v>2168</v>
      </c>
      <c r="CO1179" t="s">
        <v>3536</v>
      </c>
      <c r="CQ1179" t="s">
        <v>3079</v>
      </c>
      <c r="CR1179">
        <v>78</v>
      </c>
      <c r="CS1179">
        <v>235</v>
      </c>
      <c r="CT1179">
        <v>8</v>
      </c>
      <c r="CU1179" t="s">
        <v>3402</v>
      </c>
      <c r="CZ1179" s="72">
        <v>2500000</v>
      </c>
      <c r="DA1179">
        <v>0</v>
      </c>
    </row>
    <row r="1180" spans="1:105" ht="12.75" customHeight="1" x14ac:dyDescent="0.2">
      <c r="A1180" s="38" t="s">
        <v>2452</v>
      </c>
      <c r="B1180" t="s">
        <v>977</v>
      </c>
      <c r="C1180" t="s">
        <v>977</v>
      </c>
      <c r="D1180" s="82" t="s">
        <v>968</v>
      </c>
      <c r="E1180" t="str">
        <f t="shared" si="964"/>
        <v xml:space="preserve">Naslund, Markus </v>
      </c>
      <c r="F1180" t="s">
        <v>382</v>
      </c>
      <c r="G1180" t="s">
        <v>1528</v>
      </c>
      <c r="H1180">
        <v>82</v>
      </c>
      <c r="I1180">
        <v>24</v>
      </c>
      <c r="J1180">
        <v>36</v>
      </c>
      <c r="K1180">
        <f>I1180+J1180</f>
        <v>60</v>
      </c>
      <c r="L1180">
        <v>3</v>
      </c>
      <c r="M1180">
        <v>54</v>
      </c>
      <c r="N1180">
        <v>222</v>
      </c>
      <c r="O1180" s="4">
        <f t="shared" si="965"/>
        <v>0.10810810810810811</v>
      </c>
      <c r="P1180">
        <v>1804</v>
      </c>
      <c r="Q1180">
        <v>5</v>
      </c>
      <c r="R1180">
        <v>0</v>
      </c>
      <c r="S1180">
        <v>3</v>
      </c>
      <c r="T1180">
        <v>3</v>
      </c>
      <c r="U1180" s="4">
        <f t="shared" si="966"/>
        <v>0.5</v>
      </c>
      <c r="V1180" s="40">
        <v>0.1</v>
      </c>
      <c r="W1180">
        <v>9</v>
      </c>
      <c r="X1180">
        <v>19</v>
      </c>
      <c r="Y1180">
        <v>0</v>
      </c>
      <c r="Z1180">
        <v>0</v>
      </c>
      <c r="AA1180">
        <f>I1180-W1180-Y1180</f>
        <v>15</v>
      </c>
      <c r="AB1180">
        <f>J1180-X1180-Z1180</f>
        <v>17</v>
      </c>
      <c r="AC1180" s="9">
        <f t="shared" si="943"/>
        <v>8.244694386482772</v>
      </c>
      <c r="AD1180" s="9">
        <f t="shared" si="944"/>
        <v>17.405465927019186</v>
      </c>
      <c r="AE1180" s="9">
        <f t="shared" si="945"/>
        <v>0</v>
      </c>
      <c r="AF1180" s="9">
        <f t="shared" si="946"/>
        <v>0</v>
      </c>
      <c r="AG1180" s="9">
        <f t="shared" si="947"/>
        <v>15.992418409050524</v>
      </c>
      <c r="AH1180" s="9">
        <f t="shared" si="948"/>
        <v>18.124740863590596</v>
      </c>
      <c r="AI1180" s="6">
        <f t="shared" si="949"/>
        <v>2.3455546999940768</v>
      </c>
      <c r="AJ1180" s="6">
        <f t="shared" si="950"/>
        <v>6.7789709399969462</v>
      </c>
      <c r="AK1180" s="6">
        <f t="shared" si="951"/>
        <v>0</v>
      </c>
      <c r="AL1180" s="6">
        <f t="shared" si="952"/>
        <v>1.9723982704495648</v>
      </c>
      <c r="AM1180" s="6">
        <f t="shared" si="953"/>
        <v>0.54964629243218488</v>
      </c>
      <c r="AN1180" s="6">
        <f t="shared" si="954"/>
        <v>0</v>
      </c>
      <c r="AO1180" s="33">
        <v>1125.5333333333333</v>
      </c>
      <c r="AP1180" s="33">
        <v>327.48333333333335</v>
      </c>
      <c r="AQ1180" s="33">
        <v>1.7666666666666666</v>
      </c>
      <c r="AR1180" s="32">
        <v>1454.7833333333333</v>
      </c>
      <c r="AS1180" s="40">
        <v>25</v>
      </c>
      <c r="AT1180" s="40">
        <v>19</v>
      </c>
      <c r="AU1180" s="40">
        <v>86</v>
      </c>
      <c r="AV1180" s="40">
        <v>52</v>
      </c>
      <c r="AW1180" s="40">
        <v>34</v>
      </c>
      <c r="AX1180" s="9">
        <f t="shared" si="955"/>
        <v>1.0310813752334254</v>
      </c>
      <c r="AY1180" s="9">
        <f t="shared" si="956"/>
        <v>0.7836218451774033</v>
      </c>
      <c r="AZ1180" s="9">
        <f t="shared" si="957"/>
        <v>3.5469199308029835</v>
      </c>
      <c r="BA1180" s="9">
        <f t="shared" si="958"/>
        <v>2.144649260485525</v>
      </c>
      <c r="BB1180" s="9">
        <f t="shared" si="959"/>
        <v>1.4022706703174586</v>
      </c>
      <c r="BC1180" s="9">
        <f t="shared" si="960"/>
        <v>13.726016260162602</v>
      </c>
      <c r="BD1180" s="9">
        <f t="shared" si="961"/>
        <v>2.1544715447154472E-2</v>
      </c>
      <c r="BE1180" s="9">
        <f t="shared" si="962"/>
        <v>3.9936991869918703</v>
      </c>
      <c r="BF1180" s="3">
        <v>44</v>
      </c>
      <c r="BG1180" s="3">
        <v>37</v>
      </c>
      <c r="BH1180" s="3">
        <v>0</v>
      </c>
      <c r="BI1180" s="3">
        <v>81</v>
      </c>
      <c r="BJ1180" s="3">
        <v>37</v>
      </c>
      <c r="BK1180" s="3">
        <v>3</v>
      </c>
      <c r="BL1180" s="3">
        <v>0</v>
      </c>
      <c r="BM1180" s="3">
        <v>40</v>
      </c>
      <c r="BN1180" s="34">
        <f t="shared" si="969"/>
        <v>52.386727449857538</v>
      </c>
      <c r="BO1180" s="34">
        <f t="shared" si="970"/>
        <v>72.019971977303655</v>
      </c>
      <c r="BP1180" s="34">
        <v>20.415921239342321</v>
      </c>
      <c r="BQ1180" s="34">
        <v>16.092307263508676</v>
      </c>
      <c r="BR1180" s="34">
        <v>0.22175459952244381</v>
      </c>
      <c r="BS1180" s="34">
        <v>-2.1536842377325803E-2</v>
      </c>
      <c r="BT1180" s="34">
        <v>3.5670379985004574</v>
      </c>
      <c r="BU1180" s="34">
        <f t="shared" si="971"/>
        <v>40.275484258496576</v>
      </c>
      <c r="BV1180" s="34">
        <f t="shared" si="972"/>
        <v>55.369735596590431</v>
      </c>
      <c r="BW1180" s="34">
        <v>11.448797403363928</v>
      </c>
      <c r="BX1180" s="34">
        <v>0.31397557709495039</v>
      </c>
      <c r="BY1180" s="34">
        <v>0.16136857803721844</v>
      </c>
      <c r="BZ1180" s="34">
        <v>0.18710163286486858</v>
      </c>
      <c r="CA1180" s="34">
        <f t="shared" si="973"/>
        <v>12.111243191360964</v>
      </c>
      <c r="CB1180" s="34">
        <f t="shared" si="974"/>
        <v>16.650236380713231</v>
      </c>
      <c r="CC1180" s="15">
        <v>65</v>
      </c>
      <c r="CD1180" s="7">
        <v>3436727</v>
      </c>
      <c r="CE1180" s="68">
        <f t="shared" si="963"/>
        <v>3436727</v>
      </c>
      <c r="CF1180" s="9">
        <v>33.1</v>
      </c>
      <c r="CG1180" s="9">
        <v>23.5</v>
      </c>
      <c r="CH1180" s="9">
        <v>3</v>
      </c>
      <c r="CI1180" s="9">
        <v>6.3</v>
      </c>
      <c r="CJ1180" s="9">
        <f t="shared" si="967"/>
        <v>7.0626483062723038</v>
      </c>
      <c r="CK1180" s="9">
        <v>2</v>
      </c>
      <c r="CL1180" s="9">
        <f t="shared" si="968"/>
        <v>2.2421105734197795</v>
      </c>
      <c r="CM1180" s="9">
        <v>8.3000000000000007</v>
      </c>
      <c r="CN1180" t="s">
        <v>2219</v>
      </c>
      <c r="CO1180" t="s">
        <v>2435</v>
      </c>
      <c r="CQ1180" t="s">
        <v>2436</v>
      </c>
      <c r="CR1180">
        <v>72</v>
      </c>
      <c r="CS1180">
        <v>195</v>
      </c>
      <c r="CT1180">
        <v>19</v>
      </c>
      <c r="CU1180" t="s">
        <v>3402</v>
      </c>
      <c r="CV1180" t="s">
        <v>2382</v>
      </c>
      <c r="CW1180">
        <v>7</v>
      </c>
      <c r="CX1180">
        <v>2</v>
      </c>
      <c r="CY1180">
        <v>1</v>
      </c>
      <c r="CZ1180" s="70"/>
      <c r="DA1180">
        <v>0</v>
      </c>
    </row>
    <row r="1181" spans="1:105" ht="12.75" customHeight="1" x14ac:dyDescent="0.2">
      <c r="A1181" s="44" t="s">
        <v>2372</v>
      </c>
      <c r="B1181" s="43" t="s">
        <v>977</v>
      </c>
      <c r="C1181" s="43" t="s">
        <v>977</v>
      </c>
      <c r="D1181" s="82" t="s">
        <v>968</v>
      </c>
      <c r="E1181" s="42" t="str">
        <f t="shared" si="964"/>
        <v xml:space="preserve">Naslund, Markus </v>
      </c>
      <c r="F1181" s="42" t="s">
        <v>382</v>
      </c>
      <c r="G1181" s="45" t="s">
        <v>2376</v>
      </c>
      <c r="H1181" s="43">
        <v>82</v>
      </c>
      <c r="I1181" s="64">
        <v>25</v>
      </c>
      <c r="J1181" s="64">
        <v>30</v>
      </c>
      <c r="K1181" s="64">
        <v>55</v>
      </c>
      <c r="L1181" s="43">
        <v>-7</v>
      </c>
      <c r="M1181">
        <v>46</v>
      </c>
      <c r="N1181">
        <v>237</v>
      </c>
      <c r="O1181" s="4">
        <f t="shared" si="965"/>
        <v>0.10548523206751055</v>
      </c>
      <c r="Q1181">
        <v>2</v>
      </c>
      <c r="R1181">
        <v>0</v>
      </c>
      <c r="S1181">
        <v>0</v>
      </c>
      <c r="T1181">
        <v>1</v>
      </c>
      <c r="U1181" s="4">
        <f t="shared" si="966"/>
        <v>0</v>
      </c>
      <c r="V1181">
        <v>0</v>
      </c>
      <c r="W1181">
        <v>9</v>
      </c>
      <c r="X1181">
        <v>13</v>
      </c>
      <c r="Y1181">
        <v>0</v>
      </c>
      <c r="Z1181">
        <v>0</v>
      </c>
      <c r="AA1181">
        <v>16</v>
      </c>
      <c r="AB1181">
        <v>17</v>
      </c>
      <c r="AC1181" s="9">
        <f t="shared" si="943"/>
        <v>9.1873192309873541</v>
      </c>
      <c r="AD1181" s="9">
        <f t="shared" si="944"/>
        <v>13.27057222253729</v>
      </c>
      <c r="AE1181" s="9">
        <f t="shared" si="945"/>
        <v>0</v>
      </c>
      <c r="AF1181" s="9">
        <f t="shared" si="946"/>
        <v>0</v>
      </c>
      <c r="AG1181" s="9">
        <f t="shared" si="947"/>
        <v>17.030838827947136</v>
      </c>
      <c r="AH1181" s="9">
        <f t="shared" si="948"/>
        <v>18.095266254693833</v>
      </c>
      <c r="AI1181" s="58">
        <f t="shared" si="949"/>
        <v>2.5014044528547354</v>
      </c>
      <c r="AJ1181" s="58">
        <f t="shared" si="950"/>
        <v>7.5540180343673802</v>
      </c>
      <c r="AK1181" s="58">
        <f t="shared" si="951"/>
        <v>0</v>
      </c>
      <c r="AL1181" s="58">
        <f t="shared" si="952"/>
        <v>2.6078471955294051</v>
      </c>
      <c r="AM1181" s="58">
        <f t="shared" si="953"/>
        <v>1.0208132478874838</v>
      </c>
      <c r="AN1181" s="58">
        <f t="shared" si="954"/>
        <v>14.342629482071713</v>
      </c>
      <c r="AO1181" s="56">
        <v>1127.3666666666666</v>
      </c>
      <c r="AP1181" s="56">
        <v>293.88333333333333</v>
      </c>
      <c r="AQ1181" s="56">
        <v>4.1833333333333336</v>
      </c>
      <c r="AR1181" s="57">
        <f>SUM(AO1181:AQ1181)</f>
        <v>1425.4333333333334</v>
      </c>
      <c r="AS1181">
        <v>24</v>
      </c>
      <c r="AT1181">
        <v>13</v>
      </c>
      <c r="AU1181">
        <v>79</v>
      </c>
      <c r="AV1181">
        <v>39</v>
      </c>
      <c r="AW1181">
        <v>40</v>
      </c>
      <c r="AX1181" s="9">
        <f t="shared" si="955"/>
        <v>1.0102191146551927</v>
      </c>
      <c r="AY1181" s="9">
        <f t="shared" si="956"/>
        <v>0.5472020204382293</v>
      </c>
      <c r="AZ1181" s="9">
        <f t="shared" si="957"/>
        <v>3.3253045857400085</v>
      </c>
      <c r="BA1181" s="9">
        <f t="shared" si="958"/>
        <v>1.6416060613146879</v>
      </c>
      <c r="BB1181" s="9">
        <f t="shared" si="959"/>
        <v>1.6836985244253209</v>
      </c>
      <c r="BC1181" s="33">
        <f t="shared" si="960"/>
        <v>13.748373983739835</v>
      </c>
      <c r="BD1181" s="33">
        <f t="shared" si="961"/>
        <v>5.1016260162601627E-2</v>
      </c>
      <c r="BE1181" s="33">
        <f t="shared" si="962"/>
        <v>3.5839430894308943</v>
      </c>
      <c r="BF1181" s="42">
        <f>BI1181-BG1181-BH1181</f>
        <v>47</v>
      </c>
      <c r="BG1181" s="43">
        <v>37</v>
      </c>
      <c r="BH1181" s="43">
        <v>0</v>
      </c>
      <c r="BI1181" s="43">
        <v>84</v>
      </c>
      <c r="BJ1181" s="42">
        <f>BM1181-BK1181-BL1181</f>
        <v>49</v>
      </c>
      <c r="BK1181" s="43">
        <v>5</v>
      </c>
      <c r="BL1181" s="43">
        <v>1</v>
      </c>
      <c r="BM1181" s="43">
        <v>55</v>
      </c>
      <c r="BN1181" s="34">
        <f t="shared" si="969"/>
        <v>42.368411844145442</v>
      </c>
      <c r="BO1181" s="34">
        <f t="shared" si="970"/>
        <v>59.446360420193308</v>
      </c>
      <c r="BP1181" s="33">
        <v>23.124497625821974</v>
      </c>
      <c r="BQ1181" s="33">
        <v>12.161415892262248</v>
      </c>
      <c r="BR1181" s="33">
        <v>-1.4239772743208177</v>
      </c>
      <c r="BS1181" s="33">
        <v>-5.0952302628799066E-2</v>
      </c>
      <c r="BT1181" s="33">
        <v>-4.3287803701191917E-2</v>
      </c>
      <c r="BU1181" s="9">
        <f t="shared" si="971"/>
        <v>33.767696137433411</v>
      </c>
      <c r="BV1181" s="34">
        <f t="shared" si="972"/>
        <v>47.378850133199371</v>
      </c>
      <c r="BW1181" s="33">
        <v>7.5858041850656548</v>
      </c>
      <c r="BX1181" s="33">
        <v>6.0266501839755043E-2</v>
      </c>
      <c r="BY1181" s="33">
        <v>-0.1783390402616703</v>
      </c>
      <c r="BZ1181" s="33">
        <v>1.1329840600682879</v>
      </c>
      <c r="CA1181" s="9">
        <f t="shared" si="973"/>
        <v>8.6007157067120268</v>
      </c>
      <c r="CB1181" s="34">
        <f t="shared" si="974"/>
        <v>12.067510286993933</v>
      </c>
      <c r="CC1181" s="47">
        <v>50.416457999999999</v>
      </c>
      <c r="CD1181">
        <v>3187037</v>
      </c>
      <c r="CE1181" s="68">
        <f t="shared" si="963"/>
        <v>3187037</v>
      </c>
      <c r="CF1181" s="62">
        <v>36.4</v>
      </c>
      <c r="CG1181" s="62">
        <v>27.6</v>
      </c>
      <c r="CH1181" s="62">
        <v>-3.7</v>
      </c>
      <c r="CI1181" s="62">
        <v>4.9000000000000004</v>
      </c>
      <c r="CJ1181" s="63">
        <f t="shared" si="967"/>
        <v>5.6861038584276189</v>
      </c>
      <c r="CK1181" s="62">
        <v>1.1000000000000001</v>
      </c>
      <c r="CL1181" s="63">
        <f t="shared" si="968"/>
        <v>1.2764722947490572</v>
      </c>
      <c r="CM1181" s="62">
        <v>5.5</v>
      </c>
      <c r="CN1181" t="s">
        <v>2187</v>
      </c>
      <c r="CO1181" t="s">
        <v>2435</v>
      </c>
      <c r="CQ1181" t="s">
        <v>2436</v>
      </c>
      <c r="CR1181">
        <v>72</v>
      </c>
      <c r="CS1181">
        <v>195</v>
      </c>
      <c r="CT1181">
        <v>19</v>
      </c>
      <c r="CU1181" t="s">
        <v>3402</v>
      </c>
      <c r="CZ1181" s="72">
        <v>6000000</v>
      </c>
      <c r="DA1181">
        <v>0</v>
      </c>
    </row>
    <row r="1182" spans="1:105" ht="12.75" customHeight="1" x14ac:dyDescent="0.2">
      <c r="A1182" s="38" t="s">
        <v>2452</v>
      </c>
      <c r="B1182" t="s">
        <v>968</v>
      </c>
      <c r="C1182" t="s">
        <v>968</v>
      </c>
      <c r="D1182" s="82" t="s">
        <v>968</v>
      </c>
      <c r="E1182" t="str">
        <f t="shared" si="964"/>
        <v xml:space="preserve">Rozsival, Michal </v>
      </c>
      <c r="F1182" t="s">
        <v>494</v>
      </c>
      <c r="G1182" t="s">
        <v>1524</v>
      </c>
      <c r="H1182">
        <v>80</v>
      </c>
      <c r="I1182">
        <v>10</v>
      </c>
      <c r="J1182">
        <v>30</v>
      </c>
      <c r="K1182">
        <f>I1182+J1182</f>
        <v>40</v>
      </c>
      <c r="L1182">
        <v>10</v>
      </c>
      <c r="M1182">
        <v>52</v>
      </c>
      <c r="N1182">
        <v>104</v>
      </c>
      <c r="O1182" s="4">
        <f t="shared" si="965"/>
        <v>9.6153846153846159E-2</v>
      </c>
      <c r="P1182">
        <v>2299</v>
      </c>
      <c r="Q1182">
        <v>3</v>
      </c>
      <c r="R1182">
        <v>0</v>
      </c>
      <c r="S1182">
        <v>0</v>
      </c>
      <c r="T1182">
        <v>3</v>
      </c>
      <c r="U1182" s="4">
        <f t="shared" si="966"/>
        <v>0</v>
      </c>
      <c r="V1182" s="40">
        <v>0</v>
      </c>
      <c r="W1182">
        <v>7</v>
      </c>
      <c r="X1182">
        <v>13</v>
      </c>
      <c r="Y1182">
        <v>0</v>
      </c>
      <c r="Z1182">
        <v>2</v>
      </c>
      <c r="AA1182">
        <f>I1182-W1182-Y1182</f>
        <v>3</v>
      </c>
      <c r="AB1182">
        <f>J1182-X1182-Z1182</f>
        <v>15</v>
      </c>
      <c r="AC1182" s="9">
        <f t="shared" si="943"/>
        <v>5.7212913771965663</v>
      </c>
      <c r="AD1182" s="9">
        <f t="shared" si="944"/>
        <v>10.625255414793624</v>
      </c>
      <c r="AE1182" s="9">
        <f t="shared" si="945"/>
        <v>0</v>
      </c>
      <c r="AF1182" s="9">
        <f t="shared" si="946"/>
        <v>2.3012017386857577</v>
      </c>
      <c r="AG1182" s="9">
        <f t="shared" si="947"/>
        <v>2.8254499790707408</v>
      </c>
      <c r="AH1182" s="9">
        <f t="shared" si="948"/>
        <v>14.127249895353703</v>
      </c>
      <c r="AI1182" s="6">
        <f t="shared" si="949"/>
        <v>2.2603599832565924</v>
      </c>
      <c r="AJ1182" s="6">
        <f t="shared" si="950"/>
        <v>7.8463424601552925</v>
      </c>
      <c r="AK1182" s="6">
        <f t="shared" si="951"/>
        <v>0.69036052160572736</v>
      </c>
      <c r="AL1182" s="6">
        <f t="shared" si="952"/>
        <v>1.7894516534114691</v>
      </c>
      <c r="AM1182" s="6">
        <f t="shared" si="953"/>
        <v>0.81732733959950954</v>
      </c>
      <c r="AN1182" s="6">
        <f t="shared" si="954"/>
        <v>5.292763998977243</v>
      </c>
      <c r="AO1182" s="32">
        <v>1274.1333333333334</v>
      </c>
      <c r="AP1182" s="32">
        <v>367.05</v>
      </c>
      <c r="AQ1182" s="32">
        <v>260.73333333333335</v>
      </c>
      <c r="AR1182" s="32">
        <v>1901.9166666666667</v>
      </c>
      <c r="AS1182" s="40">
        <v>161</v>
      </c>
      <c r="AT1182" s="40">
        <v>129</v>
      </c>
      <c r="AU1182" s="40">
        <v>53</v>
      </c>
      <c r="AV1182" s="40">
        <v>67</v>
      </c>
      <c r="AW1182" s="40">
        <v>44</v>
      </c>
      <c r="AX1182" s="9">
        <f t="shared" si="955"/>
        <v>5.0790868860360163</v>
      </c>
      <c r="AY1182" s="9">
        <f t="shared" si="956"/>
        <v>4.0695789335319628</v>
      </c>
      <c r="AZ1182" s="9">
        <f t="shared" si="957"/>
        <v>1.6719975463348375</v>
      </c>
      <c r="BA1182" s="9">
        <f t="shared" si="958"/>
        <v>2.1136572755553606</v>
      </c>
      <c r="BB1182" s="9">
        <f t="shared" si="959"/>
        <v>1.3880734346930728</v>
      </c>
      <c r="BC1182" s="9">
        <f t="shared" si="960"/>
        <v>15.926666666666668</v>
      </c>
      <c r="BD1182" s="9">
        <f t="shared" si="961"/>
        <v>3.2591666666666668</v>
      </c>
      <c r="BE1182" s="9">
        <f t="shared" si="962"/>
        <v>4.5881249999999998</v>
      </c>
      <c r="BF1182" s="3">
        <v>48</v>
      </c>
      <c r="BG1182" s="3">
        <v>48</v>
      </c>
      <c r="BH1182" s="3">
        <v>3</v>
      </c>
      <c r="BI1182" s="3">
        <v>99</v>
      </c>
      <c r="BJ1182" s="3">
        <v>38</v>
      </c>
      <c r="BK1182" s="3">
        <v>5</v>
      </c>
      <c r="BL1182" s="3">
        <v>23</v>
      </c>
      <c r="BM1182" s="3">
        <v>66</v>
      </c>
      <c r="BN1182" s="34">
        <f t="shared" si="969"/>
        <v>75.884985063822896</v>
      </c>
      <c r="BO1182" s="34">
        <f t="shared" si="970"/>
        <v>79.798433226646338</v>
      </c>
      <c r="BP1182" s="34">
        <v>7.6126741525307793</v>
      </c>
      <c r="BQ1182" s="34">
        <v>10.09281095124782</v>
      </c>
      <c r="BR1182" s="34">
        <v>0.21708590082304524</v>
      </c>
      <c r="BS1182" s="34">
        <v>0.76479662359867873</v>
      </c>
      <c r="BT1182" s="34">
        <v>-0.53673677434263023</v>
      </c>
      <c r="BU1182" s="34">
        <f t="shared" si="971"/>
        <v>18.150630853857692</v>
      </c>
      <c r="BV1182" s="34">
        <f t="shared" si="972"/>
        <v>19.086673114515381</v>
      </c>
      <c r="BW1182" s="34">
        <v>34.793488105440801</v>
      </c>
      <c r="BX1182" s="34">
        <v>4.5754590045898098</v>
      </c>
      <c r="BY1182" s="34">
        <v>13.374349366072853</v>
      </c>
      <c r="BZ1182" s="34">
        <v>4.991057733861739</v>
      </c>
      <c r="CA1182" s="34">
        <f t="shared" si="973"/>
        <v>57.734354209965204</v>
      </c>
      <c r="CB1182" s="34">
        <f t="shared" si="974"/>
        <v>60.71176011213096</v>
      </c>
      <c r="CC1182" s="15">
        <v>68</v>
      </c>
      <c r="CD1182" s="7">
        <v>4680674</v>
      </c>
      <c r="CE1182" s="68">
        <f t="shared" si="963"/>
        <v>4797690.8500000006</v>
      </c>
      <c r="CF1182" s="9">
        <v>43.1</v>
      </c>
      <c r="CG1182" s="9">
        <v>36.299999999999997</v>
      </c>
      <c r="CH1182" s="9">
        <v>7.2</v>
      </c>
      <c r="CI1182" s="9">
        <v>4.5999999999999996</v>
      </c>
      <c r="CJ1182" s="9">
        <f t="shared" si="967"/>
        <v>3.6367948768628691</v>
      </c>
      <c r="CK1182" s="9">
        <v>6.4</v>
      </c>
      <c r="CL1182" s="9">
        <f t="shared" si="968"/>
        <v>5.0598885243309484</v>
      </c>
      <c r="CM1182" s="9">
        <v>11.1</v>
      </c>
      <c r="CN1182" t="s">
        <v>3013</v>
      </c>
      <c r="CO1182" t="s">
        <v>3014</v>
      </c>
      <c r="CQ1182" t="s">
        <v>3079</v>
      </c>
      <c r="CR1182">
        <v>74</v>
      </c>
      <c r="CS1182">
        <v>210</v>
      </c>
      <c r="CT1182">
        <v>3</v>
      </c>
      <c r="CU1182" t="s">
        <v>3401</v>
      </c>
      <c r="CV1182" t="s">
        <v>2382</v>
      </c>
      <c r="CW1182">
        <v>1</v>
      </c>
      <c r="CX1182">
        <v>0</v>
      </c>
      <c r="CY1182">
        <v>0</v>
      </c>
      <c r="CZ1182" s="70"/>
      <c r="DA1182">
        <v>0</v>
      </c>
    </row>
    <row r="1183" spans="1:105" ht="12.75" customHeight="1" x14ac:dyDescent="0.2">
      <c r="A1183" s="44" t="s">
        <v>2372</v>
      </c>
      <c r="B1183" s="43" t="s">
        <v>968</v>
      </c>
      <c r="C1183" s="43" t="s">
        <v>968</v>
      </c>
      <c r="D1183" s="82" t="s">
        <v>968</v>
      </c>
      <c r="E1183" s="42" t="str">
        <f t="shared" si="964"/>
        <v xml:space="preserve">Rozsival, Michal </v>
      </c>
      <c r="F1183" s="42" t="s">
        <v>494</v>
      </c>
      <c r="G1183" s="45" t="s">
        <v>2374</v>
      </c>
      <c r="H1183" s="43">
        <v>80</v>
      </c>
      <c r="I1183" s="64">
        <v>13</v>
      </c>
      <c r="J1183" s="64">
        <v>25</v>
      </c>
      <c r="K1183" s="64">
        <v>38</v>
      </c>
      <c r="L1183" s="43">
        <v>0</v>
      </c>
      <c r="M1183">
        <v>80</v>
      </c>
      <c r="N1183">
        <v>127</v>
      </c>
      <c r="O1183" s="4">
        <f t="shared" si="965"/>
        <v>0.10236220472440945</v>
      </c>
      <c r="Q1183">
        <v>0</v>
      </c>
      <c r="R1183">
        <v>0</v>
      </c>
      <c r="S1183">
        <v>0</v>
      </c>
      <c r="T1183">
        <v>0</v>
      </c>
      <c r="U1183" s="4">
        <f t="shared" si="966"/>
        <v>0</v>
      </c>
      <c r="V1183">
        <v>0</v>
      </c>
      <c r="W1183">
        <v>6</v>
      </c>
      <c r="X1183">
        <v>12</v>
      </c>
      <c r="Y1183">
        <v>2</v>
      </c>
      <c r="Z1183">
        <v>0</v>
      </c>
      <c r="AA1183">
        <v>5</v>
      </c>
      <c r="AB1183">
        <v>13</v>
      </c>
      <c r="AC1183" s="9">
        <f t="shared" si="943"/>
        <v>5.9419014084507049</v>
      </c>
      <c r="AD1183" s="9">
        <f t="shared" si="944"/>
        <v>11.88380281690141</v>
      </c>
      <c r="AE1183" s="9">
        <f t="shared" si="945"/>
        <v>2.5180107714905229</v>
      </c>
      <c r="AF1183" s="9">
        <f t="shared" si="946"/>
        <v>0</v>
      </c>
      <c r="AG1183" s="9">
        <f t="shared" si="947"/>
        <v>4.2159503454737086</v>
      </c>
      <c r="AH1183" s="9">
        <f t="shared" si="948"/>
        <v>10.961470898231642</v>
      </c>
      <c r="AI1183" s="58">
        <f t="shared" si="949"/>
        <v>2.2344536831010653</v>
      </c>
      <c r="AJ1183" s="58">
        <f t="shared" si="950"/>
        <v>6.536091549295775</v>
      </c>
      <c r="AK1183" s="58">
        <f t="shared" si="951"/>
        <v>0.50360215429810451</v>
      </c>
      <c r="AL1183" s="58">
        <f t="shared" si="952"/>
        <v>2.1922941796463284</v>
      </c>
      <c r="AM1183" s="58">
        <f t="shared" si="953"/>
        <v>0.59419014084507049</v>
      </c>
      <c r="AN1183" s="58">
        <f t="shared" si="954"/>
        <v>6.7986290830244105</v>
      </c>
      <c r="AO1183" s="56">
        <v>1423.1666666666667</v>
      </c>
      <c r="AP1183" s="56">
        <v>302.93333333333334</v>
      </c>
      <c r="AQ1183" s="56">
        <v>238.28333333333333</v>
      </c>
      <c r="AR1183" s="57">
        <f>SUM(AO1183:AQ1183)</f>
        <v>1964.3833333333334</v>
      </c>
      <c r="AS1183">
        <v>129</v>
      </c>
      <c r="AT1183">
        <v>93</v>
      </c>
      <c r="AU1183">
        <v>64</v>
      </c>
      <c r="AV1183">
        <v>55</v>
      </c>
      <c r="AW1183">
        <v>58</v>
      </c>
      <c r="AX1183" s="9">
        <f t="shared" si="955"/>
        <v>3.9401678219627874</v>
      </c>
      <c r="AY1183" s="9">
        <f t="shared" si="956"/>
        <v>2.8405861042057303</v>
      </c>
      <c r="AZ1183" s="9">
        <f t="shared" si="957"/>
        <v>1.9548119426792121</v>
      </c>
      <c r="BA1183" s="9">
        <f t="shared" si="958"/>
        <v>1.6799165132399478</v>
      </c>
      <c r="BB1183" s="9">
        <f t="shared" si="959"/>
        <v>1.771548323053036</v>
      </c>
      <c r="BC1183" s="33">
        <f t="shared" si="960"/>
        <v>17.789583333333333</v>
      </c>
      <c r="BD1183" s="33">
        <f t="shared" si="961"/>
        <v>2.9785416666666666</v>
      </c>
      <c r="BE1183" s="33">
        <f t="shared" si="962"/>
        <v>3.7866666666666666</v>
      </c>
      <c r="BF1183" s="42">
        <f>BI1183-BG1183-BH1183</f>
        <v>53</v>
      </c>
      <c r="BG1183" s="43">
        <v>33</v>
      </c>
      <c r="BH1183" s="43">
        <v>2</v>
      </c>
      <c r="BI1183" s="43">
        <v>88</v>
      </c>
      <c r="BJ1183" s="42">
        <f>BM1183-BK1183-BL1183</f>
        <v>52</v>
      </c>
      <c r="BK1183" s="43">
        <v>3</v>
      </c>
      <c r="BL1183" s="43">
        <v>27</v>
      </c>
      <c r="BM1183" s="43">
        <v>82</v>
      </c>
      <c r="BN1183" s="34">
        <f t="shared" si="969"/>
        <v>68.807307603668463</v>
      </c>
      <c r="BO1183" s="34">
        <f t="shared" si="970"/>
        <v>70.054868045444422</v>
      </c>
      <c r="BP1183" s="33">
        <v>11.030284829604712</v>
      </c>
      <c r="BQ1183" s="33">
        <v>10.621257223297842</v>
      </c>
      <c r="BR1183" s="33">
        <v>1.7252400629455549</v>
      </c>
      <c r="BS1183" s="33">
        <v>3.1216676770010414</v>
      </c>
      <c r="BT1183" s="33">
        <v>-0.99553509719005351</v>
      </c>
      <c r="BU1183" s="9">
        <f t="shared" si="971"/>
        <v>25.502914695659101</v>
      </c>
      <c r="BV1183" s="34">
        <f t="shared" si="972"/>
        <v>25.965313656356038</v>
      </c>
      <c r="BW1183" s="33">
        <v>31.177697270055599</v>
      </c>
      <c r="BX1183" s="33">
        <v>4.5072060955208793</v>
      </c>
      <c r="BY1183" s="33">
        <v>10.135887161119102</v>
      </c>
      <c r="BZ1183" s="33">
        <v>-2.5163976186862214</v>
      </c>
      <c r="CA1183" s="9">
        <f t="shared" si="973"/>
        <v>43.304392908009362</v>
      </c>
      <c r="CB1183" s="34">
        <f t="shared" si="974"/>
        <v>44.089554389088377</v>
      </c>
      <c r="CC1183" s="47">
        <v>57.584209000000001</v>
      </c>
      <c r="CD1183">
        <v>3811362</v>
      </c>
      <c r="CE1183" s="68">
        <f t="shared" si="963"/>
        <v>3906646.0500000003</v>
      </c>
      <c r="CF1183" s="62">
        <v>42.6</v>
      </c>
      <c r="CG1183" s="62">
        <v>42.6</v>
      </c>
      <c r="CH1183" s="62">
        <v>-2.6</v>
      </c>
      <c r="CI1183" s="62">
        <v>4.7</v>
      </c>
      <c r="CJ1183" s="63">
        <f t="shared" si="967"/>
        <v>3.7515964240102164</v>
      </c>
      <c r="CK1183" s="62">
        <v>5.4</v>
      </c>
      <c r="CL1183" s="63">
        <f t="shared" si="968"/>
        <v>4.3103448275862064</v>
      </c>
      <c r="CM1183" s="62">
        <v>9.8000000000000007</v>
      </c>
      <c r="CN1183" t="s">
        <v>2014</v>
      </c>
      <c r="CO1183" t="s">
        <v>3014</v>
      </c>
      <c r="CQ1183" t="s">
        <v>3079</v>
      </c>
      <c r="CR1183">
        <v>74</v>
      </c>
      <c r="CS1183">
        <v>210</v>
      </c>
      <c r="CT1183">
        <v>3</v>
      </c>
      <c r="CU1183" t="s">
        <v>3401</v>
      </c>
      <c r="CZ1183" s="72">
        <v>2100000</v>
      </c>
      <c r="DA1183">
        <v>0</v>
      </c>
    </row>
    <row r="1184" spans="1:105" ht="12.75" customHeight="1" x14ac:dyDescent="0.2">
      <c r="A1184" s="38" t="s">
        <v>2452</v>
      </c>
      <c r="B1184" t="s">
        <v>968</v>
      </c>
      <c r="C1184" t="s">
        <v>968</v>
      </c>
      <c r="D1184" s="82" t="s">
        <v>968</v>
      </c>
      <c r="E1184" t="str">
        <f t="shared" si="964"/>
        <v xml:space="preserve">Dawes, Nigel </v>
      </c>
      <c r="F1184" t="s">
        <v>2592</v>
      </c>
      <c r="G1184" t="s">
        <v>1540</v>
      </c>
      <c r="H1184">
        <v>8</v>
      </c>
      <c r="I1184">
        <v>1</v>
      </c>
      <c r="J1184">
        <v>0</v>
      </c>
      <c r="K1184">
        <f>I1184+J1184</f>
        <v>1</v>
      </c>
      <c r="L1184">
        <v>-4</v>
      </c>
      <c r="M1184">
        <v>0</v>
      </c>
      <c r="N1184">
        <v>7</v>
      </c>
      <c r="O1184" s="4">
        <f t="shared" si="965"/>
        <v>0.14285714285714285</v>
      </c>
      <c r="P1184">
        <v>79</v>
      </c>
      <c r="Q1184">
        <v>0</v>
      </c>
      <c r="R1184">
        <v>0</v>
      </c>
      <c r="S1184">
        <v>0</v>
      </c>
      <c r="T1184">
        <v>1</v>
      </c>
      <c r="U1184" s="4">
        <f t="shared" si="966"/>
        <v>0</v>
      </c>
      <c r="V1184" s="40">
        <v>0.2</v>
      </c>
      <c r="W1184">
        <v>0</v>
      </c>
      <c r="X1184">
        <v>0</v>
      </c>
      <c r="Y1184">
        <v>0</v>
      </c>
      <c r="Z1184">
        <v>0</v>
      </c>
      <c r="AA1184">
        <f>I1184-W1184-Y1184</f>
        <v>1</v>
      </c>
      <c r="AB1184">
        <f>J1184-X1184-Z1184</f>
        <v>0</v>
      </c>
      <c r="AC1184" s="9">
        <f t="shared" si="943"/>
        <v>0</v>
      </c>
      <c r="AD1184" s="9">
        <f t="shared" si="944"/>
        <v>0</v>
      </c>
      <c r="AE1184" s="9">
        <f t="shared" si="945"/>
        <v>0</v>
      </c>
      <c r="AF1184" s="9">
        <f t="shared" si="946"/>
        <v>0</v>
      </c>
      <c r="AG1184" s="9">
        <f t="shared" si="947"/>
        <v>22.756005056890015</v>
      </c>
      <c r="AH1184" s="9">
        <f t="shared" si="948"/>
        <v>0</v>
      </c>
      <c r="AI1184" s="6">
        <f t="shared" si="949"/>
        <v>2.2756005056890012</v>
      </c>
      <c r="AJ1184" s="6">
        <f t="shared" si="950"/>
        <v>0</v>
      </c>
      <c r="AK1184" s="6">
        <f t="shared" si="951"/>
        <v>0</v>
      </c>
      <c r="AL1184" s="6">
        <f t="shared" si="952"/>
        <v>6.826801517067004</v>
      </c>
      <c r="AM1184" s="6">
        <f t="shared" si="953"/>
        <v>0</v>
      </c>
      <c r="AN1184" s="6">
        <f t="shared" si="954"/>
        <v>0</v>
      </c>
      <c r="AO1184" s="32">
        <v>52.733333333333334</v>
      </c>
      <c r="AP1184" s="32">
        <v>1.1666666666666667</v>
      </c>
      <c r="AQ1184" s="32">
        <v>0</v>
      </c>
      <c r="AR1184" s="32">
        <v>53.9</v>
      </c>
      <c r="AS1184" s="40">
        <v>3</v>
      </c>
      <c r="AT1184" s="40">
        <v>3</v>
      </c>
      <c r="AU1184" s="40">
        <v>4</v>
      </c>
      <c r="AV1184" s="40">
        <v>1</v>
      </c>
      <c r="AW1184" s="40">
        <v>2</v>
      </c>
      <c r="AX1184" s="9">
        <f t="shared" si="955"/>
        <v>3.339517625231911</v>
      </c>
      <c r="AY1184" s="9">
        <f t="shared" si="956"/>
        <v>3.339517625231911</v>
      </c>
      <c r="AZ1184" s="9">
        <f t="shared" si="957"/>
        <v>4.4526901669758816</v>
      </c>
      <c r="BA1184" s="9">
        <f t="shared" si="958"/>
        <v>1.1131725417439704</v>
      </c>
      <c r="BB1184" s="9">
        <f t="shared" si="959"/>
        <v>2.2263450834879408</v>
      </c>
      <c r="BC1184" s="9">
        <f t="shared" si="960"/>
        <v>6.5916666666666668</v>
      </c>
      <c r="BD1184" s="9">
        <f t="shared" si="961"/>
        <v>0</v>
      </c>
      <c r="BE1184" s="9">
        <f t="shared" si="962"/>
        <v>0.14583333333333334</v>
      </c>
      <c r="BF1184" s="3">
        <v>2</v>
      </c>
      <c r="BG1184" s="3">
        <v>0</v>
      </c>
      <c r="BH1184" s="3">
        <v>0</v>
      </c>
      <c r="BI1184" s="3">
        <v>2</v>
      </c>
      <c r="BJ1184" s="3">
        <v>6</v>
      </c>
      <c r="BK1184" s="3">
        <v>0</v>
      </c>
      <c r="BL1184" s="3">
        <v>0</v>
      </c>
      <c r="BM1184" s="3">
        <v>6</v>
      </c>
      <c r="BN1184" s="34">
        <f t="shared" si="969"/>
        <v>-5.4696937101517906E-2</v>
      </c>
      <c r="BO1184" s="34">
        <f t="shared" si="970"/>
        <v>-2.029570949963559</v>
      </c>
      <c r="BP1184" s="34">
        <v>0.70807879132670093</v>
      </c>
      <c r="BQ1184" s="34">
        <v>-5.4218913933381241E-2</v>
      </c>
      <c r="BR1184" s="34">
        <v>6.1521780945688843E-3</v>
      </c>
      <c r="BS1184" s="34">
        <v>0</v>
      </c>
      <c r="BT1184" s="34">
        <v>-0.53673677434263023</v>
      </c>
      <c r="BU1184" s="34">
        <f t="shared" si="971"/>
        <v>0.12327528114525843</v>
      </c>
      <c r="BV1184" s="34">
        <f t="shared" si="972"/>
        <v>4.5742219348889961</v>
      </c>
      <c r="BW1184" s="34">
        <v>-0.76808589980955333</v>
      </c>
      <c r="BX1184" s="34">
        <v>3.952755716375181E-3</v>
      </c>
      <c r="BY1184" s="34">
        <v>0</v>
      </c>
      <c r="BZ1184" s="34">
        <v>0.58616092584640178</v>
      </c>
      <c r="CA1184" s="34">
        <f t="shared" si="973"/>
        <v>-0.17797221824677634</v>
      </c>
      <c r="CB1184" s="34">
        <f t="shared" si="974"/>
        <v>-6.6037928848525551</v>
      </c>
      <c r="CE1184" s="68">
        <f t="shared" si="963"/>
        <v>165000</v>
      </c>
      <c r="CF1184" s="9">
        <v>2.2000000000000002</v>
      </c>
      <c r="CG1184" s="9">
        <v>2.1</v>
      </c>
      <c r="CH1184" s="9">
        <v>-4.2</v>
      </c>
      <c r="CI1184" s="9">
        <v>-0.6</v>
      </c>
      <c r="CJ1184" s="9">
        <f t="shared" si="967"/>
        <v>-21.791767554479417</v>
      </c>
      <c r="CK1184" s="9">
        <v>-0.5</v>
      </c>
      <c r="CL1184" s="9">
        <f t="shared" si="968"/>
        <v>-18.159806295399516</v>
      </c>
      <c r="CM1184" s="9">
        <v>-1.1000000000000001</v>
      </c>
      <c r="CN1184" t="s">
        <v>90</v>
      </c>
      <c r="CO1184" t="s">
        <v>3485</v>
      </c>
      <c r="CP1184" t="s">
        <v>3134</v>
      </c>
      <c r="CQ1184" t="s">
        <v>2400</v>
      </c>
      <c r="CR1184">
        <v>68</v>
      </c>
      <c r="CS1184">
        <v>190</v>
      </c>
      <c r="CU1184" t="s">
        <v>3402</v>
      </c>
      <c r="CV1184" t="s">
        <v>3090</v>
      </c>
      <c r="CW1184">
        <v>0</v>
      </c>
      <c r="CX1184">
        <v>0</v>
      </c>
      <c r="CY1184">
        <v>0</v>
      </c>
      <c r="CZ1184" s="70"/>
      <c r="DA1184">
        <v>0</v>
      </c>
    </row>
    <row r="1185" spans="1:105" ht="12.75" customHeight="1" x14ac:dyDescent="0.2">
      <c r="A1185" s="44" t="s">
        <v>2372</v>
      </c>
      <c r="B1185" s="43" t="s">
        <v>968</v>
      </c>
      <c r="C1185" s="43" t="s">
        <v>968</v>
      </c>
      <c r="D1185" s="82" t="s">
        <v>968</v>
      </c>
      <c r="E1185" s="42" t="str">
        <f t="shared" si="964"/>
        <v xml:space="preserve">Dawes, Nigel </v>
      </c>
      <c r="F1185" s="42" t="s">
        <v>2592</v>
      </c>
      <c r="G1185" s="45" t="s">
        <v>1540</v>
      </c>
      <c r="H1185" s="43">
        <v>61</v>
      </c>
      <c r="I1185" s="64">
        <v>14</v>
      </c>
      <c r="J1185" s="64">
        <v>15</v>
      </c>
      <c r="K1185" s="64">
        <v>29</v>
      </c>
      <c r="L1185" s="43">
        <v>11</v>
      </c>
      <c r="M1185">
        <v>10</v>
      </c>
      <c r="N1185">
        <v>121</v>
      </c>
      <c r="O1185" s="4">
        <f t="shared" si="965"/>
        <v>0.11570247933884298</v>
      </c>
      <c r="Q1185">
        <v>4</v>
      </c>
      <c r="R1185">
        <v>0</v>
      </c>
      <c r="S1185">
        <v>1</v>
      </c>
      <c r="T1185">
        <v>1</v>
      </c>
      <c r="U1185" s="4">
        <f t="shared" si="966"/>
        <v>0.5</v>
      </c>
      <c r="V1185">
        <v>0</v>
      </c>
      <c r="W1185">
        <v>3</v>
      </c>
      <c r="X1185">
        <v>1</v>
      </c>
      <c r="Y1185">
        <v>0</v>
      </c>
      <c r="Z1185">
        <v>0</v>
      </c>
      <c r="AA1185">
        <v>11</v>
      </c>
      <c r="AB1185">
        <v>14</v>
      </c>
      <c r="AC1185" s="9">
        <f t="shared" si="943"/>
        <v>11.056511056511056</v>
      </c>
      <c r="AD1185" s="9">
        <f t="shared" si="944"/>
        <v>3.6855036855036851</v>
      </c>
      <c r="AE1185" s="9">
        <f t="shared" si="945"/>
        <v>0</v>
      </c>
      <c r="AF1185" s="9">
        <f t="shared" si="946"/>
        <v>0</v>
      </c>
      <c r="AG1185" s="9">
        <f t="shared" si="947"/>
        <v>18.710134656272146</v>
      </c>
      <c r="AH1185" s="9">
        <f t="shared" si="948"/>
        <v>23.81289865343728</v>
      </c>
      <c r="AI1185" s="58">
        <f t="shared" si="949"/>
        <v>2.8915662650602409</v>
      </c>
      <c r="AJ1185" s="58">
        <f t="shared" si="950"/>
        <v>4.4226044226044223</v>
      </c>
      <c r="AK1185" s="58">
        <f t="shared" si="951"/>
        <v>0</v>
      </c>
      <c r="AL1185" s="58">
        <f t="shared" si="952"/>
        <v>1.9560595322466334</v>
      </c>
      <c r="AM1185" s="58">
        <f t="shared" si="953"/>
        <v>0</v>
      </c>
      <c r="AN1185" s="58">
        <f t="shared" si="954"/>
        <v>0</v>
      </c>
      <c r="AO1185" s="56">
        <v>705.5</v>
      </c>
      <c r="AP1185" s="56">
        <v>81.400000000000006</v>
      </c>
      <c r="AQ1185" s="56">
        <v>5.166666666666667</v>
      </c>
      <c r="AR1185" s="57">
        <f>SUM(AO1185:AQ1185)</f>
        <v>792.06666666666661</v>
      </c>
      <c r="AS1185">
        <v>26</v>
      </c>
      <c r="AT1185">
        <v>86</v>
      </c>
      <c r="AU1185">
        <v>44</v>
      </c>
      <c r="AV1185">
        <v>16</v>
      </c>
      <c r="AW1185">
        <v>22</v>
      </c>
      <c r="AX1185" s="9">
        <f t="shared" si="955"/>
        <v>1.9695311842437506</v>
      </c>
      <c r="AY1185" s="9">
        <f t="shared" si="956"/>
        <v>6.5146031478831752</v>
      </c>
      <c r="AZ1185" s="9">
        <f t="shared" si="957"/>
        <v>3.3330527733355777</v>
      </c>
      <c r="BA1185" s="9">
        <f t="shared" si="958"/>
        <v>1.2120191903038466</v>
      </c>
      <c r="BB1185" s="9">
        <f t="shared" si="959"/>
        <v>1.6665263866677889</v>
      </c>
      <c r="BC1185" s="33">
        <f t="shared" si="960"/>
        <v>11.565573770491802</v>
      </c>
      <c r="BD1185" s="33">
        <f t="shared" si="961"/>
        <v>8.4699453551912579E-2</v>
      </c>
      <c r="BE1185" s="33">
        <f t="shared" si="962"/>
        <v>1.3344262295081968</v>
      </c>
      <c r="BF1185" s="42">
        <f>BI1185-BG1185-BH1185</f>
        <v>34</v>
      </c>
      <c r="BG1185" s="43">
        <v>6</v>
      </c>
      <c r="BH1185" s="43">
        <v>0</v>
      </c>
      <c r="BI1185" s="43">
        <v>40</v>
      </c>
      <c r="BJ1185" s="42">
        <f>BM1185-BK1185-BL1185</f>
        <v>23</v>
      </c>
      <c r="BK1185" s="43">
        <v>0</v>
      </c>
      <c r="BL1185" s="43">
        <v>0</v>
      </c>
      <c r="BM1185" s="43">
        <v>23</v>
      </c>
      <c r="BN1185" s="34">
        <f t="shared" si="969"/>
        <v>49.63970057846231</v>
      </c>
      <c r="BO1185" s="34">
        <f t="shared" si="970"/>
        <v>125.34222854590266</v>
      </c>
      <c r="BP1185" s="33">
        <v>20.63128443678006</v>
      </c>
      <c r="BQ1185" s="33">
        <v>2.2025936013827145</v>
      </c>
      <c r="BR1185" s="33">
        <v>-1.9768884067534214</v>
      </c>
      <c r="BS1185" s="33">
        <v>-7.041824626189977E-2</v>
      </c>
      <c r="BT1185" s="33">
        <v>15.657394443525185</v>
      </c>
      <c r="BU1185" s="9">
        <f t="shared" si="971"/>
        <v>36.443965828672638</v>
      </c>
      <c r="BV1185" s="34">
        <f t="shared" si="972"/>
        <v>92.022470739851798</v>
      </c>
      <c r="BW1185" s="33">
        <v>7.0973400775860087</v>
      </c>
      <c r="BX1185" s="33">
        <v>0.31003609268357085</v>
      </c>
      <c r="BY1185" s="33">
        <v>0.56418393553657875</v>
      </c>
      <c r="BZ1185" s="33">
        <v>5.2241746439835168</v>
      </c>
      <c r="CA1185" s="9">
        <f t="shared" si="973"/>
        <v>13.195734749789676</v>
      </c>
      <c r="CB1185" s="34">
        <f t="shared" si="974"/>
        <v>33.319757806050866</v>
      </c>
      <c r="CC1185" s="47">
        <v>76.944869999999995</v>
      </c>
      <c r="CD1185">
        <v>3173927</v>
      </c>
      <c r="CE1185" s="68">
        <f t="shared" si="963"/>
        <v>4266590.3934426224</v>
      </c>
      <c r="CF1185" s="62">
        <v>18.399999999999999</v>
      </c>
      <c r="CG1185" s="62">
        <v>16.5</v>
      </c>
      <c r="CH1185" s="62">
        <v>9.6999999999999993</v>
      </c>
      <c r="CI1185" s="62">
        <v>2.7</v>
      </c>
      <c r="CJ1185" s="63">
        <f t="shared" si="967"/>
        <v>6.145908418377025</v>
      </c>
      <c r="CK1185" s="62">
        <v>3.3</v>
      </c>
      <c r="CL1185" s="63">
        <f t="shared" si="968"/>
        <v>7.51166584468303</v>
      </c>
      <c r="CM1185" s="62">
        <v>7.7</v>
      </c>
      <c r="CN1185" t="s">
        <v>615</v>
      </c>
      <c r="CO1185" t="s">
        <v>3485</v>
      </c>
      <c r="CP1185" t="s">
        <v>3134</v>
      </c>
      <c r="CQ1185" t="s">
        <v>2400</v>
      </c>
      <c r="CR1185">
        <v>69</v>
      </c>
      <c r="CS1185">
        <v>190</v>
      </c>
      <c r="CT1185">
        <v>10</v>
      </c>
      <c r="CU1185" t="s">
        <v>3402</v>
      </c>
      <c r="CV1185" t="s">
        <v>3090</v>
      </c>
      <c r="CZ1185" s="72">
        <v>496333.33333333331</v>
      </c>
      <c r="DA1185">
        <v>0</v>
      </c>
    </row>
    <row r="1186" spans="1:105" ht="12.75" customHeight="1" x14ac:dyDescent="0.2">
      <c r="A1186" s="38" t="s">
        <v>2452</v>
      </c>
      <c r="B1186" t="s">
        <v>530</v>
      </c>
      <c r="C1186" t="s">
        <v>530</v>
      </c>
      <c r="D1186" t="s">
        <v>968</v>
      </c>
      <c r="E1186" t="str">
        <f t="shared" si="964"/>
        <v xml:space="preserve">Zherdev, Nikolai </v>
      </c>
      <c r="F1186" t="s">
        <v>2366</v>
      </c>
      <c r="G1186" t="s">
        <v>1528</v>
      </c>
      <c r="H1186">
        <v>71</v>
      </c>
      <c r="I1186">
        <v>10</v>
      </c>
      <c r="J1186">
        <v>22</v>
      </c>
      <c r="K1186">
        <f>I1186+J1186</f>
        <v>32</v>
      </c>
      <c r="L1186">
        <v>-19</v>
      </c>
      <c r="M1186">
        <v>26</v>
      </c>
      <c r="N1186">
        <v>164</v>
      </c>
      <c r="O1186" s="4">
        <f t="shared" si="965"/>
        <v>6.097560975609756E-2</v>
      </c>
      <c r="P1186">
        <v>1461</v>
      </c>
      <c r="Q1186">
        <v>2</v>
      </c>
      <c r="R1186">
        <v>0</v>
      </c>
      <c r="S1186">
        <v>4</v>
      </c>
      <c r="T1186">
        <v>13</v>
      </c>
      <c r="U1186" s="4">
        <f t="shared" si="966"/>
        <v>0.23529411764705882</v>
      </c>
      <c r="V1186" s="40">
        <v>0.4</v>
      </c>
      <c r="W1186">
        <v>3</v>
      </c>
      <c r="X1186">
        <v>9</v>
      </c>
      <c r="Y1186">
        <v>0</v>
      </c>
      <c r="Z1186">
        <v>0</v>
      </c>
      <c r="AA1186">
        <f>I1186-W1186-Y1186</f>
        <v>7</v>
      </c>
      <c r="AB1186">
        <f>J1186-X1186-Z1186</f>
        <v>13</v>
      </c>
      <c r="AC1186" s="9">
        <f t="shared" si="943"/>
        <v>3.2383808095952022</v>
      </c>
      <c r="AD1186" s="9">
        <f t="shared" si="944"/>
        <v>9.7151424287856081</v>
      </c>
      <c r="AE1186" s="9">
        <f t="shared" si="945"/>
        <v>0</v>
      </c>
      <c r="AF1186" s="9">
        <f t="shared" si="946"/>
        <v>0</v>
      </c>
      <c r="AG1186" s="9">
        <f t="shared" si="947"/>
        <v>9.688581314878892</v>
      </c>
      <c r="AH1186" s="9">
        <f t="shared" si="948"/>
        <v>17.993079584775085</v>
      </c>
      <c r="AI1186" s="6">
        <f t="shared" si="949"/>
        <v>2.0069204152249132</v>
      </c>
      <c r="AJ1186" s="6">
        <f t="shared" si="950"/>
        <v>4.3178410794602691</v>
      </c>
      <c r="AK1186" s="6">
        <f t="shared" si="951"/>
        <v>0</v>
      </c>
      <c r="AL1186" s="6">
        <f t="shared" si="952"/>
        <v>3.1141868512110724</v>
      </c>
      <c r="AM1186" s="6">
        <f t="shared" si="953"/>
        <v>0.2158920539730135</v>
      </c>
      <c r="AN1186" s="6">
        <f t="shared" si="954"/>
        <v>0</v>
      </c>
      <c r="AO1186" s="32">
        <v>867</v>
      </c>
      <c r="AP1186" s="32">
        <v>277.91666666666669</v>
      </c>
      <c r="AQ1186" s="32">
        <v>6.7166666666666668</v>
      </c>
      <c r="AR1186" s="32">
        <v>1151.6333333333334</v>
      </c>
      <c r="AS1186" s="40">
        <v>20</v>
      </c>
      <c r="AT1186" s="40">
        <v>20</v>
      </c>
      <c r="AU1186" s="40">
        <v>54</v>
      </c>
      <c r="AV1186" s="40">
        <v>43</v>
      </c>
      <c r="AW1186" s="40">
        <v>37</v>
      </c>
      <c r="AX1186" s="9">
        <f t="shared" si="955"/>
        <v>1.0419983212249269</v>
      </c>
      <c r="AY1186" s="9">
        <f t="shared" si="956"/>
        <v>1.0419983212249269</v>
      </c>
      <c r="AZ1186" s="9">
        <f t="shared" si="957"/>
        <v>2.8133954673073021</v>
      </c>
      <c r="BA1186" s="9">
        <f t="shared" si="958"/>
        <v>2.2402963906335929</v>
      </c>
      <c r="BB1186" s="9">
        <f t="shared" si="959"/>
        <v>1.9276968942661146</v>
      </c>
      <c r="BC1186" s="9">
        <f t="shared" si="960"/>
        <v>12.211267605633802</v>
      </c>
      <c r="BD1186" s="9">
        <f t="shared" si="961"/>
        <v>9.4600938967136158E-2</v>
      </c>
      <c r="BE1186" s="9">
        <f t="shared" si="962"/>
        <v>3.9143192488262915</v>
      </c>
      <c r="BF1186" s="3">
        <v>29</v>
      </c>
      <c r="BG1186" s="3">
        <v>20</v>
      </c>
      <c r="BH1186" s="3">
        <v>0</v>
      </c>
      <c r="BI1186" s="3">
        <v>49</v>
      </c>
      <c r="BJ1186" s="3">
        <v>45</v>
      </c>
      <c r="BK1186" s="3">
        <v>1</v>
      </c>
      <c r="BL1186" s="3">
        <v>0</v>
      </c>
      <c r="BM1186" s="3">
        <v>46</v>
      </c>
      <c r="BN1186" s="34">
        <f t="shared" si="969"/>
        <v>23.155327079917726</v>
      </c>
      <c r="BO1186" s="34">
        <f t="shared" si="970"/>
        <v>40.21301990781393</v>
      </c>
      <c r="BP1186" s="34">
        <v>4.2455686937293935</v>
      </c>
      <c r="BQ1186" s="34">
        <v>1.5800836330451691</v>
      </c>
      <c r="BR1186" s="34">
        <v>5.3775578678798071E-2</v>
      </c>
      <c r="BS1186" s="34">
        <v>-7.0555999420112023E-2</v>
      </c>
      <c r="BT1186" s="34">
        <v>3.9803348397839278</v>
      </c>
      <c r="BU1186" s="34">
        <f t="shared" si="971"/>
        <v>9.789206745817177</v>
      </c>
      <c r="BV1186" s="34">
        <f t="shared" si="972"/>
        <v>17.000561658775379</v>
      </c>
      <c r="BW1186" s="34">
        <v>6.0002405982123816</v>
      </c>
      <c r="BX1186" s="34">
        <v>0.67743596748803958</v>
      </c>
      <c r="BY1186" s="34">
        <v>0.61657094114678568</v>
      </c>
      <c r="BZ1186" s="34">
        <v>6.0718728272533422</v>
      </c>
      <c r="CA1186" s="34">
        <f t="shared" si="973"/>
        <v>13.36612033410055</v>
      </c>
      <c r="CB1186" s="34">
        <f t="shared" si="974"/>
        <v>23.212458249038551</v>
      </c>
      <c r="CC1186" s="15">
        <v>35</v>
      </c>
      <c r="CD1186" s="7">
        <v>663282</v>
      </c>
      <c r="CE1186" s="68">
        <f t="shared" si="963"/>
        <v>766044</v>
      </c>
      <c r="CF1186" s="9">
        <v>26</v>
      </c>
      <c r="CG1186" s="9">
        <v>20</v>
      </c>
      <c r="CH1186" s="9">
        <v>-10.5</v>
      </c>
      <c r="CI1186" s="9">
        <v>-0.7</v>
      </c>
      <c r="CJ1186" s="9">
        <f t="shared" si="967"/>
        <v>-0.97474935016709985</v>
      </c>
      <c r="CK1186" s="9">
        <v>-0.2</v>
      </c>
      <c r="CL1186" s="9">
        <f t="shared" si="968"/>
        <v>-0.27849981433345716</v>
      </c>
      <c r="CM1186" s="9">
        <v>-1</v>
      </c>
      <c r="CN1186" t="s">
        <v>3026</v>
      </c>
      <c r="CO1186" t="s">
        <v>3422</v>
      </c>
      <c r="CQ1186" t="s">
        <v>3423</v>
      </c>
      <c r="CR1186">
        <v>74</v>
      </c>
      <c r="CS1186">
        <v>197</v>
      </c>
      <c r="CT1186">
        <v>13</v>
      </c>
      <c r="CU1186" t="s">
        <v>3401</v>
      </c>
      <c r="CV1186" t="s">
        <v>2382</v>
      </c>
      <c r="CW1186">
        <v>8</v>
      </c>
      <c r="CX1186">
        <v>2</v>
      </c>
      <c r="CY1186">
        <v>1</v>
      </c>
      <c r="CZ1186" s="70"/>
      <c r="DA1186">
        <v>0</v>
      </c>
    </row>
    <row r="1187" spans="1:105" ht="12.75" customHeight="1" x14ac:dyDescent="0.2">
      <c r="A1187" s="44" t="s">
        <v>2372</v>
      </c>
      <c r="B1187" s="43" t="s">
        <v>530</v>
      </c>
      <c r="C1187" s="43" t="s">
        <v>530</v>
      </c>
      <c r="D1187" s="42" t="s">
        <v>968</v>
      </c>
      <c r="E1187" s="42" t="str">
        <f t="shared" si="964"/>
        <v xml:space="preserve">Zherdev, Nikolai </v>
      </c>
      <c r="F1187" s="42" t="s">
        <v>2366</v>
      </c>
      <c r="G1187" s="45" t="s">
        <v>1528</v>
      </c>
      <c r="H1187" s="43">
        <v>82</v>
      </c>
      <c r="I1187" s="64">
        <v>26</v>
      </c>
      <c r="J1187" s="64">
        <v>35</v>
      </c>
      <c r="K1187" s="64">
        <v>61</v>
      </c>
      <c r="L1187" s="43">
        <v>-9</v>
      </c>
      <c r="M1187">
        <v>34</v>
      </c>
      <c r="N1187">
        <v>254</v>
      </c>
      <c r="O1187" s="4">
        <f t="shared" si="965"/>
        <v>0.10236220472440945</v>
      </c>
      <c r="Q1187">
        <v>3</v>
      </c>
      <c r="R1187">
        <v>0</v>
      </c>
      <c r="S1187">
        <v>12</v>
      </c>
      <c r="T1187">
        <v>17</v>
      </c>
      <c r="U1187" s="4">
        <f t="shared" si="966"/>
        <v>0.41379310344827586</v>
      </c>
      <c r="V1187">
        <v>0.6</v>
      </c>
      <c r="W1187">
        <v>7</v>
      </c>
      <c r="X1187">
        <v>15</v>
      </c>
      <c r="Y1187">
        <v>0</v>
      </c>
      <c r="Z1187">
        <v>1</v>
      </c>
      <c r="AA1187">
        <v>19</v>
      </c>
      <c r="AB1187">
        <v>19</v>
      </c>
      <c r="AC1187" s="9">
        <f t="shared" si="943"/>
        <v>6.7585688998551747</v>
      </c>
      <c r="AD1187" s="9">
        <f t="shared" si="944"/>
        <v>14.482647642546802</v>
      </c>
      <c r="AE1187" s="9">
        <f t="shared" si="945"/>
        <v>0</v>
      </c>
      <c r="AF1187" s="9">
        <f t="shared" si="946"/>
        <v>14.778325123152708</v>
      </c>
      <c r="AG1187" s="9">
        <f t="shared" si="947"/>
        <v>18.129050212698285</v>
      </c>
      <c r="AH1187" s="9">
        <f t="shared" si="948"/>
        <v>18.129050212698285</v>
      </c>
      <c r="AI1187" s="58">
        <f t="shared" si="949"/>
        <v>2.1468612093984811</v>
      </c>
      <c r="AJ1187" s="58">
        <f t="shared" si="950"/>
        <v>5.9861610255860116</v>
      </c>
      <c r="AK1187" s="58">
        <f t="shared" si="951"/>
        <v>2.9556650246305418</v>
      </c>
      <c r="AL1187" s="58">
        <f t="shared" si="952"/>
        <v>2.5285254244026558</v>
      </c>
      <c r="AM1187" s="58">
        <f t="shared" si="953"/>
        <v>0.3862039371345814</v>
      </c>
      <c r="AN1187" s="58">
        <f t="shared" si="954"/>
        <v>5.9113300492610836</v>
      </c>
      <c r="AO1187" s="56">
        <v>1257.6500000000001</v>
      </c>
      <c r="AP1187" s="56">
        <v>310.71666666666664</v>
      </c>
      <c r="AQ1187" s="56">
        <v>20.3</v>
      </c>
      <c r="AR1187" s="57">
        <f>SUM(AO1187:AQ1187)</f>
        <v>1588.6666666666667</v>
      </c>
      <c r="AS1187">
        <v>18</v>
      </c>
      <c r="AT1187">
        <v>37</v>
      </c>
      <c r="AU1187">
        <v>87</v>
      </c>
      <c r="AV1187">
        <v>60</v>
      </c>
      <c r="AW1187">
        <v>48</v>
      </c>
      <c r="AX1187" s="9">
        <f t="shared" si="955"/>
        <v>0.67981535879143939</v>
      </c>
      <c r="AY1187" s="9">
        <f t="shared" si="956"/>
        <v>1.3973982375157363</v>
      </c>
      <c r="AZ1187" s="9">
        <f t="shared" si="957"/>
        <v>3.2857742341586236</v>
      </c>
      <c r="BA1187" s="9">
        <f t="shared" si="958"/>
        <v>2.2660511959714644</v>
      </c>
      <c r="BB1187" s="9">
        <f t="shared" si="959"/>
        <v>1.8128409567771715</v>
      </c>
      <c r="BC1187" s="33">
        <f t="shared" si="960"/>
        <v>15.33719512195122</v>
      </c>
      <c r="BD1187" s="33">
        <f t="shared" si="961"/>
        <v>0.2475609756097561</v>
      </c>
      <c r="BE1187" s="33">
        <f t="shared" si="962"/>
        <v>3.7892276422764226</v>
      </c>
      <c r="BF1187" s="42">
        <f>BI1187-BG1187-BH1187</f>
        <v>45</v>
      </c>
      <c r="BG1187" s="43">
        <v>31</v>
      </c>
      <c r="BH1187" s="43">
        <v>1</v>
      </c>
      <c r="BI1187" s="43">
        <v>77</v>
      </c>
      <c r="BJ1187" s="42">
        <f>BM1187-BK1187-BL1187</f>
        <v>53</v>
      </c>
      <c r="BK1187" s="43">
        <v>2</v>
      </c>
      <c r="BL1187" s="43">
        <v>2</v>
      </c>
      <c r="BM1187" s="43">
        <v>57</v>
      </c>
      <c r="BN1187" s="34">
        <f t="shared" si="969"/>
        <v>85.633616025205939</v>
      </c>
      <c r="BO1187" s="34">
        <f t="shared" si="970"/>
        <v>107.80564333848838</v>
      </c>
      <c r="BP1187" s="33">
        <v>31.896529342539882</v>
      </c>
      <c r="BQ1187" s="33">
        <v>13.32177668880867</v>
      </c>
      <c r="BR1187" s="33">
        <v>3.436109473419096</v>
      </c>
      <c r="BS1187" s="33">
        <v>0.50563246461671663</v>
      </c>
      <c r="BT1187" s="33">
        <v>14.640444836906241</v>
      </c>
      <c r="BU1187" s="9">
        <f t="shared" si="971"/>
        <v>63.800492806290606</v>
      </c>
      <c r="BV1187" s="34">
        <f t="shared" si="972"/>
        <v>80.319546126257578</v>
      </c>
      <c r="BW1187" s="33">
        <v>12.038899713513139</v>
      </c>
      <c r="BX1187" s="33">
        <v>0.32465415351087806</v>
      </c>
      <c r="BY1187" s="33">
        <v>1.2614098508602838</v>
      </c>
      <c r="BZ1187" s="33">
        <v>8.2081595010310284</v>
      </c>
      <c r="CA1187" s="9">
        <f t="shared" si="973"/>
        <v>21.833123218915329</v>
      </c>
      <c r="CB1187" s="34">
        <f t="shared" si="974"/>
        <v>27.486097212230796</v>
      </c>
      <c r="CC1187" s="47">
        <v>48.848896000000003</v>
      </c>
      <c r="CD1187">
        <v>3255958</v>
      </c>
      <c r="CE1187" s="68">
        <f t="shared" si="963"/>
        <v>3255958</v>
      </c>
      <c r="CF1187" s="62">
        <v>36.9</v>
      </c>
      <c r="CG1187" s="62">
        <v>28.5</v>
      </c>
      <c r="CH1187" s="62">
        <v>-2.9</v>
      </c>
      <c r="CI1187" s="62">
        <v>6.9</v>
      </c>
      <c r="CJ1187" s="63">
        <f t="shared" si="967"/>
        <v>7.1886856339153162</v>
      </c>
      <c r="CK1187" s="62">
        <v>1.7</v>
      </c>
      <c r="CL1187" s="63">
        <f t="shared" si="968"/>
        <v>1.7711254460371066</v>
      </c>
      <c r="CM1187" s="62">
        <v>10.6</v>
      </c>
      <c r="CN1187" t="s">
        <v>623</v>
      </c>
      <c r="CO1187" t="s">
        <v>3422</v>
      </c>
      <c r="CQ1187" t="s">
        <v>3423</v>
      </c>
      <c r="CR1187">
        <v>74</v>
      </c>
      <c r="CS1187">
        <v>200</v>
      </c>
      <c r="CT1187">
        <v>13</v>
      </c>
      <c r="CU1187" t="s">
        <v>3401</v>
      </c>
      <c r="CZ1187" s="72">
        <v>2500000</v>
      </c>
      <c r="DA1187">
        <v>0</v>
      </c>
    </row>
    <row r="1188" spans="1:105" ht="12.75" customHeight="1" x14ac:dyDescent="0.2">
      <c r="A1188" s="38" t="s">
        <v>2452</v>
      </c>
      <c r="B1188" t="s">
        <v>973</v>
      </c>
      <c r="C1188" t="s">
        <v>973</v>
      </c>
      <c r="D1188" s="82" t="s">
        <v>968</v>
      </c>
      <c r="E1188" t="str">
        <f t="shared" si="964"/>
        <v xml:space="preserve">Rissmiller, Patrick </v>
      </c>
      <c r="F1188" t="s">
        <v>1425</v>
      </c>
      <c r="G1188" t="s">
        <v>1537</v>
      </c>
      <c r="H1188">
        <v>79</v>
      </c>
      <c r="I1188">
        <v>7</v>
      </c>
      <c r="J1188">
        <v>15</v>
      </c>
      <c r="K1188">
        <f>I1188+J1188</f>
        <v>22</v>
      </c>
      <c r="L1188">
        <v>1</v>
      </c>
      <c r="M1188">
        <v>22</v>
      </c>
      <c r="N1188">
        <v>100</v>
      </c>
      <c r="O1188" s="4">
        <f t="shared" si="965"/>
        <v>7.0000000000000007E-2</v>
      </c>
      <c r="P1188">
        <v>1358</v>
      </c>
      <c r="Q1188">
        <v>0</v>
      </c>
      <c r="R1188">
        <v>0</v>
      </c>
      <c r="S1188">
        <v>9</v>
      </c>
      <c r="T1188">
        <v>16</v>
      </c>
      <c r="U1188" s="4">
        <f t="shared" si="966"/>
        <v>0.36</v>
      </c>
      <c r="V1188" s="40">
        <v>0.5</v>
      </c>
      <c r="W1188">
        <v>1</v>
      </c>
      <c r="X1188">
        <v>2</v>
      </c>
      <c r="Y1188">
        <v>0</v>
      </c>
      <c r="Z1188">
        <v>1</v>
      </c>
      <c r="AA1188">
        <f>I1188-W1188-Y1188</f>
        <v>6</v>
      </c>
      <c r="AB1188">
        <f>J1188-X1188-Z1188</f>
        <v>12</v>
      </c>
      <c r="AC1188" s="9">
        <f t="shared" si="943"/>
        <v>13.473053892215569</v>
      </c>
      <c r="AD1188" s="9">
        <f t="shared" si="944"/>
        <v>26.946107784431138</v>
      </c>
      <c r="AE1188" s="9">
        <f t="shared" si="945"/>
        <v>0</v>
      </c>
      <c r="AF1188" s="9">
        <f t="shared" si="946"/>
        <v>1.680672268907563</v>
      </c>
      <c r="AG1188" s="9">
        <f t="shared" si="947"/>
        <v>9.4695309074967113</v>
      </c>
      <c r="AH1188" s="9">
        <f t="shared" si="948"/>
        <v>18.939061814993423</v>
      </c>
      <c r="AI1188" s="6">
        <f t="shared" si="949"/>
        <v>1.9728189390618152</v>
      </c>
      <c r="AJ1188" s="6">
        <f t="shared" si="950"/>
        <v>8.0838323353293422</v>
      </c>
      <c r="AK1188" s="6">
        <f t="shared" si="951"/>
        <v>0.33613445378151263</v>
      </c>
      <c r="AL1188" s="6">
        <f t="shared" si="952"/>
        <v>2.13064445418676</v>
      </c>
      <c r="AM1188" s="6">
        <f t="shared" si="953"/>
        <v>0</v>
      </c>
      <c r="AN1188" s="6">
        <f t="shared" si="954"/>
        <v>5.0420168067226898</v>
      </c>
      <c r="AO1188" s="32">
        <v>760.33333333333337</v>
      </c>
      <c r="AP1188" s="32">
        <v>22.266666666666666</v>
      </c>
      <c r="AQ1188" s="32">
        <v>178.5</v>
      </c>
      <c r="AR1188" s="32">
        <v>961.1</v>
      </c>
      <c r="AS1188" s="40">
        <v>32</v>
      </c>
      <c r="AT1188" s="40">
        <v>124</v>
      </c>
      <c r="AU1188" s="40">
        <v>47</v>
      </c>
      <c r="AV1188" s="40">
        <v>38</v>
      </c>
      <c r="AW1188" s="40">
        <v>28</v>
      </c>
      <c r="AX1188" s="9">
        <f t="shared" si="955"/>
        <v>1.9977109561960253</v>
      </c>
      <c r="AY1188" s="9">
        <f t="shared" si="956"/>
        <v>7.7411299552595985</v>
      </c>
      <c r="AZ1188" s="9">
        <f t="shared" si="957"/>
        <v>2.9341379669129122</v>
      </c>
      <c r="BA1188" s="9">
        <f t="shared" si="958"/>
        <v>2.3722817604827804</v>
      </c>
      <c r="BB1188" s="9">
        <f t="shared" si="959"/>
        <v>1.7479970866715222</v>
      </c>
      <c r="BC1188" s="9">
        <f t="shared" si="960"/>
        <v>9.6244725738396628</v>
      </c>
      <c r="BD1188" s="9">
        <f t="shared" si="961"/>
        <v>2.259493670886076</v>
      </c>
      <c r="BE1188" s="9">
        <f t="shared" si="962"/>
        <v>0.28185654008438815</v>
      </c>
      <c r="BF1188" s="3">
        <v>25</v>
      </c>
      <c r="BG1188" s="3">
        <v>3</v>
      </c>
      <c r="BH1188" s="3">
        <v>1</v>
      </c>
      <c r="BI1188" s="3">
        <v>29</v>
      </c>
      <c r="BJ1188" s="3">
        <v>27</v>
      </c>
      <c r="BK1188" s="3">
        <v>0</v>
      </c>
      <c r="BL1188" s="3">
        <v>15</v>
      </c>
      <c r="BM1188" s="3">
        <v>42</v>
      </c>
      <c r="BN1188" s="34">
        <f t="shared" si="969"/>
        <v>28.980935243412908</v>
      </c>
      <c r="BO1188" s="34">
        <f t="shared" si="970"/>
        <v>60.307845683930722</v>
      </c>
      <c r="BP1188" s="34">
        <v>4.0807871405106164</v>
      </c>
      <c r="BQ1188" s="34">
        <v>2.081734285514671</v>
      </c>
      <c r="BR1188" s="34">
        <v>0.17773389698511571</v>
      </c>
      <c r="BS1188" s="34">
        <v>-1.6435929884189571</v>
      </c>
      <c r="BT1188" s="34">
        <v>0</v>
      </c>
      <c r="BU1188" s="34">
        <f t="shared" si="971"/>
        <v>4.696662334591446</v>
      </c>
      <c r="BV1188" s="34">
        <f t="shared" si="972"/>
        <v>9.7735143785068068</v>
      </c>
      <c r="BW1188" s="34">
        <v>8.4985519524764364</v>
      </c>
      <c r="BX1188" s="34">
        <v>7.3861397912337604E-2</v>
      </c>
      <c r="BY1188" s="34">
        <v>10.649040890538776</v>
      </c>
      <c r="BZ1188" s="34">
        <v>5.0628186678939162</v>
      </c>
      <c r="CA1188" s="34">
        <f t="shared" si="973"/>
        <v>24.284272908821464</v>
      </c>
      <c r="CB1188" s="34">
        <f t="shared" si="974"/>
        <v>50.534331305423919</v>
      </c>
      <c r="CC1188" s="15">
        <v>67</v>
      </c>
      <c r="CD1188" s="7">
        <v>1022084</v>
      </c>
      <c r="CE1188" s="68">
        <f t="shared" si="963"/>
        <v>1060897.3164556962</v>
      </c>
      <c r="CF1188" s="9">
        <v>17.5</v>
      </c>
      <c r="CG1188" s="9">
        <v>21.7</v>
      </c>
      <c r="CH1188" s="9">
        <v>-3.5</v>
      </c>
      <c r="CI1188" s="9">
        <v>-0.7</v>
      </c>
      <c r="CJ1188" s="9">
        <f t="shared" si="967"/>
        <v>-1.2049575395914618</v>
      </c>
      <c r="CK1188" s="9">
        <v>2.1</v>
      </c>
      <c r="CL1188" s="9">
        <f t="shared" si="968"/>
        <v>3.6148726187743856</v>
      </c>
      <c r="CM1188" s="9">
        <v>1.5</v>
      </c>
      <c r="CN1188" t="s">
        <v>3600</v>
      </c>
      <c r="CO1188" t="s">
        <v>3601</v>
      </c>
      <c r="CP1188" t="s">
        <v>2441</v>
      </c>
      <c r="CQ1188" t="s">
        <v>2414</v>
      </c>
      <c r="CR1188">
        <v>76</v>
      </c>
      <c r="CS1188">
        <v>215</v>
      </c>
      <c r="CT1188">
        <v>34</v>
      </c>
      <c r="CU1188" t="s">
        <v>3402</v>
      </c>
      <c r="CV1188" t="s">
        <v>2382</v>
      </c>
      <c r="CW1188">
        <v>0</v>
      </c>
      <c r="CX1188">
        <v>0</v>
      </c>
      <c r="CY1188">
        <v>0</v>
      </c>
      <c r="CZ1188" s="70"/>
      <c r="DA1188">
        <v>0</v>
      </c>
    </row>
    <row r="1189" spans="1:105" ht="12.75" customHeight="1" x14ac:dyDescent="0.2">
      <c r="A1189" s="44" t="s">
        <v>2372</v>
      </c>
      <c r="B1189" s="43" t="s">
        <v>973</v>
      </c>
      <c r="C1189" s="43" t="s">
        <v>973</v>
      </c>
      <c r="D1189" s="42" t="s">
        <v>968</v>
      </c>
      <c r="E1189" s="42" t="str">
        <f t="shared" si="964"/>
        <v xml:space="preserve">Rissmiller, Patrick </v>
      </c>
      <c r="F1189" s="42" t="s">
        <v>1425</v>
      </c>
      <c r="G1189" s="45" t="s">
        <v>1540</v>
      </c>
      <c r="H1189" s="43">
        <v>79</v>
      </c>
      <c r="I1189" s="64">
        <v>8</v>
      </c>
      <c r="J1189" s="64">
        <v>9</v>
      </c>
      <c r="K1189" s="64">
        <v>17</v>
      </c>
      <c r="L1189" s="43">
        <v>-8</v>
      </c>
      <c r="M1189">
        <v>30</v>
      </c>
      <c r="N1189">
        <v>119</v>
      </c>
      <c r="O1189" s="4">
        <f t="shared" si="965"/>
        <v>6.7226890756302518E-2</v>
      </c>
      <c r="Q1189">
        <v>2</v>
      </c>
      <c r="R1189">
        <v>0</v>
      </c>
      <c r="S1189">
        <v>109</v>
      </c>
      <c r="T1189">
        <v>105</v>
      </c>
      <c r="U1189" s="4">
        <f t="shared" si="966"/>
        <v>0.50934579439252337</v>
      </c>
      <c r="V1189">
        <v>5.2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9</v>
      </c>
      <c r="AC1189" s="9">
        <f t="shared" si="943"/>
        <v>0</v>
      </c>
      <c r="AD1189" s="9">
        <f t="shared" si="944"/>
        <v>0</v>
      </c>
      <c r="AE1189" s="9">
        <f t="shared" si="945"/>
        <v>0</v>
      </c>
      <c r="AF1189" s="9">
        <f t="shared" si="946"/>
        <v>0</v>
      </c>
      <c r="AG1189" s="9">
        <f t="shared" si="947"/>
        <v>11.248022808490695</v>
      </c>
      <c r="AH1189" s="9">
        <f t="shared" si="948"/>
        <v>12.654025659552032</v>
      </c>
      <c r="AI1189" s="58">
        <f t="shared" si="949"/>
        <v>1.5466031361674706</v>
      </c>
      <c r="AJ1189" s="58">
        <f t="shared" si="950"/>
        <v>2.1569802276812462</v>
      </c>
      <c r="AK1189" s="58">
        <f t="shared" si="951"/>
        <v>0.37910699241786011</v>
      </c>
      <c r="AL1189" s="58">
        <f t="shared" si="952"/>
        <v>2.1793044191450721</v>
      </c>
      <c r="AM1189" s="58">
        <f t="shared" si="953"/>
        <v>0</v>
      </c>
      <c r="AN1189" s="58">
        <f t="shared" si="954"/>
        <v>3.791069924178601</v>
      </c>
      <c r="AO1189" s="56">
        <v>853.48333333333335</v>
      </c>
      <c r="AP1189" s="56">
        <v>27.816666666666666</v>
      </c>
      <c r="AQ1189" s="56">
        <v>158.26666666666668</v>
      </c>
      <c r="AR1189" s="57">
        <f>SUM(AO1189:AQ1189)</f>
        <v>1039.5666666666668</v>
      </c>
      <c r="AS1189">
        <v>35</v>
      </c>
      <c r="AT1189">
        <v>111</v>
      </c>
      <c r="AU1189">
        <v>51</v>
      </c>
      <c r="AV1189">
        <v>24</v>
      </c>
      <c r="AW1189">
        <v>22</v>
      </c>
      <c r="AX1189" s="9">
        <f t="shared" si="955"/>
        <v>2.0200724660916407</v>
      </c>
      <c r="AY1189" s="9">
        <f t="shared" si="956"/>
        <v>6.406515535319202</v>
      </c>
      <c r="AZ1189" s="9">
        <f t="shared" si="957"/>
        <v>2.9435341648763904</v>
      </c>
      <c r="BA1189" s="9">
        <f t="shared" si="958"/>
        <v>1.385192548177125</v>
      </c>
      <c r="BB1189" s="9">
        <f t="shared" si="959"/>
        <v>1.2697598358290312</v>
      </c>
      <c r="BC1189" s="33">
        <f t="shared" si="960"/>
        <v>10.803586497890295</v>
      </c>
      <c r="BD1189" s="33">
        <f t="shared" si="961"/>
        <v>2.0033755274261607</v>
      </c>
      <c r="BE1189" s="33">
        <f t="shared" si="962"/>
        <v>0.35210970464135022</v>
      </c>
      <c r="BF1189" s="42">
        <f>BI1189-BG1189-BH1189</f>
        <v>22</v>
      </c>
      <c r="BG1189" s="43">
        <v>1</v>
      </c>
      <c r="BH1189" s="43">
        <v>1</v>
      </c>
      <c r="BI1189" s="43">
        <v>24</v>
      </c>
      <c r="BJ1189" s="42">
        <f>BM1189-BK1189-BL1189</f>
        <v>31</v>
      </c>
      <c r="BK1189" s="43">
        <v>0</v>
      </c>
      <c r="BL1189" s="43">
        <v>10</v>
      </c>
      <c r="BM1189" s="43">
        <v>41</v>
      </c>
      <c r="BN1189" s="34">
        <f t="shared" si="969"/>
        <v>31.240123408943035</v>
      </c>
      <c r="BO1189" s="34">
        <f t="shared" si="970"/>
        <v>60.102202986391184</v>
      </c>
      <c r="BP1189" s="33">
        <v>5.0898875699882442</v>
      </c>
      <c r="BQ1189" s="33">
        <v>-1.5580852355128616</v>
      </c>
      <c r="BR1189" s="33">
        <v>4.672736376442745</v>
      </c>
      <c r="BS1189" s="33">
        <v>-2.5285894895511589</v>
      </c>
      <c r="BT1189" s="33">
        <v>-0.94666549321735516</v>
      </c>
      <c r="BU1189" s="9">
        <f t="shared" si="971"/>
        <v>4.7292837281496132</v>
      </c>
      <c r="BV1189" s="34">
        <f t="shared" si="972"/>
        <v>9.0985674700669108</v>
      </c>
      <c r="BW1189" s="33">
        <v>10.086507121220132</v>
      </c>
      <c r="BX1189" s="33">
        <v>0.1278577194377592</v>
      </c>
      <c r="BY1189" s="33">
        <v>14.024168960977207</v>
      </c>
      <c r="BZ1189" s="33">
        <v>2.2723058791583211</v>
      </c>
      <c r="CA1189" s="9">
        <f t="shared" si="973"/>
        <v>26.510839680793421</v>
      </c>
      <c r="CB1189" s="34">
        <f t="shared" si="974"/>
        <v>51.003635516324266</v>
      </c>
      <c r="CC1189" s="47">
        <v>56.728198999999996</v>
      </c>
      <c r="CD1189">
        <v>1212174</v>
      </c>
      <c r="CE1189" s="68">
        <f t="shared" si="963"/>
        <v>1258205.9240506329</v>
      </c>
      <c r="CF1189" s="62">
        <v>18</v>
      </c>
      <c r="CG1189" s="62">
        <v>21.4</v>
      </c>
      <c r="CH1189" s="62">
        <v>-9.6999999999999993</v>
      </c>
      <c r="CI1189" s="62">
        <v>-1.6</v>
      </c>
      <c r="CJ1189" s="63">
        <f t="shared" si="967"/>
        <v>-2.6108595439154736</v>
      </c>
      <c r="CK1189" s="62">
        <v>1.4</v>
      </c>
      <c r="CL1189" s="63">
        <f t="shared" si="968"/>
        <v>2.2845021009260389</v>
      </c>
      <c r="CM1189" s="62">
        <v>-0.5</v>
      </c>
      <c r="CN1189" t="s">
        <v>645</v>
      </c>
      <c r="CO1189" t="s">
        <v>3601</v>
      </c>
      <c r="CP1189" t="s">
        <v>2441</v>
      </c>
      <c r="CQ1189" t="s">
        <v>2414</v>
      </c>
      <c r="CR1189">
        <v>76</v>
      </c>
      <c r="CS1189">
        <v>220</v>
      </c>
      <c r="CT1189">
        <v>34</v>
      </c>
      <c r="CU1189" t="s">
        <v>3402</v>
      </c>
      <c r="CZ1189" s="72">
        <v>557500</v>
      </c>
      <c r="DA1189">
        <v>0</v>
      </c>
    </row>
    <row r="1190" spans="1:105" ht="12.75" customHeight="1" x14ac:dyDescent="0.2">
      <c r="A1190" s="75" t="s">
        <v>2452</v>
      </c>
      <c r="B1190" s="19" t="s">
        <v>952</v>
      </c>
      <c r="C1190" s="19" t="s">
        <v>968</v>
      </c>
      <c r="D1190" s="19" t="s">
        <v>968</v>
      </c>
      <c r="E1190" s="19" t="str">
        <f t="shared" si="964"/>
        <v xml:space="preserve">Mara, Paul </v>
      </c>
      <c r="F1190" s="19" t="s">
        <v>2897</v>
      </c>
      <c r="G1190" s="19" t="s">
        <v>1524</v>
      </c>
      <c r="H1190" s="19">
        <v>59</v>
      </c>
      <c r="I1190" s="19">
        <v>3</v>
      </c>
      <c r="J1190" s="19">
        <v>15</v>
      </c>
      <c r="K1190" s="19">
        <f>I1190+J1190</f>
        <v>18</v>
      </c>
      <c r="L1190" s="19">
        <v>-22</v>
      </c>
      <c r="M1190" s="19">
        <v>95</v>
      </c>
      <c r="N1190" s="19">
        <v>60</v>
      </c>
      <c r="O1190" s="20">
        <f t="shared" si="965"/>
        <v>0.05</v>
      </c>
      <c r="P1190" s="19">
        <v>1642</v>
      </c>
      <c r="Q1190" s="19">
        <v>0</v>
      </c>
      <c r="R1190" s="19">
        <v>0</v>
      </c>
      <c r="S1190" s="19">
        <v>0</v>
      </c>
      <c r="T1190" s="19">
        <v>0</v>
      </c>
      <c r="U1190" s="20">
        <f t="shared" si="966"/>
        <v>0</v>
      </c>
      <c r="V1190" s="19"/>
      <c r="W1190" s="19">
        <v>0</v>
      </c>
      <c r="X1190" s="19">
        <v>11</v>
      </c>
      <c r="Y1190" s="19">
        <v>0</v>
      </c>
      <c r="Z1190" s="19">
        <v>0</v>
      </c>
      <c r="AA1190" s="19">
        <f>I1190-W1190-Y1190</f>
        <v>3</v>
      </c>
      <c r="AB1190" s="19">
        <f>J1190-X1190-Z1190</f>
        <v>4</v>
      </c>
      <c r="AC1190" s="24">
        <f t="shared" si="943"/>
        <v>0</v>
      </c>
      <c r="AD1190" s="24">
        <f t="shared" si="944"/>
        <v>20.336894001643383</v>
      </c>
      <c r="AE1190" s="24">
        <f t="shared" si="945"/>
        <v>0</v>
      </c>
      <c r="AF1190" s="24">
        <f t="shared" si="946"/>
        <v>0</v>
      </c>
      <c r="AG1190" s="24">
        <f t="shared" si="947"/>
        <v>3.8383622987525321</v>
      </c>
      <c r="AH1190" s="24">
        <f t="shared" si="948"/>
        <v>5.1178163983367098</v>
      </c>
      <c r="AI1190" s="21">
        <f t="shared" si="949"/>
        <v>1.9831538543554752</v>
      </c>
      <c r="AJ1190" s="21">
        <f t="shared" si="950"/>
        <v>5.1766639276910436</v>
      </c>
      <c r="AK1190" s="21">
        <f t="shared" si="951"/>
        <v>0.62970089207626379</v>
      </c>
      <c r="AL1190" s="21">
        <f t="shared" si="952"/>
        <v>2.942744429043608</v>
      </c>
      <c r="AM1190" s="21">
        <f t="shared" si="953"/>
        <v>2.218570254724733</v>
      </c>
      <c r="AN1190" s="21">
        <f t="shared" si="954"/>
        <v>5.6673080286863735</v>
      </c>
      <c r="AO1190" s="36">
        <v>937.9</v>
      </c>
      <c r="AP1190" s="36">
        <v>162.26666666666668</v>
      </c>
      <c r="AQ1190" s="36">
        <v>190.56666666666666</v>
      </c>
      <c r="AR1190" s="36">
        <v>1290.7333333333333</v>
      </c>
      <c r="AS1190" s="19"/>
      <c r="AT1190" s="19"/>
      <c r="AU1190" s="19"/>
      <c r="AV1190" s="19"/>
      <c r="AW1190" s="19"/>
      <c r="AX1190" s="24">
        <f t="shared" si="955"/>
        <v>0</v>
      </c>
      <c r="AY1190" s="24">
        <f t="shared" si="956"/>
        <v>0</v>
      </c>
      <c r="AZ1190" s="24">
        <f t="shared" si="957"/>
        <v>0</v>
      </c>
      <c r="BA1190" s="24">
        <f t="shared" si="958"/>
        <v>0</v>
      </c>
      <c r="BB1190" s="24">
        <f t="shared" si="959"/>
        <v>0</v>
      </c>
      <c r="BC1190" s="24">
        <f t="shared" si="960"/>
        <v>15.896610169491526</v>
      </c>
      <c r="BD1190" s="24">
        <f t="shared" si="961"/>
        <v>3.2299435028248586</v>
      </c>
      <c r="BE1190" s="24">
        <f t="shared" si="962"/>
        <v>2.7502824858757062</v>
      </c>
      <c r="BF1190" s="30">
        <v>31</v>
      </c>
      <c r="BG1190" s="30">
        <v>14</v>
      </c>
      <c r="BH1190" s="30">
        <v>2</v>
      </c>
      <c r="BI1190" s="30">
        <v>47</v>
      </c>
      <c r="BJ1190" s="30">
        <v>46</v>
      </c>
      <c r="BK1190" s="30">
        <v>6</v>
      </c>
      <c r="BL1190" s="30">
        <v>18</v>
      </c>
      <c r="BM1190" s="30">
        <v>70</v>
      </c>
      <c r="BN1190" s="35">
        <f t="shared" si="969"/>
        <v>21.573277140779144</v>
      </c>
      <c r="BO1190" s="35">
        <f t="shared" si="970"/>
        <v>33.427938341169067</v>
      </c>
      <c r="BP1190" s="35">
        <v>1.7701568435918422</v>
      </c>
      <c r="BQ1190" s="35">
        <v>5.4667388077444192</v>
      </c>
      <c r="BR1190" s="35">
        <v>0.32502963029432513</v>
      </c>
      <c r="BS1190" s="35">
        <v>-0.48638682176716724</v>
      </c>
      <c r="BT1190" s="35">
        <v>0</v>
      </c>
      <c r="BU1190" s="35">
        <f t="shared" si="971"/>
        <v>7.0755384598634192</v>
      </c>
      <c r="BV1190" s="35">
        <f t="shared" si="972"/>
        <v>10.963594535194595</v>
      </c>
      <c r="BW1190" s="35">
        <v>12.580053833405676</v>
      </c>
      <c r="BX1190" s="35">
        <v>-5.7004453608929326</v>
      </c>
      <c r="BY1190" s="35">
        <v>11.948161705091779</v>
      </c>
      <c r="BZ1190" s="35">
        <v>-4.3300314966887985</v>
      </c>
      <c r="CA1190" s="35">
        <f t="shared" si="973"/>
        <v>14.497738680915726</v>
      </c>
      <c r="CB1190" s="35">
        <f t="shared" si="974"/>
        <v>22.464343805974472</v>
      </c>
      <c r="CC1190" s="22">
        <v>14</v>
      </c>
      <c r="CD1190" s="23">
        <v>165000</v>
      </c>
      <c r="CE1190" s="76">
        <f t="shared" si="963"/>
        <v>165000</v>
      </c>
      <c r="CF1190" s="24">
        <v>24.3</v>
      </c>
      <c r="CG1190" s="24">
        <v>26.3</v>
      </c>
      <c r="CH1190" s="24">
        <v>-8.4</v>
      </c>
      <c r="CI1190" s="24">
        <v>0.9</v>
      </c>
      <c r="CJ1190" s="24">
        <f t="shared" si="967"/>
        <v>1.0951791834830755</v>
      </c>
      <c r="CK1190" s="24">
        <v>-0.9</v>
      </c>
      <c r="CL1190" s="24">
        <f t="shared" si="968"/>
        <v>-1.0951791834830755</v>
      </c>
      <c r="CM1190" s="24">
        <v>-0.1</v>
      </c>
      <c r="CN1190" s="19"/>
      <c r="CO1190" s="19"/>
      <c r="CP1190" s="19"/>
      <c r="CQ1190" s="19"/>
      <c r="CR1190" s="19"/>
      <c r="CS1190" s="19"/>
      <c r="CT1190" s="19"/>
      <c r="CU1190" s="19"/>
      <c r="CV1190" s="19"/>
      <c r="CW1190" s="19"/>
      <c r="CX1190" s="19"/>
      <c r="CY1190" s="19"/>
      <c r="CZ1190" s="77"/>
      <c r="DA1190" s="19">
        <v>1</v>
      </c>
    </row>
    <row r="1191" spans="1:105" ht="12.75" customHeight="1" x14ac:dyDescent="0.2">
      <c r="A1191" s="75" t="s">
        <v>2452</v>
      </c>
      <c r="B1191" s="19" t="s">
        <v>968</v>
      </c>
      <c r="C1191" s="19" t="s">
        <v>968</v>
      </c>
      <c r="D1191" s="19" t="s">
        <v>968</v>
      </c>
      <c r="E1191" s="19" t="str">
        <f t="shared" si="964"/>
        <v xml:space="preserve">Mara, Paul </v>
      </c>
      <c r="F1191" s="19" t="s">
        <v>2897</v>
      </c>
      <c r="G1191" s="19" t="s">
        <v>1524</v>
      </c>
      <c r="H1191" s="19">
        <v>19</v>
      </c>
      <c r="I1191" s="19">
        <v>2</v>
      </c>
      <c r="J1191" s="19">
        <v>3</v>
      </c>
      <c r="K1191" s="19">
        <f>I1191+J1191</f>
        <v>5</v>
      </c>
      <c r="L1191" s="19">
        <v>6</v>
      </c>
      <c r="M1191" s="19">
        <v>18</v>
      </c>
      <c r="N1191" s="19">
        <v>40</v>
      </c>
      <c r="O1191" s="20">
        <f t="shared" si="965"/>
        <v>0.05</v>
      </c>
      <c r="P1191" s="19">
        <v>573</v>
      </c>
      <c r="Q1191" s="19">
        <v>0</v>
      </c>
      <c r="R1191" s="19">
        <v>0</v>
      </c>
      <c r="S1191" s="19">
        <v>0</v>
      </c>
      <c r="T1191" s="19">
        <v>0</v>
      </c>
      <c r="U1191" s="20">
        <f t="shared" si="966"/>
        <v>0</v>
      </c>
      <c r="V1191" s="19">
        <v>0</v>
      </c>
      <c r="W1191" s="19">
        <v>1</v>
      </c>
      <c r="X1191" s="19">
        <v>2</v>
      </c>
      <c r="Y1191" s="19">
        <v>0</v>
      </c>
      <c r="Z1191" s="19">
        <v>0</v>
      </c>
      <c r="AA1191" s="19">
        <f>I1191-W1191-Y1191</f>
        <v>1</v>
      </c>
      <c r="AB1191" s="19">
        <f>J1191-X1191-Z1191</f>
        <v>1</v>
      </c>
      <c r="AC1191" s="24">
        <f t="shared" si="943"/>
        <v>4.39453125</v>
      </c>
      <c r="AD1191" s="24">
        <f t="shared" si="944"/>
        <v>8.7890625</v>
      </c>
      <c r="AE1191" s="24">
        <f t="shared" si="945"/>
        <v>0</v>
      </c>
      <c r="AF1191" s="24">
        <f t="shared" si="946"/>
        <v>0</v>
      </c>
      <c r="AG1191" s="24">
        <f t="shared" si="947"/>
        <v>3.9862695161111721</v>
      </c>
      <c r="AH1191" s="24">
        <f t="shared" si="948"/>
        <v>3.9862695161111721</v>
      </c>
      <c r="AI1191" s="21">
        <f t="shared" si="949"/>
        <v>2.591075185472262</v>
      </c>
      <c r="AJ1191" s="21">
        <f t="shared" si="950"/>
        <v>4.39453125</v>
      </c>
      <c r="AK1191" s="21">
        <f t="shared" si="951"/>
        <v>0</v>
      </c>
      <c r="AL1191" s="21">
        <f t="shared" si="952"/>
        <v>1.3951943306389103</v>
      </c>
      <c r="AM1191" s="21">
        <f t="shared" si="953"/>
        <v>0</v>
      </c>
      <c r="AN1191" s="21">
        <f t="shared" si="954"/>
        <v>5.4216867469879508</v>
      </c>
      <c r="AO1191" s="36">
        <v>301.03333333333336</v>
      </c>
      <c r="AP1191" s="36">
        <v>68.266666666666666</v>
      </c>
      <c r="AQ1191" s="36">
        <v>66.400000000000006</v>
      </c>
      <c r="AR1191" s="36">
        <v>435.7</v>
      </c>
      <c r="AS1191" s="19">
        <v>120</v>
      </c>
      <c r="AT1191" s="19">
        <v>72</v>
      </c>
      <c r="AU1191" s="19">
        <v>53</v>
      </c>
      <c r="AV1191" s="19">
        <v>33</v>
      </c>
      <c r="AW1191" s="19">
        <v>9</v>
      </c>
      <c r="AX1191" s="24">
        <f t="shared" si="955"/>
        <v>16.525131971540052</v>
      </c>
      <c r="AY1191" s="24">
        <f t="shared" si="956"/>
        <v>9.9150791829240301</v>
      </c>
      <c r="AZ1191" s="24">
        <f t="shared" si="957"/>
        <v>7.298599954096856</v>
      </c>
      <c r="BA1191" s="24">
        <f t="shared" si="958"/>
        <v>4.544411292173514</v>
      </c>
      <c r="BB1191" s="24">
        <f t="shared" si="959"/>
        <v>1.2393848978655038</v>
      </c>
      <c r="BC1191" s="24">
        <f t="shared" si="960"/>
        <v>15.843859649122809</v>
      </c>
      <c r="BD1191" s="24">
        <f t="shared" si="961"/>
        <v>3.4947368421052634</v>
      </c>
      <c r="BE1191" s="24">
        <f t="shared" si="962"/>
        <v>3.5929824561403509</v>
      </c>
      <c r="BF1191" s="30">
        <v>13</v>
      </c>
      <c r="BG1191" s="30">
        <v>5</v>
      </c>
      <c r="BH1191" s="30">
        <v>0</v>
      </c>
      <c r="BI1191" s="30">
        <v>18</v>
      </c>
      <c r="BJ1191" s="30">
        <v>7</v>
      </c>
      <c r="BK1191" s="30">
        <v>0</v>
      </c>
      <c r="BL1191" s="30">
        <v>6</v>
      </c>
      <c r="BM1191" s="30">
        <v>13</v>
      </c>
      <c r="BN1191" s="35">
        <f t="shared" si="969"/>
        <v>15.650904809409161</v>
      </c>
      <c r="BO1191" s="35">
        <f t="shared" si="970"/>
        <v>71.842574291527015</v>
      </c>
      <c r="BP1191" s="35">
        <v>0.28502879952058735</v>
      </c>
      <c r="BQ1191" s="35">
        <v>1.1251068219147582</v>
      </c>
      <c r="BR1191" s="35">
        <v>4.9731057436060537E-2</v>
      </c>
      <c r="BS1191" s="35">
        <v>-0.14075214209584305</v>
      </c>
      <c r="BT1191" s="35">
        <v>0</v>
      </c>
      <c r="BU1191" s="35">
        <f t="shared" si="971"/>
        <v>1.319114536775563</v>
      </c>
      <c r="BV1191" s="35">
        <f t="shared" si="972"/>
        <v>6.0551505016091944</v>
      </c>
      <c r="BW1191" s="35">
        <v>9.704527390948062</v>
      </c>
      <c r="BX1191" s="35">
        <v>2.011699340059403</v>
      </c>
      <c r="BY1191" s="35">
        <v>3.3092646983799381</v>
      </c>
      <c r="BZ1191" s="35">
        <v>-0.69370115675380528</v>
      </c>
      <c r="CA1191" s="35">
        <f t="shared" si="973"/>
        <v>14.331790272633597</v>
      </c>
      <c r="CB1191" s="35">
        <f t="shared" si="974"/>
        <v>65.787423789917824</v>
      </c>
      <c r="CC1191" s="22"/>
      <c r="CD1191" s="19"/>
      <c r="CE1191" s="76">
        <f t="shared" si="963"/>
        <v>165000</v>
      </c>
      <c r="CF1191" s="24">
        <v>7.1</v>
      </c>
      <c r="CG1191" s="24">
        <v>8</v>
      </c>
      <c r="CH1191" s="24">
        <v>4.8</v>
      </c>
      <c r="CI1191" s="24">
        <v>0.3</v>
      </c>
      <c r="CJ1191" s="24">
        <f t="shared" si="967"/>
        <v>1.0519548828239143</v>
      </c>
      <c r="CK1191" s="24">
        <v>2.2000000000000002</v>
      </c>
      <c r="CL1191" s="24">
        <f t="shared" si="968"/>
        <v>7.7143358073753712</v>
      </c>
      <c r="CM1191" s="24">
        <v>2.5</v>
      </c>
      <c r="CN1191" s="19" t="s">
        <v>1009</v>
      </c>
      <c r="CO1191" s="19" t="s">
        <v>1010</v>
      </c>
      <c r="CP1191" s="19" t="s">
        <v>1011</v>
      </c>
      <c r="CQ1191" s="19" t="s">
        <v>2414</v>
      </c>
      <c r="CR1191" s="19">
        <v>76</v>
      </c>
      <c r="CS1191" s="19">
        <v>219</v>
      </c>
      <c r="CT1191" s="19">
        <v>27</v>
      </c>
      <c r="CU1191" s="19" t="s">
        <v>3402</v>
      </c>
      <c r="CV1191" s="19" t="s">
        <v>2382</v>
      </c>
      <c r="CW1191" s="19">
        <v>0</v>
      </c>
      <c r="CX1191" s="19">
        <v>0</v>
      </c>
      <c r="CY1191" s="19">
        <v>0</v>
      </c>
      <c r="CZ1191" s="77"/>
      <c r="DA1191" s="19">
        <v>1</v>
      </c>
    </row>
    <row r="1192" spans="1:105" ht="12.75" customHeight="1" x14ac:dyDescent="0.2">
      <c r="A1192" s="25" t="s">
        <v>2452</v>
      </c>
      <c r="B1192" s="10" t="s">
        <v>968</v>
      </c>
      <c r="C1192" s="10" t="s">
        <v>968</v>
      </c>
      <c r="D1192" s="10" t="s">
        <v>968</v>
      </c>
      <c r="E1192" s="10" t="s">
        <v>2896</v>
      </c>
      <c r="F1192" s="10" t="s">
        <v>2897</v>
      </c>
      <c r="G1192" s="10" t="s">
        <v>1524</v>
      </c>
      <c r="H1192" s="10">
        <v>78</v>
      </c>
      <c r="I1192" s="10">
        <v>5</v>
      </c>
      <c r="J1192" s="10">
        <v>18</v>
      </c>
      <c r="K1192" s="10">
        <v>23</v>
      </c>
      <c r="L1192" s="10">
        <v>-16</v>
      </c>
      <c r="M1192" s="10">
        <v>113</v>
      </c>
      <c r="N1192" s="10">
        <v>100</v>
      </c>
      <c r="O1192" s="11">
        <v>0.05</v>
      </c>
      <c r="P1192" s="10">
        <v>2215</v>
      </c>
      <c r="Q1192" s="10">
        <v>0</v>
      </c>
      <c r="R1192" s="10">
        <v>0</v>
      </c>
      <c r="S1192" s="10">
        <v>0</v>
      </c>
      <c r="T1192" s="10">
        <v>0</v>
      </c>
      <c r="U1192" s="11">
        <v>0</v>
      </c>
      <c r="V1192" s="41">
        <v>0</v>
      </c>
      <c r="W1192" s="10">
        <v>1</v>
      </c>
      <c r="X1192" s="10">
        <v>13</v>
      </c>
      <c r="Y1192" s="10">
        <v>0</v>
      </c>
      <c r="Z1192" s="10">
        <v>0</v>
      </c>
      <c r="AA1192" s="10">
        <v>4</v>
      </c>
      <c r="AB1192" s="10">
        <v>5</v>
      </c>
      <c r="AC1192" s="13">
        <f t="shared" si="943"/>
        <v>1.3013490651975883</v>
      </c>
      <c r="AD1192" s="13">
        <f t="shared" si="944"/>
        <v>16.917537847568646</v>
      </c>
      <c r="AE1192" s="13">
        <f t="shared" si="945"/>
        <v>0</v>
      </c>
      <c r="AF1192" s="13">
        <f t="shared" si="946"/>
        <v>0</v>
      </c>
      <c r="AG1192" s="13">
        <f t="shared" si="947"/>
        <v>3.8743108973065468</v>
      </c>
      <c r="AH1192" s="13">
        <f t="shared" si="948"/>
        <v>4.8428886216331826</v>
      </c>
      <c r="AI1192" s="29">
        <f t="shared" si="949"/>
        <v>2.1308709935186005</v>
      </c>
      <c r="AJ1192" s="29">
        <f t="shared" si="950"/>
        <v>4.9451264477508348</v>
      </c>
      <c r="AK1192" s="29">
        <f t="shared" si="951"/>
        <v>0.46698058139082377</v>
      </c>
      <c r="AL1192" s="29">
        <f t="shared" si="952"/>
        <v>2.5667309694655871</v>
      </c>
      <c r="AM1192" s="29">
        <f t="shared" si="953"/>
        <v>1.5616188782371059</v>
      </c>
      <c r="AN1192" s="29">
        <f t="shared" si="954"/>
        <v>5.6037669766898857</v>
      </c>
      <c r="AO1192" s="13">
        <v>1238.93</v>
      </c>
      <c r="AP1192" s="13">
        <v>230.53</v>
      </c>
      <c r="AQ1192" s="13">
        <v>256.97000000000003</v>
      </c>
      <c r="AR1192" s="13">
        <v>1726.43</v>
      </c>
      <c r="AS1192" s="41">
        <v>120</v>
      </c>
      <c r="AT1192" s="41">
        <v>72</v>
      </c>
      <c r="AU1192" s="41">
        <v>53</v>
      </c>
      <c r="AV1192" s="41">
        <v>33</v>
      </c>
      <c r="AW1192" s="41">
        <v>9</v>
      </c>
      <c r="AX1192" s="13">
        <f t="shared" si="955"/>
        <v>4.1704557960647115</v>
      </c>
      <c r="AY1192" s="13">
        <f t="shared" si="956"/>
        <v>2.5022734776388269</v>
      </c>
      <c r="AZ1192" s="13">
        <f t="shared" si="957"/>
        <v>1.8419513099285807</v>
      </c>
      <c r="BA1192" s="13">
        <f t="shared" si="958"/>
        <v>1.1468753439177954</v>
      </c>
      <c r="BB1192" s="13">
        <f t="shared" si="959"/>
        <v>0.31278418470485336</v>
      </c>
      <c r="BC1192" s="13">
        <f t="shared" si="960"/>
        <v>15.883717948717949</v>
      </c>
      <c r="BD1192" s="13">
        <f t="shared" si="961"/>
        <v>3.29448717948718</v>
      </c>
      <c r="BE1192" s="13">
        <f t="shared" si="962"/>
        <v>2.9555128205128205</v>
      </c>
      <c r="BF1192" s="10">
        <v>44</v>
      </c>
      <c r="BG1192" s="10">
        <v>19</v>
      </c>
      <c r="BH1192" s="10">
        <v>2</v>
      </c>
      <c r="BI1192" s="10">
        <v>65</v>
      </c>
      <c r="BJ1192" s="10">
        <v>53</v>
      </c>
      <c r="BK1192" s="10">
        <v>6</v>
      </c>
      <c r="BL1192" s="10">
        <v>24</v>
      </c>
      <c r="BM1192" s="10">
        <v>83</v>
      </c>
      <c r="BN1192" s="39">
        <v>37.223999999999997</v>
      </c>
      <c r="BO1192" s="39">
        <v>43.122999999999998</v>
      </c>
      <c r="BP1192" s="13">
        <v>2.0550000000000002</v>
      </c>
      <c r="BQ1192" s="13">
        <v>6.5919999999999996</v>
      </c>
      <c r="BR1192" s="13">
        <v>0.375</v>
      </c>
      <c r="BS1192" s="13">
        <v>-0.627</v>
      </c>
      <c r="BT1192" s="13">
        <v>0</v>
      </c>
      <c r="BU1192" s="39">
        <v>8.3949999999999996</v>
      </c>
      <c r="BV1192" s="39">
        <v>9.7249999999999996</v>
      </c>
      <c r="BW1192" s="13">
        <v>22.285</v>
      </c>
      <c r="BX1192" s="13">
        <v>-3.6890000000000001</v>
      </c>
      <c r="BY1192" s="13">
        <v>15.257</v>
      </c>
      <c r="BZ1192" s="13">
        <v>-5.024</v>
      </c>
      <c r="CA1192" s="39">
        <v>28.83</v>
      </c>
      <c r="CB1192" s="39">
        <v>33.398000000000003</v>
      </c>
      <c r="CC1192" s="16">
        <v>11</v>
      </c>
      <c r="CD1192" s="12">
        <v>165000</v>
      </c>
      <c r="CE1192" s="73">
        <f t="shared" si="963"/>
        <v>165000</v>
      </c>
      <c r="CF1192" s="13">
        <v>31.4</v>
      </c>
      <c r="CG1192" s="13">
        <v>34.299999999999997</v>
      </c>
      <c r="CH1192" s="13">
        <v>-3.6</v>
      </c>
      <c r="CI1192" s="17">
        <v>0.8</v>
      </c>
      <c r="CJ1192" s="13">
        <f t="shared" si="967"/>
        <v>0.72269674289611685</v>
      </c>
      <c r="CK1192" s="17">
        <v>-0.1</v>
      </c>
      <c r="CL1192" s="13">
        <f t="shared" si="968"/>
        <v>-9.0337092862014606E-2</v>
      </c>
      <c r="CM1192" s="13">
        <v>0.6</v>
      </c>
      <c r="CN1192" s="10" t="s">
        <v>1009</v>
      </c>
      <c r="CO1192" s="10" t="s">
        <v>1010</v>
      </c>
      <c r="CP1192" s="10" t="s">
        <v>1011</v>
      </c>
      <c r="CQ1192" s="10" t="s">
        <v>2414</v>
      </c>
      <c r="CR1192" s="10">
        <v>76</v>
      </c>
      <c r="CS1192" s="10">
        <v>219</v>
      </c>
      <c r="CT1192" s="10">
        <v>27</v>
      </c>
      <c r="CU1192" s="10" t="s">
        <v>3402</v>
      </c>
      <c r="CV1192" s="10" t="s">
        <v>2382</v>
      </c>
      <c r="CW1192" s="10">
        <v>0</v>
      </c>
      <c r="CX1192" s="10">
        <v>0</v>
      </c>
      <c r="CY1192" s="10">
        <v>0</v>
      </c>
      <c r="CZ1192" s="79"/>
      <c r="DA1192" s="10">
        <v>2</v>
      </c>
    </row>
    <row r="1193" spans="1:105" ht="12.75" customHeight="1" x14ac:dyDescent="0.2">
      <c r="A1193" s="44" t="s">
        <v>2372</v>
      </c>
      <c r="B1193" s="43" t="s">
        <v>968</v>
      </c>
      <c r="C1193" s="43" t="s">
        <v>968</v>
      </c>
      <c r="D1193" s="42" t="s">
        <v>968</v>
      </c>
      <c r="E1193" s="42" t="str">
        <f t="shared" ref="E1193:E1213" si="975">CONCATENATE(RIGHT(F1193,LEN(F1193)-SEARCH(" ",F1193)), ", ", LEFT(F1193, SEARCH(" ", F1193)))</f>
        <v xml:space="preserve">Mara, Paul </v>
      </c>
      <c r="F1193" s="42" t="s">
        <v>2897</v>
      </c>
      <c r="G1193" s="45" t="s">
        <v>2374</v>
      </c>
      <c r="H1193" s="43">
        <v>61</v>
      </c>
      <c r="I1193" s="64">
        <v>1</v>
      </c>
      <c r="J1193" s="64">
        <v>16</v>
      </c>
      <c r="K1193" s="64">
        <v>17</v>
      </c>
      <c r="L1193" s="43">
        <v>1</v>
      </c>
      <c r="M1193">
        <v>52</v>
      </c>
      <c r="N1193">
        <v>80</v>
      </c>
      <c r="O1193" s="4">
        <f t="shared" ref="O1193:O1213" si="976">IF(N1193=0,0,I1193/N1193)</f>
        <v>1.2500000000000001E-2</v>
      </c>
      <c r="Q1193">
        <v>0</v>
      </c>
      <c r="R1193">
        <v>0</v>
      </c>
      <c r="S1193">
        <v>0</v>
      </c>
      <c r="T1193">
        <v>1</v>
      </c>
      <c r="U1193" s="4">
        <f t="shared" ref="U1193:U1213" si="977">IF(S1193+T1193=0,0,S1193/(S1193+T1193))</f>
        <v>0</v>
      </c>
      <c r="V1193">
        <v>0</v>
      </c>
      <c r="W1193">
        <v>0</v>
      </c>
      <c r="X1193">
        <v>6</v>
      </c>
      <c r="Y1193">
        <v>0</v>
      </c>
      <c r="Z1193">
        <v>0</v>
      </c>
      <c r="AA1193">
        <v>1</v>
      </c>
      <c r="AB1193">
        <v>10</v>
      </c>
      <c r="AC1193" s="9">
        <f t="shared" si="943"/>
        <v>0</v>
      </c>
      <c r="AD1193" s="9">
        <f t="shared" si="944"/>
        <v>12.948087759261478</v>
      </c>
      <c r="AE1193" s="9">
        <f t="shared" si="945"/>
        <v>0</v>
      </c>
      <c r="AF1193" s="9">
        <f t="shared" si="946"/>
        <v>0</v>
      </c>
      <c r="AG1193" s="9">
        <f t="shared" si="947"/>
        <v>1.4164305949008498</v>
      </c>
      <c r="AH1193" s="9">
        <f t="shared" si="948"/>
        <v>14.164305949008497</v>
      </c>
      <c r="AI1193" s="58">
        <f t="shared" si="949"/>
        <v>1.7705382436260624</v>
      </c>
      <c r="AJ1193" s="58">
        <f t="shared" si="950"/>
        <v>5.1792351037045909</v>
      </c>
      <c r="AK1193" s="58">
        <f t="shared" si="951"/>
        <v>0</v>
      </c>
      <c r="AL1193" s="58">
        <f t="shared" si="952"/>
        <v>1.6997167138810196</v>
      </c>
      <c r="AM1193" s="58">
        <f t="shared" si="953"/>
        <v>0</v>
      </c>
      <c r="AN1193" s="58">
        <f t="shared" si="954"/>
        <v>4.0120999840789677</v>
      </c>
      <c r="AO1193" s="56">
        <v>847.2</v>
      </c>
      <c r="AP1193" s="56">
        <v>139.01666666666668</v>
      </c>
      <c r="AQ1193" s="56">
        <v>104.68333333333334</v>
      </c>
      <c r="AR1193" s="57">
        <f>SUM(AO1193:AQ1193)</f>
        <v>1090.9000000000001</v>
      </c>
      <c r="AS1193">
        <v>74</v>
      </c>
      <c r="AT1193">
        <v>74</v>
      </c>
      <c r="AU1193">
        <v>55</v>
      </c>
      <c r="AV1193">
        <v>18</v>
      </c>
      <c r="AW1193">
        <v>11</v>
      </c>
      <c r="AX1193" s="9">
        <f t="shared" si="955"/>
        <v>4.0700339169493072</v>
      </c>
      <c r="AY1193" s="9">
        <f t="shared" si="956"/>
        <v>4.0700339169493072</v>
      </c>
      <c r="AZ1193" s="9">
        <f t="shared" si="957"/>
        <v>3.0250252085434042</v>
      </c>
      <c r="BA1193" s="9">
        <f t="shared" si="958"/>
        <v>0.99000825006875048</v>
      </c>
      <c r="BB1193" s="9">
        <f t="shared" si="959"/>
        <v>0.60500504170868086</v>
      </c>
      <c r="BC1193" s="33">
        <f t="shared" si="960"/>
        <v>13.888524590163936</v>
      </c>
      <c r="BD1193" s="33">
        <f t="shared" si="961"/>
        <v>1.716120218579235</v>
      </c>
      <c r="BE1193" s="33">
        <f t="shared" si="962"/>
        <v>2.27896174863388</v>
      </c>
      <c r="BF1193" s="42">
        <f>BI1193-BG1193-BH1193</f>
        <v>25</v>
      </c>
      <c r="BG1193" s="43">
        <v>12</v>
      </c>
      <c r="BH1193" s="43">
        <v>0</v>
      </c>
      <c r="BI1193" s="43">
        <v>37</v>
      </c>
      <c r="BJ1193" s="42">
        <f>BM1193-BK1193-BL1193</f>
        <v>24</v>
      </c>
      <c r="BK1193" s="43">
        <v>0</v>
      </c>
      <c r="BL1193" s="43">
        <v>7</v>
      </c>
      <c r="BM1193" s="43">
        <v>31</v>
      </c>
      <c r="BN1193" s="34">
        <f t="shared" ref="BN1193:BN1213" si="978">BU1193+CA1193</f>
        <v>34.212173321956669</v>
      </c>
      <c r="BO1193" s="34">
        <f t="shared" ref="BO1193:BO1213" si="979">BN1193/AR1193*2000</f>
        <v>62.722840447257624</v>
      </c>
      <c r="BP1193" s="33">
        <v>4.8965038801465282</v>
      </c>
      <c r="BQ1193" s="33">
        <v>-0.13280816944479398</v>
      </c>
      <c r="BR1193" s="33">
        <v>0.70913728863485292</v>
      </c>
      <c r="BS1193" s="33">
        <v>-0.27119600521700893</v>
      </c>
      <c r="BT1193" s="33">
        <v>0</v>
      </c>
      <c r="BU1193" s="9">
        <f t="shared" ref="BU1193:BU1213" si="980">SUM(BP1193:BT1193)</f>
        <v>5.2016369941195784</v>
      </c>
      <c r="BV1193" s="34">
        <f t="shared" ref="BV1193:BV1213" si="981">BU1193/AR1193*2000</f>
        <v>9.5364139593355546</v>
      </c>
      <c r="BW1193" s="33">
        <v>23.584230018957847</v>
      </c>
      <c r="BX1193" s="33">
        <v>3.8794685633315216</v>
      </c>
      <c r="BY1193" s="33">
        <v>7.4376966082634599</v>
      </c>
      <c r="BZ1193" s="33">
        <v>-5.8908588627157359</v>
      </c>
      <c r="CA1193" s="9">
        <f t="shared" ref="CA1193:CA1213" si="982">SUM(BW1193:BZ1193)</f>
        <v>29.010536327837091</v>
      </c>
      <c r="CB1193" s="34">
        <f t="shared" ref="CB1193:CB1213" si="983">CA1193/AR1193*2000</f>
        <v>53.186426487922056</v>
      </c>
      <c r="CC1193" s="47">
        <v>60.059620000000002</v>
      </c>
      <c r="CD1193">
        <v>2036107</v>
      </c>
      <c r="CE1193" s="68">
        <f t="shared" si="963"/>
        <v>2737061.8688524589</v>
      </c>
      <c r="CF1193" s="62">
        <v>20.5</v>
      </c>
      <c r="CG1193" s="62">
        <v>20.399999999999999</v>
      </c>
      <c r="CH1193" s="62">
        <v>-0.2</v>
      </c>
      <c r="CI1193" s="62">
        <v>1</v>
      </c>
      <c r="CJ1193" s="63">
        <f t="shared" si="967"/>
        <v>1.4985763524651579</v>
      </c>
      <c r="CK1193" s="62">
        <v>2.8</v>
      </c>
      <c r="CL1193" s="63">
        <f t="shared" si="968"/>
        <v>4.1960137869024416</v>
      </c>
      <c r="CM1193" s="62">
        <v>3.9</v>
      </c>
      <c r="CN1193" t="s">
        <v>651</v>
      </c>
      <c r="CO1193" t="s">
        <v>1010</v>
      </c>
      <c r="CP1193" t="s">
        <v>1011</v>
      </c>
      <c r="CQ1193" t="s">
        <v>2414</v>
      </c>
      <c r="CR1193">
        <v>76</v>
      </c>
      <c r="CS1193">
        <v>212</v>
      </c>
      <c r="CT1193">
        <v>27</v>
      </c>
      <c r="CU1193" t="s">
        <v>3402</v>
      </c>
      <c r="CZ1193" s="72">
        <v>3000000</v>
      </c>
      <c r="DA1193">
        <v>0</v>
      </c>
    </row>
    <row r="1194" spans="1:105" ht="12.75" customHeight="1" x14ac:dyDescent="0.2">
      <c r="A1194" s="38" t="s">
        <v>2452</v>
      </c>
      <c r="B1194" t="s">
        <v>966</v>
      </c>
      <c r="C1194" t="s">
        <v>966</v>
      </c>
      <c r="D1194" t="s">
        <v>968</v>
      </c>
      <c r="E1194" t="str">
        <f t="shared" si="975"/>
        <v xml:space="preserve">Martin, Paul </v>
      </c>
      <c r="F1194" t="s">
        <v>327</v>
      </c>
      <c r="G1194" t="s">
        <v>1524</v>
      </c>
      <c r="H1194">
        <v>82</v>
      </c>
      <c r="I1194">
        <v>3</v>
      </c>
      <c r="J1194">
        <v>23</v>
      </c>
      <c r="K1194">
        <f>I1194+J1194</f>
        <v>26</v>
      </c>
      <c r="L1194">
        <v>-9</v>
      </c>
      <c r="M1194">
        <v>18</v>
      </c>
      <c r="N1194">
        <v>84</v>
      </c>
      <c r="O1194" s="4">
        <f t="shared" si="976"/>
        <v>3.5714285714285712E-2</v>
      </c>
      <c r="P1194">
        <v>2427</v>
      </c>
      <c r="Q1194">
        <v>0</v>
      </c>
      <c r="R1194">
        <v>0</v>
      </c>
      <c r="S1194">
        <v>0</v>
      </c>
      <c r="T1194">
        <v>0</v>
      </c>
      <c r="U1194" s="4">
        <f t="shared" si="977"/>
        <v>0</v>
      </c>
      <c r="V1194" s="40">
        <v>0</v>
      </c>
      <c r="W1194">
        <v>1</v>
      </c>
      <c r="X1194">
        <v>5</v>
      </c>
      <c r="Y1194">
        <v>0</v>
      </c>
      <c r="Z1194">
        <v>0</v>
      </c>
      <c r="AA1194">
        <f>I1194-W1194-Y1194</f>
        <v>2</v>
      </c>
      <c r="AB1194">
        <f>J1194-X1194-Z1194</f>
        <v>18</v>
      </c>
      <c r="AC1194" s="9">
        <f t="shared" si="943"/>
        <v>1.1789363374377784</v>
      </c>
      <c r="AD1194" s="9">
        <f t="shared" si="944"/>
        <v>5.8946816871888918</v>
      </c>
      <c r="AE1194" s="9">
        <f t="shared" si="945"/>
        <v>0</v>
      </c>
      <c r="AF1194" s="9">
        <f t="shared" si="946"/>
        <v>0</v>
      </c>
      <c r="AG1194" s="9">
        <f t="shared" si="947"/>
        <v>1.5088803897941006</v>
      </c>
      <c r="AH1194" s="9">
        <f t="shared" si="948"/>
        <v>13.579923508146905</v>
      </c>
      <c r="AI1194" s="6">
        <f t="shared" si="949"/>
        <v>1.8861004872426257</v>
      </c>
      <c r="AJ1194" s="6">
        <f t="shared" si="950"/>
        <v>4.7157453497511135</v>
      </c>
      <c r="AK1194" s="6">
        <f t="shared" si="951"/>
        <v>0.53775487340354022</v>
      </c>
      <c r="AL1194" s="6">
        <f t="shared" si="952"/>
        <v>2.1878765652014458</v>
      </c>
      <c r="AM1194" s="6">
        <f t="shared" si="953"/>
        <v>0.707361802462667</v>
      </c>
      <c r="AN1194" s="6">
        <f t="shared" si="954"/>
        <v>5.3775487340354022</v>
      </c>
      <c r="AO1194" s="32">
        <v>1590.5833333333335</v>
      </c>
      <c r="AP1194" s="32">
        <v>254.46666666666667</v>
      </c>
      <c r="AQ1194" s="32">
        <v>223.15</v>
      </c>
      <c r="AR1194" s="32">
        <v>2068.1999999999998</v>
      </c>
      <c r="AS1194" s="40">
        <v>125</v>
      </c>
      <c r="AT1194" s="40">
        <v>54</v>
      </c>
      <c r="AU1194" s="40">
        <v>38</v>
      </c>
      <c r="AV1194" s="40">
        <v>68</v>
      </c>
      <c r="AW1194" s="40">
        <v>54</v>
      </c>
      <c r="AX1194" s="9">
        <f t="shared" si="955"/>
        <v>3.6263417464461858</v>
      </c>
      <c r="AY1194" s="9">
        <f t="shared" si="956"/>
        <v>1.566579634464752</v>
      </c>
      <c r="AZ1194" s="9">
        <f t="shared" si="957"/>
        <v>1.1024078909196404</v>
      </c>
      <c r="BA1194" s="9">
        <f t="shared" si="958"/>
        <v>1.9727299100667248</v>
      </c>
      <c r="BB1194" s="9">
        <f t="shared" si="959"/>
        <v>1.566579634464752</v>
      </c>
      <c r="BC1194" s="9">
        <f t="shared" si="960"/>
        <v>19.397357723577237</v>
      </c>
      <c r="BD1194" s="9">
        <f t="shared" si="961"/>
        <v>2.721341463414634</v>
      </c>
      <c r="BE1194" s="9">
        <f t="shared" si="962"/>
        <v>3.1032520325203254</v>
      </c>
      <c r="BF1194" s="3">
        <v>50</v>
      </c>
      <c r="BG1194" s="3">
        <v>20</v>
      </c>
      <c r="BH1194" s="3">
        <v>2</v>
      </c>
      <c r="BI1194" s="3">
        <v>72</v>
      </c>
      <c r="BJ1194" s="3">
        <v>58</v>
      </c>
      <c r="BK1194" s="3">
        <v>3</v>
      </c>
      <c r="BL1194" s="3">
        <v>20</v>
      </c>
      <c r="BM1194" s="3">
        <v>81</v>
      </c>
      <c r="BN1194" s="34">
        <f t="shared" si="978"/>
        <v>72.484667050536402</v>
      </c>
      <c r="BO1194" s="34">
        <f t="shared" si="979"/>
        <v>70.094446427363323</v>
      </c>
      <c r="BP1194" s="34">
        <v>8.4825050953973964</v>
      </c>
      <c r="BQ1194" s="34">
        <v>-3.2166892751938234</v>
      </c>
      <c r="BR1194" s="34">
        <v>-1.0412832828479368</v>
      </c>
      <c r="BS1194" s="34">
        <v>-0.8051083468997825</v>
      </c>
      <c r="BT1194" s="34">
        <v>0</v>
      </c>
      <c r="BU1194" s="34">
        <f t="shared" si="980"/>
        <v>3.4194241904558531</v>
      </c>
      <c r="BV1194" s="34">
        <f t="shared" si="981"/>
        <v>3.3066668508421366</v>
      </c>
      <c r="BW1194" s="34">
        <v>34.115696832461467</v>
      </c>
      <c r="BX1194" s="34">
        <v>3.9309622390614578</v>
      </c>
      <c r="BY1194" s="34">
        <v>12.324082595400219</v>
      </c>
      <c r="BZ1194" s="34">
        <v>18.694501193157397</v>
      </c>
      <c r="CA1194" s="34">
        <f t="shared" si="982"/>
        <v>69.065242860080545</v>
      </c>
      <c r="CB1194" s="34">
        <f t="shared" si="983"/>
        <v>66.787779576521189</v>
      </c>
      <c r="CC1194" s="15">
        <v>59</v>
      </c>
      <c r="CD1194" s="7">
        <v>3300054</v>
      </c>
      <c r="CE1194" s="68">
        <f t="shared" si="963"/>
        <v>3300054</v>
      </c>
      <c r="CF1194" s="9">
        <v>36.6</v>
      </c>
      <c r="CG1194" s="9">
        <v>40.9</v>
      </c>
      <c r="CH1194" s="9">
        <v>-7.1</v>
      </c>
      <c r="CI1194" s="9">
        <v>0.3</v>
      </c>
      <c r="CJ1194" s="9">
        <f t="shared" si="967"/>
        <v>0.23568075732083354</v>
      </c>
      <c r="CK1194" s="9">
        <v>4.5</v>
      </c>
      <c r="CL1194" s="9">
        <f t="shared" si="968"/>
        <v>3.5352113598125032</v>
      </c>
      <c r="CM1194" s="9">
        <v>4.8</v>
      </c>
      <c r="CN1194" t="s">
        <v>1126</v>
      </c>
      <c r="CO1194" t="s">
        <v>3109</v>
      </c>
      <c r="CP1194" t="s">
        <v>2413</v>
      </c>
      <c r="CQ1194" t="s">
        <v>2414</v>
      </c>
      <c r="CR1194">
        <v>73</v>
      </c>
      <c r="CS1194">
        <v>190</v>
      </c>
      <c r="CT1194">
        <v>7</v>
      </c>
      <c r="CU1194" t="s">
        <v>3402</v>
      </c>
      <c r="CV1194" t="s">
        <v>2382</v>
      </c>
      <c r="CW1194">
        <v>0</v>
      </c>
      <c r="CX1194">
        <v>0</v>
      </c>
      <c r="CY1194">
        <v>0</v>
      </c>
      <c r="CZ1194" s="70"/>
      <c r="DA1194">
        <v>0</v>
      </c>
    </row>
    <row r="1195" spans="1:105" ht="12.75" customHeight="1" x14ac:dyDescent="0.2">
      <c r="A1195" s="38" t="s">
        <v>2452</v>
      </c>
      <c r="B1195" t="s">
        <v>968</v>
      </c>
      <c r="C1195" t="s">
        <v>968</v>
      </c>
      <c r="D1195" t="s">
        <v>968</v>
      </c>
      <c r="E1195" t="str">
        <f t="shared" si="975"/>
        <v xml:space="preserve">Prucha, Petr </v>
      </c>
      <c r="F1195" t="s">
        <v>460</v>
      </c>
      <c r="G1195" t="s">
        <v>1537</v>
      </c>
      <c r="H1195">
        <v>79</v>
      </c>
      <c r="I1195">
        <v>22</v>
      </c>
      <c r="J1195">
        <v>18</v>
      </c>
      <c r="K1195">
        <f>I1195+J1195</f>
        <v>40</v>
      </c>
      <c r="L1195">
        <v>-7</v>
      </c>
      <c r="M1195">
        <v>30</v>
      </c>
      <c r="N1195">
        <v>136</v>
      </c>
      <c r="O1195" s="4">
        <f t="shared" si="976"/>
        <v>0.16176470588235295</v>
      </c>
      <c r="P1195">
        <v>1350</v>
      </c>
      <c r="Q1195">
        <v>2</v>
      </c>
      <c r="R1195">
        <v>0</v>
      </c>
      <c r="S1195">
        <v>35</v>
      </c>
      <c r="T1195">
        <v>35</v>
      </c>
      <c r="U1195" s="4">
        <f t="shared" si="977"/>
        <v>0.5</v>
      </c>
      <c r="V1195" s="40">
        <v>1.5</v>
      </c>
      <c r="W1195">
        <v>8</v>
      </c>
      <c r="X1195">
        <v>8</v>
      </c>
      <c r="Y1195">
        <v>0</v>
      </c>
      <c r="Z1195">
        <v>0</v>
      </c>
      <c r="AA1195">
        <f>I1195-W1195-Y1195</f>
        <v>14</v>
      </c>
      <c r="AB1195">
        <f>J1195-X1195-Z1195</f>
        <v>10</v>
      </c>
      <c r="AC1195" s="9">
        <f t="shared" si="943"/>
        <v>10.483401281304602</v>
      </c>
      <c r="AD1195" s="9">
        <f t="shared" si="944"/>
        <v>10.483401281304602</v>
      </c>
      <c r="AE1195" s="9">
        <f t="shared" si="945"/>
        <v>0</v>
      </c>
      <c r="AF1195" s="9">
        <f t="shared" si="946"/>
        <v>0</v>
      </c>
      <c r="AG1195" s="9">
        <f t="shared" si="947"/>
        <v>21.113042749722471</v>
      </c>
      <c r="AH1195" s="9">
        <f t="shared" si="948"/>
        <v>15.080744821230336</v>
      </c>
      <c r="AI1195" s="6">
        <f t="shared" si="949"/>
        <v>2.6391303437153089</v>
      </c>
      <c r="AJ1195" s="6">
        <f t="shared" si="950"/>
        <v>5.7658707047175302</v>
      </c>
      <c r="AK1195" s="6">
        <f t="shared" si="951"/>
        <v>0</v>
      </c>
      <c r="AL1195" s="6">
        <f t="shared" si="952"/>
        <v>2.9407452401399157</v>
      </c>
      <c r="AM1195" s="6">
        <f t="shared" si="953"/>
        <v>0.78625509609784505</v>
      </c>
      <c r="AN1195" s="6">
        <f t="shared" si="954"/>
        <v>0</v>
      </c>
      <c r="AO1195" s="32">
        <v>795.7166666666667</v>
      </c>
      <c r="AP1195" s="32">
        <v>228.93333333333334</v>
      </c>
      <c r="AQ1195" s="32">
        <v>2.1</v>
      </c>
      <c r="AR1195" s="32">
        <v>1026.75</v>
      </c>
      <c r="AS1195" s="40">
        <v>31</v>
      </c>
      <c r="AT1195" s="40">
        <v>78</v>
      </c>
      <c r="AU1195" s="40">
        <v>54</v>
      </c>
      <c r="AV1195" s="40">
        <v>37</v>
      </c>
      <c r="AW1195" s="40">
        <v>34</v>
      </c>
      <c r="AX1195" s="9">
        <f t="shared" si="955"/>
        <v>1.8115412710007304</v>
      </c>
      <c r="AY1195" s="9">
        <f t="shared" si="956"/>
        <v>4.5580715850986122</v>
      </c>
      <c r="AZ1195" s="9">
        <f t="shared" si="957"/>
        <v>3.1555880204528854</v>
      </c>
      <c r="BA1195" s="9">
        <f t="shared" si="958"/>
        <v>2.1621621621621623</v>
      </c>
      <c r="BB1195" s="9">
        <f t="shared" si="959"/>
        <v>1.9868517165814461</v>
      </c>
      <c r="BC1195" s="9">
        <f t="shared" si="960"/>
        <v>10.072362869198313</v>
      </c>
      <c r="BD1195" s="9">
        <f t="shared" si="961"/>
        <v>2.6582278481012658E-2</v>
      </c>
      <c r="BE1195" s="9">
        <f t="shared" si="962"/>
        <v>2.8978902953586498</v>
      </c>
      <c r="BF1195" s="3">
        <v>35</v>
      </c>
      <c r="BG1195" s="3">
        <v>22</v>
      </c>
      <c r="BH1195" s="3">
        <v>0</v>
      </c>
      <c r="BI1195" s="3">
        <v>57</v>
      </c>
      <c r="BJ1195" s="3">
        <v>39</v>
      </c>
      <c r="BK1195" s="3">
        <v>3</v>
      </c>
      <c r="BL1195" s="3">
        <v>0</v>
      </c>
      <c r="BM1195" s="3">
        <v>42</v>
      </c>
      <c r="BN1195" s="34">
        <f t="shared" si="978"/>
        <v>29.290914378143217</v>
      </c>
      <c r="BO1195" s="34">
        <f t="shared" si="979"/>
        <v>57.055591678876489</v>
      </c>
      <c r="BP1195" s="34">
        <v>16.856144608778617</v>
      </c>
      <c r="BQ1195" s="34">
        <v>8.8639291142011007</v>
      </c>
      <c r="BR1195" s="34">
        <v>0.11719385637474214</v>
      </c>
      <c r="BS1195" s="34">
        <v>-2.3755140367605454E-2</v>
      </c>
      <c r="BT1195" s="34">
        <v>-3.2204206460557812</v>
      </c>
      <c r="BU1195" s="34">
        <f t="shared" si="980"/>
        <v>22.593091792931077</v>
      </c>
      <c r="BV1195" s="34">
        <f t="shared" si="981"/>
        <v>44.008944325164016</v>
      </c>
      <c r="BW1195" s="34">
        <v>4.1941771430753674</v>
      </c>
      <c r="BX1195" s="34">
        <v>0.19544883701200272</v>
      </c>
      <c r="BY1195" s="34">
        <v>0.19553022827354943</v>
      </c>
      <c r="BZ1195" s="34">
        <v>2.1126663768512222</v>
      </c>
      <c r="CA1195" s="34">
        <f t="shared" si="982"/>
        <v>6.6978225852121414</v>
      </c>
      <c r="CB1195" s="34">
        <f t="shared" si="983"/>
        <v>13.046647353712475</v>
      </c>
      <c r="CC1195" s="15">
        <v>54</v>
      </c>
      <c r="CD1195" s="7">
        <v>3132074</v>
      </c>
      <c r="CE1195" s="68">
        <f t="shared" si="963"/>
        <v>3251013.5189873418</v>
      </c>
      <c r="CF1195" s="9">
        <v>26.2</v>
      </c>
      <c r="CG1195" s="9">
        <v>20.7</v>
      </c>
      <c r="CH1195" s="9">
        <v>-7.5</v>
      </c>
      <c r="CI1195" s="9">
        <v>3.7</v>
      </c>
      <c r="CJ1195" s="9">
        <f t="shared" si="967"/>
        <v>5.8833662395484128</v>
      </c>
      <c r="CK1195" s="9">
        <v>0.6</v>
      </c>
      <c r="CL1195" s="9">
        <f t="shared" si="968"/>
        <v>0.95405939019703978</v>
      </c>
      <c r="CM1195" s="9">
        <v>4.3</v>
      </c>
      <c r="CN1195" t="s">
        <v>3409</v>
      </c>
      <c r="CO1195" t="s">
        <v>3410</v>
      </c>
      <c r="CQ1195" t="s">
        <v>3079</v>
      </c>
      <c r="CR1195">
        <v>72</v>
      </c>
      <c r="CS1195">
        <v>175</v>
      </c>
      <c r="CT1195">
        <v>25</v>
      </c>
      <c r="CU1195" t="s">
        <v>3401</v>
      </c>
      <c r="CV1195" t="s">
        <v>2382</v>
      </c>
      <c r="CW1195">
        <v>6</v>
      </c>
      <c r="CX1195">
        <v>0</v>
      </c>
      <c r="CY1195">
        <v>0</v>
      </c>
      <c r="CZ1195" s="70"/>
      <c r="DA1195">
        <v>0</v>
      </c>
    </row>
    <row r="1196" spans="1:105" ht="12.75" customHeight="1" x14ac:dyDescent="0.2">
      <c r="A1196" s="44" t="s">
        <v>2372</v>
      </c>
      <c r="B1196" s="43" t="s">
        <v>968</v>
      </c>
      <c r="C1196" s="43" t="s">
        <v>968</v>
      </c>
      <c r="D1196" s="42" t="s">
        <v>968</v>
      </c>
      <c r="E1196" s="42" t="str">
        <f t="shared" si="975"/>
        <v xml:space="preserve">Prucha, Petr </v>
      </c>
      <c r="F1196" s="42" t="s">
        <v>460</v>
      </c>
      <c r="G1196" s="45" t="s">
        <v>2376</v>
      </c>
      <c r="H1196" s="43">
        <v>62</v>
      </c>
      <c r="I1196" s="64">
        <v>7</v>
      </c>
      <c r="J1196" s="64">
        <v>10</v>
      </c>
      <c r="K1196" s="64">
        <v>17</v>
      </c>
      <c r="L1196" s="43">
        <v>3</v>
      </c>
      <c r="M1196">
        <v>22</v>
      </c>
      <c r="N1196">
        <v>89</v>
      </c>
      <c r="O1196" s="4">
        <f t="shared" si="976"/>
        <v>7.8651685393258425E-2</v>
      </c>
      <c r="Q1196">
        <v>1</v>
      </c>
      <c r="R1196">
        <v>0</v>
      </c>
      <c r="S1196">
        <v>2</v>
      </c>
      <c r="T1196">
        <v>1</v>
      </c>
      <c r="U1196" s="4">
        <f t="shared" si="977"/>
        <v>0.66666666666666663</v>
      </c>
      <c r="V1196">
        <v>0</v>
      </c>
      <c r="W1196">
        <v>2</v>
      </c>
      <c r="X1196">
        <v>2</v>
      </c>
      <c r="Y1196">
        <v>0</v>
      </c>
      <c r="Z1196">
        <v>0</v>
      </c>
      <c r="AA1196">
        <v>5</v>
      </c>
      <c r="AB1196">
        <v>8</v>
      </c>
      <c r="AC1196" s="9">
        <f t="shared" si="943"/>
        <v>5.9181325004109819</v>
      </c>
      <c r="AD1196" s="9">
        <f t="shared" si="944"/>
        <v>5.9181325004109819</v>
      </c>
      <c r="AE1196" s="9">
        <f t="shared" si="945"/>
        <v>0</v>
      </c>
      <c r="AF1196" s="9">
        <f t="shared" si="946"/>
        <v>0</v>
      </c>
      <c r="AG1196" s="9">
        <f t="shared" si="947"/>
        <v>9.7082142279272983</v>
      </c>
      <c r="AH1196" s="9">
        <f t="shared" si="948"/>
        <v>15.533142764683674</v>
      </c>
      <c r="AI1196" s="58">
        <f t="shared" si="949"/>
        <v>1.8445607033061864</v>
      </c>
      <c r="AJ1196" s="58">
        <f t="shared" si="950"/>
        <v>5.9181325004109819</v>
      </c>
      <c r="AK1196" s="58">
        <f t="shared" si="951"/>
        <v>0</v>
      </c>
      <c r="AL1196" s="58">
        <f t="shared" si="952"/>
        <v>1.5533142764683674</v>
      </c>
      <c r="AM1196" s="58">
        <f t="shared" si="953"/>
        <v>0</v>
      </c>
      <c r="AN1196" s="58">
        <f t="shared" si="954"/>
        <v>0</v>
      </c>
      <c r="AO1196" s="56">
        <v>618.0333333333333</v>
      </c>
      <c r="AP1196" s="56">
        <v>101.38333333333333</v>
      </c>
      <c r="AQ1196" s="56">
        <v>2.15</v>
      </c>
      <c r="AR1196" s="57">
        <f>SUM(AO1196:AQ1196)</f>
        <v>721.56666666666661</v>
      </c>
      <c r="AS1196">
        <v>17</v>
      </c>
      <c r="AT1196">
        <v>81</v>
      </c>
      <c r="AU1196">
        <v>37</v>
      </c>
      <c r="AV1196">
        <v>21</v>
      </c>
      <c r="AW1196">
        <v>31</v>
      </c>
      <c r="AX1196" s="9">
        <f t="shared" si="955"/>
        <v>1.4135907978010811</v>
      </c>
      <c r="AY1196" s="9">
        <f t="shared" si="956"/>
        <v>6.7353443895227976</v>
      </c>
      <c r="AZ1196" s="9">
        <f t="shared" si="957"/>
        <v>3.0766387952141176</v>
      </c>
      <c r="BA1196" s="9">
        <f t="shared" si="958"/>
        <v>1.7462003972836884</v>
      </c>
      <c r="BB1196" s="9">
        <f t="shared" si="959"/>
        <v>2.5777243959902068</v>
      </c>
      <c r="BC1196" s="33">
        <f t="shared" si="960"/>
        <v>9.9682795698924718</v>
      </c>
      <c r="BD1196" s="33">
        <f t="shared" si="961"/>
        <v>3.4677419354838708E-2</v>
      </c>
      <c r="BE1196" s="33">
        <f t="shared" si="962"/>
        <v>1.6352150537634407</v>
      </c>
      <c r="BF1196" s="42">
        <f>BI1196-BG1196-BH1196</f>
        <v>19</v>
      </c>
      <c r="BG1196" s="43">
        <v>10</v>
      </c>
      <c r="BH1196" s="43">
        <v>0</v>
      </c>
      <c r="BI1196" s="43">
        <v>29</v>
      </c>
      <c r="BJ1196" s="42">
        <f>BM1196-BK1196-BL1196</f>
        <v>16</v>
      </c>
      <c r="BK1196" s="43">
        <v>0</v>
      </c>
      <c r="BL1196" s="43">
        <v>0</v>
      </c>
      <c r="BM1196" s="43">
        <v>16</v>
      </c>
      <c r="BN1196" s="34">
        <f t="shared" si="978"/>
        <v>17.900137762719744</v>
      </c>
      <c r="BO1196" s="34">
        <f t="shared" si="979"/>
        <v>49.614647099514244</v>
      </c>
      <c r="BP1196" s="33">
        <v>2.3715195260810833</v>
      </c>
      <c r="BQ1196" s="33">
        <v>0.73448570605815577</v>
      </c>
      <c r="BR1196" s="33">
        <v>5.3015930867036865</v>
      </c>
      <c r="BS1196" s="33">
        <v>-2.9303076670274417E-2</v>
      </c>
      <c r="BT1196" s="33">
        <v>0.94123329545663237</v>
      </c>
      <c r="BU1196" s="9">
        <f t="shared" si="980"/>
        <v>9.3195285376292833</v>
      </c>
      <c r="BV1196" s="34">
        <f t="shared" si="981"/>
        <v>25.831372118896706</v>
      </c>
      <c r="BW1196" s="33">
        <v>7.6130694928453595</v>
      </c>
      <c r="BX1196" s="33">
        <v>0.38614855687841132</v>
      </c>
      <c r="BY1196" s="33">
        <v>0.2347733151103828</v>
      </c>
      <c r="BZ1196" s="33">
        <v>0.34661786025630936</v>
      </c>
      <c r="CA1196" s="9">
        <f t="shared" si="982"/>
        <v>8.5806092250904626</v>
      </c>
      <c r="CB1196" s="34">
        <f t="shared" si="983"/>
        <v>23.783274980617534</v>
      </c>
      <c r="CC1196" s="47">
        <v>67.035820000000001</v>
      </c>
      <c r="CD1196">
        <v>1628748</v>
      </c>
      <c r="CE1196" s="68">
        <f t="shared" si="963"/>
        <v>2154150.5806451612</v>
      </c>
      <c r="CF1196" s="62">
        <v>14.9</v>
      </c>
      <c r="CG1196" s="62">
        <v>12.1</v>
      </c>
      <c r="CH1196" s="62">
        <v>2.8</v>
      </c>
      <c r="CI1196" s="62">
        <v>-0.4</v>
      </c>
      <c r="CJ1196" s="63">
        <f t="shared" si="967"/>
        <v>-0.96957944491576797</v>
      </c>
      <c r="CK1196" s="62">
        <v>1.7</v>
      </c>
      <c r="CL1196" s="63">
        <f t="shared" si="968"/>
        <v>4.1207126408920134</v>
      </c>
      <c r="CM1196" s="62">
        <v>1</v>
      </c>
      <c r="CN1196" t="s">
        <v>661</v>
      </c>
      <c r="CO1196" t="s">
        <v>3410</v>
      </c>
      <c r="CQ1196" t="s">
        <v>3079</v>
      </c>
      <c r="CR1196">
        <v>72</v>
      </c>
      <c r="CS1196">
        <v>175</v>
      </c>
      <c r="CT1196">
        <v>25</v>
      </c>
      <c r="CU1196" t="s">
        <v>3401</v>
      </c>
      <c r="CZ1196" s="72">
        <v>1600000</v>
      </c>
      <c r="DA1196">
        <v>0</v>
      </c>
    </row>
    <row r="1197" spans="1:105" ht="12.75" customHeight="1" x14ac:dyDescent="0.2">
      <c r="A1197" s="38" t="s">
        <v>2452</v>
      </c>
      <c r="B1197" t="s">
        <v>968</v>
      </c>
      <c r="C1197" t="s">
        <v>968</v>
      </c>
      <c r="D1197" s="82" t="s">
        <v>968</v>
      </c>
      <c r="E1197" t="str">
        <f t="shared" si="975"/>
        <v xml:space="preserve">Callahan, Ryan </v>
      </c>
      <c r="F1197" t="s">
        <v>2544</v>
      </c>
      <c r="G1197" t="s">
        <v>1528</v>
      </c>
      <c r="H1197">
        <v>14</v>
      </c>
      <c r="I1197">
        <v>4</v>
      </c>
      <c r="J1197">
        <v>2</v>
      </c>
      <c r="K1197">
        <f>I1197+J1197</f>
        <v>6</v>
      </c>
      <c r="L1197">
        <v>5</v>
      </c>
      <c r="M1197">
        <v>9</v>
      </c>
      <c r="N1197">
        <v>40</v>
      </c>
      <c r="O1197" s="4">
        <f t="shared" si="976"/>
        <v>0.1</v>
      </c>
      <c r="P1197">
        <v>207</v>
      </c>
      <c r="Q1197">
        <v>1</v>
      </c>
      <c r="R1197">
        <v>0</v>
      </c>
      <c r="S1197">
        <v>2</v>
      </c>
      <c r="T1197">
        <v>1</v>
      </c>
      <c r="U1197" s="4">
        <f t="shared" si="977"/>
        <v>0.66666666666666663</v>
      </c>
      <c r="V1197" s="40">
        <v>0.3</v>
      </c>
      <c r="W1197">
        <v>0</v>
      </c>
      <c r="X1197">
        <v>0</v>
      </c>
      <c r="Y1197">
        <v>0</v>
      </c>
      <c r="Z1197">
        <v>0</v>
      </c>
      <c r="AA1197">
        <f>I1197-W1197-Y1197</f>
        <v>4</v>
      </c>
      <c r="AB1197">
        <f>J1197-X1197-Z1197</f>
        <v>2</v>
      </c>
      <c r="AC1197" s="9">
        <f t="shared" si="943"/>
        <v>0</v>
      </c>
      <c r="AD1197" s="9">
        <f t="shared" si="944"/>
        <v>0</v>
      </c>
      <c r="AE1197" s="9">
        <f t="shared" si="945"/>
        <v>0</v>
      </c>
      <c r="AF1197" s="9">
        <f t="shared" si="946"/>
        <v>0</v>
      </c>
      <c r="AG1197" s="9">
        <f t="shared" si="947"/>
        <v>35.639153570102707</v>
      </c>
      <c r="AH1197" s="9">
        <f t="shared" si="948"/>
        <v>17.819576785051353</v>
      </c>
      <c r="AI1197" s="6">
        <f t="shared" si="949"/>
        <v>3.5639153570102708</v>
      </c>
      <c r="AJ1197" s="6">
        <f t="shared" si="950"/>
        <v>9.5872170439414113</v>
      </c>
      <c r="AK1197" s="6">
        <f t="shared" si="951"/>
        <v>0</v>
      </c>
      <c r="AL1197" s="6">
        <f t="shared" si="952"/>
        <v>1.3364682588788517</v>
      </c>
      <c r="AM1197" s="6">
        <f t="shared" si="953"/>
        <v>0</v>
      </c>
      <c r="AN1197" s="6">
        <f t="shared" si="954"/>
        <v>0</v>
      </c>
      <c r="AO1197" s="32">
        <v>134.68333333333334</v>
      </c>
      <c r="AP1197" s="32">
        <v>12.516666666666667</v>
      </c>
      <c r="AQ1197" s="32">
        <v>1.6666666666666666E-2</v>
      </c>
      <c r="AR1197" s="32">
        <v>147.2166666666667</v>
      </c>
      <c r="AS1197" s="40">
        <v>5</v>
      </c>
      <c r="AT1197" s="40">
        <v>32</v>
      </c>
      <c r="AU1197" s="40">
        <v>4</v>
      </c>
      <c r="AV1197" s="40">
        <v>2</v>
      </c>
      <c r="AW1197" s="40">
        <v>6</v>
      </c>
      <c r="AX1197" s="9">
        <f t="shared" si="955"/>
        <v>2.0378127476508543</v>
      </c>
      <c r="AY1197" s="9">
        <f t="shared" si="956"/>
        <v>13.042001584965469</v>
      </c>
      <c r="AZ1197" s="9">
        <f t="shared" si="957"/>
        <v>1.6302501981206836</v>
      </c>
      <c r="BA1197" s="9">
        <f t="shared" si="958"/>
        <v>0.81512509906034181</v>
      </c>
      <c r="BB1197" s="9">
        <f t="shared" si="959"/>
        <v>2.4453752971810254</v>
      </c>
      <c r="BC1197" s="9">
        <f t="shared" si="960"/>
        <v>9.6202380952380953</v>
      </c>
      <c r="BD1197" s="9">
        <f t="shared" si="961"/>
        <v>1.1904761904761904E-3</v>
      </c>
      <c r="BE1197" s="9">
        <f t="shared" si="962"/>
        <v>0.89404761904761909</v>
      </c>
      <c r="BF1197" s="3">
        <v>8</v>
      </c>
      <c r="BG1197" s="3">
        <v>2</v>
      </c>
      <c r="BH1197" s="3">
        <v>0</v>
      </c>
      <c r="BI1197" s="3">
        <v>10</v>
      </c>
      <c r="BJ1197" s="3">
        <v>3</v>
      </c>
      <c r="BK1197" s="3">
        <v>0</v>
      </c>
      <c r="BL1197" s="3">
        <v>0</v>
      </c>
      <c r="BM1197" s="3">
        <v>3</v>
      </c>
      <c r="BN1197" s="34">
        <f t="shared" si="978"/>
        <v>7.8785976600571406</v>
      </c>
      <c r="BO1197" s="34">
        <f t="shared" si="979"/>
        <v>107.0340449685109</v>
      </c>
      <c r="BP1197" s="34">
        <v>6.1929961952725963</v>
      </c>
      <c r="BQ1197" s="34">
        <v>-0.58169149091384731</v>
      </c>
      <c r="BR1197" s="34">
        <v>1.6803397992989168E-2</v>
      </c>
      <c r="BS1197" s="34">
        <v>-1.8853286006036073E-4</v>
      </c>
      <c r="BT1197" s="34">
        <v>0</v>
      </c>
      <c r="BU1197" s="34">
        <f t="shared" si="980"/>
        <v>5.6279195694916773</v>
      </c>
      <c r="BV1197" s="34">
        <f t="shared" si="981"/>
        <v>76.45764160975898</v>
      </c>
      <c r="BW1197" s="34">
        <v>1.8128365423663226</v>
      </c>
      <c r="BX1197" s="34">
        <v>4.2407422042825153E-2</v>
      </c>
      <c r="BY1197" s="34">
        <v>1.5518272085202336E-3</v>
      </c>
      <c r="BZ1197" s="34">
        <v>0.39388229894779558</v>
      </c>
      <c r="CA1197" s="34">
        <f t="shared" si="982"/>
        <v>2.2506780905654638</v>
      </c>
      <c r="CB1197" s="34">
        <f t="shared" si="983"/>
        <v>30.576403358751907</v>
      </c>
      <c r="CE1197" s="68">
        <f t="shared" si="963"/>
        <v>165000</v>
      </c>
      <c r="CF1197" s="9">
        <v>3.7</v>
      </c>
      <c r="CG1197" s="9">
        <v>3.1</v>
      </c>
      <c r="CH1197" s="9">
        <v>4.8</v>
      </c>
      <c r="CI1197" s="9">
        <v>0.8</v>
      </c>
      <c r="CJ1197" s="9">
        <f t="shared" si="967"/>
        <v>10.015649452269171</v>
      </c>
      <c r="CK1197" s="9">
        <v>1.1000000000000001</v>
      </c>
      <c r="CL1197" s="9">
        <f t="shared" si="968"/>
        <v>13.771517996870111</v>
      </c>
      <c r="CM1197" s="9">
        <v>1.9</v>
      </c>
      <c r="CN1197" t="s">
        <v>1123</v>
      </c>
      <c r="CO1197" t="s">
        <v>1626</v>
      </c>
      <c r="CP1197" t="s">
        <v>3131</v>
      </c>
      <c r="CQ1197" t="s">
        <v>2414</v>
      </c>
      <c r="CR1197">
        <v>71</v>
      </c>
      <c r="CS1197">
        <v>185</v>
      </c>
      <c r="CU1197" t="s">
        <v>3401</v>
      </c>
      <c r="CV1197" t="s">
        <v>3090</v>
      </c>
      <c r="CW1197">
        <v>0</v>
      </c>
      <c r="CX1197">
        <v>0</v>
      </c>
      <c r="CY1197">
        <v>0</v>
      </c>
      <c r="CZ1197" s="70"/>
      <c r="DA1197">
        <v>0</v>
      </c>
    </row>
    <row r="1198" spans="1:105" ht="12.75" customHeight="1" x14ac:dyDescent="0.2">
      <c r="A1198" s="44" t="s">
        <v>2372</v>
      </c>
      <c r="B1198" s="43" t="s">
        <v>968</v>
      </c>
      <c r="C1198" s="43" t="s">
        <v>968</v>
      </c>
      <c r="D1198" s="82" t="s">
        <v>968</v>
      </c>
      <c r="E1198" s="42" t="str">
        <f t="shared" si="975"/>
        <v xml:space="preserve">Callahan, Ryan </v>
      </c>
      <c r="F1198" s="42" t="s">
        <v>2544</v>
      </c>
      <c r="G1198" s="45" t="s">
        <v>1528</v>
      </c>
      <c r="H1198" s="43">
        <v>52</v>
      </c>
      <c r="I1198" s="64">
        <v>8</v>
      </c>
      <c r="J1198" s="64">
        <v>5</v>
      </c>
      <c r="K1198" s="64">
        <v>13</v>
      </c>
      <c r="L1198" s="43">
        <v>7</v>
      </c>
      <c r="M1198">
        <v>31</v>
      </c>
      <c r="N1198">
        <v>92</v>
      </c>
      <c r="O1198" s="4">
        <f t="shared" si="976"/>
        <v>8.6956521739130432E-2</v>
      </c>
      <c r="Q1198">
        <v>1</v>
      </c>
      <c r="R1198">
        <v>0</v>
      </c>
      <c r="S1198">
        <v>1</v>
      </c>
      <c r="T1198">
        <v>4</v>
      </c>
      <c r="U1198" s="4">
        <f t="shared" si="977"/>
        <v>0.2</v>
      </c>
      <c r="V1198">
        <v>0.1</v>
      </c>
      <c r="W1198">
        <v>0</v>
      </c>
      <c r="X1198">
        <v>0</v>
      </c>
      <c r="Y1198">
        <v>1</v>
      </c>
      <c r="Z1198">
        <v>0</v>
      </c>
      <c r="AA1198">
        <v>7</v>
      </c>
      <c r="AB1198">
        <v>5</v>
      </c>
      <c r="AC1198" s="9">
        <f t="shared" si="943"/>
        <v>0</v>
      </c>
      <c r="AD1198" s="9">
        <f t="shared" si="944"/>
        <v>0</v>
      </c>
      <c r="AE1198" s="9">
        <f t="shared" si="945"/>
        <v>5.3412462908011875</v>
      </c>
      <c r="AF1198" s="9">
        <f t="shared" si="946"/>
        <v>0</v>
      </c>
      <c r="AG1198" s="9">
        <f t="shared" si="947"/>
        <v>14.638396747022943</v>
      </c>
      <c r="AH1198" s="9">
        <f t="shared" si="948"/>
        <v>10.45599767644496</v>
      </c>
      <c r="AI1198" s="58">
        <f t="shared" si="949"/>
        <v>2.1957595120534417</v>
      </c>
      <c r="AJ1198" s="58">
        <f t="shared" si="950"/>
        <v>0</v>
      </c>
      <c r="AK1198" s="58">
        <f t="shared" si="951"/>
        <v>1.0682492581602374</v>
      </c>
      <c r="AL1198" s="58">
        <f t="shared" si="952"/>
        <v>1.568399651466744</v>
      </c>
      <c r="AM1198" s="58">
        <f t="shared" si="953"/>
        <v>0</v>
      </c>
      <c r="AN1198" s="58">
        <f t="shared" si="954"/>
        <v>1.0682492581602374</v>
      </c>
      <c r="AO1198" s="56">
        <v>573.83333333333337</v>
      </c>
      <c r="AP1198" s="56">
        <v>13.483333333333334</v>
      </c>
      <c r="AQ1198" s="56">
        <v>56.166666666666664</v>
      </c>
      <c r="AR1198" s="57">
        <f>SUM(AO1198:AQ1198)</f>
        <v>643.48333333333335</v>
      </c>
      <c r="AS1198">
        <v>25</v>
      </c>
      <c r="AT1198">
        <v>139</v>
      </c>
      <c r="AU1198">
        <v>24</v>
      </c>
      <c r="AV1198">
        <v>12</v>
      </c>
      <c r="AW1198">
        <v>18</v>
      </c>
      <c r="AX1198" s="9">
        <f t="shared" si="955"/>
        <v>2.3310627055867803</v>
      </c>
      <c r="AY1198" s="9">
        <f t="shared" si="956"/>
        <v>12.960708643062498</v>
      </c>
      <c r="AZ1198" s="9">
        <f t="shared" si="957"/>
        <v>2.2378201973633089</v>
      </c>
      <c r="BA1198" s="9">
        <f t="shared" si="958"/>
        <v>1.1189100986816545</v>
      </c>
      <c r="BB1198" s="9">
        <f t="shared" si="959"/>
        <v>1.6783651480224819</v>
      </c>
      <c r="BC1198" s="33">
        <f t="shared" si="960"/>
        <v>11.035256410256411</v>
      </c>
      <c r="BD1198" s="33">
        <f t="shared" si="961"/>
        <v>1.0801282051282051</v>
      </c>
      <c r="BE1198" s="33">
        <f t="shared" si="962"/>
        <v>0.25929487179487182</v>
      </c>
      <c r="BF1198" s="42">
        <f>BI1198-BG1198-BH1198</f>
        <v>21</v>
      </c>
      <c r="BG1198" s="43">
        <v>0</v>
      </c>
      <c r="BH1198" s="43">
        <v>1</v>
      </c>
      <c r="BI1198" s="43">
        <v>22</v>
      </c>
      <c r="BJ1198" s="42">
        <f>BM1198-BK1198-BL1198</f>
        <v>15</v>
      </c>
      <c r="BK1198" s="43">
        <v>0</v>
      </c>
      <c r="BL1198" s="43">
        <v>1</v>
      </c>
      <c r="BM1198" s="43">
        <v>16</v>
      </c>
      <c r="BN1198" s="34">
        <f t="shared" si="978"/>
        <v>21.296023271179891</v>
      </c>
      <c r="BO1198" s="34">
        <f t="shared" si="979"/>
        <v>66.189820833007502</v>
      </c>
      <c r="BP1198" s="33">
        <v>5.7249356844666295</v>
      </c>
      <c r="BQ1198" s="33">
        <v>-0.70934553425207603</v>
      </c>
      <c r="BR1198" s="33">
        <v>5.4911458048595412</v>
      </c>
      <c r="BS1198" s="33">
        <v>1.1039715828204768</v>
      </c>
      <c r="BT1198" s="33">
        <v>-0.99553509719005351</v>
      </c>
      <c r="BU1198" s="9">
        <f t="shared" si="980"/>
        <v>10.615172440704519</v>
      </c>
      <c r="BV1198" s="34">
        <f t="shared" si="981"/>
        <v>32.992843453198532</v>
      </c>
      <c r="BW1198" s="33">
        <v>7.0200670570608974</v>
      </c>
      <c r="BX1198" s="33">
        <v>5.1355282346643889E-2</v>
      </c>
      <c r="BY1198" s="33">
        <v>5.4845773536098417</v>
      </c>
      <c r="BZ1198" s="33">
        <v>-1.8751488625420139</v>
      </c>
      <c r="CA1198" s="9">
        <f t="shared" si="982"/>
        <v>10.68085083047537</v>
      </c>
      <c r="CB1198" s="34">
        <f t="shared" si="983"/>
        <v>33.196977379808963</v>
      </c>
      <c r="CC1198" s="47">
        <v>68.622673000000006</v>
      </c>
      <c r="CD1198">
        <v>1601996</v>
      </c>
      <c r="CE1198" s="68">
        <f t="shared" si="963"/>
        <v>2526224.4615384615</v>
      </c>
      <c r="CF1198" s="62">
        <v>11.9</v>
      </c>
      <c r="CG1198" s="62">
        <v>11.9</v>
      </c>
      <c r="CH1198" s="62">
        <v>5.7</v>
      </c>
      <c r="CI1198" s="62">
        <v>-0.2</v>
      </c>
      <c r="CJ1198" s="63">
        <f t="shared" si="967"/>
        <v>-0.56090492661493874</v>
      </c>
      <c r="CK1198" s="62">
        <v>2.2000000000000002</v>
      </c>
      <c r="CL1198" s="63">
        <f t="shared" si="968"/>
        <v>6.169954192764326</v>
      </c>
      <c r="CM1198" s="62">
        <v>1.8</v>
      </c>
      <c r="CN1198" t="s">
        <v>711</v>
      </c>
      <c r="CO1198" t="s">
        <v>1626</v>
      </c>
      <c r="CP1198" t="s">
        <v>3131</v>
      </c>
      <c r="CQ1198" t="s">
        <v>2414</v>
      </c>
      <c r="CR1198">
        <v>71</v>
      </c>
      <c r="CS1198">
        <v>188</v>
      </c>
      <c r="CT1198">
        <v>24</v>
      </c>
      <c r="CU1198" t="s">
        <v>3401</v>
      </c>
      <c r="CV1198" t="s">
        <v>3090</v>
      </c>
      <c r="CZ1198" s="72">
        <v>575000</v>
      </c>
      <c r="DA1198">
        <v>0</v>
      </c>
    </row>
    <row r="1199" spans="1:105" ht="12.75" customHeight="1" x14ac:dyDescent="0.2">
      <c r="A1199" s="38" t="s">
        <v>2452</v>
      </c>
      <c r="B1199" t="s">
        <v>966</v>
      </c>
      <c r="C1199" t="s">
        <v>968</v>
      </c>
      <c r="D1199" s="82" t="s">
        <v>968</v>
      </c>
      <c r="E1199" t="str">
        <f t="shared" si="975"/>
        <v xml:space="preserve">Gomez, Scott </v>
      </c>
      <c r="F1199" t="s">
        <v>128</v>
      </c>
      <c r="G1199" t="s">
        <v>1537</v>
      </c>
      <c r="H1199">
        <v>72</v>
      </c>
      <c r="I1199">
        <v>13</v>
      </c>
      <c r="J1199">
        <v>47</v>
      </c>
      <c r="K1199">
        <f>I1199+J1199</f>
        <v>60</v>
      </c>
      <c r="L1199">
        <v>7</v>
      </c>
      <c r="M1199">
        <v>42</v>
      </c>
      <c r="N1199">
        <v>248</v>
      </c>
      <c r="O1199" s="4">
        <f t="shared" si="976"/>
        <v>5.2419354838709679E-2</v>
      </c>
      <c r="P1199">
        <v>1601</v>
      </c>
      <c r="Q1199">
        <v>1</v>
      </c>
      <c r="R1199">
        <v>0</v>
      </c>
      <c r="S1199">
        <v>628</v>
      </c>
      <c r="T1199">
        <v>576</v>
      </c>
      <c r="U1199" s="4">
        <f t="shared" si="977"/>
        <v>0.52159468438538203</v>
      </c>
      <c r="V1199" s="40">
        <v>31.4</v>
      </c>
      <c r="W1199">
        <v>4</v>
      </c>
      <c r="X1199">
        <v>19</v>
      </c>
      <c r="Y1199">
        <v>0</v>
      </c>
      <c r="Z1199">
        <v>0</v>
      </c>
      <c r="AA1199">
        <f>I1199-W1199-Y1199</f>
        <v>9</v>
      </c>
      <c r="AB1199">
        <f>J1199-X1199-Z1199</f>
        <v>28</v>
      </c>
      <c r="AC1199" s="9">
        <f t="shared" si="943"/>
        <v>3.7296037296037294</v>
      </c>
      <c r="AD1199" s="9">
        <f t="shared" si="944"/>
        <v>17.715617715617718</v>
      </c>
      <c r="AE1199" s="9">
        <f t="shared" si="945"/>
        <v>0</v>
      </c>
      <c r="AF1199" s="9">
        <f t="shared" si="946"/>
        <v>0</v>
      </c>
      <c r="AG1199" s="9">
        <f t="shared" si="947"/>
        <v>10.399614829080406</v>
      </c>
      <c r="AH1199" s="9">
        <f t="shared" si="948"/>
        <v>32.354357246027924</v>
      </c>
      <c r="AI1199" s="6">
        <f t="shared" si="949"/>
        <v>3.0043331728454503</v>
      </c>
      <c r="AJ1199" s="6">
        <f t="shared" si="950"/>
        <v>6.8997668997668997</v>
      </c>
      <c r="AK1199" s="6">
        <f t="shared" si="951"/>
        <v>0</v>
      </c>
      <c r="AL1199" s="6">
        <f t="shared" si="952"/>
        <v>1.8488204140587385</v>
      </c>
      <c r="AM1199" s="6">
        <f t="shared" si="953"/>
        <v>1.3053613053613053</v>
      </c>
      <c r="AN1199" s="6">
        <f t="shared" si="954"/>
        <v>0</v>
      </c>
      <c r="AO1199" s="32">
        <v>1038.5</v>
      </c>
      <c r="AP1199" s="32">
        <v>321.75</v>
      </c>
      <c r="AQ1199" s="32">
        <v>2.65</v>
      </c>
      <c r="AR1199" s="32">
        <v>1362.9</v>
      </c>
      <c r="AS1199" s="40">
        <v>17</v>
      </c>
      <c r="AT1199" s="40">
        <v>21</v>
      </c>
      <c r="AU1199" s="40">
        <v>86</v>
      </c>
      <c r="AV1199" s="40">
        <v>64</v>
      </c>
      <c r="AW1199" s="40">
        <v>50</v>
      </c>
      <c r="AX1199" s="9">
        <f t="shared" si="955"/>
        <v>0.74840413823464669</v>
      </c>
      <c r="AY1199" s="9">
        <f t="shared" si="956"/>
        <v>0.92449922958397523</v>
      </c>
      <c r="AZ1199" s="9">
        <f t="shared" si="957"/>
        <v>3.7860444640105655</v>
      </c>
      <c r="BA1199" s="9">
        <f t="shared" si="958"/>
        <v>2.8175214615892581</v>
      </c>
      <c r="BB1199" s="9">
        <f t="shared" si="959"/>
        <v>2.201188641866608</v>
      </c>
      <c r="BC1199" s="9">
        <f t="shared" si="960"/>
        <v>14.423611111111111</v>
      </c>
      <c r="BD1199" s="9">
        <f t="shared" si="961"/>
        <v>3.6805555555555557E-2</v>
      </c>
      <c r="BE1199" s="9">
        <f t="shared" si="962"/>
        <v>4.46875</v>
      </c>
      <c r="BF1199" s="3">
        <v>52</v>
      </c>
      <c r="BG1199" s="3">
        <v>37</v>
      </c>
      <c r="BH1199" s="3">
        <v>0</v>
      </c>
      <c r="BI1199" s="3">
        <v>89</v>
      </c>
      <c r="BJ1199" s="3">
        <v>32</v>
      </c>
      <c r="BK1199" s="3">
        <v>7</v>
      </c>
      <c r="BL1199" s="3">
        <v>0</v>
      </c>
      <c r="BM1199" s="3">
        <v>39</v>
      </c>
      <c r="BN1199" s="34">
        <f t="shared" si="978"/>
        <v>42.171670452088243</v>
      </c>
      <c r="BO1199" s="34">
        <f t="shared" si="979"/>
        <v>61.885201338452184</v>
      </c>
      <c r="BP1199" s="34">
        <v>22.133373129087989</v>
      </c>
      <c r="BQ1199" s="34">
        <v>9.6214159873655163</v>
      </c>
      <c r="BR1199" s="34">
        <v>-0.68618363127040571</v>
      </c>
      <c r="BS1199" s="34">
        <v>-5.1021671763050253E-2</v>
      </c>
      <c r="BT1199" s="34">
        <v>-0.5837275200720734</v>
      </c>
      <c r="BU1199" s="34">
        <f t="shared" si="980"/>
        <v>30.433856293347976</v>
      </c>
      <c r="BV1199" s="34">
        <f t="shared" si="981"/>
        <v>44.660439200745429</v>
      </c>
      <c r="BW1199" s="34">
        <v>9.0497518089425544</v>
      </c>
      <c r="BX1199" s="34">
        <v>-0.37722919114980519</v>
      </c>
      <c r="BY1199" s="34">
        <v>0.26640616364505432</v>
      </c>
      <c r="BZ1199" s="34">
        <v>2.7988853773024642</v>
      </c>
      <c r="CA1199" s="34">
        <f t="shared" si="982"/>
        <v>11.737814158740267</v>
      </c>
      <c r="CB1199" s="34">
        <f t="shared" si="983"/>
        <v>17.224762137706755</v>
      </c>
      <c r="CC1199" s="15">
        <v>71</v>
      </c>
      <c r="CD1199" s="7">
        <v>2525007</v>
      </c>
      <c r="CE1199" s="68">
        <f t="shared" si="963"/>
        <v>2875702.4166666665</v>
      </c>
      <c r="CF1199" s="9">
        <v>33.6</v>
      </c>
      <c r="CG1199" s="9">
        <v>25.9</v>
      </c>
      <c r="CH1199" s="9">
        <v>13.7</v>
      </c>
      <c r="CI1199" s="9">
        <v>4.7</v>
      </c>
      <c r="CJ1199" s="9">
        <f t="shared" si="967"/>
        <v>5.5710306406685239</v>
      </c>
      <c r="CK1199" s="9">
        <v>5.0999999999999996</v>
      </c>
      <c r="CL1199" s="9">
        <f t="shared" si="968"/>
        <v>6.0451609079594615</v>
      </c>
      <c r="CM1199" s="9">
        <v>9.6999999999999993</v>
      </c>
      <c r="CN1199" t="s">
        <v>1583</v>
      </c>
      <c r="CO1199" t="s">
        <v>1584</v>
      </c>
      <c r="CP1199" t="s">
        <v>1585</v>
      </c>
      <c r="CQ1199" t="s">
        <v>2414</v>
      </c>
      <c r="CR1199">
        <v>71</v>
      </c>
      <c r="CS1199">
        <v>200</v>
      </c>
      <c r="CT1199">
        <v>23</v>
      </c>
      <c r="CU1199" t="s">
        <v>3402</v>
      </c>
      <c r="CV1199" t="s">
        <v>2382</v>
      </c>
      <c r="CW1199">
        <v>1</v>
      </c>
      <c r="CX1199">
        <v>0</v>
      </c>
      <c r="CY1199">
        <v>0</v>
      </c>
      <c r="CZ1199" s="70"/>
      <c r="DA1199">
        <v>0</v>
      </c>
    </row>
    <row r="1200" spans="1:105" ht="12.75" customHeight="1" x14ac:dyDescent="0.2">
      <c r="A1200" s="44" t="s">
        <v>2372</v>
      </c>
      <c r="B1200" s="43" t="s">
        <v>966</v>
      </c>
      <c r="C1200" s="43" t="s">
        <v>968</v>
      </c>
      <c r="D1200" s="82" t="s">
        <v>968</v>
      </c>
      <c r="E1200" s="42" t="str">
        <f t="shared" si="975"/>
        <v xml:space="preserve">Gomez, Scott </v>
      </c>
      <c r="F1200" s="42" t="s">
        <v>128</v>
      </c>
      <c r="G1200" s="45" t="s">
        <v>2373</v>
      </c>
      <c r="H1200" s="43">
        <v>81</v>
      </c>
      <c r="I1200" s="64">
        <v>16</v>
      </c>
      <c r="J1200" s="64">
        <v>54</v>
      </c>
      <c r="K1200" s="64">
        <v>70</v>
      </c>
      <c r="L1200" s="43">
        <v>3</v>
      </c>
      <c r="M1200">
        <v>36</v>
      </c>
      <c r="N1200">
        <v>242</v>
      </c>
      <c r="O1200" s="4">
        <f t="shared" si="976"/>
        <v>6.6115702479338845E-2</v>
      </c>
      <c r="Q1200">
        <v>3</v>
      </c>
      <c r="R1200">
        <v>0</v>
      </c>
      <c r="S1200">
        <v>612</v>
      </c>
      <c r="T1200">
        <v>553</v>
      </c>
      <c r="U1200" s="4">
        <f t="shared" si="977"/>
        <v>0.52532188841201721</v>
      </c>
      <c r="V1200">
        <v>26.6</v>
      </c>
      <c r="W1200">
        <v>7</v>
      </c>
      <c r="X1200">
        <v>22</v>
      </c>
      <c r="Y1200">
        <v>0</v>
      </c>
      <c r="Z1200">
        <v>1</v>
      </c>
      <c r="AA1200">
        <v>9</v>
      </c>
      <c r="AB1200">
        <v>31</v>
      </c>
      <c r="AC1200" s="9">
        <f t="shared" si="943"/>
        <v>6.0483870967741931</v>
      </c>
      <c r="AD1200" s="9">
        <f t="shared" si="944"/>
        <v>19.009216589861751</v>
      </c>
      <c r="AE1200" s="9">
        <f t="shared" si="945"/>
        <v>0</v>
      </c>
      <c r="AF1200" s="9">
        <f t="shared" si="946"/>
        <v>4.5662100456620998</v>
      </c>
      <c r="AG1200" s="9">
        <f t="shared" si="947"/>
        <v>9.0115147132447024</v>
      </c>
      <c r="AH1200" s="9">
        <f t="shared" si="948"/>
        <v>31.039661790065082</v>
      </c>
      <c r="AI1200" s="58">
        <f t="shared" si="949"/>
        <v>2.5532625020859987</v>
      </c>
      <c r="AJ1200" s="58">
        <f t="shared" si="950"/>
        <v>7.4308755760368665</v>
      </c>
      <c r="AK1200" s="58">
        <f t="shared" si="951"/>
        <v>0.91324200913242004</v>
      </c>
      <c r="AL1200" s="58">
        <f t="shared" si="952"/>
        <v>2.2528786783111752</v>
      </c>
      <c r="AM1200" s="58">
        <f t="shared" si="953"/>
        <v>0.69124423963133641</v>
      </c>
      <c r="AN1200" s="58">
        <f t="shared" si="954"/>
        <v>6.3926940639269407</v>
      </c>
      <c r="AO1200" s="56">
        <v>1198.4666666666667</v>
      </c>
      <c r="AP1200" s="56">
        <v>347.2</v>
      </c>
      <c r="AQ1200" s="56">
        <v>65.7</v>
      </c>
      <c r="AR1200" s="57">
        <f>SUM(AO1200:AQ1200)</f>
        <v>1611.3666666666668</v>
      </c>
      <c r="AS1200">
        <v>24</v>
      </c>
      <c r="AT1200">
        <v>48</v>
      </c>
      <c r="AU1200">
        <v>68</v>
      </c>
      <c r="AV1200">
        <v>62</v>
      </c>
      <c r="AW1200">
        <v>77</v>
      </c>
      <c r="AX1200" s="9">
        <f t="shared" si="955"/>
        <v>0.89365135185453326</v>
      </c>
      <c r="AY1200" s="9">
        <f t="shared" si="956"/>
        <v>1.7873027037090665</v>
      </c>
      <c r="AZ1200" s="9">
        <f t="shared" si="957"/>
        <v>2.5320121635878445</v>
      </c>
      <c r="BA1200" s="9">
        <f t="shared" si="958"/>
        <v>2.3085993256242112</v>
      </c>
      <c r="BB1200" s="9">
        <f t="shared" si="959"/>
        <v>2.8671314205332945</v>
      </c>
      <c r="BC1200" s="33">
        <f t="shared" si="960"/>
        <v>14.795884773662552</v>
      </c>
      <c r="BD1200" s="33">
        <f t="shared" si="961"/>
        <v>0.81111111111111112</v>
      </c>
      <c r="BE1200" s="33">
        <f t="shared" si="962"/>
        <v>4.2864197530864194</v>
      </c>
      <c r="BF1200" s="42">
        <f>BI1200-BG1200-BH1200</f>
        <v>51</v>
      </c>
      <c r="BG1200" s="43">
        <v>43</v>
      </c>
      <c r="BH1200" s="43">
        <v>1</v>
      </c>
      <c r="BI1200" s="43">
        <v>95</v>
      </c>
      <c r="BJ1200" s="42">
        <f>BM1200-BK1200-BL1200</f>
        <v>45</v>
      </c>
      <c r="BK1200" s="43">
        <v>4</v>
      </c>
      <c r="BL1200" s="43">
        <v>7</v>
      </c>
      <c r="BM1200" s="43">
        <v>56</v>
      </c>
      <c r="BN1200" s="34">
        <f t="shared" si="978"/>
        <v>62.482427578740044</v>
      </c>
      <c r="BO1200" s="34">
        <f t="shared" si="979"/>
        <v>77.552091490130579</v>
      </c>
      <c r="BP1200" s="33">
        <v>19.636320910851129</v>
      </c>
      <c r="BQ1200" s="33">
        <v>17.928609426145684</v>
      </c>
      <c r="BR1200" s="33">
        <v>0.36088409753491624</v>
      </c>
      <c r="BS1200" s="33">
        <v>0.22624413413471348</v>
      </c>
      <c r="BT1200" s="33">
        <v>5.8646069796734785</v>
      </c>
      <c r="BU1200" s="9">
        <f t="shared" si="980"/>
        <v>44.016665548339915</v>
      </c>
      <c r="BV1200" s="34">
        <f t="shared" si="981"/>
        <v>54.632712043615044</v>
      </c>
      <c r="BW1200" s="33">
        <v>10.062015710970545</v>
      </c>
      <c r="BX1200" s="33">
        <v>0.50153946530355287</v>
      </c>
      <c r="BY1200" s="33">
        <v>2.6336996513247013</v>
      </c>
      <c r="BZ1200" s="33">
        <v>5.2685072028013265</v>
      </c>
      <c r="CA1200" s="9">
        <f t="shared" si="982"/>
        <v>18.465762030400125</v>
      </c>
      <c r="CB1200" s="34">
        <f t="shared" si="983"/>
        <v>22.919379446515531</v>
      </c>
      <c r="CC1200" s="47">
        <v>66.139763000000002</v>
      </c>
      <c r="CD1200">
        <v>3696901</v>
      </c>
      <c r="CE1200" s="68">
        <f t="shared" si="963"/>
        <v>3742541.7530864198</v>
      </c>
      <c r="CF1200" s="62">
        <v>39</v>
      </c>
      <c r="CG1200" s="62">
        <v>30.7</v>
      </c>
      <c r="CH1200" s="62">
        <v>3.2</v>
      </c>
      <c r="CI1200" s="62">
        <v>6.2</v>
      </c>
      <c r="CJ1200" s="63">
        <f t="shared" si="967"/>
        <v>6.125675141615071</v>
      </c>
      <c r="CK1200" s="62">
        <v>3.8</v>
      </c>
      <c r="CL1200" s="63">
        <f t="shared" si="968"/>
        <v>3.7544460545382687</v>
      </c>
      <c r="CM1200" s="62">
        <v>10.5</v>
      </c>
      <c r="CN1200" t="s">
        <v>2062</v>
      </c>
      <c r="CO1200" t="s">
        <v>1584</v>
      </c>
      <c r="CP1200" t="s">
        <v>1585</v>
      </c>
      <c r="CQ1200" t="s">
        <v>2414</v>
      </c>
      <c r="CR1200">
        <v>71</v>
      </c>
      <c r="CS1200">
        <v>200</v>
      </c>
      <c r="CT1200">
        <v>19</v>
      </c>
      <c r="CU1200" t="s">
        <v>3402</v>
      </c>
      <c r="CZ1200" s="72">
        <v>7357142.8571428573</v>
      </c>
      <c r="DA1200">
        <v>0</v>
      </c>
    </row>
    <row r="1201" spans="1:105" ht="12.75" customHeight="1" x14ac:dyDescent="0.2">
      <c r="A1201" s="38" t="s">
        <v>2452</v>
      </c>
      <c r="B1201" t="s">
        <v>968</v>
      </c>
      <c r="C1201" t="s">
        <v>968</v>
      </c>
      <c r="D1201" s="82" t="s">
        <v>968</v>
      </c>
      <c r="E1201" t="str">
        <f t="shared" si="975"/>
        <v xml:space="preserve">Pock, Thomas </v>
      </c>
      <c r="F1201" t="s">
        <v>446</v>
      </c>
      <c r="G1201" t="s">
        <v>1524</v>
      </c>
      <c r="H1201">
        <v>44</v>
      </c>
      <c r="I1201">
        <v>4</v>
      </c>
      <c r="J1201">
        <v>4</v>
      </c>
      <c r="K1201">
        <f>I1201+J1201</f>
        <v>8</v>
      </c>
      <c r="L1201">
        <v>-4</v>
      </c>
      <c r="M1201">
        <v>16</v>
      </c>
      <c r="N1201">
        <v>76</v>
      </c>
      <c r="O1201" s="4">
        <f t="shared" si="976"/>
        <v>5.2631578947368418E-2</v>
      </c>
      <c r="P1201">
        <v>993</v>
      </c>
      <c r="Q1201">
        <v>0</v>
      </c>
      <c r="R1201">
        <v>0</v>
      </c>
      <c r="S1201">
        <v>0</v>
      </c>
      <c r="T1201">
        <v>0</v>
      </c>
      <c r="U1201" s="4">
        <f t="shared" si="977"/>
        <v>0</v>
      </c>
      <c r="V1201" s="40">
        <v>0</v>
      </c>
      <c r="W1201">
        <v>0</v>
      </c>
      <c r="X1201">
        <v>2</v>
      </c>
      <c r="Y1201">
        <v>0</v>
      </c>
      <c r="Z1201">
        <v>0</v>
      </c>
      <c r="AA1201">
        <f>I1201-W1201-Y1201</f>
        <v>4</v>
      </c>
      <c r="AB1201">
        <f>J1201-X1201-Z1201</f>
        <v>2</v>
      </c>
      <c r="AC1201" s="9">
        <f t="shared" si="943"/>
        <v>0</v>
      </c>
      <c r="AD1201" s="9">
        <f t="shared" si="944"/>
        <v>10.118043844856661</v>
      </c>
      <c r="AE1201" s="9">
        <f t="shared" si="945"/>
        <v>0</v>
      </c>
      <c r="AF1201" s="9">
        <f t="shared" si="946"/>
        <v>0</v>
      </c>
      <c r="AG1201" s="9">
        <f t="shared" si="947"/>
        <v>7.962179646678277</v>
      </c>
      <c r="AH1201" s="9">
        <f t="shared" si="948"/>
        <v>3.9810898233391385</v>
      </c>
      <c r="AI1201" s="6">
        <f t="shared" si="949"/>
        <v>1.6919631749191339</v>
      </c>
      <c r="AJ1201" s="6">
        <f t="shared" si="950"/>
        <v>4.0472175379426645</v>
      </c>
      <c r="AK1201" s="6">
        <f t="shared" si="951"/>
        <v>0</v>
      </c>
      <c r="AL1201" s="6">
        <f t="shared" si="952"/>
        <v>1.8910176660860909</v>
      </c>
      <c r="AM1201" s="6">
        <f t="shared" si="953"/>
        <v>2.0236087689713322</v>
      </c>
      <c r="AN1201" s="6">
        <f t="shared" si="954"/>
        <v>3.4659820282413354</v>
      </c>
      <c r="AO1201" s="32">
        <v>602.85</v>
      </c>
      <c r="AP1201" s="32">
        <v>59.3</v>
      </c>
      <c r="AQ1201" s="32">
        <v>51.93333333333333</v>
      </c>
      <c r="AR1201" s="32">
        <v>714.08333333333326</v>
      </c>
      <c r="AS1201" s="40">
        <v>72</v>
      </c>
      <c r="AT1201" s="40">
        <v>39</v>
      </c>
      <c r="AU1201" s="40">
        <v>29</v>
      </c>
      <c r="AV1201" s="40">
        <v>15</v>
      </c>
      <c r="AW1201" s="40">
        <v>17</v>
      </c>
      <c r="AX1201" s="9">
        <f t="shared" si="955"/>
        <v>6.0497140856576044</v>
      </c>
      <c r="AY1201" s="9">
        <f t="shared" si="956"/>
        <v>3.276928463064535</v>
      </c>
      <c r="AZ1201" s="9">
        <f t="shared" si="957"/>
        <v>2.4366903956120902</v>
      </c>
      <c r="BA1201" s="9">
        <f t="shared" si="958"/>
        <v>1.2603571011786674</v>
      </c>
      <c r="BB1201" s="9">
        <f t="shared" si="959"/>
        <v>1.4284047146691563</v>
      </c>
      <c r="BC1201" s="9">
        <f t="shared" si="960"/>
        <v>13.701136363636364</v>
      </c>
      <c r="BD1201" s="9">
        <f t="shared" si="961"/>
        <v>1.1803030303030302</v>
      </c>
      <c r="BE1201" s="9">
        <f t="shared" si="962"/>
        <v>1.3477272727272727</v>
      </c>
      <c r="BF1201" s="3">
        <v>17</v>
      </c>
      <c r="BG1201" s="3">
        <v>4</v>
      </c>
      <c r="BH1201" s="3">
        <v>0</v>
      </c>
      <c r="BI1201" s="3">
        <v>21</v>
      </c>
      <c r="BJ1201" s="3">
        <v>19</v>
      </c>
      <c r="BK1201" s="3">
        <v>2</v>
      </c>
      <c r="BL1201" s="3">
        <v>3</v>
      </c>
      <c r="BM1201" s="3">
        <v>24</v>
      </c>
      <c r="BN1201" s="34">
        <f t="shared" si="978"/>
        <v>26.028157213260624</v>
      </c>
      <c r="BO1201" s="34">
        <f t="shared" si="979"/>
        <v>72.899495054061731</v>
      </c>
      <c r="BP1201" s="34">
        <v>4.6801912860124197</v>
      </c>
      <c r="BQ1201" s="34">
        <v>-0.24454146025264759</v>
      </c>
      <c r="BR1201" s="34">
        <v>8.1505896865121774E-2</v>
      </c>
      <c r="BS1201" s="34">
        <v>-0.11008626374765232</v>
      </c>
      <c r="BT1201" s="34">
        <v>0</v>
      </c>
      <c r="BU1201" s="34">
        <f t="shared" si="980"/>
        <v>4.4070694588772419</v>
      </c>
      <c r="BV1201" s="34">
        <f t="shared" si="981"/>
        <v>12.343291750852353</v>
      </c>
      <c r="BW1201" s="34">
        <v>15.696758718015113</v>
      </c>
      <c r="BX1201" s="34">
        <v>-0.74887781772460749</v>
      </c>
      <c r="BY1201" s="34">
        <v>3.735950065263967</v>
      </c>
      <c r="BZ1201" s="34">
        <v>2.9372567888289094</v>
      </c>
      <c r="CA1201" s="34">
        <f t="shared" si="982"/>
        <v>21.621087754383382</v>
      </c>
      <c r="CB1201" s="34">
        <f t="shared" si="983"/>
        <v>60.556203303209386</v>
      </c>
      <c r="CC1201" s="15">
        <v>57</v>
      </c>
      <c r="CD1201" s="7">
        <v>1395648</v>
      </c>
      <c r="CE1201" s="68">
        <f t="shared" si="963"/>
        <v>2600980.3636363638</v>
      </c>
      <c r="CF1201" s="9">
        <v>11.9</v>
      </c>
      <c r="CG1201" s="9">
        <v>13.1</v>
      </c>
      <c r="CH1201" s="9">
        <v>-5.3</v>
      </c>
      <c r="CI1201" s="9">
        <v>0.5</v>
      </c>
      <c r="CJ1201" s="9">
        <f t="shared" si="967"/>
        <v>1.2116561319897414</v>
      </c>
      <c r="CK1201" s="9">
        <v>0.2</v>
      </c>
      <c r="CL1201" s="9">
        <f t="shared" si="968"/>
        <v>0.48466245279589659</v>
      </c>
      <c r="CM1201" s="9">
        <v>0.6</v>
      </c>
      <c r="CN1201" t="s">
        <v>1111</v>
      </c>
      <c r="CO1201" t="s">
        <v>1112</v>
      </c>
      <c r="CQ1201" t="s">
        <v>2406</v>
      </c>
      <c r="CR1201">
        <v>73</v>
      </c>
      <c r="CS1201">
        <v>210</v>
      </c>
      <c r="CU1201" t="s">
        <v>3402</v>
      </c>
      <c r="CV1201" t="s">
        <v>2382</v>
      </c>
      <c r="CW1201">
        <v>0</v>
      </c>
      <c r="CX1201">
        <v>0</v>
      </c>
      <c r="CY1201">
        <v>0</v>
      </c>
      <c r="CZ1201" s="70"/>
      <c r="DA1201">
        <v>0</v>
      </c>
    </row>
    <row r="1202" spans="1:105" ht="12.75" customHeight="1" x14ac:dyDescent="0.2">
      <c r="A1202" s="44" t="s">
        <v>2372</v>
      </c>
      <c r="B1202" s="43" t="s">
        <v>968</v>
      </c>
      <c r="C1202" s="43" t="s">
        <v>968</v>
      </c>
      <c r="D1202" s="82" t="s">
        <v>968</v>
      </c>
      <c r="E1202" s="42" t="str">
        <f t="shared" si="975"/>
        <v xml:space="preserve">Pock, Thomas </v>
      </c>
      <c r="F1202" s="42" t="s">
        <v>446</v>
      </c>
      <c r="G1202" s="45" t="s">
        <v>2374</v>
      </c>
      <c r="H1202" s="43">
        <v>1</v>
      </c>
      <c r="I1202" s="64">
        <v>0</v>
      </c>
      <c r="J1202" s="64">
        <v>0</v>
      </c>
      <c r="K1202" s="64">
        <v>0</v>
      </c>
      <c r="L1202" s="43">
        <v>-2</v>
      </c>
      <c r="M1202">
        <v>0</v>
      </c>
      <c r="N1202">
        <v>2</v>
      </c>
      <c r="O1202" s="4">
        <f t="shared" si="976"/>
        <v>0</v>
      </c>
      <c r="Q1202">
        <v>0</v>
      </c>
      <c r="R1202">
        <v>0</v>
      </c>
      <c r="S1202">
        <v>0</v>
      </c>
      <c r="T1202">
        <v>0</v>
      </c>
      <c r="U1202" s="4">
        <f t="shared" si="977"/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s="9">
        <f t="shared" si="943"/>
        <v>0</v>
      </c>
      <c r="AD1202" s="9">
        <f t="shared" si="944"/>
        <v>0</v>
      </c>
      <c r="AE1202" s="9">
        <f t="shared" si="945"/>
        <v>0</v>
      </c>
      <c r="AF1202" s="9">
        <f t="shared" si="946"/>
        <v>0</v>
      </c>
      <c r="AG1202" s="9">
        <f t="shared" si="947"/>
        <v>0</v>
      </c>
      <c r="AH1202" s="9">
        <f t="shared" si="948"/>
        <v>0</v>
      </c>
      <c r="AI1202" s="58">
        <f t="shared" si="949"/>
        <v>0</v>
      </c>
      <c r="AJ1202" s="58">
        <f t="shared" si="950"/>
        <v>0</v>
      </c>
      <c r="AK1202" s="58">
        <f t="shared" si="951"/>
        <v>0</v>
      </c>
      <c r="AL1202" s="58">
        <f t="shared" si="952"/>
        <v>8.2758620689655178</v>
      </c>
      <c r="AM1202" s="58">
        <f t="shared" si="953"/>
        <v>0</v>
      </c>
      <c r="AN1202" s="58">
        <f t="shared" si="954"/>
        <v>25.714285714285712</v>
      </c>
      <c r="AO1202" s="56">
        <v>14.5</v>
      </c>
      <c r="AP1202" s="56">
        <v>2.0499999999999998</v>
      </c>
      <c r="AQ1202" s="56">
        <v>2.3333333333333335</v>
      </c>
      <c r="AR1202" s="57">
        <f>SUM(AO1202:AQ1202)</f>
        <v>18.883333333333333</v>
      </c>
      <c r="AS1202">
        <v>3</v>
      </c>
      <c r="AT1202">
        <v>1</v>
      </c>
      <c r="AU1202">
        <v>0</v>
      </c>
      <c r="AV1202">
        <v>1</v>
      </c>
      <c r="AW1202">
        <v>1</v>
      </c>
      <c r="AX1202" s="9">
        <f t="shared" si="955"/>
        <v>9.5322153574580764</v>
      </c>
      <c r="AY1202" s="9">
        <f t="shared" si="956"/>
        <v>3.177405119152692</v>
      </c>
      <c r="AZ1202" s="9">
        <f t="shared" si="957"/>
        <v>0</v>
      </c>
      <c r="BA1202" s="9">
        <f t="shared" si="958"/>
        <v>3.177405119152692</v>
      </c>
      <c r="BB1202" s="9">
        <f t="shared" si="959"/>
        <v>3.177405119152692</v>
      </c>
      <c r="BC1202" s="33">
        <f t="shared" si="960"/>
        <v>14.5</v>
      </c>
      <c r="BD1202" s="33">
        <f t="shared" si="961"/>
        <v>2.3333333333333335</v>
      </c>
      <c r="BE1202" s="33">
        <f t="shared" si="962"/>
        <v>2.0499999999999998</v>
      </c>
      <c r="BF1202" s="42">
        <f>BI1202-BG1202-BH1202</f>
        <v>0</v>
      </c>
      <c r="BG1202" s="43">
        <v>0</v>
      </c>
      <c r="BH1202" s="43">
        <v>0</v>
      </c>
      <c r="BI1202" s="43">
        <v>0</v>
      </c>
      <c r="BJ1202" s="42">
        <f>BM1202-BK1202-BL1202</f>
        <v>2</v>
      </c>
      <c r="BK1202" s="43">
        <v>0</v>
      </c>
      <c r="BL1202" s="43">
        <v>1</v>
      </c>
      <c r="BM1202" s="43">
        <v>3</v>
      </c>
      <c r="BN1202" s="34">
        <f t="shared" si="978"/>
        <v>-1.385030429237631</v>
      </c>
      <c r="BO1202" s="34">
        <f t="shared" si="979"/>
        <v>-146.69342586806331</v>
      </c>
      <c r="BP1202" s="33">
        <v>-0.11183190155113544</v>
      </c>
      <c r="BQ1202" s="33">
        <v>-7.9149551145190886E-2</v>
      </c>
      <c r="BR1202" s="33">
        <v>-5.931706918160163E-2</v>
      </c>
      <c r="BS1202" s="33">
        <v>-6.0448082678524508E-3</v>
      </c>
      <c r="BT1202" s="33">
        <v>0</v>
      </c>
      <c r="BU1202" s="9">
        <f t="shared" si="980"/>
        <v>-0.25634333014578042</v>
      </c>
      <c r="BV1202" s="34">
        <f t="shared" si="981"/>
        <v>-27.150220315528376</v>
      </c>
      <c r="BW1202" s="33">
        <v>-0.92274693900413374</v>
      </c>
      <c r="BX1202" s="33">
        <v>5.720832433638378E-2</v>
      </c>
      <c r="BY1202" s="33">
        <v>-0.46930759433031677</v>
      </c>
      <c r="BZ1202" s="33">
        <v>0.20615910990621622</v>
      </c>
      <c r="CA1202" s="9">
        <f t="shared" si="982"/>
        <v>-1.1286870990918505</v>
      </c>
      <c r="CB1202" s="34">
        <f t="shared" si="983"/>
        <v>-119.54320555253491</v>
      </c>
      <c r="CE1202" s="68">
        <f t="shared" si="963"/>
        <v>165000</v>
      </c>
      <c r="CF1202" s="62">
        <v>0.5</v>
      </c>
      <c r="CG1202" s="62">
        <v>0.9</v>
      </c>
      <c r="CH1202" s="62">
        <v>-2.1</v>
      </c>
      <c r="CI1202" s="62">
        <v>-0.1</v>
      </c>
      <c r="CJ1202" s="63">
        <f t="shared" si="967"/>
        <v>-8.595988538681949</v>
      </c>
      <c r="CK1202" s="62">
        <v>-0.4</v>
      </c>
      <c r="CL1202" s="63">
        <f t="shared" si="968"/>
        <v>-34.383954154727796</v>
      </c>
      <c r="CM1202" s="62">
        <v>-0.5</v>
      </c>
      <c r="CN1202" t="s">
        <v>796</v>
      </c>
      <c r="CO1202" t="s">
        <v>1112</v>
      </c>
      <c r="CQ1202" t="s">
        <v>2406</v>
      </c>
      <c r="CR1202">
        <v>73</v>
      </c>
      <c r="CS1202">
        <v>210</v>
      </c>
      <c r="CT1202">
        <v>22</v>
      </c>
      <c r="CU1202" t="s">
        <v>3402</v>
      </c>
      <c r="CZ1202" s="72">
        <v>667500</v>
      </c>
      <c r="DA1202">
        <v>0</v>
      </c>
    </row>
    <row r="1203" spans="1:105" ht="12.75" customHeight="1" x14ac:dyDescent="0.2">
      <c r="A1203" s="38" t="s">
        <v>2452</v>
      </c>
      <c r="B1203" t="s">
        <v>969</v>
      </c>
      <c r="C1203" t="s">
        <v>969</v>
      </c>
      <c r="D1203" t="s">
        <v>968</v>
      </c>
      <c r="E1203" t="str">
        <f t="shared" si="975"/>
        <v xml:space="preserve">Redden, Wade </v>
      </c>
      <c r="F1203" t="s">
        <v>473</v>
      </c>
      <c r="G1203" t="s">
        <v>1524</v>
      </c>
      <c r="H1203">
        <v>64</v>
      </c>
      <c r="I1203">
        <v>7</v>
      </c>
      <c r="J1203">
        <v>29</v>
      </c>
      <c r="K1203">
        <f>I1203+J1203</f>
        <v>36</v>
      </c>
      <c r="L1203">
        <v>1</v>
      </c>
      <c r="M1203">
        <v>50</v>
      </c>
      <c r="N1203">
        <v>122</v>
      </c>
      <c r="O1203" s="4">
        <f t="shared" si="976"/>
        <v>5.737704918032787E-2</v>
      </c>
      <c r="P1203">
        <v>1777</v>
      </c>
      <c r="Q1203">
        <v>3</v>
      </c>
      <c r="R1203">
        <v>0</v>
      </c>
      <c r="S1203">
        <v>0</v>
      </c>
      <c r="T1203">
        <v>0</v>
      </c>
      <c r="U1203" s="4">
        <f t="shared" si="977"/>
        <v>0</v>
      </c>
      <c r="V1203" s="40">
        <v>0</v>
      </c>
      <c r="W1203">
        <v>4</v>
      </c>
      <c r="X1203">
        <v>15</v>
      </c>
      <c r="Y1203">
        <v>0</v>
      </c>
      <c r="Z1203">
        <v>0</v>
      </c>
      <c r="AA1203">
        <f>I1203-W1203-Y1203</f>
        <v>3</v>
      </c>
      <c r="AB1203">
        <f>J1203-X1203-Z1203</f>
        <v>14</v>
      </c>
      <c r="AC1203" s="9">
        <f t="shared" si="943"/>
        <v>4.114755972111098</v>
      </c>
      <c r="AD1203" s="9">
        <f t="shared" si="944"/>
        <v>15.430334895416621</v>
      </c>
      <c r="AE1203" s="9">
        <f t="shared" si="945"/>
        <v>0</v>
      </c>
      <c r="AF1203" s="9">
        <f t="shared" si="946"/>
        <v>0</v>
      </c>
      <c r="AG1203" s="9">
        <f t="shared" si="947"/>
        <v>3.5426678256876221</v>
      </c>
      <c r="AH1203" s="9">
        <f t="shared" si="948"/>
        <v>16.532449853208902</v>
      </c>
      <c r="AI1203" s="6">
        <f t="shared" si="949"/>
        <v>3.1293565793573999</v>
      </c>
      <c r="AJ1203" s="6">
        <f t="shared" si="950"/>
        <v>7.2008229511944224</v>
      </c>
      <c r="AK1203" s="6">
        <f t="shared" si="951"/>
        <v>1.1379201348646084</v>
      </c>
      <c r="AL1203" s="6">
        <f t="shared" si="952"/>
        <v>3.0703121155959394</v>
      </c>
      <c r="AM1203" s="6">
        <f t="shared" si="953"/>
        <v>0.61721339581666479</v>
      </c>
      <c r="AN1203" s="6">
        <f t="shared" si="954"/>
        <v>4.5516805394584336</v>
      </c>
      <c r="AO1203" s="32">
        <v>1016.1833333333333</v>
      </c>
      <c r="AP1203" s="32">
        <v>291.63333333333333</v>
      </c>
      <c r="AQ1203" s="32">
        <v>158.18333333333334</v>
      </c>
      <c r="AR1203" s="32">
        <v>1466</v>
      </c>
      <c r="AS1203" s="40">
        <v>122</v>
      </c>
      <c r="AT1203" s="40">
        <v>69</v>
      </c>
      <c r="AU1203" s="40">
        <v>56</v>
      </c>
      <c r="AV1203" s="40">
        <v>65</v>
      </c>
      <c r="AW1203" s="40">
        <v>21</v>
      </c>
      <c r="AX1203" s="9">
        <f t="shared" si="955"/>
        <v>4.9931787175989086</v>
      </c>
      <c r="AY1203" s="9">
        <f t="shared" si="956"/>
        <v>2.8240109140518417</v>
      </c>
      <c r="AZ1203" s="9">
        <f t="shared" si="957"/>
        <v>2.291950886766712</v>
      </c>
      <c r="BA1203" s="9">
        <f t="shared" si="958"/>
        <v>2.660300136425648</v>
      </c>
      <c r="BB1203" s="9">
        <f t="shared" si="959"/>
        <v>0.85948158253751705</v>
      </c>
      <c r="BC1203" s="9">
        <f t="shared" si="960"/>
        <v>15.877864583333333</v>
      </c>
      <c r="BD1203" s="9">
        <f t="shared" si="961"/>
        <v>2.4716145833333334</v>
      </c>
      <c r="BE1203" s="9">
        <f t="shared" si="962"/>
        <v>4.5567708333333332</v>
      </c>
      <c r="BF1203" s="3">
        <v>53</v>
      </c>
      <c r="BG1203" s="3">
        <v>35</v>
      </c>
      <c r="BH1203" s="3">
        <v>3</v>
      </c>
      <c r="BI1203" s="3">
        <v>91</v>
      </c>
      <c r="BJ1203" s="3">
        <v>52</v>
      </c>
      <c r="BK1203" s="3">
        <v>3</v>
      </c>
      <c r="BL1203" s="3">
        <v>12</v>
      </c>
      <c r="BM1203" s="3">
        <v>67</v>
      </c>
      <c r="BN1203" s="34">
        <f t="shared" si="978"/>
        <v>41.026484933050369</v>
      </c>
      <c r="BO1203" s="34">
        <f t="shared" si="979"/>
        <v>55.97064793049163</v>
      </c>
      <c r="BP1203" s="34">
        <v>10.430293102818597</v>
      </c>
      <c r="BQ1203" s="34">
        <v>9.846581475627799</v>
      </c>
      <c r="BR1203" s="34">
        <v>0.10882052369071234</v>
      </c>
      <c r="BS1203" s="34">
        <v>-0.35647495328043366</v>
      </c>
      <c r="BT1203" s="34">
        <v>0</v>
      </c>
      <c r="BU1203" s="34">
        <f t="shared" si="980"/>
        <v>20.029220148856677</v>
      </c>
      <c r="BV1203" s="34">
        <f t="shared" si="981"/>
        <v>27.324993381796283</v>
      </c>
      <c r="BW1203" s="34">
        <v>8.7453457480733139</v>
      </c>
      <c r="BX1203" s="34">
        <v>2.7553329047660577</v>
      </c>
      <c r="BY1203" s="34">
        <v>8.3718361496049241</v>
      </c>
      <c r="BZ1203" s="34">
        <v>1.1247499817493958</v>
      </c>
      <c r="CA1203" s="34">
        <f t="shared" si="982"/>
        <v>20.997264784193693</v>
      </c>
      <c r="CB1203" s="34">
        <f t="shared" si="983"/>
        <v>28.645654548695351</v>
      </c>
      <c r="CC1203" s="15">
        <v>72</v>
      </c>
      <c r="CD1203" s="7">
        <v>3990791</v>
      </c>
      <c r="CE1203" s="68">
        <f t="shared" si="963"/>
        <v>5113200.96875</v>
      </c>
      <c r="CF1203" s="9">
        <v>34.9</v>
      </c>
      <c r="CG1203" s="9">
        <v>29.3</v>
      </c>
      <c r="CH1203" s="9">
        <v>-11.9</v>
      </c>
      <c r="CI1203" s="9">
        <v>4</v>
      </c>
      <c r="CJ1203" s="9">
        <f t="shared" si="967"/>
        <v>4.1757649044358809</v>
      </c>
      <c r="CK1203" s="9">
        <v>-1</v>
      </c>
      <c r="CL1203" s="9">
        <f t="shared" si="968"/>
        <v>-1.0439412261089702</v>
      </c>
      <c r="CM1203" s="9">
        <v>3.1</v>
      </c>
      <c r="CN1203" t="s">
        <v>3588</v>
      </c>
      <c r="CO1203" t="s">
        <v>2952</v>
      </c>
      <c r="CP1203" t="s">
        <v>3102</v>
      </c>
      <c r="CQ1203" t="s">
        <v>2400</v>
      </c>
      <c r="CR1203">
        <v>74</v>
      </c>
      <c r="CS1203">
        <v>208</v>
      </c>
      <c r="CU1203" t="s">
        <v>3402</v>
      </c>
      <c r="CV1203" t="s">
        <v>2382</v>
      </c>
      <c r="CW1203">
        <v>0</v>
      </c>
      <c r="CX1203">
        <v>0</v>
      </c>
      <c r="CY1203">
        <v>0</v>
      </c>
      <c r="CZ1203" s="70"/>
      <c r="DA1203">
        <v>0</v>
      </c>
    </row>
    <row r="1204" spans="1:105" ht="12.75" customHeight="1" x14ac:dyDescent="0.2">
      <c r="A1204" s="44" t="s">
        <v>2372</v>
      </c>
      <c r="B1204" s="43" t="s">
        <v>969</v>
      </c>
      <c r="C1204" s="43" t="s">
        <v>969</v>
      </c>
      <c r="D1204" s="42" t="s">
        <v>968</v>
      </c>
      <c r="E1204" s="42" t="str">
        <f t="shared" si="975"/>
        <v xml:space="preserve">Redden, Wade </v>
      </c>
      <c r="F1204" s="42" t="s">
        <v>473</v>
      </c>
      <c r="G1204" s="45" t="s">
        <v>2374</v>
      </c>
      <c r="H1204" s="43">
        <v>80</v>
      </c>
      <c r="I1204" s="64">
        <v>6</v>
      </c>
      <c r="J1204" s="64">
        <v>32</v>
      </c>
      <c r="K1204" s="64">
        <v>38</v>
      </c>
      <c r="L1204" s="43">
        <v>11</v>
      </c>
      <c r="M1204">
        <v>60</v>
      </c>
      <c r="N1204">
        <v>136</v>
      </c>
      <c r="O1204" s="4">
        <f t="shared" si="976"/>
        <v>4.4117647058823532E-2</v>
      </c>
      <c r="Q1204">
        <v>1</v>
      </c>
      <c r="R1204">
        <v>0</v>
      </c>
      <c r="S1204">
        <v>0</v>
      </c>
      <c r="T1204">
        <v>0</v>
      </c>
      <c r="U1204" s="4">
        <f t="shared" si="977"/>
        <v>0</v>
      </c>
      <c r="V1204">
        <v>0</v>
      </c>
      <c r="W1204">
        <v>4</v>
      </c>
      <c r="X1204">
        <v>12</v>
      </c>
      <c r="Y1204">
        <v>0</v>
      </c>
      <c r="Z1204">
        <v>1</v>
      </c>
      <c r="AA1204">
        <v>2</v>
      </c>
      <c r="AB1204">
        <v>19</v>
      </c>
      <c r="AC1204" s="9">
        <f t="shared" si="943"/>
        <v>3.9456378781236299</v>
      </c>
      <c r="AD1204" s="9">
        <f t="shared" si="944"/>
        <v>11.836913634370889</v>
      </c>
      <c r="AE1204" s="9">
        <f t="shared" si="945"/>
        <v>0</v>
      </c>
      <c r="AF1204" s="9">
        <f t="shared" si="946"/>
        <v>2.1321961620469083</v>
      </c>
      <c r="AG1204" s="9">
        <f t="shared" si="947"/>
        <v>1.8015763793319155</v>
      </c>
      <c r="AH1204" s="9">
        <f t="shared" si="948"/>
        <v>17.114975603653196</v>
      </c>
      <c r="AI1204" s="58">
        <f t="shared" si="949"/>
        <v>3.5130739396972346</v>
      </c>
      <c r="AJ1204" s="58">
        <f t="shared" si="950"/>
        <v>5.9184568171854455</v>
      </c>
      <c r="AK1204" s="58">
        <f t="shared" si="951"/>
        <v>1.7057569296375268</v>
      </c>
      <c r="AL1204" s="58">
        <f t="shared" si="952"/>
        <v>3.107719254347554</v>
      </c>
      <c r="AM1204" s="58">
        <f t="shared" si="953"/>
        <v>0.39456378781236301</v>
      </c>
      <c r="AN1204" s="58">
        <f t="shared" si="954"/>
        <v>7.2494669509594889</v>
      </c>
      <c r="AO1204" s="56">
        <v>1332.1666666666667</v>
      </c>
      <c r="AP1204" s="56">
        <v>304.13333333333333</v>
      </c>
      <c r="AQ1204" s="56">
        <v>140.69999999999999</v>
      </c>
      <c r="AR1204" s="57">
        <f>SUM(AO1204:AQ1204)</f>
        <v>1777.0000000000002</v>
      </c>
      <c r="AS1204">
        <v>94</v>
      </c>
      <c r="AT1204">
        <v>88</v>
      </c>
      <c r="AU1204">
        <v>78</v>
      </c>
      <c r="AV1204">
        <v>66</v>
      </c>
      <c r="AW1204">
        <v>23</v>
      </c>
      <c r="AX1204" s="9">
        <f t="shared" si="955"/>
        <v>3.1738885762521098</v>
      </c>
      <c r="AY1204" s="9">
        <f t="shared" si="956"/>
        <v>2.9712999437253798</v>
      </c>
      <c r="AZ1204" s="9">
        <f t="shared" si="957"/>
        <v>2.6336522228474957</v>
      </c>
      <c r="BA1204" s="9">
        <f t="shared" si="958"/>
        <v>2.2284749577940346</v>
      </c>
      <c r="BB1204" s="9">
        <f t="shared" si="959"/>
        <v>0.77658975801913321</v>
      </c>
      <c r="BC1204" s="33">
        <f t="shared" si="960"/>
        <v>16.652083333333334</v>
      </c>
      <c r="BD1204" s="33">
        <f t="shared" si="961"/>
        <v>1.7587499999999998</v>
      </c>
      <c r="BE1204" s="33">
        <f t="shared" si="962"/>
        <v>3.8016666666666667</v>
      </c>
      <c r="BF1204" s="42">
        <f>BI1204-BG1204-BH1204</f>
        <v>78</v>
      </c>
      <c r="BG1204" s="43">
        <v>30</v>
      </c>
      <c r="BH1204" s="43">
        <v>4</v>
      </c>
      <c r="BI1204" s="43">
        <v>112</v>
      </c>
      <c r="BJ1204" s="42">
        <f>BM1204-BK1204-BL1204</f>
        <v>69</v>
      </c>
      <c r="BK1204" s="43">
        <v>2</v>
      </c>
      <c r="BL1204" s="43">
        <v>17</v>
      </c>
      <c r="BM1204" s="43">
        <v>88</v>
      </c>
      <c r="BN1204" s="34">
        <f t="shared" si="978"/>
        <v>44.369524726628541</v>
      </c>
      <c r="BO1204" s="34">
        <f t="shared" si="979"/>
        <v>49.937563001270156</v>
      </c>
      <c r="BP1204" s="33">
        <v>9.9075727602994021</v>
      </c>
      <c r="BQ1204" s="33">
        <v>8.2513151185755937</v>
      </c>
      <c r="BR1204" s="33">
        <v>-2.3284505784202927</v>
      </c>
      <c r="BS1204" s="33">
        <v>0.43744718947400474</v>
      </c>
      <c r="BT1204" s="33">
        <v>0</v>
      </c>
      <c r="BU1204" s="9">
        <f t="shared" si="980"/>
        <v>16.267884489928708</v>
      </c>
      <c r="BV1204" s="34">
        <f t="shared" si="981"/>
        <v>18.309380405097027</v>
      </c>
      <c r="BW1204" s="33">
        <v>12.00235624920464</v>
      </c>
      <c r="BX1204" s="33">
        <v>7.7603572958772276</v>
      </c>
      <c r="BY1204" s="33">
        <v>4.963566737960166</v>
      </c>
      <c r="BZ1204" s="33">
        <v>3.3753599536578021</v>
      </c>
      <c r="CA1204" s="9">
        <f t="shared" si="982"/>
        <v>28.101640236699833</v>
      </c>
      <c r="CB1204" s="34">
        <f t="shared" si="983"/>
        <v>31.628182596173136</v>
      </c>
      <c r="CC1204" s="47">
        <v>58.474379999999996</v>
      </c>
      <c r="CD1204">
        <v>3633807</v>
      </c>
      <c r="CE1204" s="68">
        <f t="shared" si="963"/>
        <v>3724652.1750000003</v>
      </c>
      <c r="CF1204" s="62">
        <v>41.5</v>
      </c>
      <c r="CG1204" s="62">
        <v>37.9</v>
      </c>
      <c r="CH1204" s="62">
        <v>5</v>
      </c>
      <c r="CI1204" s="62">
        <v>4.0999999999999996</v>
      </c>
      <c r="CJ1204" s="63">
        <f t="shared" si="967"/>
        <v>3.6906458630260288</v>
      </c>
      <c r="CK1204" s="62">
        <v>3.1</v>
      </c>
      <c r="CL1204" s="63">
        <f t="shared" si="968"/>
        <v>2.7904883354587056</v>
      </c>
      <c r="CM1204" s="62">
        <v>7.2</v>
      </c>
      <c r="CN1204" t="s">
        <v>846</v>
      </c>
      <c r="CO1204" t="s">
        <v>2952</v>
      </c>
      <c r="CP1204" t="s">
        <v>3102</v>
      </c>
      <c r="CQ1204" t="s">
        <v>2400</v>
      </c>
      <c r="CR1204">
        <v>74</v>
      </c>
      <c r="CS1204">
        <v>209</v>
      </c>
      <c r="CT1204">
        <v>6</v>
      </c>
      <c r="CU1204" t="s">
        <v>3402</v>
      </c>
      <c r="CZ1204" s="72">
        <v>6500000</v>
      </c>
      <c r="DA1204">
        <v>0</v>
      </c>
    </row>
    <row r="1205" spans="1:105" ht="12.75" customHeight="1" x14ac:dyDescent="0.2">
      <c r="A1205" s="44" t="s">
        <v>2372</v>
      </c>
      <c r="B1205" s="43"/>
      <c r="C1205" s="43" t="s">
        <v>969</v>
      </c>
      <c r="D1205" s="82" t="s">
        <v>969</v>
      </c>
      <c r="E1205" s="42" t="str">
        <f t="shared" si="975"/>
        <v xml:space="preserve">Nikulin, Alexander </v>
      </c>
      <c r="F1205" s="42" t="s">
        <v>390</v>
      </c>
      <c r="G1205" s="45" t="s">
        <v>2373</v>
      </c>
      <c r="H1205" s="43">
        <v>2</v>
      </c>
      <c r="I1205" s="64">
        <v>0</v>
      </c>
      <c r="J1205" s="64">
        <v>0</v>
      </c>
      <c r="K1205" s="64">
        <v>0</v>
      </c>
      <c r="L1205" s="43">
        <v>-2</v>
      </c>
      <c r="M1205">
        <v>0</v>
      </c>
      <c r="N1205">
        <v>0</v>
      </c>
      <c r="O1205" s="4">
        <f t="shared" si="976"/>
        <v>0</v>
      </c>
      <c r="Q1205">
        <v>0</v>
      </c>
      <c r="R1205">
        <v>0</v>
      </c>
      <c r="S1205">
        <v>1</v>
      </c>
      <c r="T1205">
        <v>0</v>
      </c>
      <c r="U1205" s="4">
        <f t="shared" si="977"/>
        <v>1</v>
      </c>
      <c r="V1205">
        <v>0.7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s="9">
        <f t="shared" si="943"/>
        <v>0</v>
      </c>
      <c r="AD1205" s="9">
        <f t="shared" si="944"/>
        <v>0</v>
      </c>
      <c r="AE1205" s="9">
        <f t="shared" si="945"/>
        <v>0</v>
      </c>
      <c r="AF1205" s="9">
        <f t="shared" si="946"/>
        <v>0</v>
      </c>
      <c r="AG1205" s="9">
        <f t="shared" si="947"/>
        <v>0</v>
      </c>
      <c r="AH1205" s="9">
        <f t="shared" si="948"/>
        <v>0</v>
      </c>
      <c r="AI1205" s="58">
        <f t="shared" si="949"/>
        <v>0</v>
      </c>
      <c r="AJ1205" s="58">
        <f t="shared" si="950"/>
        <v>0</v>
      </c>
      <c r="AK1205" s="58">
        <f t="shared" si="951"/>
        <v>0</v>
      </c>
      <c r="AL1205" s="58">
        <f t="shared" si="952"/>
        <v>13.067150635208712</v>
      </c>
      <c r="AM1205" s="58">
        <f t="shared" si="953"/>
        <v>0</v>
      </c>
      <c r="AN1205" s="58">
        <f t="shared" si="954"/>
        <v>0</v>
      </c>
      <c r="AO1205" s="56">
        <v>9.1833333333333336</v>
      </c>
      <c r="AP1205" s="56">
        <v>0.66666666666666663</v>
      </c>
      <c r="AQ1205" s="56">
        <v>0</v>
      </c>
      <c r="AR1205" s="57">
        <f>SUM(AO1205:AQ1205)</f>
        <v>9.85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s="9">
        <f t="shared" si="955"/>
        <v>0</v>
      </c>
      <c r="AY1205" s="9">
        <f t="shared" si="956"/>
        <v>0</v>
      </c>
      <c r="AZ1205" s="9">
        <f t="shared" si="957"/>
        <v>0</v>
      </c>
      <c r="BA1205" s="9">
        <f t="shared" si="958"/>
        <v>0</v>
      </c>
      <c r="BB1205" s="9">
        <f t="shared" si="959"/>
        <v>0</v>
      </c>
      <c r="BC1205" s="33">
        <f t="shared" si="960"/>
        <v>4.5916666666666668</v>
      </c>
      <c r="BD1205" s="33">
        <f t="shared" si="961"/>
        <v>0</v>
      </c>
      <c r="BE1205" s="33">
        <f t="shared" si="962"/>
        <v>0.33333333333333331</v>
      </c>
      <c r="BF1205" s="42">
        <f>BI1205-BG1205-BH1205</f>
        <v>0</v>
      </c>
      <c r="BG1205" s="43">
        <v>0</v>
      </c>
      <c r="BH1205" s="43">
        <v>0</v>
      </c>
      <c r="BI1205" s="43">
        <v>0</v>
      </c>
      <c r="BJ1205" s="42">
        <f>BM1205-BK1205-BL1205</f>
        <v>2</v>
      </c>
      <c r="BK1205" s="43">
        <v>0</v>
      </c>
      <c r="BL1205" s="43">
        <v>0</v>
      </c>
      <c r="BM1205" s="43">
        <v>2</v>
      </c>
      <c r="BN1205" s="34">
        <f t="shared" si="978"/>
        <v>-0.71059831738307</v>
      </c>
      <c r="BO1205" s="34">
        <f t="shared" si="979"/>
        <v>-144.28392231128325</v>
      </c>
      <c r="BP1205" s="33">
        <v>-0.23054430657501815</v>
      </c>
      <c r="BQ1205" s="33">
        <v>-3.5317090849248771E-2</v>
      </c>
      <c r="BR1205" s="33">
        <v>-7.4423775846033449E-2</v>
      </c>
      <c r="BS1205" s="33">
        <v>0</v>
      </c>
      <c r="BT1205" s="33">
        <v>0</v>
      </c>
      <c r="BU1205" s="9">
        <f t="shared" si="980"/>
        <v>-0.34028517327030033</v>
      </c>
      <c r="BV1205" s="34">
        <f t="shared" si="981"/>
        <v>-69.093436197015308</v>
      </c>
      <c r="BW1205" s="33">
        <v>-0.48446162576781804</v>
      </c>
      <c r="BX1205" s="33">
        <v>2.7206161482450112E-3</v>
      </c>
      <c r="BY1205" s="33">
        <v>0</v>
      </c>
      <c r="BZ1205" s="33">
        <v>0.11142786550680335</v>
      </c>
      <c r="CA1205" s="9">
        <f t="shared" si="982"/>
        <v>-0.37031314411276967</v>
      </c>
      <c r="CB1205" s="34">
        <f t="shared" si="983"/>
        <v>-75.190486114267955</v>
      </c>
      <c r="CE1205" s="68">
        <f t="shared" si="963"/>
        <v>165000</v>
      </c>
      <c r="CF1205" s="62">
        <v>0.5</v>
      </c>
      <c r="CG1205" s="62">
        <v>0.5</v>
      </c>
      <c r="CH1205" s="62">
        <v>-2.1</v>
      </c>
      <c r="CI1205" s="62">
        <v>-0.2</v>
      </c>
      <c r="CJ1205" s="63">
        <f t="shared" ref="CJ1205:CJ1236" si="984">CI1205/(AO1205+2*(AP1205+AQ1205))*2000</f>
        <v>-38.034865293185419</v>
      </c>
      <c r="CK1205" s="62">
        <v>-0.3</v>
      </c>
      <c r="CL1205" s="63">
        <f t="shared" ref="CL1205:CL1236" si="985">CK1205/(AO1205+2*(AP1205+AQ1205))*2000</f>
        <v>-57.052297939778128</v>
      </c>
      <c r="CM1205" s="62">
        <v>-0.6</v>
      </c>
      <c r="CN1205" t="s">
        <v>1654</v>
      </c>
      <c r="CO1205" t="s">
        <v>1655</v>
      </c>
      <c r="CQ1205" t="s">
        <v>2396</v>
      </c>
      <c r="CR1205">
        <v>73</v>
      </c>
      <c r="CS1205">
        <v>198</v>
      </c>
      <c r="CT1205">
        <v>41</v>
      </c>
      <c r="CU1205" t="s">
        <v>3402</v>
      </c>
      <c r="CV1205" t="s">
        <v>3090</v>
      </c>
      <c r="CZ1205" s="72">
        <v>833333.33333333</v>
      </c>
      <c r="DA1205">
        <v>0</v>
      </c>
    </row>
    <row r="1206" spans="1:105" ht="12.75" customHeight="1" x14ac:dyDescent="0.2">
      <c r="A1206" s="38" t="s">
        <v>2452</v>
      </c>
      <c r="B1206" t="s">
        <v>969</v>
      </c>
      <c r="C1206" t="s">
        <v>969</v>
      </c>
      <c r="D1206" s="82" t="s">
        <v>969</v>
      </c>
      <c r="E1206" t="str">
        <f t="shared" si="975"/>
        <v xml:space="preserve">Meszaros, Andrej </v>
      </c>
      <c r="F1206" t="s">
        <v>345</v>
      </c>
      <c r="G1206" t="s">
        <v>1524</v>
      </c>
      <c r="H1206">
        <v>82</v>
      </c>
      <c r="I1206">
        <v>7</v>
      </c>
      <c r="J1206">
        <v>28</v>
      </c>
      <c r="K1206">
        <f>I1206+J1206</f>
        <v>35</v>
      </c>
      <c r="L1206">
        <v>-15</v>
      </c>
      <c r="M1206">
        <v>102</v>
      </c>
      <c r="N1206">
        <v>147</v>
      </c>
      <c r="O1206" s="4">
        <f t="shared" si="976"/>
        <v>4.7619047619047616E-2</v>
      </c>
      <c r="P1206">
        <v>2221</v>
      </c>
      <c r="Q1206">
        <v>1</v>
      </c>
      <c r="R1206">
        <v>0</v>
      </c>
      <c r="S1206">
        <v>0</v>
      </c>
      <c r="T1206">
        <v>0</v>
      </c>
      <c r="U1206" s="4">
        <f t="shared" si="977"/>
        <v>0</v>
      </c>
      <c r="V1206" s="40">
        <v>0</v>
      </c>
      <c r="W1206">
        <v>0</v>
      </c>
      <c r="X1206">
        <v>10</v>
      </c>
      <c r="Y1206">
        <v>0</v>
      </c>
      <c r="Z1206">
        <v>1</v>
      </c>
      <c r="AA1206">
        <f>I1206-W1206-Y1206</f>
        <v>7</v>
      </c>
      <c r="AB1206">
        <f>J1206-X1206-Z1206</f>
        <v>17</v>
      </c>
      <c r="AC1206" s="9">
        <f t="shared" si="943"/>
        <v>0</v>
      </c>
      <c r="AD1206" s="9">
        <f t="shared" si="944"/>
        <v>9.8559929912938742</v>
      </c>
      <c r="AE1206" s="9">
        <f t="shared" si="945"/>
        <v>0</v>
      </c>
      <c r="AF1206" s="9">
        <f t="shared" si="946"/>
        <v>1.438274071114662</v>
      </c>
      <c r="AG1206" s="9">
        <f t="shared" si="947"/>
        <v>6.6409286758989632</v>
      </c>
      <c r="AH1206" s="9">
        <f t="shared" si="948"/>
        <v>16.127969641468908</v>
      </c>
      <c r="AI1206" s="6">
        <f t="shared" si="949"/>
        <v>2.4191954462203364</v>
      </c>
      <c r="AJ1206" s="6">
        <f t="shared" si="950"/>
        <v>5.7164759349504468</v>
      </c>
      <c r="AK1206" s="6">
        <f t="shared" si="951"/>
        <v>0.86296444266879735</v>
      </c>
      <c r="AL1206" s="6">
        <f t="shared" si="952"/>
        <v>2.7986770848431339</v>
      </c>
      <c r="AM1206" s="6">
        <f t="shared" si="953"/>
        <v>1.1827191589552648</v>
      </c>
      <c r="AN1206" s="6">
        <f t="shared" si="954"/>
        <v>6.0407510986815804</v>
      </c>
      <c r="AO1206" s="32">
        <v>1264.8833333333334</v>
      </c>
      <c r="AP1206" s="32">
        <v>304.38333333333333</v>
      </c>
      <c r="AQ1206" s="32">
        <v>208.58333333333337</v>
      </c>
      <c r="AR1206" s="32">
        <v>1777.85</v>
      </c>
      <c r="AS1206" s="40">
        <v>143</v>
      </c>
      <c r="AT1206" s="40">
        <v>124</v>
      </c>
      <c r="AU1206" s="40">
        <v>74</v>
      </c>
      <c r="AV1206" s="40">
        <v>68</v>
      </c>
      <c r="AW1206" s="40">
        <v>21</v>
      </c>
      <c r="AX1206" s="9">
        <f t="shared" si="955"/>
        <v>4.8260539415586248</v>
      </c>
      <c r="AY1206" s="9">
        <f t="shared" si="956"/>
        <v>4.1848299912816049</v>
      </c>
      <c r="AZ1206" s="9">
        <f t="shared" si="957"/>
        <v>2.497398543184183</v>
      </c>
      <c r="BA1206" s="9">
        <f t="shared" si="958"/>
        <v>2.2949067694124929</v>
      </c>
      <c r="BB1206" s="9">
        <f t="shared" si="959"/>
        <v>0.70872120820091689</v>
      </c>
      <c r="BC1206" s="9">
        <f t="shared" si="960"/>
        <v>15.425406504065043</v>
      </c>
      <c r="BD1206" s="9">
        <f t="shared" si="961"/>
        <v>2.5436991869918706</v>
      </c>
      <c r="BE1206" s="9">
        <f t="shared" si="962"/>
        <v>3.7119918699186991</v>
      </c>
      <c r="BF1206" s="3">
        <v>51</v>
      </c>
      <c r="BG1206" s="3">
        <v>29</v>
      </c>
      <c r="BH1206" s="3">
        <v>3</v>
      </c>
      <c r="BI1206" s="3">
        <v>83</v>
      </c>
      <c r="BJ1206" s="3">
        <v>59</v>
      </c>
      <c r="BK1206" s="3">
        <v>6</v>
      </c>
      <c r="BL1206" s="3">
        <v>21</v>
      </c>
      <c r="BM1206" s="3">
        <v>86</v>
      </c>
      <c r="BN1206" s="34">
        <f t="shared" si="978"/>
        <v>34.265389992157246</v>
      </c>
      <c r="BO1206" s="34">
        <f t="shared" si="979"/>
        <v>38.546997769392519</v>
      </c>
      <c r="BP1206" s="34">
        <v>17.324907761690397</v>
      </c>
      <c r="BQ1206" s="34">
        <v>-1.7987771600098463</v>
      </c>
      <c r="BR1206" s="34">
        <v>0.1319690095794904</v>
      </c>
      <c r="BS1206" s="34">
        <v>0.2030018182735259</v>
      </c>
      <c r="BT1206" s="34">
        <v>0</v>
      </c>
      <c r="BU1206" s="34">
        <f t="shared" si="980"/>
        <v>15.861101429533567</v>
      </c>
      <c r="BV1206" s="34">
        <f t="shared" si="981"/>
        <v>17.843014235771939</v>
      </c>
      <c r="BW1206" s="34">
        <v>11.976841808109558</v>
      </c>
      <c r="BX1206" s="34">
        <v>0.18863400235282435</v>
      </c>
      <c r="BY1206" s="34">
        <v>8.1587226327391154</v>
      </c>
      <c r="BZ1206" s="34">
        <v>-1.9199098805778174</v>
      </c>
      <c r="CA1206" s="34">
        <f t="shared" si="982"/>
        <v>18.404288562623677</v>
      </c>
      <c r="CB1206" s="34">
        <f t="shared" si="983"/>
        <v>20.703983533620583</v>
      </c>
      <c r="CC1206" s="15">
        <v>36</v>
      </c>
      <c r="CD1206" s="7">
        <v>1744390</v>
      </c>
      <c r="CE1206" s="68">
        <f t="shared" si="963"/>
        <v>1744390.0000000002</v>
      </c>
      <c r="CF1206" s="9">
        <v>35.9</v>
      </c>
      <c r="CG1206" s="9">
        <v>36.1</v>
      </c>
      <c r="CH1206" s="9">
        <v>-32.9</v>
      </c>
      <c r="CI1206" s="9">
        <v>3.5</v>
      </c>
      <c r="CJ1206" s="9">
        <f t="shared" si="984"/>
        <v>3.055678833603737</v>
      </c>
      <c r="CK1206" s="9">
        <v>-5.6</v>
      </c>
      <c r="CL1206" s="9">
        <f t="shared" si="985"/>
        <v>-4.8890861337659786</v>
      </c>
      <c r="CM1206" s="9">
        <v>-2.1</v>
      </c>
      <c r="CN1206" t="s">
        <v>3589</v>
      </c>
      <c r="CO1206" t="s">
        <v>3590</v>
      </c>
      <c r="CQ1206" t="s">
        <v>2403</v>
      </c>
      <c r="CR1206">
        <v>74</v>
      </c>
      <c r="CS1206">
        <v>220</v>
      </c>
      <c r="CT1206">
        <v>14</v>
      </c>
      <c r="CU1206" t="s">
        <v>3401</v>
      </c>
      <c r="CV1206" t="s">
        <v>2382</v>
      </c>
      <c r="CW1206">
        <v>0</v>
      </c>
      <c r="CX1206">
        <v>0</v>
      </c>
      <c r="CY1206">
        <v>0</v>
      </c>
      <c r="CZ1206" s="70"/>
      <c r="DA1206">
        <v>0</v>
      </c>
    </row>
    <row r="1207" spans="1:105" ht="12.75" customHeight="1" x14ac:dyDescent="0.2">
      <c r="A1207" s="44" t="s">
        <v>2372</v>
      </c>
      <c r="B1207" s="43" t="s">
        <v>969</v>
      </c>
      <c r="C1207" s="43" t="s">
        <v>969</v>
      </c>
      <c r="D1207" s="82" t="s">
        <v>969</v>
      </c>
      <c r="E1207" s="42" t="str">
        <f t="shared" si="975"/>
        <v xml:space="preserve">Meszaros, Andrej </v>
      </c>
      <c r="F1207" s="42" t="s">
        <v>345</v>
      </c>
      <c r="G1207" s="45" t="s">
        <v>2374</v>
      </c>
      <c r="H1207" s="43">
        <v>82</v>
      </c>
      <c r="I1207" s="64">
        <v>9</v>
      </c>
      <c r="J1207" s="64">
        <v>27</v>
      </c>
      <c r="K1207" s="64">
        <v>36</v>
      </c>
      <c r="L1207" s="43">
        <v>5</v>
      </c>
      <c r="M1207">
        <v>50</v>
      </c>
      <c r="N1207">
        <v>160</v>
      </c>
      <c r="O1207" s="4">
        <f t="shared" si="976"/>
        <v>5.6250000000000001E-2</v>
      </c>
      <c r="Q1207">
        <v>1</v>
      </c>
      <c r="R1207">
        <v>0</v>
      </c>
      <c r="S1207">
        <v>0</v>
      </c>
      <c r="T1207">
        <v>1</v>
      </c>
      <c r="U1207" s="4">
        <f t="shared" si="977"/>
        <v>0</v>
      </c>
      <c r="V1207">
        <v>0</v>
      </c>
      <c r="W1207">
        <v>6</v>
      </c>
      <c r="X1207">
        <v>10</v>
      </c>
      <c r="Y1207">
        <v>1</v>
      </c>
      <c r="Z1207">
        <v>0</v>
      </c>
      <c r="AA1207">
        <v>2</v>
      </c>
      <c r="AB1207">
        <v>17</v>
      </c>
      <c r="AC1207" s="9">
        <f t="shared" si="943"/>
        <v>8.0118694362017813</v>
      </c>
      <c r="AD1207" s="9">
        <f t="shared" si="944"/>
        <v>13.353115727002969</v>
      </c>
      <c r="AE1207" s="9">
        <f t="shared" si="945"/>
        <v>1.7003589646703192</v>
      </c>
      <c r="AF1207" s="9">
        <f t="shared" si="946"/>
        <v>0</v>
      </c>
      <c r="AG1207" s="9">
        <f t="shared" si="947"/>
        <v>1.8130768165392894</v>
      </c>
      <c r="AH1207" s="9">
        <f t="shared" si="948"/>
        <v>15.411152940583962</v>
      </c>
      <c r="AI1207" s="58">
        <f t="shared" si="949"/>
        <v>2.900922906462863</v>
      </c>
      <c r="AJ1207" s="58">
        <f t="shared" si="950"/>
        <v>7.7448071216617222</v>
      </c>
      <c r="AK1207" s="58">
        <f t="shared" si="951"/>
        <v>1.7003589646703192</v>
      </c>
      <c r="AL1207" s="58">
        <f t="shared" si="952"/>
        <v>2.8102690656358988</v>
      </c>
      <c r="AM1207" s="58">
        <f t="shared" si="953"/>
        <v>0.53412462908011871</v>
      </c>
      <c r="AN1207" s="58">
        <f t="shared" si="954"/>
        <v>8.1617230304175337</v>
      </c>
      <c r="AO1207" s="56">
        <v>1323.7166666666667</v>
      </c>
      <c r="AP1207" s="56">
        <v>224.66666666666666</v>
      </c>
      <c r="AQ1207" s="56">
        <v>176.43333333333334</v>
      </c>
      <c r="AR1207" s="57">
        <f>SUM(AO1207:AQ1207)</f>
        <v>1724.8166666666668</v>
      </c>
      <c r="AS1207">
        <v>100</v>
      </c>
      <c r="AT1207">
        <v>101</v>
      </c>
      <c r="AU1207">
        <v>75</v>
      </c>
      <c r="AV1207">
        <v>48</v>
      </c>
      <c r="AW1207">
        <v>33</v>
      </c>
      <c r="AX1207" s="9">
        <f t="shared" si="955"/>
        <v>3.4786305790953622</v>
      </c>
      <c r="AY1207" s="9">
        <f t="shared" si="956"/>
        <v>3.5134168848863161</v>
      </c>
      <c r="AZ1207" s="9">
        <f t="shared" si="957"/>
        <v>2.608972934321522</v>
      </c>
      <c r="BA1207" s="9">
        <f t="shared" si="958"/>
        <v>1.6697426779657738</v>
      </c>
      <c r="BB1207" s="9">
        <f t="shared" si="959"/>
        <v>1.1479480911014694</v>
      </c>
      <c r="BC1207" s="33">
        <f t="shared" si="960"/>
        <v>16.14288617886179</v>
      </c>
      <c r="BD1207" s="33">
        <f t="shared" si="961"/>
        <v>2.1516260162601628</v>
      </c>
      <c r="BE1207" s="33">
        <f t="shared" si="962"/>
        <v>2.7398373983739837</v>
      </c>
      <c r="BF1207" s="42">
        <f>BI1207-BG1207-BH1207</f>
        <v>64</v>
      </c>
      <c r="BG1207" s="43">
        <v>29</v>
      </c>
      <c r="BH1207" s="43">
        <v>5</v>
      </c>
      <c r="BI1207" s="43">
        <v>98</v>
      </c>
      <c r="BJ1207" s="42">
        <f>BM1207-BK1207-BL1207</f>
        <v>62</v>
      </c>
      <c r="BK1207" s="43">
        <v>2</v>
      </c>
      <c r="BL1207" s="43">
        <v>24</v>
      </c>
      <c r="BM1207" s="43">
        <v>88</v>
      </c>
      <c r="BN1207" s="34">
        <f t="shared" si="978"/>
        <v>54.001612378524356</v>
      </c>
      <c r="BO1207" s="34">
        <f t="shared" si="979"/>
        <v>62.617220046796497</v>
      </c>
      <c r="BP1207" s="33">
        <v>9.9760131267909387</v>
      </c>
      <c r="BQ1207" s="33">
        <v>13.003255140874105</v>
      </c>
      <c r="BR1207" s="33">
        <v>-6.0652838587334827E-2</v>
      </c>
      <c r="BS1207" s="33">
        <v>2.1952236407703181</v>
      </c>
      <c r="BT1207" s="33">
        <v>0</v>
      </c>
      <c r="BU1207" s="9">
        <f t="shared" si="980"/>
        <v>25.113839069848026</v>
      </c>
      <c r="BV1207" s="34">
        <f t="shared" si="981"/>
        <v>29.120589515617727</v>
      </c>
      <c r="BW1207" s="33">
        <v>19.2431662532735</v>
      </c>
      <c r="BX1207" s="33">
        <v>2.7176151839026432</v>
      </c>
      <c r="BY1207" s="33">
        <v>4.1419545014325703</v>
      </c>
      <c r="BZ1207" s="33">
        <v>2.7850373700676165</v>
      </c>
      <c r="CA1207" s="9">
        <f t="shared" si="982"/>
        <v>28.887773308676334</v>
      </c>
      <c r="CB1207" s="34">
        <f t="shared" si="983"/>
        <v>33.496630531178766</v>
      </c>
      <c r="CC1207" s="47">
        <v>53.876820000000002</v>
      </c>
      <c r="CD1207">
        <v>3320993</v>
      </c>
      <c r="CE1207" s="68">
        <f t="shared" si="963"/>
        <v>3320993</v>
      </c>
      <c r="CF1207" s="62">
        <v>38.5</v>
      </c>
      <c r="CG1207" s="62">
        <v>36.799999999999997</v>
      </c>
      <c r="CH1207" s="62">
        <v>-2</v>
      </c>
      <c r="CI1207" s="62">
        <v>4.5999999999999996</v>
      </c>
      <c r="CJ1207" s="63">
        <f t="shared" si="984"/>
        <v>4.3275449805966044</v>
      </c>
      <c r="CK1207" s="62">
        <v>1.5</v>
      </c>
      <c r="CL1207" s="63">
        <f t="shared" si="985"/>
        <v>1.4111559719336755</v>
      </c>
      <c r="CM1207" s="62">
        <v>6.1</v>
      </c>
      <c r="CN1207" t="s">
        <v>1675</v>
      </c>
      <c r="CO1207" t="s">
        <v>3590</v>
      </c>
      <c r="CQ1207" t="s">
        <v>2403</v>
      </c>
      <c r="CR1207">
        <v>74</v>
      </c>
      <c r="CS1207">
        <v>218</v>
      </c>
      <c r="CT1207">
        <v>14</v>
      </c>
      <c r="CU1207" t="s">
        <v>3401</v>
      </c>
      <c r="CZ1207" s="72">
        <v>984200</v>
      </c>
      <c r="DA1207">
        <v>0</v>
      </c>
    </row>
    <row r="1208" spans="1:105" ht="12.75" customHeight="1" x14ac:dyDescent="0.2">
      <c r="A1208" s="38" t="s">
        <v>2452</v>
      </c>
      <c r="B1208" t="s">
        <v>969</v>
      </c>
      <c r="C1208" t="s">
        <v>969</v>
      </c>
      <c r="D1208" t="s">
        <v>969</v>
      </c>
      <c r="E1208" t="str">
        <f t="shared" si="975"/>
        <v xml:space="preserve">Vermette, Antoine </v>
      </c>
      <c r="F1208" t="s">
        <v>2316</v>
      </c>
      <c r="G1208" t="s">
        <v>1537</v>
      </c>
      <c r="H1208">
        <v>77</v>
      </c>
      <c r="I1208">
        <v>19</v>
      </c>
      <c r="J1208">
        <v>20</v>
      </c>
      <c r="K1208">
        <f>I1208+J1208</f>
        <v>39</v>
      </c>
      <c r="L1208">
        <v>-2</v>
      </c>
      <c r="M1208">
        <v>52</v>
      </c>
      <c r="N1208">
        <v>151</v>
      </c>
      <c r="O1208" s="4">
        <f t="shared" si="976"/>
        <v>0.12582781456953643</v>
      </c>
      <c r="P1208">
        <v>1702</v>
      </c>
      <c r="Q1208">
        <v>2</v>
      </c>
      <c r="R1208">
        <v>0</v>
      </c>
      <c r="S1208">
        <v>442</v>
      </c>
      <c r="T1208">
        <v>392</v>
      </c>
      <c r="U1208" s="4">
        <f t="shared" si="977"/>
        <v>0.52997601918465231</v>
      </c>
      <c r="V1208" s="40">
        <v>17.7</v>
      </c>
      <c r="W1208">
        <v>2</v>
      </c>
      <c r="X1208">
        <v>3</v>
      </c>
      <c r="Y1208">
        <v>3</v>
      </c>
      <c r="Z1208">
        <v>1</v>
      </c>
      <c r="AA1208">
        <f>I1208-W1208-Y1208</f>
        <v>14</v>
      </c>
      <c r="AB1208">
        <f>J1208-X1208-Z1208</f>
        <v>16</v>
      </c>
      <c r="AC1208" s="9">
        <f t="shared" si="943"/>
        <v>8.7933561309233017</v>
      </c>
      <c r="AD1208" s="9">
        <f t="shared" si="944"/>
        <v>13.190034196384953</v>
      </c>
      <c r="AE1208" s="9">
        <f t="shared" si="945"/>
        <v>4.0017785682525568</v>
      </c>
      <c r="AF1208" s="9">
        <f t="shared" si="946"/>
        <v>1.3339261894175187</v>
      </c>
      <c r="AG1208" s="9">
        <f t="shared" si="947"/>
        <v>18.332605848974246</v>
      </c>
      <c r="AH1208" s="9">
        <f t="shared" si="948"/>
        <v>20.951549541684855</v>
      </c>
      <c r="AI1208" s="6">
        <f t="shared" si="949"/>
        <v>2.5534701003928415</v>
      </c>
      <c r="AJ1208" s="6">
        <f t="shared" si="950"/>
        <v>8.7933561309233017</v>
      </c>
      <c r="AK1208" s="6">
        <f t="shared" si="951"/>
        <v>0.80035571365051128</v>
      </c>
      <c r="AL1208" s="6">
        <f t="shared" si="952"/>
        <v>2.7498908773461372</v>
      </c>
      <c r="AM1208" s="6">
        <f t="shared" si="953"/>
        <v>1.7586712261846604</v>
      </c>
      <c r="AN1208" s="6">
        <f t="shared" si="954"/>
        <v>5.0689195197865722</v>
      </c>
      <c r="AO1208" s="32">
        <v>916.4</v>
      </c>
      <c r="AP1208" s="32">
        <v>68.233333333333334</v>
      </c>
      <c r="AQ1208" s="32">
        <v>224.9</v>
      </c>
      <c r="AR1208" s="32">
        <v>1209.5333333333333</v>
      </c>
      <c r="AS1208" s="40">
        <v>29</v>
      </c>
      <c r="AT1208" s="40">
        <v>43</v>
      </c>
      <c r="AU1208" s="40">
        <v>43</v>
      </c>
      <c r="AV1208" s="40">
        <v>53</v>
      </c>
      <c r="AW1208" s="40">
        <v>40</v>
      </c>
      <c r="AX1208" s="9">
        <f t="shared" si="955"/>
        <v>1.4385713498318911</v>
      </c>
      <c r="AY1208" s="9">
        <f t="shared" si="956"/>
        <v>2.1330540704403904</v>
      </c>
      <c r="AZ1208" s="9">
        <f t="shared" si="957"/>
        <v>2.1330540704403904</v>
      </c>
      <c r="BA1208" s="9">
        <f t="shared" si="958"/>
        <v>2.6291131565893187</v>
      </c>
      <c r="BB1208" s="9">
        <f t="shared" si="959"/>
        <v>1.9842363445957119</v>
      </c>
      <c r="BC1208" s="9">
        <f t="shared" si="960"/>
        <v>11.901298701298701</v>
      </c>
      <c r="BD1208" s="9">
        <f t="shared" si="961"/>
        <v>2.9207792207792207</v>
      </c>
      <c r="BE1208" s="9">
        <f t="shared" si="962"/>
        <v>0.88614718614718613</v>
      </c>
      <c r="BF1208" s="3">
        <v>39</v>
      </c>
      <c r="BG1208" s="3">
        <v>10</v>
      </c>
      <c r="BH1208" s="3">
        <v>3</v>
      </c>
      <c r="BI1208" s="3">
        <v>52</v>
      </c>
      <c r="BJ1208" s="3">
        <v>42</v>
      </c>
      <c r="BK1208" s="3">
        <v>2</v>
      </c>
      <c r="BL1208" s="3">
        <v>19</v>
      </c>
      <c r="BM1208" s="3">
        <v>63</v>
      </c>
      <c r="BN1208" s="34">
        <f t="shared" si="978"/>
        <v>43.571014027195325</v>
      </c>
      <c r="BO1208" s="34">
        <f t="shared" si="979"/>
        <v>72.045991336375451</v>
      </c>
      <c r="BP1208" s="34">
        <v>18.902631439111712</v>
      </c>
      <c r="BQ1208" s="34">
        <v>2.4415691772477408</v>
      </c>
      <c r="BR1208" s="34">
        <v>8.9783117840863763E-2</v>
      </c>
      <c r="BS1208" s="34">
        <v>5.253259287925923</v>
      </c>
      <c r="BT1208" s="34">
        <v>5.1839637318219971</v>
      </c>
      <c r="BU1208" s="34">
        <f t="shared" si="980"/>
        <v>31.871206753948236</v>
      </c>
      <c r="BV1208" s="34">
        <f t="shared" si="981"/>
        <v>52.70000565609034</v>
      </c>
      <c r="BW1208" s="34">
        <v>4.4822283861001129</v>
      </c>
      <c r="BX1208" s="34">
        <v>-0.14055525899909388</v>
      </c>
      <c r="BY1208" s="34">
        <v>9.0710534938950289</v>
      </c>
      <c r="BZ1208" s="34">
        <v>-1.7129193477489604</v>
      </c>
      <c r="CA1208" s="34">
        <f t="shared" si="982"/>
        <v>11.699807273247087</v>
      </c>
      <c r="CB1208" s="34">
        <f t="shared" si="983"/>
        <v>19.345985680285104</v>
      </c>
      <c r="CC1208" s="15">
        <v>55</v>
      </c>
      <c r="CD1208" s="7">
        <v>2603141</v>
      </c>
      <c r="CE1208" s="68">
        <f t="shared" si="963"/>
        <v>2772176.1298701297</v>
      </c>
      <c r="CF1208" s="9">
        <v>23.4</v>
      </c>
      <c r="CG1208" s="9">
        <v>27.3</v>
      </c>
      <c r="CH1208" s="9">
        <v>-18.2</v>
      </c>
      <c r="CI1208" s="9">
        <v>3.4</v>
      </c>
      <c r="CJ1208" s="9">
        <f t="shared" si="984"/>
        <v>4.525288376220054</v>
      </c>
      <c r="CK1208" s="9">
        <v>-1.1000000000000001</v>
      </c>
      <c r="CL1208" s="9">
        <f t="shared" si="985"/>
        <v>-1.4640638864241351</v>
      </c>
      <c r="CM1208" s="9">
        <v>2.2999999999999998</v>
      </c>
      <c r="CN1208" t="s">
        <v>3457</v>
      </c>
      <c r="CO1208" t="s">
        <v>3458</v>
      </c>
      <c r="CP1208" t="s">
        <v>2399</v>
      </c>
      <c r="CQ1208" t="s">
        <v>2400</v>
      </c>
      <c r="CR1208">
        <v>73</v>
      </c>
      <c r="CS1208">
        <v>199</v>
      </c>
      <c r="CT1208">
        <v>20</v>
      </c>
      <c r="CU1208" t="s">
        <v>3402</v>
      </c>
      <c r="CV1208" t="s">
        <v>2382</v>
      </c>
      <c r="CW1208">
        <v>8</v>
      </c>
      <c r="CX1208">
        <v>3</v>
      </c>
      <c r="CY1208">
        <v>1</v>
      </c>
      <c r="CZ1208" s="70"/>
      <c r="DA1208">
        <v>0</v>
      </c>
    </row>
    <row r="1209" spans="1:105" ht="12.75" customHeight="1" x14ac:dyDescent="0.2">
      <c r="A1209" s="44" t="s">
        <v>2372</v>
      </c>
      <c r="B1209" s="43" t="s">
        <v>969</v>
      </c>
      <c r="C1209" s="43" t="s">
        <v>969</v>
      </c>
      <c r="D1209" s="42" t="s">
        <v>969</v>
      </c>
      <c r="E1209" s="42" t="str">
        <f t="shared" si="975"/>
        <v xml:space="preserve">Vermette, Antoine </v>
      </c>
      <c r="F1209" s="42" t="s">
        <v>2316</v>
      </c>
      <c r="G1209" s="45" t="s">
        <v>2380</v>
      </c>
      <c r="H1209" s="43">
        <v>81</v>
      </c>
      <c r="I1209" s="64">
        <v>24</v>
      </c>
      <c r="J1209" s="64">
        <v>29</v>
      </c>
      <c r="K1209" s="64">
        <v>53</v>
      </c>
      <c r="L1209" s="43">
        <v>3</v>
      </c>
      <c r="M1209">
        <v>51</v>
      </c>
      <c r="N1209">
        <v>175</v>
      </c>
      <c r="O1209" s="4">
        <f t="shared" si="976"/>
        <v>0.13714285714285715</v>
      </c>
      <c r="Q1209">
        <v>3</v>
      </c>
      <c r="R1209">
        <v>0</v>
      </c>
      <c r="S1209">
        <v>690</v>
      </c>
      <c r="T1209">
        <v>527</v>
      </c>
      <c r="U1209" s="4">
        <f t="shared" si="977"/>
        <v>0.56696795398520949</v>
      </c>
      <c r="V1209">
        <v>26.1</v>
      </c>
      <c r="W1209">
        <v>4</v>
      </c>
      <c r="X1209">
        <v>6</v>
      </c>
      <c r="Y1209">
        <v>3</v>
      </c>
      <c r="Z1209">
        <v>3</v>
      </c>
      <c r="AA1209">
        <v>17</v>
      </c>
      <c r="AB1209">
        <v>20</v>
      </c>
      <c r="AC1209" s="9">
        <f t="shared" si="943"/>
        <v>10.051654334775932</v>
      </c>
      <c r="AD1209" s="9">
        <f t="shared" si="944"/>
        <v>15.077481502163899</v>
      </c>
      <c r="AE1209" s="9">
        <f t="shared" si="945"/>
        <v>3.0383165475721605</v>
      </c>
      <c r="AF1209" s="9">
        <f t="shared" si="946"/>
        <v>3.0383165475721605</v>
      </c>
      <c r="AG1209" s="9">
        <f t="shared" si="947"/>
        <v>20.237760619037385</v>
      </c>
      <c r="AH1209" s="9">
        <f t="shared" si="948"/>
        <v>23.80913014004398</v>
      </c>
      <c r="AI1209" s="58">
        <f t="shared" si="949"/>
        <v>2.7380499661050579</v>
      </c>
      <c r="AJ1209" s="58">
        <f t="shared" si="950"/>
        <v>5.5284098841267628</v>
      </c>
      <c r="AK1209" s="58">
        <f t="shared" si="951"/>
        <v>1.4178810555336749</v>
      </c>
      <c r="AL1209" s="58">
        <f t="shared" si="952"/>
        <v>2.8570956168052777</v>
      </c>
      <c r="AM1209" s="58">
        <f t="shared" si="953"/>
        <v>1.0051654334775932</v>
      </c>
      <c r="AN1209" s="58">
        <f t="shared" si="954"/>
        <v>5.6715242221346998</v>
      </c>
      <c r="AO1209" s="56">
        <v>1008.0166666666667</v>
      </c>
      <c r="AP1209" s="56">
        <v>119.38333333333333</v>
      </c>
      <c r="AQ1209" s="56">
        <v>296.21666666666664</v>
      </c>
      <c r="AR1209" s="57">
        <f>SUM(AO1209:AQ1209)</f>
        <v>1423.6166666666668</v>
      </c>
      <c r="AS1209">
        <v>25</v>
      </c>
      <c r="AT1209">
        <v>49</v>
      </c>
      <c r="AU1209">
        <v>61</v>
      </c>
      <c r="AV1209">
        <v>49</v>
      </c>
      <c r="AW1209">
        <v>29</v>
      </c>
      <c r="AX1209" s="9">
        <f t="shared" si="955"/>
        <v>1.0536544247632202</v>
      </c>
      <c r="AY1209" s="9">
        <f t="shared" si="956"/>
        <v>2.0651626725359118</v>
      </c>
      <c r="AZ1209" s="9">
        <f t="shared" si="957"/>
        <v>2.5709167964222579</v>
      </c>
      <c r="BA1209" s="9">
        <f t="shared" si="958"/>
        <v>2.0651626725359118</v>
      </c>
      <c r="BB1209" s="9">
        <f t="shared" si="959"/>
        <v>1.2222391327253355</v>
      </c>
      <c r="BC1209" s="33">
        <f t="shared" si="960"/>
        <v>12.444650205761317</v>
      </c>
      <c r="BD1209" s="33">
        <f t="shared" si="961"/>
        <v>3.6569958847736621</v>
      </c>
      <c r="BE1209" s="33">
        <f t="shared" si="962"/>
        <v>1.4738683127572016</v>
      </c>
      <c r="BF1209" s="42">
        <f>BI1209-BG1209-BH1209</f>
        <v>46</v>
      </c>
      <c r="BG1209" s="43">
        <v>11</v>
      </c>
      <c r="BH1209" s="43">
        <v>7</v>
      </c>
      <c r="BI1209" s="43">
        <v>64</v>
      </c>
      <c r="BJ1209" s="42">
        <f>BM1209-BK1209-BL1209</f>
        <v>48</v>
      </c>
      <c r="BK1209" s="43">
        <v>2</v>
      </c>
      <c r="BL1209" s="43">
        <v>28</v>
      </c>
      <c r="BM1209" s="43">
        <v>78</v>
      </c>
      <c r="BN1209" s="34">
        <f t="shared" si="978"/>
        <v>65.508105080095817</v>
      </c>
      <c r="BO1209" s="34">
        <f t="shared" si="979"/>
        <v>92.030539700662601</v>
      </c>
      <c r="BP1209" s="33">
        <v>31.653172518832655</v>
      </c>
      <c r="BQ1209" s="33">
        <v>6.8985734092456594</v>
      </c>
      <c r="BR1209" s="33">
        <v>-1.6703215662777235</v>
      </c>
      <c r="BS1209" s="33">
        <v>7.2618368529015243</v>
      </c>
      <c r="BT1209" s="33">
        <v>1.4181645285870261</v>
      </c>
      <c r="BU1209" s="9">
        <f t="shared" si="980"/>
        <v>45.561425743289142</v>
      </c>
      <c r="BV1209" s="34">
        <f t="shared" si="981"/>
        <v>64.007997110583332</v>
      </c>
      <c r="BW1209" s="33">
        <v>5.3151927730124093</v>
      </c>
      <c r="BX1209" s="33">
        <v>7.120439502780973E-2</v>
      </c>
      <c r="BY1209" s="33">
        <v>13.844409405164251</v>
      </c>
      <c r="BZ1209" s="33">
        <v>0.7158727636022012</v>
      </c>
      <c r="CA1209" s="9">
        <f t="shared" si="982"/>
        <v>19.946679336806671</v>
      </c>
      <c r="CB1209" s="34">
        <f t="shared" si="983"/>
        <v>28.022542590079262</v>
      </c>
      <c r="CC1209" s="47">
        <v>51.678085000000003</v>
      </c>
      <c r="CD1209">
        <v>3467198</v>
      </c>
      <c r="CE1209" s="68">
        <f t="shared" si="963"/>
        <v>3510002.9135802467</v>
      </c>
      <c r="CF1209" s="62">
        <v>26.9</v>
      </c>
      <c r="CG1209" s="62">
        <v>30.8</v>
      </c>
      <c r="CH1209" s="62">
        <v>-5.0999999999999996</v>
      </c>
      <c r="CI1209" s="62">
        <v>8.1</v>
      </c>
      <c r="CJ1209" s="63">
        <f t="shared" si="984"/>
        <v>8.8080976502677757</v>
      </c>
      <c r="CK1209" s="62">
        <v>0.8</v>
      </c>
      <c r="CL1209" s="63">
        <f t="shared" si="985"/>
        <v>0.86993557039681757</v>
      </c>
      <c r="CM1209" s="62">
        <v>8.5</v>
      </c>
      <c r="CN1209" t="s">
        <v>1693</v>
      </c>
      <c r="CO1209" t="s">
        <v>1694</v>
      </c>
      <c r="CP1209" t="s">
        <v>2399</v>
      </c>
      <c r="CQ1209" t="s">
        <v>2400</v>
      </c>
      <c r="CR1209">
        <v>73</v>
      </c>
      <c r="CS1209">
        <v>200</v>
      </c>
      <c r="CT1209">
        <v>20</v>
      </c>
      <c r="CU1209" t="s">
        <v>3402</v>
      </c>
      <c r="CZ1209" s="72">
        <v>1000000</v>
      </c>
      <c r="DA1209">
        <v>0</v>
      </c>
    </row>
    <row r="1210" spans="1:105" ht="12.75" customHeight="1" x14ac:dyDescent="0.2">
      <c r="A1210" s="38" t="s">
        <v>2452</v>
      </c>
      <c r="B1210" t="s">
        <v>969</v>
      </c>
      <c r="C1210" t="s">
        <v>969</v>
      </c>
      <c r="D1210" s="82" t="s">
        <v>969</v>
      </c>
      <c r="E1210" t="str">
        <f t="shared" si="975"/>
        <v xml:space="preserve">Volchenkov, Anton </v>
      </c>
      <c r="F1210" t="s">
        <v>2320</v>
      </c>
      <c r="G1210" t="s">
        <v>1524</v>
      </c>
      <c r="H1210">
        <v>78</v>
      </c>
      <c r="I1210">
        <v>1</v>
      </c>
      <c r="J1210">
        <v>18</v>
      </c>
      <c r="K1210">
        <f>I1210+J1210</f>
        <v>19</v>
      </c>
      <c r="L1210">
        <v>37</v>
      </c>
      <c r="M1210">
        <v>67</v>
      </c>
      <c r="N1210">
        <v>85</v>
      </c>
      <c r="O1210" s="4">
        <f t="shared" si="976"/>
        <v>1.1764705882352941E-2</v>
      </c>
      <c r="P1210">
        <v>2060</v>
      </c>
      <c r="Q1210">
        <v>0</v>
      </c>
      <c r="R1210">
        <v>0</v>
      </c>
      <c r="S1210">
        <v>0</v>
      </c>
      <c r="T1210">
        <v>0</v>
      </c>
      <c r="U1210" s="4">
        <f t="shared" si="977"/>
        <v>0</v>
      </c>
      <c r="V1210" s="40">
        <v>0</v>
      </c>
      <c r="W1210">
        <v>0</v>
      </c>
      <c r="X1210">
        <v>1</v>
      </c>
      <c r="Y1210">
        <v>0</v>
      </c>
      <c r="Z1210">
        <v>4</v>
      </c>
      <c r="AA1210">
        <f>I1210-W1210-Y1210</f>
        <v>1</v>
      </c>
      <c r="AB1210">
        <f>J1210-X1210-Z1210</f>
        <v>13</v>
      </c>
      <c r="AC1210" s="9">
        <f t="shared" si="943"/>
        <v>0</v>
      </c>
      <c r="AD1210" s="9">
        <f t="shared" si="944"/>
        <v>17.964071856287426</v>
      </c>
      <c r="AE1210" s="9">
        <f t="shared" si="945"/>
        <v>0</v>
      </c>
      <c r="AF1210" s="9">
        <f t="shared" si="946"/>
        <v>3.4520784388934169</v>
      </c>
      <c r="AG1210" s="9">
        <f t="shared" si="947"/>
        <v>0.92648591612728892</v>
      </c>
      <c r="AH1210" s="9">
        <f t="shared" si="948"/>
        <v>12.044316909654755</v>
      </c>
      <c r="AI1210" s="6">
        <f t="shared" si="949"/>
        <v>2.7794577483818665</v>
      </c>
      <c r="AJ1210" s="6">
        <f t="shared" si="950"/>
        <v>10.778443113772456</v>
      </c>
      <c r="AK1210" s="6">
        <f t="shared" si="951"/>
        <v>1.5534352975020376</v>
      </c>
      <c r="AL1210" s="6">
        <f t="shared" si="952"/>
        <v>1.8992961280609419</v>
      </c>
      <c r="AM1210" s="6">
        <f t="shared" si="953"/>
        <v>0</v>
      </c>
      <c r="AN1210" s="6">
        <f t="shared" si="954"/>
        <v>6.5589490338974921</v>
      </c>
      <c r="AO1210" s="33">
        <v>1295.2166666666667</v>
      </c>
      <c r="AP1210" s="33">
        <v>16.7</v>
      </c>
      <c r="AQ1210" s="33">
        <v>347.61666666666667</v>
      </c>
      <c r="AR1210" s="32">
        <v>1659.5333333333335</v>
      </c>
      <c r="AS1210" s="40">
        <v>273</v>
      </c>
      <c r="AT1210" s="40">
        <v>205</v>
      </c>
      <c r="AU1210" s="40">
        <v>36</v>
      </c>
      <c r="AV1210" s="40">
        <v>44</v>
      </c>
      <c r="AW1210" s="40">
        <v>32</v>
      </c>
      <c r="AX1210" s="9">
        <f t="shared" si="955"/>
        <v>9.8702446470895424</v>
      </c>
      <c r="AY1210" s="9">
        <f t="shared" si="956"/>
        <v>7.4117221708914149</v>
      </c>
      <c r="AZ1210" s="9">
        <f t="shared" si="957"/>
        <v>1.3015707226931266</v>
      </c>
      <c r="BA1210" s="9">
        <f t="shared" si="958"/>
        <v>1.5908086610693766</v>
      </c>
      <c r="BB1210" s="9">
        <f t="shared" si="959"/>
        <v>1.1569517535050013</v>
      </c>
      <c r="BC1210" s="9">
        <f t="shared" si="960"/>
        <v>16.605341880341882</v>
      </c>
      <c r="BD1210" s="9">
        <f t="shared" si="961"/>
        <v>4.4566239316239313</v>
      </c>
      <c r="BE1210" s="9">
        <f t="shared" si="962"/>
        <v>0.21410256410256409</v>
      </c>
      <c r="BF1210" s="3">
        <v>60</v>
      </c>
      <c r="BG1210" s="3">
        <v>3</v>
      </c>
      <c r="BH1210" s="3">
        <v>9</v>
      </c>
      <c r="BI1210" s="3">
        <v>72</v>
      </c>
      <c r="BJ1210" s="3">
        <v>41</v>
      </c>
      <c r="BK1210" s="3">
        <v>0</v>
      </c>
      <c r="BL1210" s="3">
        <v>38</v>
      </c>
      <c r="BM1210" s="3">
        <v>79</v>
      </c>
      <c r="BN1210" s="34">
        <f t="shared" si="978"/>
        <v>46.721064518809548</v>
      </c>
      <c r="BO1210" s="34">
        <f t="shared" si="979"/>
        <v>56.306268250684383</v>
      </c>
      <c r="BP1210" s="34">
        <v>2.1307091768917852</v>
      </c>
      <c r="BQ1210" s="34">
        <v>0.44930357371416502</v>
      </c>
      <c r="BR1210" s="34">
        <v>0.12318641638166908</v>
      </c>
      <c r="BS1210" s="34">
        <v>2.2453783835585264</v>
      </c>
      <c r="BT1210" s="34">
        <v>0</v>
      </c>
      <c r="BU1210" s="34">
        <f t="shared" si="980"/>
        <v>4.9485775505461458</v>
      </c>
      <c r="BV1210" s="34">
        <f t="shared" si="981"/>
        <v>5.963818202562341</v>
      </c>
      <c r="BW1210" s="34">
        <v>27.123625576073795</v>
      </c>
      <c r="BX1210" s="34">
        <v>0.31869215746092444</v>
      </c>
      <c r="BY1210" s="34">
        <v>11.926397838774719</v>
      </c>
      <c r="BZ1210" s="34">
        <v>2.4037713959539611</v>
      </c>
      <c r="CA1210" s="34">
        <f t="shared" si="982"/>
        <v>41.772486968263401</v>
      </c>
      <c r="CB1210" s="34">
        <f t="shared" si="983"/>
        <v>50.342450048122039</v>
      </c>
      <c r="CC1210" s="15">
        <v>75</v>
      </c>
      <c r="CD1210" s="7">
        <v>2888802</v>
      </c>
      <c r="CE1210" s="68">
        <f t="shared" si="963"/>
        <v>3036945.6923076925</v>
      </c>
      <c r="CF1210" s="9">
        <v>24.6</v>
      </c>
      <c r="CG1210" s="9">
        <v>40.4</v>
      </c>
      <c r="CH1210" s="9">
        <v>11</v>
      </c>
      <c r="CI1210" s="9">
        <v>0.3</v>
      </c>
      <c r="CJ1210" s="9">
        <f t="shared" si="984"/>
        <v>0.29646465894211527</v>
      </c>
      <c r="CK1210" s="9">
        <v>6.3</v>
      </c>
      <c r="CL1210" s="9">
        <f t="shared" si="985"/>
        <v>6.2257578377844212</v>
      </c>
      <c r="CM1210" s="9">
        <v>6.6</v>
      </c>
      <c r="CN1210" t="s">
        <v>1303</v>
      </c>
      <c r="CO1210" t="s">
        <v>2395</v>
      </c>
      <c r="CQ1210" t="s">
        <v>2396</v>
      </c>
      <c r="CR1210">
        <v>73</v>
      </c>
      <c r="CS1210">
        <v>226</v>
      </c>
      <c r="CT1210">
        <v>24</v>
      </c>
      <c r="CU1210" t="s">
        <v>3402</v>
      </c>
      <c r="CV1210" t="s">
        <v>2382</v>
      </c>
      <c r="CW1210">
        <v>0</v>
      </c>
      <c r="CX1210">
        <v>0</v>
      </c>
      <c r="CY1210">
        <v>0</v>
      </c>
      <c r="CZ1210" s="70"/>
      <c r="DA1210">
        <v>0</v>
      </c>
    </row>
    <row r="1211" spans="1:105" ht="12.75" customHeight="1" x14ac:dyDescent="0.2">
      <c r="A1211" s="44" t="s">
        <v>2372</v>
      </c>
      <c r="B1211" s="43" t="s">
        <v>969</v>
      </c>
      <c r="C1211" s="43" t="s">
        <v>969</v>
      </c>
      <c r="D1211" s="82" t="s">
        <v>969</v>
      </c>
      <c r="E1211" s="42" t="str">
        <f t="shared" si="975"/>
        <v xml:space="preserve">Volchenkov, Anton </v>
      </c>
      <c r="F1211" s="42" t="s">
        <v>2320</v>
      </c>
      <c r="G1211" s="45" t="s">
        <v>2374</v>
      </c>
      <c r="H1211" s="43">
        <v>67</v>
      </c>
      <c r="I1211" s="64">
        <v>1</v>
      </c>
      <c r="J1211" s="64">
        <v>14</v>
      </c>
      <c r="K1211" s="64">
        <v>15</v>
      </c>
      <c r="L1211" s="43">
        <v>14</v>
      </c>
      <c r="M1211">
        <v>55</v>
      </c>
      <c r="N1211">
        <v>71</v>
      </c>
      <c r="O1211" s="4">
        <f t="shared" si="976"/>
        <v>1.4084507042253521E-2</v>
      </c>
      <c r="Q1211">
        <v>1</v>
      </c>
      <c r="R1211">
        <v>0</v>
      </c>
      <c r="S1211">
        <v>0</v>
      </c>
      <c r="T1211">
        <v>0</v>
      </c>
      <c r="U1211" s="4">
        <f t="shared" si="977"/>
        <v>0</v>
      </c>
      <c r="V1211">
        <v>0</v>
      </c>
      <c r="W1211">
        <v>0</v>
      </c>
      <c r="X1211">
        <v>0</v>
      </c>
      <c r="Y1211">
        <v>0</v>
      </c>
      <c r="Z1211">
        <v>3</v>
      </c>
      <c r="AA1211">
        <v>1</v>
      </c>
      <c r="AB1211">
        <v>11</v>
      </c>
      <c r="AC1211" s="9">
        <f t="shared" si="943"/>
        <v>0</v>
      </c>
      <c r="AD1211" s="9">
        <f t="shared" si="944"/>
        <v>0</v>
      </c>
      <c r="AE1211" s="9">
        <f t="shared" si="945"/>
        <v>0</v>
      </c>
      <c r="AF1211" s="9">
        <f t="shared" si="946"/>
        <v>3.1433727225100414</v>
      </c>
      <c r="AG1211" s="9">
        <f t="shared" si="947"/>
        <v>1.1113169105389888</v>
      </c>
      <c r="AH1211" s="9">
        <f t="shared" si="948"/>
        <v>12.224486015928875</v>
      </c>
      <c r="AI1211" s="58">
        <f t="shared" si="949"/>
        <v>2.2781996666049271</v>
      </c>
      <c r="AJ1211" s="58">
        <f t="shared" si="950"/>
        <v>7.4534161490683219</v>
      </c>
      <c r="AK1211" s="58">
        <f t="shared" si="951"/>
        <v>1.8860236335060248</v>
      </c>
      <c r="AL1211" s="58">
        <f t="shared" si="952"/>
        <v>2.00037043897018</v>
      </c>
      <c r="AM1211" s="58">
        <f t="shared" si="953"/>
        <v>0</v>
      </c>
      <c r="AN1211" s="58">
        <f t="shared" si="954"/>
        <v>7.9632108970254389</v>
      </c>
      <c r="AO1211" s="56">
        <v>1079.8</v>
      </c>
      <c r="AP1211" s="56">
        <v>8.0500000000000007</v>
      </c>
      <c r="AQ1211" s="56">
        <v>286.31666666666666</v>
      </c>
      <c r="AR1211" s="57">
        <f>SUM(AO1211:AQ1211)</f>
        <v>1374.1666666666665</v>
      </c>
      <c r="AS1211">
        <v>209</v>
      </c>
      <c r="AT1211">
        <v>153</v>
      </c>
      <c r="AU1211">
        <v>39</v>
      </c>
      <c r="AV1211">
        <v>32</v>
      </c>
      <c r="AW1211">
        <v>23</v>
      </c>
      <c r="AX1211" s="9">
        <f t="shared" si="955"/>
        <v>9.1255306246209837</v>
      </c>
      <c r="AY1211" s="9">
        <f t="shared" si="956"/>
        <v>6.6804123711340209</v>
      </c>
      <c r="AZ1211" s="9">
        <f t="shared" si="957"/>
        <v>1.7028502122498486</v>
      </c>
      <c r="BA1211" s="9">
        <f t="shared" si="958"/>
        <v>1.3972104305639783</v>
      </c>
      <c r="BB1211" s="9">
        <f t="shared" si="959"/>
        <v>1.0042449969678595</v>
      </c>
      <c r="BC1211" s="33">
        <f t="shared" si="960"/>
        <v>16.116417910447762</v>
      </c>
      <c r="BD1211" s="33">
        <f t="shared" si="961"/>
        <v>4.2733830845771141</v>
      </c>
      <c r="BE1211" s="33">
        <f t="shared" si="962"/>
        <v>0.12014925373134329</v>
      </c>
      <c r="BF1211" s="42">
        <f>BI1211-BG1211-BH1211</f>
        <v>41</v>
      </c>
      <c r="BG1211" s="43">
        <v>1</v>
      </c>
      <c r="BH1211" s="43">
        <v>9</v>
      </c>
      <c r="BI1211" s="43">
        <v>51</v>
      </c>
      <c r="BJ1211" s="42">
        <f>BM1211-BK1211-BL1211</f>
        <v>36</v>
      </c>
      <c r="BK1211" s="43">
        <v>0</v>
      </c>
      <c r="BL1211" s="43">
        <v>38</v>
      </c>
      <c r="BM1211" s="43">
        <v>74</v>
      </c>
      <c r="BN1211" s="34">
        <f t="shared" si="978"/>
        <v>42.722525033919084</v>
      </c>
      <c r="BO1211" s="34">
        <f t="shared" si="979"/>
        <v>62.179539163981694</v>
      </c>
      <c r="BP1211" s="33">
        <v>3.3160584275412015</v>
      </c>
      <c r="BQ1211" s="33">
        <v>-0.31297243551502191</v>
      </c>
      <c r="BR1211" s="33">
        <v>1.4378700487049159</v>
      </c>
      <c r="BS1211" s="33">
        <v>1.6249741470784387</v>
      </c>
      <c r="BT1211" s="33">
        <v>0</v>
      </c>
      <c r="BU1211" s="9">
        <f t="shared" si="980"/>
        <v>6.0659301878095331</v>
      </c>
      <c r="BV1211" s="34">
        <f t="shared" si="981"/>
        <v>8.8285218015420739</v>
      </c>
      <c r="BW1211" s="33">
        <v>27.46440432728787</v>
      </c>
      <c r="BX1211" s="33">
        <v>0.24069769261101995</v>
      </c>
      <c r="BY1211" s="33">
        <v>7.4568694262984749</v>
      </c>
      <c r="BZ1211" s="33">
        <v>1.4946233999121858</v>
      </c>
      <c r="CA1211" s="9">
        <f t="shared" si="982"/>
        <v>36.656594846109549</v>
      </c>
      <c r="CB1211" s="34">
        <f t="shared" si="983"/>
        <v>53.351017362439613</v>
      </c>
      <c r="CC1211" s="47">
        <v>60.765427000000003</v>
      </c>
      <c r="CD1211">
        <v>2093743</v>
      </c>
      <c r="CE1211" s="68">
        <f t="shared" si="963"/>
        <v>2562491.4328358206</v>
      </c>
      <c r="CF1211" s="62">
        <v>18.899999999999999</v>
      </c>
      <c r="CG1211" s="62">
        <v>31</v>
      </c>
      <c r="CH1211" s="62">
        <v>3.5</v>
      </c>
      <c r="CI1211" s="62">
        <v>0.9</v>
      </c>
      <c r="CJ1211" s="63">
        <f t="shared" si="984"/>
        <v>1.0787917532363753</v>
      </c>
      <c r="CK1211" s="62">
        <v>2.7</v>
      </c>
      <c r="CL1211" s="63">
        <f t="shared" si="985"/>
        <v>3.236375259709126</v>
      </c>
      <c r="CM1211" s="62">
        <v>3.6</v>
      </c>
      <c r="CN1211" t="s">
        <v>1697</v>
      </c>
      <c r="CO1211" t="s">
        <v>2395</v>
      </c>
      <c r="CQ1211" t="s">
        <v>2396</v>
      </c>
      <c r="CR1211">
        <v>73</v>
      </c>
      <c r="CS1211">
        <v>232</v>
      </c>
      <c r="CT1211">
        <v>24</v>
      </c>
      <c r="CU1211" t="s">
        <v>3402</v>
      </c>
      <c r="CZ1211" s="72">
        <v>2500000</v>
      </c>
      <c r="DA1211">
        <v>0</v>
      </c>
    </row>
    <row r="1212" spans="1:105" ht="12.75" customHeight="1" x14ac:dyDescent="0.2">
      <c r="A1212" s="75" t="s">
        <v>2452</v>
      </c>
      <c r="B1212" s="19" t="s">
        <v>976</v>
      </c>
      <c r="C1212" s="19" t="s">
        <v>971</v>
      </c>
      <c r="D1212" s="19" t="s">
        <v>969</v>
      </c>
      <c r="E1212" s="19" t="str">
        <f t="shared" si="975"/>
        <v xml:space="preserve">Bell, Brendan </v>
      </c>
      <c r="F1212" s="19" t="s">
        <v>1548</v>
      </c>
      <c r="G1212" s="19" t="s">
        <v>1524</v>
      </c>
      <c r="H1212" s="19">
        <v>31</v>
      </c>
      <c r="I1212" s="19">
        <v>1</v>
      </c>
      <c r="J1212" s="19">
        <v>4</v>
      </c>
      <c r="K1212" s="19">
        <f>I1212+J1212</f>
        <v>5</v>
      </c>
      <c r="L1212" s="19">
        <v>-3</v>
      </c>
      <c r="M1212" s="19">
        <v>19</v>
      </c>
      <c r="N1212" s="19">
        <v>29</v>
      </c>
      <c r="O1212" s="20">
        <f t="shared" si="976"/>
        <v>3.4482758620689655E-2</v>
      </c>
      <c r="P1212" s="19">
        <v>540</v>
      </c>
      <c r="Q1212" s="19">
        <v>0</v>
      </c>
      <c r="R1212" s="19">
        <v>0</v>
      </c>
      <c r="S1212" s="19">
        <v>0</v>
      </c>
      <c r="T1212" s="19">
        <v>1</v>
      </c>
      <c r="U1212" s="20">
        <f t="shared" si="977"/>
        <v>0</v>
      </c>
      <c r="V1212" s="19"/>
      <c r="W1212" s="19">
        <v>1</v>
      </c>
      <c r="X1212" s="19">
        <v>0</v>
      </c>
      <c r="Y1212" s="19">
        <v>0</v>
      </c>
      <c r="Z1212" s="19">
        <v>0</v>
      </c>
      <c r="AA1212" s="19">
        <f>I1212-W1212-Y1212</f>
        <v>0</v>
      </c>
      <c r="AB1212" s="19">
        <f>J1212-X1212-Z1212</f>
        <v>4</v>
      </c>
      <c r="AC1212" s="24">
        <f t="shared" si="943"/>
        <v>9.7772949483976106</v>
      </c>
      <c r="AD1212" s="24">
        <f t="shared" si="944"/>
        <v>0</v>
      </c>
      <c r="AE1212" s="24">
        <f t="shared" si="945"/>
        <v>0</v>
      </c>
      <c r="AF1212" s="24">
        <f t="shared" si="946"/>
        <v>0</v>
      </c>
      <c r="AG1212" s="24">
        <f t="shared" si="947"/>
        <v>0</v>
      </c>
      <c r="AH1212" s="24">
        <f t="shared" si="948"/>
        <v>14.71565070767973</v>
      </c>
      <c r="AI1212" s="21">
        <f t="shared" si="949"/>
        <v>2.5752388738439524</v>
      </c>
      <c r="AJ1212" s="21">
        <f t="shared" si="950"/>
        <v>1.955458989679522</v>
      </c>
      <c r="AK1212" s="21">
        <f t="shared" si="951"/>
        <v>0</v>
      </c>
      <c r="AL1212" s="21">
        <f t="shared" si="952"/>
        <v>2.9431301415359461</v>
      </c>
      <c r="AM1212" s="21">
        <f t="shared" si="953"/>
        <v>0</v>
      </c>
      <c r="AN1212" s="21">
        <f t="shared" si="954"/>
        <v>6.1485909479077714</v>
      </c>
      <c r="AO1212" s="36">
        <v>326.18333333333334</v>
      </c>
      <c r="AP1212" s="36">
        <v>30.683333333333334</v>
      </c>
      <c r="AQ1212" s="36">
        <v>19.516666666666666</v>
      </c>
      <c r="AR1212" s="36">
        <v>376.38333333333333</v>
      </c>
      <c r="AS1212" s="19"/>
      <c r="AT1212" s="19"/>
      <c r="AU1212" s="19"/>
      <c r="AV1212" s="19"/>
      <c r="AW1212" s="19"/>
      <c r="AX1212" s="24">
        <f t="shared" si="955"/>
        <v>0</v>
      </c>
      <c r="AY1212" s="24">
        <f t="shared" si="956"/>
        <v>0</v>
      </c>
      <c r="AZ1212" s="24">
        <f t="shared" si="957"/>
        <v>0</v>
      </c>
      <c r="BA1212" s="24">
        <f t="shared" si="958"/>
        <v>0</v>
      </c>
      <c r="BB1212" s="24">
        <f t="shared" si="959"/>
        <v>0</v>
      </c>
      <c r="BC1212" s="24">
        <f t="shared" si="960"/>
        <v>10.522043010752688</v>
      </c>
      <c r="BD1212" s="24">
        <f t="shared" si="961"/>
        <v>0.62956989247311823</v>
      </c>
      <c r="BE1212" s="24">
        <f t="shared" si="962"/>
        <v>0.9897849462365591</v>
      </c>
      <c r="BF1212" s="30">
        <v>14</v>
      </c>
      <c r="BG1212" s="30">
        <v>1</v>
      </c>
      <c r="BH1212" s="30">
        <v>0</v>
      </c>
      <c r="BI1212" s="30">
        <v>15</v>
      </c>
      <c r="BJ1212" s="30">
        <v>16</v>
      </c>
      <c r="BK1212" s="30">
        <v>0</v>
      </c>
      <c r="BL1212" s="30">
        <v>2</v>
      </c>
      <c r="BM1212" s="30">
        <v>18</v>
      </c>
      <c r="BN1212" s="35">
        <f t="shared" si="978"/>
        <v>9.244662785209524</v>
      </c>
      <c r="BO1212" s="35">
        <f t="shared" si="979"/>
        <v>49.123656477223705</v>
      </c>
      <c r="BP1212" s="35">
        <v>0.93348632411794707</v>
      </c>
      <c r="BQ1212" s="35">
        <v>0.78602806422132498</v>
      </c>
      <c r="BR1212" s="35">
        <v>1.9343160022314249E-2</v>
      </c>
      <c r="BS1212" s="35">
        <v>-4.8082448538854704E-2</v>
      </c>
      <c r="BT1212" s="35">
        <v>0</v>
      </c>
      <c r="BU1212" s="35">
        <f t="shared" si="980"/>
        <v>1.6907750998227316</v>
      </c>
      <c r="BV1212" s="35">
        <f t="shared" si="981"/>
        <v>8.9843250223056188</v>
      </c>
      <c r="BW1212" s="35">
        <v>5.1466066888917714</v>
      </c>
      <c r="BX1212" s="35">
        <v>1.0173669733590756</v>
      </c>
      <c r="BY1212" s="35">
        <v>1.432170014510886</v>
      </c>
      <c r="BZ1212" s="35">
        <v>-4.2255991374939683E-2</v>
      </c>
      <c r="CA1212" s="35">
        <f t="shared" si="982"/>
        <v>7.5538876853867931</v>
      </c>
      <c r="CB1212" s="35">
        <f t="shared" si="983"/>
        <v>40.139331454918093</v>
      </c>
      <c r="CC1212" s="22">
        <v>45</v>
      </c>
      <c r="CD1212" s="23">
        <v>497602</v>
      </c>
      <c r="CE1212" s="76">
        <f t="shared" si="963"/>
        <v>1316237.5483870967</v>
      </c>
      <c r="CF1212" s="24">
        <v>7.4</v>
      </c>
      <c r="CG1212" s="24">
        <v>8.6</v>
      </c>
      <c r="CH1212" s="24">
        <v>-3.6</v>
      </c>
      <c r="CI1212" s="24">
        <v>0</v>
      </c>
      <c r="CJ1212" s="24">
        <f t="shared" si="984"/>
        <v>0</v>
      </c>
      <c r="CK1212" s="24">
        <v>-0.2</v>
      </c>
      <c r="CL1212" s="24">
        <f t="shared" si="985"/>
        <v>-0.93768314123852303</v>
      </c>
      <c r="CM1212" s="24">
        <v>-0.2</v>
      </c>
      <c r="CN1212" s="19"/>
      <c r="CO1212" s="19"/>
      <c r="CP1212" s="19"/>
      <c r="CQ1212" s="19"/>
      <c r="CR1212" s="19"/>
      <c r="CS1212" s="19"/>
      <c r="CT1212" s="19"/>
      <c r="CU1212" s="19"/>
      <c r="CV1212" s="19"/>
      <c r="CW1212" s="19"/>
      <c r="CX1212" s="19"/>
      <c r="CY1212" s="19"/>
      <c r="CZ1212" s="77"/>
      <c r="DA1212" s="19">
        <v>1</v>
      </c>
    </row>
    <row r="1213" spans="1:105" ht="12.75" customHeight="1" x14ac:dyDescent="0.2">
      <c r="A1213" s="75" t="s">
        <v>2452</v>
      </c>
      <c r="B1213" s="19" t="s">
        <v>971</v>
      </c>
      <c r="C1213" s="19" t="s">
        <v>971</v>
      </c>
      <c r="D1213" s="19" t="s">
        <v>969</v>
      </c>
      <c r="E1213" s="19" t="str">
        <f t="shared" si="975"/>
        <v xml:space="preserve">Bell, Brendan </v>
      </c>
      <c r="F1213" s="19" t="s">
        <v>1548</v>
      </c>
      <c r="G1213" s="19" t="s">
        <v>1524</v>
      </c>
      <c r="H1213" s="19">
        <v>14</v>
      </c>
      <c r="I1213" s="19">
        <v>0</v>
      </c>
      <c r="J1213" s="19">
        <v>2</v>
      </c>
      <c r="K1213" s="19">
        <f>I1213+J1213</f>
        <v>2</v>
      </c>
      <c r="L1213" s="19">
        <v>-8</v>
      </c>
      <c r="M1213" s="19">
        <v>8</v>
      </c>
      <c r="N1213" s="19">
        <v>18</v>
      </c>
      <c r="O1213" s="20">
        <f t="shared" si="976"/>
        <v>0</v>
      </c>
      <c r="P1213" s="19">
        <v>320</v>
      </c>
      <c r="Q1213" s="19">
        <v>0</v>
      </c>
      <c r="R1213" s="19">
        <v>0</v>
      </c>
      <c r="S1213" s="19">
        <v>0</v>
      </c>
      <c r="T1213" s="19">
        <v>0</v>
      </c>
      <c r="U1213" s="20">
        <f t="shared" si="977"/>
        <v>0</v>
      </c>
      <c r="V1213" s="19">
        <v>45</v>
      </c>
      <c r="W1213" s="19">
        <v>0</v>
      </c>
      <c r="X1213" s="19">
        <v>1</v>
      </c>
      <c r="Y1213" s="19">
        <v>0</v>
      </c>
      <c r="Z1213" s="19">
        <v>0</v>
      </c>
      <c r="AA1213" s="19">
        <f>I1213-W1213-Y1213</f>
        <v>0</v>
      </c>
      <c r="AB1213" s="19">
        <f>J1213-X1213-Z1213</f>
        <v>1</v>
      </c>
      <c r="AC1213" s="24">
        <f t="shared" si="943"/>
        <v>0</v>
      </c>
      <c r="AD1213" s="24">
        <f t="shared" si="944"/>
        <v>12.236573759347383</v>
      </c>
      <c r="AE1213" s="24">
        <f t="shared" si="945"/>
        <v>0</v>
      </c>
      <c r="AF1213" s="24">
        <f t="shared" si="946"/>
        <v>0</v>
      </c>
      <c r="AG1213" s="24">
        <f t="shared" si="947"/>
        <v>0</v>
      </c>
      <c r="AH1213" s="24">
        <f t="shared" si="948"/>
        <v>5.9469728256380616</v>
      </c>
      <c r="AI1213" s="21">
        <f t="shared" si="949"/>
        <v>0.89204592384570924</v>
      </c>
      <c r="AJ1213" s="21">
        <f t="shared" si="950"/>
        <v>2.4473147518694764</v>
      </c>
      <c r="AK1213" s="21">
        <f t="shared" si="951"/>
        <v>0</v>
      </c>
      <c r="AL1213" s="21">
        <f t="shared" si="952"/>
        <v>3.2708350541009339</v>
      </c>
      <c r="AM1213" s="21">
        <f t="shared" si="953"/>
        <v>0</v>
      </c>
      <c r="AN1213" s="21">
        <f t="shared" si="954"/>
        <v>13.584905660377359</v>
      </c>
      <c r="AO1213" s="36">
        <v>201.7833333333333</v>
      </c>
      <c r="AP1213" s="36">
        <v>24.516666666666666</v>
      </c>
      <c r="AQ1213" s="36">
        <v>13.25</v>
      </c>
      <c r="AR1213" s="36">
        <v>239.55</v>
      </c>
      <c r="AS1213" s="19">
        <v>41</v>
      </c>
      <c r="AT1213" s="19">
        <v>36</v>
      </c>
      <c r="AU1213" s="19">
        <v>20</v>
      </c>
      <c r="AV1213" s="19">
        <v>17</v>
      </c>
      <c r="AW1213" s="19">
        <v>7</v>
      </c>
      <c r="AX1213" s="24">
        <f t="shared" si="955"/>
        <v>10.269254852849093</v>
      </c>
      <c r="AY1213" s="24">
        <f t="shared" si="956"/>
        <v>9.0169067000626164</v>
      </c>
      <c r="AZ1213" s="24">
        <f t="shared" si="957"/>
        <v>5.0093926111458984</v>
      </c>
      <c r="BA1213" s="24">
        <f t="shared" si="958"/>
        <v>4.2579837194740131</v>
      </c>
      <c r="BB1213" s="24">
        <f t="shared" si="959"/>
        <v>1.7532874139010644</v>
      </c>
      <c r="BC1213" s="24">
        <f t="shared" si="960"/>
        <v>14.413095238095236</v>
      </c>
      <c r="BD1213" s="24">
        <f t="shared" si="961"/>
        <v>0.9464285714285714</v>
      </c>
      <c r="BE1213" s="24">
        <f t="shared" si="962"/>
        <v>1.7511904761904762</v>
      </c>
      <c r="BF1213" s="30">
        <v>3</v>
      </c>
      <c r="BG1213" s="30">
        <v>1</v>
      </c>
      <c r="BH1213" s="30">
        <v>0</v>
      </c>
      <c r="BI1213" s="30">
        <v>4</v>
      </c>
      <c r="BJ1213" s="30">
        <v>11</v>
      </c>
      <c r="BK1213" s="30">
        <v>0</v>
      </c>
      <c r="BL1213" s="30">
        <v>3</v>
      </c>
      <c r="BM1213" s="30">
        <v>14</v>
      </c>
      <c r="BN1213" s="35">
        <f t="shared" si="978"/>
        <v>3.4593249677366313</v>
      </c>
      <c r="BO1213" s="35">
        <f t="shared" si="979"/>
        <v>28.88186155488734</v>
      </c>
      <c r="BP1213" s="35">
        <v>-0.99664569362189759</v>
      </c>
      <c r="BQ1213" s="35">
        <v>0.2214342996316053</v>
      </c>
      <c r="BR1213" s="35">
        <v>8.3441656050130299E-3</v>
      </c>
      <c r="BS1213" s="35">
        <v>-3.2839755457073398E-2</v>
      </c>
      <c r="BT1213" s="35">
        <v>0</v>
      </c>
      <c r="BU1213" s="35">
        <f t="shared" si="980"/>
        <v>-0.79970698384235261</v>
      </c>
      <c r="BV1213" s="35">
        <f t="shared" si="981"/>
        <v>-6.6767437599027559</v>
      </c>
      <c r="BW1213" s="35">
        <v>3.4701800817482145</v>
      </c>
      <c r="BX1213" s="35">
        <v>1.0738192927944341</v>
      </c>
      <c r="BY1213" s="35">
        <v>-0.7978667290066489</v>
      </c>
      <c r="BZ1213" s="35">
        <v>0.51289930604298395</v>
      </c>
      <c r="CA1213" s="35">
        <f t="shared" si="982"/>
        <v>4.2590319515789838</v>
      </c>
      <c r="CB1213" s="35">
        <f t="shared" si="983"/>
        <v>35.5586053147901</v>
      </c>
      <c r="CC1213" s="22"/>
      <c r="CD1213" s="19"/>
      <c r="CE1213" s="76">
        <f t="shared" si="963"/>
        <v>165000</v>
      </c>
      <c r="CF1213" s="24">
        <v>3.8</v>
      </c>
      <c r="CG1213" s="24">
        <v>4.7</v>
      </c>
      <c r="CH1213" s="24">
        <v>-6.4</v>
      </c>
      <c r="CI1213" s="24">
        <v>-0.3</v>
      </c>
      <c r="CJ1213" s="24">
        <f t="shared" si="984"/>
        <v>-2.1635915619929085</v>
      </c>
      <c r="CK1213" s="24">
        <v>-1.3</v>
      </c>
      <c r="CL1213" s="24">
        <f t="shared" si="985"/>
        <v>-9.3755634353026043</v>
      </c>
      <c r="CM1213" s="24">
        <v>-1.6</v>
      </c>
      <c r="CN1213" s="19" t="s">
        <v>3237</v>
      </c>
      <c r="CO1213" s="19" t="s">
        <v>3170</v>
      </c>
      <c r="CP1213" s="19" t="s">
        <v>2427</v>
      </c>
      <c r="CQ1213" s="19" t="s">
        <v>2400</v>
      </c>
      <c r="CR1213" s="19">
        <v>73</v>
      </c>
      <c r="CS1213" s="19">
        <v>205</v>
      </c>
      <c r="CT1213" s="19">
        <v>6</v>
      </c>
      <c r="CU1213" s="19" t="s">
        <v>3402</v>
      </c>
      <c r="CV1213" s="19" t="s">
        <v>3090</v>
      </c>
      <c r="CW1213" s="19">
        <v>0</v>
      </c>
      <c r="CX1213" s="19">
        <v>0</v>
      </c>
      <c r="CY1213" s="19">
        <v>0</v>
      </c>
      <c r="CZ1213" s="77"/>
      <c r="DA1213" s="19">
        <v>1</v>
      </c>
    </row>
    <row r="1214" spans="1:105" ht="12.75" customHeight="1" x14ac:dyDescent="0.2">
      <c r="A1214" s="25" t="s">
        <v>2452</v>
      </c>
      <c r="B1214" s="10" t="s">
        <v>971</v>
      </c>
      <c r="C1214" s="10" t="s">
        <v>971</v>
      </c>
      <c r="D1214" s="10" t="s">
        <v>969</v>
      </c>
      <c r="E1214" s="10" t="s">
        <v>1547</v>
      </c>
      <c r="F1214" s="10" t="s">
        <v>1548</v>
      </c>
      <c r="G1214" s="10" t="s">
        <v>1524</v>
      </c>
      <c r="H1214" s="10">
        <v>45</v>
      </c>
      <c r="I1214" s="10">
        <v>1</v>
      </c>
      <c r="J1214" s="10">
        <v>6</v>
      </c>
      <c r="K1214" s="10">
        <v>7</v>
      </c>
      <c r="L1214" s="10">
        <v>-11</v>
      </c>
      <c r="M1214" s="10">
        <v>27</v>
      </c>
      <c r="N1214" s="10">
        <v>47</v>
      </c>
      <c r="O1214" s="11">
        <v>2.1000000000000001E-2</v>
      </c>
      <c r="P1214" s="10">
        <v>860</v>
      </c>
      <c r="Q1214" s="10">
        <v>0</v>
      </c>
      <c r="R1214" s="10">
        <v>0</v>
      </c>
      <c r="S1214" s="10">
        <v>0</v>
      </c>
      <c r="T1214" s="10">
        <v>1</v>
      </c>
      <c r="U1214" s="11">
        <v>0</v>
      </c>
      <c r="V1214" s="41">
        <v>0</v>
      </c>
      <c r="W1214" s="10">
        <v>1</v>
      </c>
      <c r="X1214" s="10">
        <v>1</v>
      </c>
      <c r="Y1214" s="10">
        <v>0</v>
      </c>
      <c r="Z1214" s="10">
        <v>0</v>
      </c>
      <c r="AA1214" s="10">
        <v>0</v>
      </c>
      <c r="AB1214" s="10">
        <v>5</v>
      </c>
      <c r="AC1214" s="13">
        <f t="shared" si="943"/>
        <v>5.4347826086956523</v>
      </c>
      <c r="AD1214" s="13">
        <f t="shared" si="944"/>
        <v>5.4347826086956523</v>
      </c>
      <c r="AE1214" s="13">
        <f t="shared" si="945"/>
        <v>0</v>
      </c>
      <c r="AF1214" s="13">
        <f t="shared" si="946"/>
        <v>0</v>
      </c>
      <c r="AG1214" s="13">
        <f t="shared" si="947"/>
        <v>0</v>
      </c>
      <c r="AH1214" s="13">
        <f t="shared" si="948"/>
        <v>11.364282061480765</v>
      </c>
      <c r="AI1214" s="29">
        <f t="shared" si="949"/>
        <v>1.9319279504517299</v>
      </c>
      <c r="AJ1214" s="29">
        <f t="shared" si="950"/>
        <v>2.1739130434782608</v>
      </c>
      <c r="AK1214" s="29">
        <f t="shared" si="951"/>
        <v>0</v>
      </c>
      <c r="AL1214" s="29">
        <f t="shared" si="952"/>
        <v>3.0683561565998065</v>
      </c>
      <c r="AM1214" s="29">
        <f t="shared" si="953"/>
        <v>0</v>
      </c>
      <c r="AN1214" s="29">
        <f t="shared" si="954"/>
        <v>9.1547146780592001</v>
      </c>
      <c r="AO1214" s="13">
        <v>527.97</v>
      </c>
      <c r="AP1214" s="13">
        <v>55.2</v>
      </c>
      <c r="AQ1214" s="13">
        <v>32.770000000000003</v>
      </c>
      <c r="AR1214" s="13">
        <v>615.92999999999995</v>
      </c>
      <c r="AS1214" s="41">
        <v>36</v>
      </c>
      <c r="AT1214" s="41">
        <v>41</v>
      </c>
      <c r="AU1214" s="41">
        <v>20</v>
      </c>
      <c r="AV1214" s="41">
        <v>17</v>
      </c>
      <c r="AW1214" s="41">
        <v>7</v>
      </c>
      <c r="AX1214" s="13">
        <f t="shared" si="955"/>
        <v>3.5068920169499784</v>
      </c>
      <c r="AY1214" s="13">
        <f t="shared" si="956"/>
        <v>3.9939603526374752</v>
      </c>
      <c r="AZ1214" s="13">
        <f t="shared" si="957"/>
        <v>1.9482733427499879</v>
      </c>
      <c r="BA1214" s="13">
        <f t="shared" si="958"/>
        <v>1.6560323413374898</v>
      </c>
      <c r="BB1214" s="13">
        <f t="shared" si="959"/>
        <v>0.68189566996249584</v>
      </c>
      <c r="BC1214" s="13">
        <f t="shared" si="960"/>
        <v>11.732666666666667</v>
      </c>
      <c r="BD1214" s="13">
        <f t="shared" si="961"/>
        <v>0.72822222222222233</v>
      </c>
      <c r="BE1214" s="13">
        <f t="shared" si="962"/>
        <v>1.2266666666666668</v>
      </c>
      <c r="BF1214" s="10">
        <v>17</v>
      </c>
      <c r="BG1214" s="10">
        <v>2</v>
      </c>
      <c r="BH1214" s="10">
        <v>0</v>
      </c>
      <c r="BI1214" s="10">
        <v>19</v>
      </c>
      <c r="BJ1214" s="10">
        <v>27</v>
      </c>
      <c r="BK1214" s="10">
        <v>0</v>
      </c>
      <c r="BL1214" s="10">
        <v>5</v>
      </c>
      <c r="BM1214" s="10">
        <v>32</v>
      </c>
      <c r="BN1214" s="39">
        <v>12.704000000000001</v>
      </c>
      <c r="BO1214" s="39">
        <v>41.250999999999998</v>
      </c>
      <c r="BP1214" s="13">
        <v>-6.3E-2</v>
      </c>
      <c r="BQ1214" s="13">
        <v>1.0069999999999999</v>
      </c>
      <c r="BR1214" s="13">
        <v>2.8000000000000001E-2</v>
      </c>
      <c r="BS1214" s="13">
        <v>-8.1000000000000003E-2</v>
      </c>
      <c r="BT1214" s="13">
        <v>0</v>
      </c>
      <c r="BU1214" s="39">
        <v>0.89100000000000001</v>
      </c>
      <c r="BV1214" s="39">
        <v>2.8929999999999998</v>
      </c>
      <c r="BW1214" s="13">
        <v>8.6170000000000009</v>
      </c>
      <c r="BX1214" s="13">
        <v>2.0910000000000002</v>
      </c>
      <c r="BY1214" s="13">
        <v>0.63400000000000001</v>
      </c>
      <c r="BZ1214" s="13">
        <v>0.47099999999999997</v>
      </c>
      <c r="CA1214" s="39">
        <v>11.813000000000001</v>
      </c>
      <c r="CB1214" s="39">
        <v>38.357999999999997</v>
      </c>
      <c r="CC1214" s="16">
        <v>31</v>
      </c>
      <c r="CD1214" s="12">
        <v>497602</v>
      </c>
      <c r="CE1214" s="73">
        <f t="shared" si="963"/>
        <v>906741.42222222232</v>
      </c>
      <c r="CF1214" s="13">
        <v>11.2</v>
      </c>
      <c r="CG1214" s="13">
        <v>13.3</v>
      </c>
      <c r="CH1214" s="13">
        <v>-10</v>
      </c>
      <c r="CI1214" s="17">
        <v>-0.1</v>
      </c>
      <c r="CJ1214" s="13">
        <f t="shared" si="984"/>
        <v>-0.28412723217456776</v>
      </c>
      <c r="CK1214" s="17">
        <v>-0.5</v>
      </c>
      <c r="CL1214" s="13">
        <f t="shared" si="985"/>
        <v>-1.4206361608728388</v>
      </c>
      <c r="CM1214" s="13">
        <v>-0.6</v>
      </c>
      <c r="CN1214" s="10" t="s">
        <v>3237</v>
      </c>
      <c r="CO1214" s="10" t="s">
        <v>3170</v>
      </c>
      <c r="CP1214" s="10" t="s">
        <v>2427</v>
      </c>
      <c r="CQ1214" s="10" t="s">
        <v>2400</v>
      </c>
      <c r="CR1214" s="10">
        <v>73</v>
      </c>
      <c r="CS1214" s="10">
        <v>205</v>
      </c>
      <c r="CT1214" s="10">
        <v>6</v>
      </c>
      <c r="CU1214" s="10" t="s">
        <v>3402</v>
      </c>
      <c r="CV1214" s="10" t="s">
        <v>3090</v>
      </c>
      <c r="CW1214" s="10">
        <v>0</v>
      </c>
      <c r="CX1214" s="10">
        <v>0</v>
      </c>
      <c r="CY1214" s="10">
        <v>0</v>
      </c>
      <c r="CZ1214" s="79"/>
      <c r="DA1214" s="10">
        <v>2</v>
      </c>
    </row>
    <row r="1215" spans="1:105" ht="12.75" customHeight="1" x14ac:dyDescent="0.2">
      <c r="A1215" s="44" t="s">
        <v>2372</v>
      </c>
      <c r="B1215" s="43" t="s">
        <v>971</v>
      </c>
      <c r="C1215" s="43" t="s">
        <v>971</v>
      </c>
      <c r="D1215" s="42" t="s">
        <v>969</v>
      </c>
      <c r="E1215" s="42" t="str">
        <f t="shared" ref="E1215:E1244" si="986">CONCATENATE(RIGHT(F1215,LEN(F1215)-SEARCH(" ",F1215)), ", ", LEFT(F1215, SEARCH(" ", F1215)))</f>
        <v xml:space="preserve">Bell, Brendan </v>
      </c>
      <c r="F1215" s="42" t="s">
        <v>1548</v>
      </c>
      <c r="G1215" s="45" t="s">
        <v>2374</v>
      </c>
      <c r="H1215" s="43">
        <v>2</v>
      </c>
      <c r="I1215" s="64">
        <v>0</v>
      </c>
      <c r="J1215" s="64">
        <v>0</v>
      </c>
      <c r="K1215" s="64">
        <v>0</v>
      </c>
      <c r="L1215" s="43">
        <v>-2</v>
      </c>
      <c r="M1215">
        <v>0</v>
      </c>
      <c r="N1215">
        <v>0</v>
      </c>
      <c r="O1215" s="4">
        <f t="shared" ref="O1215:O1244" si="987">IF(N1215=0,0,I1215/N1215)</f>
        <v>0</v>
      </c>
      <c r="Q1215">
        <v>0</v>
      </c>
      <c r="R1215">
        <v>0</v>
      </c>
      <c r="S1215">
        <v>0</v>
      </c>
      <c r="T1215">
        <v>0</v>
      </c>
      <c r="U1215" s="4">
        <f t="shared" ref="U1215:U1244" si="988">IF(S1215+T1215=0,0,S1215/(S1215+T1215))</f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s="9">
        <f t="shared" si="943"/>
        <v>0</v>
      </c>
      <c r="AD1215" s="9">
        <f t="shared" si="944"/>
        <v>0</v>
      </c>
      <c r="AE1215" s="9">
        <f t="shared" si="945"/>
        <v>0</v>
      </c>
      <c r="AF1215" s="9">
        <f t="shared" si="946"/>
        <v>0</v>
      </c>
      <c r="AG1215" s="9">
        <f t="shared" si="947"/>
        <v>0</v>
      </c>
      <c r="AH1215" s="9">
        <f t="shared" si="948"/>
        <v>0</v>
      </c>
      <c r="AI1215" s="58">
        <f t="shared" si="949"/>
        <v>0</v>
      </c>
      <c r="AJ1215" s="58">
        <f t="shared" si="950"/>
        <v>0</v>
      </c>
      <c r="AK1215" s="58">
        <f t="shared" si="951"/>
        <v>0</v>
      </c>
      <c r="AL1215" s="58">
        <f t="shared" si="952"/>
        <v>4.4226044226044223</v>
      </c>
      <c r="AM1215" s="58">
        <f t="shared" si="953"/>
        <v>0</v>
      </c>
      <c r="AN1215" s="58">
        <f t="shared" si="954"/>
        <v>0</v>
      </c>
      <c r="AO1215" s="56">
        <v>27.133333333333333</v>
      </c>
      <c r="AP1215" s="56">
        <v>2.0333333333333332</v>
      </c>
      <c r="AQ1215" s="56">
        <v>0.46666666666666667</v>
      </c>
      <c r="AR1215" s="57">
        <f>SUM(AO1215:AQ1215)</f>
        <v>29.633333333333329</v>
      </c>
      <c r="AS1215">
        <v>2</v>
      </c>
      <c r="AT1215">
        <v>0</v>
      </c>
      <c r="AU1215">
        <v>1</v>
      </c>
      <c r="AV1215">
        <v>0</v>
      </c>
      <c r="AW1215">
        <v>0</v>
      </c>
      <c r="AX1215" s="9">
        <f t="shared" si="955"/>
        <v>4.0494938132733411</v>
      </c>
      <c r="AY1215" s="9">
        <f t="shared" si="956"/>
        <v>0</v>
      </c>
      <c r="AZ1215" s="9">
        <f t="shared" si="957"/>
        <v>2.0247469066366706</v>
      </c>
      <c r="BA1215" s="9">
        <f t="shared" si="958"/>
        <v>0</v>
      </c>
      <c r="BB1215" s="9">
        <f t="shared" si="959"/>
        <v>0</v>
      </c>
      <c r="BC1215" s="33">
        <f t="shared" si="960"/>
        <v>13.566666666666666</v>
      </c>
      <c r="BD1215" s="33">
        <f t="shared" si="961"/>
        <v>0.23333333333333334</v>
      </c>
      <c r="BE1215" s="33">
        <f t="shared" si="962"/>
        <v>1.0166666666666666</v>
      </c>
      <c r="BF1215" s="42">
        <f>BI1215-BG1215-BH1215</f>
        <v>0</v>
      </c>
      <c r="BG1215" s="43">
        <v>0</v>
      </c>
      <c r="BH1215" s="43">
        <v>0</v>
      </c>
      <c r="BI1215" s="43">
        <v>0</v>
      </c>
      <c r="BJ1215" s="42">
        <f>BM1215-BK1215-BL1215</f>
        <v>2</v>
      </c>
      <c r="BK1215" s="43">
        <v>0</v>
      </c>
      <c r="BL1215" s="43">
        <v>0</v>
      </c>
      <c r="BM1215" s="43">
        <v>2</v>
      </c>
      <c r="BN1215" s="34">
        <f t="shared" ref="BN1215:BN1244" si="989">BU1215+CA1215</f>
        <v>-0.19057130034021191</v>
      </c>
      <c r="BO1215" s="34">
        <f t="shared" ref="BO1215:BO1244" si="990">BN1215/AR1215*2000</f>
        <v>-12.861955028585733</v>
      </c>
      <c r="BP1215" s="33">
        <v>-0.20835164510209558</v>
      </c>
      <c r="BQ1215" s="33">
        <v>-7.7437678063413284E-2</v>
      </c>
      <c r="BR1215" s="33">
        <v>-9.3566416974480968E-2</v>
      </c>
      <c r="BS1215" s="33">
        <v>-1.2249218365868455E-3</v>
      </c>
      <c r="BT1215" s="33">
        <v>0</v>
      </c>
      <c r="BU1215" s="9">
        <f t="shared" ref="BU1215:BU1244" si="991">SUM(BP1215:BT1215)</f>
        <v>-0.3805806619765767</v>
      </c>
      <c r="BV1215" s="34">
        <f t="shared" ref="BV1215:BV1244" si="992">BU1215/AR1215*2000</f>
        <v>-25.685983935427004</v>
      </c>
      <c r="BW1215" s="33">
        <v>-0.24375050431704684</v>
      </c>
      <c r="BX1215" s="33">
        <v>6.5666067619781734E-2</v>
      </c>
      <c r="BY1215" s="33">
        <v>5.7065656960044009E-2</v>
      </c>
      <c r="BZ1215" s="33">
        <v>0.31102814137358586</v>
      </c>
      <c r="CA1215" s="9">
        <f t="shared" ref="CA1215:CA1244" si="993">SUM(BW1215:BZ1215)</f>
        <v>0.19000936163636478</v>
      </c>
      <c r="CB1215" s="34">
        <f t="shared" ref="CB1215:CB1244" si="994">CA1215/AR1215*2000</f>
        <v>12.824028906841271</v>
      </c>
      <c r="CE1215" s="68">
        <f t="shared" si="963"/>
        <v>165000</v>
      </c>
      <c r="CF1215" s="62">
        <v>0.5</v>
      </c>
      <c r="CG1215" s="62">
        <v>0.6</v>
      </c>
      <c r="CH1215" s="62">
        <v>-1.9</v>
      </c>
      <c r="CI1215" s="62">
        <v>-0.1</v>
      </c>
      <c r="CJ1215" s="63">
        <f t="shared" si="984"/>
        <v>-6.2240663900414939</v>
      </c>
      <c r="CK1215" s="62">
        <v>-0.4</v>
      </c>
      <c r="CL1215" s="63">
        <f t="shared" si="985"/>
        <v>-24.896265560165975</v>
      </c>
      <c r="CM1215" s="62">
        <v>-0.6</v>
      </c>
      <c r="CN1215" t="s">
        <v>1743</v>
      </c>
      <c r="CO1215" t="s">
        <v>3170</v>
      </c>
      <c r="CP1215" t="s">
        <v>2427</v>
      </c>
      <c r="CQ1215" t="s">
        <v>2400</v>
      </c>
      <c r="CR1215">
        <v>73</v>
      </c>
      <c r="CS1215">
        <v>205</v>
      </c>
      <c r="CT1215">
        <v>6</v>
      </c>
      <c r="CU1215" t="s">
        <v>3402</v>
      </c>
      <c r="CZ1215" s="72">
        <v>495000</v>
      </c>
      <c r="DA1215">
        <v>0</v>
      </c>
    </row>
    <row r="1216" spans="1:105" ht="12.75" customHeight="1" x14ac:dyDescent="0.2">
      <c r="A1216" s="44" t="s">
        <v>2372</v>
      </c>
      <c r="B1216" s="43"/>
      <c r="C1216" s="43" t="s">
        <v>969</v>
      </c>
      <c r="D1216" s="42" t="s">
        <v>969</v>
      </c>
      <c r="E1216" s="42" t="str">
        <f t="shared" si="986"/>
        <v xml:space="preserve">Lee, Brian </v>
      </c>
      <c r="F1216" s="42" t="s">
        <v>289</v>
      </c>
      <c r="G1216" s="45" t="s">
        <v>2374</v>
      </c>
      <c r="H1216" s="43">
        <v>6</v>
      </c>
      <c r="I1216" s="64">
        <v>0</v>
      </c>
      <c r="J1216" s="64">
        <v>1</v>
      </c>
      <c r="K1216" s="64">
        <v>1</v>
      </c>
      <c r="L1216" s="43">
        <v>1</v>
      </c>
      <c r="M1216">
        <v>4</v>
      </c>
      <c r="N1216">
        <v>6</v>
      </c>
      <c r="O1216" s="4">
        <f t="shared" si="987"/>
        <v>0</v>
      </c>
      <c r="Q1216">
        <v>0</v>
      </c>
      <c r="R1216">
        <v>0</v>
      </c>
      <c r="S1216">
        <v>0</v>
      </c>
      <c r="T1216">
        <v>0</v>
      </c>
      <c r="U1216" s="4">
        <f t="shared" si="988"/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 s="9">
        <f t="shared" si="943"/>
        <v>0</v>
      </c>
      <c r="AD1216" s="9">
        <f t="shared" si="944"/>
        <v>0</v>
      </c>
      <c r="AE1216" s="9">
        <f t="shared" si="945"/>
        <v>0</v>
      </c>
      <c r="AF1216" s="9">
        <f t="shared" si="946"/>
        <v>111.1111111111111</v>
      </c>
      <c r="AG1216" s="9">
        <f t="shared" si="947"/>
        <v>0</v>
      </c>
      <c r="AH1216" s="9">
        <f t="shared" si="948"/>
        <v>0</v>
      </c>
      <c r="AI1216" s="58">
        <f t="shared" si="949"/>
        <v>2.6925953627524306</v>
      </c>
      <c r="AJ1216" s="58">
        <f t="shared" si="950"/>
        <v>0</v>
      </c>
      <c r="AK1216" s="58">
        <f t="shared" si="951"/>
        <v>22.222222222222221</v>
      </c>
      <c r="AL1216" s="58">
        <f t="shared" si="952"/>
        <v>2.6925953627524306</v>
      </c>
      <c r="AM1216" s="58">
        <f t="shared" si="953"/>
        <v>0</v>
      </c>
      <c r="AN1216" s="58">
        <f t="shared" si="954"/>
        <v>22.222222222222221</v>
      </c>
      <c r="AO1216" s="56">
        <v>89.13333333333334</v>
      </c>
      <c r="AP1216" s="56">
        <v>9.1</v>
      </c>
      <c r="AQ1216" s="56">
        <v>2.7</v>
      </c>
      <c r="AR1216" s="57">
        <f>SUM(AO1216:AQ1216)</f>
        <v>100.93333333333334</v>
      </c>
      <c r="AS1216">
        <v>7</v>
      </c>
      <c r="AT1216">
        <v>3</v>
      </c>
      <c r="AU1216">
        <v>3</v>
      </c>
      <c r="AV1216">
        <v>4</v>
      </c>
      <c r="AW1216">
        <v>1</v>
      </c>
      <c r="AX1216" s="9">
        <f t="shared" si="955"/>
        <v>4.1611624834874501</v>
      </c>
      <c r="AY1216" s="9">
        <f t="shared" si="956"/>
        <v>1.7833553500660502</v>
      </c>
      <c r="AZ1216" s="9">
        <f t="shared" si="957"/>
        <v>1.7833553500660502</v>
      </c>
      <c r="BA1216" s="9">
        <f t="shared" si="958"/>
        <v>2.3778071334213999</v>
      </c>
      <c r="BB1216" s="9">
        <f t="shared" si="959"/>
        <v>0.59445178335534998</v>
      </c>
      <c r="BC1216" s="33">
        <f t="shared" si="960"/>
        <v>14.855555555555556</v>
      </c>
      <c r="BD1216" s="33">
        <f t="shared" si="961"/>
        <v>0.45</v>
      </c>
      <c r="BE1216" s="33">
        <f t="shared" si="962"/>
        <v>1.5166666666666666</v>
      </c>
      <c r="BF1216" s="42">
        <f>BI1216-BG1216-BH1216</f>
        <v>4</v>
      </c>
      <c r="BG1216" s="43">
        <v>0</v>
      </c>
      <c r="BH1216" s="43">
        <v>1</v>
      </c>
      <c r="BI1216" s="43">
        <v>5</v>
      </c>
      <c r="BJ1216" s="42">
        <f>BM1216-BK1216-BL1216</f>
        <v>4</v>
      </c>
      <c r="BK1216" s="43">
        <v>0</v>
      </c>
      <c r="BL1216" s="43">
        <v>1</v>
      </c>
      <c r="BM1216" s="43">
        <v>5</v>
      </c>
      <c r="BN1216" s="34">
        <f t="shared" si="989"/>
        <v>0.73384319968162892</v>
      </c>
      <c r="BO1216" s="34">
        <f t="shared" si="990"/>
        <v>14.541146625131352</v>
      </c>
      <c r="BP1216" s="33">
        <v>-0.72193112425393524</v>
      </c>
      <c r="BQ1216" s="33">
        <v>-0.35379492710393784</v>
      </c>
      <c r="BR1216" s="33">
        <v>1.8714222789133598E-2</v>
      </c>
      <c r="BS1216" s="33">
        <v>0.75518350361113418</v>
      </c>
      <c r="BT1216" s="33">
        <v>0</v>
      </c>
      <c r="BU1216" s="9">
        <f t="shared" si="991"/>
        <v>-0.30182832495760514</v>
      </c>
      <c r="BV1216" s="34">
        <f t="shared" si="992"/>
        <v>-5.9807462012735497</v>
      </c>
      <c r="BW1216" s="33">
        <v>1.3876622962152043</v>
      </c>
      <c r="BX1216" s="33">
        <v>0.27209304382115296</v>
      </c>
      <c r="BY1216" s="33">
        <v>-0.42773703111846395</v>
      </c>
      <c r="BZ1216" s="33">
        <v>-0.1963467842786594</v>
      </c>
      <c r="CA1216" s="9">
        <f t="shared" si="993"/>
        <v>1.0356715246392341</v>
      </c>
      <c r="CB1216" s="34">
        <f t="shared" si="994"/>
        <v>20.521892826404901</v>
      </c>
      <c r="CE1216" s="68">
        <f t="shared" si="963"/>
        <v>165000</v>
      </c>
      <c r="CF1216" s="62">
        <v>1.8</v>
      </c>
      <c r="CG1216" s="62">
        <v>2.2999999999999998</v>
      </c>
      <c r="CH1216" s="62">
        <v>0.5</v>
      </c>
      <c r="CI1216" s="62">
        <v>-0.1</v>
      </c>
      <c r="CJ1216" s="63">
        <f t="shared" si="984"/>
        <v>-1.7740981667652276</v>
      </c>
      <c r="CK1216" s="62">
        <v>0.2</v>
      </c>
      <c r="CL1216" s="63">
        <f t="shared" si="985"/>
        <v>3.5481963335304552</v>
      </c>
      <c r="CM1216" s="62">
        <v>0.1</v>
      </c>
      <c r="CN1216" t="s">
        <v>1761</v>
      </c>
      <c r="CO1216" t="s">
        <v>2412</v>
      </c>
      <c r="CP1216" t="s">
        <v>2413</v>
      </c>
      <c r="CQ1216" t="s">
        <v>2414</v>
      </c>
      <c r="CR1216">
        <v>74</v>
      </c>
      <c r="CS1216">
        <v>205</v>
      </c>
      <c r="CT1216">
        <v>55</v>
      </c>
      <c r="CU1216" t="s">
        <v>3401</v>
      </c>
      <c r="CV1216" t="s">
        <v>3090</v>
      </c>
      <c r="CZ1216" s="72">
        <v>1275000</v>
      </c>
      <c r="DA1216">
        <v>0</v>
      </c>
    </row>
    <row r="1217" spans="1:105" ht="12.75" customHeight="1" x14ac:dyDescent="0.2">
      <c r="A1217" s="38" t="s">
        <v>2452</v>
      </c>
      <c r="B1217" t="s">
        <v>969</v>
      </c>
      <c r="C1217" t="s">
        <v>969</v>
      </c>
      <c r="D1217" s="82" t="s">
        <v>969</v>
      </c>
      <c r="E1217" t="str">
        <f t="shared" si="986"/>
        <v xml:space="preserve">Kelly, Chris </v>
      </c>
      <c r="F1217" t="s">
        <v>232</v>
      </c>
      <c r="G1217" t="s">
        <v>1537</v>
      </c>
      <c r="H1217">
        <v>82</v>
      </c>
      <c r="I1217">
        <v>15</v>
      </c>
      <c r="J1217">
        <v>23</v>
      </c>
      <c r="K1217">
        <f>I1217+J1217</f>
        <v>38</v>
      </c>
      <c r="L1217">
        <v>28</v>
      </c>
      <c r="M1217">
        <v>40</v>
      </c>
      <c r="N1217">
        <v>131</v>
      </c>
      <c r="O1217" s="4">
        <f t="shared" si="987"/>
        <v>0.11450381679389313</v>
      </c>
      <c r="P1217">
        <v>1729</v>
      </c>
      <c r="Q1217">
        <v>0</v>
      </c>
      <c r="R1217">
        <v>0</v>
      </c>
      <c r="S1217">
        <v>281</v>
      </c>
      <c r="T1217">
        <v>283</v>
      </c>
      <c r="U1217" s="4">
        <f t="shared" si="988"/>
        <v>0.49822695035460995</v>
      </c>
      <c r="V1217" s="40">
        <v>11.2</v>
      </c>
      <c r="W1217">
        <v>1</v>
      </c>
      <c r="X1217">
        <v>1</v>
      </c>
      <c r="Y1217">
        <v>2</v>
      </c>
      <c r="Z1217">
        <v>3</v>
      </c>
      <c r="AA1217">
        <f>I1217-W1217-Y1217</f>
        <v>12</v>
      </c>
      <c r="AB1217">
        <f>J1217-X1217-Z1217</f>
        <v>19</v>
      </c>
      <c r="AC1217" s="9">
        <f t="shared" si="943"/>
        <v>17.910447761194028</v>
      </c>
      <c r="AD1217" s="9">
        <f t="shared" si="944"/>
        <v>17.910447761194028</v>
      </c>
      <c r="AE1217" s="9">
        <f t="shared" si="945"/>
        <v>2.3738872403560829</v>
      </c>
      <c r="AF1217" s="9">
        <f t="shared" si="946"/>
        <v>3.5608308605341246</v>
      </c>
      <c r="AG1217" s="9">
        <f t="shared" si="947"/>
        <v>14.611377934113509</v>
      </c>
      <c r="AH1217" s="9">
        <f t="shared" si="948"/>
        <v>23.134681729013057</v>
      </c>
      <c r="AI1217" s="6">
        <f t="shared" si="949"/>
        <v>2.9831563282148412</v>
      </c>
      <c r="AJ1217" s="6">
        <f t="shared" si="950"/>
        <v>10.746268656716417</v>
      </c>
      <c r="AK1217" s="6">
        <f t="shared" si="951"/>
        <v>1.42433234421365</v>
      </c>
      <c r="AL1217" s="6">
        <f t="shared" si="952"/>
        <v>1.8264222417641887</v>
      </c>
      <c r="AM1217" s="6">
        <f t="shared" si="953"/>
        <v>0</v>
      </c>
      <c r="AN1217" s="6">
        <f t="shared" si="954"/>
        <v>7.8338278931750747</v>
      </c>
      <c r="AO1217" s="32">
        <v>985.5333333333333</v>
      </c>
      <c r="AP1217" s="32">
        <v>16.75</v>
      </c>
      <c r="AQ1217" s="32">
        <v>252.75</v>
      </c>
      <c r="AR1217" s="32">
        <v>1255.0333333333333</v>
      </c>
      <c r="AS1217" s="40">
        <v>49</v>
      </c>
      <c r="AT1217" s="40">
        <v>75</v>
      </c>
      <c r="AU1217" s="40">
        <v>45</v>
      </c>
      <c r="AV1217" s="40">
        <v>40</v>
      </c>
      <c r="AW1217" s="40">
        <v>55</v>
      </c>
      <c r="AX1217" s="9">
        <f t="shared" si="955"/>
        <v>2.342567262489708</v>
      </c>
      <c r="AY1217" s="9">
        <f t="shared" si="956"/>
        <v>3.5855621364638388</v>
      </c>
      <c r="AZ1217" s="9">
        <f t="shared" si="957"/>
        <v>2.1513372818783036</v>
      </c>
      <c r="BA1217" s="9">
        <f t="shared" si="958"/>
        <v>1.9122998061140477</v>
      </c>
      <c r="BB1217" s="9">
        <f t="shared" si="959"/>
        <v>2.6294122334068155</v>
      </c>
      <c r="BC1217" s="9">
        <f t="shared" si="960"/>
        <v>12.018699186991869</v>
      </c>
      <c r="BD1217" s="9">
        <f t="shared" si="961"/>
        <v>3.0823170731707319</v>
      </c>
      <c r="BE1217" s="9">
        <f t="shared" si="962"/>
        <v>0.20426829268292682</v>
      </c>
      <c r="BF1217" s="3">
        <v>49</v>
      </c>
      <c r="BG1217" s="3">
        <v>3</v>
      </c>
      <c r="BH1217" s="3">
        <v>6</v>
      </c>
      <c r="BI1217" s="3">
        <v>58</v>
      </c>
      <c r="BJ1217" s="3">
        <v>30</v>
      </c>
      <c r="BK1217" s="3">
        <v>0</v>
      </c>
      <c r="BL1217" s="3">
        <v>33</v>
      </c>
      <c r="BM1217" s="3">
        <v>63</v>
      </c>
      <c r="BN1217" s="34">
        <f t="shared" si="989"/>
        <v>37.350912421630525</v>
      </c>
      <c r="BO1217" s="34">
        <f t="shared" si="990"/>
        <v>59.52178548505568</v>
      </c>
      <c r="BP1217" s="34">
        <v>15.549169789900361</v>
      </c>
      <c r="BQ1217" s="34">
        <v>1.9014667145862312</v>
      </c>
      <c r="BR1217" s="34">
        <v>9.3160562471100744E-2</v>
      </c>
      <c r="BS1217" s="34">
        <v>4.6213999058719368</v>
      </c>
      <c r="BT1217" s="34">
        <v>0</v>
      </c>
      <c r="BU1217" s="34">
        <f t="shared" si="991"/>
        <v>22.16519697282963</v>
      </c>
      <c r="BV1217" s="34">
        <f t="shared" si="992"/>
        <v>35.322084894684806</v>
      </c>
      <c r="BW1217" s="34">
        <v>8.7340381176698951</v>
      </c>
      <c r="BX1217" s="34">
        <v>3.6750946316464576E-2</v>
      </c>
      <c r="BY1217" s="34">
        <v>4.7628392835101936</v>
      </c>
      <c r="BZ1217" s="34">
        <v>1.6520871013043386</v>
      </c>
      <c r="CA1217" s="34">
        <f t="shared" si="993"/>
        <v>15.185715448800892</v>
      </c>
      <c r="CB1217" s="34">
        <f t="shared" si="994"/>
        <v>24.199700590370867</v>
      </c>
      <c r="CC1217" s="15">
        <v>79</v>
      </c>
      <c r="CD1217" s="7">
        <v>2760772</v>
      </c>
      <c r="CE1217" s="68">
        <f t="shared" si="963"/>
        <v>2760772</v>
      </c>
      <c r="CF1217" s="9">
        <v>21.7</v>
      </c>
      <c r="CG1217" s="9">
        <v>31.8</v>
      </c>
      <c r="CH1217" s="9">
        <v>7.7</v>
      </c>
      <c r="CI1217" s="9">
        <v>3.3</v>
      </c>
      <c r="CJ1217" s="9">
        <f t="shared" si="984"/>
        <v>4.329193633024313</v>
      </c>
      <c r="CK1217" s="9">
        <v>4.2</v>
      </c>
      <c r="CL1217" s="9">
        <f t="shared" si="985"/>
        <v>5.509882805667309</v>
      </c>
      <c r="CM1217" s="9">
        <v>7.5</v>
      </c>
      <c r="CN1217" t="s">
        <v>3534</v>
      </c>
      <c r="CO1217" t="s">
        <v>3081</v>
      </c>
      <c r="CP1217" t="s">
        <v>2427</v>
      </c>
      <c r="CQ1217" t="s">
        <v>2400</v>
      </c>
      <c r="CR1217">
        <v>72</v>
      </c>
      <c r="CS1217">
        <v>199</v>
      </c>
      <c r="CT1217">
        <v>22</v>
      </c>
      <c r="CU1217" t="s">
        <v>3402</v>
      </c>
      <c r="CV1217" t="s">
        <v>2382</v>
      </c>
      <c r="CW1217">
        <v>0</v>
      </c>
      <c r="CX1217">
        <v>0</v>
      </c>
      <c r="CY1217">
        <v>0</v>
      </c>
      <c r="CZ1217" s="70"/>
      <c r="DA1217">
        <v>0</v>
      </c>
    </row>
    <row r="1218" spans="1:105" ht="12.75" customHeight="1" x14ac:dyDescent="0.2">
      <c r="A1218" s="44" t="s">
        <v>2372</v>
      </c>
      <c r="B1218" s="43" t="s">
        <v>969</v>
      </c>
      <c r="C1218" s="43" t="s">
        <v>969</v>
      </c>
      <c r="D1218" s="82" t="s">
        <v>969</v>
      </c>
      <c r="E1218" s="42" t="str">
        <f t="shared" si="986"/>
        <v xml:space="preserve">Kelly, Chris </v>
      </c>
      <c r="F1218" s="42" t="s">
        <v>232</v>
      </c>
      <c r="G1218" s="45" t="s">
        <v>2378</v>
      </c>
      <c r="H1218" s="43">
        <v>75</v>
      </c>
      <c r="I1218" s="64">
        <v>11</v>
      </c>
      <c r="J1218" s="64">
        <v>19</v>
      </c>
      <c r="K1218" s="64">
        <v>30</v>
      </c>
      <c r="L1218" s="43">
        <v>3</v>
      </c>
      <c r="M1218">
        <v>30</v>
      </c>
      <c r="N1218">
        <v>124</v>
      </c>
      <c r="O1218" s="4">
        <f t="shared" si="987"/>
        <v>8.8709677419354843E-2</v>
      </c>
      <c r="Q1218">
        <v>1</v>
      </c>
      <c r="R1218">
        <v>0</v>
      </c>
      <c r="S1218">
        <v>86</v>
      </c>
      <c r="T1218">
        <v>76</v>
      </c>
      <c r="U1218" s="4">
        <f t="shared" si="988"/>
        <v>0.53086419753086422</v>
      </c>
      <c r="V1218">
        <v>3.7</v>
      </c>
      <c r="W1218">
        <v>0</v>
      </c>
      <c r="X1218">
        <v>1</v>
      </c>
      <c r="Y1218">
        <v>1</v>
      </c>
      <c r="Z1218">
        <v>2</v>
      </c>
      <c r="AA1218">
        <v>10</v>
      </c>
      <c r="AB1218">
        <v>16</v>
      </c>
      <c r="AC1218" s="9">
        <f t="shared" ref="AC1218:AC1281" si="995">IF(AP1218=0,0,W1218/AP1218*300)</f>
        <v>0</v>
      </c>
      <c r="AD1218" s="9">
        <f t="shared" ref="AD1218:AD1281" si="996">IF(AP1218=0,0,X1218/AP1218*300)</f>
        <v>14.206787687450671</v>
      </c>
      <c r="AE1218" s="9">
        <f t="shared" ref="AE1218:AE1281" si="997">IF(AQ1218=0,0,Y1218/AQ1218*300)</f>
        <v>1.0567101091933779</v>
      </c>
      <c r="AF1218" s="9">
        <f t="shared" ref="AF1218:AF1281" si="998">IF(AQ1218=0,0,Z1218/AQ1218*300)</f>
        <v>2.1134202183867559</v>
      </c>
      <c r="AG1218" s="9">
        <f t="shared" ref="AG1218:AG1281" si="999">AA1218/AO1218*1200</f>
        <v>12.760979759668212</v>
      </c>
      <c r="AH1218" s="9">
        <f t="shared" ref="AH1218:AH1281" si="1000">AB1218/AO1218*1200</f>
        <v>20.417567615469139</v>
      </c>
      <c r="AI1218" s="58">
        <f t="shared" ref="AI1218:AI1281" si="1001">IF(AO1218=0,0,BF1218/AO1218*60)</f>
        <v>2.2969763567402786</v>
      </c>
      <c r="AJ1218" s="58">
        <f t="shared" ref="AJ1218:AJ1281" si="1002">IF(AP1218=0,0,BG1218/AP1218*60)</f>
        <v>5.6827150749802682</v>
      </c>
      <c r="AK1218" s="58">
        <f t="shared" ref="AK1218:AK1281" si="1003">IF(AQ1218=0,0,BH1218/AQ1218*60)</f>
        <v>0.84536808735470237</v>
      </c>
      <c r="AL1218" s="58">
        <f t="shared" ref="AL1218:AL1281" si="1004">IF(AO1218=0,0,BJ1218/AO1218*60)</f>
        <v>2.2969763567402786</v>
      </c>
      <c r="AM1218" s="58">
        <f t="shared" ref="AM1218:AM1281" si="1005">IF(AP1218=0,0,BK1218/AP1218*60)</f>
        <v>2.8413575374901341</v>
      </c>
      <c r="AN1218" s="58">
        <f t="shared" ref="AN1218:AN1281" si="1006">IF(AQ1218=0,0,BL1218/AQ1218*60)</f>
        <v>4.8608665022895385</v>
      </c>
      <c r="AO1218" s="56">
        <v>940.36666666666679</v>
      </c>
      <c r="AP1218" s="56">
        <v>21.116666666666667</v>
      </c>
      <c r="AQ1218" s="56">
        <v>283.89999999999998</v>
      </c>
      <c r="AR1218" s="57">
        <f>SUM(AO1218:AQ1218)</f>
        <v>1245.3833333333334</v>
      </c>
      <c r="AS1218">
        <v>35</v>
      </c>
      <c r="AT1218">
        <v>64</v>
      </c>
      <c r="AU1218">
        <v>44</v>
      </c>
      <c r="AV1218">
        <v>35</v>
      </c>
      <c r="AW1218">
        <v>50</v>
      </c>
      <c r="AX1218" s="9">
        <f t="shared" ref="AX1218:AX1281" si="1007">AS1218/AR1218*60</f>
        <v>1.6862278013463055</v>
      </c>
      <c r="AY1218" s="9">
        <f t="shared" ref="AY1218:AY1281" si="1008">AT1218/AR1218*60</f>
        <v>3.083387979604673</v>
      </c>
      <c r="AZ1218" s="9">
        <f t="shared" ref="AZ1218:AZ1281" si="1009">AU1218/AR1218*60</f>
        <v>2.1198292359782127</v>
      </c>
      <c r="BA1218" s="9">
        <f t="shared" ref="BA1218:BA1281" si="1010">AV1218/AR1218*60</f>
        <v>1.6862278013463055</v>
      </c>
      <c r="BB1218" s="9">
        <f t="shared" ref="BB1218:BB1281" si="1011">AW1218/AR1218*60</f>
        <v>2.408896859066151</v>
      </c>
      <c r="BC1218" s="33">
        <f t="shared" ref="BC1218:BC1281" si="1012">AO1218/H1218</f>
        <v>12.538222222222224</v>
      </c>
      <c r="BD1218" s="33">
        <f t="shared" ref="BD1218:BD1281" si="1013">AQ1218/H1218</f>
        <v>3.785333333333333</v>
      </c>
      <c r="BE1218" s="33">
        <f t="shared" ref="BE1218:BE1281" si="1014">AP1218/H1218</f>
        <v>0.28155555555555556</v>
      </c>
      <c r="BF1218" s="42">
        <f>BI1218-BG1218-BH1218</f>
        <v>36</v>
      </c>
      <c r="BG1218" s="43">
        <v>2</v>
      </c>
      <c r="BH1218" s="43">
        <v>4</v>
      </c>
      <c r="BI1218" s="43">
        <v>42</v>
      </c>
      <c r="BJ1218" s="42">
        <f>BM1218-BK1218-BL1218</f>
        <v>36</v>
      </c>
      <c r="BK1218" s="43">
        <v>1</v>
      </c>
      <c r="BL1218" s="43">
        <v>23</v>
      </c>
      <c r="BM1218" s="43">
        <v>60</v>
      </c>
      <c r="BN1218" s="34">
        <f t="shared" si="989"/>
        <v>37.757863624008522</v>
      </c>
      <c r="BO1218" s="34">
        <f t="shared" si="990"/>
        <v>60.636532725948129</v>
      </c>
      <c r="BP1218" s="33">
        <v>13.637584463880117</v>
      </c>
      <c r="BQ1218" s="33">
        <v>2.3431272855553142E-2</v>
      </c>
      <c r="BR1218" s="33">
        <v>-4.8667004985751374</v>
      </c>
      <c r="BS1218" s="33">
        <v>1.4467297211893342</v>
      </c>
      <c r="BT1218" s="33">
        <v>0</v>
      </c>
      <c r="BU1218" s="9">
        <f t="shared" si="991"/>
        <v>10.241044959349866</v>
      </c>
      <c r="BV1218" s="34">
        <f t="shared" si="992"/>
        <v>16.446414024088753</v>
      </c>
      <c r="BW1218" s="33">
        <v>7.6110005947426869</v>
      </c>
      <c r="BX1218" s="33">
        <v>8.6175516495660742E-2</v>
      </c>
      <c r="BY1218" s="33">
        <v>15.76741984338528</v>
      </c>
      <c r="BZ1218" s="33">
        <v>4.0522227100350285</v>
      </c>
      <c r="CA1218" s="9">
        <f t="shared" si="993"/>
        <v>27.516818664658654</v>
      </c>
      <c r="CB1218" s="34">
        <f t="shared" si="994"/>
        <v>44.190118701859376</v>
      </c>
      <c r="CC1218" s="47">
        <v>53.974379999999996</v>
      </c>
      <c r="CD1218">
        <v>1757924</v>
      </c>
      <c r="CE1218" s="68">
        <f t="shared" ref="CE1218:CE1281" si="1015">IF(CD1218&gt;165000, CD1218/H1218*82, 165000)</f>
        <v>1921996.9066666667</v>
      </c>
      <c r="CF1218" s="62">
        <v>19.7</v>
      </c>
      <c r="CG1218" s="62">
        <v>24.5</v>
      </c>
      <c r="CH1218" s="62">
        <v>-4</v>
      </c>
      <c r="CI1218" s="62">
        <v>2.2000000000000002</v>
      </c>
      <c r="CJ1218" s="63">
        <f t="shared" si="984"/>
        <v>2.8379772961816307</v>
      </c>
      <c r="CK1218" s="62">
        <v>0.7</v>
      </c>
      <c r="CL1218" s="63">
        <f t="shared" si="985"/>
        <v>0.90299277605779138</v>
      </c>
      <c r="CM1218" s="62">
        <v>2.9</v>
      </c>
      <c r="CN1218" t="s">
        <v>1793</v>
      </c>
      <c r="CO1218" t="s">
        <v>3081</v>
      </c>
      <c r="CP1218" t="s">
        <v>2427</v>
      </c>
      <c r="CQ1218" t="s">
        <v>2400</v>
      </c>
      <c r="CR1218">
        <v>72</v>
      </c>
      <c r="CS1218">
        <v>195</v>
      </c>
      <c r="CT1218">
        <v>22</v>
      </c>
      <c r="CU1218" t="s">
        <v>3402</v>
      </c>
      <c r="CZ1218" s="72">
        <v>1262500</v>
      </c>
      <c r="DA1218">
        <v>0</v>
      </c>
    </row>
    <row r="1219" spans="1:105" ht="12.75" customHeight="1" x14ac:dyDescent="0.2">
      <c r="A1219" s="38" t="s">
        <v>2452</v>
      </c>
      <c r="B1219" t="s">
        <v>969</v>
      </c>
      <c r="C1219" t="s">
        <v>969</v>
      </c>
      <c r="D1219" s="82" t="s">
        <v>969</v>
      </c>
      <c r="E1219" t="str">
        <f t="shared" si="986"/>
        <v xml:space="preserve">Neil, Chris </v>
      </c>
      <c r="F1219" t="s">
        <v>384</v>
      </c>
      <c r="G1219" t="s">
        <v>1528</v>
      </c>
      <c r="H1219">
        <v>82</v>
      </c>
      <c r="I1219">
        <v>12</v>
      </c>
      <c r="J1219">
        <v>16</v>
      </c>
      <c r="K1219">
        <f>I1219+J1219</f>
        <v>28</v>
      </c>
      <c r="L1219">
        <v>6</v>
      </c>
      <c r="M1219">
        <v>177</v>
      </c>
      <c r="N1219">
        <v>139</v>
      </c>
      <c r="O1219" s="4">
        <f t="shared" si="987"/>
        <v>8.6330935251798566E-2</v>
      </c>
      <c r="P1219">
        <v>1462</v>
      </c>
      <c r="Q1219">
        <v>3</v>
      </c>
      <c r="R1219">
        <v>0</v>
      </c>
      <c r="S1219">
        <v>5</v>
      </c>
      <c r="T1219">
        <v>8</v>
      </c>
      <c r="U1219" s="4">
        <f t="shared" si="988"/>
        <v>0.38461538461538464</v>
      </c>
      <c r="V1219" s="40">
        <v>0.2</v>
      </c>
      <c r="W1219">
        <v>3</v>
      </c>
      <c r="X1219">
        <v>2</v>
      </c>
      <c r="Y1219">
        <v>0</v>
      </c>
      <c r="Z1219">
        <v>0</v>
      </c>
      <c r="AA1219">
        <f>I1219-W1219-Y1219</f>
        <v>9</v>
      </c>
      <c r="AB1219">
        <f>J1219-X1219-Z1219</f>
        <v>14</v>
      </c>
      <c r="AC1219" s="9">
        <f t="shared" si="995"/>
        <v>5.177372962607862</v>
      </c>
      <c r="AD1219" s="9">
        <f t="shared" si="996"/>
        <v>3.4515819750719077</v>
      </c>
      <c r="AE1219" s="9">
        <f t="shared" si="997"/>
        <v>0</v>
      </c>
      <c r="AF1219" s="9">
        <f t="shared" si="998"/>
        <v>0</v>
      </c>
      <c r="AG1219" s="9">
        <f t="shared" si="999"/>
        <v>11.98424293983836</v>
      </c>
      <c r="AH1219" s="9">
        <f t="shared" si="1000"/>
        <v>18.642155684193003</v>
      </c>
      <c r="AI1219" s="6">
        <f t="shared" si="1001"/>
        <v>2.3302694605241259</v>
      </c>
      <c r="AJ1219" s="6">
        <f t="shared" si="1002"/>
        <v>3.7967401725790988</v>
      </c>
      <c r="AK1219" s="6">
        <f t="shared" si="1003"/>
        <v>0</v>
      </c>
      <c r="AL1219" s="6">
        <f t="shared" si="1004"/>
        <v>1.7976364409757541</v>
      </c>
      <c r="AM1219" s="6">
        <f t="shared" si="1005"/>
        <v>1.0354745925215725</v>
      </c>
      <c r="AN1219" s="6">
        <f t="shared" si="1006"/>
        <v>0</v>
      </c>
      <c r="AO1219" s="32">
        <v>901.18333333333339</v>
      </c>
      <c r="AP1219" s="32">
        <v>173.83333333333334</v>
      </c>
      <c r="AQ1219" s="32">
        <v>1.4166666666666667</v>
      </c>
      <c r="AR1219" s="32">
        <v>1076.4333333333334</v>
      </c>
      <c r="AS1219" s="40">
        <v>22</v>
      </c>
      <c r="AT1219" s="40">
        <v>288</v>
      </c>
      <c r="AU1219" s="40">
        <v>35</v>
      </c>
      <c r="AV1219" s="40">
        <v>21</v>
      </c>
      <c r="AW1219" s="40">
        <v>35</v>
      </c>
      <c r="AX1219" s="9">
        <f t="shared" si="1007"/>
        <v>1.2262719474808781</v>
      </c>
      <c r="AY1219" s="9">
        <f t="shared" si="1008"/>
        <v>16.05301458520422</v>
      </c>
      <c r="AZ1219" s="9">
        <f t="shared" si="1009"/>
        <v>1.9508871891741242</v>
      </c>
      <c r="BA1219" s="9">
        <f t="shared" si="1010"/>
        <v>1.1705323135044747</v>
      </c>
      <c r="BB1219" s="9">
        <f t="shared" si="1011"/>
        <v>1.9508871891741242</v>
      </c>
      <c r="BC1219" s="9">
        <f t="shared" si="1012"/>
        <v>10.990040650406504</v>
      </c>
      <c r="BD1219" s="9">
        <f t="shared" si="1013"/>
        <v>1.7276422764227643E-2</v>
      </c>
      <c r="BE1219" s="9">
        <f t="shared" si="1014"/>
        <v>2.1199186991869921</v>
      </c>
      <c r="BF1219" s="3">
        <v>35</v>
      </c>
      <c r="BG1219" s="3">
        <v>11</v>
      </c>
      <c r="BH1219" s="3">
        <v>0</v>
      </c>
      <c r="BI1219" s="3">
        <v>46</v>
      </c>
      <c r="BJ1219" s="3">
        <v>27</v>
      </c>
      <c r="BK1219" s="3">
        <v>3</v>
      </c>
      <c r="BL1219" s="3">
        <v>0</v>
      </c>
      <c r="BM1219" s="3">
        <v>30</v>
      </c>
      <c r="BN1219" s="34">
        <f t="shared" si="989"/>
        <v>-1.3096001544619176</v>
      </c>
      <c r="BO1219" s="34">
        <f t="shared" si="990"/>
        <v>-2.4332211088382949</v>
      </c>
      <c r="BP1219" s="34">
        <v>7.8619486846040845</v>
      </c>
      <c r="BQ1219" s="34">
        <v>-1.6829166946968486</v>
      </c>
      <c r="BR1219" s="34">
        <v>7.990316442801669E-2</v>
      </c>
      <c r="BS1219" s="34">
        <v>-1.703677334454327E-2</v>
      </c>
      <c r="BT1219" s="34">
        <v>0</v>
      </c>
      <c r="BU1219" s="34">
        <f t="shared" si="991"/>
        <v>6.2418983809907091</v>
      </c>
      <c r="BV1219" s="34">
        <f t="shared" si="992"/>
        <v>11.597371035810934</v>
      </c>
      <c r="BW1219" s="34">
        <v>8.0980609686894098</v>
      </c>
      <c r="BX1219" s="34">
        <v>-5.3992282775937775E-2</v>
      </c>
      <c r="BY1219" s="34">
        <v>0.11295195306588909</v>
      </c>
      <c r="BZ1219" s="34">
        <v>-15.708519174431988</v>
      </c>
      <c r="CA1219" s="34">
        <f t="shared" si="993"/>
        <v>-7.5514985354526267</v>
      </c>
      <c r="CB1219" s="34">
        <f t="shared" si="994"/>
        <v>-14.03059214464923</v>
      </c>
      <c r="CC1219" s="15">
        <v>48</v>
      </c>
      <c r="CD1219" s="7">
        <v>623838</v>
      </c>
      <c r="CE1219" s="68">
        <f t="shared" si="1015"/>
        <v>623838</v>
      </c>
      <c r="CF1219" s="9">
        <v>19.7</v>
      </c>
      <c r="CG1219" s="9">
        <v>16.8</v>
      </c>
      <c r="CH1219" s="9">
        <v>-1.7</v>
      </c>
      <c r="CI1219" s="9">
        <v>0.7</v>
      </c>
      <c r="CJ1219" s="9">
        <f t="shared" si="984"/>
        <v>1.1184937617341977</v>
      </c>
      <c r="CK1219" s="9">
        <v>0.5</v>
      </c>
      <c r="CL1219" s="9">
        <f t="shared" si="985"/>
        <v>0.7989241155244271</v>
      </c>
      <c r="CM1219" s="9">
        <v>1.2</v>
      </c>
      <c r="CN1219" t="s">
        <v>2960</v>
      </c>
      <c r="CO1219" t="s">
        <v>2961</v>
      </c>
      <c r="CP1219" t="s">
        <v>2427</v>
      </c>
      <c r="CQ1219" t="s">
        <v>2400</v>
      </c>
      <c r="CR1219">
        <v>73</v>
      </c>
      <c r="CS1219">
        <v>209</v>
      </c>
      <c r="CT1219">
        <v>25</v>
      </c>
      <c r="CU1219" t="s">
        <v>3401</v>
      </c>
      <c r="CV1219" t="s">
        <v>2382</v>
      </c>
      <c r="CW1219">
        <v>0</v>
      </c>
      <c r="CX1219">
        <v>0</v>
      </c>
      <c r="CY1219">
        <v>0</v>
      </c>
      <c r="CZ1219" s="70"/>
      <c r="DA1219">
        <v>0</v>
      </c>
    </row>
    <row r="1220" spans="1:105" ht="12.75" customHeight="1" x14ac:dyDescent="0.2">
      <c r="A1220" s="44" t="s">
        <v>2372</v>
      </c>
      <c r="B1220" s="43" t="s">
        <v>969</v>
      </c>
      <c r="C1220" s="43" t="s">
        <v>969</v>
      </c>
      <c r="D1220" s="82" t="s">
        <v>969</v>
      </c>
      <c r="E1220" s="42" t="str">
        <f t="shared" si="986"/>
        <v xml:space="preserve">Neil, Chris </v>
      </c>
      <c r="F1220" s="42" t="s">
        <v>384</v>
      </c>
      <c r="G1220" s="45" t="s">
        <v>1528</v>
      </c>
      <c r="H1220" s="43">
        <v>68</v>
      </c>
      <c r="I1220" s="64">
        <v>6</v>
      </c>
      <c r="J1220" s="64">
        <v>14</v>
      </c>
      <c r="K1220" s="64">
        <v>20</v>
      </c>
      <c r="L1220" s="43">
        <v>-3</v>
      </c>
      <c r="M1220">
        <v>199</v>
      </c>
      <c r="N1220">
        <v>78</v>
      </c>
      <c r="O1220" s="4">
        <f t="shared" si="987"/>
        <v>7.6923076923076927E-2</v>
      </c>
      <c r="Q1220">
        <v>1</v>
      </c>
      <c r="R1220">
        <v>0</v>
      </c>
      <c r="S1220">
        <v>0</v>
      </c>
      <c r="T1220">
        <v>0</v>
      </c>
      <c r="U1220" s="4">
        <f t="shared" si="988"/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6</v>
      </c>
      <c r="AB1220">
        <v>14</v>
      </c>
      <c r="AC1220" s="9">
        <f t="shared" si="995"/>
        <v>0</v>
      </c>
      <c r="AD1220" s="9">
        <f t="shared" si="996"/>
        <v>0</v>
      </c>
      <c r="AE1220" s="9">
        <f t="shared" si="997"/>
        <v>0</v>
      </c>
      <c r="AF1220" s="9">
        <f t="shared" si="998"/>
        <v>0</v>
      </c>
      <c r="AG1220" s="9">
        <f t="shared" si="999"/>
        <v>9.4189469094080458</v>
      </c>
      <c r="AH1220" s="9">
        <f t="shared" si="1000"/>
        <v>21.97754278861877</v>
      </c>
      <c r="AI1220" s="58">
        <f t="shared" si="1001"/>
        <v>2.7471928485773467</v>
      </c>
      <c r="AJ1220" s="58">
        <f t="shared" si="1002"/>
        <v>5.5017829852266935</v>
      </c>
      <c r="AK1220" s="58">
        <f t="shared" si="1003"/>
        <v>0</v>
      </c>
      <c r="AL1220" s="58">
        <f t="shared" si="1004"/>
        <v>2.8256840728224137</v>
      </c>
      <c r="AM1220" s="58">
        <f t="shared" si="1005"/>
        <v>1.2226184411614875</v>
      </c>
      <c r="AN1220" s="58">
        <f t="shared" si="1006"/>
        <v>11.428571428571427</v>
      </c>
      <c r="AO1220" s="56">
        <v>764.41666666666663</v>
      </c>
      <c r="AP1220" s="56">
        <v>98.15</v>
      </c>
      <c r="AQ1220" s="56">
        <v>5.25</v>
      </c>
      <c r="AR1220" s="57">
        <f>SUM(AO1220:AQ1220)</f>
        <v>867.81666666666661</v>
      </c>
      <c r="AS1220">
        <v>10</v>
      </c>
      <c r="AT1220">
        <v>204</v>
      </c>
      <c r="AU1220">
        <v>39</v>
      </c>
      <c r="AV1220">
        <v>20</v>
      </c>
      <c r="AW1220">
        <v>21</v>
      </c>
      <c r="AX1220" s="9">
        <f t="shared" si="1007"/>
        <v>0.69139027060246983</v>
      </c>
      <c r="AY1220" s="9">
        <f t="shared" si="1008"/>
        <v>14.104361520290384</v>
      </c>
      <c r="AZ1220" s="9">
        <f t="shared" si="1009"/>
        <v>2.6964220553496325</v>
      </c>
      <c r="BA1220" s="9">
        <f t="shared" si="1010"/>
        <v>1.3827805412049397</v>
      </c>
      <c r="BB1220" s="9">
        <f t="shared" si="1011"/>
        <v>1.4519195682651866</v>
      </c>
      <c r="BC1220" s="33">
        <f t="shared" si="1012"/>
        <v>11.24142156862745</v>
      </c>
      <c r="BD1220" s="33">
        <f t="shared" si="1013"/>
        <v>7.720588235294118E-2</v>
      </c>
      <c r="BE1220" s="33">
        <f t="shared" si="1014"/>
        <v>1.4433823529411764</v>
      </c>
      <c r="BF1220" s="42">
        <f>BI1220-BG1220-BH1220</f>
        <v>35</v>
      </c>
      <c r="BG1220" s="43">
        <v>9</v>
      </c>
      <c r="BH1220" s="43">
        <v>0</v>
      </c>
      <c r="BI1220" s="43">
        <v>44</v>
      </c>
      <c r="BJ1220" s="42">
        <f>BM1220-BK1220-BL1220</f>
        <v>36</v>
      </c>
      <c r="BK1220" s="43">
        <v>2</v>
      </c>
      <c r="BL1220" s="43">
        <v>1</v>
      </c>
      <c r="BM1220" s="43">
        <v>39</v>
      </c>
      <c r="BN1220" s="34">
        <f t="shared" si="989"/>
        <v>-14.15288627373962</v>
      </c>
      <c r="BO1220" s="34">
        <f t="shared" si="990"/>
        <v>-32.61722623535605</v>
      </c>
      <c r="BP1220" s="33">
        <v>8.6387653974191156</v>
      </c>
      <c r="BQ1220" s="33">
        <v>-5.1995587002806527</v>
      </c>
      <c r="BR1220" s="33">
        <v>6.7227367045147846</v>
      </c>
      <c r="BS1220" s="33">
        <v>-6.3593991836564057E-2</v>
      </c>
      <c r="BT1220" s="33">
        <v>0</v>
      </c>
      <c r="BU1220" s="9">
        <f t="shared" si="991"/>
        <v>10.098349409816683</v>
      </c>
      <c r="BV1220" s="34">
        <f t="shared" si="992"/>
        <v>23.273001770304823</v>
      </c>
      <c r="BW1220" s="33">
        <v>4.1671750048991472</v>
      </c>
      <c r="BX1220" s="33">
        <v>-1.5447229293793848E-2</v>
      </c>
      <c r="BY1220" s="33">
        <v>-8.2771569252865385E-2</v>
      </c>
      <c r="BZ1220" s="33">
        <v>-28.320191889908791</v>
      </c>
      <c r="CA1220" s="9">
        <f t="shared" si="993"/>
        <v>-24.251235683556303</v>
      </c>
      <c r="CB1220" s="34">
        <f t="shared" si="994"/>
        <v>-55.89022800566088</v>
      </c>
      <c r="CC1220" s="47">
        <v>22.709675000000001</v>
      </c>
      <c r="CD1220">
        <v>165000</v>
      </c>
      <c r="CE1220" s="68">
        <f t="shared" si="1015"/>
        <v>165000</v>
      </c>
      <c r="CF1220" s="62">
        <v>19.899999999999999</v>
      </c>
      <c r="CG1220" s="62">
        <v>17.399999999999999</v>
      </c>
      <c r="CH1220" s="62">
        <v>-4.8</v>
      </c>
      <c r="CI1220" s="62">
        <v>-1.8</v>
      </c>
      <c r="CJ1220" s="63">
        <f t="shared" si="984"/>
        <v>-3.7066909203233056</v>
      </c>
      <c r="CK1220" s="62">
        <v>-0.2</v>
      </c>
      <c r="CL1220" s="63">
        <f t="shared" si="985"/>
        <v>-0.41185454670258953</v>
      </c>
      <c r="CM1220" s="62">
        <v>-2.1</v>
      </c>
      <c r="CN1220" t="s">
        <v>1795</v>
      </c>
      <c r="CO1220" t="s">
        <v>2961</v>
      </c>
      <c r="CP1220" t="s">
        <v>2427</v>
      </c>
      <c r="CQ1220" t="s">
        <v>2400</v>
      </c>
      <c r="CR1220">
        <v>73</v>
      </c>
      <c r="CS1220">
        <v>214</v>
      </c>
      <c r="CT1220">
        <v>25</v>
      </c>
      <c r="CU1220" t="s">
        <v>3401</v>
      </c>
      <c r="CZ1220" s="72">
        <v>848333.33333333302</v>
      </c>
      <c r="DA1220">
        <v>0</v>
      </c>
    </row>
    <row r="1221" spans="1:105" ht="12.75" customHeight="1" x14ac:dyDescent="0.2">
      <c r="A1221" s="38" t="s">
        <v>2452</v>
      </c>
      <c r="B1221" t="s">
        <v>969</v>
      </c>
      <c r="C1221" t="s">
        <v>969</v>
      </c>
      <c r="D1221" s="82" t="s">
        <v>969</v>
      </c>
      <c r="E1221" t="str">
        <f t="shared" si="986"/>
        <v xml:space="preserve">Phillips, Chris </v>
      </c>
      <c r="F1221" t="s">
        <v>437</v>
      </c>
      <c r="G1221" t="s">
        <v>1524</v>
      </c>
      <c r="H1221">
        <v>82</v>
      </c>
      <c r="I1221">
        <v>8</v>
      </c>
      <c r="J1221">
        <v>18</v>
      </c>
      <c r="K1221">
        <f>I1221+J1221</f>
        <v>26</v>
      </c>
      <c r="L1221">
        <v>36</v>
      </c>
      <c r="M1221">
        <v>80</v>
      </c>
      <c r="N1221">
        <v>94</v>
      </c>
      <c r="O1221" s="4">
        <f t="shared" si="987"/>
        <v>8.5106382978723402E-2</v>
      </c>
      <c r="P1221">
        <v>2307</v>
      </c>
      <c r="Q1221">
        <v>3</v>
      </c>
      <c r="R1221">
        <v>0</v>
      </c>
      <c r="S1221">
        <v>0</v>
      </c>
      <c r="T1221">
        <v>2</v>
      </c>
      <c r="U1221" s="4">
        <f t="shared" si="988"/>
        <v>0</v>
      </c>
      <c r="V1221" s="40">
        <v>0</v>
      </c>
      <c r="W1221">
        <v>0</v>
      </c>
      <c r="X1221">
        <v>0</v>
      </c>
      <c r="Y1221">
        <v>1</v>
      </c>
      <c r="Z1221">
        <v>4</v>
      </c>
      <c r="AA1221">
        <f>I1221-W1221-Y1221</f>
        <v>7</v>
      </c>
      <c r="AB1221">
        <f>J1221-X1221-Z1221</f>
        <v>14</v>
      </c>
      <c r="AC1221" s="9">
        <f t="shared" si="995"/>
        <v>0</v>
      </c>
      <c r="AD1221" s="9">
        <f t="shared" si="996"/>
        <v>0</v>
      </c>
      <c r="AE1221" s="9">
        <f t="shared" si="997"/>
        <v>0.7830512898594858</v>
      </c>
      <c r="AF1221" s="9">
        <f t="shared" si="998"/>
        <v>3.1322051594379432</v>
      </c>
      <c r="AG1221" s="9">
        <f t="shared" si="999"/>
        <v>5.8669460450497644</v>
      </c>
      <c r="AH1221" s="9">
        <f t="shared" si="1000"/>
        <v>11.733892090099529</v>
      </c>
      <c r="AI1221" s="6">
        <f t="shared" si="1001"/>
        <v>2.5982189628077528</v>
      </c>
      <c r="AJ1221" s="6">
        <f t="shared" si="1002"/>
        <v>6.4631956912028725</v>
      </c>
      <c r="AK1221" s="6">
        <f t="shared" si="1003"/>
        <v>1.0962718058032801</v>
      </c>
      <c r="AL1221" s="6">
        <f t="shared" si="1004"/>
        <v>1.8438973284442115</v>
      </c>
      <c r="AM1221" s="6">
        <f t="shared" si="1005"/>
        <v>0</v>
      </c>
      <c r="AN1221" s="6">
        <f t="shared" si="1006"/>
        <v>5.9511898029320918</v>
      </c>
      <c r="AO1221" s="32">
        <v>1431.75</v>
      </c>
      <c r="AP1221" s="32">
        <v>18.566666666666666</v>
      </c>
      <c r="AQ1221" s="32">
        <v>383.11666666666667</v>
      </c>
      <c r="AR1221" s="32">
        <v>1833.4333333333334</v>
      </c>
      <c r="AS1221" s="40">
        <v>174</v>
      </c>
      <c r="AT1221" s="40">
        <v>121</v>
      </c>
      <c r="AU1221" s="40">
        <v>19</v>
      </c>
      <c r="AV1221" s="40">
        <v>63</v>
      </c>
      <c r="AW1221" s="40">
        <v>29</v>
      </c>
      <c r="AX1221" s="9">
        <f t="shared" si="1007"/>
        <v>5.6942348599167323</v>
      </c>
      <c r="AY1221" s="9">
        <f t="shared" si="1008"/>
        <v>3.959784011781176</v>
      </c>
      <c r="AZ1221" s="9">
        <f t="shared" si="1009"/>
        <v>0.62178426631274653</v>
      </c>
      <c r="BA1221" s="9">
        <f t="shared" si="1010"/>
        <v>2.0617057251422648</v>
      </c>
      <c r="BB1221" s="9">
        <f t="shared" si="1011"/>
        <v>0.94903914331945538</v>
      </c>
      <c r="BC1221" s="9">
        <f t="shared" si="1012"/>
        <v>17.460365853658537</v>
      </c>
      <c r="BD1221" s="9">
        <f t="shared" si="1013"/>
        <v>4.6721544715447152</v>
      </c>
      <c r="BE1221" s="9">
        <f t="shared" si="1014"/>
        <v>0.22642276422764226</v>
      </c>
      <c r="BF1221" s="3">
        <v>62</v>
      </c>
      <c r="BG1221" s="3">
        <v>2</v>
      </c>
      <c r="BH1221" s="3">
        <v>7</v>
      </c>
      <c r="BI1221" s="3">
        <v>71</v>
      </c>
      <c r="BJ1221" s="3">
        <v>44</v>
      </c>
      <c r="BK1221" s="3">
        <v>0</v>
      </c>
      <c r="BL1221" s="3">
        <v>38</v>
      </c>
      <c r="BM1221" s="3">
        <v>82</v>
      </c>
      <c r="BN1221" s="34">
        <f t="shared" si="989"/>
        <v>63.027603501571129</v>
      </c>
      <c r="BO1221" s="34">
        <f t="shared" si="990"/>
        <v>68.753635439780865</v>
      </c>
      <c r="BP1221" s="34">
        <v>12.648451477883643</v>
      </c>
      <c r="BQ1221" s="34">
        <v>-0.6229065468473185</v>
      </c>
      <c r="BR1221" s="34">
        <v>0.13609493552888249</v>
      </c>
      <c r="BS1221" s="34">
        <v>4.8180095442048714</v>
      </c>
      <c r="BT1221" s="34">
        <v>0</v>
      </c>
      <c r="BU1221" s="34">
        <f t="shared" si="991"/>
        <v>16.979649410770079</v>
      </c>
      <c r="BV1221" s="34">
        <f t="shared" si="992"/>
        <v>18.522243598461991</v>
      </c>
      <c r="BW1221" s="34">
        <v>30.818338158053542</v>
      </c>
      <c r="BX1221" s="34">
        <v>0.35431443454238515</v>
      </c>
      <c r="BY1221" s="34">
        <v>15.303802745636302</v>
      </c>
      <c r="BZ1221" s="34">
        <v>-0.42850124743117618</v>
      </c>
      <c r="CA1221" s="34">
        <f t="shared" si="993"/>
        <v>46.047954090801049</v>
      </c>
      <c r="CB1221" s="34">
        <f t="shared" si="994"/>
        <v>50.231391841318889</v>
      </c>
      <c r="CC1221" s="15">
        <v>74</v>
      </c>
      <c r="CD1221" s="7">
        <v>3966423</v>
      </c>
      <c r="CE1221" s="68">
        <f t="shared" si="1015"/>
        <v>3966422.9999999995</v>
      </c>
      <c r="CF1221" s="9">
        <v>25.2</v>
      </c>
      <c r="CG1221" s="9">
        <v>41.5</v>
      </c>
      <c r="CH1221" s="9">
        <v>9</v>
      </c>
      <c r="CI1221" s="9">
        <v>3.4</v>
      </c>
      <c r="CJ1221" s="9">
        <f t="shared" si="984"/>
        <v>3.0423467827928445</v>
      </c>
      <c r="CK1221" s="9">
        <v>5.9</v>
      </c>
      <c r="CL1221" s="9">
        <f t="shared" si="985"/>
        <v>5.2793664760228767</v>
      </c>
      <c r="CM1221" s="9">
        <v>9.1999999999999993</v>
      </c>
      <c r="CN1221" t="s">
        <v>3558</v>
      </c>
      <c r="CO1221" t="s">
        <v>1563</v>
      </c>
      <c r="CP1221" t="s">
        <v>2417</v>
      </c>
      <c r="CQ1221" t="s">
        <v>2400</v>
      </c>
      <c r="CR1221">
        <v>75</v>
      </c>
      <c r="CS1221">
        <v>216</v>
      </c>
      <c r="CT1221">
        <v>4</v>
      </c>
      <c r="CU1221" t="s">
        <v>3402</v>
      </c>
      <c r="CV1221" t="s">
        <v>2382</v>
      </c>
      <c r="CW1221">
        <v>0</v>
      </c>
      <c r="CX1221">
        <v>0</v>
      </c>
      <c r="CY1221">
        <v>0</v>
      </c>
      <c r="CZ1221" s="70"/>
      <c r="DA1221">
        <v>0</v>
      </c>
    </row>
    <row r="1222" spans="1:105" ht="12.75" customHeight="1" x14ac:dyDescent="0.2">
      <c r="A1222" s="44" t="s">
        <v>2372</v>
      </c>
      <c r="B1222" s="43" t="s">
        <v>969</v>
      </c>
      <c r="C1222" s="43" t="s">
        <v>969</v>
      </c>
      <c r="D1222" s="82" t="s">
        <v>969</v>
      </c>
      <c r="E1222" s="42" t="str">
        <f t="shared" si="986"/>
        <v xml:space="preserve">Phillips, Chris </v>
      </c>
      <c r="F1222" s="42" t="s">
        <v>437</v>
      </c>
      <c r="G1222" s="45" t="s">
        <v>2374</v>
      </c>
      <c r="H1222" s="43">
        <v>81</v>
      </c>
      <c r="I1222" s="64">
        <v>5</v>
      </c>
      <c r="J1222" s="64">
        <v>13</v>
      </c>
      <c r="K1222" s="64">
        <v>18</v>
      </c>
      <c r="L1222" s="43">
        <v>15</v>
      </c>
      <c r="M1222">
        <v>56</v>
      </c>
      <c r="N1222">
        <v>80</v>
      </c>
      <c r="O1222" s="4">
        <f t="shared" si="987"/>
        <v>6.25E-2</v>
      </c>
      <c r="Q1222">
        <v>1</v>
      </c>
      <c r="R1222">
        <v>0</v>
      </c>
      <c r="S1222">
        <v>0</v>
      </c>
      <c r="T1222">
        <v>1</v>
      </c>
      <c r="U1222" s="4">
        <f t="shared" si="988"/>
        <v>0</v>
      </c>
      <c r="V1222">
        <v>0</v>
      </c>
      <c r="W1222">
        <v>1</v>
      </c>
      <c r="X1222">
        <v>0</v>
      </c>
      <c r="Y1222">
        <v>0</v>
      </c>
      <c r="Z1222">
        <v>3</v>
      </c>
      <c r="AA1222">
        <v>4</v>
      </c>
      <c r="AB1222">
        <v>10</v>
      </c>
      <c r="AC1222" s="9">
        <f t="shared" si="995"/>
        <v>16.40838650865998</v>
      </c>
      <c r="AD1222" s="9">
        <f t="shared" si="996"/>
        <v>0</v>
      </c>
      <c r="AE1222" s="9">
        <f t="shared" si="997"/>
        <v>0</v>
      </c>
      <c r="AF1222" s="9">
        <f t="shared" si="998"/>
        <v>2.4452092012316613</v>
      </c>
      <c r="AG1222" s="9">
        <f t="shared" si="999"/>
        <v>3.3467746621268288</v>
      </c>
      <c r="AH1222" s="9">
        <f t="shared" si="1000"/>
        <v>8.3669366553170725</v>
      </c>
      <c r="AI1222" s="58">
        <f t="shared" si="1001"/>
        <v>2.5937503631482923</v>
      </c>
      <c r="AJ1222" s="58">
        <f t="shared" si="1002"/>
        <v>3.281677301731996</v>
      </c>
      <c r="AK1222" s="58">
        <f t="shared" si="1003"/>
        <v>1.3041115739902192</v>
      </c>
      <c r="AL1222" s="58">
        <f t="shared" si="1004"/>
        <v>2.2590728969356091</v>
      </c>
      <c r="AM1222" s="58">
        <f t="shared" si="1005"/>
        <v>3.281677301731996</v>
      </c>
      <c r="AN1222" s="58">
        <f t="shared" si="1006"/>
        <v>7.172613656946206</v>
      </c>
      <c r="AO1222" s="56">
        <v>1434.2166666666667</v>
      </c>
      <c r="AP1222" s="56">
        <v>18.283333333333335</v>
      </c>
      <c r="AQ1222" s="56">
        <v>368.06666666666666</v>
      </c>
      <c r="AR1222" s="57">
        <f>SUM(AO1222:AQ1222)</f>
        <v>1820.5666666666666</v>
      </c>
      <c r="AS1222">
        <v>151</v>
      </c>
      <c r="AT1222">
        <v>126</v>
      </c>
      <c r="AU1222">
        <v>20</v>
      </c>
      <c r="AV1222">
        <v>57</v>
      </c>
      <c r="AW1222">
        <v>25</v>
      </c>
      <c r="AX1222" s="9">
        <f t="shared" si="1007"/>
        <v>4.9764725268689238</v>
      </c>
      <c r="AY1222" s="9">
        <f t="shared" si="1008"/>
        <v>4.1525532343409557</v>
      </c>
      <c r="AZ1222" s="9">
        <f t="shared" si="1009"/>
        <v>0.65913543402237396</v>
      </c>
      <c r="BA1222" s="9">
        <f t="shared" si="1010"/>
        <v>1.8785359869637661</v>
      </c>
      <c r="BB1222" s="9">
        <f t="shared" si="1011"/>
        <v>0.82391929252796758</v>
      </c>
      <c r="BC1222" s="33">
        <f t="shared" si="1012"/>
        <v>17.706378600823047</v>
      </c>
      <c r="BD1222" s="33">
        <f t="shared" si="1013"/>
        <v>4.5440329218106994</v>
      </c>
      <c r="BE1222" s="33">
        <f t="shared" si="1014"/>
        <v>0.22572016460905353</v>
      </c>
      <c r="BF1222" s="42">
        <f>BI1222-BG1222-BH1222</f>
        <v>62</v>
      </c>
      <c r="BG1222" s="43">
        <v>1</v>
      </c>
      <c r="BH1222" s="43">
        <v>8</v>
      </c>
      <c r="BI1222" s="43">
        <v>71</v>
      </c>
      <c r="BJ1222" s="42">
        <f>BM1222-BK1222-BL1222</f>
        <v>54</v>
      </c>
      <c r="BK1222" s="43">
        <v>1</v>
      </c>
      <c r="BL1222" s="43">
        <v>44</v>
      </c>
      <c r="BM1222" s="43">
        <v>99</v>
      </c>
      <c r="BN1222" s="34">
        <f t="shared" si="989"/>
        <v>54.464574420499531</v>
      </c>
      <c r="BO1222" s="34">
        <f t="shared" si="990"/>
        <v>59.832551499166414</v>
      </c>
      <c r="BP1222" s="33">
        <v>5.4136133158125412</v>
      </c>
      <c r="BQ1222" s="33">
        <v>1.2624654823529178</v>
      </c>
      <c r="BR1222" s="33">
        <v>-2.4953175877165581E-2</v>
      </c>
      <c r="BS1222" s="33">
        <v>2.198150001178413</v>
      </c>
      <c r="BT1222" s="33">
        <v>0</v>
      </c>
      <c r="BU1222" s="9">
        <f t="shared" si="991"/>
        <v>8.8492756234667063</v>
      </c>
      <c r="BV1222" s="34">
        <f t="shared" si="992"/>
        <v>9.7214518814289033</v>
      </c>
      <c r="BW1222" s="33">
        <v>31.190499832239695</v>
      </c>
      <c r="BX1222" s="33">
        <v>-0.78665331690041818</v>
      </c>
      <c r="BY1222" s="33">
        <v>13.350474246973228</v>
      </c>
      <c r="BZ1222" s="33">
        <v>1.8609780347203282</v>
      </c>
      <c r="CA1222" s="9">
        <f t="shared" si="993"/>
        <v>45.615298797032828</v>
      </c>
      <c r="CB1222" s="34">
        <f t="shared" si="994"/>
        <v>50.111099617737516</v>
      </c>
      <c r="CC1222" s="47">
        <v>63.060799000000003</v>
      </c>
      <c r="CD1222">
        <v>3026816</v>
      </c>
      <c r="CE1222" s="68">
        <f t="shared" si="1015"/>
        <v>3064184.0987654324</v>
      </c>
      <c r="CF1222" s="62">
        <v>25.8</v>
      </c>
      <c r="CG1222" s="62">
        <v>40.299999999999997</v>
      </c>
      <c r="CH1222" s="62">
        <v>2.1</v>
      </c>
      <c r="CI1222" s="62">
        <v>1</v>
      </c>
      <c r="CJ1222" s="63">
        <f t="shared" si="984"/>
        <v>0.90624173998414059</v>
      </c>
      <c r="CK1222" s="62">
        <v>2.7</v>
      </c>
      <c r="CL1222" s="63">
        <f t="shared" si="985"/>
        <v>2.4468526979571799</v>
      </c>
      <c r="CM1222" s="62">
        <v>3.7</v>
      </c>
      <c r="CN1222" t="s">
        <v>1796</v>
      </c>
      <c r="CO1222" t="s">
        <v>1563</v>
      </c>
      <c r="CP1222" t="s">
        <v>2417</v>
      </c>
      <c r="CQ1222" t="s">
        <v>2400</v>
      </c>
      <c r="CR1222">
        <v>75</v>
      </c>
      <c r="CS1222">
        <v>219</v>
      </c>
      <c r="CT1222">
        <v>4</v>
      </c>
      <c r="CU1222" t="s">
        <v>3402</v>
      </c>
      <c r="CZ1222" s="72">
        <v>3500000</v>
      </c>
      <c r="DA1222">
        <v>0</v>
      </c>
    </row>
    <row r="1223" spans="1:105" ht="12.75" customHeight="1" x14ac:dyDescent="0.2">
      <c r="A1223" s="38" t="s">
        <v>2452</v>
      </c>
      <c r="B1223" t="s">
        <v>969</v>
      </c>
      <c r="C1223" t="s">
        <v>969</v>
      </c>
      <c r="D1223" t="s">
        <v>969</v>
      </c>
      <c r="E1223" t="str">
        <f t="shared" si="986"/>
        <v xml:space="preserve">Schubert, Christoph </v>
      </c>
      <c r="F1223" t="s">
        <v>519</v>
      </c>
      <c r="G1223" t="s">
        <v>1524</v>
      </c>
      <c r="H1223">
        <v>80</v>
      </c>
      <c r="I1223">
        <v>8</v>
      </c>
      <c r="J1223">
        <v>17</v>
      </c>
      <c r="K1223">
        <f>I1223+J1223</f>
        <v>25</v>
      </c>
      <c r="L1223">
        <v>30</v>
      </c>
      <c r="M1223">
        <v>56</v>
      </c>
      <c r="N1223">
        <v>97</v>
      </c>
      <c r="O1223" s="4">
        <f t="shared" si="987"/>
        <v>8.247422680412371E-2</v>
      </c>
      <c r="P1223">
        <v>1256</v>
      </c>
      <c r="Q1223">
        <v>1</v>
      </c>
      <c r="R1223">
        <v>0</v>
      </c>
      <c r="S1223">
        <v>0</v>
      </c>
      <c r="T1223">
        <v>1</v>
      </c>
      <c r="U1223" s="4">
        <f t="shared" si="988"/>
        <v>0</v>
      </c>
      <c r="V1223" s="40">
        <v>0</v>
      </c>
      <c r="W1223">
        <v>1</v>
      </c>
      <c r="X1223">
        <v>1</v>
      </c>
      <c r="Y1223">
        <v>0</v>
      </c>
      <c r="Z1223">
        <v>0</v>
      </c>
      <c r="AA1223">
        <f>I1223-W1223-Y1223</f>
        <v>7</v>
      </c>
      <c r="AB1223">
        <f>J1223-X1223-Z1223</f>
        <v>16</v>
      </c>
      <c r="AC1223" s="9">
        <f t="shared" si="995"/>
        <v>5.7270124085268836</v>
      </c>
      <c r="AD1223" s="9">
        <f t="shared" si="996"/>
        <v>5.7270124085268836</v>
      </c>
      <c r="AE1223" s="9">
        <f t="shared" si="997"/>
        <v>0</v>
      </c>
      <c r="AF1223" s="9">
        <f t="shared" si="998"/>
        <v>0</v>
      </c>
      <c r="AG1223" s="9">
        <f t="shared" si="999"/>
        <v>11.134430575499835</v>
      </c>
      <c r="AH1223" s="9">
        <f t="shared" si="1000"/>
        <v>25.450127029713908</v>
      </c>
      <c r="AI1223" s="6">
        <f t="shared" si="1001"/>
        <v>4.0561139953606542</v>
      </c>
      <c r="AJ1223" s="6">
        <f t="shared" si="1002"/>
        <v>4.5816099268215069</v>
      </c>
      <c r="AK1223" s="6">
        <f t="shared" si="1003"/>
        <v>0.66091426473288051</v>
      </c>
      <c r="AL1223" s="6">
        <f t="shared" si="1004"/>
        <v>1.7496962332928312</v>
      </c>
      <c r="AM1223" s="6">
        <f t="shared" si="1005"/>
        <v>2.2908049634107535</v>
      </c>
      <c r="AN1223" s="6">
        <f t="shared" si="1006"/>
        <v>3.3045713236644025</v>
      </c>
      <c r="AO1223" s="32">
        <v>754.41666666666663</v>
      </c>
      <c r="AP1223" s="32">
        <v>52.38333333333334</v>
      </c>
      <c r="AQ1223" s="32">
        <v>90.783333333333331</v>
      </c>
      <c r="AR1223" s="32">
        <v>897.58333333333326</v>
      </c>
      <c r="AS1223" s="40">
        <v>45</v>
      </c>
      <c r="AT1223" s="40">
        <v>159</v>
      </c>
      <c r="AU1223" s="40">
        <v>37</v>
      </c>
      <c r="AV1223" s="40">
        <v>36</v>
      </c>
      <c r="AW1223" s="40">
        <v>19</v>
      </c>
      <c r="AX1223" s="9">
        <f t="shared" si="1007"/>
        <v>3.0080772444526973</v>
      </c>
      <c r="AY1223" s="9">
        <f t="shared" si="1008"/>
        <v>10.628539597066197</v>
      </c>
      <c r="AZ1223" s="9">
        <f t="shared" si="1009"/>
        <v>2.4733079565499958</v>
      </c>
      <c r="BA1223" s="9">
        <f t="shared" si="1010"/>
        <v>2.4064617955621577</v>
      </c>
      <c r="BB1223" s="9">
        <f t="shared" si="1011"/>
        <v>1.2700770587689167</v>
      </c>
      <c r="BC1223" s="9">
        <f t="shared" si="1012"/>
        <v>9.4302083333333329</v>
      </c>
      <c r="BD1223" s="9">
        <f t="shared" si="1013"/>
        <v>1.1347916666666666</v>
      </c>
      <c r="BE1223" s="9">
        <f t="shared" si="1014"/>
        <v>0.65479166666666677</v>
      </c>
      <c r="BF1223" s="3">
        <v>51</v>
      </c>
      <c r="BG1223" s="3">
        <v>4</v>
      </c>
      <c r="BH1223" s="3">
        <v>1</v>
      </c>
      <c r="BI1223" s="3">
        <v>56</v>
      </c>
      <c r="BJ1223" s="3">
        <v>22</v>
      </c>
      <c r="BK1223" s="3">
        <v>2</v>
      </c>
      <c r="BL1223" s="3">
        <v>5</v>
      </c>
      <c r="BM1223" s="3">
        <v>29</v>
      </c>
      <c r="BN1223" s="34">
        <f t="shared" si="989"/>
        <v>40.881965279734757</v>
      </c>
      <c r="BO1223" s="34">
        <f t="shared" si="990"/>
        <v>91.093414419611378</v>
      </c>
      <c r="BP1223" s="34">
        <v>21.672493524174005</v>
      </c>
      <c r="BQ1223" s="34">
        <v>0.96282152702980017</v>
      </c>
      <c r="BR1223" s="34">
        <v>6.6627208996854398E-2</v>
      </c>
      <c r="BS1223" s="34">
        <v>-0.20458529875866843</v>
      </c>
      <c r="BT1223" s="34">
        <v>0</v>
      </c>
      <c r="BU1223" s="34">
        <f t="shared" si="991"/>
        <v>22.497356961441991</v>
      </c>
      <c r="BV1223" s="34">
        <f t="shared" si="992"/>
        <v>50.128731508180095</v>
      </c>
      <c r="BW1223" s="34">
        <v>16.987384299500643</v>
      </c>
      <c r="BX1223" s="34">
        <v>-0.87369103414912719</v>
      </c>
      <c r="BY1223" s="34">
        <v>5.854694814956046</v>
      </c>
      <c r="BZ1223" s="34">
        <v>-3.5837797620147933</v>
      </c>
      <c r="CA1223" s="34">
        <f t="shared" si="993"/>
        <v>18.38460831829277</v>
      </c>
      <c r="CB1223" s="34">
        <f t="shared" si="994"/>
        <v>40.964682911431304</v>
      </c>
      <c r="CC1223" s="15">
        <v>71</v>
      </c>
      <c r="CD1223" s="7">
        <v>3866922</v>
      </c>
      <c r="CE1223" s="68">
        <f t="shared" si="1015"/>
        <v>3963595.0500000003</v>
      </c>
      <c r="CF1223" s="9">
        <v>19.8</v>
      </c>
      <c r="CG1223" s="9">
        <v>22.7</v>
      </c>
      <c r="CH1223" s="9">
        <v>17.7</v>
      </c>
      <c r="CI1223" s="9">
        <v>4.3</v>
      </c>
      <c r="CJ1223" s="9">
        <f t="shared" si="984"/>
        <v>8.2632716790775884</v>
      </c>
      <c r="CK1223" s="9">
        <v>6.1</v>
      </c>
      <c r="CL1223" s="9">
        <f t="shared" si="985"/>
        <v>11.722315637761231</v>
      </c>
      <c r="CM1223" s="9">
        <v>10.4</v>
      </c>
      <c r="CN1223" t="s">
        <v>3560</v>
      </c>
      <c r="CO1223" t="s">
        <v>3561</v>
      </c>
      <c r="CQ1223" t="s">
        <v>2390</v>
      </c>
      <c r="CR1223">
        <v>75</v>
      </c>
      <c r="CS1223">
        <v>237</v>
      </c>
      <c r="CT1223">
        <v>5</v>
      </c>
      <c r="CU1223" t="s">
        <v>3402</v>
      </c>
      <c r="CV1223" t="s">
        <v>2382</v>
      </c>
      <c r="CW1223">
        <v>0</v>
      </c>
      <c r="CX1223">
        <v>0</v>
      </c>
      <c r="CY1223">
        <v>0</v>
      </c>
      <c r="CZ1223" s="70"/>
      <c r="DA1223">
        <v>0</v>
      </c>
    </row>
    <row r="1224" spans="1:105" ht="12.75" customHeight="1" x14ac:dyDescent="0.2">
      <c r="A1224" s="44" t="s">
        <v>2372</v>
      </c>
      <c r="B1224" s="43" t="s">
        <v>969</v>
      </c>
      <c r="C1224" s="43" t="s">
        <v>969</v>
      </c>
      <c r="D1224" s="42" t="s">
        <v>969</v>
      </c>
      <c r="E1224" s="42" t="str">
        <f t="shared" si="986"/>
        <v xml:space="preserve">Schubert, Christoph </v>
      </c>
      <c r="F1224" s="42" t="s">
        <v>519</v>
      </c>
      <c r="G1224" s="45" t="s">
        <v>3334</v>
      </c>
      <c r="H1224" s="43">
        <v>82</v>
      </c>
      <c r="I1224" s="64">
        <v>8</v>
      </c>
      <c r="J1224" s="64">
        <v>16</v>
      </c>
      <c r="K1224" s="64">
        <v>24</v>
      </c>
      <c r="L1224" s="43">
        <v>7</v>
      </c>
      <c r="M1224">
        <v>64</v>
      </c>
      <c r="N1224">
        <v>137</v>
      </c>
      <c r="O1224" s="4">
        <f t="shared" si="987"/>
        <v>5.8394160583941604E-2</v>
      </c>
      <c r="Q1224">
        <v>0</v>
      </c>
      <c r="R1224">
        <v>0</v>
      </c>
      <c r="S1224">
        <v>1</v>
      </c>
      <c r="T1224">
        <v>3</v>
      </c>
      <c r="U1224" s="4">
        <f t="shared" si="988"/>
        <v>0.25</v>
      </c>
      <c r="V1224">
        <v>0</v>
      </c>
      <c r="W1224">
        <v>1</v>
      </c>
      <c r="X1224">
        <v>6</v>
      </c>
      <c r="Y1224">
        <v>0</v>
      </c>
      <c r="Z1224">
        <v>0</v>
      </c>
      <c r="AA1224">
        <v>7</v>
      </c>
      <c r="AB1224">
        <v>10</v>
      </c>
      <c r="AC1224" s="9">
        <f t="shared" si="995"/>
        <v>1.8268547650461788</v>
      </c>
      <c r="AD1224" s="9">
        <f t="shared" si="996"/>
        <v>10.961128590277072</v>
      </c>
      <c r="AE1224" s="9">
        <f t="shared" si="997"/>
        <v>0</v>
      </c>
      <c r="AF1224" s="9">
        <f t="shared" si="998"/>
        <v>0</v>
      </c>
      <c r="AG1224" s="9">
        <f t="shared" si="999"/>
        <v>10.919963600121333</v>
      </c>
      <c r="AH1224" s="9">
        <f t="shared" si="1000"/>
        <v>15.599948000173331</v>
      </c>
      <c r="AI1224" s="58">
        <f t="shared" si="1001"/>
        <v>2.4959916800277333</v>
      </c>
      <c r="AJ1224" s="58">
        <f t="shared" si="1002"/>
        <v>5.4805642951385369</v>
      </c>
      <c r="AK1224" s="58">
        <f t="shared" si="1003"/>
        <v>2.0100502512562817</v>
      </c>
      <c r="AL1224" s="58">
        <f t="shared" si="1004"/>
        <v>2.1059929800233999</v>
      </c>
      <c r="AM1224" s="58">
        <f t="shared" si="1005"/>
        <v>1.4614838120369431</v>
      </c>
      <c r="AN1224" s="58">
        <f t="shared" si="1006"/>
        <v>6.0301507537688446</v>
      </c>
      <c r="AO1224" s="56">
        <v>769.23333333333335</v>
      </c>
      <c r="AP1224" s="56">
        <v>164.21666666666667</v>
      </c>
      <c r="AQ1224" s="56">
        <v>179.1</v>
      </c>
      <c r="AR1224" s="57">
        <f>SUM(AO1224:AQ1224)</f>
        <v>1112.55</v>
      </c>
      <c r="AS1224">
        <v>36</v>
      </c>
      <c r="AT1224">
        <v>187</v>
      </c>
      <c r="AU1224">
        <v>45</v>
      </c>
      <c r="AV1224">
        <v>37</v>
      </c>
      <c r="AW1224">
        <v>23</v>
      </c>
      <c r="AX1224" s="9">
        <f t="shared" si="1007"/>
        <v>1.9414857759201833</v>
      </c>
      <c r="AY1224" s="9">
        <f t="shared" si="1008"/>
        <v>10.084940002696507</v>
      </c>
      <c r="AZ1224" s="9">
        <f t="shared" si="1009"/>
        <v>2.4268572199002292</v>
      </c>
      <c r="BA1224" s="9">
        <f t="shared" si="1010"/>
        <v>1.9954159363624107</v>
      </c>
      <c r="BB1224" s="9">
        <f t="shared" si="1011"/>
        <v>1.2403936901712282</v>
      </c>
      <c r="BC1224" s="33">
        <f t="shared" si="1012"/>
        <v>9.3808943089430894</v>
      </c>
      <c r="BD1224" s="33">
        <f t="shared" si="1013"/>
        <v>2.1841463414634146</v>
      </c>
      <c r="BE1224" s="33">
        <f t="shared" si="1014"/>
        <v>2.002642276422764</v>
      </c>
      <c r="BF1224" s="42">
        <f>BI1224-BG1224-BH1224</f>
        <v>32</v>
      </c>
      <c r="BG1224" s="43">
        <v>15</v>
      </c>
      <c r="BH1224" s="43">
        <v>6</v>
      </c>
      <c r="BI1224" s="43">
        <v>53</v>
      </c>
      <c r="BJ1224" s="42">
        <f>BM1224-BK1224-BL1224</f>
        <v>27</v>
      </c>
      <c r="BK1224" s="43">
        <v>4</v>
      </c>
      <c r="BL1224" s="43">
        <v>18</v>
      </c>
      <c r="BM1224" s="43">
        <v>49</v>
      </c>
      <c r="BN1224" s="34">
        <f t="shared" si="989"/>
        <v>40.39549235580408</v>
      </c>
      <c r="BO1224" s="34">
        <f t="shared" si="990"/>
        <v>72.617846129709363</v>
      </c>
      <c r="BP1224" s="33">
        <v>18.051949473020791</v>
      </c>
      <c r="BQ1224" s="33">
        <v>1.6799877969132837</v>
      </c>
      <c r="BR1224" s="33">
        <v>2.2951705324364311</v>
      </c>
      <c r="BS1224" s="33">
        <v>-0.41236647726057885</v>
      </c>
      <c r="BT1224" s="33">
        <v>0</v>
      </c>
      <c r="BU1224" s="9">
        <f t="shared" si="991"/>
        <v>21.614741325109925</v>
      </c>
      <c r="BV1224" s="34">
        <f t="shared" si="992"/>
        <v>38.856215586013981</v>
      </c>
      <c r="BW1224" s="33">
        <v>17.552007701727984</v>
      </c>
      <c r="BX1224" s="33">
        <v>0.91013996423355503</v>
      </c>
      <c r="BY1224" s="33">
        <v>9.1433501364933285</v>
      </c>
      <c r="BZ1224" s="33">
        <v>-8.824746771760708</v>
      </c>
      <c r="CA1224" s="9">
        <f t="shared" si="993"/>
        <v>18.780751030694159</v>
      </c>
      <c r="CB1224" s="34">
        <f t="shared" si="994"/>
        <v>33.761630543695404</v>
      </c>
      <c r="CC1224" s="47">
        <v>54.169502000000001</v>
      </c>
      <c r="CD1224">
        <v>2705124</v>
      </c>
      <c r="CE1224" s="68">
        <f t="shared" si="1015"/>
        <v>2705123.9999999995</v>
      </c>
      <c r="CF1224" s="62">
        <v>23.5</v>
      </c>
      <c r="CG1224" s="62">
        <v>24.5</v>
      </c>
      <c r="CH1224" s="62">
        <v>2.2000000000000002</v>
      </c>
      <c r="CI1224" s="62">
        <v>3.8</v>
      </c>
      <c r="CJ1224" s="63">
        <f t="shared" si="984"/>
        <v>5.22025826540892</v>
      </c>
      <c r="CK1224" s="62">
        <v>2</v>
      </c>
      <c r="CL1224" s="63">
        <f t="shared" si="985"/>
        <v>2.747504350215221</v>
      </c>
      <c r="CM1224" s="62">
        <v>5.8</v>
      </c>
      <c r="CN1224" t="s">
        <v>1802</v>
      </c>
      <c r="CO1224" t="s">
        <v>1803</v>
      </c>
      <c r="CQ1224" t="s">
        <v>2390</v>
      </c>
      <c r="CR1224">
        <v>75</v>
      </c>
      <c r="CS1224">
        <v>229</v>
      </c>
      <c r="CT1224">
        <v>5</v>
      </c>
      <c r="CU1224" t="s">
        <v>3402</v>
      </c>
      <c r="CZ1224" s="72">
        <v>883333.33333333337</v>
      </c>
      <c r="DA1224">
        <v>0</v>
      </c>
    </row>
    <row r="1225" spans="1:105" ht="12.75" customHeight="1" x14ac:dyDescent="0.2">
      <c r="A1225" s="44" t="s">
        <v>2372</v>
      </c>
      <c r="B1225" s="43"/>
      <c r="C1225" s="43" t="s">
        <v>969</v>
      </c>
      <c r="D1225" s="82" t="s">
        <v>969</v>
      </c>
      <c r="E1225" s="42" t="str">
        <f t="shared" si="986"/>
        <v xml:space="preserve">Bass, Cody </v>
      </c>
      <c r="F1225" s="42" t="s">
        <v>2476</v>
      </c>
      <c r="G1225" s="45" t="s">
        <v>2373</v>
      </c>
      <c r="H1225" s="43">
        <v>21</v>
      </c>
      <c r="I1225" s="64">
        <v>2</v>
      </c>
      <c r="J1225" s="64">
        <v>2</v>
      </c>
      <c r="K1225" s="64">
        <v>4</v>
      </c>
      <c r="L1225" s="43">
        <v>-1</v>
      </c>
      <c r="M1225">
        <v>19</v>
      </c>
      <c r="N1225">
        <v>12</v>
      </c>
      <c r="O1225" s="4">
        <f t="shared" si="987"/>
        <v>0.16666666666666666</v>
      </c>
      <c r="Q1225">
        <v>1</v>
      </c>
      <c r="R1225">
        <v>0</v>
      </c>
      <c r="S1225">
        <v>32</v>
      </c>
      <c r="T1225">
        <v>41</v>
      </c>
      <c r="U1225" s="4">
        <f t="shared" si="988"/>
        <v>0.43835616438356162</v>
      </c>
      <c r="V1225">
        <v>5.9</v>
      </c>
      <c r="W1225">
        <v>0</v>
      </c>
      <c r="X1225">
        <v>0</v>
      </c>
      <c r="Y1225">
        <v>1</v>
      </c>
      <c r="Z1225">
        <v>1</v>
      </c>
      <c r="AA1225">
        <v>1</v>
      </c>
      <c r="AB1225">
        <v>1</v>
      </c>
      <c r="AC1225" s="9">
        <f t="shared" si="995"/>
        <v>0</v>
      </c>
      <c r="AD1225" s="9">
        <f t="shared" si="996"/>
        <v>0</v>
      </c>
      <c r="AE1225" s="9">
        <f t="shared" si="997"/>
        <v>53.412462908011868</v>
      </c>
      <c r="AF1225" s="9">
        <f t="shared" si="998"/>
        <v>53.412462908011868</v>
      </c>
      <c r="AG1225" s="9">
        <f t="shared" si="999"/>
        <v>11.486917677089981</v>
      </c>
      <c r="AH1225" s="9">
        <f t="shared" si="1000"/>
        <v>11.486917677089981</v>
      </c>
      <c r="AI1225" s="58">
        <f t="shared" si="1001"/>
        <v>1.1486917677089981</v>
      </c>
      <c r="AJ1225" s="58">
        <f t="shared" si="1002"/>
        <v>0</v>
      </c>
      <c r="AK1225" s="58">
        <f t="shared" si="1003"/>
        <v>21.364985163204746</v>
      </c>
      <c r="AL1225" s="58">
        <f t="shared" si="1004"/>
        <v>2.8717294192724951</v>
      </c>
      <c r="AM1225" s="58">
        <f t="shared" si="1005"/>
        <v>0</v>
      </c>
      <c r="AN1225" s="58">
        <f t="shared" si="1006"/>
        <v>10.682492581602373</v>
      </c>
      <c r="AO1225" s="56">
        <v>104.46666666666667</v>
      </c>
      <c r="AP1225" s="56">
        <v>1.4333333333333333</v>
      </c>
      <c r="AQ1225" s="56">
        <v>5.6166666666666671</v>
      </c>
      <c r="AR1225" s="57">
        <f>SUM(AO1225:AQ1225)</f>
        <v>111.51666666666668</v>
      </c>
      <c r="AS1225">
        <v>7</v>
      </c>
      <c r="AT1225">
        <v>19</v>
      </c>
      <c r="AU1225">
        <v>2</v>
      </c>
      <c r="AV1225">
        <v>2</v>
      </c>
      <c r="AW1225">
        <v>0</v>
      </c>
      <c r="AX1225" s="9">
        <f t="shared" si="1007"/>
        <v>3.7662531759079356</v>
      </c>
      <c r="AY1225" s="9">
        <f t="shared" si="1008"/>
        <v>10.222687191750111</v>
      </c>
      <c r="AZ1225" s="9">
        <f t="shared" si="1009"/>
        <v>1.0760723359736959</v>
      </c>
      <c r="BA1225" s="9">
        <f t="shared" si="1010"/>
        <v>1.0760723359736959</v>
      </c>
      <c r="BB1225" s="9">
        <f t="shared" si="1011"/>
        <v>0</v>
      </c>
      <c r="BC1225" s="33">
        <f t="shared" si="1012"/>
        <v>4.9746031746031747</v>
      </c>
      <c r="BD1225" s="33">
        <f t="shared" si="1013"/>
        <v>0.26746031746031751</v>
      </c>
      <c r="BE1225" s="33">
        <f t="shared" si="1014"/>
        <v>6.8253968253968261E-2</v>
      </c>
      <c r="BF1225" s="42">
        <f>BI1225-BG1225-BH1225</f>
        <v>2</v>
      </c>
      <c r="BG1225" s="43">
        <v>0</v>
      </c>
      <c r="BH1225" s="43">
        <v>2</v>
      </c>
      <c r="BI1225" s="43">
        <v>4</v>
      </c>
      <c r="BJ1225" s="42">
        <f>BM1225-BK1225-BL1225</f>
        <v>5</v>
      </c>
      <c r="BK1225" s="43">
        <v>0</v>
      </c>
      <c r="BL1225" s="43">
        <v>1</v>
      </c>
      <c r="BM1225" s="43">
        <v>6</v>
      </c>
      <c r="BN1225" s="34">
        <f t="shared" si="989"/>
        <v>2.619882798460238</v>
      </c>
      <c r="BO1225" s="34">
        <f t="shared" si="990"/>
        <v>46.986390048606864</v>
      </c>
      <c r="BP1225" s="33">
        <v>0.68314697195798912</v>
      </c>
      <c r="BQ1225" s="33">
        <v>-7.5931745325884897E-2</v>
      </c>
      <c r="BR1225" s="33">
        <v>1.2542084541059464</v>
      </c>
      <c r="BS1225" s="33">
        <v>3.6755149343984614</v>
      </c>
      <c r="BT1225" s="33">
        <v>0</v>
      </c>
      <c r="BU1225" s="9">
        <f t="shared" si="991"/>
        <v>5.5369386151365116</v>
      </c>
      <c r="BV1225" s="34">
        <f t="shared" si="992"/>
        <v>99.302441162215104</v>
      </c>
      <c r="BW1225" s="33">
        <v>0.54215613715985056</v>
      </c>
      <c r="BX1225" s="33">
        <v>5.8493247187267738E-3</v>
      </c>
      <c r="BY1225" s="33">
        <v>-4.3057027359267891E-2</v>
      </c>
      <c r="BZ1225" s="33">
        <v>-3.4220042511955833</v>
      </c>
      <c r="CA1225" s="9">
        <f t="shared" si="993"/>
        <v>-2.9170558166762737</v>
      </c>
      <c r="CB1225" s="34">
        <f t="shared" si="994"/>
        <v>-52.316051113608253</v>
      </c>
      <c r="CC1225" s="47">
        <v>44.926761999999997</v>
      </c>
      <c r="CD1225">
        <v>496339</v>
      </c>
      <c r="CE1225" s="68">
        <f t="shared" si="1015"/>
        <v>1938085.6190476192</v>
      </c>
      <c r="CF1225" s="62">
        <v>3.2</v>
      </c>
      <c r="CG1225" s="62">
        <v>3.3</v>
      </c>
      <c r="CH1225" s="62">
        <v>-1.5</v>
      </c>
      <c r="CI1225" s="62">
        <v>0.1</v>
      </c>
      <c r="CJ1225" s="63">
        <f t="shared" si="984"/>
        <v>1.6868147315153221</v>
      </c>
      <c r="CK1225" s="62">
        <v>-0.1</v>
      </c>
      <c r="CL1225" s="63">
        <f t="shared" si="985"/>
        <v>-1.6868147315153221</v>
      </c>
      <c r="CM1225" s="62">
        <v>0</v>
      </c>
      <c r="CN1225" t="s">
        <v>1813</v>
      </c>
      <c r="CO1225" t="s">
        <v>1807</v>
      </c>
      <c r="CP1225" t="s">
        <v>2427</v>
      </c>
      <c r="CQ1225" t="s">
        <v>2400</v>
      </c>
      <c r="CR1225">
        <v>72</v>
      </c>
      <c r="CS1225">
        <v>211</v>
      </c>
      <c r="CT1225">
        <v>58</v>
      </c>
      <c r="CU1225" t="s">
        <v>3401</v>
      </c>
      <c r="CV1225" t="s">
        <v>3090</v>
      </c>
      <c r="CZ1225" s="72">
        <v>513333.33333333331</v>
      </c>
      <c r="DA1225">
        <v>0</v>
      </c>
    </row>
    <row r="1226" spans="1:105" ht="12.75" customHeight="1" x14ac:dyDescent="0.2">
      <c r="A1226" s="38" t="s">
        <v>2452</v>
      </c>
      <c r="B1226" t="s">
        <v>969</v>
      </c>
      <c r="C1226" t="s">
        <v>969</v>
      </c>
      <c r="D1226" s="82" t="s">
        <v>969</v>
      </c>
      <c r="E1226" t="str">
        <f t="shared" si="986"/>
        <v xml:space="preserve">Alfredsson, Daniel </v>
      </c>
      <c r="F1226" t="s">
        <v>2457</v>
      </c>
      <c r="G1226" t="s">
        <v>1528</v>
      </c>
      <c r="H1226">
        <v>77</v>
      </c>
      <c r="I1226">
        <v>29</v>
      </c>
      <c r="J1226">
        <v>58</v>
      </c>
      <c r="K1226">
        <f>I1226+J1226</f>
        <v>87</v>
      </c>
      <c r="L1226">
        <v>42</v>
      </c>
      <c r="M1226">
        <v>42</v>
      </c>
      <c r="N1226">
        <v>240</v>
      </c>
      <c r="O1226" s="4">
        <f t="shared" si="987"/>
        <v>0.12083333333333333</v>
      </c>
      <c r="P1226">
        <v>1973</v>
      </c>
      <c r="Q1226">
        <v>7</v>
      </c>
      <c r="R1226">
        <v>0</v>
      </c>
      <c r="S1226">
        <v>15</v>
      </c>
      <c r="T1226">
        <v>28</v>
      </c>
      <c r="U1226" s="4">
        <f t="shared" si="988"/>
        <v>0.34883720930232559</v>
      </c>
      <c r="V1226" s="40">
        <v>0.9</v>
      </c>
      <c r="W1226">
        <v>7</v>
      </c>
      <c r="X1226">
        <v>18</v>
      </c>
      <c r="Y1226">
        <v>2</v>
      </c>
      <c r="Z1226">
        <v>2</v>
      </c>
      <c r="AA1226">
        <f>I1226-W1226-Y1226</f>
        <v>20</v>
      </c>
      <c r="AB1226">
        <f>J1226-X1226-Z1226</f>
        <v>38</v>
      </c>
      <c r="AC1226" s="9">
        <f t="shared" si="995"/>
        <v>5.6629213483146073</v>
      </c>
      <c r="AD1226" s="9">
        <f t="shared" si="996"/>
        <v>14.561797752808989</v>
      </c>
      <c r="AE1226" s="9">
        <f t="shared" si="997"/>
        <v>3.5221602582917524</v>
      </c>
      <c r="AF1226" s="9">
        <f t="shared" si="998"/>
        <v>3.5221602582917524</v>
      </c>
      <c r="AG1226" s="9">
        <f t="shared" si="999"/>
        <v>21.423789332738231</v>
      </c>
      <c r="AH1226" s="9">
        <f t="shared" si="1000"/>
        <v>40.70519973220263</v>
      </c>
      <c r="AI1226" s="6">
        <f t="shared" si="1001"/>
        <v>4.0705199732202635</v>
      </c>
      <c r="AJ1226" s="6">
        <f t="shared" si="1002"/>
        <v>7.2808988764044944</v>
      </c>
      <c r="AK1226" s="6">
        <f t="shared" si="1003"/>
        <v>1.0566480774875258</v>
      </c>
      <c r="AL1226" s="6">
        <f t="shared" si="1004"/>
        <v>1.8745815666145949</v>
      </c>
      <c r="AM1226" s="6">
        <f t="shared" si="1005"/>
        <v>1.4561797752808989</v>
      </c>
      <c r="AN1226" s="6">
        <f t="shared" si="1006"/>
        <v>5.6354564132668035</v>
      </c>
      <c r="AO1226" s="32">
        <v>1120.25</v>
      </c>
      <c r="AP1226" s="32">
        <v>370.83333333333331</v>
      </c>
      <c r="AQ1226" s="32">
        <v>170.35</v>
      </c>
      <c r="AR1226" s="32">
        <v>1661.4333333333332</v>
      </c>
      <c r="AS1226" s="40">
        <v>37</v>
      </c>
      <c r="AT1226" s="40">
        <v>58</v>
      </c>
      <c r="AU1226" s="40">
        <v>96</v>
      </c>
      <c r="AV1226" s="40">
        <v>69</v>
      </c>
      <c r="AW1226" s="40">
        <v>62</v>
      </c>
      <c r="AX1226" s="9">
        <f t="shared" si="1007"/>
        <v>1.3361956543546738</v>
      </c>
      <c r="AY1226" s="9">
        <f t="shared" si="1008"/>
        <v>2.0945769716911102</v>
      </c>
      <c r="AZ1226" s="9">
        <f t="shared" si="1009"/>
        <v>3.4668860221094238</v>
      </c>
      <c r="BA1226" s="9">
        <f t="shared" si="1010"/>
        <v>2.4918243283911488</v>
      </c>
      <c r="BB1226" s="9">
        <f t="shared" si="1011"/>
        <v>2.23903055594567</v>
      </c>
      <c r="BC1226" s="9">
        <f t="shared" si="1012"/>
        <v>14.5487012987013</v>
      </c>
      <c r="BD1226" s="9">
        <f t="shared" si="1013"/>
        <v>2.2123376623376623</v>
      </c>
      <c r="BE1226" s="9">
        <f t="shared" si="1014"/>
        <v>4.8160173160173159</v>
      </c>
      <c r="BF1226" s="3">
        <v>76</v>
      </c>
      <c r="BG1226" s="3">
        <v>45</v>
      </c>
      <c r="BH1226" s="3">
        <v>3</v>
      </c>
      <c r="BI1226" s="3">
        <v>124</v>
      </c>
      <c r="BJ1226" s="3">
        <v>35</v>
      </c>
      <c r="BK1226" s="3">
        <v>9</v>
      </c>
      <c r="BL1226" s="3">
        <v>16</v>
      </c>
      <c r="BM1226" s="3">
        <v>60</v>
      </c>
      <c r="BN1226" s="34">
        <f t="shared" si="989"/>
        <v>77.695260220758016</v>
      </c>
      <c r="BO1226" s="34">
        <f t="shared" si="990"/>
        <v>93.527990153993173</v>
      </c>
      <c r="BP1226" s="34">
        <v>44.558176224724072</v>
      </c>
      <c r="BQ1226" s="34">
        <v>9.3273868683818737</v>
      </c>
      <c r="BR1226" s="34">
        <v>0.12332745253106354</v>
      </c>
      <c r="BS1226" s="34">
        <v>4.2662268584625611</v>
      </c>
      <c r="BT1226" s="34">
        <v>-0.78244125665129349</v>
      </c>
      <c r="BU1226" s="34">
        <f t="shared" si="991"/>
        <v>57.492676147448272</v>
      </c>
      <c r="BV1226" s="34">
        <f t="shared" si="992"/>
        <v>69.208526149045937</v>
      </c>
      <c r="BW1226" s="34">
        <v>9.6959312866847167</v>
      </c>
      <c r="BX1226" s="34">
        <v>-0.4925525246470569</v>
      </c>
      <c r="BY1226" s="34">
        <v>6.120749603964156</v>
      </c>
      <c r="BZ1226" s="34">
        <v>4.8784557073079311</v>
      </c>
      <c r="CA1226" s="34">
        <f t="shared" si="993"/>
        <v>20.202584073309747</v>
      </c>
      <c r="CB1226" s="34">
        <f t="shared" si="994"/>
        <v>24.319464004947232</v>
      </c>
      <c r="CC1226" s="15">
        <v>78</v>
      </c>
      <c r="CD1226" s="7">
        <v>4899961</v>
      </c>
      <c r="CE1226" s="68">
        <f t="shared" si="1015"/>
        <v>5218140.2857142854</v>
      </c>
      <c r="CF1226" s="9">
        <v>38.5</v>
      </c>
      <c r="CG1226" s="9">
        <v>33.799999999999997</v>
      </c>
      <c r="CH1226" s="9">
        <v>26.7</v>
      </c>
      <c r="CI1226" s="9">
        <v>12.2</v>
      </c>
      <c r="CJ1226" s="9">
        <f t="shared" si="984"/>
        <v>11.077733302057402</v>
      </c>
      <c r="CK1226" s="9">
        <v>6.2</v>
      </c>
      <c r="CL1226" s="9">
        <f t="shared" si="985"/>
        <v>5.6296677436685156</v>
      </c>
      <c r="CM1226" s="9">
        <v>18.399999999999999</v>
      </c>
      <c r="CN1226" t="s">
        <v>3123</v>
      </c>
      <c r="CO1226" t="s">
        <v>3124</v>
      </c>
      <c r="CQ1226" t="s">
        <v>2436</v>
      </c>
      <c r="CR1226">
        <v>71</v>
      </c>
      <c r="CS1226">
        <v>207</v>
      </c>
      <c r="CT1226">
        <v>11</v>
      </c>
      <c r="CU1226" t="s">
        <v>3401</v>
      </c>
      <c r="CV1226" t="s">
        <v>2382</v>
      </c>
      <c r="CW1226">
        <v>2</v>
      </c>
      <c r="CX1226">
        <v>0</v>
      </c>
      <c r="CY1226">
        <v>0</v>
      </c>
      <c r="CZ1226" s="70"/>
      <c r="DA1226">
        <v>0</v>
      </c>
    </row>
    <row r="1227" spans="1:105" ht="12.75" customHeight="1" x14ac:dyDescent="0.2">
      <c r="A1227" s="44" t="s">
        <v>2372</v>
      </c>
      <c r="B1227" s="43" t="s">
        <v>969</v>
      </c>
      <c r="C1227" s="43" t="s">
        <v>969</v>
      </c>
      <c r="D1227" s="82" t="s">
        <v>969</v>
      </c>
      <c r="E1227" s="42" t="str">
        <f t="shared" si="986"/>
        <v xml:space="preserve">Alfredsson, Daniel </v>
      </c>
      <c r="F1227" s="42" t="s">
        <v>2457</v>
      </c>
      <c r="G1227" s="45" t="s">
        <v>1528</v>
      </c>
      <c r="H1227" s="43">
        <v>70</v>
      </c>
      <c r="I1227" s="64">
        <v>40</v>
      </c>
      <c r="J1227" s="64">
        <v>49</v>
      </c>
      <c r="K1227" s="64">
        <v>89</v>
      </c>
      <c r="L1227" s="43">
        <v>15</v>
      </c>
      <c r="M1227">
        <v>34</v>
      </c>
      <c r="N1227">
        <v>217</v>
      </c>
      <c r="O1227" s="4">
        <f t="shared" si="987"/>
        <v>0.18433179723502305</v>
      </c>
      <c r="Q1227">
        <v>5</v>
      </c>
      <c r="R1227">
        <v>0</v>
      </c>
      <c r="S1227">
        <v>21</v>
      </c>
      <c r="T1227">
        <v>18</v>
      </c>
      <c r="U1227" s="4">
        <f t="shared" si="988"/>
        <v>0.53846153846153844</v>
      </c>
      <c r="V1227">
        <v>0.9</v>
      </c>
      <c r="W1227">
        <v>9</v>
      </c>
      <c r="X1227">
        <v>16</v>
      </c>
      <c r="Y1227">
        <v>7</v>
      </c>
      <c r="Z1227">
        <v>2</v>
      </c>
      <c r="AA1227">
        <v>24</v>
      </c>
      <c r="AB1227">
        <v>31</v>
      </c>
      <c r="AC1227" s="9">
        <f t="shared" si="995"/>
        <v>8.9492873715611552</v>
      </c>
      <c r="AD1227" s="9">
        <f t="shared" si="996"/>
        <v>15.909844216108718</v>
      </c>
      <c r="AE1227" s="9">
        <f t="shared" si="997"/>
        <v>10.683398338138035</v>
      </c>
      <c r="AF1227" s="9">
        <f t="shared" si="998"/>
        <v>3.0523995251822962</v>
      </c>
      <c r="AG1227" s="9">
        <f t="shared" si="999"/>
        <v>27.1280102985965</v>
      </c>
      <c r="AH1227" s="9">
        <f t="shared" si="1000"/>
        <v>35.040346635687143</v>
      </c>
      <c r="AI1227" s="58">
        <f t="shared" si="1001"/>
        <v>3.7301014160570185</v>
      </c>
      <c r="AJ1227" s="58">
        <f t="shared" si="1002"/>
        <v>7.5571760026516417</v>
      </c>
      <c r="AK1227" s="58">
        <f t="shared" si="1003"/>
        <v>2.7471595726640667</v>
      </c>
      <c r="AL1227" s="58">
        <f t="shared" si="1004"/>
        <v>3.2779679110804105</v>
      </c>
      <c r="AM1227" s="58">
        <f t="shared" si="1005"/>
        <v>0.39774610540271793</v>
      </c>
      <c r="AN1227" s="58">
        <f t="shared" si="1006"/>
        <v>6.7152789554010521</v>
      </c>
      <c r="AO1227" s="56">
        <v>1061.6333333333334</v>
      </c>
      <c r="AP1227" s="56">
        <v>301.7</v>
      </c>
      <c r="AQ1227" s="56">
        <v>196.56666666666666</v>
      </c>
      <c r="AR1227" s="57">
        <f>SUM(AO1227:AQ1227)</f>
        <v>1559.9</v>
      </c>
      <c r="AS1227">
        <v>30</v>
      </c>
      <c r="AT1227">
        <v>55</v>
      </c>
      <c r="AU1227">
        <v>70</v>
      </c>
      <c r="AV1227">
        <v>60</v>
      </c>
      <c r="AW1227">
        <v>72</v>
      </c>
      <c r="AX1227" s="9">
        <f t="shared" si="1007"/>
        <v>1.1539201230848131</v>
      </c>
      <c r="AY1227" s="9">
        <f t="shared" si="1008"/>
        <v>2.1155202256554908</v>
      </c>
      <c r="AZ1227" s="9">
        <f t="shared" si="1009"/>
        <v>2.6924802871978972</v>
      </c>
      <c r="BA1227" s="9">
        <f t="shared" si="1010"/>
        <v>2.3078402461696261</v>
      </c>
      <c r="BB1227" s="9">
        <f t="shared" si="1011"/>
        <v>2.7694082954035517</v>
      </c>
      <c r="BC1227" s="33">
        <f t="shared" si="1012"/>
        <v>15.166190476190478</v>
      </c>
      <c r="BD1227" s="33">
        <f t="shared" si="1013"/>
        <v>2.808095238095238</v>
      </c>
      <c r="BE1227" s="33">
        <f t="shared" si="1014"/>
        <v>4.3099999999999996</v>
      </c>
      <c r="BF1227" s="42">
        <f>BI1227-BG1227-BH1227</f>
        <v>66</v>
      </c>
      <c r="BG1227" s="43">
        <v>38</v>
      </c>
      <c r="BH1227" s="43">
        <v>9</v>
      </c>
      <c r="BI1227" s="43">
        <v>113</v>
      </c>
      <c r="BJ1227" s="42">
        <f>BM1227-BK1227-BL1227</f>
        <v>58</v>
      </c>
      <c r="BK1227" s="43">
        <v>2</v>
      </c>
      <c r="BL1227" s="43">
        <v>22</v>
      </c>
      <c r="BM1227" s="43">
        <v>82</v>
      </c>
      <c r="BN1227" s="34">
        <f t="shared" si="989"/>
        <v>108.60456697935442</v>
      </c>
      <c r="BO1227" s="34">
        <f t="shared" si="990"/>
        <v>139.24555032932165</v>
      </c>
      <c r="BP1227" s="33">
        <v>55.731563027331198</v>
      </c>
      <c r="BQ1227" s="33">
        <v>17.385609203025066</v>
      </c>
      <c r="BR1227" s="33">
        <v>-1.6516411514076781</v>
      </c>
      <c r="BS1227" s="33">
        <v>17.732612401655143</v>
      </c>
      <c r="BT1227" s="33">
        <v>2.1680930155480453</v>
      </c>
      <c r="BU1227" s="9">
        <f t="shared" si="991"/>
        <v>91.366236496151771</v>
      </c>
      <c r="BV1227" s="34">
        <f t="shared" si="992"/>
        <v>117.14370984826176</v>
      </c>
      <c r="BW1227" s="33">
        <v>3.399519152725321</v>
      </c>
      <c r="BX1227" s="33">
        <v>0.60722992530953124</v>
      </c>
      <c r="BY1227" s="33">
        <v>6.9595496478214312</v>
      </c>
      <c r="BZ1227" s="33">
        <v>6.2720317573463591</v>
      </c>
      <c r="CA1227" s="9">
        <f t="shared" si="993"/>
        <v>17.238330483202642</v>
      </c>
      <c r="CB1227" s="34">
        <f t="shared" si="994"/>
        <v>22.101840481059863</v>
      </c>
      <c r="CC1227" s="47">
        <v>65.117241000000007</v>
      </c>
      <c r="CD1227">
        <v>5919427</v>
      </c>
      <c r="CE1227" s="68">
        <f t="shared" si="1015"/>
        <v>6934185.9142857147</v>
      </c>
      <c r="CF1227" s="62">
        <v>37.4</v>
      </c>
      <c r="CG1227" s="62">
        <v>34.1</v>
      </c>
      <c r="CH1227" s="62">
        <v>9.1</v>
      </c>
      <c r="CI1227" s="62">
        <v>17.100000000000001</v>
      </c>
      <c r="CJ1227" s="63">
        <f t="shared" si="984"/>
        <v>16.616730099603206</v>
      </c>
      <c r="CK1227" s="62">
        <v>3.1</v>
      </c>
      <c r="CL1227" s="63">
        <f t="shared" si="985"/>
        <v>3.0123896671795287</v>
      </c>
      <c r="CM1227" s="62">
        <v>20</v>
      </c>
      <c r="CN1227" t="s">
        <v>1844</v>
      </c>
      <c r="CO1227" t="s">
        <v>3124</v>
      </c>
      <c r="CQ1227" t="s">
        <v>2436</v>
      </c>
      <c r="CR1227">
        <v>71</v>
      </c>
      <c r="CS1227">
        <v>205</v>
      </c>
      <c r="CT1227">
        <v>11</v>
      </c>
      <c r="CU1227" t="s">
        <v>3401</v>
      </c>
      <c r="CZ1227" s="72">
        <v>4338996</v>
      </c>
      <c r="DA1227">
        <v>0</v>
      </c>
    </row>
    <row r="1228" spans="1:105" ht="12.75" customHeight="1" x14ac:dyDescent="0.2">
      <c r="A1228" s="38" t="s">
        <v>2452</v>
      </c>
      <c r="B1228" t="s">
        <v>969</v>
      </c>
      <c r="D1228" t="s">
        <v>969</v>
      </c>
      <c r="E1228" t="str">
        <f t="shared" si="986"/>
        <v xml:space="preserve">Bois, Danny </v>
      </c>
      <c r="F1228" t="s">
        <v>1339</v>
      </c>
      <c r="G1228" t="s">
        <v>1528</v>
      </c>
      <c r="H1228">
        <v>1</v>
      </c>
      <c r="I1228">
        <v>0</v>
      </c>
      <c r="J1228">
        <v>0</v>
      </c>
      <c r="K1228">
        <f>I1228+J1228</f>
        <v>0</v>
      </c>
      <c r="L1228">
        <v>0</v>
      </c>
      <c r="M1228">
        <v>7</v>
      </c>
      <c r="N1228">
        <v>1</v>
      </c>
      <c r="O1228" s="4">
        <f t="shared" si="987"/>
        <v>0</v>
      </c>
      <c r="P1228">
        <v>9</v>
      </c>
      <c r="Q1228">
        <v>0</v>
      </c>
      <c r="R1228">
        <v>0</v>
      </c>
      <c r="S1228">
        <v>1</v>
      </c>
      <c r="T1228">
        <v>1</v>
      </c>
      <c r="U1228" s="4">
        <f t="shared" si="988"/>
        <v>0.5</v>
      </c>
      <c r="V1228" s="40">
        <v>3.2</v>
      </c>
      <c r="W1228">
        <v>0</v>
      </c>
      <c r="X1228">
        <v>0</v>
      </c>
      <c r="Y1228">
        <v>0</v>
      </c>
      <c r="Z1228">
        <v>0</v>
      </c>
      <c r="AA1228">
        <f>I1228-W1228-Y1228</f>
        <v>0</v>
      </c>
      <c r="AB1228">
        <f>J1228-X1228-Z1228</f>
        <v>0</v>
      </c>
      <c r="AC1228" s="9">
        <f t="shared" si="995"/>
        <v>0</v>
      </c>
      <c r="AD1228" s="9">
        <f t="shared" si="996"/>
        <v>0</v>
      </c>
      <c r="AE1228" s="9">
        <f t="shared" si="997"/>
        <v>0</v>
      </c>
      <c r="AF1228" s="9">
        <f t="shared" si="998"/>
        <v>0</v>
      </c>
      <c r="AG1228" s="9">
        <f t="shared" si="999"/>
        <v>0</v>
      </c>
      <c r="AH1228" s="9">
        <f t="shared" si="1000"/>
        <v>0</v>
      </c>
      <c r="AI1228" s="6">
        <f t="shared" si="1001"/>
        <v>0</v>
      </c>
      <c r="AJ1228" s="6">
        <f t="shared" si="1002"/>
        <v>0</v>
      </c>
      <c r="AK1228" s="6">
        <f t="shared" si="1003"/>
        <v>0</v>
      </c>
      <c r="AL1228" s="6">
        <f t="shared" si="1004"/>
        <v>0</v>
      </c>
      <c r="AM1228" s="6">
        <f t="shared" si="1005"/>
        <v>0</v>
      </c>
      <c r="AN1228" s="6">
        <f t="shared" si="1006"/>
        <v>0</v>
      </c>
      <c r="AO1228" s="32">
        <v>2.9333333333333336</v>
      </c>
      <c r="AP1228" s="32">
        <v>0.95</v>
      </c>
      <c r="AQ1228" s="32">
        <v>0</v>
      </c>
      <c r="AR1228" s="32">
        <v>3.8833333333333337</v>
      </c>
      <c r="AS1228" s="40">
        <v>0</v>
      </c>
      <c r="AT1228" s="40">
        <v>0</v>
      </c>
      <c r="AU1228" s="40">
        <v>0</v>
      </c>
      <c r="AV1228" s="40">
        <v>0</v>
      </c>
      <c r="AW1228" s="40">
        <v>0</v>
      </c>
      <c r="AX1228" s="9">
        <f t="shared" si="1007"/>
        <v>0</v>
      </c>
      <c r="AY1228" s="9">
        <f t="shared" si="1008"/>
        <v>0</v>
      </c>
      <c r="AZ1228" s="9">
        <f t="shared" si="1009"/>
        <v>0</v>
      </c>
      <c r="BA1228" s="9">
        <f t="shared" si="1010"/>
        <v>0</v>
      </c>
      <c r="BB1228" s="9">
        <f t="shared" si="1011"/>
        <v>0</v>
      </c>
      <c r="BC1228" s="9">
        <f t="shared" si="1012"/>
        <v>2.9333333333333336</v>
      </c>
      <c r="BD1228" s="9">
        <f t="shared" si="1013"/>
        <v>0</v>
      </c>
      <c r="BE1228" s="9">
        <f t="shared" si="1014"/>
        <v>0.95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4">
        <f t="shared" si="989"/>
        <v>-0.51975862523417615</v>
      </c>
      <c r="BO1228" s="34">
        <f t="shared" si="990"/>
        <v>-267.68684561416796</v>
      </c>
      <c r="BP1228" s="34">
        <v>-6.8791138014454647E-2</v>
      </c>
      <c r="BQ1228" s="34">
        <v>-4.6439471095854383E-2</v>
      </c>
      <c r="BR1228" s="34">
        <v>2.8825809481509756E-4</v>
      </c>
      <c r="BS1228" s="34">
        <v>0</v>
      </c>
      <c r="BT1228" s="34">
        <v>0</v>
      </c>
      <c r="BU1228" s="34">
        <f t="shared" si="991"/>
        <v>-0.11494235101549392</v>
      </c>
      <c r="BV1228" s="34">
        <f t="shared" si="992"/>
        <v>-59.19777734703549</v>
      </c>
      <c r="BW1228" s="34">
        <v>4.903437297632593E-2</v>
      </c>
      <c r="BX1228" s="34">
        <v>2.0843820298890358E-3</v>
      </c>
      <c r="BY1228" s="34">
        <v>0</v>
      </c>
      <c r="BZ1228" s="34">
        <v>-0.45593502922489726</v>
      </c>
      <c r="CA1228" s="34">
        <f t="shared" si="993"/>
        <v>-0.40481627421868227</v>
      </c>
      <c r="CB1228" s="34">
        <f t="shared" si="994"/>
        <v>-208.4890682671325</v>
      </c>
      <c r="CE1228" s="68">
        <f t="shared" si="1015"/>
        <v>165000</v>
      </c>
      <c r="CF1228" s="9">
        <v>0.1</v>
      </c>
      <c r="CG1228" s="9">
        <v>0.1</v>
      </c>
      <c r="CH1228" s="9">
        <v>0</v>
      </c>
      <c r="CI1228" s="9">
        <v>0</v>
      </c>
      <c r="CJ1228" s="9">
        <f t="shared" si="984"/>
        <v>0</v>
      </c>
      <c r="CK1228" s="9">
        <v>0</v>
      </c>
      <c r="CL1228" s="9">
        <f t="shared" si="985"/>
        <v>0</v>
      </c>
      <c r="CM1228" s="9">
        <v>0</v>
      </c>
      <c r="CN1228" t="s">
        <v>3372</v>
      </c>
      <c r="CO1228" t="s">
        <v>3113</v>
      </c>
      <c r="CP1228" t="s">
        <v>2427</v>
      </c>
      <c r="CQ1228" t="s">
        <v>2400</v>
      </c>
      <c r="CR1228">
        <v>73</v>
      </c>
      <c r="CS1228">
        <v>200</v>
      </c>
      <c r="CT1228">
        <v>49</v>
      </c>
      <c r="CU1228" t="s">
        <v>3401</v>
      </c>
      <c r="CV1228" t="s">
        <v>3090</v>
      </c>
      <c r="CW1228">
        <v>0</v>
      </c>
      <c r="CX1228">
        <v>0</v>
      </c>
      <c r="CY1228">
        <v>0</v>
      </c>
      <c r="CZ1228" s="70"/>
      <c r="DA1228">
        <v>0</v>
      </c>
    </row>
    <row r="1229" spans="1:105" ht="12.75" customHeight="1" x14ac:dyDescent="0.2">
      <c r="A1229" s="38" t="s">
        <v>2452</v>
      </c>
      <c r="B1229" t="s">
        <v>969</v>
      </c>
      <c r="C1229" t="s">
        <v>969</v>
      </c>
      <c r="D1229" s="82" t="s">
        <v>969</v>
      </c>
      <c r="E1229" t="str">
        <f t="shared" si="986"/>
        <v xml:space="preserve">Heatley, Dany </v>
      </c>
      <c r="F1229" t="s">
        <v>160</v>
      </c>
      <c r="G1229" t="s">
        <v>1528</v>
      </c>
      <c r="H1229">
        <v>82</v>
      </c>
      <c r="I1229">
        <v>50</v>
      </c>
      <c r="J1229">
        <v>55</v>
      </c>
      <c r="K1229">
        <f>I1229+J1229</f>
        <v>105</v>
      </c>
      <c r="L1229">
        <v>31</v>
      </c>
      <c r="M1229">
        <v>74</v>
      </c>
      <c r="N1229">
        <v>310</v>
      </c>
      <c r="O1229" s="4">
        <f t="shared" si="987"/>
        <v>0.16129032258064516</v>
      </c>
      <c r="P1229">
        <v>1956</v>
      </c>
      <c r="Q1229">
        <v>10</v>
      </c>
      <c r="R1229">
        <v>0</v>
      </c>
      <c r="S1229">
        <v>23</v>
      </c>
      <c r="T1229">
        <v>37</v>
      </c>
      <c r="U1229" s="4">
        <f t="shared" si="988"/>
        <v>0.38333333333333336</v>
      </c>
      <c r="V1229" s="40">
        <v>1.2</v>
      </c>
      <c r="W1229">
        <v>17</v>
      </c>
      <c r="X1229">
        <v>22</v>
      </c>
      <c r="Y1229">
        <v>3</v>
      </c>
      <c r="Z1229">
        <v>1</v>
      </c>
      <c r="AA1229">
        <f>I1229-W1229-Y1229</f>
        <v>30</v>
      </c>
      <c r="AB1229">
        <f>J1229-X1229-Z1229</f>
        <v>32</v>
      </c>
      <c r="AC1229" s="9">
        <f t="shared" si="995"/>
        <v>12.468421481541846</v>
      </c>
      <c r="AD1229" s="9">
        <f t="shared" si="996"/>
        <v>16.135604270230623</v>
      </c>
      <c r="AE1229" s="9">
        <f t="shared" si="997"/>
        <v>14.434643143544507</v>
      </c>
      <c r="AF1229" s="9">
        <f t="shared" si="998"/>
        <v>4.8115477145148358</v>
      </c>
      <c r="AG1229" s="9">
        <f t="shared" si="999"/>
        <v>28.724168195962658</v>
      </c>
      <c r="AH1229" s="9">
        <f t="shared" si="1000"/>
        <v>30.639112742360172</v>
      </c>
      <c r="AI1229" s="6">
        <f t="shared" si="1001"/>
        <v>3.6383946381552699</v>
      </c>
      <c r="AJ1229" s="6">
        <f t="shared" si="1002"/>
        <v>7.4810528889251069</v>
      </c>
      <c r="AK1229" s="6">
        <f t="shared" si="1003"/>
        <v>3.8492381716118684</v>
      </c>
      <c r="AL1229" s="6">
        <f t="shared" si="1004"/>
        <v>2.0106917737173862</v>
      </c>
      <c r="AM1229" s="6">
        <f t="shared" si="1005"/>
        <v>1.3201858039279599</v>
      </c>
      <c r="AN1229" s="6">
        <f t="shared" si="1006"/>
        <v>2.8869286287089011</v>
      </c>
      <c r="AO1229" s="33">
        <v>1253.3</v>
      </c>
      <c r="AP1229" s="33">
        <v>409.03333333333342</v>
      </c>
      <c r="AQ1229" s="33">
        <v>62.35</v>
      </c>
      <c r="AR1229" s="32">
        <v>1724.6833333333334</v>
      </c>
      <c r="AS1229" s="40">
        <v>25</v>
      </c>
      <c r="AT1229" s="40">
        <v>93</v>
      </c>
      <c r="AU1229" s="40">
        <v>112</v>
      </c>
      <c r="AV1229" s="40">
        <v>58</v>
      </c>
      <c r="AW1229" s="40">
        <v>68</v>
      </c>
      <c r="AX1229" s="9">
        <f t="shared" si="1007"/>
        <v>0.869724877030566</v>
      </c>
      <c r="AY1229" s="9">
        <f t="shared" si="1008"/>
        <v>3.2353765425537051</v>
      </c>
      <c r="AZ1229" s="9">
        <f t="shared" si="1009"/>
        <v>3.8963674490969353</v>
      </c>
      <c r="BA1229" s="9">
        <f t="shared" si="1010"/>
        <v>2.0177617147109133</v>
      </c>
      <c r="BB1229" s="9">
        <f t="shared" si="1011"/>
        <v>2.3656516655231394</v>
      </c>
      <c r="BC1229" s="9">
        <f t="shared" si="1012"/>
        <v>15.284146341463414</v>
      </c>
      <c r="BD1229" s="9">
        <f t="shared" si="1013"/>
        <v>0.76036585365853659</v>
      </c>
      <c r="BE1229" s="9">
        <f t="shared" si="1014"/>
        <v>4.9882113821138221</v>
      </c>
      <c r="BF1229" s="3">
        <v>76</v>
      </c>
      <c r="BG1229" s="3">
        <v>51</v>
      </c>
      <c r="BH1229" s="3">
        <v>4</v>
      </c>
      <c r="BI1229" s="3">
        <v>131</v>
      </c>
      <c r="BJ1229" s="3">
        <v>42</v>
      </c>
      <c r="BK1229" s="3">
        <v>9</v>
      </c>
      <c r="BL1229" s="3">
        <v>3</v>
      </c>
      <c r="BM1229" s="3">
        <v>54</v>
      </c>
      <c r="BN1229" s="34">
        <f t="shared" si="989"/>
        <v>105.62281899437464</v>
      </c>
      <c r="BO1229" s="34">
        <f t="shared" si="990"/>
        <v>122.48372434867228</v>
      </c>
      <c r="BP1229" s="34">
        <v>55.483296751285764</v>
      </c>
      <c r="BQ1229" s="34">
        <v>28.268678647308413</v>
      </c>
      <c r="BR1229" s="34">
        <v>0.12802247171485454</v>
      </c>
      <c r="BS1229" s="34">
        <v>7.2080787047415757</v>
      </c>
      <c r="BT1229" s="34">
        <v>1.2063257665026352</v>
      </c>
      <c r="BU1229" s="34">
        <f t="shared" si="991"/>
        <v>92.294402341553237</v>
      </c>
      <c r="BV1229" s="34">
        <f t="shared" si="992"/>
        <v>107.02765030282264</v>
      </c>
      <c r="BW1229" s="34">
        <v>10.113937564187911</v>
      </c>
      <c r="BX1229" s="34">
        <v>-0.40873842618204509</v>
      </c>
      <c r="BY1229" s="34">
        <v>3.5722040550465888</v>
      </c>
      <c r="BZ1229" s="34">
        <v>5.1013459768950178E-2</v>
      </c>
      <c r="CA1229" s="34">
        <f t="shared" si="993"/>
        <v>13.328416652821403</v>
      </c>
      <c r="CB1229" s="34">
        <f t="shared" si="994"/>
        <v>15.456074045849656</v>
      </c>
      <c r="CC1229" s="15">
        <v>75</v>
      </c>
      <c r="CD1229" s="7">
        <v>6744751</v>
      </c>
      <c r="CE1229" s="68">
        <f t="shared" si="1015"/>
        <v>6744751</v>
      </c>
      <c r="CF1229" s="9">
        <v>41</v>
      </c>
      <c r="CG1229" s="9">
        <v>30.4</v>
      </c>
      <c r="CH1229" s="9">
        <v>19.2</v>
      </c>
      <c r="CI1229" s="9">
        <v>19.8</v>
      </c>
      <c r="CJ1229" s="9">
        <f t="shared" si="984"/>
        <v>18.032239458425671</v>
      </c>
      <c r="CK1229" s="9">
        <v>4.2</v>
      </c>
      <c r="CL1229" s="9">
        <f t="shared" si="985"/>
        <v>3.8250204911812031</v>
      </c>
      <c r="CM1229" s="9">
        <v>23.9</v>
      </c>
      <c r="CN1229" t="s">
        <v>2388</v>
      </c>
      <c r="CO1229" t="s">
        <v>2389</v>
      </c>
      <c r="CQ1229" t="s">
        <v>2390</v>
      </c>
      <c r="CR1229">
        <v>75</v>
      </c>
      <c r="CS1229">
        <v>216</v>
      </c>
      <c r="CU1229" t="s">
        <v>3402</v>
      </c>
      <c r="CV1229" t="s">
        <v>2382</v>
      </c>
      <c r="CW1229">
        <v>4</v>
      </c>
      <c r="CX1229">
        <v>1</v>
      </c>
      <c r="CY1229">
        <v>0</v>
      </c>
      <c r="CZ1229" s="70"/>
      <c r="DA1229">
        <v>0</v>
      </c>
    </row>
    <row r="1230" spans="1:105" ht="12.75" customHeight="1" x14ac:dyDescent="0.2">
      <c r="A1230" s="44" t="s">
        <v>2372</v>
      </c>
      <c r="B1230" s="43" t="s">
        <v>969</v>
      </c>
      <c r="C1230" s="43" t="s">
        <v>969</v>
      </c>
      <c r="D1230" s="82" t="s">
        <v>969</v>
      </c>
      <c r="E1230" s="42" t="str">
        <f t="shared" si="986"/>
        <v xml:space="preserve">Heatley, Dany </v>
      </c>
      <c r="F1230" s="42" t="s">
        <v>160</v>
      </c>
      <c r="G1230" s="45" t="s">
        <v>1540</v>
      </c>
      <c r="H1230" s="43">
        <v>71</v>
      </c>
      <c r="I1230" s="64">
        <v>41</v>
      </c>
      <c r="J1230" s="64">
        <v>41</v>
      </c>
      <c r="K1230" s="64">
        <v>82</v>
      </c>
      <c r="L1230" s="43">
        <v>33</v>
      </c>
      <c r="M1230">
        <v>76</v>
      </c>
      <c r="N1230">
        <v>224</v>
      </c>
      <c r="O1230" s="4">
        <f t="shared" si="987"/>
        <v>0.18303571428571427</v>
      </c>
      <c r="Q1230">
        <v>8</v>
      </c>
      <c r="R1230">
        <v>0</v>
      </c>
      <c r="S1230">
        <v>15</v>
      </c>
      <c r="T1230">
        <v>11</v>
      </c>
      <c r="U1230" s="4">
        <f t="shared" si="988"/>
        <v>0.57692307692307687</v>
      </c>
      <c r="V1230">
        <v>0.6</v>
      </c>
      <c r="W1230">
        <v>13</v>
      </c>
      <c r="X1230">
        <v>12</v>
      </c>
      <c r="Y1230">
        <v>0</v>
      </c>
      <c r="Z1230">
        <v>0</v>
      </c>
      <c r="AA1230">
        <v>28</v>
      </c>
      <c r="AB1230">
        <v>29</v>
      </c>
      <c r="AC1230" s="9">
        <f t="shared" si="995"/>
        <v>12.338518323226998</v>
      </c>
      <c r="AD1230" s="9">
        <f t="shared" si="996"/>
        <v>11.389401529132613</v>
      </c>
      <c r="AE1230" s="9">
        <f t="shared" si="997"/>
        <v>0</v>
      </c>
      <c r="AF1230" s="9">
        <f t="shared" si="998"/>
        <v>0</v>
      </c>
      <c r="AG1230" s="9">
        <f t="shared" si="999"/>
        <v>28.16862049211251</v>
      </c>
      <c r="AH1230" s="9">
        <f t="shared" si="1000"/>
        <v>29.174642652545099</v>
      </c>
      <c r="AI1230" s="58">
        <f t="shared" si="1001"/>
        <v>4.3761963978817642</v>
      </c>
      <c r="AJ1230" s="58">
        <f t="shared" si="1002"/>
        <v>7.7827577115739537</v>
      </c>
      <c r="AK1230" s="58">
        <f t="shared" si="1003"/>
        <v>1.755241345685032</v>
      </c>
      <c r="AL1230" s="58">
        <f t="shared" si="1004"/>
        <v>2.6659587251463623</v>
      </c>
      <c r="AM1230" s="58">
        <f t="shared" si="1005"/>
        <v>0.37964671763775376</v>
      </c>
      <c r="AN1230" s="58">
        <f t="shared" si="1006"/>
        <v>5.2657240370550955</v>
      </c>
      <c r="AO1230" s="56">
        <v>1192.8166666666666</v>
      </c>
      <c r="AP1230" s="56">
        <v>316.08333333333331</v>
      </c>
      <c r="AQ1230" s="56">
        <v>34.18333333333333</v>
      </c>
      <c r="AR1230" s="57">
        <f>SUM(AO1230:AQ1230)</f>
        <v>1543.0833333333333</v>
      </c>
      <c r="AS1230">
        <v>31</v>
      </c>
      <c r="AT1230">
        <v>58</v>
      </c>
      <c r="AU1230">
        <v>84</v>
      </c>
      <c r="AV1230">
        <v>60</v>
      </c>
      <c r="AW1230">
        <v>44</v>
      </c>
      <c r="AX1230" s="9">
        <f t="shared" si="1007"/>
        <v>1.2053788410649675</v>
      </c>
      <c r="AY1230" s="9">
        <f t="shared" si="1008"/>
        <v>2.2552249284441324</v>
      </c>
      <c r="AZ1230" s="9">
        <f t="shared" si="1009"/>
        <v>3.2661878274018474</v>
      </c>
      <c r="BA1230" s="9">
        <f t="shared" si="1010"/>
        <v>2.3329913052870337</v>
      </c>
      <c r="BB1230" s="9">
        <f t="shared" si="1011"/>
        <v>1.7108602905438246</v>
      </c>
      <c r="BC1230" s="33">
        <f t="shared" si="1012"/>
        <v>16.800234741784038</v>
      </c>
      <c r="BD1230" s="33">
        <f t="shared" si="1013"/>
        <v>0.4814553990610328</v>
      </c>
      <c r="BE1230" s="33">
        <f t="shared" si="1014"/>
        <v>4.4518779342723001</v>
      </c>
      <c r="BF1230" s="42">
        <f>BI1230-BG1230-BH1230</f>
        <v>87</v>
      </c>
      <c r="BG1230" s="43">
        <v>41</v>
      </c>
      <c r="BH1230" s="43">
        <v>1</v>
      </c>
      <c r="BI1230" s="43">
        <v>129</v>
      </c>
      <c r="BJ1230" s="42">
        <f>BM1230-BK1230-BL1230</f>
        <v>53</v>
      </c>
      <c r="BK1230" s="43">
        <v>2</v>
      </c>
      <c r="BL1230" s="43">
        <v>3</v>
      </c>
      <c r="BM1230" s="43">
        <v>58</v>
      </c>
      <c r="BN1230" s="34">
        <f t="shared" si="989"/>
        <v>79.56700656495245</v>
      </c>
      <c r="BO1230" s="34">
        <f t="shared" si="990"/>
        <v>103.12729694652801</v>
      </c>
      <c r="BP1230" s="33">
        <v>58.808632952324082</v>
      </c>
      <c r="BQ1230" s="33">
        <v>20.329123375148171</v>
      </c>
      <c r="BR1230" s="33">
        <v>-1.8740453086526112</v>
      </c>
      <c r="BS1230" s="33">
        <v>-0.41406754684696151</v>
      </c>
      <c r="BT1230" s="33">
        <v>-2.9997669306471066</v>
      </c>
      <c r="BU1230" s="9">
        <f t="shared" si="991"/>
        <v>73.849876541325571</v>
      </c>
      <c r="BV1230" s="34">
        <f t="shared" si="992"/>
        <v>95.717288815240792</v>
      </c>
      <c r="BW1230" s="33">
        <v>7.9263851891941517</v>
      </c>
      <c r="BX1230" s="33">
        <v>0.6659272187079176</v>
      </c>
      <c r="BY1230" s="33">
        <v>1.7482436256195335</v>
      </c>
      <c r="BZ1230" s="33">
        <v>-4.6234260098947191</v>
      </c>
      <c r="CA1230" s="9">
        <f t="shared" si="993"/>
        <v>5.7171300236268836</v>
      </c>
      <c r="CB1230" s="34">
        <f t="shared" si="994"/>
        <v>7.4100081312872073</v>
      </c>
      <c r="CC1230" s="47">
        <v>64.270156999999998</v>
      </c>
      <c r="CD1230">
        <v>5808254</v>
      </c>
      <c r="CE1230" s="68">
        <f t="shared" si="1015"/>
        <v>6708124.3380281692</v>
      </c>
      <c r="CF1230" s="62">
        <v>39.5</v>
      </c>
      <c r="CG1230" s="62">
        <v>30.2</v>
      </c>
      <c r="CH1230" s="62">
        <v>31</v>
      </c>
      <c r="CI1230" s="62">
        <v>14.2</v>
      </c>
      <c r="CJ1230" s="63">
        <f t="shared" si="984"/>
        <v>14.999867958908812</v>
      </c>
      <c r="CK1230" s="62">
        <v>6.2</v>
      </c>
      <c r="CL1230" s="63">
        <f t="shared" si="985"/>
        <v>6.5492381229038479</v>
      </c>
      <c r="CM1230" s="62">
        <v>19.3</v>
      </c>
      <c r="CN1230" t="s">
        <v>1851</v>
      </c>
      <c r="CO1230" t="s">
        <v>2389</v>
      </c>
      <c r="CQ1230" t="s">
        <v>2390</v>
      </c>
      <c r="CR1230">
        <v>75</v>
      </c>
      <c r="CS1230">
        <v>220</v>
      </c>
      <c r="CT1230">
        <v>15</v>
      </c>
      <c r="CU1230" t="s">
        <v>3402</v>
      </c>
      <c r="CZ1230" s="72">
        <v>4500000</v>
      </c>
      <c r="DA1230">
        <v>0</v>
      </c>
    </row>
    <row r="1231" spans="1:105" ht="12.75" customHeight="1" x14ac:dyDescent="0.2">
      <c r="A1231" s="38" t="s">
        <v>2452</v>
      </c>
      <c r="B1231" t="s">
        <v>969</v>
      </c>
      <c r="C1231" t="s">
        <v>969</v>
      </c>
      <c r="D1231" s="82" t="s">
        <v>969</v>
      </c>
      <c r="E1231" t="str">
        <f t="shared" si="986"/>
        <v xml:space="preserve">McAmmond, Dean </v>
      </c>
      <c r="F1231" t="s">
        <v>331</v>
      </c>
      <c r="G1231" t="s">
        <v>1540</v>
      </c>
      <c r="H1231">
        <v>81</v>
      </c>
      <c r="I1231">
        <v>14</v>
      </c>
      <c r="J1231">
        <v>15</v>
      </c>
      <c r="K1231">
        <f>I1231+J1231</f>
        <v>29</v>
      </c>
      <c r="L1231">
        <v>11</v>
      </c>
      <c r="M1231">
        <v>28</v>
      </c>
      <c r="N1231">
        <v>86</v>
      </c>
      <c r="O1231" s="4">
        <f t="shared" si="987"/>
        <v>0.16279069767441862</v>
      </c>
      <c r="P1231">
        <v>1301</v>
      </c>
      <c r="Q1231">
        <v>1</v>
      </c>
      <c r="R1231">
        <v>0</v>
      </c>
      <c r="S1231">
        <v>299</v>
      </c>
      <c r="T1231">
        <v>378</v>
      </c>
      <c r="U1231" s="4">
        <f t="shared" si="988"/>
        <v>0.44165435745937964</v>
      </c>
      <c r="V1231" s="40">
        <v>13.7</v>
      </c>
      <c r="W1231">
        <v>0</v>
      </c>
      <c r="X1231">
        <v>1</v>
      </c>
      <c r="Y1231">
        <v>2</v>
      </c>
      <c r="Z1231">
        <v>1</v>
      </c>
      <c r="AA1231">
        <f>I1231-W1231-Y1231</f>
        <v>12</v>
      </c>
      <c r="AB1231">
        <f>J1231-X1231-Z1231</f>
        <v>13</v>
      </c>
      <c r="AC1231" s="9">
        <f t="shared" si="995"/>
        <v>0</v>
      </c>
      <c r="AD1231" s="9">
        <f t="shared" si="996"/>
        <v>8.8845014807502469</v>
      </c>
      <c r="AE1231" s="9">
        <f t="shared" si="997"/>
        <v>4.4285890023373113</v>
      </c>
      <c r="AF1231" s="9">
        <f t="shared" si="998"/>
        <v>2.2142945011686557</v>
      </c>
      <c r="AG1231" s="9">
        <f t="shared" si="999"/>
        <v>19.666310063050553</v>
      </c>
      <c r="AH1231" s="9">
        <f t="shared" si="1000"/>
        <v>21.305169234971434</v>
      </c>
      <c r="AI1231" s="6">
        <f t="shared" si="1001"/>
        <v>3.1138324266496706</v>
      </c>
      <c r="AJ1231" s="6">
        <f t="shared" si="1002"/>
        <v>1.7769002961500495</v>
      </c>
      <c r="AK1231" s="6">
        <f t="shared" si="1003"/>
        <v>1.3285767007011933</v>
      </c>
      <c r="AL1231" s="6">
        <f t="shared" si="1004"/>
        <v>2.5402317164773631</v>
      </c>
      <c r="AM1231" s="6">
        <f t="shared" si="1005"/>
        <v>0</v>
      </c>
      <c r="AN1231" s="6">
        <f t="shared" si="1006"/>
        <v>3.5428712018698492</v>
      </c>
      <c r="AO1231" s="32">
        <v>732.2166666666667</v>
      </c>
      <c r="AP1231" s="32">
        <v>33.766666666666666</v>
      </c>
      <c r="AQ1231" s="32">
        <v>135.48333333333332</v>
      </c>
      <c r="AR1231" s="32">
        <v>901.4666666666667</v>
      </c>
      <c r="AS1231" s="40">
        <v>31</v>
      </c>
      <c r="AT1231" s="40">
        <v>44</v>
      </c>
      <c r="AU1231" s="40">
        <v>26</v>
      </c>
      <c r="AV1231" s="40">
        <v>21</v>
      </c>
      <c r="AW1231" s="40">
        <v>51</v>
      </c>
      <c r="AX1231" s="9">
        <f t="shared" si="1007"/>
        <v>2.0633042449341814</v>
      </c>
      <c r="AY1231" s="9">
        <f t="shared" si="1008"/>
        <v>2.9285608637775478</v>
      </c>
      <c r="AZ1231" s="9">
        <f t="shared" si="1009"/>
        <v>1.7305132376867327</v>
      </c>
      <c r="BA1231" s="9">
        <f t="shared" si="1010"/>
        <v>1.3977222304392842</v>
      </c>
      <c r="BB1231" s="9">
        <f t="shared" si="1011"/>
        <v>3.3944682739239758</v>
      </c>
      <c r="BC1231" s="9">
        <f t="shared" si="1012"/>
        <v>9.0397119341563794</v>
      </c>
      <c r="BD1231" s="9">
        <f t="shared" si="1013"/>
        <v>1.6726337448559669</v>
      </c>
      <c r="BE1231" s="9">
        <f t="shared" si="1014"/>
        <v>0.41687242798353907</v>
      </c>
      <c r="BF1231" s="3">
        <v>38</v>
      </c>
      <c r="BG1231" s="3">
        <v>1</v>
      </c>
      <c r="BH1231" s="3">
        <v>3</v>
      </c>
      <c r="BI1231" s="3">
        <v>42</v>
      </c>
      <c r="BJ1231" s="3">
        <v>31</v>
      </c>
      <c r="BK1231" s="3">
        <v>0</v>
      </c>
      <c r="BL1231" s="3">
        <v>8</v>
      </c>
      <c r="BM1231" s="3">
        <v>39</v>
      </c>
      <c r="BN1231" s="34">
        <f t="shared" si="989"/>
        <v>33.864347362739949</v>
      </c>
      <c r="BO1231" s="34">
        <f t="shared" si="990"/>
        <v>75.131668457491372</v>
      </c>
      <c r="BP1231" s="34">
        <v>14.759271968787491</v>
      </c>
      <c r="BQ1231" s="34">
        <v>-0.97758206372102074</v>
      </c>
      <c r="BR1231" s="34">
        <v>6.6915467091669512E-2</v>
      </c>
      <c r="BS1231" s="34">
        <v>3.6759479467316245</v>
      </c>
      <c r="BT1231" s="34">
        <v>3.5863411295107777</v>
      </c>
      <c r="BU1231" s="34">
        <f t="shared" si="991"/>
        <v>21.110894448400543</v>
      </c>
      <c r="BV1231" s="34">
        <f t="shared" si="992"/>
        <v>46.83677218251858</v>
      </c>
      <c r="BW1231" s="34">
        <v>4.2415167388552089</v>
      </c>
      <c r="BX1231" s="34">
        <v>7.4086982325529571E-2</v>
      </c>
      <c r="BY1231" s="34">
        <v>7.0714979823277986</v>
      </c>
      <c r="BZ1231" s="34">
        <v>1.36635121083087</v>
      </c>
      <c r="CA1231" s="34">
        <f t="shared" si="993"/>
        <v>12.753452914339409</v>
      </c>
      <c r="CB1231" s="34">
        <f t="shared" si="994"/>
        <v>28.294896274972803</v>
      </c>
      <c r="CC1231" s="15">
        <v>71</v>
      </c>
      <c r="CD1231" s="7">
        <v>2327473</v>
      </c>
      <c r="CE1231" s="68">
        <f t="shared" si="1015"/>
        <v>2356207.2345679011</v>
      </c>
      <c r="CF1231" s="9">
        <v>18.5</v>
      </c>
      <c r="CG1231" s="9">
        <v>20.5</v>
      </c>
      <c r="CH1231" s="9">
        <v>-1.5</v>
      </c>
      <c r="CI1231" s="9">
        <v>1.9</v>
      </c>
      <c r="CJ1231" s="9">
        <f t="shared" si="984"/>
        <v>3.5490247964758805</v>
      </c>
      <c r="CK1231" s="9">
        <v>1.1000000000000001</v>
      </c>
      <c r="CL1231" s="9">
        <f t="shared" si="985"/>
        <v>2.0546985663807731</v>
      </c>
      <c r="CM1231" s="9">
        <v>3.1</v>
      </c>
      <c r="CN1231" t="s">
        <v>1564</v>
      </c>
      <c r="CO1231" t="s">
        <v>1565</v>
      </c>
      <c r="CP1231" t="s">
        <v>2417</v>
      </c>
      <c r="CQ1231" t="s">
        <v>2400</v>
      </c>
      <c r="CR1231">
        <v>71</v>
      </c>
      <c r="CS1231">
        <v>189</v>
      </c>
      <c r="CT1231">
        <v>37</v>
      </c>
      <c r="CU1231" t="s">
        <v>3402</v>
      </c>
      <c r="CV1231" t="s">
        <v>2382</v>
      </c>
      <c r="CW1231">
        <v>5</v>
      </c>
      <c r="CX1231">
        <v>2</v>
      </c>
      <c r="CY1231">
        <v>1</v>
      </c>
      <c r="CZ1231" s="70"/>
      <c r="DA1231">
        <v>0</v>
      </c>
    </row>
    <row r="1232" spans="1:105" ht="12.75" customHeight="1" x14ac:dyDescent="0.2">
      <c r="A1232" s="44" t="s">
        <v>2372</v>
      </c>
      <c r="B1232" s="43" t="s">
        <v>969</v>
      </c>
      <c r="C1232" s="43" t="s">
        <v>969</v>
      </c>
      <c r="D1232" s="82" t="s">
        <v>969</v>
      </c>
      <c r="E1232" s="42" t="str">
        <f t="shared" si="986"/>
        <v xml:space="preserve">McAmmond, Dean </v>
      </c>
      <c r="F1232" s="42" t="s">
        <v>331</v>
      </c>
      <c r="G1232" s="45" t="s">
        <v>2380</v>
      </c>
      <c r="H1232" s="43">
        <v>68</v>
      </c>
      <c r="I1232" s="64">
        <v>9</v>
      </c>
      <c r="J1232" s="64">
        <v>13</v>
      </c>
      <c r="K1232" s="64">
        <v>22</v>
      </c>
      <c r="L1232" s="43">
        <v>1</v>
      </c>
      <c r="M1232">
        <v>12</v>
      </c>
      <c r="N1232">
        <v>67</v>
      </c>
      <c r="O1232" s="4">
        <f t="shared" si="987"/>
        <v>0.13432835820895522</v>
      </c>
      <c r="Q1232">
        <v>1</v>
      </c>
      <c r="R1232">
        <v>0</v>
      </c>
      <c r="S1232">
        <v>112</v>
      </c>
      <c r="T1232">
        <v>147</v>
      </c>
      <c r="U1232" s="4">
        <f t="shared" si="988"/>
        <v>0.43243243243243246</v>
      </c>
      <c r="V1232">
        <v>6.6</v>
      </c>
      <c r="W1232">
        <v>0</v>
      </c>
      <c r="X1232">
        <v>0</v>
      </c>
      <c r="Y1232">
        <v>3</v>
      </c>
      <c r="Z1232">
        <v>2</v>
      </c>
      <c r="AA1232">
        <v>6</v>
      </c>
      <c r="AB1232">
        <v>11</v>
      </c>
      <c r="AC1232" s="9">
        <f t="shared" si="995"/>
        <v>0</v>
      </c>
      <c r="AD1232" s="9">
        <f t="shared" si="996"/>
        <v>0</v>
      </c>
      <c r="AE1232" s="9">
        <f t="shared" si="997"/>
        <v>9.8271155595996369</v>
      </c>
      <c r="AF1232" s="9">
        <f t="shared" si="998"/>
        <v>6.5514103730664246</v>
      </c>
      <c r="AG1232" s="9">
        <f t="shared" si="999"/>
        <v>10.53067791239061</v>
      </c>
      <c r="AH1232" s="9">
        <f t="shared" si="1000"/>
        <v>19.306242839382787</v>
      </c>
      <c r="AI1232" s="58">
        <f t="shared" si="1001"/>
        <v>2.1938912317480437</v>
      </c>
      <c r="AJ1232" s="58">
        <f t="shared" si="1002"/>
        <v>6.4285714285714279</v>
      </c>
      <c r="AK1232" s="58">
        <f t="shared" si="1003"/>
        <v>3.2757051865332123</v>
      </c>
      <c r="AL1232" s="58">
        <f t="shared" si="1004"/>
        <v>2.5449138288277307</v>
      </c>
      <c r="AM1232" s="58">
        <f t="shared" si="1005"/>
        <v>0</v>
      </c>
      <c r="AN1232" s="58">
        <f t="shared" si="1006"/>
        <v>7.2065514103730672</v>
      </c>
      <c r="AO1232" s="56">
        <v>683.7166666666667</v>
      </c>
      <c r="AP1232" s="56">
        <v>9.3333333333333339</v>
      </c>
      <c r="AQ1232" s="56">
        <v>91.583333333333329</v>
      </c>
      <c r="AR1232" s="57">
        <f>SUM(AO1232:AQ1232)</f>
        <v>784.63333333333344</v>
      </c>
      <c r="AS1232">
        <v>18</v>
      </c>
      <c r="AT1232">
        <v>43</v>
      </c>
      <c r="AU1232">
        <v>25</v>
      </c>
      <c r="AV1232">
        <v>28</v>
      </c>
      <c r="AW1232">
        <v>33</v>
      </c>
      <c r="AX1232" s="9">
        <f t="shared" si="1007"/>
        <v>1.3764391010663153</v>
      </c>
      <c r="AY1232" s="9">
        <f t="shared" si="1008"/>
        <v>3.288160074769531</v>
      </c>
      <c r="AZ1232" s="9">
        <f t="shared" si="1009"/>
        <v>1.9117209737032157</v>
      </c>
      <c r="BA1232" s="9">
        <f t="shared" si="1010"/>
        <v>2.1411274905476017</v>
      </c>
      <c r="BB1232" s="9">
        <f t="shared" si="1011"/>
        <v>2.5234716852882446</v>
      </c>
      <c r="BC1232" s="33">
        <f t="shared" si="1012"/>
        <v>10.054656862745098</v>
      </c>
      <c r="BD1232" s="33">
        <f t="shared" si="1013"/>
        <v>1.346813725490196</v>
      </c>
      <c r="BE1232" s="33">
        <f t="shared" si="1014"/>
        <v>0.13725490196078433</v>
      </c>
      <c r="BF1232" s="42">
        <f>BI1232-BG1232-BH1232</f>
        <v>25</v>
      </c>
      <c r="BG1232" s="43">
        <v>1</v>
      </c>
      <c r="BH1232" s="43">
        <v>5</v>
      </c>
      <c r="BI1232" s="43">
        <v>31</v>
      </c>
      <c r="BJ1232" s="42">
        <f>BM1232-BK1232-BL1232</f>
        <v>29</v>
      </c>
      <c r="BK1232" s="43">
        <v>0</v>
      </c>
      <c r="BL1232" s="43">
        <v>11</v>
      </c>
      <c r="BM1232" s="43">
        <v>40</v>
      </c>
      <c r="BN1232" s="34">
        <f t="shared" si="989"/>
        <v>24.36222477812262</v>
      </c>
      <c r="BO1232" s="34">
        <f t="shared" si="990"/>
        <v>62.098368099212244</v>
      </c>
      <c r="BP1232" s="33">
        <v>6.4770096421981975</v>
      </c>
      <c r="BQ1232" s="33">
        <v>-0.49443927188948295</v>
      </c>
      <c r="BR1232" s="33">
        <v>-4.5306002237528729</v>
      </c>
      <c r="BS1232" s="33">
        <v>8.9791892510385942</v>
      </c>
      <c r="BT1232" s="33">
        <v>1.458946731839232</v>
      </c>
      <c r="BU1232" s="9">
        <f t="shared" si="991"/>
        <v>11.890106129433667</v>
      </c>
      <c r="BV1232" s="34">
        <f t="shared" si="992"/>
        <v>30.307420356260668</v>
      </c>
      <c r="BW1232" s="33">
        <v>4.8182616546404313</v>
      </c>
      <c r="BX1232" s="33">
        <v>3.8088626075430163E-2</v>
      </c>
      <c r="BY1232" s="33">
        <v>2.7540818311277064</v>
      </c>
      <c r="BZ1232" s="33">
        <v>4.8616865368453857</v>
      </c>
      <c r="CA1232" s="9">
        <f t="shared" si="993"/>
        <v>12.472118648688953</v>
      </c>
      <c r="CB1232" s="34">
        <f t="shared" si="994"/>
        <v>31.790947742951577</v>
      </c>
      <c r="CC1232" s="47">
        <v>54.209674999999997</v>
      </c>
      <c r="CD1232">
        <v>1972578</v>
      </c>
      <c r="CE1232" s="68">
        <f t="shared" si="1015"/>
        <v>2378697</v>
      </c>
      <c r="CF1232" s="62">
        <v>15.8</v>
      </c>
      <c r="CG1232" s="62">
        <v>17.7</v>
      </c>
      <c r="CH1232" s="62">
        <v>-3</v>
      </c>
      <c r="CI1232" s="62">
        <v>1.1000000000000001</v>
      </c>
      <c r="CJ1232" s="63">
        <f t="shared" si="984"/>
        <v>2.4843317712156288</v>
      </c>
      <c r="CK1232" s="62">
        <v>0.3</v>
      </c>
      <c r="CL1232" s="63">
        <f t="shared" si="985"/>
        <v>0.6775450285133533</v>
      </c>
      <c r="CM1232" s="62">
        <v>1.5</v>
      </c>
      <c r="CN1232" t="s">
        <v>1879</v>
      </c>
      <c r="CO1232" t="s">
        <v>1565</v>
      </c>
      <c r="CP1232" t="s">
        <v>2417</v>
      </c>
      <c r="CQ1232" t="s">
        <v>2400</v>
      </c>
      <c r="CR1232">
        <v>71</v>
      </c>
      <c r="CS1232">
        <v>195</v>
      </c>
      <c r="CT1232">
        <v>37</v>
      </c>
      <c r="CU1232" t="s">
        <v>3402</v>
      </c>
      <c r="CZ1232" s="72">
        <v>875000</v>
      </c>
      <c r="DA1232">
        <v>0</v>
      </c>
    </row>
    <row r="1233" spans="1:105" ht="12.75" customHeight="1" x14ac:dyDescent="0.2">
      <c r="A1233" s="44" t="s">
        <v>2372</v>
      </c>
      <c r="B1233" s="43"/>
      <c r="C1233" s="43" t="s">
        <v>969</v>
      </c>
      <c r="D1233" s="82" t="s">
        <v>969</v>
      </c>
      <c r="E1233" s="42" t="str">
        <f t="shared" si="986"/>
        <v xml:space="preserve">Zubov, Ilya </v>
      </c>
      <c r="F1233" s="42" t="s">
        <v>2369</v>
      </c>
      <c r="G1233" s="45" t="s">
        <v>2373</v>
      </c>
      <c r="H1233" s="43">
        <v>1</v>
      </c>
      <c r="I1233" s="64">
        <v>0</v>
      </c>
      <c r="J1233" s="64">
        <v>0</v>
      </c>
      <c r="K1233" s="64">
        <v>0</v>
      </c>
      <c r="L1233" s="43">
        <v>0</v>
      </c>
      <c r="M1233">
        <v>0</v>
      </c>
      <c r="N1233">
        <v>0</v>
      </c>
      <c r="O1233" s="4">
        <f t="shared" si="987"/>
        <v>0</v>
      </c>
      <c r="Q1233">
        <v>0</v>
      </c>
      <c r="R1233">
        <v>0</v>
      </c>
      <c r="S1233">
        <v>2</v>
      </c>
      <c r="T1233">
        <v>3</v>
      </c>
      <c r="U1233" s="4">
        <f t="shared" si="988"/>
        <v>0.4</v>
      </c>
      <c r="V1233">
        <v>8.9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s="9">
        <f t="shared" si="995"/>
        <v>0</v>
      </c>
      <c r="AD1233" s="9">
        <f t="shared" si="996"/>
        <v>0</v>
      </c>
      <c r="AE1233" s="9">
        <f t="shared" si="997"/>
        <v>0</v>
      </c>
      <c r="AF1233" s="9">
        <f t="shared" si="998"/>
        <v>0</v>
      </c>
      <c r="AG1233" s="9">
        <f t="shared" si="999"/>
        <v>0</v>
      </c>
      <c r="AH1233" s="9">
        <f t="shared" si="1000"/>
        <v>0</v>
      </c>
      <c r="AI1233" s="58">
        <f t="shared" si="1001"/>
        <v>0</v>
      </c>
      <c r="AJ1233" s="58">
        <f t="shared" si="1002"/>
        <v>0</v>
      </c>
      <c r="AK1233" s="58">
        <f t="shared" si="1003"/>
        <v>0</v>
      </c>
      <c r="AL1233" s="58">
        <f t="shared" si="1004"/>
        <v>0</v>
      </c>
      <c r="AM1233" s="58">
        <f t="shared" si="1005"/>
        <v>0</v>
      </c>
      <c r="AN1233" s="58">
        <f t="shared" si="1006"/>
        <v>0</v>
      </c>
      <c r="AO1233" s="56">
        <v>13.7</v>
      </c>
      <c r="AP1233" s="56">
        <v>0.93333333333333335</v>
      </c>
      <c r="AQ1233" s="56">
        <v>0</v>
      </c>
      <c r="AR1233" s="57">
        <f>SUM(AO1233:AQ1233)</f>
        <v>14.633333333333333</v>
      </c>
      <c r="AS1233">
        <v>0</v>
      </c>
      <c r="AT1233">
        <v>3</v>
      </c>
      <c r="AU1233">
        <v>0</v>
      </c>
      <c r="AV1233">
        <v>0</v>
      </c>
      <c r="AW1233">
        <v>1</v>
      </c>
      <c r="AX1233" s="9">
        <f t="shared" si="1007"/>
        <v>0</v>
      </c>
      <c r="AY1233" s="9">
        <f t="shared" si="1008"/>
        <v>12.300683371298406</v>
      </c>
      <c r="AZ1233" s="9">
        <f t="shared" si="1009"/>
        <v>0</v>
      </c>
      <c r="BA1233" s="9">
        <f t="shared" si="1010"/>
        <v>0</v>
      </c>
      <c r="BB1233" s="9">
        <f t="shared" si="1011"/>
        <v>4.1002277904328022</v>
      </c>
      <c r="BC1233" s="33">
        <f t="shared" si="1012"/>
        <v>13.7</v>
      </c>
      <c r="BD1233" s="33">
        <f t="shared" si="1013"/>
        <v>0</v>
      </c>
      <c r="BE1233" s="33">
        <f t="shared" si="1014"/>
        <v>0.93333333333333335</v>
      </c>
      <c r="BF1233" s="42">
        <f>BI1233-BG1233-BH1233</f>
        <v>0</v>
      </c>
      <c r="BG1233" s="43">
        <v>0</v>
      </c>
      <c r="BH1233" s="43">
        <v>0</v>
      </c>
      <c r="BI1233" s="43">
        <v>0</v>
      </c>
      <c r="BJ1233" s="42">
        <f>BM1233-BK1233-BL1233</f>
        <v>0</v>
      </c>
      <c r="BK1233" s="43">
        <v>0</v>
      </c>
      <c r="BL1233" s="43">
        <v>0</v>
      </c>
      <c r="BM1233" s="43">
        <v>0</v>
      </c>
      <c r="BN1233" s="34">
        <f t="shared" si="989"/>
        <v>-3.9896664227622336E-2</v>
      </c>
      <c r="BO1233" s="34">
        <f t="shared" si="990"/>
        <v>-5.4528470470554451</v>
      </c>
      <c r="BP1233" s="33">
        <v>-0.34393361162371122</v>
      </c>
      <c r="BQ1233" s="33">
        <v>-4.9443927188948293E-2</v>
      </c>
      <c r="BR1233" s="33">
        <v>-0.1105652710538365</v>
      </c>
      <c r="BS1233" s="33">
        <v>0</v>
      </c>
      <c r="BT1233" s="33">
        <v>0</v>
      </c>
      <c r="BU1233" s="9">
        <f t="shared" si="991"/>
        <v>-0.50394280986649598</v>
      </c>
      <c r="BV1233" s="34">
        <f t="shared" si="992"/>
        <v>-68.876010460113349</v>
      </c>
      <c r="BW1233" s="33">
        <v>0.29469808520565655</v>
      </c>
      <c r="BX1233" s="33">
        <v>3.808862607543016E-3</v>
      </c>
      <c r="BY1233" s="33">
        <v>0</v>
      </c>
      <c r="BZ1233" s="33">
        <v>0.16553919782567406</v>
      </c>
      <c r="CA1233" s="9">
        <f t="shared" si="993"/>
        <v>0.46404614563887364</v>
      </c>
      <c r="CB1233" s="34">
        <f t="shared" si="994"/>
        <v>63.4231634130579</v>
      </c>
      <c r="CE1233" s="68">
        <f t="shared" si="1015"/>
        <v>165000</v>
      </c>
      <c r="CF1233" s="62">
        <v>0.1</v>
      </c>
      <c r="CG1233" s="62">
        <v>0.1</v>
      </c>
      <c r="CH1233" s="62">
        <v>0</v>
      </c>
      <c r="CI1233" s="62">
        <v>0</v>
      </c>
      <c r="CJ1233" s="63">
        <f t="shared" si="984"/>
        <v>0</v>
      </c>
      <c r="CK1233" s="62">
        <v>0</v>
      </c>
      <c r="CL1233" s="63">
        <f t="shared" si="985"/>
        <v>0</v>
      </c>
      <c r="CM1233" s="62">
        <v>0</v>
      </c>
      <c r="CN1233" t="s">
        <v>1966</v>
      </c>
      <c r="CO1233" t="s">
        <v>1580</v>
      </c>
      <c r="CQ1233" t="s">
        <v>2396</v>
      </c>
      <c r="CR1233">
        <v>72</v>
      </c>
      <c r="CS1233">
        <v>197</v>
      </c>
      <c r="CT1233">
        <v>53</v>
      </c>
      <c r="CU1233" t="s">
        <v>3402</v>
      </c>
      <c r="CV1233" t="s">
        <v>3090</v>
      </c>
      <c r="CZ1233" s="72">
        <v>850000</v>
      </c>
      <c r="DA1233">
        <v>0</v>
      </c>
    </row>
    <row r="1234" spans="1:105" ht="12.75" customHeight="1" x14ac:dyDescent="0.2">
      <c r="A1234" s="38" t="s">
        <v>2452</v>
      </c>
      <c r="B1234" t="s">
        <v>972</v>
      </c>
      <c r="C1234" t="s">
        <v>972</v>
      </c>
      <c r="D1234" s="82" t="s">
        <v>969</v>
      </c>
      <c r="E1234" t="str">
        <f t="shared" si="986"/>
        <v xml:space="preserve">Ruutu, Jarkko </v>
      </c>
      <c r="F1234" t="s">
        <v>498</v>
      </c>
      <c r="G1234" t="s">
        <v>1540</v>
      </c>
      <c r="H1234">
        <v>81</v>
      </c>
      <c r="I1234">
        <v>7</v>
      </c>
      <c r="J1234">
        <v>9</v>
      </c>
      <c r="K1234">
        <f>I1234+J1234</f>
        <v>16</v>
      </c>
      <c r="L1234">
        <v>0</v>
      </c>
      <c r="M1234">
        <v>125</v>
      </c>
      <c r="N1234">
        <v>63</v>
      </c>
      <c r="O1234" s="4">
        <f t="shared" si="987"/>
        <v>0.1111111111111111</v>
      </c>
      <c r="P1234">
        <v>1070</v>
      </c>
      <c r="Q1234">
        <v>2</v>
      </c>
      <c r="R1234">
        <v>0</v>
      </c>
      <c r="S1234">
        <v>3</v>
      </c>
      <c r="T1234">
        <v>0</v>
      </c>
      <c r="U1234" s="4">
        <f t="shared" si="988"/>
        <v>1</v>
      </c>
      <c r="V1234" s="40">
        <v>0</v>
      </c>
      <c r="W1234">
        <v>0</v>
      </c>
      <c r="X1234">
        <v>0</v>
      </c>
      <c r="Y1234">
        <v>0</v>
      </c>
      <c r="Z1234">
        <v>0</v>
      </c>
      <c r="AA1234">
        <f>I1234-W1234-Y1234</f>
        <v>7</v>
      </c>
      <c r="AB1234">
        <f>J1234-X1234-Z1234</f>
        <v>9</v>
      </c>
      <c r="AC1234" s="9">
        <f t="shared" si="995"/>
        <v>0</v>
      </c>
      <c r="AD1234" s="9">
        <f t="shared" si="996"/>
        <v>0</v>
      </c>
      <c r="AE1234" s="9">
        <f t="shared" si="997"/>
        <v>0</v>
      </c>
      <c r="AF1234" s="9">
        <f t="shared" si="998"/>
        <v>0</v>
      </c>
      <c r="AG1234" s="9">
        <f t="shared" si="999"/>
        <v>12.118880446282581</v>
      </c>
      <c r="AH1234" s="9">
        <f t="shared" si="1000"/>
        <v>15.581417716649034</v>
      </c>
      <c r="AI1234" s="6">
        <f t="shared" si="1001"/>
        <v>1.6447052034240646</v>
      </c>
      <c r="AJ1234" s="6">
        <f t="shared" si="1002"/>
        <v>0</v>
      </c>
      <c r="AK1234" s="6">
        <f t="shared" si="1003"/>
        <v>0</v>
      </c>
      <c r="AL1234" s="6">
        <f t="shared" si="1004"/>
        <v>1.7312686351832258</v>
      </c>
      <c r="AM1234" s="6">
        <f t="shared" si="1005"/>
        <v>0</v>
      </c>
      <c r="AN1234" s="6">
        <f t="shared" si="1006"/>
        <v>4.6257629296498548</v>
      </c>
      <c r="AO1234" s="32">
        <v>693.13333333333333</v>
      </c>
      <c r="AP1234" s="32">
        <v>10.9</v>
      </c>
      <c r="AQ1234" s="32">
        <v>51.883333333333333</v>
      </c>
      <c r="AR1234" s="32">
        <v>755.91666666666663</v>
      </c>
      <c r="AS1234" s="40">
        <v>26</v>
      </c>
      <c r="AT1234" s="40">
        <v>99</v>
      </c>
      <c r="AU1234" s="40">
        <v>26</v>
      </c>
      <c r="AV1234" s="40">
        <v>11</v>
      </c>
      <c r="AW1234" s="40">
        <v>16</v>
      </c>
      <c r="AX1234" s="9">
        <f t="shared" si="1007"/>
        <v>2.0637195458053137</v>
      </c>
      <c r="AY1234" s="9">
        <f t="shared" si="1008"/>
        <v>7.8580090397971567</v>
      </c>
      <c r="AZ1234" s="9">
        <f t="shared" si="1009"/>
        <v>2.0637195458053137</v>
      </c>
      <c r="BA1234" s="9">
        <f t="shared" si="1010"/>
        <v>0.87311211553301726</v>
      </c>
      <c r="BB1234" s="9">
        <f t="shared" si="1011"/>
        <v>1.2699812589571162</v>
      </c>
      <c r="BC1234" s="9">
        <f t="shared" si="1012"/>
        <v>8.5572016460905349</v>
      </c>
      <c r="BD1234" s="9">
        <f t="shared" si="1013"/>
        <v>0.64053497942386828</v>
      </c>
      <c r="BE1234" s="9">
        <f t="shared" si="1014"/>
        <v>0.13456790123456791</v>
      </c>
      <c r="BF1234" s="3">
        <v>19</v>
      </c>
      <c r="BG1234" s="3">
        <v>0</v>
      </c>
      <c r="BH1234" s="3">
        <v>0</v>
      </c>
      <c r="BI1234" s="3">
        <v>19</v>
      </c>
      <c r="BJ1234" s="3">
        <v>20</v>
      </c>
      <c r="BK1234" s="3">
        <v>0</v>
      </c>
      <c r="BL1234" s="3">
        <v>4</v>
      </c>
      <c r="BM1234" s="3">
        <v>24</v>
      </c>
      <c r="BN1234" s="34">
        <f t="shared" si="989"/>
        <v>5.4148348568371674</v>
      </c>
      <c r="BO1234" s="34">
        <f t="shared" si="990"/>
        <v>14.326539142772795</v>
      </c>
      <c r="BP1234" s="34">
        <v>5.8743243443978201</v>
      </c>
      <c r="BQ1234" s="34">
        <v>-0.58066177594184587</v>
      </c>
      <c r="BR1234" s="34">
        <v>0.75408593247608224</v>
      </c>
      <c r="BS1234" s="34">
        <v>-0.62851350125980943</v>
      </c>
      <c r="BT1234" s="34">
        <v>3.7789915784673189</v>
      </c>
      <c r="BU1234" s="34">
        <f t="shared" si="991"/>
        <v>9.1982265781395647</v>
      </c>
      <c r="BV1234" s="34">
        <f t="shared" si="992"/>
        <v>24.336615353913523</v>
      </c>
      <c r="BW1234" s="34">
        <v>8.1460207771250257</v>
      </c>
      <c r="BX1234" s="34">
        <v>2.6373214305187964E-2</v>
      </c>
      <c r="BY1234" s="34">
        <v>2.7721211264467289</v>
      </c>
      <c r="BZ1234" s="34">
        <v>-14.72790683917934</v>
      </c>
      <c r="CA1234" s="34">
        <f t="shared" si="993"/>
        <v>-3.7833917213023973</v>
      </c>
      <c r="CB1234" s="34">
        <f t="shared" si="994"/>
        <v>-10.010076211140728</v>
      </c>
      <c r="CC1234" s="15">
        <v>43</v>
      </c>
      <c r="CD1234" s="7">
        <v>165000</v>
      </c>
      <c r="CE1234" s="68">
        <f t="shared" si="1015"/>
        <v>165000</v>
      </c>
      <c r="CF1234" s="9">
        <v>13.3</v>
      </c>
      <c r="CG1234" s="9">
        <v>14.1</v>
      </c>
      <c r="CH1234" s="9">
        <v>-1.4</v>
      </c>
      <c r="CI1234" s="9">
        <v>-0.2</v>
      </c>
      <c r="CJ1234" s="9">
        <f t="shared" si="984"/>
        <v>-0.48857945523390739</v>
      </c>
      <c r="CK1234" s="9">
        <v>0.6</v>
      </c>
      <c r="CL1234" s="9">
        <f t="shared" si="985"/>
        <v>1.465738365701722</v>
      </c>
      <c r="CM1234" s="9">
        <v>0.4</v>
      </c>
      <c r="CN1234" t="s">
        <v>3618</v>
      </c>
      <c r="CO1234" t="s">
        <v>2392</v>
      </c>
      <c r="CQ1234" t="s">
        <v>2393</v>
      </c>
      <c r="CR1234">
        <v>72</v>
      </c>
      <c r="CS1234">
        <v>200</v>
      </c>
      <c r="CT1234">
        <v>37</v>
      </c>
      <c r="CU1234" t="s">
        <v>3402</v>
      </c>
      <c r="CV1234" t="s">
        <v>2382</v>
      </c>
      <c r="CW1234">
        <v>2</v>
      </c>
      <c r="CX1234">
        <v>1</v>
      </c>
      <c r="CY1234">
        <v>1</v>
      </c>
      <c r="CZ1234" s="71"/>
      <c r="DA1234">
        <v>0</v>
      </c>
    </row>
    <row r="1235" spans="1:105" ht="12.75" customHeight="1" x14ac:dyDescent="0.2">
      <c r="A1235" s="44" t="s">
        <v>2372</v>
      </c>
      <c r="B1235" s="43" t="s">
        <v>972</v>
      </c>
      <c r="C1235" s="43" t="s">
        <v>972</v>
      </c>
      <c r="D1235" s="82" t="s">
        <v>969</v>
      </c>
      <c r="E1235" s="42" t="str">
        <f t="shared" si="986"/>
        <v xml:space="preserve">Ruutu, Jarkko </v>
      </c>
      <c r="F1235" s="42" t="s">
        <v>498</v>
      </c>
      <c r="G1235" s="45" t="s">
        <v>1540</v>
      </c>
      <c r="H1235" s="43">
        <v>71</v>
      </c>
      <c r="I1235" s="64">
        <v>6</v>
      </c>
      <c r="J1235" s="64">
        <v>10</v>
      </c>
      <c r="K1235" s="64">
        <v>16</v>
      </c>
      <c r="L1235" s="43">
        <v>3</v>
      </c>
      <c r="M1235">
        <v>138</v>
      </c>
      <c r="N1235">
        <v>55</v>
      </c>
      <c r="O1235" s="4">
        <f t="shared" si="987"/>
        <v>0.10909090909090909</v>
      </c>
      <c r="Q1235">
        <v>1</v>
      </c>
      <c r="R1235">
        <v>0</v>
      </c>
      <c r="S1235">
        <v>4</v>
      </c>
      <c r="T1235">
        <v>6</v>
      </c>
      <c r="U1235" s="4">
        <f t="shared" si="988"/>
        <v>0.4</v>
      </c>
      <c r="V1235">
        <v>0.2</v>
      </c>
      <c r="W1235">
        <v>0</v>
      </c>
      <c r="X1235">
        <v>0</v>
      </c>
      <c r="Y1235">
        <v>1</v>
      </c>
      <c r="Z1235">
        <v>0</v>
      </c>
      <c r="AA1235">
        <v>5</v>
      </c>
      <c r="AB1235">
        <v>10</v>
      </c>
      <c r="AC1235" s="9">
        <f t="shared" si="995"/>
        <v>0</v>
      </c>
      <c r="AD1235" s="9">
        <f t="shared" si="996"/>
        <v>0</v>
      </c>
      <c r="AE1235" s="9">
        <f t="shared" si="997"/>
        <v>4.8309178743961345</v>
      </c>
      <c r="AF1235" s="9">
        <f t="shared" si="998"/>
        <v>0</v>
      </c>
      <c r="AG1235" s="9">
        <f t="shared" si="999"/>
        <v>9.2347946540799821</v>
      </c>
      <c r="AH1235" s="9">
        <f t="shared" si="1000"/>
        <v>18.469589308159964</v>
      </c>
      <c r="AI1235" s="58">
        <f t="shared" si="1001"/>
        <v>1.7546109842751969</v>
      </c>
      <c r="AJ1235" s="58">
        <f t="shared" si="1002"/>
        <v>0</v>
      </c>
      <c r="AK1235" s="58">
        <f t="shared" si="1003"/>
        <v>0.96618357487922701</v>
      </c>
      <c r="AL1235" s="58">
        <f t="shared" si="1004"/>
        <v>1.5699150911935971</v>
      </c>
      <c r="AM1235" s="58">
        <f t="shared" si="1005"/>
        <v>0</v>
      </c>
      <c r="AN1235" s="58">
        <f t="shared" si="1006"/>
        <v>9.6618357487922708</v>
      </c>
      <c r="AO1235" s="56">
        <v>649.7166666666667</v>
      </c>
      <c r="AP1235" s="56">
        <v>12.883333333333333</v>
      </c>
      <c r="AQ1235" s="56">
        <v>62.1</v>
      </c>
      <c r="AR1235" s="57">
        <f>SUM(AO1235:AQ1235)</f>
        <v>724.7</v>
      </c>
      <c r="AS1235">
        <v>19</v>
      </c>
      <c r="AT1235">
        <v>134</v>
      </c>
      <c r="AU1235">
        <v>28</v>
      </c>
      <c r="AV1235">
        <v>12</v>
      </c>
      <c r="AW1235">
        <v>21</v>
      </c>
      <c r="AX1235" s="9">
        <f t="shared" si="1007"/>
        <v>1.5730647164343865</v>
      </c>
      <c r="AY1235" s="9">
        <f t="shared" si="1008"/>
        <v>11.094245894853042</v>
      </c>
      <c r="AZ1235" s="9">
        <f t="shared" si="1009"/>
        <v>2.3182006347454118</v>
      </c>
      <c r="BA1235" s="9">
        <f t="shared" si="1010"/>
        <v>0.99351455774803354</v>
      </c>
      <c r="BB1235" s="9">
        <f t="shared" si="1011"/>
        <v>1.7386504760590589</v>
      </c>
      <c r="BC1235" s="33">
        <f t="shared" si="1012"/>
        <v>9.1509389671361507</v>
      </c>
      <c r="BD1235" s="33">
        <f t="shared" si="1013"/>
        <v>0.87464788732394372</v>
      </c>
      <c r="BE1235" s="33">
        <f t="shared" si="1014"/>
        <v>0.18145539906103286</v>
      </c>
      <c r="BF1235" s="42">
        <f>BI1235-BG1235-BH1235</f>
        <v>19</v>
      </c>
      <c r="BG1235" s="43">
        <v>0</v>
      </c>
      <c r="BH1235" s="43">
        <v>1</v>
      </c>
      <c r="BI1235" s="43">
        <v>20</v>
      </c>
      <c r="BJ1235" s="42">
        <f>BM1235-BK1235-BL1235</f>
        <v>17</v>
      </c>
      <c r="BK1235" s="43">
        <v>0</v>
      </c>
      <c r="BL1235" s="43">
        <v>10</v>
      </c>
      <c r="BM1235" s="43">
        <v>27</v>
      </c>
      <c r="BN1235" s="34">
        <f t="shared" si="989"/>
        <v>9.0759495479232406</v>
      </c>
      <c r="BO1235" s="34">
        <f t="shared" si="990"/>
        <v>25.047466670134511</v>
      </c>
      <c r="BP1235" s="33">
        <v>4.5700036174339722</v>
      </c>
      <c r="BQ1235" s="33">
        <v>-0.67769862886166754</v>
      </c>
      <c r="BR1235" s="33">
        <v>5.3060033366299972</v>
      </c>
      <c r="BS1235" s="33">
        <v>2.1952180794410046</v>
      </c>
      <c r="BT1235" s="33">
        <v>6.8272648171529822</v>
      </c>
      <c r="BU1235" s="9">
        <f t="shared" si="991"/>
        <v>18.22079122179629</v>
      </c>
      <c r="BV1235" s="34">
        <f t="shared" si="992"/>
        <v>50.285059257061647</v>
      </c>
      <c r="BW1235" s="33">
        <v>7.0428494233674961</v>
      </c>
      <c r="BX1235" s="33">
        <v>3.3643012449257832E-2</v>
      </c>
      <c r="BY1235" s="33">
        <v>0.20669950794931949</v>
      </c>
      <c r="BZ1235" s="33">
        <v>-16.428033617639123</v>
      </c>
      <c r="CA1235" s="9">
        <f t="shared" si="993"/>
        <v>-9.1448416738730494</v>
      </c>
      <c r="CB1235" s="34">
        <f t="shared" si="994"/>
        <v>-25.237592586927139</v>
      </c>
      <c r="CC1235" s="47">
        <v>45.057720000000003</v>
      </c>
      <c r="CD1235">
        <v>816572</v>
      </c>
      <c r="CE1235" s="68">
        <f t="shared" si="1015"/>
        <v>943083.15492957737</v>
      </c>
      <c r="CF1235" s="62">
        <v>12.9</v>
      </c>
      <c r="CG1235" s="62">
        <v>15.3</v>
      </c>
      <c r="CH1235" s="62">
        <v>-0.5</v>
      </c>
      <c r="CI1235" s="62">
        <v>0</v>
      </c>
      <c r="CJ1235" s="63">
        <f t="shared" si="984"/>
        <v>0</v>
      </c>
      <c r="CK1235" s="62">
        <v>0.8</v>
      </c>
      <c r="CL1235" s="63">
        <f t="shared" si="985"/>
        <v>2.0007919801588128</v>
      </c>
      <c r="CM1235" s="62">
        <v>1.6</v>
      </c>
      <c r="CN1235" t="s">
        <v>1988</v>
      </c>
      <c r="CO1235" t="s">
        <v>2392</v>
      </c>
      <c r="CQ1235" t="s">
        <v>2393</v>
      </c>
      <c r="CR1235">
        <v>73</v>
      </c>
      <c r="CS1235">
        <v>200</v>
      </c>
      <c r="CT1235">
        <v>37</v>
      </c>
      <c r="CU1235" t="s">
        <v>3402</v>
      </c>
      <c r="CZ1235" s="72">
        <v>1150000</v>
      </c>
      <c r="DA1235">
        <v>0</v>
      </c>
    </row>
    <row r="1236" spans="1:105" ht="12.75" customHeight="1" x14ac:dyDescent="0.2">
      <c r="A1236" s="38" t="s">
        <v>2452</v>
      </c>
      <c r="B1236" t="s">
        <v>960</v>
      </c>
      <c r="C1236" t="s">
        <v>970</v>
      </c>
      <c r="D1236" s="82" t="s">
        <v>969</v>
      </c>
      <c r="E1236" t="str">
        <f t="shared" si="986"/>
        <v xml:space="preserve">Smith, Jason </v>
      </c>
      <c r="F1236" t="s">
        <v>880</v>
      </c>
      <c r="G1236" t="s">
        <v>1524</v>
      </c>
      <c r="H1236">
        <v>82</v>
      </c>
      <c r="I1236">
        <v>2</v>
      </c>
      <c r="J1236">
        <v>9</v>
      </c>
      <c r="K1236">
        <f>I1236+J1236</f>
        <v>11</v>
      </c>
      <c r="L1236">
        <v>-13</v>
      </c>
      <c r="M1236">
        <v>103</v>
      </c>
      <c r="N1236">
        <v>61</v>
      </c>
      <c r="O1236" s="4">
        <f t="shared" si="987"/>
        <v>3.2786885245901641E-2</v>
      </c>
      <c r="P1236">
        <v>2185</v>
      </c>
      <c r="Q1236">
        <v>1</v>
      </c>
      <c r="R1236">
        <v>0</v>
      </c>
      <c r="S1236">
        <v>0</v>
      </c>
      <c r="T1236">
        <v>1</v>
      </c>
      <c r="U1236" s="4">
        <f t="shared" si="988"/>
        <v>0</v>
      </c>
      <c r="V1236" s="40">
        <v>0</v>
      </c>
      <c r="W1236">
        <v>0</v>
      </c>
      <c r="X1236">
        <v>0</v>
      </c>
      <c r="Y1236">
        <v>0</v>
      </c>
      <c r="Z1236">
        <v>0</v>
      </c>
      <c r="AA1236">
        <f>I1236-W1236-Y1236</f>
        <v>2</v>
      </c>
      <c r="AB1236">
        <f>J1236-X1236-Z1236</f>
        <v>9</v>
      </c>
      <c r="AC1236" s="9">
        <f t="shared" si="995"/>
        <v>0</v>
      </c>
      <c r="AD1236" s="9">
        <f t="shared" si="996"/>
        <v>0</v>
      </c>
      <c r="AE1236" s="9">
        <f t="shared" si="997"/>
        <v>0</v>
      </c>
      <c r="AF1236" s="9">
        <f t="shared" si="998"/>
        <v>0</v>
      </c>
      <c r="AG1236" s="9">
        <f t="shared" si="999"/>
        <v>1.7271157167530224</v>
      </c>
      <c r="AH1236" s="9">
        <f t="shared" si="1000"/>
        <v>7.772020725388602</v>
      </c>
      <c r="AI1236" s="6">
        <f t="shared" si="1001"/>
        <v>2.1157167530224528</v>
      </c>
      <c r="AJ1236" s="6">
        <f t="shared" si="1002"/>
        <v>0</v>
      </c>
      <c r="AK1236" s="6">
        <f t="shared" si="1003"/>
        <v>0.72354537232438954</v>
      </c>
      <c r="AL1236" s="6">
        <f t="shared" si="1004"/>
        <v>2.7633851468048358</v>
      </c>
      <c r="AM1236" s="6">
        <f t="shared" si="1005"/>
        <v>0</v>
      </c>
      <c r="AN1236" s="6">
        <f t="shared" si="1006"/>
        <v>6.8736810370817008</v>
      </c>
      <c r="AO1236" s="32">
        <v>1389.6</v>
      </c>
      <c r="AP1236" s="32">
        <v>11.733333333333333</v>
      </c>
      <c r="AQ1236" s="32">
        <v>331.7</v>
      </c>
      <c r="AR1236" s="32">
        <v>1733.0333333333333</v>
      </c>
      <c r="AS1236" s="40">
        <v>228</v>
      </c>
      <c r="AT1236" s="40">
        <v>151</v>
      </c>
      <c r="AU1236" s="40">
        <v>46</v>
      </c>
      <c r="AV1236" s="40">
        <v>109</v>
      </c>
      <c r="AW1236" s="40">
        <v>37</v>
      </c>
      <c r="AX1236" s="9">
        <f t="shared" si="1007"/>
        <v>7.8936739050989599</v>
      </c>
      <c r="AY1236" s="9">
        <f t="shared" si="1008"/>
        <v>5.2278278932892235</v>
      </c>
      <c r="AZ1236" s="9">
        <f t="shared" si="1009"/>
        <v>1.5925833317304918</v>
      </c>
      <c r="BA1236" s="9">
        <f t="shared" si="1010"/>
        <v>3.7737300686657309</v>
      </c>
      <c r="BB1236" s="9">
        <f t="shared" si="1011"/>
        <v>1.2809909407397435</v>
      </c>
      <c r="BC1236" s="9">
        <f t="shared" si="1012"/>
        <v>16.946341463414633</v>
      </c>
      <c r="BD1236" s="9">
        <f t="shared" si="1013"/>
        <v>4.045121951219512</v>
      </c>
      <c r="BE1236" s="9">
        <f t="shared" si="1014"/>
        <v>0.14308943089430892</v>
      </c>
      <c r="BF1236" s="3">
        <v>49</v>
      </c>
      <c r="BG1236" s="3">
        <v>0</v>
      </c>
      <c r="BH1236" s="3">
        <v>4</v>
      </c>
      <c r="BI1236" s="3">
        <v>53</v>
      </c>
      <c r="BJ1236" s="3">
        <v>64</v>
      </c>
      <c r="BK1236" s="3">
        <v>0</v>
      </c>
      <c r="BL1236" s="3">
        <v>38</v>
      </c>
      <c r="BM1236" s="3">
        <v>102</v>
      </c>
      <c r="BN1236" s="34">
        <f t="shared" si="989"/>
        <v>36.640605940887021</v>
      </c>
      <c r="BO1236" s="34">
        <f t="shared" si="990"/>
        <v>42.284940786928921</v>
      </c>
      <c r="BP1236" s="34">
        <v>1.0904134084704664</v>
      </c>
      <c r="BQ1236" s="34">
        <v>-0.41006575469483447</v>
      </c>
      <c r="BR1236" s="34">
        <v>-0.68330108276702273</v>
      </c>
      <c r="BS1236" s="34">
        <v>-0.84190546465291205</v>
      </c>
      <c r="BT1236" s="34">
        <v>0</v>
      </c>
      <c r="BU1236" s="34">
        <f t="shared" si="991"/>
        <v>-0.84485889364430289</v>
      </c>
      <c r="BV1236" s="34">
        <f t="shared" si="992"/>
        <v>-0.97500593600158048</v>
      </c>
      <c r="BW1236" s="34">
        <v>23.458760321172765</v>
      </c>
      <c r="BX1236" s="34">
        <v>0.50163205286419488</v>
      </c>
      <c r="BY1236" s="34">
        <v>13.893722147561753</v>
      </c>
      <c r="BZ1236" s="34">
        <v>-0.36864968706739792</v>
      </c>
      <c r="CA1236" s="34">
        <f t="shared" si="993"/>
        <v>37.485464834531321</v>
      </c>
      <c r="CB1236" s="34">
        <f t="shared" si="994"/>
        <v>43.259946722930493</v>
      </c>
      <c r="CC1236" s="15">
        <v>50</v>
      </c>
      <c r="CD1236" s="7">
        <v>1131853</v>
      </c>
      <c r="CE1236" s="68">
        <f t="shared" si="1015"/>
        <v>1131853</v>
      </c>
      <c r="CF1236" s="9">
        <v>26.6</v>
      </c>
      <c r="CG1236" s="9">
        <v>44.1</v>
      </c>
      <c r="CH1236" s="9">
        <v>-1.9</v>
      </c>
      <c r="CI1236" s="9">
        <v>-2.1</v>
      </c>
      <c r="CJ1236" s="9">
        <f t="shared" si="984"/>
        <v>-2.0226667094744277</v>
      </c>
      <c r="CK1236" s="9">
        <v>4.5999999999999996</v>
      </c>
      <c r="CL1236" s="9">
        <f t="shared" si="985"/>
        <v>4.4306032683725558</v>
      </c>
      <c r="CM1236" s="9">
        <v>2.4</v>
      </c>
      <c r="CN1236" t="s">
        <v>1238</v>
      </c>
      <c r="CO1236" t="s">
        <v>1563</v>
      </c>
      <c r="CP1236" t="s">
        <v>2417</v>
      </c>
      <c r="CQ1236" t="s">
        <v>2400</v>
      </c>
      <c r="CR1236">
        <v>75</v>
      </c>
      <c r="CS1236">
        <v>215</v>
      </c>
      <c r="CT1236">
        <v>21</v>
      </c>
      <c r="CU1236" t="s">
        <v>3401</v>
      </c>
      <c r="CV1236" t="s">
        <v>2382</v>
      </c>
      <c r="CW1236">
        <v>0</v>
      </c>
      <c r="CX1236">
        <v>0</v>
      </c>
      <c r="CY1236">
        <v>0</v>
      </c>
      <c r="CZ1236" s="70"/>
      <c r="DA1236">
        <v>0</v>
      </c>
    </row>
    <row r="1237" spans="1:105" ht="12.75" customHeight="1" x14ac:dyDescent="0.2">
      <c r="A1237" s="44" t="s">
        <v>2372</v>
      </c>
      <c r="B1237" s="46" t="s">
        <v>960</v>
      </c>
      <c r="C1237" s="46" t="s">
        <v>970</v>
      </c>
      <c r="D1237" s="82" t="s">
        <v>969</v>
      </c>
      <c r="E1237" s="42" t="str">
        <f t="shared" si="986"/>
        <v xml:space="preserve">Smith, Jason </v>
      </c>
      <c r="F1237" s="42" t="s">
        <v>880</v>
      </c>
      <c r="G1237" s="45" t="s">
        <v>2374</v>
      </c>
      <c r="H1237" s="43">
        <v>77</v>
      </c>
      <c r="I1237" s="64">
        <v>1</v>
      </c>
      <c r="J1237" s="64">
        <v>9</v>
      </c>
      <c r="K1237" s="64">
        <v>10</v>
      </c>
      <c r="L1237" s="43">
        <v>-4</v>
      </c>
      <c r="M1237">
        <v>86</v>
      </c>
      <c r="N1237">
        <v>58</v>
      </c>
      <c r="O1237" s="4">
        <f t="shared" si="987"/>
        <v>1.7241379310344827E-2</v>
      </c>
      <c r="Q1237">
        <v>0</v>
      </c>
      <c r="R1237">
        <v>0</v>
      </c>
      <c r="S1237">
        <v>1</v>
      </c>
      <c r="T1237">
        <v>0</v>
      </c>
      <c r="U1237" s="4">
        <f t="shared" si="988"/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9</v>
      </c>
      <c r="AC1237" s="9">
        <f t="shared" si="995"/>
        <v>0</v>
      </c>
      <c r="AD1237" s="9">
        <f t="shared" si="996"/>
        <v>0</v>
      </c>
      <c r="AE1237" s="9">
        <f t="shared" si="997"/>
        <v>0</v>
      </c>
      <c r="AF1237" s="9">
        <f t="shared" si="998"/>
        <v>0</v>
      </c>
      <c r="AG1237" s="9">
        <f t="shared" si="999"/>
        <v>1.0475317533062722</v>
      </c>
      <c r="AH1237" s="9">
        <f t="shared" si="1000"/>
        <v>9.4277857797564497</v>
      </c>
      <c r="AI1237" s="58">
        <f t="shared" si="1001"/>
        <v>2.0950635066125445</v>
      </c>
      <c r="AJ1237" s="58">
        <f t="shared" si="1002"/>
        <v>0</v>
      </c>
      <c r="AK1237" s="58">
        <f t="shared" si="1003"/>
        <v>0.53503752693765338</v>
      </c>
      <c r="AL1237" s="58">
        <f t="shared" si="1004"/>
        <v>2.4093230326044259</v>
      </c>
      <c r="AM1237" s="58">
        <f t="shared" si="1005"/>
        <v>0</v>
      </c>
      <c r="AN1237" s="58">
        <f t="shared" si="1006"/>
        <v>5.6178940328453599</v>
      </c>
      <c r="AO1237" s="56">
        <v>1145.55</v>
      </c>
      <c r="AP1237" s="56">
        <v>11.083333333333334</v>
      </c>
      <c r="AQ1237" s="56">
        <v>224.2833333333333</v>
      </c>
      <c r="AR1237" s="57">
        <f>SUM(AO1237:AQ1237)</f>
        <v>1380.9166666666665</v>
      </c>
      <c r="AS1237">
        <v>204</v>
      </c>
      <c r="AT1237">
        <v>142</v>
      </c>
      <c r="AU1237">
        <v>29</v>
      </c>
      <c r="AV1237">
        <v>33</v>
      </c>
      <c r="AW1237">
        <v>11</v>
      </c>
      <c r="AX1237" s="9">
        <f t="shared" si="1007"/>
        <v>8.8636775089010928</v>
      </c>
      <c r="AY1237" s="9">
        <f t="shared" si="1008"/>
        <v>6.169814736588016</v>
      </c>
      <c r="AZ1237" s="9">
        <f t="shared" si="1009"/>
        <v>1.2600325870496651</v>
      </c>
      <c r="BA1237" s="9">
        <f t="shared" si="1010"/>
        <v>1.4338301852634121</v>
      </c>
      <c r="BB1237" s="9">
        <f t="shared" si="1011"/>
        <v>0.47794339508780409</v>
      </c>
      <c r="BC1237" s="33">
        <f t="shared" si="1012"/>
        <v>14.877272727272727</v>
      </c>
      <c r="BD1237" s="33">
        <f t="shared" si="1013"/>
        <v>2.9127705627705622</v>
      </c>
      <c r="BE1237" s="33">
        <f t="shared" si="1014"/>
        <v>0.14393939393939395</v>
      </c>
      <c r="BF1237" s="42">
        <f>BI1237-BG1237-BH1237</f>
        <v>40</v>
      </c>
      <c r="BG1237" s="43">
        <v>0</v>
      </c>
      <c r="BH1237" s="43">
        <v>2</v>
      </c>
      <c r="BI1237" s="43">
        <v>42</v>
      </c>
      <c r="BJ1237" s="42">
        <f>BM1237-BK1237-BL1237</f>
        <v>46</v>
      </c>
      <c r="BK1237" s="43">
        <v>0</v>
      </c>
      <c r="BL1237" s="43">
        <v>21</v>
      </c>
      <c r="BM1237" s="43">
        <v>67</v>
      </c>
      <c r="BN1237" s="34">
        <f t="shared" si="989"/>
        <v>31.744727174290674</v>
      </c>
      <c r="BO1237" s="34">
        <f t="shared" si="990"/>
        <v>45.976311157019872</v>
      </c>
      <c r="BP1237" s="33">
        <v>2.1426932936049701</v>
      </c>
      <c r="BQ1237" s="33">
        <v>-0.44845413528922967</v>
      </c>
      <c r="BR1237" s="33">
        <v>-0.30227775895785719</v>
      </c>
      <c r="BS1237" s="33">
        <v>-0.52570063597500449</v>
      </c>
      <c r="BT1237" s="33">
        <v>0</v>
      </c>
      <c r="BU1237" s="9">
        <f t="shared" si="991"/>
        <v>0.86626076338287872</v>
      </c>
      <c r="BV1237" s="34">
        <f t="shared" si="992"/>
        <v>1.2546170008562603</v>
      </c>
      <c r="BW1237" s="33">
        <v>19.010523780500048</v>
      </c>
      <c r="BX1237" s="33">
        <v>0.26322721749747063</v>
      </c>
      <c r="BY1237" s="33">
        <v>10.960533768076779</v>
      </c>
      <c r="BZ1237" s="33">
        <v>0.64418164483349849</v>
      </c>
      <c r="CA1237" s="9">
        <f t="shared" si="993"/>
        <v>30.878466410907794</v>
      </c>
      <c r="CB1237" s="34">
        <f t="shared" si="994"/>
        <v>44.721694156163608</v>
      </c>
      <c r="CC1237" s="47">
        <v>42.850113</v>
      </c>
      <c r="CD1237">
        <v>741290</v>
      </c>
      <c r="CE1237" s="68">
        <f t="shared" si="1015"/>
        <v>789425.71428571432</v>
      </c>
      <c r="CF1237" s="62">
        <v>21.2</v>
      </c>
      <c r="CG1237" s="62">
        <v>30.8</v>
      </c>
      <c r="CH1237" s="62">
        <v>-7.1</v>
      </c>
      <c r="CI1237" s="62">
        <v>-1.1000000000000001</v>
      </c>
      <c r="CJ1237" s="63">
        <f t="shared" ref="CJ1237:CJ1268" si="1016">CI1237/(AO1237+2*(AP1237+AQ1237))*2000</f>
        <v>-1.3611474885797665</v>
      </c>
      <c r="CK1237" s="62">
        <v>-0.1</v>
      </c>
      <c r="CL1237" s="63">
        <f t="shared" ref="CL1237:CL1268" si="1017">CK1237/(AO1237+2*(AP1237+AQ1237))*2000</f>
        <v>-0.12374068077997875</v>
      </c>
      <c r="CM1237" s="62">
        <v>-1.2</v>
      </c>
      <c r="CN1237" t="s">
        <v>2004</v>
      </c>
      <c r="CO1237" t="s">
        <v>1563</v>
      </c>
      <c r="CP1237" t="s">
        <v>2417</v>
      </c>
      <c r="CQ1237" t="s">
        <v>2400</v>
      </c>
      <c r="CR1237">
        <v>75</v>
      </c>
      <c r="CS1237">
        <v>215</v>
      </c>
      <c r="CT1237">
        <v>21</v>
      </c>
      <c r="CU1237" t="s">
        <v>3401</v>
      </c>
      <c r="CZ1237" s="72">
        <v>1976000</v>
      </c>
      <c r="DA1237">
        <v>0</v>
      </c>
    </row>
    <row r="1238" spans="1:105" ht="12.75" customHeight="1" x14ac:dyDescent="0.2">
      <c r="A1238" s="38" t="s">
        <v>2452</v>
      </c>
      <c r="B1238" t="s">
        <v>969</v>
      </c>
      <c r="C1238" t="s">
        <v>969</v>
      </c>
      <c r="D1238" s="82" t="s">
        <v>969</v>
      </c>
      <c r="E1238" t="str">
        <f t="shared" si="986"/>
        <v xml:space="preserve">Spezza, Jason </v>
      </c>
      <c r="F1238" t="s">
        <v>888</v>
      </c>
      <c r="G1238" t="s">
        <v>1537</v>
      </c>
      <c r="H1238">
        <v>67</v>
      </c>
      <c r="I1238">
        <v>34</v>
      </c>
      <c r="J1238">
        <v>53</v>
      </c>
      <c r="K1238">
        <f>I1238+J1238</f>
        <v>87</v>
      </c>
      <c r="L1238">
        <v>19</v>
      </c>
      <c r="M1238">
        <v>45</v>
      </c>
      <c r="N1238">
        <v>162</v>
      </c>
      <c r="O1238" s="4">
        <f t="shared" si="987"/>
        <v>0.20987654320987653</v>
      </c>
      <c r="P1238">
        <v>1492</v>
      </c>
      <c r="Q1238">
        <v>5</v>
      </c>
      <c r="R1238">
        <v>0</v>
      </c>
      <c r="S1238">
        <v>668</v>
      </c>
      <c r="T1238">
        <v>593</v>
      </c>
      <c r="U1238" s="4">
        <f t="shared" si="988"/>
        <v>0.52973830293417923</v>
      </c>
      <c r="V1238" s="40">
        <v>30.6</v>
      </c>
      <c r="W1238">
        <v>13</v>
      </c>
      <c r="X1238">
        <v>20</v>
      </c>
      <c r="Y1238">
        <v>1</v>
      </c>
      <c r="Z1238">
        <v>1</v>
      </c>
      <c r="AA1238">
        <f>I1238-W1238-Y1238</f>
        <v>20</v>
      </c>
      <c r="AB1238">
        <f>J1238-X1238-Z1238</f>
        <v>32</v>
      </c>
      <c r="AC1238" s="9">
        <f t="shared" si="995"/>
        <v>11.889035667107001</v>
      </c>
      <c r="AD1238" s="9">
        <f t="shared" si="996"/>
        <v>18.290824103241537</v>
      </c>
      <c r="AE1238" s="9">
        <f t="shared" si="997"/>
        <v>26.431718061674012</v>
      </c>
      <c r="AF1238" s="9">
        <f t="shared" si="998"/>
        <v>26.431718061674012</v>
      </c>
      <c r="AG1238" s="9">
        <f t="shared" si="999"/>
        <v>25.180988353792888</v>
      </c>
      <c r="AH1238" s="9">
        <f t="shared" si="1000"/>
        <v>40.28958136606861</v>
      </c>
      <c r="AI1238" s="6">
        <f t="shared" si="1001"/>
        <v>3.9030531948378977</v>
      </c>
      <c r="AJ1238" s="6">
        <f t="shared" si="1002"/>
        <v>7.8650543643938615</v>
      </c>
      <c r="AK1238" s="6">
        <f t="shared" si="1003"/>
        <v>10.572687224669604</v>
      </c>
      <c r="AL1238" s="6">
        <f t="shared" si="1004"/>
        <v>2.5180988353792886</v>
      </c>
      <c r="AM1238" s="6">
        <f t="shared" si="1005"/>
        <v>0.91454120516207693</v>
      </c>
      <c r="AN1238" s="6">
        <f t="shared" si="1006"/>
        <v>10.572687224669604</v>
      </c>
      <c r="AO1238" s="32">
        <v>953.1</v>
      </c>
      <c r="AP1238" s="32">
        <v>328.03333333333336</v>
      </c>
      <c r="AQ1238" s="32">
        <v>11.35</v>
      </c>
      <c r="AR1238" s="32">
        <v>1292.4833333333333</v>
      </c>
      <c r="AS1238" s="40">
        <v>14</v>
      </c>
      <c r="AT1238" s="40">
        <v>18</v>
      </c>
      <c r="AU1238" s="40">
        <v>42</v>
      </c>
      <c r="AV1238" s="40">
        <v>63</v>
      </c>
      <c r="AW1238" s="40">
        <v>45</v>
      </c>
      <c r="AX1238" s="9">
        <f t="shared" si="1007"/>
        <v>0.64991166875137019</v>
      </c>
      <c r="AY1238" s="9">
        <f t="shared" si="1008"/>
        <v>0.83560071696604732</v>
      </c>
      <c r="AZ1238" s="9">
        <f t="shared" si="1009"/>
        <v>1.9497350062541101</v>
      </c>
      <c r="BA1238" s="9">
        <f t="shared" si="1010"/>
        <v>2.9246025093811654</v>
      </c>
      <c r="BB1238" s="9">
        <f t="shared" si="1011"/>
        <v>2.0890017924151181</v>
      </c>
      <c r="BC1238" s="9">
        <f t="shared" si="1012"/>
        <v>14.225373134328359</v>
      </c>
      <c r="BD1238" s="9">
        <f t="shared" si="1013"/>
        <v>0.16940298507462687</v>
      </c>
      <c r="BE1238" s="9">
        <f t="shared" si="1014"/>
        <v>4.8960199004975129</v>
      </c>
      <c r="BF1238" s="3">
        <v>62</v>
      </c>
      <c r="BG1238" s="3">
        <v>43</v>
      </c>
      <c r="BH1238" s="3">
        <v>2</v>
      </c>
      <c r="BI1238" s="3">
        <v>107</v>
      </c>
      <c r="BJ1238" s="3">
        <v>40</v>
      </c>
      <c r="BK1238" s="3">
        <v>5</v>
      </c>
      <c r="BL1238" s="3">
        <v>2</v>
      </c>
      <c r="BM1238" s="3">
        <v>47</v>
      </c>
      <c r="BN1238" s="34">
        <f t="shared" si="989"/>
        <v>76.32583968133973</v>
      </c>
      <c r="BO1238" s="34">
        <f t="shared" si="990"/>
        <v>118.10727103845011</v>
      </c>
      <c r="BP1238" s="34">
        <v>43.766706661705172</v>
      </c>
      <c r="BQ1238" s="34">
        <v>23.366350879223603</v>
      </c>
      <c r="BR1238" s="34">
        <v>9.5940459205218875E-2</v>
      </c>
      <c r="BS1238" s="34">
        <v>3.1891937478819488</v>
      </c>
      <c r="BT1238" s="34">
        <v>-1.1736618849769402</v>
      </c>
      <c r="BU1238" s="34">
        <f t="shared" si="991"/>
        <v>69.244529863039006</v>
      </c>
      <c r="BV1238" s="34">
        <f t="shared" si="992"/>
        <v>107.1495903695042</v>
      </c>
      <c r="BW1238" s="34">
        <v>5.6117417094085447</v>
      </c>
      <c r="BX1238" s="34">
        <v>-5.9292521229676589E-3</v>
      </c>
      <c r="BY1238" s="34">
        <v>-2.7729346539022551E-2</v>
      </c>
      <c r="BZ1238" s="34">
        <v>1.5032267075541694</v>
      </c>
      <c r="CA1238" s="34">
        <f t="shared" si="993"/>
        <v>7.0813098183007241</v>
      </c>
      <c r="CB1238" s="34">
        <f t="shared" si="994"/>
        <v>10.957680668945917</v>
      </c>
      <c r="CC1238" s="15">
        <v>76</v>
      </c>
      <c r="CD1238" s="7">
        <v>6237139</v>
      </c>
      <c r="CE1238" s="68">
        <f t="shared" si="1015"/>
        <v>7633513.4029850746</v>
      </c>
      <c r="CF1238" s="9">
        <v>33.799999999999997</v>
      </c>
      <c r="CG1238" s="9">
        <v>24.7</v>
      </c>
      <c r="CH1238" s="9">
        <v>9.6999999999999993</v>
      </c>
      <c r="CI1238" s="9">
        <v>15.3</v>
      </c>
      <c r="CJ1238" s="9">
        <f t="shared" si="1016"/>
        <v>18.751531987907509</v>
      </c>
      <c r="CK1238" s="9">
        <v>2.4</v>
      </c>
      <c r="CL1238" s="9">
        <f t="shared" si="1017"/>
        <v>2.9414167824168636</v>
      </c>
      <c r="CM1238" s="9">
        <v>17.7</v>
      </c>
      <c r="CN1238" t="s">
        <v>3080</v>
      </c>
      <c r="CO1238" t="s">
        <v>3081</v>
      </c>
      <c r="CP1238" t="s">
        <v>2427</v>
      </c>
      <c r="CQ1238" t="s">
        <v>2400</v>
      </c>
      <c r="CR1238">
        <v>75</v>
      </c>
      <c r="CS1238">
        <v>213</v>
      </c>
      <c r="CT1238">
        <v>19</v>
      </c>
      <c r="CU1238" t="s">
        <v>3401</v>
      </c>
      <c r="CV1238" t="s">
        <v>2382</v>
      </c>
      <c r="CW1238">
        <v>3</v>
      </c>
      <c r="CX1238">
        <v>0</v>
      </c>
      <c r="CY1238">
        <v>0</v>
      </c>
      <c r="CZ1238" s="70"/>
      <c r="DA1238">
        <v>0</v>
      </c>
    </row>
    <row r="1239" spans="1:105" ht="12.75" customHeight="1" x14ac:dyDescent="0.2">
      <c r="A1239" s="44" t="s">
        <v>2372</v>
      </c>
      <c r="B1239" s="43" t="s">
        <v>969</v>
      </c>
      <c r="C1239" s="43" t="s">
        <v>969</v>
      </c>
      <c r="D1239" s="82" t="s">
        <v>969</v>
      </c>
      <c r="E1239" s="42" t="str">
        <f t="shared" si="986"/>
        <v xml:space="preserve">Spezza, Jason </v>
      </c>
      <c r="F1239" s="42" t="s">
        <v>888</v>
      </c>
      <c r="G1239" s="45" t="s">
        <v>2373</v>
      </c>
      <c r="H1239" s="43">
        <v>76</v>
      </c>
      <c r="I1239" s="64">
        <v>34</v>
      </c>
      <c r="J1239" s="64">
        <v>58</v>
      </c>
      <c r="K1239" s="64">
        <v>92</v>
      </c>
      <c r="L1239" s="43">
        <v>26</v>
      </c>
      <c r="M1239">
        <v>66</v>
      </c>
      <c r="N1239">
        <v>210</v>
      </c>
      <c r="O1239" s="4">
        <f t="shared" si="987"/>
        <v>0.16190476190476191</v>
      </c>
      <c r="Q1239">
        <v>6</v>
      </c>
      <c r="R1239">
        <v>0</v>
      </c>
      <c r="S1239">
        <v>729</v>
      </c>
      <c r="T1239">
        <v>716</v>
      </c>
      <c r="U1239" s="4">
        <f t="shared" si="988"/>
        <v>0.50449826989619373</v>
      </c>
      <c r="V1239">
        <v>33</v>
      </c>
      <c r="W1239">
        <v>11</v>
      </c>
      <c r="X1239">
        <v>22</v>
      </c>
      <c r="Y1239">
        <v>0</v>
      </c>
      <c r="Z1239">
        <v>0</v>
      </c>
      <c r="AA1239">
        <v>23</v>
      </c>
      <c r="AB1239">
        <v>36</v>
      </c>
      <c r="AC1239" s="9">
        <f t="shared" si="995"/>
        <v>10.009605176684696</v>
      </c>
      <c r="AD1239" s="9">
        <f t="shared" si="996"/>
        <v>20.019210353369392</v>
      </c>
      <c r="AE1239" s="9">
        <f t="shared" si="997"/>
        <v>0</v>
      </c>
      <c r="AF1239" s="9">
        <f t="shared" si="998"/>
        <v>0</v>
      </c>
      <c r="AG1239" s="9">
        <f t="shared" si="999"/>
        <v>22.699235134468292</v>
      </c>
      <c r="AH1239" s="9">
        <f t="shared" si="1000"/>
        <v>35.529237601776458</v>
      </c>
      <c r="AI1239" s="58">
        <f t="shared" si="1001"/>
        <v>4.2437700468788551</v>
      </c>
      <c r="AJ1239" s="58">
        <f t="shared" si="1002"/>
        <v>7.8256913199534903</v>
      </c>
      <c r="AK1239" s="58">
        <f t="shared" si="1003"/>
        <v>0</v>
      </c>
      <c r="AL1239" s="58">
        <f t="shared" si="1004"/>
        <v>2.8127313101406366</v>
      </c>
      <c r="AM1239" s="58">
        <f t="shared" si="1005"/>
        <v>0.5459784641828016</v>
      </c>
      <c r="AN1239" s="58">
        <f t="shared" si="1006"/>
        <v>4.7587574355584934</v>
      </c>
      <c r="AO1239" s="56">
        <v>1215.9000000000001</v>
      </c>
      <c r="AP1239" s="56">
        <v>329.68333333333334</v>
      </c>
      <c r="AQ1239" s="56">
        <v>25.216666666666665</v>
      </c>
      <c r="AR1239" s="57">
        <f>SUM(AO1239:AQ1239)</f>
        <v>1570.8000000000002</v>
      </c>
      <c r="AS1239">
        <v>18</v>
      </c>
      <c r="AT1239">
        <v>18</v>
      </c>
      <c r="AU1239">
        <v>85</v>
      </c>
      <c r="AV1239">
        <v>96</v>
      </c>
      <c r="AW1239">
        <v>44</v>
      </c>
      <c r="AX1239" s="9">
        <f t="shared" si="1007"/>
        <v>0.68754774637127569</v>
      </c>
      <c r="AY1239" s="9">
        <f t="shared" si="1008"/>
        <v>0.68754774637127569</v>
      </c>
      <c r="AZ1239" s="9">
        <f t="shared" si="1009"/>
        <v>3.2467532467532463</v>
      </c>
      <c r="BA1239" s="9">
        <f t="shared" si="1010"/>
        <v>3.6669213139801373</v>
      </c>
      <c r="BB1239" s="9">
        <f t="shared" si="1011"/>
        <v>1.6806722689075628</v>
      </c>
      <c r="BC1239" s="33">
        <f t="shared" si="1012"/>
        <v>15.998684210526317</v>
      </c>
      <c r="BD1239" s="33">
        <f t="shared" si="1013"/>
        <v>0.33179824561403509</v>
      </c>
      <c r="BE1239" s="33">
        <f t="shared" si="1014"/>
        <v>4.3379385964912283</v>
      </c>
      <c r="BF1239" s="42">
        <f>BI1239-BG1239-BH1239</f>
        <v>86</v>
      </c>
      <c r="BG1239" s="43">
        <v>43</v>
      </c>
      <c r="BH1239" s="43">
        <v>0</v>
      </c>
      <c r="BI1239" s="43">
        <v>129</v>
      </c>
      <c r="BJ1239" s="42">
        <f>BM1239-BK1239-BL1239</f>
        <v>57</v>
      </c>
      <c r="BK1239" s="43">
        <v>3</v>
      </c>
      <c r="BL1239" s="43">
        <v>2</v>
      </c>
      <c r="BM1239" s="43">
        <v>62</v>
      </c>
      <c r="BN1239" s="34">
        <f t="shared" si="989"/>
        <v>98.639323282016278</v>
      </c>
      <c r="BO1239" s="34">
        <f t="shared" si="990"/>
        <v>125.59119338173701</v>
      </c>
      <c r="BP1239" s="33">
        <v>56.928408962551686</v>
      </c>
      <c r="BQ1239" s="33">
        <v>24.798865292176302</v>
      </c>
      <c r="BR1239" s="33">
        <v>-3.8307948400129743</v>
      </c>
      <c r="BS1239" s="33">
        <v>-0.3054530465038775</v>
      </c>
      <c r="BT1239" s="33">
        <v>10.335684570668789</v>
      </c>
      <c r="BU1239" s="9">
        <f t="shared" si="991"/>
        <v>87.926710938879935</v>
      </c>
      <c r="BV1239" s="34">
        <f t="shared" si="992"/>
        <v>111.95150361456572</v>
      </c>
      <c r="BW1239" s="33">
        <v>7.0589212540979354</v>
      </c>
      <c r="BX1239" s="33">
        <v>0.51343281727253298</v>
      </c>
      <c r="BY1239" s="33">
        <v>1.4284541565872968</v>
      </c>
      <c r="BZ1239" s="33">
        <v>1.7118041151785728</v>
      </c>
      <c r="CA1239" s="9">
        <f t="shared" si="993"/>
        <v>10.712612343136339</v>
      </c>
      <c r="CB1239" s="34">
        <f t="shared" si="994"/>
        <v>13.6396897671713</v>
      </c>
      <c r="CC1239" s="47">
        <v>66.290169000000006</v>
      </c>
      <c r="CD1239">
        <v>5699075</v>
      </c>
      <c r="CE1239" s="68">
        <f t="shared" si="1015"/>
        <v>6149001.9736842113</v>
      </c>
      <c r="CF1239" s="62">
        <v>40.799999999999997</v>
      </c>
      <c r="CG1239" s="62">
        <v>30.9</v>
      </c>
      <c r="CH1239" s="62">
        <v>24.3</v>
      </c>
      <c r="CI1239" s="62">
        <v>15.6</v>
      </c>
      <c r="CJ1239" s="63">
        <f t="shared" si="1016"/>
        <v>16.201900607571272</v>
      </c>
      <c r="CK1239" s="62">
        <v>5</v>
      </c>
      <c r="CL1239" s="63">
        <f t="shared" si="1017"/>
        <v>5.1929168614010495</v>
      </c>
      <c r="CM1239" s="62">
        <v>22.3</v>
      </c>
      <c r="CN1239" t="s">
        <v>2005</v>
      </c>
      <c r="CO1239" t="s">
        <v>3081</v>
      </c>
      <c r="CP1239" t="s">
        <v>2427</v>
      </c>
      <c r="CQ1239" t="s">
        <v>2400</v>
      </c>
      <c r="CR1239">
        <v>75</v>
      </c>
      <c r="CS1239">
        <v>214</v>
      </c>
      <c r="CT1239">
        <v>19</v>
      </c>
      <c r="CU1239" t="s">
        <v>3401</v>
      </c>
      <c r="CZ1239" s="72">
        <v>4500000</v>
      </c>
      <c r="DA1239">
        <v>0</v>
      </c>
    </row>
    <row r="1240" spans="1:105" ht="12.75" customHeight="1" x14ac:dyDescent="0.2">
      <c r="A1240" s="44" t="s">
        <v>2372</v>
      </c>
      <c r="B1240" s="43"/>
      <c r="C1240" s="43" t="s">
        <v>969</v>
      </c>
      <c r="D1240" s="82" t="s">
        <v>969</v>
      </c>
      <c r="E1240" s="42" t="str">
        <f t="shared" si="986"/>
        <v xml:space="preserve">Winchester, Jesse </v>
      </c>
      <c r="F1240" s="42" t="s">
        <v>2351</v>
      </c>
      <c r="G1240" s="45" t="s">
        <v>2381</v>
      </c>
      <c r="H1240" s="43">
        <v>1</v>
      </c>
      <c r="I1240" s="64">
        <v>0</v>
      </c>
      <c r="J1240" s="64">
        <v>0</v>
      </c>
      <c r="K1240" s="64">
        <v>0</v>
      </c>
      <c r="L1240" s="43">
        <v>0</v>
      </c>
      <c r="M1240">
        <v>2</v>
      </c>
      <c r="N1240">
        <v>1</v>
      </c>
      <c r="O1240" s="4">
        <f t="shared" si="987"/>
        <v>0</v>
      </c>
      <c r="Q1240">
        <v>0</v>
      </c>
      <c r="R1240">
        <v>0</v>
      </c>
      <c r="S1240">
        <v>0</v>
      </c>
      <c r="T1240">
        <v>0</v>
      </c>
      <c r="U1240" s="4">
        <f t="shared" si="988"/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 s="9">
        <f t="shared" si="995"/>
        <v>0</v>
      </c>
      <c r="AD1240" s="9">
        <f t="shared" si="996"/>
        <v>0</v>
      </c>
      <c r="AE1240" s="9">
        <f t="shared" si="997"/>
        <v>0</v>
      </c>
      <c r="AF1240" s="9">
        <f t="shared" si="998"/>
        <v>0</v>
      </c>
      <c r="AG1240" s="9">
        <f t="shared" si="999"/>
        <v>0</v>
      </c>
      <c r="AH1240" s="9">
        <f t="shared" si="1000"/>
        <v>0</v>
      </c>
      <c r="AI1240" s="58">
        <f t="shared" si="1001"/>
        <v>0</v>
      </c>
      <c r="AJ1240" s="58">
        <f t="shared" si="1002"/>
        <v>0</v>
      </c>
      <c r="AK1240" s="58">
        <f t="shared" si="1003"/>
        <v>0</v>
      </c>
      <c r="AL1240" s="58">
        <f t="shared" si="1004"/>
        <v>0</v>
      </c>
      <c r="AM1240" s="58">
        <f t="shared" si="1005"/>
        <v>0</v>
      </c>
      <c r="AN1240" s="58">
        <f t="shared" si="1006"/>
        <v>0</v>
      </c>
      <c r="AO1240" s="56">
        <v>13.85</v>
      </c>
      <c r="AP1240" s="56">
        <v>0.15</v>
      </c>
      <c r="AQ1240" s="56">
        <v>0</v>
      </c>
      <c r="AR1240" s="57">
        <f>SUM(AO1240:AQ1240)</f>
        <v>14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 s="9">
        <f t="shared" si="1007"/>
        <v>0</v>
      </c>
      <c r="AY1240" s="9">
        <f t="shared" si="1008"/>
        <v>4.2857142857142856</v>
      </c>
      <c r="AZ1240" s="9">
        <f t="shared" si="1009"/>
        <v>0</v>
      </c>
      <c r="BA1240" s="9">
        <f t="shared" si="1010"/>
        <v>0</v>
      </c>
      <c r="BB1240" s="9">
        <f t="shared" si="1011"/>
        <v>0</v>
      </c>
      <c r="BC1240" s="33">
        <f t="shared" si="1012"/>
        <v>13.85</v>
      </c>
      <c r="BD1240" s="33">
        <f t="shared" si="1013"/>
        <v>0</v>
      </c>
      <c r="BE1240" s="33">
        <f t="shared" si="1014"/>
        <v>0.15</v>
      </c>
      <c r="BF1240" s="42">
        <f>BI1240-BG1240-BH1240</f>
        <v>0</v>
      </c>
      <c r="BG1240" s="43">
        <v>0</v>
      </c>
      <c r="BH1240" s="43">
        <v>0</v>
      </c>
      <c r="BI1240" s="43">
        <v>0</v>
      </c>
      <c r="BJ1240" s="42">
        <f>BM1240-BK1240-BL1240</f>
        <v>0</v>
      </c>
      <c r="BK1240" s="43">
        <v>0</v>
      </c>
      <c r="BL1240" s="43">
        <v>0</v>
      </c>
      <c r="BM1240" s="43">
        <v>0</v>
      </c>
      <c r="BN1240" s="34">
        <f t="shared" si="989"/>
        <v>-0.67359039241697694</v>
      </c>
      <c r="BO1240" s="34">
        <f t="shared" si="990"/>
        <v>-96.227198916710989</v>
      </c>
      <c r="BP1240" s="33">
        <v>-0.34769930810134314</v>
      </c>
      <c r="BQ1240" s="33">
        <v>-7.9463454410809761E-3</v>
      </c>
      <c r="BR1240" s="33">
        <v>-0.10577998597405772</v>
      </c>
      <c r="BS1240" s="33">
        <v>0</v>
      </c>
      <c r="BT1240" s="33">
        <v>0</v>
      </c>
      <c r="BU1240" s="9">
        <f t="shared" si="991"/>
        <v>-0.46142563951648186</v>
      </c>
      <c r="BV1240" s="34">
        <f t="shared" si="992"/>
        <v>-65.917948502354548</v>
      </c>
      <c r="BW1240" s="33">
        <v>0.29792470657652143</v>
      </c>
      <c r="BX1240" s="33">
        <v>6.1213863335512749E-4</v>
      </c>
      <c r="BY1240" s="33">
        <v>0</v>
      </c>
      <c r="BZ1240" s="33">
        <v>-0.51070159811037164</v>
      </c>
      <c r="CA1240" s="9">
        <f t="shared" si="993"/>
        <v>-0.21216475290049508</v>
      </c>
      <c r="CB1240" s="34">
        <f t="shared" si="994"/>
        <v>-30.309250414356441</v>
      </c>
      <c r="CE1240" s="68">
        <f t="shared" si="1015"/>
        <v>165000</v>
      </c>
      <c r="CF1240" s="62">
        <v>0.1</v>
      </c>
      <c r="CG1240" s="62">
        <v>0.1</v>
      </c>
      <c r="CH1240" s="62">
        <v>0</v>
      </c>
      <c r="CI1240" s="62">
        <v>0</v>
      </c>
      <c r="CJ1240" s="63">
        <f t="shared" si="1016"/>
        <v>0</v>
      </c>
      <c r="CK1240" s="62">
        <v>0</v>
      </c>
      <c r="CL1240" s="63">
        <f t="shared" si="1017"/>
        <v>0</v>
      </c>
      <c r="CM1240" s="62">
        <v>0</v>
      </c>
      <c r="CN1240" t="s">
        <v>2035</v>
      </c>
      <c r="CO1240" t="s">
        <v>2036</v>
      </c>
      <c r="CP1240" t="s">
        <v>2427</v>
      </c>
      <c r="CQ1240" t="s">
        <v>2400</v>
      </c>
      <c r="CR1240">
        <v>73</v>
      </c>
      <c r="CS1240">
        <v>215</v>
      </c>
      <c r="CT1240">
        <v>18</v>
      </c>
      <c r="CV1240" t="s">
        <v>3090</v>
      </c>
      <c r="CZ1240" s="72">
        <v>475000</v>
      </c>
      <c r="DA1240">
        <v>0</v>
      </c>
    </row>
    <row r="1241" spans="1:105" ht="12.75" customHeight="1" x14ac:dyDescent="0.2">
      <c r="A1241" s="38" t="s">
        <v>2452</v>
      </c>
      <c r="B1241" t="s">
        <v>969</v>
      </c>
      <c r="C1241" t="s">
        <v>969</v>
      </c>
      <c r="D1241" t="s">
        <v>969</v>
      </c>
      <c r="E1241" t="str">
        <f t="shared" si="986"/>
        <v xml:space="preserve">Hennessy, Josh </v>
      </c>
      <c r="F1241" t="s">
        <v>168</v>
      </c>
      <c r="G1241" t="s">
        <v>1537</v>
      </c>
      <c r="H1241">
        <v>10</v>
      </c>
      <c r="I1241">
        <v>1</v>
      </c>
      <c r="J1241">
        <v>0</v>
      </c>
      <c r="K1241">
        <f>I1241+J1241</f>
        <v>1</v>
      </c>
      <c r="L1241">
        <v>0</v>
      </c>
      <c r="M1241">
        <v>4</v>
      </c>
      <c r="N1241">
        <v>6</v>
      </c>
      <c r="O1241" s="4">
        <f t="shared" si="987"/>
        <v>0.16666666666666666</v>
      </c>
      <c r="P1241">
        <v>88</v>
      </c>
      <c r="Q1241">
        <v>0</v>
      </c>
      <c r="R1241">
        <v>0</v>
      </c>
      <c r="S1241">
        <v>16</v>
      </c>
      <c r="T1241">
        <v>27</v>
      </c>
      <c r="U1241" s="4">
        <f t="shared" si="988"/>
        <v>0.37209302325581395</v>
      </c>
      <c r="V1241" s="40">
        <v>7.3</v>
      </c>
      <c r="W1241">
        <v>0</v>
      </c>
      <c r="X1241">
        <v>0</v>
      </c>
      <c r="Y1241">
        <v>0</v>
      </c>
      <c r="Z1241">
        <v>0</v>
      </c>
      <c r="AA1241">
        <f>I1241-W1241-Y1241</f>
        <v>1</v>
      </c>
      <c r="AB1241">
        <f>J1241-X1241-Z1241</f>
        <v>0</v>
      </c>
      <c r="AC1241" s="9">
        <f t="shared" si="995"/>
        <v>0</v>
      </c>
      <c r="AD1241" s="9">
        <f t="shared" si="996"/>
        <v>0</v>
      </c>
      <c r="AE1241" s="9">
        <f t="shared" si="997"/>
        <v>0</v>
      </c>
      <c r="AF1241" s="9">
        <f t="shared" si="998"/>
        <v>0</v>
      </c>
      <c r="AG1241" s="9">
        <f t="shared" si="999"/>
        <v>21.608643457382954</v>
      </c>
      <c r="AH1241" s="9">
        <f t="shared" si="1000"/>
        <v>0</v>
      </c>
      <c r="AI1241" s="6">
        <f t="shared" si="1001"/>
        <v>1.0804321728691475</v>
      </c>
      <c r="AJ1241" s="6">
        <f t="shared" si="1002"/>
        <v>0</v>
      </c>
      <c r="AK1241" s="6">
        <f t="shared" si="1003"/>
        <v>0</v>
      </c>
      <c r="AL1241" s="6">
        <f t="shared" si="1004"/>
        <v>1.0804321728691475</v>
      </c>
      <c r="AM1241" s="6">
        <f t="shared" si="1005"/>
        <v>0</v>
      </c>
      <c r="AN1241" s="6">
        <f t="shared" si="1006"/>
        <v>0</v>
      </c>
      <c r="AO1241" s="32">
        <v>55.533333333333331</v>
      </c>
      <c r="AP1241" s="32">
        <v>0.93333333333333335</v>
      </c>
      <c r="AQ1241" s="32">
        <v>3.3333333333333333E-2</v>
      </c>
      <c r="AR1241" s="32">
        <v>56.5</v>
      </c>
      <c r="AS1241" s="40">
        <v>1</v>
      </c>
      <c r="AT1241" s="40">
        <v>0</v>
      </c>
      <c r="AU1241" s="40">
        <v>0</v>
      </c>
      <c r="AV1241" s="40">
        <v>1</v>
      </c>
      <c r="AW1241" s="40">
        <v>4</v>
      </c>
      <c r="AX1241" s="9">
        <f t="shared" si="1007"/>
        <v>1.0619469026548671</v>
      </c>
      <c r="AY1241" s="9">
        <f t="shared" si="1008"/>
        <v>0</v>
      </c>
      <c r="AZ1241" s="9">
        <f t="shared" si="1009"/>
        <v>0</v>
      </c>
      <c r="BA1241" s="9">
        <f t="shared" si="1010"/>
        <v>1.0619469026548671</v>
      </c>
      <c r="BB1241" s="9">
        <f t="shared" si="1011"/>
        <v>4.2477876106194685</v>
      </c>
      <c r="BC1241" s="9">
        <f t="shared" si="1012"/>
        <v>5.5533333333333328</v>
      </c>
      <c r="BD1241" s="9">
        <f t="shared" si="1013"/>
        <v>3.3333333333333331E-3</v>
      </c>
      <c r="BE1241" s="9">
        <f t="shared" si="1014"/>
        <v>9.3333333333333338E-2</v>
      </c>
      <c r="BF1241" s="3">
        <v>1</v>
      </c>
      <c r="BG1241" s="3">
        <v>0</v>
      </c>
      <c r="BH1241" s="3">
        <v>0</v>
      </c>
      <c r="BI1241" s="3">
        <v>1</v>
      </c>
      <c r="BJ1241" s="3">
        <v>1</v>
      </c>
      <c r="BK1241" s="3">
        <v>0</v>
      </c>
      <c r="BL1241" s="3">
        <v>0</v>
      </c>
      <c r="BM1241" s="3">
        <v>1</v>
      </c>
      <c r="BN1241" s="34">
        <f t="shared" si="989"/>
        <v>0.74045522936042452</v>
      </c>
      <c r="BO1241" s="34">
        <f t="shared" si="990"/>
        <v>26.21080457913007</v>
      </c>
      <c r="BP1241" s="34">
        <v>0.57333245172779135</v>
      </c>
      <c r="BQ1241" s="34">
        <v>-4.562474353276922E-2</v>
      </c>
      <c r="BR1241" s="34">
        <v>4.1939697056788856E-3</v>
      </c>
      <c r="BS1241" s="34">
        <v>-4.0086525516572398E-4</v>
      </c>
      <c r="BT1241" s="34">
        <v>0</v>
      </c>
      <c r="BU1241" s="34">
        <f t="shared" si="991"/>
        <v>0.53150081264553528</v>
      </c>
      <c r="BV1241" s="34">
        <f t="shared" si="992"/>
        <v>18.814188058249037</v>
      </c>
      <c r="BW1241" s="34">
        <v>0.67029660768699539</v>
      </c>
      <c r="BX1241" s="34">
        <v>2.0478139241015083E-3</v>
      </c>
      <c r="BY1241" s="34">
        <v>2.6576930133150375E-3</v>
      </c>
      <c r="BZ1241" s="34">
        <v>-0.46604769790952277</v>
      </c>
      <c r="CA1241" s="34">
        <f t="shared" si="993"/>
        <v>0.20895441671488918</v>
      </c>
      <c r="CB1241" s="34">
        <f t="shared" si="994"/>
        <v>7.3966165208810324</v>
      </c>
      <c r="CE1241" s="68">
        <f t="shared" si="1015"/>
        <v>165000</v>
      </c>
      <c r="CF1241" s="9">
        <v>1.1000000000000001</v>
      </c>
      <c r="CG1241" s="9">
        <v>1.1000000000000001</v>
      </c>
      <c r="CH1241" s="9">
        <v>-0.3</v>
      </c>
      <c r="CI1241" s="9">
        <v>-0.1</v>
      </c>
      <c r="CJ1241" s="9">
        <f t="shared" si="1016"/>
        <v>-3.4802784222737828</v>
      </c>
      <c r="CK1241" s="9">
        <v>0</v>
      </c>
      <c r="CL1241" s="9">
        <f t="shared" si="1017"/>
        <v>0</v>
      </c>
      <c r="CM1241" s="9">
        <v>-0.1</v>
      </c>
      <c r="CN1241" t="s">
        <v>69</v>
      </c>
      <c r="CO1241" t="s">
        <v>70</v>
      </c>
      <c r="CP1241" t="s">
        <v>2441</v>
      </c>
      <c r="CQ1241" t="s">
        <v>2414</v>
      </c>
      <c r="CR1241">
        <v>72</v>
      </c>
      <c r="CS1241">
        <v>198</v>
      </c>
      <c r="CT1241">
        <v>36</v>
      </c>
      <c r="CU1241" t="s">
        <v>3402</v>
      </c>
      <c r="CV1241" t="s">
        <v>3090</v>
      </c>
      <c r="CW1241">
        <v>0</v>
      </c>
      <c r="CX1241">
        <v>0</v>
      </c>
      <c r="CY1241">
        <v>0</v>
      </c>
      <c r="CZ1241" s="70"/>
      <c r="DA1241">
        <v>0</v>
      </c>
    </row>
    <row r="1242" spans="1:105" ht="12.75" customHeight="1" x14ac:dyDescent="0.2">
      <c r="A1242" s="44" t="s">
        <v>2372</v>
      </c>
      <c r="B1242" s="43" t="s">
        <v>969</v>
      </c>
      <c r="C1242" s="43" t="s">
        <v>969</v>
      </c>
      <c r="D1242" s="42" t="s">
        <v>969</v>
      </c>
      <c r="E1242" s="42" t="str">
        <f t="shared" si="986"/>
        <v xml:space="preserve">Hennessy, Josh </v>
      </c>
      <c r="F1242" s="42" t="s">
        <v>168</v>
      </c>
      <c r="G1242" s="45" t="s">
        <v>2373</v>
      </c>
      <c r="H1242" s="43">
        <v>5</v>
      </c>
      <c r="I1242" s="64">
        <v>0</v>
      </c>
      <c r="J1242" s="64">
        <v>0</v>
      </c>
      <c r="K1242" s="64">
        <v>0</v>
      </c>
      <c r="L1242" s="43">
        <v>-1</v>
      </c>
      <c r="M1242">
        <v>0</v>
      </c>
      <c r="N1242">
        <v>2</v>
      </c>
      <c r="O1242" s="4">
        <f t="shared" si="987"/>
        <v>0</v>
      </c>
      <c r="Q1242">
        <v>0</v>
      </c>
      <c r="R1242">
        <v>0</v>
      </c>
      <c r="S1242">
        <v>5</v>
      </c>
      <c r="T1242">
        <v>7</v>
      </c>
      <c r="U1242" s="4">
        <f t="shared" si="988"/>
        <v>0.41666666666666669</v>
      </c>
      <c r="V1242">
        <v>4.3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s="9">
        <f t="shared" si="995"/>
        <v>0</v>
      </c>
      <c r="AD1242" s="9">
        <f t="shared" si="996"/>
        <v>0</v>
      </c>
      <c r="AE1242" s="9">
        <f t="shared" si="997"/>
        <v>0</v>
      </c>
      <c r="AF1242" s="9">
        <f t="shared" si="998"/>
        <v>0</v>
      </c>
      <c r="AG1242" s="9">
        <f t="shared" si="999"/>
        <v>0</v>
      </c>
      <c r="AH1242" s="9">
        <f t="shared" si="1000"/>
        <v>0</v>
      </c>
      <c r="AI1242" s="58">
        <f t="shared" si="1001"/>
        <v>0</v>
      </c>
      <c r="AJ1242" s="58">
        <f t="shared" si="1002"/>
        <v>0</v>
      </c>
      <c r="AK1242" s="58">
        <f t="shared" si="1003"/>
        <v>0</v>
      </c>
      <c r="AL1242" s="58">
        <f t="shared" si="1004"/>
        <v>3.2171581769436997</v>
      </c>
      <c r="AM1242" s="58">
        <f t="shared" si="1005"/>
        <v>0</v>
      </c>
      <c r="AN1242" s="58">
        <f t="shared" si="1006"/>
        <v>0</v>
      </c>
      <c r="AO1242" s="56">
        <v>18.649999999999999</v>
      </c>
      <c r="AP1242" s="56">
        <v>8.3333333333333329E-2</v>
      </c>
      <c r="AQ1242" s="56">
        <v>6.6666666666666666E-2</v>
      </c>
      <c r="AR1242" s="57">
        <f>SUM(AO1242:AQ1242)</f>
        <v>18.799999999999997</v>
      </c>
      <c r="AS1242">
        <v>1</v>
      </c>
      <c r="AT1242">
        <v>1</v>
      </c>
      <c r="AU1242">
        <v>0</v>
      </c>
      <c r="AV1242">
        <v>0</v>
      </c>
      <c r="AW1242">
        <v>0</v>
      </c>
      <c r="AX1242" s="9">
        <f t="shared" si="1007"/>
        <v>3.191489361702128</v>
      </c>
      <c r="AY1242" s="9">
        <f t="shared" si="1008"/>
        <v>3.191489361702128</v>
      </c>
      <c r="AZ1242" s="9">
        <f t="shared" si="1009"/>
        <v>0</v>
      </c>
      <c r="BA1242" s="9">
        <f t="shared" si="1010"/>
        <v>0</v>
      </c>
      <c r="BB1242" s="9">
        <f t="shared" si="1011"/>
        <v>0</v>
      </c>
      <c r="BC1242" s="33">
        <f t="shared" si="1012"/>
        <v>3.7299999999999995</v>
      </c>
      <c r="BD1242" s="33">
        <f t="shared" si="1013"/>
        <v>1.3333333333333332E-2</v>
      </c>
      <c r="BE1242" s="33">
        <f t="shared" si="1014"/>
        <v>1.6666666666666666E-2</v>
      </c>
      <c r="BF1242" s="42">
        <f>BI1242-BG1242-BH1242</f>
        <v>0</v>
      </c>
      <c r="BG1242" s="43">
        <v>0</v>
      </c>
      <c r="BH1242" s="43">
        <v>0</v>
      </c>
      <c r="BI1242" s="43">
        <v>0</v>
      </c>
      <c r="BJ1242" s="42">
        <f>BM1242-BK1242-BL1242</f>
        <v>1</v>
      </c>
      <c r="BK1242" s="43">
        <v>0</v>
      </c>
      <c r="BL1242" s="43">
        <v>0</v>
      </c>
      <c r="BM1242" s="43">
        <v>1</v>
      </c>
      <c r="BN1242" s="34">
        <f t="shared" si="989"/>
        <v>1.4405604541013139E-2</v>
      </c>
      <c r="BO1242" s="34">
        <f t="shared" si="990"/>
        <v>1.5325111213843767</v>
      </c>
      <c r="BP1242" s="33">
        <v>-0.46820159538556316</v>
      </c>
      <c r="BQ1242" s="33">
        <v>-4.4146363561560964E-3</v>
      </c>
      <c r="BR1242" s="33">
        <v>0.20741865923194303</v>
      </c>
      <c r="BS1242" s="33">
        <v>-8.075427534801786E-4</v>
      </c>
      <c r="BT1242" s="33">
        <v>0</v>
      </c>
      <c r="BU1242" s="9">
        <f t="shared" si="991"/>
        <v>-0.26600511526325638</v>
      </c>
      <c r="BV1242" s="34">
        <f t="shared" si="992"/>
        <v>-28.298416517367706</v>
      </c>
      <c r="BW1242" s="33">
        <v>6.0175312263258035E-2</v>
      </c>
      <c r="BX1242" s="33">
        <v>3.400770185306264E-4</v>
      </c>
      <c r="BY1242" s="33">
        <v>7.2208257988359108E-3</v>
      </c>
      <c r="BZ1242" s="33">
        <v>0.21267450472364494</v>
      </c>
      <c r="CA1242" s="9">
        <f t="shared" si="993"/>
        <v>0.28041071980426951</v>
      </c>
      <c r="CB1242" s="34">
        <f t="shared" si="994"/>
        <v>29.83092763875208</v>
      </c>
      <c r="CE1242" s="68">
        <f t="shared" si="1015"/>
        <v>165000</v>
      </c>
      <c r="CF1242" s="62">
        <v>0.6</v>
      </c>
      <c r="CG1242" s="62">
        <v>0.5</v>
      </c>
      <c r="CH1242" s="62">
        <v>-1</v>
      </c>
      <c r="CI1242" s="62">
        <v>-0.3</v>
      </c>
      <c r="CJ1242" s="63">
        <f t="shared" si="1016"/>
        <v>-31.662269129287601</v>
      </c>
      <c r="CK1242" s="62">
        <v>-0.2</v>
      </c>
      <c r="CL1242" s="63">
        <f t="shared" si="1017"/>
        <v>-21.108179419525069</v>
      </c>
      <c r="CM1242" s="62">
        <v>-0.4</v>
      </c>
      <c r="CN1242" t="s">
        <v>2089</v>
      </c>
      <c r="CO1242" t="s">
        <v>70</v>
      </c>
      <c r="CP1242" t="s">
        <v>2441</v>
      </c>
      <c r="CQ1242" t="s">
        <v>2414</v>
      </c>
      <c r="CR1242">
        <v>72</v>
      </c>
      <c r="CS1242">
        <v>192</v>
      </c>
      <c r="CT1242">
        <v>36</v>
      </c>
      <c r="CU1242" t="s">
        <v>3402</v>
      </c>
      <c r="CV1242" t="s">
        <v>3090</v>
      </c>
      <c r="CZ1242" s="72">
        <v>487500</v>
      </c>
      <c r="DA1242">
        <v>0</v>
      </c>
    </row>
    <row r="1243" spans="1:105" ht="12.75" customHeight="1" x14ac:dyDescent="0.2">
      <c r="A1243" s="75" t="s">
        <v>2452</v>
      </c>
      <c r="B1243" s="19" t="s">
        <v>978</v>
      </c>
      <c r="C1243" s="19" t="s">
        <v>969</v>
      </c>
      <c r="D1243" s="19" t="s">
        <v>969</v>
      </c>
      <c r="E1243" s="19" t="str">
        <f t="shared" si="986"/>
        <v xml:space="preserve">Nycholat, Lawrence </v>
      </c>
      <c r="F1243" s="19" t="s">
        <v>2869</v>
      </c>
      <c r="G1243" s="19" t="s">
        <v>1524</v>
      </c>
      <c r="H1243" s="19">
        <v>18</v>
      </c>
      <c r="I1243" s="19">
        <v>2</v>
      </c>
      <c r="J1243" s="19">
        <v>6</v>
      </c>
      <c r="K1243" s="19">
        <f>I1243+J1243</f>
        <v>8</v>
      </c>
      <c r="L1243" s="19">
        <v>-3</v>
      </c>
      <c r="M1243" s="19">
        <v>12</v>
      </c>
      <c r="N1243" s="19">
        <v>22</v>
      </c>
      <c r="O1243" s="20">
        <f t="shared" si="987"/>
        <v>9.0909090909090912E-2</v>
      </c>
      <c r="P1243" s="19">
        <v>496</v>
      </c>
      <c r="Q1243" s="19">
        <v>0</v>
      </c>
      <c r="R1243" s="19">
        <v>0</v>
      </c>
      <c r="S1243" s="19">
        <v>0</v>
      </c>
      <c r="T1243" s="19">
        <v>0</v>
      </c>
      <c r="U1243" s="20">
        <f t="shared" si="988"/>
        <v>0</v>
      </c>
      <c r="V1243" s="19"/>
      <c r="W1243" s="19">
        <v>0</v>
      </c>
      <c r="X1243" s="19">
        <v>2</v>
      </c>
      <c r="Y1243" s="19">
        <v>0</v>
      </c>
      <c r="Z1243" s="19">
        <v>0</v>
      </c>
      <c r="AA1243" s="19">
        <f>I1243-W1243-Y1243</f>
        <v>2</v>
      </c>
      <c r="AB1243" s="19">
        <f>J1243-X1243-Z1243</f>
        <v>4</v>
      </c>
      <c r="AC1243" s="24">
        <f t="shared" si="995"/>
        <v>0</v>
      </c>
      <c r="AD1243" s="24">
        <f t="shared" si="996"/>
        <v>9.4389092815941265</v>
      </c>
      <c r="AE1243" s="24">
        <f t="shared" si="997"/>
        <v>0</v>
      </c>
      <c r="AF1243" s="24">
        <f t="shared" si="998"/>
        <v>0</v>
      </c>
      <c r="AG1243" s="24">
        <f t="shared" si="999"/>
        <v>9.0457943338149391</v>
      </c>
      <c r="AH1243" s="24">
        <f t="shared" si="1000"/>
        <v>18.091588667629878</v>
      </c>
      <c r="AI1243" s="21">
        <f t="shared" si="1001"/>
        <v>3.3921728751806017</v>
      </c>
      <c r="AJ1243" s="21">
        <f t="shared" si="1002"/>
        <v>8.4950183534347143</v>
      </c>
      <c r="AK1243" s="21">
        <f t="shared" si="1003"/>
        <v>1.4754098360655739</v>
      </c>
      <c r="AL1243" s="21">
        <f t="shared" si="1004"/>
        <v>3.8444625918713489</v>
      </c>
      <c r="AM1243" s="21">
        <f t="shared" si="1005"/>
        <v>1.8877818563188251</v>
      </c>
      <c r="AN1243" s="21">
        <f t="shared" si="1006"/>
        <v>5.9016393442622954</v>
      </c>
      <c r="AO1243" s="36">
        <v>265.31666666666666</v>
      </c>
      <c r="AP1243" s="36">
        <v>63.56666666666667</v>
      </c>
      <c r="AQ1243" s="36">
        <v>40.666666666666664</v>
      </c>
      <c r="AR1243" s="36">
        <v>369.55</v>
      </c>
      <c r="AS1243" s="19"/>
      <c r="AT1243" s="19"/>
      <c r="AU1243" s="19"/>
      <c r="AV1243" s="19"/>
      <c r="AW1243" s="19"/>
      <c r="AX1243" s="24">
        <f t="shared" si="1007"/>
        <v>0</v>
      </c>
      <c r="AY1243" s="24">
        <f t="shared" si="1008"/>
        <v>0</v>
      </c>
      <c r="AZ1243" s="24">
        <f t="shared" si="1009"/>
        <v>0</v>
      </c>
      <c r="BA1243" s="24">
        <f t="shared" si="1010"/>
        <v>0</v>
      </c>
      <c r="BB1243" s="24">
        <f t="shared" si="1011"/>
        <v>0</v>
      </c>
      <c r="BC1243" s="24">
        <f t="shared" si="1012"/>
        <v>14.739814814814814</v>
      </c>
      <c r="BD1243" s="24">
        <f t="shared" si="1013"/>
        <v>2.2592592592592591</v>
      </c>
      <c r="BE1243" s="24">
        <f t="shared" si="1014"/>
        <v>3.5314814814814817</v>
      </c>
      <c r="BF1243" s="30">
        <v>15</v>
      </c>
      <c r="BG1243" s="30">
        <v>9</v>
      </c>
      <c r="BH1243" s="30">
        <v>1</v>
      </c>
      <c r="BI1243" s="30">
        <v>25</v>
      </c>
      <c r="BJ1243" s="30">
        <v>17</v>
      </c>
      <c r="BK1243" s="30">
        <v>2</v>
      </c>
      <c r="BL1243" s="30">
        <v>4</v>
      </c>
      <c r="BM1243" s="30">
        <v>23</v>
      </c>
      <c r="BN1243" s="35">
        <f t="shared" si="989"/>
        <v>7.7108211747076538</v>
      </c>
      <c r="BO1243" s="35">
        <f t="shared" si="990"/>
        <v>41.730868216520925</v>
      </c>
      <c r="BP1243" s="35">
        <v>5.9554427034803421</v>
      </c>
      <c r="BQ1243" s="35">
        <v>-0.39295229159660999</v>
      </c>
      <c r="BR1243" s="35">
        <v>5.663408334442907E-2</v>
      </c>
      <c r="BS1243" s="35">
        <v>-9.4046435620489421E-2</v>
      </c>
      <c r="BT1243" s="35">
        <v>0</v>
      </c>
      <c r="BU1243" s="35">
        <f t="shared" si="991"/>
        <v>5.5250780596076714</v>
      </c>
      <c r="BV1243" s="35">
        <f t="shared" si="992"/>
        <v>29.901653684793242</v>
      </c>
      <c r="BW1243" s="35">
        <v>0.64998370480946055</v>
      </c>
      <c r="BX1243" s="35">
        <v>-1.1193005765988895</v>
      </c>
      <c r="BY1243" s="35">
        <v>2.2191229008530202</v>
      </c>
      <c r="BZ1243" s="35">
        <v>0.4359370860363907</v>
      </c>
      <c r="CA1243" s="35">
        <f t="shared" si="993"/>
        <v>2.185743115099982</v>
      </c>
      <c r="CB1243" s="35">
        <f t="shared" si="994"/>
        <v>11.829214531727679</v>
      </c>
      <c r="CC1243" s="22"/>
      <c r="CD1243" s="19"/>
      <c r="CE1243" s="76">
        <f t="shared" si="1015"/>
        <v>165000</v>
      </c>
      <c r="CF1243" s="24">
        <v>10.6</v>
      </c>
      <c r="CG1243" s="24">
        <v>8.9</v>
      </c>
      <c r="CH1243" s="24">
        <v>0.4</v>
      </c>
      <c r="CI1243" s="24">
        <v>0.5</v>
      </c>
      <c r="CJ1243" s="24">
        <f t="shared" si="1016"/>
        <v>2.1106694339888135</v>
      </c>
      <c r="CK1243" s="24">
        <v>0.5</v>
      </c>
      <c r="CL1243" s="24">
        <f t="shared" si="1017"/>
        <v>2.1106694339888135</v>
      </c>
      <c r="CM1243" s="24">
        <v>1</v>
      </c>
      <c r="CN1243" s="19"/>
      <c r="CO1243" s="19"/>
      <c r="CP1243" s="19"/>
      <c r="CQ1243" s="19"/>
      <c r="CR1243" s="19"/>
      <c r="CS1243" s="19"/>
      <c r="CT1243" s="19"/>
      <c r="CU1243" s="19"/>
      <c r="CV1243" s="19"/>
      <c r="CW1243" s="19"/>
      <c r="CX1243" s="19"/>
      <c r="CY1243" s="19"/>
      <c r="CZ1243" s="77"/>
      <c r="DA1243" s="19">
        <v>1</v>
      </c>
    </row>
    <row r="1244" spans="1:105" ht="12.75" customHeight="1" x14ac:dyDescent="0.2">
      <c r="A1244" s="75" t="s">
        <v>2452</v>
      </c>
      <c r="B1244" s="19" t="s">
        <v>969</v>
      </c>
      <c r="C1244" s="19" t="s">
        <v>969</v>
      </c>
      <c r="D1244" s="19" t="s">
        <v>969</v>
      </c>
      <c r="E1244" s="19" t="str">
        <f t="shared" si="986"/>
        <v xml:space="preserve">Nycholat, Lawrence </v>
      </c>
      <c r="F1244" s="19" t="s">
        <v>2869</v>
      </c>
      <c r="G1244" s="19" t="s">
        <v>1524</v>
      </c>
      <c r="H1244" s="19">
        <v>1</v>
      </c>
      <c r="I1244" s="19">
        <v>0</v>
      </c>
      <c r="J1244" s="19">
        <v>0</v>
      </c>
      <c r="K1244" s="19">
        <f>I1244+J1244</f>
        <v>0</v>
      </c>
      <c r="L1244" s="19">
        <v>0</v>
      </c>
      <c r="M1244" s="19">
        <v>0</v>
      </c>
      <c r="N1244" s="19">
        <v>3</v>
      </c>
      <c r="O1244" s="20">
        <f t="shared" si="987"/>
        <v>0</v>
      </c>
      <c r="P1244" s="19">
        <v>16</v>
      </c>
      <c r="Q1244" s="19">
        <v>0</v>
      </c>
      <c r="R1244" s="19">
        <v>0</v>
      </c>
      <c r="S1244" s="19">
        <v>0</v>
      </c>
      <c r="T1244" s="19">
        <v>0</v>
      </c>
      <c r="U1244" s="20">
        <f t="shared" si="988"/>
        <v>0</v>
      </c>
      <c r="V1244" s="19">
        <v>0</v>
      </c>
      <c r="W1244" s="19">
        <v>0</v>
      </c>
      <c r="X1244" s="19">
        <v>0</v>
      </c>
      <c r="Y1244" s="19">
        <v>0</v>
      </c>
      <c r="Z1244" s="19">
        <v>0</v>
      </c>
      <c r="AA1244" s="19">
        <f>I1244-W1244-Y1244</f>
        <v>0</v>
      </c>
      <c r="AB1244" s="19">
        <f>J1244-X1244-Z1244</f>
        <v>0</v>
      </c>
      <c r="AC1244" s="24">
        <f t="shared" si="995"/>
        <v>0</v>
      </c>
      <c r="AD1244" s="24">
        <f t="shared" si="996"/>
        <v>0</v>
      </c>
      <c r="AE1244" s="24">
        <f t="shared" si="997"/>
        <v>0</v>
      </c>
      <c r="AF1244" s="24">
        <f t="shared" si="998"/>
        <v>0</v>
      </c>
      <c r="AG1244" s="24">
        <f t="shared" si="999"/>
        <v>0</v>
      </c>
      <c r="AH1244" s="24">
        <f t="shared" si="1000"/>
        <v>0</v>
      </c>
      <c r="AI1244" s="21">
        <f t="shared" si="1001"/>
        <v>0</v>
      </c>
      <c r="AJ1244" s="21">
        <f t="shared" si="1002"/>
        <v>12.996389891696749</v>
      </c>
      <c r="AK1244" s="21">
        <f t="shared" si="1003"/>
        <v>0</v>
      </c>
      <c r="AL1244" s="21">
        <f t="shared" si="1004"/>
        <v>0</v>
      </c>
      <c r="AM1244" s="21">
        <f t="shared" si="1005"/>
        <v>0</v>
      </c>
      <c r="AN1244" s="21">
        <f t="shared" si="1006"/>
        <v>0</v>
      </c>
      <c r="AO1244" s="24">
        <v>8.1833333333333336</v>
      </c>
      <c r="AP1244" s="24">
        <v>4.6166666666666671</v>
      </c>
      <c r="AQ1244" s="24">
        <v>0</v>
      </c>
      <c r="AR1244" s="36">
        <v>12.8</v>
      </c>
      <c r="AS1244" s="19">
        <v>27</v>
      </c>
      <c r="AT1244" s="19">
        <v>22</v>
      </c>
      <c r="AU1244" s="19">
        <v>8</v>
      </c>
      <c r="AV1244" s="19">
        <v>20</v>
      </c>
      <c r="AW1244" s="19">
        <v>3</v>
      </c>
      <c r="AX1244" s="24">
        <f t="shared" si="1007"/>
        <v>126.5625</v>
      </c>
      <c r="AY1244" s="24">
        <f t="shared" si="1008"/>
        <v>103.125</v>
      </c>
      <c r="AZ1244" s="24">
        <f t="shared" si="1009"/>
        <v>37.5</v>
      </c>
      <c r="BA1244" s="24">
        <f t="shared" si="1010"/>
        <v>93.75</v>
      </c>
      <c r="BB1244" s="24">
        <f t="shared" si="1011"/>
        <v>14.0625</v>
      </c>
      <c r="BC1244" s="24">
        <f t="shared" si="1012"/>
        <v>8.1833333333333336</v>
      </c>
      <c r="BD1244" s="24">
        <f t="shared" si="1013"/>
        <v>0</v>
      </c>
      <c r="BE1244" s="24">
        <f t="shared" si="1014"/>
        <v>4.6166666666666671</v>
      </c>
      <c r="BF1244" s="30">
        <v>0</v>
      </c>
      <c r="BG1244" s="30">
        <v>1</v>
      </c>
      <c r="BH1244" s="30">
        <v>0</v>
      </c>
      <c r="BI1244" s="30">
        <v>1</v>
      </c>
      <c r="BJ1244" s="30">
        <v>0</v>
      </c>
      <c r="BK1244" s="30">
        <v>0</v>
      </c>
      <c r="BL1244" s="30">
        <v>0</v>
      </c>
      <c r="BM1244" s="30">
        <v>0</v>
      </c>
      <c r="BN1244" s="35">
        <f t="shared" si="989"/>
        <v>0.32205263196124767</v>
      </c>
      <c r="BO1244" s="35">
        <f t="shared" si="990"/>
        <v>50.320723743944946</v>
      </c>
      <c r="BP1244" s="35">
        <v>-6.430159874993388E-2</v>
      </c>
      <c r="BQ1244" s="35">
        <v>-0.15488789360566177</v>
      </c>
      <c r="BR1244" s="35">
        <v>9.5013826960512826E-4</v>
      </c>
      <c r="BS1244" s="35">
        <v>0</v>
      </c>
      <c r="BT1244" s="35">
        <v>0</v>
      </c>
      <c r="BU1244" s="35">
        <f t="shared" si="991"/>
        <v>-0.21823935408599052</v>
      </c>
      <c r="BV1244" s="35">
        <f t="shared" si="992"/>
        <v>-34.099899075936015</v>
      </c>
      <c r="BW1244" s="35">
        <v>0.33509348032548081</v>
      </c>
      <c r="BX1244" s="35">
        <v>8.8101524567541015E-2</v>
      </c>
      <c r="BY1244" s="35">
        <v>0</v>
      </c>
      <c r="BZ1244" s="35">
        <v>0.11709698115421641</v>
      </c>
      <c r="CA1244" s="35">
        <f t="shared" si="993"/>
        <v>0.54029198604723816</v>
      </c>
      <c r="CB1244" s="35">
        <f t="shared" si="994"/>
        <v>84.420622819880961</v>
      </c>
      <c r="CC1244" s="22"/>
      <c r="CD1244" s="19"/>
      <c r="CE1244" s="76">
        <f t="shared" si="1015"/>
        <v>165000</v>
      </c>
      <c r="CF1244" s="24">
        <v>0.5</v>
      </c>
      <c r="CG1244" s="24">
        <v>0.1</v>
      </c>
      <c r="CH1244" s="24">
        <v>0.2</v>
      </c>
      <c r="CI1244" s="24">
        <v>-0.1</v>
      </c>
      <c r="CJ1244" s="24">
        <f t="shared" si="1016"/>
        <v>-11.483253588516746</v>
      </c>
      <c r="CK1244" s="24">
        <v>0.1</v>
      </c>
      <c r="CL1244" s="24">
        <f t="shared" si="1017"/>
        <v>11.483253588516746</v>
      </c>
      <c r="CM1244" s="24">
        <v>-0.1</v>
      </c>
      <c r="CN1244" s="19" t="s">
        <v>1258</v>
      </c>
      <c r="CO1244" s="19" t="s">
        <v>1563</v>
      </c>
      <c r="CP1244" s="19" t="s">
        <v>2417</v>
      </c>
      <c r="CQ1244" s="19" t="s">
        <v>2400</v>
      </c>
      <c r="CR1244" s="19">
        <v>71</v>
      </c>
      <c r="CS1244" s="19">
        <v>197</v>
      </c>
      <c r="CT1244" s="19">
        <v>2</v>
      </c>
      <c r="CU1244" s="19" t="s">
        <v>3402</v>
      </c>
      <c r="CV1244" s="19" t="s">
        <v>2382</v>
      </c>
      <c r="CW1244" s="19">
        <v>0</v>
      </c>
      <c r="CX1244" s="19">
        <v>0</v>
      </c>
      <c r="CY1244" s="19">
        <v>0</v>
      </c>
      <c r="CZ1244" s="77"/>
      <c r="DA1244" s="19">
        <v>1</v>
      </c>
    </row>
    <row r="1245" spans="1:105" ht="12.75" customHeight="1" x14ac:dyDescent="0.2">
      <c r="A1245" s="25" t="s">
        <v>2452</v>
      </c>
      <c r="B1245" s="10" t="s">
        <v>969</v>
      </c>
      <c r="C1245" s="10" t="s">
        <v>969</v>
      </c>
      <c r="D1245" s="10" t="s">
        <v>969</v>
      </c>
      <c r="E1245" s="10" t="s">
        <v>2868</v>
      </c>
      <c r="F1245" s="10" t="s">
        <v>2869</v>
      </c>
      <c r="G1245" s="10" t="s">
        <v>1524</v>
      </c>
      <c r="H1245" s="10">
        <v>19</v>
      </c>
      <c r="I1245" s="10">
        <v>2</v>
      </c>
      <c r="J1245" s="10">
        <v>6</v>
      </c>
      <c r="K1245" s="10">
        <v>8</v>
      </c>
      <c r="L1245" s="10">
        <v>-3</v>
      </c>
      <c r="M1245" s="10">
        <v>12</v>
      </c>
      <c r="N1245" s="10">
        <v>25</v>
      </c>
      <c r="O1245" s="11">
        <v>0.08</v>
      </c>
      <c r="P1245" s="10">
        <v>512</v>
      </c>
      <c r="Q1245" s="10">
        <v>0</v>
      </c>
      <c r="R1245" s="10">
        <v>0</v>
      </c>
      <c r="S1245" s="10">
        <v>0</v>
      </c>
      <c r="T1245" s="10">
        <v>0</v>
      </c>
      <c r="U1245" s="11">
        <v>0</v>
      </c>
      <c r="V1245" s="41">
        <v>0</v>
      </c>
      <c r="W1245" s="10">
        <v>0</v>
      </c>
      <c r="X1245" s="10">
        <v>2</v>
      </c>
      <c r="Y1245" s="10">
        <v>0</v>
      </c>
      <c r="Z1245" s="10">
        <v>0</v>
      </c>
      <c r="AA1245" s="10">
        <v>2</v>
      </c>
      <c r="AB1245" s="10">
        <v>4</v>
      </c>
      <c r="AC1245" s="13">
        <f t="shared" si="995"/>
        <v>0</v>
      </c>
      <c r="AD1245" s="13">
        <f t="shared" si="996"/>
        <v>8.8002346729246099</v>
      </c>
      <c r="AE1245" s="13">
        <f t="shared" si="997"/>
        <v>0</v>
      </c>
      <c r="AF1245" s="13">
        <f t="shared" si="998"/>
        <v>0</v>
      </c>
      <c r="AG1245" s="13">
        <f t="shared" si="999"/>
        <v>8.7751371115173669</v>
      </c>
      <c r="AH1245" s="13">
        <f t="shared" si="1000"/>
        <v>17.550274223034734</v>
      </c>
      <c r="AI1245" s="29">
        <f t="shared" si="1001"/>
        <v>3.2906764168190126</v>
      </c>
      <c r="AJ1245" s="29">
        <f t="shared" si="1002"/>
        <v>8.8002346729246117</v>
      </c>
      <c r="AK1245" s="29">
        <f t="shared" si="1003"/>
        <v>1.4752889107450207</v>
      </c>
      <c r="AL1245" s="29">
        <f t="shared" si="1004"/>
        <v>3.7294332723948811</v>
      </c>
      <c r="AM1245" s="29">
        <f t="shared" si="1005"/>
        <v>1.7600469345849221</v>
      </c>
      <c r="AN1245" s="29">
        <f t="shared" si="1006"/>
        <v>5.9011556429800827</v>
      </c>
      <c r="AO1245" s="13">
        <v>273.5</v>
      </c>
      <c r="AP1245" s="13">
        <v>68.180000000000007</v>
      </c>
      <c r="AQ1245" s="13">
        <v>40.67</v>
      </c>
      <c r="AR1245" s="13">
        <v>382.35</v>
      </c>
      <c r="AS1245" s="41">
        <v>22</v>
      </c>
      <c r="AT1245" s="41">
        <v>27</v>
      </c>
      <c r="AU1245" s="41">
        <v>8</v>
      </c>
      <c r="AV1245" s="41">
        <v>20</v>
      </c>
      <c r="AW1245" s="41">
        <v>3</v>
      </c>
      <c r="AX1245" s="13">
        <f t="shared" si="1007"/>
        <v>3.45233424872499</v>
      </c>
      <c r="AY1245" s="13">
        <f t="shared" si="1008"/>
        <v>4.2369556688897605</v>
      </c>
      <c r="AZ1245" s="13">
        <f t="shared" si="1009"/>
        <v>1.2553942722636326</v>
      </c>
      <c r="BA1245" s="13">
        <f t="shared" si="1010"/>
        <v>3.1384856806590817</v>
      </c>
      <c r="BB1245" s="13">
        <f t="shared" si="1011"/>
        <v>0.47077285209886227</v>
      </c>
      <c r="BC1245" s="13">
        <f t="shared" si="1012"/>
        <v>14.394736842105264</v>
      </c>
      <c r="BD1245" s="13">
        <f t="shared" si="1013"/>
        <v>2.1405263157894736</v>
      </c>
      <c r="BE1245" s="13">
        <f t="shared" si="1014"/>
        <v>3.5884210526315794</v>
      </c>
      <c r="BF1245" s="10">
        <v>15</v>
      </c>
      <c r="BG1245" s="10">
        <v>10</v>
      </c>
      <c r="BH1245" s="10">
        <v>1</v>
      </c>
      <c r="BI1245" s="10">
        <v>26</v>
      </c>
      <c r="BJ1245" s="10">
        <v>17</v>
      </c>
      <c r="BK1245" s="10">
        <v>2</v>
      </c>
      <c r="BL1245" s="10">
        <v>4</v>
      </c>
      <c r="BM1245" s="10">
        <v>23</v>
      </c>
      <c r="BN1245" s="39">
        <v>8.0329999999999995</v>
      </c>
      <c r="BO1245" s="39">
        <v>42.018000000000001</v>
      </c>
      <c r="BP1245" s="13">
        <v>5.891</v>
      </c>
      <c r="BQ1245" s="13">
        <v>-0.54800000000000004</v>
      </c>
      <c r="BR1245" s="13">
        <v>5.8000000000000003E-2</v>
      </c>
      <c r="BS1245" s="13">
        <v>-9.4E-2</v>
      </c>
      <c r="BT1245" s="13">
        <v>0</v>
      </c>
      <c r="BU1245" s="39">
        <v>5.3070000000000004</v>
      </c>
      <c r="BV1245" s="39">
        <v>27.759</v>
      </c>
      <c r="BW1245" s="13">
        <v>0.98499999999999999</v>
      </c>
      <c r="BX1245" s="13">
        <v>-1.0309999999999999</v>
      </c>
      <c r="BY1245" s="13">
        <v>2.2189999999999999</v>
      </c>
      <c r="BZ1245" s="13">
        <v>0.55300000000000005</v>
      </c>
      <c r="CA1245" s="39">
        <v>2.726</v>
      </c>
      <c r="CB1245" s="39">
        <v>14.259</v>
      </c>
      <c r="CC1245" s="16">
        <v>0</v>
      </c>
      <c r="CD1245" s="12">
        <v>0</v>
      </c>
      <c r="CE1245" s="73">
        <f t="shared" si="1015"/>
        <v>165000</v>
      </c>
      <c r="CF1245" s="13">
        <v>11.1</v>
      </c>
      <c r="CG1245" s="13">
        <v>9</v>
      </c>
      <c r="CH1245" s="13">
        <v>0.6</v>
      </c>
      <c r="CI1245" s="17">
        <v>0.5</v>
      </c>
      <c r="CJ1245" s="13">
        <f t="shared" si="1016"/>
        <v>2.0358306188925077</v>
      </c>
      <c r="CK1245" s="17">
        <v>0.5</v>
      </c>
      <c r="CL1245" s="13">
        <f t="shared" si="1017"/>
        <v>2.0358306188925077</v>
      </c>
      <c r="CM1245" s="13">
        <v>0.9</v>
      </c>
      <c r="CN1245" s="10" t="s">
        <v>1258</v>
      </c>
      <c r="CO1245" s="10" t="s">
        <v>1563</v>
      </c>
      <c r="CP1245" s="10" t="s">
        <v>2417</v>
      </c>
      <c r="CQ1245" s="10" t="s">
        <v>2400</v>
      </c>
      <c r="CR1245" s="10">
        <v>71</v>
      </c>
      <c r="CS1245" s="10">
        <v>197</v>
      </c>
      <c r="CT1245" s="10">
        <v>2</v>
      </c>
      <c r="CU1245" s="10" t="s">
        <v>3402</v>
      </c>
      <c r="CV1245" s="10" t="s">
        <v>2382</v>
      </c>
      <c r="CW1245" s="10">
        <v>0</v>
      </c>
      <c r="CX1245" s="10">
        <v>0</v>
      </c>
      <c r="CY1245" s="10">
        <v>0</v>
      </c>
      <c r="CZ1245" s="79"/>
      <c r="DA1245" s="10">
        <v>2</v>
      </c>
    </row>
    <row r="1246" spans="1:105" ht="12.75" customHeight="1" x14ac:dyDescent="0.2">
      <c r="A1246" s="44" t="s">
        <v>2372</v>
      </c>
      <c r="B1246" s="43" t="s">
        <v>969</v>
      </c>
      <c r="C1246" s="43" t="s">
        <v>969</v>
      </c>
      <c r="D1246" s="42" t="s">
        <v>969</v>
      </c>
      <c r="E1246" s="42" t="str">
        <f t="shared" ref="E1246:E1257" si="1018">CONCATENATE(RIGHT(F1246,LEN(F1246)-SEARCH(" ",F1246)), ", ", LEFT(F1246, SEARCH(" ", F1246)))</f>
        <v xml:space="preserve">Nycholat, Lawrence </v>
      </c>
      <c r="F1246" s="42" t="s">
        <v>2869</v>
      </c>
      <c r="G1246" s="45" t="s">
        <v>2374</v>
      </c>
      <c r="H1246" s="43">
        <v>3</v>
      </c>
      <c r="I1246" s="64">
        <v>0</v>
      </c>
      <c r="J1246" s="64">
        <v>0</v>
      </c>
      <c r="K1246" s="64">
        <v>0</v>
      </c>
      <c r="L1246" s="43">
        <v>1</v>
      </c>
      <c r="M1246">
        <v>0</v>
      </c>
      <c r="N1246">
        <v>4</v>
      </c>
      <c r="O1246" s="4">
        <f>IF(N1246=0,0,I1246/N1246)</f>
        <v>0</v>
      </c>
      <c r="Q1246">
        <v>0</v>
      </c>
      <c r="R1246">
        <v>0</v>
      </c>
      <c r="S1246">
        <v>0</v>
      </c>
      <c r="T1246">
        <v>0</v>
      </c>
      <c r="U1246" s="4">
        <f>IF(S1246+T1246=0,0,S1246/(S1246+T1246))</f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s="9">
        <f t="shared" si="995"/>
        <v>0</v>
      </c>
      <c r="AD1246" s="9">
        <f t="shared" si="996"/>
        <v>0</v>
      </c>
      <c r="AE1246" s="9">
        <f t="shared" si="997"/>
        <v>0</v>
      </c>
      <c r="AF1246" s="9">
        <f t="shared" si="998"/>
        <v>0</v>
      </c>
      <c r="AG1246" s="9">
        <f t="shared" si="999"/>
        <v>0</v>
      </c>
      <c r="AH1246" s="9">
        <f t="shared" si="1000"/>
        <v>0</v>
      </c>
      <c r="AI1246" s="58">
        <f t="shared" si="1001"/>
        <v>1.7707820954254796</v>
      </c>
      <c r="AJ1246" s="58">
        <f t="shared" si="1002"/>
        <v>0</v>
      </c>
      <c r="AK1246" s="58">
        <f t="shared" si="1003"/>
        <v>0</v>
      </c>
      <c r="AL1246" s="58">
        <f t="shared" si="1004"/>
        <v>0</v>
      </c>
      <c r="AM1246" s="58">
        <f t="shared" si="1005"/>
        <v>0</v>
      </c>
      <c r="AN1246" s="58">
        <f t="shared" si="1006"/>
        <v>0</v>
      </c>
      <c r="AO1246" s="56">
        <v>33.883333333333333</v>
      </c>
      <c r="AP1246" s="56">
        <v>1.7333333333333334</v>
      </c>
      <c r="AQ1246" s="56">
        <v>0.21666666666666667</v>
      </c>
      <c r="AR1246" s="57">
        <f>SUM(AO1246:AQ1246)</f>
        <v>35.833333333333336</v>
      </c>
      <c r="AS1246">
        <v>2</v>
      </c>
      <c r="AT1246">
        <v>4</v>
      </c>
      <c r="AU1246">
        <v>0</v>
      </c>
      <c r="AV1246">
        <v>1</v>
      </c>
      <c r="AW1246">
        <v>0</v>
      </c>
      <c r="AX1246" s="9">
        <f t="shared" si="1007"/>
        <v>3.3488372093023253</v>
      </c>
      <c r="AY1246" s="9">
        <f t="shared" si="1008"/>
        <v>6.6976744186046506</v>
      </c>
      <c r="AZ1246" s="9">
        <f t="shared" si="1009"/>
        <v>0</v>
      </c>
      <c r="BA1246" s="9">
        <f t="shared" si="1010"/>
        <v>1.6744186046511627</v>
      </c>
      <c r="BB1246" s="9">
        <f t="shared" si="1011"/>
        <v>0</v>
      </c>
      <c r="BC1246" s="33">
        <f t="shared" si="1012"/>
        <v>11.294444444444444</v>
      </c>
      <c r="BD1246" s="33">
        <f t="shared" si="1013"/>
        <v>7.2222222222222229E-2</v>
      </c>
      <c r="BE1246" s="33">
        <f t="shared" si="1014"/>
        <v>0.57777777777777783</v>
      </c>
      <c r="BF1246" s="42">
        <f>BI1246-BG1246-BH1246</f>
        <v>1</v>
      </c>
      <c r="BG1246" s="43">
        <v>0</v>
      </c>
      <c r="BH1246" s="43">
        <v>0</v>
      </c>
      <c r="BI1246" s="43">
        <v>1</v>
      </c>
      <c r="BJ1246" s="42">
        <f>BM1246-BK1246-BL1246</f>
        <v>0</v>
      </c>
      <c r="BK1246" s="43">
        <v>0</v>
      </c>
      <c r="BL1246" s="43">
        <v>0</v>
      </c>
      <c r="BM1246" s="43">
        <v>0</v>
      </c>
      <c r="BN1246" s="34">
        <f t="shared" ref="BN1246:BN1251" si="1019">BU1246+CA1246</f>
        <v>2.2027466373752187</v>
      </c>
      <c r="BO1246" s="34">
        <f t="shared" ref="BO1246:BO1251" si="1020">BN1246/AR1246*2000</f>
        <v>122.94399836512848</v>
      </c>
      <c r="BP1246" s="33">
        <v>-0.27443642027080223</v>
      </c>
      <c r="BQ1246" s="33">
        <v>-6.7389509924559582E-2</v>
      </c>
      <c r="BR1246" s="33">
        <v>0.23204260970735371</v>
      </c>
      <c r="BS1246" s="33">
        <v>-4.988613627756863E-4</v>
      </c>
      <c r="BT1246" s="33">
        <v>0</v>
      </c>
      <c r="BU1246" s="9">
        <f t="shared" ref="BU1246:BU1251" si="1021">SUM(BP1246:BT1246)</f>
        <v>-0.11028218185078376</v>
      </c>
      <c r="BV1246" s="34">
        <f t="shared" ref="BV1246:BV1251" si="1022">BU1246/AR1246*2000</f>
        <v>-6.155284568415837</v>
      </c>
      <c r="BW1246" s="33">
        <v>1.8278744574643755</v>
      </c>
      <c r="BX1246" s="33">
        <v>5.1827246442124386E-2</v>
      </c>
      <c r="BY1246" s="33">
        <v>2.7963475996951957E-2</v>
      </c>
      <c r="BZ1246" s="33">
        <v>0.40536363932255026</v>
      </c>
      <c r="CA1246" s="9">
        <f t="shared" ref="CA1246:CA1251" si="1023">SUM(BW1246:BZ1246)</f>
        <v>2.3130288192260022</v>
      </c>
      <c r="CB1246" s="34">
        <f t="shared" ref="CB1246:CB1251" si="1024">CA1246/AR1246*2000</f>
        <v>129.09928293354432</v>
      </c>
      <c r="CE1246" s="68">
        <f t="shared" si="1015"/>
        <v>165000</v>
      </c>
      <c r="CF1246" s="62">
        <v>0.4</v>
      </c>
      <c r="CG1246" s="62">
        <v>0.5</v>
      </c>
      <c r="CH1246" s="62">
        <v>1</v>
      </c>
      <c r="CI1246" s="62">
        <v>-0.1</v>
      </c>
      <c r="CJ1246" s="63">
        <f t="shared" si="1016"/>
        <v>-5.2933392148213505</v>
      </c>
      <c r="CK1246" s="62">
        <v>0.3</v>
      </c>
      <c r="CL1246" s="63">
        <f t="shared" si="1017"/>
        <v>15.880017644464051</v>
      </c>
      <c r="CM1246" s="62">
        <v>0.2</v>
      </c>
      <c r="CN1246" t="s">
        <v>2145</v>
      </c>
      <c r="CO1246" t="s">
        <v>1563</v>
      </c>
      <c r="CP1246" t="s">
        <v>2417</v>
      </c>
      <c r="CQ1246" t="s">
        <v>2400</v>
      </c>
      <c r="CR1246">
        <v>72</v>
      </c>
      <c r="CS1246">
        <v>200</v>
      </c>
      <c r="CT1246">
        <v>3</v>
      </c>
      <c r="CU1246" t="s">
        <v>3402</v>
      </c>
      <c r="CZ1246" s="72">
        <v>550000</v>
      </c>
      <c r="DA1246">
        <v>0</v>
      </c>
    </row>
    <row r="1247" spans="1:105" ht="12.75" customHeight="1" x14ac:dyDescent="0.2">
      <c r="A1247" s="38" t="s">
        <v>2452</v>
      </c>
      <c r="B1247" t="s">
        <v>975</v>
      </c>
      <c r="C1247" t="s">
        <v>969</v>
      </c>
      <c r="D1247" s="82" t="s">
        <v>969</v>
      </c>
      <c r="E1247" t="str">
        <f t="shared" si="1018"/>
        <v xml:space="preserve">Richardson, Luke </v>
      </c>
      <c r="F1247" t="s">
        <v>483</v>
      </c>
      <c r="G1247" t="s">
        <v>1524</v>
      </c>
      <c r="H1247">
        <v>27</v>
      </c>
      <c r="I1247">
        <v>0</v>
      </c>
      <c r="J1247">
        <v>3</v>
      </c>
      <c r="K1247">
        <f>I1247+J1247</f>
        <v>3</v>
      </c>
      <c r="L1247">
        <v>3</v>
      </c>
      <c r="M1247">
        <v>16</v>
      </c>
      <c r="N1247">
        <v>3</v>
      </c>
      <c r="O1247" s="4">
        <f>IF(N1247=0,0,I1247/N1247)</f>
        <v>0</v>
      </c>
      <c r="P1247">
        <v>278</v>
      </c>
      <c r="Q1247">
        <v>0</v>
      </c>
      <c r="R1247">
        <v>0</v>
      </c>
      <c r="S1247">
        <v>0</v>
      </c>
      <c r="T1247">
        <v>0</v>
      </c>
      <c r="U1247" s="4">
        <f>IF(S1247+T1247=0,0,S1247/(S1247+T1247))</f>
        <v>0</v>
      </c>
      <c r="V1247" s="40">
        <v>0</v>
      </c>
      <c r="W1247">
        <v>0</v>
      </c>
      <c r="X1247">
        <v>0</v>
      </c>
      <c r="Y1247">
        <v>0</v>
      </c>
      <c r="Z1247">
        <v>0</v>
      </c>
      <c r="AA1247">
        <f>I1247-W1247-Y1247</f>
        <v>0</v>
      </c>
      <c r="AB1247">
        <f>J1247-X1247-Z1247</f>
        <v>3</v>
      </c>
      <c r="AC1247" s="9">
        <f t="shared" si="995"/>
        <v>0</v>
      </c>
      <c r="AD1247" s="9">
        <f t="shared" si="996"/>
        <v>0</v>
      </c>
      <c r="AE1247" s="9">
        <f t="shared" si="997"/>
        <v>0</v>
      </c>
      <c r="AF1247" s="9">
        <f t="shared" si="998"/>
        <v>0</v>
      </c>
      <c r="AG1247" s="9">
        <f t="shared" si="999"/>
        <v>0</v>
      </c>
      <c r="AH1247" s="9">
        <f t="shared" si="1000"/>
        <v>23.273354164421935</v>
      </c>
      <c r="AI1247" s="6">
        <f t="shared" si="1001"/>
        <v>3.8788923607369896</v>
      </c>
      <c r="AJ1247" s="6">
        <f t="shared" si="1002"/>
        <v>0</v>
      </c>
      <c r="AK1247" s="6">
        <f t="shared" si="1003"/>
        <v>0</v>
      </c>
      <c r="AL1247" s="6">
        <f t="shared" si="1004"/>
        <v>2.715224652515893</v>
      </c>
      <c r="AM1247" s="6">
        <f t="shared" si="1005"/>
        <v>0</v>
      </c>
      <c r="AN1247" s="6">
        <f t="shared" si="1006"/>
        <v>10.013908205841446</v>
      </c>
      <c r="AO1247" s="32">
        <v>154.68333333333334</v>
      </c>
      <c r="AP1247" s="32">
        <v>1.55</v>
      </c>
      <c r="AQ1247" s="32">
        <v>35.950000000000003</v>
      </c>
      <c r="AR1247" s="32">
        <v>192.18333333333334</v>
      </c>
      <c r="AS1247" s="40">
        <v>15</v>
      </c>
      <c r="AT1247" s="40">
        <v>24</v>
      </c>
      <c r="AU1247" s="40">
        <v>3</v>
      </c>
      <c r="AV1247" s="40">
        <v>5</v>
      </c>
      <c r="AW1247" s="40">
        <v>1</v>
      </c>
      <c r="AX1247" s="9">
        <f t="shared" si="1007"/>
        <v>4.683028358338392</v>
      </c>
      <c r="AY1247" s="9">
        <f t="shared" si="1008"/>
        <v>7.492845373341428</v>
      </c>
      <c r="AZ1247" s="9">
        <f t="shared" si="1009"/>
        <v>0.9366056716676785</v>
      </c>
      <c r="BA1247" s="9">
        <f t="shared" si="1010"/>
        <v>1.561009452779464</v>
      </c>
      <c r="BB1247" s="9">
        <f t="shared" si="1011"/>
        <v>0.31220189055589281</v>
      </c>
      <c r="BC1247" s="9">
        <f t="shared" si="1012"/>
        <v>5.7290123456790125</v>
      </c>
      <c r="BD1247" s="9">
        <f t="shared" si="1013"/>
        <v>1.3314814814814815</v>
      </c>
      <c r="BE1247" s="9">
        <f t="shared" si="1014"/>
        <v>5.7407407407407407E-2</v>
      </c>
      <c r="BF1247" s="3">
        <v>10</v>
      </c>
      <c r="BG1247" s="3">
        <v>0</v>
      </c>
      <c r="BH1247" s="3">
        <v>0</v>
      </c>
      <c r="BI1247" s="3">
        <v>10</v>
      </c>
      <c r="BJ1247" s="3">
        <v>7</v>
      </c>
      <c r="BK1247" s="3">
        <v>0</v>
      </c>
      <c r="BL1247" s="3">
        <v>6</v>
      </c>
      <c r="BM1247" s="3">
        <v>13</v>
      </c>
      <c r="BN1247" s="34">
        <f t="shared" si="1019"/>
        <v>0.55277741539766723</v>
      </c>
      <c r="BO1247" s="34">
        <f t="shared" si="1020"/>
        <v>5.7526051381250598</v>
      </c>
      <c r="BP1247" s="34">
        <v>1.7471207856604412</v>
      </c>
      <c r="BQ1247" s="34">
        <v>-5.5484540168009779E-2</v>
      </c>
      <c r="BR1247" s="34">
        <v>-7.3022232399922726E-2</v>
      </c>
      <c r="BS1247" s="34">
        <v>-0.11629962491047169</v>
      </c>
      <c r="BT1247" s="34">
        <v>0</v>
      </c>
      <c r="BU1247" s="34">
        <f t="shared" si="1021"/>
        <v>1.5023143881820369</v>
      </c>
      <c r="BV1247" s="34">
        <f t="shared" si="1022"/>
        <v>15.634179739991712</v>
      </c>
      <c r="BW1247" s="34">
        <v>3.0600012722449694</v>
      </c>
      <c r="BX1247" s="34">
        <v>6.4394678934264454E-2</v>
      </c>
      <c r="BY1247" s="34">
        <v>0.11921579778610984</v>
      </c>
      <c r="BZ1247" s="34">
        <v>-4.1931487217497132</v>
      </c>
      <c r="CA1247" s="34">
        <f t="shared" si="1023"/>
        <v>-0.94953697278436966</v>
      </c>
      <c r="CB1247" s="34">
        <f t="shared" si="1024"/>
        <v>-9.8815746018666513</v>
      </c>
      <c r="CC1247" s="15">
        <v>52</v>
      </c>
      <c r="CD1247" s="7">
        <v>426970</v>
      </c>
      <c r="CE1247" s="68">
        <f t="shared" si="1015"/>
        <v>1296723.7037037038</v>
      </c>
      <c r="CF1247" s="9">
        <v>4.9000000000000004</v>
      </c>
      <c r="CG1247" s="9">
        <v>7.1</v>
      </c>
      <c r="CH1247" s="9">
        <v>2.9</v>
      </c>
      <c r="CI1247" s="9">
        <v>-0.1</v>
      </c>
      <c r="CJ1247" s="9">
        <f t="shared" si="1016"/>
        <v>-0.87076409549379585</v>
      </c>
      <c r="CK1247" s="9">
        <v>1.5</v>
      </c>
      <c r="CL1247" s="9">
        <f t="shared" si="1017"/>
        <v>13.061461432406936</v>
      </c>
      <c r="CM1247" s="9">
        <v>1.4</v>
      </c>
      <c r="CN1247" t="s">
        <v>2690</v>
      </c>
      <c r="CO1247" t="s">
        <v>3170</v>
      </c>
      <c r="CP1247" t="s">
        <v>2427</v>
      </c>
      <c r="CQ1247" t="s">
        <v>2400</v>
      </c>
      <c r="CR1247">
        <v>76</v>
      </c>
      <c r="CS1247">
        <v>215</v>
      </c>
      <c r="CT1247">
        <v>7</v>
      </c>
      <c r="CU1247" t="s">
        <v>3402</v>
      </c>
      <c r="CV1247" t="s">
        <v>2382</v>
      </c>
      <c r="CW1247">
        <v>0</v>
      </c>
      <c r="CX1247">
        <v>0</v>
      </c>
      <c r="CY1247">
        <v>0</v>
      </c>
      <c r="CZ1247" s="71"/>
      <c r="DA1247">
        <v>0</v>
      </c>
    </row>
    <row r="1248" spans="1:105" ht="12.75" customHeight="1" x14ac:dyDescent="0.2">
      <c r="A1248" s="44" t="s">
        <v>2372</v>
      </c>
      <c r="B1248" s="43" t="s">
        <v>975</v>
      </c>
      <c r="C1248" s="43" t="s">
        <v>969</v>
      </c>
      <c r="D1248" s="82" t="s">
        <v>969</v>
      </c>
      <c r="E1248" s="42" t="str">
        <f t="shared" si="1018"/>
        <v xml:space="preserve">Richardson, Luke </v>
      </c>
      <c r="F1248" s="42" t="s">
        <v>483</v>
      </c>
      <c r="G1248" s="45" t="s">
        <v>2374</v>
      </c>
      <c r="H1248" s="43">
        <v>76</v>
      </c>
      <c r="I1248" s="64">
        <v>2</v>
      </c>
      <c r="J1248" s="64">
        <v>7</v>
      </c>
      <c r="K1248" s="64">
        <v>9</v>
      </c>
      <c r="L1248" s="43">
        <v>1</v>
      </c>
      <c r="M1248">
        <v>41</v>
      </c>
      <c r="N1248">
        <v>41</v>
      </c>
      <c r="O1248" s="4">
        <f>IF(N1248=0,0,I1248/N1248)</f>
        <v>4.878048780487805E-2</v>
      </c>
      <c r="Q1248">
        <v>0</v>
      </c>
      <c r="R1248">
        <v>0</v>
      </c>
      <c r="S1248">
        <v>0</v>
      </c>
      <c r="T1248">
        <v>0</v>
      </c>
      <c r="U1248" s="4">
        <f>IF(S1248+T1248=0,0,S1248/(S1248+T1248))</f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</v>
      </c>
      <c r="AB1248">
        <v>7</v>
      </c>
      <c r="AC1248" s="9">
        <f t="shared" si="995"/>
        <v>0</v>
      </c>
      <c r="AD1248" s="9">
        <f t="shared" si="996"/>
        <v>0</v>
      </c>
      <c r="AE1248" s="9">
        <f t="shared" si="997"/>
        <v>0</v>
      </c>
      <c r="AF1248" s="9">
        <f t="shared" si="998"/>
        <v>0</v>
      </c>
      <c r="AG1248" s="9">
        <f t="shared" si="999"/>
        <v>2.675187634688267</v>
      </c>
      <c r="AH1248" s="9">
        <f t="shared" si="1000"/>
        <v>9.3631567214089326</v>
      </c>
      <c r="AI1248" s="58">
        <f t="shared" si="1001"/>
        <v>2.4745485620866465</v>
      </c>
      <c r="AJ1248" s="58">
        <f t="shared" si="1002"/>
        <v>0</v>
      </c>
      <c r="AK1248" s="58">
        <f t="shared" si="1003"/>
        <v>0</v>
      </c>
      <c r="AL1248" s="58">
        <f t="shared" si="1004"/>
        <v>2.4076688712194398</v>
      </c>
      <c r="AM1248" s="58">
        <f t="shared" si="1005"/>
        <v>0</v>
      </c>
      <c r="AN1248" s="58">
        <f t="shared" si="1006"/>
        <v>1.7118402282453637</v>
      </c>
      <c r="AO1248" s="56">
        <v>897.13333333333321</v>
      </c>
      <c r="AP1248" s="56">
        <v>4.2666666666666666</v>
      </c>
      <c r="AQ1248" s="56">
        <v>35.049999999999997</v>
      </c>
      <c r="AR1248" s="57">
        <f>SUM(AO1248:AQ1248)</f>
        <v>936.44999999999982</v>
      </c>
      <c r="AS1248">
        <v>55</v>
      </c>
      <c r="AT1248">
        <v>65</v>
      </c>
      <c r="AU1248">
        <v>17</v>
      </c>
      <c r="AV1248">
        <v>22</v>
      </c>
      <c r="AW1248">
        <v>13</v>
      </c>
      <c r="AX1248" s="9">
        <f t="shared" si="1007"/>
        <v>3.5239468204388924</v>
      </c>
      <c r="AY1248" s="9">
        <f t="shared" si="1008"/>
        <v>4.1646644241550552</v>
      </c>
      <c r="AZ1248" s="9">
        <f t="shared" si="1009"/>
        <v>1.0892199263174758</v>
      </c>
      <c r="BA1248" s="9">
        <f t="shared" si="1010"/>
        <v>1.409578728175557</v>
      </c>
      <c r="BB1248" s="9">
        <f t="shared" si="1011"/>
        <v>0.83293288483101091</v>
      </c>
      <c r="BC1248" s="33">
        <f t="shared" si="1012"/>
        <v>11.80438596491228</v>
      </c>
      <c r="BD1248" s="33">
        <f t="shared" si="1013"/>
        <v>0.46118421052631575</v>
      </c>
      <c r="BE1248" s="33">
        <f t="shared" si="1014"/>
        <v>5.6140350877192984E-2</v>
      </c>
      <c r="BF1248" s="42">
        <f>BI1248-BG1248-BH1248</f>
        <v>37</v>
      </c>
      <c r="BG1248" s="43">
        <v>0</v>
      </c>
      <c r="BH1248" s="43">
        <v>0</v>
      </c>
      <c r="BI1248" s="43">
        <v>37</v>
      </c>
      <c r="BJ1248" s="42">
        <f>BM1248-BK1248-BL1248</f>
        <v>36</v>
      </c>
      <c r="BK1248" s="43">
        <v>0</v>
      </c>
      <c r="BL1248" s="43">
        <v>1</v>
      </c>
      <c r="BM1248" s="43">
        <v>37</v>
      </c>
      <c r="BN1248" s="34">
        <f t="shared" si="1019"/>
        <v>24.996321191269089</v>
      </c>
      <c r="BO1248" s="34">
        <f t="shared" si="1020"/>
        <v>53.385276717964857</v>
      </c>
      <c r="BP1248" s="33">
        <v>3.5329031245812965</v>
      </c>
      <c r="BQ1248" s="33">
        <v>-0.16588187058353127</v>
      </c>
      <c r="BR1248" s="33">
        <v>-1.6708203313388745</v>
      </c>
      <c r="BS1248" s="33">
        <v>-8.0700418916712938E-2</v>
      </c>
      <c r="BT1248" s="33">
        <v>0</v>
      </c>
      <c r="BU1248" s="9">
        <f t="shared" si="1021"/>
        <v>1.6155005037421779</v>
      </c>
      <c r="BV1248" s="34">
        <f t="shared" si="1022"/>
        <v>3.4502653718664704</v>
      </c>
      <c r="BW1248" s="33">
        <v>17.610245914199037</v>
      </c>
      <c r="BX1248" s="33">
        <v>0.12757476047292157</v>
      </c>
      <c r="BY1248" s="33">
        <v>3.7474250388879775</v>
      </c>
      <c r="BZ1248" s="33">
        <v>1.8955749739669743</v>
      </c>
      <c r="CA1248" s="9">
        <f t="shared" si="1023"/>
        <v>23.38082068752691</v>
      </c>
      <c r="CB1248" s="34">
        <f t="shared" si="1024"/>
        <v>49.935011346098378</v>
      </c>
      <c r="CC1248" s="47">
        <v>50.579642999999997</v>
      </c>
      <c r="CD1248">
        <v>1317524</v>
      </c>
      <c r="CE1248" s="68">
        <f t="shared" si="1015"/>
        <v>1421539.0526315789</v>
      </c>
      <c r="CF1248" s="62">
        <v>17.3</v>
      </c>
      <c r="CG1248" s="62">
        <v>19.399999999999999</v>
      </c>
      <c r="CH1248" s="62">
        <v>-1.4</v>
      </c>
      <c r="CI1248" s="62">
        <v>-0.5</v>
      </c>
      <c r="CJ1248" s="63">
        <f t="shared" si="1016"/>
        <v>-1.0248351723431151</v>
      </c>
      <c r="CK1248" s="62">
        <v>0.3</v>
      </c>
      <c r="CL1248" s="63">
        <f t="shared" si="1017"/>
        <v>0.61490110340586901</v>
      </c>
      <c r="CM1248" s="62">
        <v>-0.2</v>
      </c>
      <c r="CN1248" t="s">
        <v>2153</v>
      </c>
      <c r="CO1248" t="s">
        <v>3170</v>
      </c>
      <c r="CP1248" t="s">
        <v>2427</v>
      </c>
      <c r="CQ1248" t="s">
        <v>2400</v>
      </c>
      <c r="CR1248">
        <v>75</v>
      </c>
      <c r="CS1248">
        <v>208</v>
      </c>
      <c r="CT1248">
        <v>2</v>
      </c>
      <c r="CU1248" t="s">
        <v>3402</v>
      </c>
      <c r="CZ1248" s="72">
        <v>500000</v>
      </c>
      <c r="DA1248">
        <v>0</v>
      </c>
    </row>
    <row r="1249" spans="1:105" ht="12.75" customHeight="1" x14ac:dyDescent="0.2">
      <c r="A1249" s="38" t="s">
        <v>2452</v>
      </c>
      <c r="B1249" t="s">
        <v>956</v>
      </c>
      <c r="C1249" t="s">
        <v>956</v>
      </c>
      <c r="D1249" s="82" t="s">
        <v>969</v>
      </c>
      <c r="E1249" t="str">
        <f t="shared" si="1018"/>
        <v xml:space="preserve">Lapointe, Martin </v>
      </c>
      <c r="F1249" t="s">
        <v>279</v>
      </c>
      <c r="G1249" t="s">
        <v>1528</v>
      </c>
      <c r="H1249">
        <v>82</v>
      </c>
      <c r="I1249">
        <v>13</v>
      </c>
      <c r="J1249">
        <v>11</v>
      </c>
      <c r="K1249">
        <f>I1249+J1249</f>
        <v>24</v>
      </c>
      <c r="L1249">
        <v>-14</v>
      </c>
      <c r="M1249">
        <v>98</v>
      </c>
      <c r="N1249">
        <v>102</v>
      </c>
      <c r="O1249" s="4">
        <f>IF(N1249=0,0,I1249/N1249)</f>
        <v>0.12745098039215685</v>
      </c>
      <c r="P1249">
        <v>1700</v>
      </c>
      <c r="Q1249">
        <v>2</v>
      </c>
      <c r="R1249">
        <v>0</v>
      </c>
      <c r="S1249">
        <v>180</v>
      </c>
      <c r="T1249">
        <v>161</v>
      </c>
      <c r="U1249" s="4">
        <f>IF(S1249+T1249=0,0,S1249/(S1249+T1249))</f>
        <v>0.52785923753665687</v>
      </c>
      <c r="V1249" s="40">
        <v>7.4</v>
      </c>
      <c r="W1249">
        <v>5</v>
      </c>
      <c r="X1249">
        <v>1</v>
      </c>
      <c r="Y1249">
        <v>1</v>
      </c>
      <c r="Z1249">
        <v>0</v>
      </c>
      <c r="AA1249">
        <f>I1249-W1249-Y1249</f>
        <v>7</v>
      </c>
      <c r="AB1249">
        <f>J1249-X1249-Z1249</f>
        <v>10</v>
      </c>
      <c r="AC1249" s="9">
        <f t="shared" si="995"/>
        <v>8.5082246171298923</v>
      </c>
      <c r="AD1249" s="9">
        <f t="shared" si="996"/>
        <v>1.7016449234259783</v>
      </c>
      <c r="AE1249" s="9">
        <f t="shared" si="997"/>
        <v>2.5762129669386002</v>
      </c>
      <c r="AF1249" s="9">
        <f t="shared" si="998"/>
        <v>0</v>
      </c>
      <c r="AG1249" s="9">
        <f t="shared" si="999"/>
        <v>9.8374094821696954</v>
      </c>
      <c r="AH1249" s="9">
        <f t="shared" si="1000"/>
        <v>14.053442117385277</v>
      </c>
      <c r="AI1249" s="6">
        <f t="shared" si="1001"/>
        <v>1.4756114223254542</v>
      </c>
      <c r="AJ1249" s="6">
        <f t="shared" si="1002"/>
        <v>3.7436188315371521</v>
      </c>
      <c r="AK1249" s="6">
        <f t="shared" si="1003"/>
        <v>0.51524259338772005</v>
      </c>
      <c r="AL1249" s="6">
        <f t="shared" si="1004"/>
        <v>2.318817949368571</v>
      </c>
      <c r="AM1249" s="6">
        <f t="shared" si="1005"/>
        <v>0.68065796937039136</v>
      </c>
      <c r="AN1249" s="6">
        <f t="shared" si="1006"/>
        <v>6.6981537140403606</v>
      </c>
      <c r="AO1249" s="32">
        <v>853.88333333333344</v>
      </c>
      <c r="AP1249" s="32">
        <v>176.3</v>
      </c>
      <c r="AQ1249" s="32">
        <v>116.45</v>
      </c>
      <c r="AR1249" s="32">
        <v>1146.6333333333334</v>
      </c>
      <c r="AS1249" s="40">
        <v>38</v>
      </c>
      <c r="AT1249" s="40">
        <v>100</v>
      </c>
      <c r="AU1249" s="40">
        <v>39</v>
      </c>
      <c r="AV1249" s="40">
        <v>15</v>
      </c>
      <c r="AW1249" s="40">
        <v>10</v>
      </c>
      <c r="AX1249" s="9">
        <f t="shared" si="1007"/>
        <v>1.9884298962179132</v>
      </c>
      <c r="AY1249" s="9">
        <f t="shared" si="1008"/>
        <v>5.2327102532050347</v>
      </c>
      <c r="AZ1249" s="9">
        <f t="shared" si="1009"/>
        <v>2.0407569987499632</v>
      </c>
      <c r="BA1249" s="9">
        <f t="shared" si="1010"/>
        <v>0.78490653798075527</v>
      </c>
      <c r="BB1249" s="9">
        <f t="shared" si="1011"/>
        <v>0.5232710253205034</v>
      </c>
      <c r="BC1249" s="9">
        <f t="shared" si="1012"/>
        <v>10.413211382113822</v>
      </c>
      <c r="BD1249" s="9">
        <f t="shared" si="1013"/>
        <v>1.4201219512195122</v>
      </c>
      <c r="BE1249" s="9">
        <f t="shared" si="1014"/>
        <v>2.1500000000000004</v>
      </c>
      <c r="BF1249" s="3">
        <v>21</v>
      </c>
      <c r="BG1249" s="3">
        <v>11</v>
      </c>
      <c r="BH1249" s="3">
        <v>1</v>
      </c>
      <c r="BI1249" s="3">
        <v>33</v>
      </c>
      <c r="BJ1249" s="3">
        <v>33</v>
      </c>
      <c r="BK1249" s="3">
        <v>2</v>
      </c>
      <c r="BL1249" s="3">
        <v>13</v>
      </c>
      <c r="BM1249" s="3">
        <v>48</v>
      </c>
      <c r="BN1249" s="34">
        <f t="shared" si="1019"/>
        <v>14.841436121647947</v>
      </c>
      <c r="BO1249" s="34">
        <f t="shared" si="1020"/>
        <v>25.886978322011593</v>
      </c>
      <c r="BP1249" s="34">
        <v>2.3586760960342574</v>
      </c>
      <c r="BQ1249" s="34">
        <v>2.3012889047230494</v>
      </c>
      <c r="BR1249" s="34">
        <v>-0.59834209925300286</v>
      </c>
      <c r="BS1249" s="34">
        <v>1.2455708218272561</v>
      </c>
      <c r="BT1249" s="34">
        <v>0</v>
      </c>
      <c r="BU1249" s="34">
        <f t="shared" si="1021"/>
        <v>5.3071937233315598</v>
      </c>
      <c r="BV1249" s="34">
        <f t="shared" si="1022"/>
        <v>9.2570023372741517</v>
      </c>
      <c r="BW1249" s="34">
        <v>7.1808605550185884</v>
      </c>
      <c r="BX1249" s="34">
        <v>0.27249176393060071</v>
      </c>
      <c r="BY1249" s="34">
        <v>3.704940435541316</v>
      </c>
      <c r="BZ1249" s="34">
        <v>-1.6240503561741189</v>
      </c>
      <c r="CA1249" s="34">
        <f t="shared" si="1023"/>
        <v>9.5342423983163869</v>
      </c>
      <c r="CB1249" s="34">
        <f t="shared" si="1024"/>
        <v>16.629975984737438</v>
      </c>
      <c r="CC1249" s="15">
        <v>30</v>
      </c>
      <c r="CD1249" s="7">
        <v>558154</v>
      </c>
      <c r="CE1249" s="68">
        <f t="shared" si="1015"/>
        <v>558154</v>
      </c>
      <c r="CF1249" s="9">
        <v>23</v>
      </c>
      <c r="CG1249" s="9">
        <v>21.5</v>
      </c>
      <c r="CH1249" s="9">
        <v>-9.9</v>
      </c>
      <c r="CI1249" s="9">
        <v>-1.1000000000000001</v>
      </c>
      <c r="CJ1249" s="9">
        <f t="shared" si="1016"/>
        <v>-1.5284323147644245</v>
      </c>
      <c r="CK1249" s="9">
        <v>0</v>
      </c>
      <c r="CL1249" s="9">
        <f t="shared" si="1017"/>
        <v>0</v>
      </c>
      <c r="CM1249" s="9">
        <v>-1.1000000000000001</v>
      </c>
      <c r="CN1249" t="s">
        <v>1611</v>
      </c>
      <c r="CO1249" t="s">
        <v>1612</v>
      </c>
      <c r="CP1249" t="s">
        <v>2399</v>
      </c>
      <c r="CQ1249" t="s">
        <v>2400</v>
      </c>
      <c r="CR1249">
        <v>71</v>
      </c>
      <c r="CS1249">
        <v>215</v>
      </c>
      <c r="CT1249">
        <v>22</v>
      </c>
      <c r="CU1249" t="s">
        <v>3401</v>
      </c>
      <c r="CV1249" t="s">
        <v>2382</v>
      </c>
      <c r="CW1249">
        <v>0</v>
      </c>
      <c r="CX1249">
        <v>0</v>
      </c>
      <c r="CY1249">
        <v>0</v>
      </c>
      <c r="CZ1249" s="70"/>
      <c r="DA1249">
        <v>0</v>
      </c>
    </row>
    <row r="1250" spans="1:105" ht="12.75" customHeight="1" x14ac:dyDescent="0.2">
      <c r="A1250" s="78" t="s">
        <v>2372</v>
      </c>
      <c r="B1250" s="52" t="s">
        <v>956</v>
      </c>
      <c r="C1250" s="52" t="s">
        <v>956</v>
      </c>
      <c r="D1250" s="53" t="s">
        <v>969</v>
      </c>
      <c r="E1250" s="53" t="str">
        <f t="shared" si="1018"/>
        <v xml:space="preserve">Lapointe, Martin </v>
      </c>
      <c r="F1250" s="53" t="s">
        <v>279</v>
      </c>
      <c r="G1250" s="54" t="s">
        <v>1528</v>
      </c>
      <c r="H1250" s="52">
        <v>52</v>
      </c>
      <c r="I1250" s="19">
        <v>3</v>
      </c>
      <c r="J1250" s="19">
        <v>4</v>
      </c>
      <c r="K1250" s="19">
        <v>7</v>
      </c>
      <c r="L1250" s="52">
        <v>-3</v>
      </c>
      <c r="M1250" s="19">
        <v>47</v>
      </c>
      <c r="N1250" s="19">
        <v>39</v>
      </c>
      <c r="O1250" s="20">
        <f>IF(N1250=0,0,I1250/N1250)</f>
        <v>7.6923076923076927E-2</v>
      </c>
      <c r="P1250" s="19"/>
      <c r="Q1250" s="19"/>
      <c r="R1250" s="19"/>
      <c r="S1250" s="19">
        <v>9</v>
      </c>
      <c r="T1250" s="19">
        <v>14</v>
      </c>
      <c r="U1250" s="20">
        <f>IF(S1250+T1250=0,0,S1250/(S1250+T1250))</f>
        <v>0.39130434782608697</v>
      </c>
      <c r="V1250" s="19"/>
      <c r="W1250" s="19"/>
      <c r="X1250" s="19"/>
      <c r="Y1250" s="19"/>
      <c r="Z1250" s="19"/>
      <c r="AA1250" s="19"/>
      <c r="AB1250" s="19"/>
      <c r="AC1250" s="24">
        <f t="shared" si="995"/>
        <v>0</v>
      </c>
      <c r="AD1250" s="24">
        <f t="shared" si="996"/>
        <v>0</v>
      </c>
      <c r="AE1250" s="24">
        <f t="shared" si="997"/>
        <v>0</v>
      </c>
      <c r="AF1250" s="24">
        <f t="shared" si="998"/>
        <v>0</v>
      </c>
      <c r="AG1250" s="24">
        <f t="shared" si="999"/>
        <v>0</v>
      </c>
      <c r="AH1250" s="24">
        <f t="shared" si="1000"/>
        <v>0</v>
      </c>
      <c r="AI1250" s="21">
        <f t="shared" si="1001"/>
        <v>1.1154884688592801</v>
      </c>
      <c r="AJ1250" s="21">
        <f t="shared" si="1002"/>
        <v>8.0898876404494384</v>
      </c>
      <c r="AK1250" s="21">
        <f t="shared" si="1003"/>
        <v>2.0731356176216531</v>
      </c>
      <c r="AL1250" s="21">
        <f t="shared" si="1004"/>
        <v>1.7529104510645832</v>
      </c>
      <c r="AM1250" s="21">
        <f t="shared" si="1005"/>
        <v>4.0449438202247192</v>
      </c>
      <c r="AN1250" s="21">
        <f t="shared" si="1006"/>
        <v>10.365678088108265</v>
      </c>
      <c r="AO1250" s="60">
        <v>376.51666666666665</v>
      </c>
      <c r="AP1250" s="60">
        <v>14.833333333333334</v>
      </c>
      <c r="AQ1250" s="60">
        <v>57.883333333333333</v>
      </c>
      <c r="AR1250" s="61">
        <f>SUM(AO1250:AQ1250)</f>
        <v>449.23333333333329</v>
      </c>
      <c r="AS1250" s="19"/>
      <c r="AT1250" s="19"/>
      <c r="AU1250" s="19"/>
      <c r="AV1250" s="19"/>
      <c r="AW1250" s="19"/>
      <c r="AX1250" s="24">
        <f t="shared" si="1007"/>
        <v>0</v>
      </c>
      <c r="AY1250" s="24">
        <f t="shared" si="1008"/>
        <v>0</v>
      </c>
      <c r="AZ1250" s="24">
        <f t="shared" si="1009"/>
        <v>0</v>
      </c>
      <c r="BA1250" s="24">
        <f t="shared" si="1010"/>
        <v>0</v>
      </c>
      <c r="BB1250" s="24">
        <f t="shared" si="1011"/>
        <v>0</v>
      </c>
      <c r="BC1250" s="24">
        <f t="shared" si="1012"/>
        <v>7.2407051282051276</v>
      </c>
      <c r="BD1250" s="24">
        <f t="shared" si="1013"/>
        <v>1.1131410256410257</v>
      </c>
      <c r="BE1250" s="24">
        <f t="shared" si="1014"/>
        <v>0.28525641025641024</v>
      </c>
      <c r="BF1250" s="53">
        <f>BI1250-BG1250-BH1250</f>
        <v>7</v>
      </c>
      <c r="BG1250" s="52">
        <v>2</v>
      </c>
      <c r="BH1250" s="52">
        <v>2</v>
      </c>
      <c r="BI1250" s="52">
        <v>11</v>
      </c>
      <c r="BJ1250" s="53">
        <f>BM1250-BK1250-BL1250</f>
        <v>11</v>
      </c>
      <c r="BK1250" s="52">
        <v>1</v>
      </c>
      <c r="BL1250" s="52">
        <v>10</v>
      </c>
      <c r="BM1250" s="52">
        <v>22</v>
      </c>
      <c r="BN1250" s="35">
        <f t="shared" si="1019"/>
        <v>-0.11182326129722497</v>
      </c>
      <c r="BO1250" s="35">
        <f t="shared" si="1020"/>
        <v>-0.49784044504218294</v>
      </c>
      <c r="BP1250" s="24">
        <v>-0.11902963051368182</v>
      </c>
      <c r="BQ1250" s="24">
        <v>-5.6125469668817322E-3</v>
      </c>
      <c r="BR1250" s="24">
        <v>-1.587965259184184</v>
      </c>
      <c r="BS1250" s="24">
        <v>-0.67084609106147364</v>
      </c>
      <c r="BT1250" s="24">
        <v>0</v>
      </c>
      <c r="BU1250" s="24">
        <f t="shared" si="1021"/>
        <v>-2.3834535277262212</v>
      </c>
      <c r="BV1250" s="35">
        <f t="shared" si="1022"/>
        <v>-10.611205139391059</v>
      </c>
      <c r="BW1250" s="24">
        <v>3.9992971208615145</v>
      </c>
      <c r="BX1250" s="24">
        <v>-6.1963626966713599E-2</v>
      </c>
      <c r="BY1250" s="24">
        <v>0.44541704951412037</v>
      </c>
      <c r="BZ1250" s="24">
        <v>-2.1111202769799249</v>
      </c>
      <c r="CA1250" s="24">
        <f t="shared" si="1023"/>
        <v>2.2716302664289962</v>
      </c>
      <c r="CB1250" s="35">
        <f t="shared" si="1024"/>
        <v>10.113364694348874</v>
      </c>
      <c r="CC1250" s="55">
        <v>45.129936000000001</v>
      </c>
      <c r="CD1250" s="19">
        <v>165000</v>
      </c>
      <c r="CE1250" s="76">
        <f t="shared" si="1015"/>
        <v>165000</v>
      </c>
      <c r="CF1250" s="24"/>
      <c r="CG1250" s="24"/>
      <c r="CH1250" s="24"/>
      <c r="CI1250" s="24"/>
      <c r="CJ1250" s="24"/>
      <c r="CK1250" s="24"/>
      <c r="CL1250" s="24"/>
      <c r="CM1250" s="24"/>
      <c r="CN1250" s="19"/>
      <c r="CO1250" s="19"/>
      <c r="CP1250" s="19"/>
      <c r="CQ1250" s="19"/>
      <c r="CR1250" s="19"/>
      <c r="CS1250" s="19"/>
      <c r="CT1250" s="19"/>
      <c r="CU1250" s="19"/>
      <c r="CV1250" s="19"/>
      <c r="CW1250" s="19"/>
      <c r="CX1250" s="19"/>
      <c r="CY1250" s="19"/>
      <c r="CZ1250" s="74">
        <v>2400000</v>
      </c>
      <c r="DA1250" s="19">
        <v>1</v>
      </c>
    </row>
    <row r="1251" spans="1:105" ht="12.75" customHeight="1" x14ac:dyDescent="0.2">
      <c r="A1251" s="78" t="s">
        <v>2372</v>
      </c>
      <c r="B1251" s="52" t="s">
        <v>956</v>
      </c>
      <c r="C1251" s="52" t="s">
        <v>969</v>
      </c>
      <c r="D1251" s="53" t="s">
        <v>969</v>
      </c>
      <c r="E1251" s="53" t="str">
        <f t="shared" si="1018"/>
        <v xml:space="preserve">Lapointe, Martin </v>
      </c>
      <c r="F1251" s="53" t="s">
        <v>279</v>
      </c>
      <c r="G1251" s="54" t="s">
        <v>1528</v>
      </c>
      <c r="H1251" s="52">
        <v>18</v>
      </c>
      <c r="I1251" s="53"/>
      <c r="J1251" s="53"/>
      <c r="K1251" s="53"/>
      <c r="L1251" s="52">
        <v>-2</v>
      </c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24">
        <f t="shared" si="995"/>
        <v>0</v>
      </c>
      <c r="AD1251" s="24">
        <f t="shared" si="996"/>
        <v>0</v>
      </c>
      <c r="AE1251" s="24">
        <f t="shared" si="997"/>
        <v>0</v>
      </c>
      <c r="AF1251" s="24">
        <f t="shared" si="998"/>
        <v>0</v>
      </c>
      <c r="AG1251" s="24">
        <f t="shared" si="999"/>
        <v>0</v>
      </c>
      <c r="AH1251" s="24">
        <f t="shared" si="1000"/>
        <v>0</v>
      </c>
      <c r="AI1251" s="21">
        <f t="shared" si="1001"/>
        <v>2.1168169345354761</v>
      </c>
      <c r="AJ1251" s="21">
        <f t="shared" si="1002"/>
        <v>4.6134130713370354</v>
      </c>
      <c r="AK1251" s="21">
        <f t="shared" si="1003"/>
        <v>0</v>
      </c>
      <c r="AL1251" s="21">
        <f t="shared" si="1004"/>
        <v>2.1168169345354761</v>
      </c>
      <c r="AM1251" s="21">
        <f t="shared" si="1005"/>
        <v>3.07560871422469</v>
      </c>
      <c r="AN1251" s="21">
        <f t="shared" si="1006"/>
        <v>0</v>
      </c>
      <c r="AO1251" s="60">
        <v>170.06666666666666</v>
      </c>
      <c r="AP1251" s="60">
        <v>39.016666666666666</v>
      </c>
      <c r="AQ1251" s="60">
        <v>0</v>
      </c>
      <c r="AR1251" s="61">
        <f>SUM(AO1251:AQ1251)</f>
        <v>209.08333333333331</v>
      </c>
      <c r="AS1251" s="19"/>
      <c r="AT1251" s="19"/>
      <c r="AU1251" s="19"/>
      <c r="AV1251" s="19"/>
      <c r="AW1251" s="19"/>
      <c r="AX1251" s="24">
        <f t="shared" si="1007"/>
        <v>0</v>
      </c>
      <c r="AY1251" s="24">
        <f t="shared" si="1008"/>
        <v>0</v>
      </c>
      <c r="AZ1251" s="24">
        <f t="shared" si="1009"/>
        <v>0</v>
      </c>
      <c r="BA1251" s="24">
        <f t="shared" si="1010"/>
        <v>0</v>
      </c>
      <c r="BB1251" s="24">
        <f t="shared" si="1011"/>
        <v>0</v>
      </c>
      <c r="BC1251" s="24">
        <f t="shared" si="1012"/>
        <v>9.4481481481481477</v>
      </c>
      <c r="BD1251" s="24">
        <f t="shared" si="1013"/>
        <v>0</v>
      </c>
      <c r="BE1251" s="24">
        <f t="shared" si="1014"/>
        <v>2.1675925925925927</v>
      </c>
      <c r="BF1251" s="53">
        <f>BI1251-BG1251-BH1251</f>
        <v>6</v>
      </c>
      <c r="BG1251" s="52">
        <v>3</v>
      </c>
      <c r="BH1251" s="52">
        <v>0</v>
      </c>
      <c r="BI1251" s="52">
        <v>9</v>
      </c>
      <c r="BJ1251" s="53">
        <f>BM1251-BK1251-BL1251</f>
        <v>6</v>
      </c>
      <c r="BK1251" s="52">
        <v>2</v>
      </c>
      <c r="BL1251" s="52">
        <v>0</v>
      </c>
      <c r="BM1251" s="52">
        <v>8</v>
      </c>
      <c r="BN1251" s="35">
        <f t="shared" si="1019"/>
        <v>2.7614575448913055</v>
      </c>
      <c r="BO1251" s="35">
        <f t="shared" si="1020"/>
        <v>26.414898795293478</v>
      </c>
      <c r="BP1251" s="24">
        <v>2.3420277423423701</v>
      </c>
      <c r="BQ1251" s="24">
        <v>-9.3637525106657196E-2</v>
      </c>
      <c r="BR1251" s="24">
        <v>-0.53137551219505497</v>
      </c>
      <c r="BS1251" s="24">
        <v>0</v>
      </c>
      <c r="BT1251" s="24">
        <v>0</v>
      </c>
      <c r="BU1251" s="24">
        <f t="shared" si="1021"/>
        <v>1.7170147050406581</v>
      </c>
      <c r="BV1251" s="35">
        <f t="shared" si="1022"/>
        <v>16.42421399799753</v>
      </c>
      <c r="BW1251" s="24">
        <v>1.6122639385038078</v>
      </c>
      <c r="BX1251" s="24">
        <v>-0.25676588164312636</v>
      </c>
      <c r="BY1251" s="24">
        <v>0</v>
      </c>
      <c r="BZ1251" s="24">
        <v>-0.3110552170100338</v>
      </c>
      <c r="CA1251" s="24">
        <f t="shared" si="1023"/>
        <v>1.0444428398506476</v>
      </c>
      <c r="CB1251" s="35">
        <f t="shared" si="1024"/>
        <v>9.9906847972959536</v>
      </c>
      <c r="CC1251" s="22"/>
      <c r="CD1251" s="19"/>
      <c r="CE1251" s="76">
        <f t="shared" si="1015"/>
        <v>165000</v>
      </c>
      <c r="CF1251" s="24"/>
      <c r="CG1251" s="24"/>
      <c r="CH1251" s="24"/>
      <c r="CI1251" s="24"/>
      <c r="CJ1251" s="24"/>
      <c r="CK1251" s="24"/>
      <c r="CL1251" s="24"/>
      <c r="CM1251" s="24"/>
      <c r="CN1251" s="19"/>
      <c r="CO1251" s="19"/>
      <c r="CP1251" s="19"/>
      <c r="CQ1251" s="19"/>
      <c r="CR1251" s="19"/>
      <c r="CS1251" s="19"/>
      <c r="CT1251" s="19"/>
      <c r="CU1251" s="19"/>
      <c r="CV1251" s="19"/>
      <c r="CW1251" s="19"/>
      <c r="CX1251" s="19"/>
      <c r="CY1251" s="19"/>
      <c r="CZ1251" s="74">
        <v>2400000</v>
      </c>
      <c r="DA1251" s="19">
        <v>1</v>
      </c>
    </row>
    <row r="1252" spans="1:105" ht="12.75" customHeight="1" x14ac:dyDescent="0.2">
      <c r="A1252" s="80" t="s">
        <v>2372</v>
      </c>
      <c r="B1252" s="48" t="s">
        <v>956</v>
      </c>
      <c r="C1252" s="48" t="s">
        <v>969</v>
      </c>
      <c r="D1252" s="49" t="s">
        <v>969</v>
      </c>
      <c r="E1252" s="49" t="str">
        <f t="shared" si="1018"/>
        <v xml:space="preserve">Lapointe, Martin </v>
      </c>
      <c r="F1252" s="49" t="s">
        <v>279</v>
      </c>
      <c r="G1252" s="50" t="s">
        <v>1528</v>
      </c>
      <c r="H1252" s="48">
        <v>70</v>
      </c>
      <c r="I1252" s="65">
        <v>6</v>
      </c>
      <c r="J1252" s="65">
        <v>7</v>
      </c>
      <c r="K1252" s="65">
        <v>13</v>
      </c>
      <c r="L1252" s="48">
        <v>-5</v>
      </c>
      <c r="M1252" s="10">
        <v>70</v>
      </c>
      <c r="N1252" s="10">
        <v>63</v>
      </c>
      <c r="O1252" s="11">
        <f t="shared" ref="O1252:O1257" si="1025">IF(N1252=0,0,I1252/N1252)</f>
        <v>9.5238095238095233E-2</v>
      </c>
      <c r="P1252" s="10"/>
      <c r="Q1252" s="10">
        <v>0</v>
      </c>
      <c r="R1252" s="10">
        <v>0</v>
      </c>
      <c r="S1252" s="10">
        <v>9</v>
      </c>
      <c r="T1252" s="10">
        <v>14</v>
      </c>
      <c r="U1252" s="11">
        <f t="shared" ref="U1252:U1257" si="1026">IF(S1252+T1252=0,0,S1252/(S1252+T1252))</f>
        <v>0.39130434782608697</v>
      </c>
      <c r="V1252" s="10">
        <v>0.5</v>
      </c>
      <c r="W1252" s="10">
        <v>1</v>
      </c>
      <c r="X1252" s="10">
        <v>1</v>
      </c>
      <c r="Y1252" s="10">
        <v>0</v>
      </c>
      <c r="Z1252" s="10">
        <v>0</v>
      </c>
      <c r="AA1252" s="10">
        <v>5</v>
      </c>
      <c r="AB1252" s="10">
        <v>6</v>
      </c>
      <c r="AC1252" s="13">
        <f t="shared" si="995"/>
        <v>5.5658627087198518</v>
      </c>
      <c r="AD1252" s="13">
        <f t="shared" si="996"/>
        <v>5.5658627087198518</v>
      </c>
      <c r="AE1252" s="13">
        <f t="shared" si="997"/>
        <v>0</v>
      </c>
      <c r="AF1252" s="13">
        <f t="shared" si="998"/>
        <v>0</v>
      </c>
      <c r="AG1252" s="13">
        <f t="shared" si="999"/>
        <v>10.97694840834248</v>
      </c>
      <c r="AH1252" s="13">
        <f t="shared" si="1000"/>
        <v>13.172338090010976</v>
      </c>
      <c r="AI1252" s="29">
        <f t="shared" si="1001"/>
        <v>1.4270032930845225</v>
      </c>
      <c r="AJ1252" s="29">
        <f t="shared" si="1002"/>
        <v>5.5658627087198518</v>
      </c>
      <c r="AK1252" s="29">
        <f t="shared" si="1003"/>
        <v>2.0725388601036268</v>
      </c>
      <c r="AL1252" s="29">
        <f t="shared" si="1004"/>
        <v>1.8660812294182216</v>
      </c>
      <c r="AM1252" s="29">
        <f t="shared" si="1005"/>
        <v>3.339517625231911</v>
      </c>
      <c r="AN1252" s="29">
        <f t="shared" si="1006"/>
        <v>10.362694300518134</v>
      </c>
      <c r="AO1252" s="13">
        <v>546.6</v>
      </c>
      <c r="AP1252" s="13">
        <v>53.9</v>
      </c>
      <c r="AQ1252" s="13">
        <v>57.9</v>
      </c>
      <c r="AR1252" s="59">
        <v>658.3</v>
      </c>
      <c r="AS1252" s="10">
        <v>12</v>
      </c>
      <c r="AT1252" s="10">
        <v>79</v>
      </c>
      <c r="AU1252" s="10">
        <v>13</v>
      </c>
      <c r="AV1252" s="10">
        <v>22</v>
      </c>
      <c r="AW1252" s="10">
        <v>11</v>
      </c>
      <c r="AX1252" s="13">
        <f t="shared" si="1007"/>
        <v>1.0937262646209935</v>
      </c>
      <c r="AY1252" s="13">
        <f t="shared" si="1008"/>
        <v>7.2003645754215411</v>
      </c>
      <c r="AZ1252" s="13">
        <f t="shared" si="1009"/>
        <v>1.1848701200060763</v>
      </c>
      <c r="BA1252" s="13">
        <f t="shared" si="1010"/>
        <v>2.0051648184718216</v>
      </c>
      <c r="BB1252" s="13">
        <f t="shared" si="1011"/>
        <v>1.0025824092359108</v>
      </c>
      <c r="BC1252" s="13">
        <f t="shared" si="1012"/>
        <v>7.8085714285714287</v>
      </c>
      <c r="BD1252" s="13">
        <f t="shared" si="1013"/>
        <v>0.82714285714285707</v>
      </c>
      <c r="BE1252" s="13">
        <f t="shared" si="1014"/>
        <v>0.77</v>
      </c>
      <c r="BF1252" s="49">
        <v>13</v>
      </c>
      <c r="BG1252" s="49">
        <v>5</v>
      </c>
      <c r="BH1252" s="49">
        <v>2</v>
      </c>
      <c r="BI1252" s="49">
        <v>20</v>
      </c>
      <c r="BJ1252" s="49">
        <v>17</v>
      </c>
      <c r="BK1252" s="49">
        <v>3</v>
      </c>
      <c r="BL1252" s="49">
        <v>10</v>
      </c>
      <c r="BM1252" s="49">
        <v>30</v>
      </c>
      <c r="BN1252" s="39">
        <v>2.6</v>
      </c>
      <c r="BO1252" s="39">
        <v>8</v>
      </c>
      <c r="BP1252" s="13">
        <v>2.2000000000000002</v>
      </c>
      <c r="BQ1252" s="13">
        <v>-0.1</v>
      </c>
      <c r="BR1252" s="13">
        <v>-2.1</v>
      </c>
      <c r="BS1252" s="13">
        <v>-0.7</v>
      </c>
      <c r="BT1252" s="13">
        <v>0</v>
      </c>
      <c r="BU1252" s="13">
        <v>-0.7</v>
      </c>
      <c r="BV1252" s="39">
        <v>-2</v>
      </c>
      <c r="BW1252" s="13">
        <v>5.6</v>
      </c>
      <c r="BX1252" s="13">
        <v>-0.3</v>
      </c>
      <c r="BY1252" s="13">
        <v>0.4</v>
      </c>
      <c r="BZ1252" s="13">
        <v>-2.4</v>
      </c>
      <c r="CA1252" s="13">
        <v>3.3</v>
      </c>
      <c r="CB1252" s="39">
        <v>10.1</v>
      </c>
      <c r="CC1252" s="51">
        <v>43.861365999999997</v>
      </c>
      <c r="CD1252" s="10">
        <v>529595</v>
      </c>
      <c r="CE1252" s="73">
        <f t="shared" si="1015"/>
        <v>620382.71428571432</v>
      </c>
      <c r="CF1252" s="66">
        <v>13</v>
      </c>
      <c r="CG1252" s="66">
        <v>14.2</v>
      </c>
      <c r="CH1252" s="66">
        <v>-7.4</v>
      </c>
      <c r="CI1252" s="66">
        <v>-0.9</v>
      </c>
      <c r="CJ1252" s="67">
        <f t="shared" ref="CJ1252:CJ1280" si="1027">CI1252/(AO1252+2*(AP1252+AQ1252))*2000</f>
        <v>-2.3370553103090104</v>
      </c>
      <c r="CK1252" s="66">
        <v>-0.3</v>
      </c>
      <c r="CL1252" s="67">
        <f t="shared" ref="CL1252:CL1280" si="1028">CK1252/(AO1252+2*(AP1252+AQ1252))*2000</f>
        <v>-0.7790184367696702</v>
      </c>
      <c r="CM1252" s="66">
        <v>-1.1000000000000001</v>
      </c>
      <c r="CN1252" s="10" t="s">
        <v>2193</v>
      </c>
      <c r="CO1252" s="10" t="s">
        <v>1612</v>
      </c>
      <c r="CP1252" s="10" t="s">
        <v>2399</v>
      </c>
      <c r="CQ1252" s="10" t="s">
        <v>2400</v>
      </c>
      <c r="CR1252" s="10">
        <v>71</v>
      </c>
      <c r="CS1252" s="10">
        <v>215</v>
      </c>
      <c r="CT1252" s="10">
        <v>28</v>
      </c>
      <c r="CU1252" s="10" t="s">
        <v>3401</v>
      </c>
      <c r="CV1252" s="10"/>
      <c r="CW1252" s="10"/>
      <c r="CX1252" s="10"/>
      <c r="CY1252" s="10"/>
      <c r="CZ1252" s="73">
        <v>2400000</v>
      </c>
      <c r="DA1252" s="10">
        <v>2</v>
      </c>
    </row>
    <row r="1253" spans="1:105" ht="12.75" customHeight="1" x14ac:dyDescent="0.2">
      <c r="A1253" s="38" t="s">
        <v>2452</v>
      </c>
      <c r="B1253" t="s">
        <v>969</v>
      </c>
      <c r="C1253" t="s">
        <v>969</v>
      </c>
      <c r="D1253" s="18" t="s">
        <v>969</v>
      </c>
      <c r="E1253" t="str">
        <f t="shared" si="1018"/>
        <v xml:space="preserve">Fisher, Mike </v>
      </c>
      <c r="F1253" t="s">
        <v>2636</v>
      </c>
      <c r="G1253" t="s">
        <v>1537</v>
      </c>
      <c r="H1253">
        <v>68</v>
      </c>
      <c r="I1253">
        <v>22</v>
      </c>
      <c r="J1253">
        <v>26</v>
      </c>
      <c r="K1253">
        <f>I1253+J1253</f>
        <v>48</v>
      </c>
      <c r="L1253">
        <v>15</v>
      </c>
      <c r="M1253">
        <v>41</v>
      </c>
      <c r="N1253">
        <v>193</v>
      </c>
      <c r="O1253" s="4">
        <f t="shared" si="1025"/>
        <v>0.11398963730569948</v>
      </c>
      <c r="P1253">
        <v>1613</v>
      </c>
      <c r="Q1253">
        <v>3</v>
      </c>
      <c r="R1253">
        <v>0</v>
      </c>
      <c r="S1253">
        <v>620</v>
      </c>
      <c r="T1253">
        <v>571</v>
      </c>
      <c r="U1253" s="4">
        <f t="shared" si="1026"/>
        <v>0.52057094878253574</v>
      </c>
      <c r="V1253" s="40">
        <v>28.5</v>
      </c>
      <c r="W1253">
        <v>7</v>
      </c>
      <c r="X1253">
        <v>5</v>
      </c>
      <c r="Y1253">
        <v>2</v>
      </c>
      <c r="Z1253">
        <v>2</v>
      </c>
      <c r="AA1253">
        <f>I1253-W1253-Y1253</f>
        <v>13</v>
      </c>
      <c r="AB1253">
        <f>J1253-X1253-Z1253</f>
        <v>19</v>
      </c>
      <c r="AC1253" s="9">
        <f t="shared" si="995"/>
        <v>11.008212475974139</v>
      </c>
      <c r="AD1253" s="9">
        <f t="shared" si="996"/>
        <v>7.8630089114100983</v>
      </c>
      <c r="AE1253" s="9">
        <f t="shared" si="997"/>
        <v>3.5601265822784813</v>
      </c>
      <c r="AF1253" s="9">
        <f t="shared" si="998"/>
        <v>3.5601265822784813</v>
      </c>
      <c r="AG1253" s="9">
        <f t="shared" si="999"/>
        <v>17.461057737151386</v>
      </c>
      <c r="AH1253" s="9">
        <f t="shared" si="1000"/>
        <v>25.520007461990488</v>
      </c>
      <c r="AI1253" s="6">
        <f t="shared" si="1001"/>
        <v>2.8877903180673448</v>
      </c>
      <c r="AJ1253" s="6">
        <f t="shared" si="1002"/>
        <v>5.0323257033024635</v>
      </c>
      <c r="AK1253" s="6">
        <f t="shared" si="1003"/>
        <v>1.0680379746835444</v>
      </c>
      <c r="AL1253" s="6">
        <f t="shared" si="1004"/>
        <v>1.8804216024624567</v>
      </c>
      <c r="AM1253" s="6">
        <f t="shared" si="1005"/>
        <v>0.62904071291280794</v>
      </c>
      <c r="AN1253" s="6">
        <f t="shared" si="1006"/>
        <v>5.6962025316455698</v>
      </c>
      <c r="AO1253" s="32">
        <v>893.41666666666663</v>
      </c>
      <c r="AP1253" s="32">
        <v>190.76666666666668</v>
      </c>
      <c r="AQ1253" s="32">
        <v>168.53333333333333</v>
      </c>
      <c r="AR1253" s="32">
        <v>1252.7166666666667</v>
      </c>
      <c r="AS1253" s="40">
        <v>78</v>
      </c>
      <c r="AT1253" s="40">
        <v>195</v>
      </c>
      <c r="AU1253" s="40">
        <v>68</v>
      </c>
      <c r="AV1253" s="40">
        <v>33</v>
      </c>
      <c r="AW1253" s="40">
        <v>37</v>
      </c>
      <c r="AX1253" s="9">
        <f t="shared" si="1007"/>
        <v>3.7358806859758125</v>
      </c>
      <c r="AY1253" s="9">
        <f t="shared" si="1008"/>
        <v>9.3397017149395314</v>
      </c>
      <c r="AZ1253" s="9">
        <f t="shared" si="1009"/>
        <v>3.2569216236712211</v>
      </c>
      <c r="BA1253" s="9">
        <f t="shared" si="1010"/>
        <v>1.5805649056051514</v>
      </c>
      <c r="BB1253" s="9">
        <f t="shared" si="1011"/>
        <v>1.772148530526988</v>
      </c>
      <c r="BC1253" s="9">
        <f t="shared" si="1012"/>
        <v>13.138480392156863</v>
      </c>
      <c r="BD1253" s="9">
        <f t="shared" si="1013"/>
        <v>2.4784313725490197</v>
      </c>
      <c r="BE1253" s="9">
        <f t="shared" si="1014"/>
        <v>2.8053921568627453</v>
      </c>
      <c r="BF1253" s="3">
        <v>43</v>
      </c>
      <c r="BG1253" s="3">
        <v>16</v>
      </c>
      <c r="BH1253" s="3">
        <v>3</v>
      </c>
      <c r="BI1253" s="3">
        <v>62</v>
      </c>
      <c r="BJ1253" s="3">
        <v>28</v>
      </c>
      <c r="BK1253" s="3">
        <v>2</v>
      </c>
      <c r="BL1253" s="3">
        <v>16</v>
      </c>
      <c r="BM1253" s="3">
        <v>46</v>
      </c>
      <c r="BN1253" s="34">
        <f>BU1253+CA1253</f>
        <v>47.020894551435269</v>
      </c>
      <c r="BO1253" s="34">
        <f>BN1253/AR1253*2000</f>
        <v>75.070278543595023</v>
      </c>
      <c r="BP1253" s="34">
        <v>18.575535839300986</v>
      </c>
      <c r="BQ1253" s="34">
        <v>7.0242798049768655</v>
      </c>
      <c r="BR1253" s="34">
        <v>9.2988597341575843E-2</v>
      </c>
      <c r="BS1253" s="34">
        <v>3.951546025324332</v>
      </c>
      <c r="BT1253" s="34">
        <v>1.2063257665026352</v>
      </c>
      <c r="BU1253" s="34">
        <f>SUM(BP1253:BT1253)</f>
        <v>30.850676033446398</v>
      </c>
      <c r="BV1253" s="34">
        <f>BU1253/AR1253*2000</f>
        <v>49.254036214807385</v>
      </c>
      <c r="BW1253" s="34">
        <v>7.4522048697383774</v>
      </c>
      <c r="BX1253" s="34">
        <v>0.1282934547508042</v>
      </c>
      <c r="BY1253" s="34">
        <v>5.9759053347384876</v>
      </c>
      <c r="BZ1253" s="34">
        <v>2.6138148587612031</v>
      </c>
      <c r="CA1253" s="34">
        <f>SUM(BW1253:BZ1253)</f>
        <v>16.170218517988872</v>
      </c>
      <c r="CB1253" s="34">
        <f>CA1253/AR1253*2000</f>
        <v>25.816242328787627</v>
      </c>
      <c r="CC1253" s="15">
        <v>73</v>
      </c>
      <c r="CD1253" s="7">
        <v>3418237</v>
      </c>
      <c r="CE1253" s="68">
        <f t="shared" si="1015"/>
        <v>4121991.676470588</v>
      </c>
      <c r="CF1253" s="9">
        <v>22.6</v>
      </c>
      <c r="CG1253" s="9">
        <v>24.2</v>
      </c>
      <c r="CH1253" s="9">
        <v>2</v>
      </c>
      <c r="CI1253" s="9">
        <v>7</v>
      </c>
      <c r="CJ1253" s="9">
        <f t="shared" si="1027"/>
        <v>8.6847737306272688</v>
      </c>
      <c r="CK1253" s="9">
        <v>2</v>
      </c>
      <c r="CL1253" s="9">
        <f t="shared" si="1028"/>
        <v>2.4813639230363624</v>
      </c>
      <c r="CM1253" s="9">
        <v>9</v>
      </c>
      <c r="CN1253" t="s">
        <v>2247</v>
      </c>
      <c r="CO1253" t="s">
        <v>3404</v>
      </c>
      <c r="CP1253" t="s">
        <v>2427</v>
      </c>
      <c r="CQ1253" t="s">
        <v>2400</v>
      </c>
      <c r="CR1253">
        <v>73</v>
      </c>
      <c r="CS1253">
        <v>213</v>
      </c>
      <c r="CT1253">
        <v>12</v>
      </c>
      <c r="CU1253" t="s">
        <v>3401</v>
      </c>
      <c r="CV1253" t="s">
        <v>2382</v>
      </c>
      <c r="CW1253">
        <v>4</v>
      </c>
      <c r="CX1253">
        <v>1</v>
      </c>
      <c r="CY1253">
        <v>0</v>
      </c>
      <c r="CZ1253" s="70"/>
      <c r="DA1253">
        <v>0</v>
      </c>
    </row>
    <row r="1254" spans="1:105" ht="12.75" customHeight="1" x14ac:dyDescent="0.2">
      <c r="A1254" s="44" t="s">
        <v>2372</v>
      </c>
      <c r="B1254" s="43" t="s">
        <v>969</v>
      </c>
      <c r="C1254" s="43" t="s">
        <v>969</v>
      </c>
      <c r="D1254" s="83" t="s">
        <v>969</v>
      </c>
      <c r="E1254" s="42" t="str">
        <f t="shared" si="1018"/>
        <v xml:space="preserve">Fisher, Mike </v>
      </c>
      <c r="F1254" s="42" t="s">
        <v>2636</v>
      </c>
      <c r="G1254" s="45" t="s">
        <v>2373</v>
      </c>
      <c r="H1254" s="43">
        <v>79</v>
      </c>
      <c r="I1254" s="64">
        <v>23</v>
      </c>
      <c r="J1254" s="64">
        <v>24</v>
      </c>
      <c r="K1254" s="64">
        <v>47</v>
      </c>
      <c r="L1254" s="43">
        <v>-10</v>
      </c>
      <c r="M1254">
        <v>82</v>
      </c>
      <c r="N1254">
        <v>215</v>
      </c>
      <c r="O1254" s="4">
        <f t="shared" si="1025"/>
        <v>0.10697674418604651</v>
      </c>
      <c r="Q1254">
        <v>4</v>
      </c>
      <c r="R1254">
        <v>0</v>
      </c>
      <c r="S1254">
        <v>618</v>
      </c>
      <c r="T1254">
        <v>612</v>
      </c>
      <c r="U1254" s="4">
        <f t="shared" si="1026"/>
        <v>0.5024390243902439</v>
      </c>
      <c r="V1254">
        <v>27.1</v>
      </c>
      <c r="W1254">
        <v>6</v>
      </c>
      <c r="X1254">
        <v>1</v>
      </c>
      <c r="Y1254">
        <v>2</v>
      </c>
      <c r="Z1254">
        <v>3</v>
      </c>
      <c r="AA1254">
        <v>15</v>
      </c>
      <c r="AB1254">
        <v>20</v>
      </c>
      <c r="AC1254" s="9">
        <f t="shared" si="995"/>
        <v>7.8654140266550137</v>
      </c>
      <c r="AD1254" s="9">
        <f t="shared" si="996"/>
        <v>1.3109023377758358</v>
      </c>
      <c r="AE1254" s="9">
        <f t="shared" si="997"/>
        <v>2.626586896249818</v>
      </c>
      <c r="AF1254" s="9">
        <f t="shared" si="998"/>
        <v>3.9398803443747266</v>
      </c>
      <c r="AG1254" s="9">
        <f t="shared" si="999"/>
        <v>16.30188679245283</v>
      </c>
      <c r="AH1254" s="9">
        <f t="shared" si="1000"/>
        <v>21.735849056603769</v>
      </c>
      <c r="AI1254" s="58">
        <f t="shared" si="1001"/>
        <v>2.1735849056603769</v>
      </c>
      <c r="AJ1254" s="58">
        <f t="shared" si="1002"/>
        <v>6.0301507537688446</v>
      </c>
      <c r="AK1254" s="58">
        <f t="shared" si="1003"/>
        <v>1.3132934481249088</v>
      </c>
      <c r="AL1254" s="58">
        <f t="shared" si="1004"/>
        <v>2.8256603773584903</v>
      </c>
      <c r="AM1254" s="58">
        <f t="shared" si="1005"/>
        <v>0.78654140266550143</v>
      </c>
      <c r="AN1254" s="58">
        <f t="shared" si="1006"/>
        <v>7.8797606887494522</v>
      </c>
      <c r="AO1254" s="56">
        <v>1104.1666666666667</v>
      </c>
      <c r="AP1254" s="56">
        <v>228.85</v>
      </c>
      <c r="AQ1254" s="56">
        <v>228.43333333333334</v>
      </c>
      <c r="AR1254" s="57">
        <f>SUM(AO1254:AQ1254)</f>
        <v>1561.45</v>
      </c>
      <c r="AS1254">
        <v>73</v>
      </c>
      <c r="AT1254">
        <v>234</v>
      </c>
      <c r="AU1254">
        <v>81</v>
      </c>
      <c r="AV1254">
        <v>45</v>
      </c>
      <c r="AW1254">
        <v>47</v>
      </c>
      <c r="AX1254" s="9">
        <f t="shared" si="1007"/>
        <v>2.8050850171315123</v>
      </c>
      <c r="AY1254" s="9">
        <f t="shared" si="1008"/>
        <v>8.9916423836818336</v>
      </c>
      <c r="AZ1254" s="9">
        <f t="shared" si="1009"/>
        <v>3.112491594351404</v>
      </c>
      <c r="BA1254" s="9">
        <f t="shared" si="1010"/>
        <v>1.7291619968618912</v>
      </c>
      <c r="BB1254" s="9">
        <f t="shared" si="1011"/>
        <v>1.8060136411668641</v>
      </c>
      <c r="BC1254" s="33">
        <f t="shared" si="1012"/>
        <v>13.976793248945148</v>
      </c>
      <c r="BD1254" s="33">
        <f t="shared" si="1013"/>
        <v>2.8915611814345992</v>
      </c>
      <c r="BE1254" s="33">
        <f t="shared" si="1014"/>
        <v>2.8968354430379746</v>
      </c>
      <c r="BF1254" s="42">
        <f>BI1254-BG1254-BH1254</f>
        <v>40</v>
      </c>
      <c r="BG1254" s="43">
        <v>23</v>
      </c>
      <c r="BH1254" s="43">
        <v>5</v>
      </c>
      <c r="BI1254" s="43">
        <v>68</v>
      </c>
      <c r="BJ1254" s="42">
        <f>BM1254-BK1254-BL1254</f>
        <v>52</v>
      </c>
      <c r="BK1254" s="43">
        <v>3</v>
      </c>
      <c r="BL1254" s="43">
        <v>30</v>
      </c>
      <c r="BM1254" s="43">
        <v>85</v>
      </c>
      <c r="BN1254" s="34">
        <f>BU1254+CA1254</f>
        <v>39.417156039131527</v>
      </c>
      <c r="BO1254" s="34">
        <f>BN1254/AR1254*2000</f>
        <v>50.4878875905492</v>
      </c>
      <c r="BP1254" s="33">
        <v>24.912070601144194</v>
      </c>
      <c r="BQ1254" s="33">
        <v>0.47769702346823123</v>
      </c>
      <c r="BR1254" s="33">
        <v>-2.3622846449347334</v>
      </c>
      <c r="BS1254" s="33">
        <v>5.8621557034640075</v>
      </c>
      <c r="BT1254" s="33">
        <v>2.2088266547260007</v>
      </c>
      <c r="BU1254" s="9">
        <f>SUM(BP1254:BT1254)</f>
        <v>31.098465337867701</v>
      </c>
      <c r="BV1254" s="34">
        <f>BU1254/AR1254*2000</f>
        <v>39.832803276272308</v>
      </c>
      <c r="BW1254" s="33">
        <v>5.6784506808320883</v>
      </c>
      <c r="BX1254" s="33">
        <v>0.51792956656964062</v>
      </c>
      <c r="BY1254" s="33">
        <v>5.1998115723754514</v>
      </c>
      <c r="BZ1254" s="33">
        <v>-3.0775011185133545</v>
      </c>
      <c r="CA1254" s="9">
        <f>SUM(BW1254:BZ1254)</f>
        <v>8.3186907012638258</v>
      </c>
      <c r="CB1254" s="34">
        <f>CA1254/AR1254*2000</f>
        <v>10.655084314276891</v>
      </c>
      <c r="CC1254" s="47">
        <v>34.594634999999997</v>
      </c>
      <c r="CD1254">
        <v>1743707</v>
      </c>
      <c r="CE1254" s="68">
        <f t="shared" si="1015"/>
        <v>1809923.7215189876</v>
      </c>
      <c r="CF1254" s="62">
        <v>28.6</v>
      </c>
      <c r="CG1254" s="62">
        <v>31</v>
      </c>
      <c r="CH1254" s="62">
        <v>-17.7</v>
      </c>
      <c r="CI1254" s="62">
        <v>5.4</v>
      </c>
      <c r="CJ1254" s="63">
        <f t="shared" si="1027"/>
        <v>5.3498893695716792</v>
      </c>
      <c r="CK1254" s="62">
        <v>-1.2</v>
      </c>
      <c r="CL1254" s="63">
        <f t="shared" si="1028"/>
        <v>-1.1888643043492619</v>
      </c>
      <c r="CM1254" s="62">
        <v>4.4000000000000004</v>
      </c>
      <c r="CN1254" t="s">
        <v>1957</v>
      </c>
      <c r="CO1254" t="s">
        <v>3404</v>
      </c>
      <c r="CP1254" t="s">
        <v>2427</v>
      </c>
      <c r="CQ1254" t="s">
        <v>2400</v>
      </c>
      <c r="CR1254">
        <v>73</v>
      </c>
      <c r="CS1254">
        <v>209</v>
      </c>
      <c r="CT1254">
        <v>12</v>
      </c>
      <c r="CU1254" t="s">
        <v>3401</v>
      </c>
      <c r="CZ1254" s="72">
        <v>1500000</v>
      </c>
      <c r="DA1254">
        <v>0</v>
      </c>
    </row>
    <row r="1255" spans="1:105" ht="12.75" customHeight="1" x14ac:dyDescent="0.2">
      <c r="A1255" s="44" t="s">
        <v>2372</v>
      </c>
      <c r="B1255" s="43"/>
      <c r="C1255" s="43" t="s">
        <v>969</v>
      </c>
      <c r="D1255" s="82" t="s">
        <v>969</v>
      </c>
      <c r="E1255" s="42" t="str">
        <f t="shared" si="1018"/>
        <v xml:space="preserve">Foligno, Nick </v>
      </c>
      <c r="F1255" s="42" t="s">
        <v>2641</v>
      </c>
      <c r="G1255" s="45" t="s">
        <v>1540</v>
      </c>
      <c r="H1255" s="43">
        <v>45</v>
      </c>
      <c r="I1255" s="64">
        <v>6</v>
      </c>
      <c r="J1255" s="64">
        <v>3</v>
      </c>
      <c r="K1255" s="64">
        <v>9</v>
      </c>
      <c r="L1255" s="43">
        <v>0</v>
      </c>
      <c r="M1255">
        <v>20</v>
      </c>
      <c r="N1255">
        <v>44</v>
      </c>
      <c r="O1255" s="4">
        <f t="shared" si="1025"/>
        <v>0.13636363636363635</v>
      </c>
      <c r="Q1255">
        <v>0</v>
      </c>
      <c r="R1255">
        <v>0</v>
      </c>
      <c r="S1255">
        <v>22</v>
      </c>
      <c r="T1255">
        <v>27</v>
      </c>
      <c r="U1255" s="4">
        <f t="shared" si="1026"/>
        <v>0.44897959183673469</v>
      </c>
      <c r="V1255">
        <v>1.9</v>
      </c>
      <c r="W1255">
        <v>0</v>
      </c>
      <c r="X1255">
        <v>0</v>
      </c>
      <c r="Y1255">
        <v>0</v>
      </c>
      <c r="Z1255">
        <v>0</v>
      </c>
      <c r="AA1255">
        <v>6</v>
      </c>
      <c r="AB1255">
        <v>3</v>
      </c>
      <c r="AC1255" s="9">
        <f t="shared" si="995"/>
        <v>0</v>
      </c>
      <c r="AD1255" s="9">
        <f t="shared" si="996"/>
        <v>0</v>
      </c>
      <c r="AE1255" s="9">
        <f t="shared" si="997"/>
        <v>0</v>
      </c>
      <c r="AF1255" s="9">
        <f t="shared" si="998"/>
        <v>0</v>
      </c>
      <c r="AG1255" s="9">
        <f t="shared" si="999"/>
        <v>18.347844552983645</v>
      </c>
      <c r="AH1255" s="9">
        <f t="shared" si="1000"/>
        <v>9.1739222764918225</v>
      </c>
      <c r="AI1255" s="58">
        <f t="shared" si="1001"/>
        <v>2.1405818645147585</v>
      </c>
      <c r="AJ1255" s="58">
        <f t="shared" si="1002"/>
        <v>0</v>
      </c>
      <c r="AK1255" s="58">
        <f t="shared" si="1003"/>
        <v>0</v>
      </c>
      <c r="AL1255" s="58">
        <f t="shared" si="1004"/>
        <v>2.1405818645147585</v>
      </c>
      <c r="AM1255" s="58">
        <f t="shared" si="1005"/>
        <v>0</v>
      </c>
      <c r="AN1255" s="58">
        <f t="shared" si="1006"/>
        <v>0</v>
      </c>
      <c r="AO1255" s="56">
        <v>392.41666666666674</v>
      </c>
      <c r="AP1255" s="56">
        <v>18.399999999999999</v>
      </c>
      <c r="AQ1255" s="56">
        <v>1.4333333333333333</v>
      </c>
      <c r="AR1255" s="57">
        <f>SUM(AO1255:AQ1255)</f>
        <v>412.25000000000006</v>
      </c>
      <c r="AS1255">
        <v>11</v>
      </c>
      <c r="AT1255">
        <v>51</v>
      </c>
      <c r="AU1255">
        <v>9</v>
      </c>
      <c r="AV1255">
        <v>12</v>
      </c>
      <c r="AW1255">
        <v>14</v>
      </c>
      <c r="AX1255" s="9">
        <f t="shared" si="1007"/>
        <v>1.6009702850212246</v>
      </c>
      <c r="AY1255" s="9">
        <f t="shared" si="1008"/>
        <v>7.4226804123711325</v>
      </c>
      <c r="AZ1255" s="9">
        <f t="shared" si="1009"/>
        <v>1.3098847786537293</v>
      </c>
      <c r="BA1255" s="9">
        <f t="shared" si="1010"/>
        <v>1.7465130382049725</v>
      </c>
      <c r="BB1255" s="9">
        <f t="shared" si="1011"/>
        <v>2.037598544572468</v>
      </c>
      <c r="BC1255" s="33">
        <f t="shared" si="1012"/>
        <v>8.7203703703703717</v>
      </c>
      <c r="BD1255" s="33">
        <f t="shared" si="1013"/>
        <v>3.1851851851851853E-2</v>
      </c>
      <c r="BE1255" s="33">
        <f t="shared" si="1014"/>
        <v>0.40888888888888886</v>
      </c>
      <c r="BF1255" s="42">
        <f>BI1255-BG1255-BH1255</f>
        <v>14</v>
      </c>
      <c r="BG1255" s="43">
        <v>0</v>
      </c>
      <c r="BH1255" s="43">
        <v>0</v>
      </c>
      <c r="BI1255" s="43">
        <v>14</v>
      </c>
      <c r="BJ1255" s="42">
        <f>BM1255-BK1255-BL1255</f>
        <v>14</v>
      </c>
      <c r="BK1255" s="43">
        <v>0</v>
      </c>
      <c r="BL1255" s="43">
        <v>0</v>
      </c>
      <c r="BM1255" s="43">
        <v>14</v>
      </c>
      <c r="BN1255" s="34">
        <f>BU1255+CA1255</f>
        <v>6.7350870960044986</v>
      </c>
      <c r="BO1255" s="34">
        <f>BN1255/AR1255*2000</f>
        <v>32.674770629494226</v>
      </c>
      <c r="BP1255" s="33">
        <v>6.1759913650559088</v>
      </c>
      <c r="BQ1255" s="33">
        <v>-0.9747517074392662</v>
      </c>
      <c r="BR1255" s="33">
        <v>-0.31911424952352885</v>
      </c>
      <c r="BS1255" s="33">
        <v>-1.7362169199823838E-2</v>
      </c>
      <c r="BT1255" s="33">
        <v>0</v>
      </c>
      <c r="BU1255" s="9">
        <f>SUM(BP1255:BT1255)</f>
        <v>4.86476323889329</v>
      </c>
      <c r="BV1255" s="34">
        <f>BU1255/AR1255*2000</f>
        <v>23.601034512520506</v>
      </c>
      <c r="BW1255" s="33">
        <v>3.6671821251349677</v>
      </c>
      <c r="BX1255" s="33">
        <v>7.5089005691562308E-2</v>
      </c>
      <c r="BY1255" s="33">
        <v>0.15524775467497209</v>
      </c>
      <c r="BZ1255" s="33">
        <v>-2.0271950283902931</v>
      </c>
      <c r="CA1255" s="9">
        <f>SUM(BW1255:BZ1255)</f>
        <v>1.8703238571112091</v>
      </c>
      <c r="CB1255" s="34">
        <f>CA1255/AR1255*2000</f>
        <v>9.0737361169737234</v>
      </c>
      <c r="CC1255" s="47">
        <v>50.529933999999997</v>
      </c>
      <c r="CD1255">
        <v>1030458</v>
      </c>
      <c r="CE1255" s="68">
        <f t="shared" si="1015"/>
        <v>1877723.4666666666</v>
      </c>
      <c r="CF1255" s="62">
        <v>8.4</v>
      </c>
      <c r="CG1255" s="62">
        <v>7.9</v>
      </c>
      <c r="CH1255" s="62">
        <v>-0.9</v>
      </c>
      <c r="CI1255" s="62">
        <v>0</v>
      </c>
      <c r="CJ1255" s="63">
        <f t="shared" si="1027"/>
        <v>0</v>
      </c>
      <c r="CK1255" s="62">
        <v>0.1</v>
      </c>
      <c r="CL1255" s="63">
        <f t="shared" si="1028"/>
        <v>0.4628736740597878</v>
      </c>
      <c r="CM1255" s="62">
        <v>0.1</v>
      </c>
      <c r="CN1255" t="s">
        <v>606</v>
      </c>
      <c r="CO1255" t="s">
        <v>3567</v>
      </c>
      <c r="CP1255" t="s">
        <v>3131</v>
      </c>
      <c r="CQ1255" t="s">
        <v>2414</v>
      </c>
      <c r="CR1255">
        <v>72</v>
      </c>
      <c r="CS1255">
        <v>201</v>
      </c>
      <c r="CT1255">
        <v>71</v>
      </c>
      <c r="CU1255" t="s">
        <v>3402</v>
      </c>
      <c r="CV1255" t="s">
        <v>3090</v>
      </c>
      <c r="CZ1255" s="72">
        <v>850000</v>
      </c>
      <c r="DA1255">
        <v>0</v>
      </c>
    </row>
    <row r="1256" spans="1:105" ht="12.75" customHeight="1" x14ac:dyDescent="0.2">
      <c r="A1256" s="75" t="s">
        <v>2452</v>
      </c>
      <c r="B1256" s="19" t="s">
        <v>967</v>
      </c>
      <c r="C1256" s="19" t="s">
        <v>969</v>
      </c>
      <c r="D1256" s="19" t="s">
        <v>969</v>
      </c>
      <c r="E1256" s="19" t="str">
        <f t="shared" si="1018"/>
        <v xml:space="preserve">Robitaille, Randy </v>
      </c>
      <c r="F1256" s="19" t="s">
        <v>2903</v>
      </c>
      <c r="G1256" s="19" t="s">
        <v>1537</v>
      </c>
      <c r="H1256" s="19">
        <v>50</v>
      </c>
      <c r="I1256" s="19">
        <v>6</v>
      </c>
      <c r="J1256" s="19">
        <v>17</v>
      </c>
      <c r="K1256" s="19">
        <f>I1256+J1256</f>
        <v>23</v>
      </c>
      <c r="L1256" s="19">
        <v>-2</v>
      </c>
      <c r="M1256" s="19">
        <v>22</v>
      </c>
      <c r="N1256" s="19">
        <v>74</v>
      </c>
      <c r="O1256" s="20">
        <f t="shared" si="1025"/>
        <v>8.1081081081081086E-2</v>
      </c>
      <c r="P1256" s="19">
        <v>868</v>
      </c>
      <c r="Q1256" s="19">
        <v>1</v>
      </c>
      <c r="R1256" s="19">
        <v>0</v>
      </c>
      <c r="S1256" s="19">
        <v>276</v>
      </c>
      <c r="T1256" s="19">
        <v>243</v>
      </c>
      <c r="U1256" s="20">
        <f t="shared" si="1026"/>
        <v>0.53179190751445082</v>
      </c>
      <c r="V1256" s="19">
        <v>17.600000000000001</v>
      </c>
      <c r="W1256" s="19">
        <v>1</v>
      </c>
      <c r="X1256" s="19">
        <v>1</v>
      </c>
      <c r="Y1256" s="19">
        <v>0</v>
      </c>
      <c r="Z1256" s="19">
        <v>0</v>
      </c>
      <c r="AA1256" s="19">
        <f>I1256-W1256-Y1256</f>
        <v>5</v>
      </c>
      <c r="AB1256" s="19">
        <f>J1256-X1256-Z1256</f>
        <v>16</v>
      </c>
      <c r="AC1256" s="24">
        <f t="shared" si="995"/>
        <v>6.1037639877924725</v>
      </c>
      <c r="AD1256" s="24">
        <f t="shared" si="996"/>
        <v>6.1037639877924725</v>
      </c>
      <c r="AE1256" s="24">
        <f t="shared" si="997"/>
        <v>0</v>
      </c>
      <c r="AF1256" s="24">
        <f t="shared" si="998"/>
        <v>0</v>
      </c>
      <c r="AG1256" s="24">
        <f t="shared" si="999"/>
        <v>9.5709044504705698</v>
      </c>
      <c r="AH1256" s="24">
        <f t="shared" si="1000"/>
        <v>30.626894241505827</v>
      </c>
      <c r="AI1256" s="21">
        <f t="shared" si="1001"/>
        <v>2.5841442016270539</v>
      </c>
      <c r="AJ1256" s="21">
        <f t="shared" si="1002"/>
        <v>7.3245167853509665</v>
      </c>
      <c r="AK1256" s="21">
        <f t="shared" si="1003"/>
        <v>0</v>
      </c>
      <c r="AL1256" s="21">
        <f t="shared" si="1004"/>
        <v>2.6798532461317595</v>
      </c>
      <c r="AM1256" s="21">
        <f t="shared" si="1005"/>
        <v>2.4415055951169888</v>
      </c>
      <c r="AN1256" s="21">
        <f t="shared" si="1006"/>
        <v>3.1496062992125982</v>
      </c>
      <c r="AO1256" s="24">
        <v>626.9</v>
      </c>
      <c r="AP1256" s="24">
        <v>49.15</v>
      </c>
      <c r="AQ1256" s="24">
        <v>19.05</v>
      </c>
      <c r="AR1256" s="36">
        <v>695.1</v>
      </c>
      <c r="AS1256" s="19">
        <v>26</v>
      </c>
      <c r="AT1256" s="19">
        <v>34</v>
      </c>
      <c r="AU1256" s="19">
        <v>42</v>
      </c>
      <c r="AV1256" s="19">
        <v>37</v>
      </c>
      <c r="AW1256" s="19">
        <v>28</v>
      </c>
      <c r="AX1256" s="24">
        <f t="shared" si="1007"/>
        <v>2.2442813983599481</v>
      </c>
      <c r="AY1256" s="24">
        <f t="shared" si="1008"/>
        <v>2.9348295209322397</v>
      </c>
      <c r="AZ1256" s="24">
        <f t="shared" si="1009"/>
        <v>3.6253776435045317</v>
      </c>
      <c r="BA1256" s="24">
        <f t="shared" si="1010"/>
        <v>3.193785066896849</v>
      </c>
      <c r="BB1256" s="24">
        <f t="shared" si="1011"/>
        <v>2.416918429003021</v>
      </c>
      <c r="BC1256" s="24">
        <f t="shared" si="1012"/>
        <v>12.538</v>
      </c>
      <c r="BD1256" s="24">
        <f t="shared" si="1013"/>
        <v>0.38100000000000001</v>
      </c>
      <c r="BE1256" s="24">
        <f t="shared" si="1014"/>
        <v>0.98299999999999998</v>
      </c>
      <c r="BF1256" s="30">
        <v>27</v>
      </c>
      <c r="BG1256" s="30">
        <v>6</v>
      </c>
      <c r="BH1256" s="30">
        <v>0</v>
      </c>
      <c r="BI1256" s="30">
        <v>33</v>
      </c>
      <c r="BJ1256" s="30">
        <v>28</v>
      </c>
      <c r="BK1256" s="30">
        <v>2</v>
      </c>
      <c r="BL1256" s="30">
        <v>1</v>
      </c>
      <c r="BM1256" s="30">
        <v>31</v>
      </c>
      <c r="BN1256" s="35">
        <f>BU1256+CA1256</f>
        <v>21.706340030005354</v>
      </c>
      <c r="BO1256" s="35">
        <f>BN1256/AR1256*2000</f>
        <v>62.455301481816583</v>
      </c>
      <c r="BP1256" s="35">
        <v>9.7816306504539465</v>
      </c>
      <c r="BQ1256" s="35">
        <v>0.34022122414960082</v>
      </c>
      <c r="BR1256" s="35">
        <v>-0.5142006531991975</v>
      </c>
      <c r="BS1256" s="35">
        <v>-0.21027961089831543</v>
      </c>
      <c r="BT1256" s="35">
        <v>5.7327370764433541</v>
      </c>
      <c r="BU1256" s="35">
        <f>SUM(BP1256:BT1256)</f>
        <v>15.130108686949391</v>
      </c>
      <c r="BV1256" s="35">
        <f>BU1256/AR1256*2000</f>
        <v>43.533617283698433</v>
      </c>
      <c r="BW1256" s="35">
        <v>2.9309204116890406</v>
      </c>
      <c r="BX1256" s="35">
        <v>-0.12967869882867358</v>
      </c>
      <c r="BY1256" s="35">
        <v>0.89539716830131055</v>
      </c>
      <c r="BZ1256" s="35">
        <v>2.8795924618942839</v>
      </c>
      <c r="CA1256" s="35">
        <f>SUM(BW1256:BZ1256)</f>
        <v>6.5762313430559614</v>
      </c>
      <c r="CB1256" s="35">
        <f>CA1256/AR1256*2000</f>
        <v>18.921684198118143</v>
      </c>
      <c r="CC1256" s="22">
        <v>53</v>
      </c>
      <c r="CD1256" s="23">
        <v>941237</v>
      </c>
      <c r="CE1256" s="76">
        <f t="shared" si="1015"/>
        <v>1543628.6800000002</v>
      </c>
      <c r="CF1256" s="24">
        <v>16</v>
      </c>
      <c r="CG1256" s="24">
        <v>14.3</v>
      </c>
      <c r="CH1256" s="24">
        <v>-5.6</v>
      </c>
      <c r="CI1256" s="24">
        <v>0.4</v>
      </c>
      <c r="CJ1256" s="24">
        <f t="shared" si="1027"/>
        <v>1.0480807022140706</v>
      </c>
      <c r="CK1256" s="24">
        <v>-0.2</v>
      </c>
      <c r="CL1256" s="24">
        <f t="shared" si="1028"/>
        <v>-0.52404035110703528</v>
      </c>
      <c r="CM1256" s="24">
        <v>0.2</v>
      </c>
      <c r="CN1256" s="19" t="s">
        <v>2977</v>
      </c>
      <c r="CO1256" s="19" t="s">
        <v>3170</v>
      </c>
      <c r="CP1256" s="19" t="s">
        <v>2427</v>
      </c>
      <c r="CQ1256" s="19" t="s">
        <v>2400</v>
      </c>
      <c r="CR1256" s="19">
        <v>71</v>
      </c>
      <c r="CS1256" s="19">
        <v>200</v>
      </c>
      <c r="CT1256" s="19">
        <v>27</v>
      </c>
      <c r="CU1256" s="19" t="s">
        <v>3402</v>
      </c>
      <c r="CV1256" s="19" t="s">
        <v>2382</v>
      </c>
      <c r="CW1256" s="19">
        <v>4</v>
      </c>
      <c r="CX1256" s="19">
        <v>2</v>
      </c>
      <c r="CY1256" s="19">
        <v>1</v>
      </c>
      <c r="CZ1256" s="77"/>
      <c r="DA1256" s="19">
        <v>1</v>
      </c>
    </row>
    <row r="1257" spans="1:105" ht="12.75" customHeight="1" x14ac:dyDescent="0.2">
      <c r="A1257" s="75" t="s">
        <v>2452</v>
      </c>
      <c r="B1257" s="19" t="s">
        <v>970</v>
      </c>
      <c r="C1257" s="19" t="s">
        <v>969</v>
      </c>
      <c r="D1257" s="19" t="s">
        <v>969</v>
      </c>
      <c r="E1257" s="19" t="str">
        <f t="shared" si="1018"/>
        <v xml:space="preserve">Robitaille, Randy </v>
      </c>
      <c r="F1257" s="19" t="s">
        <v>2903</v>
      </c>
      <c r="G1257" s="19" t="s">
        <v>1537</v>
      </c>
      <c r="H1257" s="19">
        <v>28</v>
      </c>
      <c r="I1257" s="19">
        <v>5</v>
      </c>
      <c r="J1257" s="19">
        <v>12</v>
      </c>
      <c r="K1257" s="19">
        <f>I1257+J1257</f>
        <v>17</v>
      </c>
      <c r="L1257" s="19">
        <v>-4</v>
      </c>
      <c r="M1257" s="19">
        <v>22</v>
      </c>
      <c r="N1257" s="19">
        <v>46</v>
      </c>
      <c r="O1257" s="20">
        <f t="shared" si="1025"/>
        <v>0.10869565217391304</v>
      </c>
      <c r="P1257" s="19">
        <v>524</v>
      </c>
      <c r="Q1257" s="19">
        <v>0</v>
      </c>
      <c r="R1257" s="19">
        <v>0</v>
      </c>
      <c r="S1257" s="19">
        <v>150</v>
      </c>
      <c r="T1257" s="19">
        <v>130</v>
      </c>
      <c r="U1257" s="20">
        <f t="shared" si="1026"/>
        <v>0.5357142857142857</v>
      </c>
      <c r="V1257" s="19"/>
      <c r="W1257" s="19">
        <v>2</v>
      </c>
      <c r="X1257" s="19">
        <v>5</v>
      </c>
      <c r="Y1257" s="19">
        <v>0</v>
      </c>
      <c r="Z1257" s="19">
        <v>0</v>
      </c>
      <c r="AA1257" s="19">
        <f>I1257-W1257-Y1257</f>
        <v>3</v>
      </c>
      <c r="AB1257" s="19">
        <f>J1257-X1257-Z1257</f>
        <v>7</v>
      </c>
      <c r="AC1257" s="24">
        <f t="shared" si="995"/>
        <v>7.4580484773151019</v>
      </c>
      <c r="AD1257" s="24">
        <f t="shared" si="996"/>
        <v>18.645121193287757</v>
      </c>
      <c r="AE1257" s="24">
        <f t="shared" si="997"/>
        <v>0</v>
      </c>
      <c r="AF1257" s="24">
        <f t="shared" si="998"/>
        <v>0</v>
      </c>
      <c r="AG1257" s="24">
        <f t="shared" si="999"/>
        <v>11.439466158245949</v>
      </c>
      <c r="AH1257" s="24">
        <f t="shared" si="1000"/>
        <v>26.692087702573883</v>
      </c>
      <c r="AI1257" s="21">
        <f t="shared" si="1001"/>
        <v>2.478551000953289</v>
      </c>
      <c r="AJ1257" s="21">
        <f t="shared" si="1002"/>
        <v>7.4580484773151028</v>
      </c>
      <c r="AK1257" s="21">
        <f t="shared" si="1003"/>
        <v>0</v>
      </c>
      <c r="AL1257" s="21">
        <f t="shared" si="1004"/>
        <v>2.6692087702573883</v>
      </c>
      <c r="AM1257" s="21">
        <f t="shared" si="1005"/>
        <v>2.2374145431945305</v>
      </c>
      <c r="AN1257" s="21">
        <f t="shared" si="1006"/>
        <v>0</v>
      </c>
      <c r="AO1257" s="36">
        <v>314.7</v>
      </c>
      <c r="AP1257" s="36">
        <v>80.45</v>
      </c>
      <c r="AQ1257" s="36">
        <v>12.516666666666667</v>
      </c>
      <c r="AR1257" s="36">
        <v>407.66666666666663</v>
      </c>
      <c r="AS1257" s="19"/>
      <c r="AT1257" s="19"/>
      <c r="AU1257" s="19"/>
      <c r="AV1257" s="19"/>
      <c r="AW1257" s="19"/>
      <c r="AX1257" s="24">
        <f t="shared" si="1007"/>
        <v>0</v>
      </c>
      <c r="AY1257" s="24">
        <f t="shared" si="1008"/>
        <v>0</v>
      </c>
      <c r="AZ1257" s="24">
        <f t="shared" si="1009"/>
        <v>0</v>
      </c>
      <c r="BA1257" s="24">
        <f t="shared" si="1010"/>
        <v>0</v>
      </c>
      <c r="BB1257" s="24">
        <f t="shared" si="1011"/>
        <v>0</v>
      </c>
      <c r="BC1257" s="24">
        <f t="shared" si="1012"/>
        <v>11.239285714285714</v>
      </c>
      <c r="BD1257" s="24">
        <f t="shared" si="1013"/>
        <v>0.44702380952380955</v>
      </c>
      <c r="BE1257" s="24">
        <f t="shared" si="1014"/>
        <v>2.8732142857142859</v>
      </c>
      <c r="BF1257" s="30">
        <v>13</v>
      </c>
      <c r="BG1257" s="30">
        <v>10</v>
      </c>
      <c r="BH1257" s="30">
        <v>0</v>
      </c>
      <c r="BI1257" s="30">
        <v>23</v>
      </c>
      <c r="BJ1257" s="30">
        <v>14</v>
      </c>
      <c r="BK1257" s="30">
        <v>3</v>
      </c>
      <c r="BL1257" s="30">
        <v>0</v>
      </c>
      <c r="BM1257" s="30">
        <v>17</v>
      </c>
      <c r="BN1257" s="35">
        <f>BU1257+CA1257</f>
        <v>8.492973723343221</v>
      </c>
      <c r="BO1257" s="35">
        <f>BN1257/AR1257*2000</f>
        <v>41.666265200375577</v>
      </c>
      <c r="BP1257" s="35">
        <v>4.7464388224658149</v>
      </c>
      <c r="BQ1257" s="35">
        <v>4.2541539364944594</v>
      </c>
      <c r="BR1257" s="35">
        <v>-0.1376141367859284</v>
      </c>
      <c r="BS1257" s="35">
        <v>-0.14858119620067881</v>
      </c>
      <c r="BT1257" s="35">
        <v>-1.2046237934672999</v>
      </c>
      <c r="BU1257" s="35">
        <f>SUM(BP1257:BT1257)</f>
        <v>7.5097736325063673</v>
      </c>
      <c r="BV1257" s="35">
        <f>BU1257/AR1257*2000</f>
        <v>36.842716103874245</v>
      </c>
      <c r="BW1257" s="35">
        <v>2.781646279500996</v>
      </c>
      <c r="BX1257" s="35">
        <v>-0.54569354628556699</v>
      </c>
      <c r="BY1257" s="35">
        <v>1.493489256485526</v>
      </c>
      <c r="BZ1257" s="35">
        <v>-2.7462418988641017</v>
      </c>
      <c r="CA1257" s="35">
        <f>SUM(BW1257:BZ1257)</f>
        <v>0.98320009083685322</v>
      </c>
      <c r="CB1257" s="35">
        <f>CA1257/AR1257*2000</f>
        <v>4.8235490965013241</v>
      </c>
      <c r="CC1257" s="22">
        <v>37</v>
      </c>
      <c r="CD1257" s="23">
        <v>633417</v>
      </c>
      <c r="CE1257" s="76">
        <f t="shared" si="1015"/>
        <v>1855006.9285714286</v>
      </c>
      <c r="CF1257" s="24">
        <v>9.6999999999999993</v>
      </c>
      <c r="CG1257" s="24">
        <v>6.5</v>
      </c>
      <c r="CH1257" s="24">
        <v>3.3</v>
      </c>
      <c r="CI1257" s="24">
        <v>1.4</v>
      </c>
      <c r="CJ1257" s="24">
        <f t="shared" si="1027"/>
        <v>5.5929156401890943</v>
      </c>
      <c r="CK1257" s="24">
        <v>0.5</v>
      </c>
      <c r="CL1257" s="24">
        <f t="shared" si="1028"/>
        <v>1.9974698714961048</v>
      </c>
      <c r="CM1257" s="24">
        <v>1.9</v>
      </c>
      <c r="CN1257" s="19"/>
      <c r="CO1257" s="19"/>
      <c r="CP1257" s="19"/>
      <c r="CQ1257" s="19"/>
      <c r="CR1257" s="19"/>
      <c r="CS1257" s="19"/>
      <c r="CT1257" s="19"/>
      <c r="CU1257" s="19"/>
      <c r="CV1257" s="19"/>
      <c r="CW1257" s="19"/>
      <c r="CX1257" s="19"/>
      <c r="CY1257" s="19"/>
      <c r="CZ1257" s="77"/>
      <c r="DA1257" s="19">
        <v>1</v>
      </c>
    </row>
    <row r="1258" spans="1:105" ht="12.75" customHeight="1" x14ac:dyDescent="0.2">
      <c r="A1258" s="25" t="s">
        <v>2452</v>
      </c>
      <c r="B1258" s="10" t="s">
        <v>967</v>
      </c>
      <c r="C1258" s="10" t="s">
        <v>969</v>
      </c>
      <c r="D1258" s="10" t="s">
        <v>969</v>
      </c>
      <c r="E1258" s="10" t="s">
        <v>2902</v>
      </c>
      <c r="F1258" s="10" t="s">
        <v>2903</v>
      </c>
      <c r="G1258" s="10" t="s">
        <v>1537</v>
      </c>
      <c r="H1258" s="10">
        <v>78</v>
      </c>
      <c r="I1258" s="10">
        <v>11</v>
      </c>
      <c r="J1258" s="10">
        <v>29</v>
      </c>
      <c r="K1258" s="10">
        <v>40</v>
      </c>
      <c r="L1258" s="10">
        <v>-6</v>
      </c>
      <c r="M1258" s="10">
        <v>44</v>
      </c>
      <c r="N1258" s="10">
        <v>120</v>
      </c>
      <c r="O1258" s="11">
        <v>9.1999999999999998E-2</v>
      </c>
      <c r="P1258" s="10">
        <v>1392</v>
      </c>
      <c r="Q1258" s="10">
        <v>1</v>
      </c>
      <c r="R1258" s="10">
        <v>0</v>
      </c>
      <c r="S1258" s="10">
        <v>426</v>
      </c>
      <c r="T1258" s="10">
        <v>373</v>
      </c>
      <c r="U1258" s="11">
        <v>0.53300000000000003</v>
      </c>
      <c r="V1258" s="41">
        <v>17.600000000000001</v>
      </c>
      <c r="W1258" s="10">
        <v>3</v>
      </c>
      <c r="X1258" s="10">
        <v>6</v>
      </c>
      <c r="Y1258" s="10">
        <v>0</v>
      </c>
      <c r="Z1258" s="10">
        <v>0</v>
      </c>
      <c r="AA1258" s="10">
        <v>8</v>
      </c>
      <c r="AB1258" s="10">
        <v>23</v>
      </c>
      <c r="AC1258" s="13">
        <f t="shared" si="995"/>
        <v>6.9444444444444455</v>
      </c>
      <c r="AD1258" s="13">
        <f t="shared" si="996"/>
        <v>13.888888888888891</v>
      </c>
      <c r="AE1258" s="13">
        <f t="shared" si="997"/>
        <v>0</v>
      </c>
      <c r="AF1258" s="13">
        <f t="shared" si="998"/>
        <v>0</v>
      </c>
      <c r="AG1258" s="13">
        <f t="shared" si="999"/>
        <v>10.195412064570943</v>
      </c>
      <c r="AH1258" s="13">
        <f t="shared" si="1000"/>
        <v>29.31180968564146</v>
      </c>
      <c r="AI1258" s="29">
        <f t="shared" si="1001"/>
        <v>2.5488530161427359</v>
      </c>
      <c r="AJ1258" s="29">
        <f t="shared" si="1002"/>
        <v>7.4074074074074074</v>
      </c>
      <c r="AK1258" s="29">
        <f t="shared" si="1003"/>
        <v>0</v>
      </c>
      <c r="AL1258" s="29">
        <f t="shared" si="1004"/>
        <v>2.6762956669498723</v>
      </c>
      <c r="AM1258" s="29">
        <f t="shared" si="1005"/>
        <v>2.3148148148148149</v>
      </c>
      <c r="AN1258" s="29">
        <f t="shared" si="1006"/>
        <v>1.9005384859043393</v>
      </c>
      <c r="AO1258" s="13">
        <v>941.6</v>
      </c>
      <c r="AP1258" s="13">
        <v>129.6</v>
      </c>
      <c r="AQ1258" s="13">
        <v>31.57</v>
      </c>
      <c r="AR1258" s="13">
        <v>1102.77</v>
      </c>
      <c r="AS1258" s="41">
        <v>34</v>
      </c>
      <c r="AT1258" s="41">
        <v>26</v>
      </c>
      <c r="AU1258" s="41">
        <v>42</v>
      </c>
      <c r="AV1258" s="41">
        <v>37</v>
      </c>
      <c r="AW1258" s="41">
        <v>28</v>
      </c>
      <c r="AX1258" s="13">
        <f t="shared" si="1007"/>
        <v>1.8498871024783046</v>
      </c>
      <c r="AY1258" s="13">
        <f t="shared" si="1008"/>
        <v>1.4146195489539977</v>
      </c>
      <c r="AZ1258" s="13">
        <f t="shared" si="1009"/>
        <v>2.2851546560026117</v>
      </c>
      <c r="BA1258" s="13">
        <f t="shared" si="1010"/>
        <v>2.0131124350499197</v>
      </c>
      <c r="BB1258" s="13">
        <f t="shared" si="1011"/>
        <v>1.5234364373350744</v>
      </c>
      <c r="BC1258" s="13">
        <f t="shared" si="1012"/>
        <v>12.071794871794872</v>
      </c>
      <c r="BD1258" s="13">
        <f t="shared" si="1013"/>
        <v>0.40474358974358976</v>
      </c>
      <c r="BE1258" s="13">
        <f t="shared" si="1014"/>
        <v>1.6615384615384614</v>
      </c>
      <c r="BF1258" s="10">
        <v>40</v>
      </c>
      <c r="BG1258" s="10">
        <v>16</v>
      </c>
      <c r="BH1258" s="10">
        <v>0</v>
      </c>
      <c r="BI1258" s="10">
        <v>56</v>
      </c>
      <c r="BJ1258" s="10">
        <v>42</v>
      </c>
      <c r="BK1258" s="10">
        <v>5</v>
      </c>
      <c r="BL1258" s="10">
        <v>1</v>
      </c>
      <c r="BM1258" s="10">
        <v>48</v>
      </c>
      <c r="BN1258" s="39">
        <v>30.199000000000002</v>
      </c>
      <c r="BO1258" s="39">
        <v>54.77</v>
      </c>
      <c r="BP1258" s="13">
        <v>14.528</v>
      </c>
      <c r="BQ1258" s="13">
        <v>4.5940000000000003</v>
      </c>
      <c r="BR1258" s="13">
        <v>-0.65200000000000002</v>
      </c>
      <c r="BS1258" s="13">
        <v>-0.35899999999999999</v>
      </c>
      <c r="BT1258" s="13">
        <v>4.5279999999999996</v>
      </c>
      <c r="BU1258" s="39">
        <v>22.64</v>
      </c>
      <c r="BV1258" s="39">
        <v>41.06</v>
      </c>
      <c r="BW1258" s="13">
        <v>5.7130000000000001</v>
      </c>
      <c r="BX1258" s="13">
        <v>-0.67500000000000004</v>
      </c>
      <c r="BY1258" s="13">
        <v>2.3889999999999998</v>
      </c>
      <c r="BZ1258" s="13">
        <v>0.13300000000000001</v>
      </c>
      <c r="CA1258" s="39">
        <v>7.5590000000000002</v>
      </c>
      <c r="CB1258" s="39">
        <v>13.71</v>
      </c>
      <c r="CC1258" s="16">
        <v>47</v>
      </c>
      <c r="CD1258" s="12">
        <v>1574654</v>
      </c>
      <c r="CE1258" s="73">
        <f t="shared" si="1015"/>
        <v>1655405.487179487</v>
      </c>
      <c r="CF1258" s="13">
        <v>25.7</v>
      </c>
      <c r="CG1258" s="13">
        <v>20.8</v>
      </c>
      <c r="CH1258" s="13">
        <v>-2.2999999999999998</v>
      </c>
      <c r="CI1258" s="17">
        <v>0.8</v>
      </c>
      <c r="CJ1258" s="13">
        <f t="shared" si="1027"/>
        <v>1.2658828741870658</v>
      </c>
      <c r="CK1258" s="17">
        <v>0.1</v>
      </c>
      <c r="CL1258" s="13">
        <f t="shared" si="1028"/>
        <v>0.15823535927338322</v>
      </c>
      <c r="CM1258" s="13">
        <v>0.8</v>
      </c>
      <c r="CN1258" s="10" t="s">
        <v>2977</v>
      </c>
      <c r="CO1258" s="10" t="s">
        <v>3170</v>
      </c>
      <c r="CP1258" s="10" t="s">
        <v>2427</v>
      </c>
      <c r="CQ1258" s="10" t="s">
        <v>2400</v>
      </c>
      <c r="CR1258" s="10">
        <v>71</v>
      </c>
      <c r="CS1258" s="10">
        <v>200</v>
      </c>
      <c r="CT1258" s="10">
        <v>27</v>
      </c>
      <c r="CU1258" s="10" t="s">
        <v>3402</v>
      </c>
      <c r="CV1258" s="10" t="s">
        <v>2382</v>
      </c>
      <c r="CW1258" s="10">
        <v>4</v>
      </c>
      <c r="CX1258" s="10">
        <v>2</v>
      </c>
      <c r="CY1258" s="10">
        <v>1</v>
      </c>
      <c r="CZ1258" s="73"/>
      <c r="DA1258" s="10">
        <v>2</v>
      </c>
    </row>
    <row r="1259" spans="1:105" ht="12.75" customHeight="1" x14ac:dyDescent="0.2">
      <c r="A1259" s="44" t="s">
        <v>2372</v>
      </c>
      <c r="B1259" s="43" t="s">
        <v>967</v>
      </c>
      <c r="C1259" s="43" t="s">
        <v>969</v>
      </c>
      <c r="D1259" s="42" t="s">
        <v>969</v>
      </c>
      <c r="E1259" s="42" t="str">
        <f t="shared" ref="E1259:E1265" si="1029">CONCATENATE(RIGHT(F1259,LEN(F1259)-SEARCH(" ",F1259)), ", ", LEFT(F1259, SEARCH(" ", F1259)))</f>
        <v xml:space="preserve">Robitaille, Randy </v>
      </c>
      <c r="F1259" s="42" t="s">
        <v>2903</v>
      </c>
      <c r="G1259" s="45" t="s">
        <v>2381</v>
      </c>
      <c r="H1259" s="43">
        <v>68</v>
      </c>
      <c r="I1259" s="64">
        <v>10</v>
      </c>
      <c r="J1259" s="64">
        <v>19</v>
      </c>
      <c r="K1259" s="64">
        <v>29</v>
      </c>
      <c r="L1259" s="43">
        <v>4</v>
      </c>
      <c r="M1259">
        <v>18</v>
      </c>
      <c r="N1259">
        <v>99</v>
      </c>
      <c r="O1259" s="4">
        <f t="shared" ref="O1259:O1265" si="1030">IF(N1259=0,0,I1259/N1259)</f>
        <v>0.10101010101010101</v>
      </c>
      <c r="Q1259">
        <v>1</v>
      </c>
      <c r="R1259">
        <v>0</v>
      </c>
      <c r="S1259">
        <v>82</v>
      </c>
      <c r="T1259">
        <v>60</v>
      </c>
      <c r="U1259" s="4">
        <f t="shared" ref="U1259:U1265" si="1031">IF(S1259+T1259=0,0,S1259/(S1259+T1259))</f>
        <v>0.57746478873239437</v>
      </c>
      <c r="V1259">
        <v>3.6</v>
      </c>
      <c r="W1259">
        <v>1</v>
      </c>
      <c r="X1259">
        <v>3</v>
      </c>
      <c r="Y1259">
        <v>0</v>
      </c>
      <c r="Z1259">
        <v>0</v>
      </c>
      <c r="AA1259">
        <v>9</v>
      </c>
      <c r="AB1259">
        <v>16</v>
      </c>
      <c r="AC1259" s="9">
        <f t="shared" si="995"/>
        <v>2.568859711716855</v>
      </c>
      <c r="AD1259" s="9">
        <f t="shared" si="996"/>
        <v>7.7065791351505641</v>
      </c>
      <c r="AE1259" s="9">
        <f t="shared" si="997"/>
        <v>0</v>
      </c>
      <c r="AF1259" s="9">
        <f t="shared" si="998"/>
        <v>0</v>
      </c>
      <c r="AG1259" s="9">
        <f t="shared" si="999"/>
        <v>13.440637185762881</v>
      </c>
      <c r="AH1259" s="9">
        <f t="shared" si="1000"/>
        <v>23.8944661080229</v>
      </c>
      <c r="AI1259" s="58">
        <f t="shared" si="1001"/>
        <v>2.9121380569152908</v>
      </c>
      <c r="AJ1259" s="58">
        <f t="shared" si="1002"/>
        <v>5.1377194234337091</v>
      </c>
      <c r="AK1259" s="58">
        <f t="shared" si="1003"/>
        <v>0</v>
      </c>
      <c r="AL1259" s="58">
        <f t="shared" si="1004"/>
        <v>2.4641168173898613</v>
      </c>
      <c r="AM1259" s="58">
        <f t="shared" si="1005"/>
        <v>1.027543884686742</v>
      </c>
      <c r="AN1259" s="58">
        <f t="shared" si="1006"/>
        <v>0</v>
      </c>
      <c r="AO1259" s="56">
        <v>803.5333333333333</v>
      </c>
      <c r="AP1259" s="56">
        <v>116.78333333333333</v>
      </c>
      <c r="AQ1259" s="56">
        <v>1.8333333333333335</v>
      </c>
      <c r="AR1259" s="57">
        <f>SUM(AO1259:AQ1259)</f>
        <v>922.15</v>
      </c>
      <c r="AS1259">
        <v>13</v>
      </c>
      <c r="AT1259">
        <v>23</v>
      </c>
      <c r="AU1259">
        <v>35</v>
      </c>
      <c r="AV1259">
        <v>27</v>
      </c>
      <c r="AW1259">
        <v>21</v>
      </c>
      <c r="AX1259" s="9">
        <f t="shared" si="1007"/>
        <v>0.84584937374613678</v>
      </c>
      <c r="AY1259" s="9">
        <f t="shared" si="1008"/>
        <v>1.4965027381662419</v>
      </c>
      <c r="AZ1259" s="9">
        <f t="shared" si="1009"/>
        <v>2.2772867754703685</v>
      </c>
      <c r="BA1259" s="9">
        <f t="shared" si="1010"/>
        <v>1.7567640839342842</v>
      </c>
      <c r="BB1259" s="9">
        <f t="shared" si="1011"/>
        <v>1.3663720652822211</v>
      </c>
      <c r="BC1259" s="33">
        <f t="shared" si="1012"/>
        <v>11.816666666666666</v>
      </c>
      <c r="BD1259" s="33">
        <f t="shared" si="1013"/>
        <v>2.6960784313725492E-2</v>
      </c>
      <c r="BE1259" s="33">
        <f t="shared" si="1014"/>
        <v>1.7174019607843136</v>
      </c>
      <c r="BF1259" s="42">
        <f>BI1259-BG1259-BH1259</f>
        <v>39</v>
      </c>
      <c r="BG1259" s="43">
        <v>10</v>
      </c>
      <c r="BH1259" s="43">
        <v>0</v>
      </c>
      <c r="BI1259" s="43">
        <v>49</v>
      </c>
      <c r="BJ1259" s="42">
        <f>BM1259-BK1259-BL1259</f>
        <v>33</v>
      </c>
      <c r="BK1259" s="43">
        <v>2</v>
      </c>
      <c r="BL1259" s="43">
        <v>0</v>
      </c>
      <c r="BM1259" s="43">
        <v>35</v>
      </c>
      <c r="BN1259" s="34">
        <f t="shared" ref="BN1259:BN1265" si="1032">BU1259+CA1259</f>
        <v>20.064207826062702</v>
      </c>
      <c r="BO1259" s="34">
        <f t="shared" ref="BO1259:BO1265" si="1033">BN1259/AR1259*2000</f>
        <v>43.516147754839672</v>
      </c>
      <c r="BP1259" s="33">
        <v>14.909091235156643</v>
      </c>
      <c r="BQ1259" s="33">
        <v>-1.167775837990173</v>
      </c>
      <c r="BR1259" s="33">
        <v>-3.4728403150273173</v>
      </c>
      <c r="BS1259" s="33">
        <v>-2.2207425720704912E-2</v>
      </c>
      <c r="BT1259" s="33">
        <v>-0.74994173266177666</v>
      </c>
      <c r="BU1259" s="9">
        <f t="shared" ref="BU1259:BU1265" si="1034">SUM(BP1259:BT1259)</f>
        <v>9.4963259237566717</v>
      </c>
      <c r="BV1259" s="34">
        <f t="shared" ref="BV1259:BV1265" si="1035">BU1259/AR1259*2000</f>
        <v>20.596054706407141</v>
      </c>
      <c r="BW1259" s="33">
        <v>5.6906087120854494</v>
      </c>
      <c r="BX1259" s="33">
        <v>0.26858896290923706</v>
      </c>
      <c r="BY1259" s="33">
        <v>0.19857270946798761</v>
      </c>
      <c r="BZ1259" s="33">
        <v>4.4101115178433563</v>
      </c>
      <c r="CA1259" s="9">
        <f t="shared" ref="CA1259:CA1265" si="1036">SUM(BW1259:BZ1259)</f>
        <v>10.567881902306031</v>
      </c>
      <c r="CB1259" s="34">
        <f t="shared" ref="CB1259:CB1265" si="1037">CA1259/AR1259*2000</f>
        <v>22.920093048432534</v>
      </c>
      <c r="CC1259" s="47">
        <v>56.32732</v>
      </c>
      <c r="CD1259">
        <v>1874375</v>
      </c>
      <c r="CE1259" s="68">
        <f t="shared" si="1015"/>
        <v>2260275.7352941176</v>
      </c>
      <c r="CF1259" s="62">
        <v>20.3</v>
      </c>
      <c r="CG1259" s="62">
        <v>17.3</v>
      </c>
      <c r="CH1259" s="62">
        <v>2.5</v>
      </c>
      <c r="CI1259" s="62">
        <v>1.4</v>
      </c>
      <c r="CJ1259" s="63">
        <f t="shared" si="1027"/>
        <v>2.690324440316433</v>
      </c>
      <c r="CK1259" s="62">
        <v>1</v>
      </c>
      <c r="CL1259" s="63">
        <f t="shared" si="1028"/>
        <v>1.9216603145117381</v>
      </c>
      <c r="CM1259" s="62">
        <v>2.1</v>
      </c>
      <c r="CN1259" t="s">
        <v>682</v>
      </c>
      <c r="CO1259" t="s">
        <v>3170</v>
      </c>
      <c r="CP1259" t="s">
        <v>2427</v>
      </c>
      <c r="CQ1259" t="s">
        <v>2400</v>
      </c>
      <c r="CR1259">
        <v>71</v>
      </c>
      <c r="CS1259">
        <v>200</v>
      </c>
      <c r="CT1259">
        <v>27</v>
      </c>
      <c r="CU1259" t="s">
        <v>3402</v>
      </c>
      <c r="CZ1259" s="72">
        <v>625000</v>
      </c>
      <c r="DA1259">
        <v>0</v>
      </c>
    </row>
    <row r="1260" spans="1:105" ht="12.75" customHeight="1" x14ac:dyDescent="0.2">
      <c r="A1260" s="38" t="s">
        <v>2452</v>
      </c>
      <c r="B1260" t="s">
        <v>952</v>
      </c>
      <c r="C1260" t="s">
        <v>969</v>
      </c>
      <c r="D1260" s="82" t="s">
        <v>969</v>
      </c>
      <c r="E1260" t="str">
        <f t="shared" si="1029"/>
        <v xml:space="preserve">Donovan, Shean </v>
      </c>
      <c r="F1260" t="s">
        <v>2599</v>
      </c>
      <c r="G1260" t="s">
        <v>1528</v>
      </c>
      <c r="H1260">
        <v>76</v>
      </c>
      <c r="I1260">
        <v>6</v>
      </c>
      <c r="J1260">
        <v>11</v>
      </c>
      <c r="K1260">
        <f>I1260+J1260</f>
        <v>17</v>
      </c>
      <c r="L1260">
        <v>-13</v>
      </c>
      <c r="M1260">
        <v>56</v>
      </c>
      <c r="N1260">
        <v>108</v>
      </c>
      <c r="O1260" s="4">
        <f t="shared" si="1030"/>
        <v>5.5555555555555552E-2</v>
      </c>
      <c r="P1260">
        <v>1547</v>
      </c>
      <c r="Q1260">
        <v>0</v>
      </c>
      <c r="R1260">
        <v>0</v>
      </c>
      <c r="S1260">
        <v>18</v>
      </c>
      <c r="T1260">
        <v>23</v>
      </c>
      <c r="U1260" s="4">
        <f t="shared" si="1031"/>
        <v>0.43902439024390244</v>
      </c>
      <c r="V1260" s="40">
        <v>0.8</v>
      </c>
      <c r="W1260">
        <v>0</v>
      </c>
      <c r="X1260">
        <v>0</v>
      </c>
      <c r="Y1260">
        <v>0</v>
      </c>
      <c r="Z1260">
        <v>2</v>
      </c>
      <c r="AA1260">
        <f>I1260-W1260-Y1260</f>
        <v>6</v>
      </c>
      <c r="AB1260">
        <f>J1260-X1260-Z1260</f>
        <v>9</v>
      </c>
      <c r="AC1260" s="9">
        <f t="shared" si="995"/>
        <v>0</v>
      </c>
      <c r="AD1260" s="9">
        <f t="shared" si="996"/>
        <v>0</v>
      </c>
      <c r="AE1260" s="9">
        <f t="shared" si="997"/>
        <v>0</v>
      </c>
      <c r="AF1260" s="9">
        <f t="shared" si="998"/>
        <v>3.4792693534357784</v>
      </c>
      <c r="AG1260" s="9">
        <f t="shared" si="999"/>
        <v>8.13069336746217</v>
      </c>
      <c r="AH1260" s="9">
        <f t="shared" si="1000"/>
        <v>12.196040051193256</v>
      </c>
      <c r="AI1260" s="6">
        <f t="shared" si="1001"/>
        <v>1.6261386734924341</v>
      </c>
      <c r="AJ1260" s="6">
        <f t="shared" si="1002"/>
        <v>3.4155597722960156</v>
      </c>
      <c r="AK1260" s="6">
        <f t="shared" si="1003"/>
        <v>0.69585387068715565</v>
      </c>
      <c r="AL1260" s="6">
        <f t="shared" si="1004"/>
        <v>2.7779869005495748</v>
      </c>
      <c r="AM1260" s="6">
        <f t="shared" si="1005"/>
        <v>0</v>
      </c>
      <c r="AN1260" s="6">
        <f t="shared" si="1006"/>
        <v>3.8271962887793562</v>
      </c>
      <c r="AO1260" s="32">
        <v>885.5333333333333</v>
      </c>
      <c r="AP1260" s="32">
        <v>17.566666666666666</v>
      </c>
      <c r="AQ1260" s="32">
        <v>172.45</v>
      </c>
      <c r="AR1260" s="32">
        <v>1075.55</v>
      </c>
      <c r="AS1260" s="40">
        <v>34</v>
      </c>
      <c r="AT1260" s="40">
        <v>42</v>
      </c>
      <c r="AU1260" s="40">
        <v>38</v>
      </c>
      <c r="AV1260" s="40">
        <v>24</v>
      </c>
      <c r="AW1260" s="40">
        <v>21</v>
      </c>
      <c r="AX1260" s="9">
        <f t="shared" si="1007"/>
        <v>1.896704011900888</v>
      </c>
      <c r="AY1260" s="9">
        <f t="shared" si="1008"/>
        <v>2.3429873088187443</v>
      </c>
      <c r="AZ1260" s="9">
        <f t="shared" si="1009"/>
        <v>2.1198456603598159</v>
      </c>
      <c r="BA1260" s="9">
        <f t="shared" si="1010"/>
        <v>1.338849890753568</v>
      </c>
      <c r="BB1260" s="9">
        <f t="shared" si="1011"/>
        <v>1.1714936544093721</v>
      </c>
      <c r="BC1260" s="9">
        <f t="shared" si="1012"/>
        <v>11.651754385964912</v>
      </c>
      <c r="BD1260" s="9">
        <f t="shared" si="1013"/>
        <v>2.269078947368421</v>
      </c>
      <c r="BE1260" s="9">
        <f t="shared" si="1014"/>
        <v>0.23114035087719298</v>
      </c>
      <c r="BF1260" s="3">
        <v>24</v>
      </c>
      <c r="BG1260" s="3">
        <v>1</v>
      </c>
      <c r="BH1260" s="3">
        <v>2</v>
      </c>
      <c r="BI1260" s="3">
        <v>27</v>
      </c>
      <c r="BJ1260" s="3">
        <v>41</v>
      </c>
      <c r="BK1260" s="3">
        <v>0</v>
      </c>
      <c r="BL1260" s="3">
        <v>11</v>
      </c>
      <c r="BM1260" s="3">
        <v>52</v>
      </c>
      <c r="BN1260" s="34">
        <f t="shared" si="1032"/>
        <v>14.554970391861097</v>
      </c>
      <c r="BO1260" s="34">
        <f t="shared" si="1033"/>
        <v>27.065167387589788</v>
      </c>
      <c r="BP1260" s="34">
        <v>-1.3750514218077909</v>
      </c>
      <c r="BQ1260" s="34">
        <v>-1.0405289719139956</v>
      </c>
      <c r="BR1260" s="34">
        <v>0.27084263637962508</v>
      </c>
      <c r="BS1260" s="34">
        <v>-0.26893425591998438</v>
      </c>
      <c r="BT1260" s="34">
        <v>0</v>
      </c>
      <c r="BU1260" s="34">
        <f t="shared" si="1034"/>
        <v>-2.4136720132621461</v>
      </c>
      <c r="BV1260" s="34">
        <f t="shared" si="1035"/>
        <v>-4.4882562656541234</v>
      </c>
      <c r="BW1260" s="34">
        <v>6.6696201402556072</v>
      </c>
      <c r="BX1260" s="34">
        <v>6.9095607124261119E-2</v>
      </c>
      <c r="BY1260" s="34">
        <v>12.472496373956652</v>
      </c>
      <c r="BZ1260" s="34">
        <v>-2.2425697162132763</v>
      </c>
      <c r="CA1260" s="34">
        <f t="shared" si="1036"/>
        <v>16.968642405123244</v>
      </c>
      <c r="CB1260" s="34">
        <f t="shared" si="1037"/>
        <v>31.553423653243915</v>
      </c>
      <c r="CC1260" s="15">
        <v>30</v>
      </c>
      <c r="CD1260" s="7">
        <v>165000</v>
      </c>
      <c r="CE1260" s="68">
        <f t="shared" si="1015"/>
        <v>165000</v>
      </c>
      <c r="CF1260" s="9">
        <v>18.8</v>
      </c>
      <c r="CG1260" s="9">
        <v>20.3</v>
      </c>
      <c r="CH1260" s="9">
        <v>-4</v>
      </c>
      <c r="CI1260" s="9">
        <v>-2.5</v>
      </c>
      <c r="CJ1260" s="9">
        <f t="shared" si="1027"/>
        <v>-3.9507993784075643</v>
      </c>
      <c r="CK1260" s="9">
        <v>0.2</v>
      </c>
      <c r="CL1260" s="9">
        <f t="shared" si="1028"/>
        <v>0.3160639502726052</v>
      </c>
      <c r="CM1260" s="9">
        <v>-2.2000000000000002</v>
      </c>
      <c r="CN1260" t="s">
        <v>3495</v>
      </c>
      <c r="CO1260" t="s">
        <v>2242</v>
      </c>
      <c r="CP1260" t="s">
        <v>2427</v>
      </c>
      <c r="CQ1260" t="s">
        <v>2400</v>
      </c>
      <c r="CR1260">
        <v>74</v>
      </c>
      <c r="CS1260">
        <v>208</v>
      </c>
      <c r="CT1260">
        <v>22</v>
      </c>
      <c r="CU1260" t="s">
        <v>3401</v>
      </c>
      <c r="CV1260" t="s">
        <v>2382</v>
      </c>
      <c r="CW1260">
        <v>0</v>
      </c>
      <c r="CX1260">
        <v>0</v>
      </c>
      <c r="CY1260">
        <v>0</v>
      </c>
      <c r="CZ1260" s="70"/>
      <c r="DA1260">
        <v>0</v>
      </c>
    </row>
    <row r="1261" spans="1:105" ht="12.75" customHeight="1" x14ac:dyDescent="0.2">
      <c r="A1261" s="44" t="s">
        <v>2372</v>
      </c>
      <c r="B1261" s="43" t="s">
        <v>952</v>
      </c>
      <c r="C1261" s="43" t="s">
        <v>969</v>
      </c>
      <c r="D1261" s="82" t="s">
        <v>969</v>
      </c>
      <c r="E1261" s="42" t="str">
        <f t="shared" si="1029"/>
        <v xml:space="preserve">Donovan, Shean </v>
      </c>
      <c r="F1261" s="42" t="s">
        <v>2599</v>
      </c>
      <c r="G1261" s="45" t="s">
        <v>1528</v>
      </c>
      <c r="H1261" s="43">
        <v>82</v>
      </c>
      <c r="I1261" s="64">
        <v>5</v>
      </c>
      <c r="J1261" s="64">
        <v>7</v>
      </c>
      <c r="K1261" s="64">
        <v>12</v>
      </c>
      <c r="L1261" s="43">
        <v>-3</v>
      </c>
      <c r="M1261">
        <v>73</v>
      </c>
      <c r="N1261">
        <v>91</v>
      </c>
      <c r="O1261" s="4">
        <f t="shared" si="1030"/>
        <v>5.4945054945054944E-2</v>
      </c>
      <c r="Q1261">
        <v>3</v>
      </c>
      <c r="R1261">
        <v>0</v>
      </c>
      <c r="S1261">
        <v>11</v>
      </c>
      <c r="T1261">
        <v>18</v>
      </c>
      <c r="U1261" s="4">
        <f t="shared" si="1031"/>
        <v>0.37931034482758619</v>
      </c>
      <c r="V1261">
        <v>0.6</v>
      </c>
      <c r="W1261">
        <v>0</v>
      </c>
      <c r="X1261">
        <v>0</v>
      </c>
      <c r="Y1261">
        <v>0</v>
      </c>
      <c r="Z1261">
        <v>0</v>
      </c>
      <c r="AA1261">
        <v>5</v>
      </c>
      <c r="AB1261">
        <v>7</v>
      </c>
      <c r="AC1261" s="9">
        <f t="shared" si="995"/>
        <v>0</v>
      </c>
      <c r="AD1261" s="9">
        <f t="shared" si="996"/>
        <v>0</v>
      </c>
      <c r="AE1261" s="9">
        <f t="shared" si="997"/>
        <v>0</v>
      </c>
      <c r="AF1261" s="9">
        <f t="shared" si="998"/>
        <v>0</v>
      </c>
      <c r="AG1261" s="9">
        <f t="shared" si="999"/>
        <v>8.0199607913027986</v>
      </c>
      <c r="AH1261" s="9">
        <f t="shared" si="1000"/>
        <v>11.227945107823917</v>
      </c>
      <c r="AI1261" s="58">
        <f t="shared" si="1001"/>
        <v>1.8445909819996436</v>
      </c>
      <c r="AJ1261" s="58">
        <f t="shared" si="1002"/>
        <v>4.1618497109826595</v>
      </c>
      <c r="AK1261" s="58">
        <f t="shared" si="1003"/>
        <v>2.6219956300072833</v>
      </c>
      <c r="AL1261" s="58">
        <f t="shared" si="1004"/>
        <v>2.1653894136517557</v>
      </c>
      <c r="AM1261" s="58">
        <f t="shared" si="1005"/>
        <v>0</v>
      </c>
      <c r="AN1261" s="58">
        <f t="shared" si="1006"/>
        <v>5.2439912600145666</v>
      </c>
      <c r="AO1261" s="56">
        <v>748.13333333333333</v>
      </c>
      <c r="AP1261" s="56">
        <v>14.416666666666666</v>
      </c>
      <c r="AQ1261" s="56">
        <v>22.883333333333333</v>
      </c>
      <c r="AR1261" s="57">
        <f>SUM(AO1261:AQ1261)</f>
        <v>785.43333333333328</v>
      </c>
      <c r="AS1261">
        <v>15</v>
      </c>
      <c r="AT1261">
        <v>68</v>
      </c>
      <c r="AU1261">
        <v>28</v>
      </c>
      <c r="AV1261">
        <v>16</v>
      </c>
      <c r="AW1261">
        <v>24</v>
      </c>
      <c r="AX1261" s="9">
        <f t="shared" si="1007"/>
        <v>1.1458642787420958</v>
      </c>
      <c r="AY1261" s="9">
        <f t="shared" si="1008"/>
        <v>5.1945847302975006</v>
      </c>
      <c r="AZ1261" s="9">
        <f t="shared" si="1009"/>
        <v>2.1389466536519119</v>
      </c>
      <c r="BA1261" s="9">
        <f t="shared" si="1010"/>
        <v>1.2222552306582353</v>
      </c>
      <c r="BB1261" s="9">
        <f t="shared" si="1011"/>
        <v>1.8333828459873531</v>
      </c>
      <c r="BC1261" s="33">
        <f t="shared" si="1012"/>
        <v>9.1235772357723572</v>
      </c>
      <c r="BD1261" s="33">
        <f t="shared" si="1013"/>
        <v>0.27906504065040649</v>
      </c>
      <c r="BE1261" s="33">
        <f t="shared" si="1014"/>
        <v>0.1758130081300813</v>
      </c>
      <c r="BF1261" s="42">
        <f>BI1261-BG1261-BH1261</f>
        <v>23</v>
      </c>
      <c r="BG1261" s="43">
        <v>1</v>
      </c>
      <c r="BH1261" s="43">
        <v>1</v>
      </c>
      <c r="BI1261" s="43">
        <v>25</v>
      </c>
      <c r="BJ1261" s="42">
        <f>BM1261-BK1261-BL1261</f>
        <v>27</v>
      </c>
      <c r="BK1261" s="43">
        <v>0</v>
      </c>
      <c r="BL1261" s="43">
        <v>2</v>
      </c>
      <c r="BM1261" s="43">
        <v>29</v>
      </c>
      <c r="BN1261" s="34">
        <f t="shared" si="1032"/>
        <v>0.89933773004898709</v>
      </c>
      <c r="BO1261" s="34">
        <f t="shared" si="1033"/>
        <v>2.2900421764180807</v>
      </c>
      <c r="BP1261" s="33">
        <v>-1.1107934456997275</v>
      </c>
      <c r="BQ1261" s="33">
        <v>-0.76373208961500494</v>
      </c>
      <c r="BR1261" s="33">
        <v>2.1032105160222008</v>
      </c>
      <c r="BS1261" s="33">
        <v>-0.27718905013207129</v>
      </c>
      <c r="BT1261" s="33">
        <v>0</v>
      </c>
      <c r="BU1261" s="9">
        <f t="shared" si="1034"/>
        <v>-4.8504069424602836E-2</v>
      </c>
      <c r="BV1261" s="34">
        <f t="shared" si="1035"/>
        <v>-0.12350906783839793</v>
      </c>
      <c r="BW1261" s="33">
        <v>6.8859188330459347</v>
      </c>
      <c r="BX1261" s="33">
        <v>5.8833324205798371E-2</v>
      </c>
      <c r="BY1261" s="33">
        <v>1.1757252536280396</v>
      </c>
      <c r="BZ1261" s="33">
        <v>-7.1726356114061822</v>
      </c>
      <c r="CA1261" s="9">
        <f t="shared" si="1036"/>
        <v>0.94784179947358993</v>
      </c>
      <c r="CB1261" s="34">
        <f t="shared" si="1037"/>
        <v>2.4135512442564782</v>
      </c>
      <c r="CC1261" s="47">
        <v>43.071941000000002</v>
      </c>
      <c r="CD1261">
        <v>165000</v>
      </c>
      <c r="CE1261" s="68">
        <f t="shared" si="1015"/>
        <v>165000</v>
      </c>
      <c r="CF1261" s="62">
        <v>15.5</v>
      </c>
      <c r="CG1261" s="62">
        <v>15</v>
      </c>
      <c r="CH1261" s="62">
        <v>-4.9000000000000004</v>
      </c>
      <c r="CI1261" s="62">
        <v>-2.5</v>
      </c>
      <c r="CJ1261" s="63">
        <f t="shared" si="1027"/>
        <v>-6.0773032979499222</v>
      </c>
      <c r="CK1261" s="62">
        <v>-0.3</v>
      </c>
      <c r="CL1261" s="63">
        <f t="shared" si="1028"/>
        <v>-0.72927639575399072</v>
      </c>
      <c r="CM1261" s="62">
        <v>-2.7</v>
      </c>
      <c r="CN1261" t="s">
        <v>1877</v>
      </c>
      <c r="CO1261" t="s">
        <v>2242</v>
      </c>
      <c r="CP1261" t="s">
        <v>2427</v>
      </c>
      <c r="CQ1261" t="s">
        <v>2400</v>
      </c>
      <c r="CR1261">
        <v>74</v>
      </c>
      <c r="CS1261">
        <v>215</v>
      </c>
      <c r="CT1261">
        <v>10</v>
      </c>
      <c r="CU1261" t="s">
        <v>3401</v>
      </c>
      <c r="CZ1261" s="72">
        <v>925000</v>
      </c>
      <c r="DA1261">
        <v>0</v>
      </c>
    </row>
    <row r="1262" spans="1:105" ht="12.75" customHeight="1" x14ac:dyDescent="0.2">
      <c r="A1262" s="38" t="s">
        <v>2452</v>
      </c>
      <c r="B1262" t="s">
        <v>967</v>
      </c>
      <c r="C1262" t="s">
        <v>966</v>
      </c>
      <c r="D1262" s="82" t="s">
        <v>970</v>
      </c>
      <c r="E1262" t="str">
        <f t="shared" si="1029"/>
        <v xml:space="preserve">Asham, Arron </v>
      </c>
      <c r="F1262" t="s">
        <v>2464</v>
      </c>
      <c r="G1262" t="s">
        <v>1528</v>
      </c>
      <c r="H1262">
        <v>80</v>
      </c>
      <c r="I1262">
        <v>11</v>
      </c>
      <c r="J1262">
        <v>12</v>
      </c>
      <c r="K1262">
        <f>I1262+J1262</f>
        <v>23</v>
      </c>
      <c r="L1262">
        <v>3</v>
      </c>
      <c r="M1262">
        <v>63</v>
      </c>
      <c r="N1262">
        <v>85</v>
      </c>
      <c r="O1262" s="4">
        <f t="shared" si="1030"/>
        <v>0.12941176470588237</v>
      </c>
      <c r="P1262">
        <v>1055</v>
      </c>
      <c r="Q1262">
        <v>2</v>
      </c>
      <c r="R1262">
        <v>0</v>
      </c>
      <c r="S1262">
        <v>6</v>
      </c>
      <c r="T1262">
        <v>4</v>
      </c>
      <c r="U1262" s="4">
        <f t="shared" si="1031"/>
        <v>0.6</v>
      </c>
      <c r="V1262" s="40">
        <v>0.2</v>
      </c>
      <c r="W1262">
        <v>0</v>
      </c>
      <c r="X1262">
        <v>2</v>
      </c>
      <c r="Y1262">
        <v>0</v>
      </c>
      <c r="Z1262">
        <v>0</v>
      </c>
      <c r="AA1262">
        <f>I1262-W1262-Y1262</f>
        <v>11</v>
      </c>
      <c r="AB1262">
        <f>J1262-X1262-Z1262</f>
        <v>10</v>
      </c>
      <c r="AC1262" s="9">
        <f t="shared" si="995"/>
        <v>0</v>
      </c>
      <c r="AD1262" s="9">
        <f t="shared" si="996"/>
        <v>39.215686274509807</v>
      </c>
      <c r="AE1262" s="9">
        <f t="shared" si="997"/>
        <v>0</v>
      </c>
      <c r="AF1262" s="9">
        <f t="shared" si="998"/>
        <v>0</v>
      </c>
      <c r="AG1262" s="9">
        <f t="shared" si="999"/>
        <v>18.09872029250457</v>
      </c>
      <c r="AH1262" s="9">
        <f t="shared" si="1000"/>
        <v>16.453382084095065</v>
      </c>
      <c r="AI1262" s="6">
        <f t="shared" si="1001"/>
        <v>2.2212065813528334</v>
      </c>
      <c r="AJ1262" s="6">
        <f t="shared" si="1002"/>
        <v>15.686274509803923</v>
      </c>
      <c r="AK1262" s="6">
        <f t="shared" si="1003"/>
        <v>0</v>
      </c>
      <c r="AL1262" s="6">
        <f t="shared" si="1004"/>
        <v>1.9744058500914077</v>
      </c>
      <c r="AM1262" s="6">
        <f t="shared" si="1005"/>
        <v>0</v>
      </c>
      <c r="AN1262" s="6">
        <f t="shared" si="1006"/>
        <v>0</v>
      </c>
      <c r="AO1262" s="32">
        <v>729.33333333333337</v>
      </c>
      <c r="AP1262" s="32">
        <v>15.3</v>
      </c>
      <c r="AQ1262" s="32">
        <v>1.6333333333333333</v>
      </c>
      <c r="AR1262" s="32">
        <v>746.26666666666665</v>
      </c>
      <c r="AS1262" s="40">
        <v>17</v>
      </c>
      <c r="AT1262" s="40">
        <v>137</v>
      </c>
      <c r="AU1262" s="40">
        <v>38</v>
      </c>
      <c r="AV1262" s="40">
        <v>28</v>
      </c>
      <c r="AW1262" s="40">
        <v>20</v>
      </c>
      <c r="AX1262" s="9">
        <f t="shared" si="1007"/>
        <v>1.3668036448097196</v>
      </c>
      <c r="AY1262" s="9">
        <f t="shared" si="1008"/>
        <v>11.014829372878328</v>
      </c>
      <c r="AZ1262" s="9">
        <f t="shared" si="1009"/>
        <v>3.0552081472217258</v>
      </c>
      <c r="BA1262" s="9">
        <f t="shared" si="1010"/>
        <v>2.2512060032160086</v>
      </c>
      <c r="BB1262" s="9">
        <f t="shared" si="1011"/>
        <v>1.6080042880114347</v>
      </c>
      <c r="BC1262" s="9">
        <f t="shared" si="1012"/>
        <v>9.1166666666666671</v>
      </c>
      <c r="BD1262" s="9">
        <f t="shared" si="1013"/>
        <v>2.0416666666666666E-2</v>
      </c>
      <c r="BE1262" s="9">
        <f t="shared" si="1014"/>
        <v>0.19125</v>
      </c>
      <c r="BF1262" s="3">
        <v>27</v>
      </c>
      <c r="BG1262" s="3">
        <v>4</v>
      </c>
      <c r="BH1262" s="3">
        <v>0</v>
      </c>
      <c r="BI1262" s="3">
        <v>31</v>
      </c>
      <c r="BJ1262" s="3">
        <v>24</v>
      </c>
      <c r="BK1262" s="3">
        <v>0</v>
      </c>
      <c r="BL1262" s="3">
        <v>0</v>
      </c>
      <c r="BM1262" s="3">
        <v>24</v>
      </c>
      <c r="BN1262" s="34">
        <f t="shared" si="1032"/>
        <v>17.398164830637793</v>
      </c>
      <c r="BO1262" s="34">
        <f t="shared" si="1033"/>
        <v>46.627206085325518</v>
      </c>
      <c r="BP1262" s="34">
        <v>13.760877158721318</v>
      </c>
      <c r="BQ1262" s="34">
        <v>1.3254118194136146</v>
      </c>
      <c r="BR1262" s="34">
        <v>-0.55205122638582627</v>
      </c>
      <c r="BS1262" s="34">
        <v>-1.8029222981657839E-2</v>
      </c>
      <c r="BT1262" s="34">
        <v>0</v>
      </c>
      <c r="BU1262" s="34">
        <f t="shared" si="1034"/>
        <v>14.516208528767448</v>
      </c>
      <c r="BV1262" s="34">
        <f t="shared" si="1035"/>
        <v>38.903542599877028</v>
      </c>
      <c r="BW1262" s="34">
        <v>5.3781796490111757</v>
      </c>
      <c r="BX1262" s="34">
        <v>3.4653903427715259E-2</v>
      </c>
      <c r="BY1262" s="34">
        <v>0.11280653983874837</v>
      </c>
      <c r="BZ1262" s="34">
        <v>-2.643683790407295</v>
      </c>
      <c r="CA1262" s="34">
        <f t="shared" si="1036"/>
        <v>2.8819563018703449</v>
      </c>
      <c r="CB1262" s="34">
        <f t="shared" si="1037"/>
        <v>7.723663485448486</v>
      </c>
      <c r="CC1262" s="15">
        <v>54</v>
      </c>
      <c r="CD1262" s="7">
        <v>1190635</v>
      </c>
      <c r="CE1262" s="68">
        <f t="shared" si="1015"/>
        <v>1220400.875</v>
      </c>
      <c r="CF1262" s="9">
        <v>16.5</v>
      </c>
      <c r="CG1262" s="9">
        <v>14.9</v>
      </c>
      <c r="CH1262" s="9">
        <v>-0.3</v>
      </c>
      <c r="CI1262" s="9">
        <v>1</v>
      </c>
      <c r="CJ1262" s="9">
        <f t="shared" si="1027"/>
        <v>2.6205450733752618</v>
      </c>
      <c r="CK1262" s="9">
        <v>0.7</v>
      </c>
      <c r="CL1262" s="9">
        <f t="shared" si="1028"/>
        <v>1.8343815513626833</v>
      </c>
      <c r="CM1262" s="9">
        <v>1.7</v>
      </c>
      <c r="CN1262" t="s">
        <v>3002</v>
      </c>
      <c r="CO1262" t="s">
        <v>3003</v>
      </c>
      <c r="CP1262" t="s">
        <v>3134</v>
      </c>
      <c r="CQ1262" t="s">
        <v>2400</v>
      </c>
      <c r="CR1262">
        <v>71</v>
      </c>
      <c r="CS1262">
        <v>209</v>
      </c>
      <c r="CT1262">
        <v>45</v>
      </c>
      <c r="CU1262" t="s">
        <v>3401</v>
      </c>
      <c r="CV1262" t="s">
        <v>2382</v>
      </c>
      <c r="CW1262">
        <v>0</v>
      </c>
      <c r="CX1262">
        <v>0</v>
      </c>
      <c r="CY1262">
        <v>0</v>
      </c>
      <c r="CZ1262" s="71"/>
      <c r="DA1262">
        <v>0</v>
      </c>
    </row>
    <row r="1263" spans="1:105" ht="12.75" customHeight="1" x14ac:dyDescent="0.2">
      <c r="A1263" s="44" t="s">
        <v>2372</v>
      </c>
      <c r="B1263" s="43" t="s">
        <v>967</v>
      </c>
      <c r="C1263" s="43" t="s">
        <v>966</v>
      </c>
      <c r="D1263" s="82" t="s">
        <v>970</v>
      </c>
      <c r="E1263" s="42" t="str">
        <f t="shared" si="1029"/>
        <v xml:space="preserve">Asham, Arron </v>
      </c>
      <c r="F1263" s="42" t="s">
        <v>2464</v>
      </c>
      <c r="G1263" s="45" t="s">
        <v>1528</v>
      </c>
      <c r="H1263" s="43">
        <v>77</v>
      </c>
      <c r="I1263" s="64">
        <v>6</v>
      </c>
      <c r="J1263" s="64">
        <v>4</v>
      </c>
      <c r="K1263" s="64">
        <v>10</v>
      </c>
      <c r="L1263" s="43">
        <v>-6</v>
      </c>
      <c r="M1263">
        <v>84</v>
      </c>
      <c r="N1263">
        <v>68</v>
      </c>
      <c r="O1263" s="4">
        <f t="shared" si="1030"/>
        <v>8.8235294117647065E-2</v>
      </c>
      <c r="Q1263">
        <v>2</v>
      </c>
      <c r="R1263">
        <v>0</v>
      </c>
      <c r="S1263">
        <v>0</v>
      </c>
      <c r="T1263">
        <v>3</v>
      </c>
      <c r="U1263" s="4">
        <f t="shared" si="1031"/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6</v>
      </c>
      <c r="AB1263">
        <v>3</v>
      </c>
      <c r="AC1263" s="9">
        <f t="shared" si="995"/>
        <v>0</v>
      </c>
      <c r="AD1263" s="9">
        <f t="shared" si="996"/>
        <v>5.3795576808129111</v>
      </c>
      <c r="AE1263" s="9">
        <f t="shared" si="997"/>
        <v>0</v>
      </c>
      <c r="AF1263" s="9">
        <f t="shared" si="998"/>
        <v>0</v>
      </c>
      <c r="AG1263" s="9">
        <f t="shared" si="999"/>
        <v>11.961457525750362</v>
      </c>
      <c r="AH1263" s="9">
        <f t="shared" si="1000"/>
        <v>5.9807287628751808</v>
      </c>
      <c r="AI1263" s="58">
        <f t="shared" si="1001"/>
        <v>1.2958245652896225</v>
      </c>
      <c r="AJ1263" s="58">
        <f t="shared" si="1002"/>
        <v>2.1518230723251643</v>
      </c>
      <c r="AK1263" s="58">
        <f t="shared" si="1003"/>
        <v>0</v>
      </c>
      <c r="AL1263" s="58">
        <f t="shared" si="1004"/>
        <v>1.8938974415771404</v>
      </c>
      <c r="AM1263" s="58">
        <f t="shared" si="1005"/>
        <v>0</v>
      </c>
      <c r="AN1263" s="58">
        <f t="shared" si="1006"/>
        <v>0</v>
      </c>
      <c r="AO1263" s="56">
        <v>601.93333333333328</v>
      </c>
      <c r="AP1263" s="56">
        <v>55.766666666666666</v>
      </c>
      <c r="AQ1263" s="56">
        <v>1.1333333333333333</v>
      </c>
      <c r="AR1263" s="57">
        <f>SUM(AO1263:AQ1263)</f>
        <v>658.83333333333326</v>
      </c>
      <c r="AS1263">
        <v>5</v>
      </c>
      <c r="AT1263">
        <v>87</v>
      </c>
      <c r="AU1263">
        <v>12</v>
      </c>
      <c r="AV1263">
        <v>18</v>
      </c>
      <c r="AW1263">
        <v>21</v>
      </c>
      <c r="AX1263" s="9">
        <f t="shared" si="1007"/>
        <v>0.45535036681001778</v>
      </c>
      <c r="AY1263" s="9">
        <f t="shared" si="1008"/>
        <v>7.9230963824943093</v>
      </c>
      <c r="AZ1263" s="9">
        <f t="shared" si="1009"/>
        <v>1.0928408803440428</v>
      </c>
      <c r="BA1263" s="9">
        <f t="shared" si="1010"/>
        <v>1.6392613205160638</v>
      </c>
      <c r="BB1263" s="9">
        <f t="shared" si="1011"/>
        <v>1.9124715406020747</v>
      </c>
      <c r="BC1263" s="33">
        <f t="shared" si="1012"/>
        <v>7.817316017316017</v>
      </c>
      <c r="BD1263" s="33">
        <f t="shared" si="1013"/>
        <v>1.4718614718614718E-2</v>
      </c>
      <c r="BE1263" s="33">
        <f t="shared" si="1014"/>
        <v>0.72424242424242424</v>
      </c>
      <c r="BF1263" s="42">
        <f>BI1263-BG1263-BH1263</f>
        <v>13</v>
      </c>
      <c r="BG1263" s="43">
        <v>2</v>
      </c>
      <c r="BH1263" s="43">
        <v>0</v>
      </c>
      <c r="BI1263" s="43">
        <v>15</v>
      </c>
      <c r="BJ1263" s="42">
        <f>BM1263-BK1263-BL1263</f>
        <v>19</v>
      </c>
      <c r="BK1263" s="43">
        <v>0</v>
      </c>
      <c r="BL1263" s="43">
        <v>0</v>
      </c>
      <c r="BM1263" s="43">
        <v>19</v>
      </c>
      <c r="BN1263" s="34">
        <f t="shared" si="1032"/>
        <v>3.6804224729762547</v>
      </c>
      <c r="BO1263" s="34">
        <f t="shared" si="1033"/>
        <v>11.172544820570469</v>
      </c>
      <c r="BP1263" s="33">
        <v>2.1322707028086971</v>
      </c>
      <c r="BQ1263" s="33">
        <v>-2.2107809867095156</v>
      </c>
      <c r="BR1263" s="33">
        <v>2.5614420498977486</v>
      </c>
      <c r="BS1263" s="33">
        <v>-1.6788958402837326E-2</v>
      </c>
      <c r="BT1263" s="33">
        <v>-0.88897570104573931</v>
      </c>
      <c r="BU1263" s="9">
        <f t="shared" si="1034"/>
        <v>1.5771671065483537</v>
      </c>
      <c r="BV1263" s="34">
        <f t="shared" si="1035"/>
        <v>4.7877574699165812</v>
      </c>
      <c r="BW1263" s="33">
        <v>6.446157010442966</v>
      </c>
      <c r="BX1263" s="33">
        <v>0.23144765613746227</v>
      </c>
      <c r="BY1263" s="33">
        <v>0.12074586294121474</v>
      </c>
      <c r="BZ1263" s="33">
        <v>-4.6950951630937414</v>
      </c>
      <c r="CA1263" s="9">
        <f t="shared" si="1036"/>
        <v>2.1032553664279012</v>
      </c>
      <c r="CB1263" s="34">
        <f t="shared" si="1037"/>
        <v>6.3847873506538875</v>
      </c>
      <c r="CC1263" s="47">
        <v>49.762928000000002</v>
      </c>
      <c r="CD1263">
        <v>650521</v>
      </c>
      <c r="CE1263" s="68">
        <f t="shared" si="1015"/>
        <v>692762.62337662338</v>
      </c>
      <c r="CF1263" s="62">
        <v>13.3</v>
      </c>
      <c r="CG1263" s="62">
        <v>12.4</v>
      </c>
      <c r="CH1263" s="62">
        <v>-6.7</v>
      </c>
      <c r="CI1263" s="62">
        <v>-2</v>
      </c>
      <c r="CJ1263" s="63">
        <f t="shared" si="1027"/>
        <v>-5.5886736214605079</v>
      </c>
      <c r="CK1263" s="62">
        <v>0.1</v>
      </c>
      <c r="CL1263" s="63">
        <f t="shared" si="1028"/>
        <v>0.27943368107302541</v>
      </c>
      <c r="CM1263" s="62">
        <v>-2.2000000000000002</v>
      </c>
      <c r="CN1263" t="s">
        <v>1703</v>
      </c>
      <c r="CO1263" t="s">
        <v>3003</v>
      </c>
      <c r="CP1263" t="s">
        <v>3134</v>
      </c>
      <c r="CQ1263" t="s">
        <v>2400</v>
      </c>
      <c r="CR1263">
        <v>71</v>
      </c>
      <c r="CS1263">
        <v>205</v>
      </c>
      <c r="CT1263">
        <v>22</v>
      </c>
      <c r="CU1263" t="s">
        <v>3401</v>
      </c>
      <c r="CZ1263" s="72">
        <v>700000</v>
      </c>
      <c r="DA1263">
        <v>0</v>
      </c>
    </row>
    <row r="1264" spans="1:105" ht="12.75" customHeight="1" x14ac:dyDescent="0.2">
      <c r="A1264" s="75" t="s">
        <v>2452</v>
      </c>
      <c r="B1264" s="19" t="s">
        <v>951</v>
      </c>
      <c r="C1264" s="19" t="s">
        <v>970</v>
      </c>
      <c r="D1264" s="19" t="s">
        <v>970</v>
      </c>
      <c r="E1264" s="19" t="str">
        <f t="shared" si="1029"/>
        <v xml:space="preserve">Coburn, Braydon </v>
      </c>
      <c r="F1264" s="19" t="s">
        <v>1546</v>
      </c>
      <c r="G1264" s="19" t="s">
        <v>1524</v>
      </c>
      <c r="H1264" s="19">
        <v>29</v>
      </c>
      <c r="I1264" s="19">
        <v>0</v>
      </c>
      <c r="J1264" s="19">
        <v>4</v>
      </c>
      <c r="K1264" s="19">
        <f>I1264+J1264</f>
        <v>4</v>
      </c>
      <c r="L1264" s="19">
        <v>1</v>
      </c>
      <c r="M1264" s="19">
        <v>30</v>
      </c>
      <c r="N1264" s="19">
        <v>21</v>
      </c>
      <c r="O1264" s="20">
        <f t="shared" si="1030"/>
        <v>0</v>
      </c>
      <c r="P1264" s="19">
        <v>467</v>
      </c>
      <c r="Q1264" s="19">
        <v>0</v>
      </c>
      <c r="R1264" s="19">
        <v>0</v>
      </c>
      <c r="S1264" s="19">
        <v>0</v>
      </c>
      <c r="T1264" s="19">
        <v>0</v>
      </c>
      <c r="U1264" s="20">
        <f t="shared" si="1031"/>
        <v>0</v>
      </c>
      <c r="V1264" s="19"/>
      <c r="W1264" s="19">
        <v>0</v>
      </c>
      <c r="X1264" s="19">
        <v>1</v>
      </c>
      <c r="Y1264" s="19">
        <v>0</v>
      </c>
      <c r="Z1264" s="19">
        <v>0</v>
      </c>
      <c r="AA1264" s="19">
        <f>I1264-W1264-Y1264</f>
        <v>0</v>
      </c>
      <c r="AB1264" s="19">
        <f>J1264-X1264-Z1264</f>
        <v>3</v>
      </c>
      <c r="AC1264" s="24">
        <f t="shared" si="995"/>
        <v>0</v>
      </c>
      <c r="AD1264" s="24">
        <f t="shared" si="996"/>
        <v>17.699115044247787</v>
      </c>
      <c r="AE1264" s="24">
        <f t="shared" si="997"/>
        <v>0</v>
      </c>
      <c r="AF1264" s="24">
        <f t="shared" si="998"/>
        <v>0</v>
      </c>
      <c r="AG1264" s="24">
        <f t="shared" si="999"/>
        <v>0</v>
      </c>
      <c r="AH1264" s="24">
        <f t="shared" si="1000"/>
        <v>11.441283966311776</v>
      </c>
      <c r="AI1264" s="21">
        <f t="shared" si="1001"/>
        <v>3.0510090576831401</v>
      </c>
      <c r="AJ1264" s="21">
        <f t="shared" si="1002"/>
        <v>7.0796460176991154</v>
      </c>
      <c r="AK1264" s="21">
        <f t="shared" si="1003"/>
        <v>0</v>
      </c>
      <c r="AL1264" s="21">
        <f t="shared" si="1004"/>
        <v>2.0975687271571588</v>
      </c>
      <c r="AM1264" s="21">
        <f t="shared" si="1005"/>
        <v>10.619469026548673</v>
      </c>
      <c r="AN1264" s="21">
        <f t="shared" si="1006"/>
        <v>16.252821670428894</v>
      </c>
      <c r="AO1264" s="36">
        <v>314.64999999999998</v>
      </c>
      <c r="AP1264" s="36">
        <v>16.95</v>
      </c>
      <c r="AQ1264" s="36">
        <v>7.3833333333333337</v>
      </c>
      <c r="AR1264" s="36">
        <v>338.98333333333329</v>
      </c>
      <c r="AS1264" s="19"/>
      <c r="AT1264" s="19"/>
      <c r="AU1264" s="19"/>
      <c r="AV1264" s="19"/>
      <c r="AW1264" s="19"/>
      <c r="AX1264" s="24">
        <f t="shared" si="1007"/>
        <v>0</v>
      </c>
      <c r="AY1264" s="24">
        <f t="shared" si="1008"/>
        <v>0</v>
      </c>
      <c r="AZ1264" s="24">
        <f t="shared" si="1009"/>
        <v>0</v>
      </c>
      <c r="BA1264" s="24">
        <f t="shared" si="1010"/>
        <v>0</v>
      </c>
      <c r="BB1264" s="24">
        <f t="shared" si="1011"/>
        <v>0</v>
      </c>
      <c r="BC1264" s="24">
        <f t="shared" si="1012"/>
        <v>10.85</v>
      </c>
      <c r="BD1264" s="24">
        <f t="shared" si="1013"/>
        <v>0.25459770114942532</v>
      </c>
      <c r="BE1264" s="24">
        <f t="shared" si="1014"/>
        <v>0.58448275862068966</v>
      </c>
      <c r="BF1264" s="30">
        <v>16</v>
      </c>
      <c r="BG1264" s="30">
        <v>2</v>
      </c>
      <c r="BH1264" s="30">
        <v>0</v>
      </c>
      <c r="BI1264" s="30">
        <v>18</v>
      </c>
      <c r="BJ1264" s="30">
        <v>11</v>
      </c>
      <c r="BK1264" s="30">
        <v>3</v>
      </c>
      <c r="BL1264" s="30">
        <v>2</v>
      </c>
      <c r="BM1264" s="30">
        <v>16</v>
      </c>
      <c r="BN1264" s="35">
        <f t="shared" si="1032"/>
        <v>1.3689728107863257</v>
      </c>
      <c r="BO1264" s="35">
        <f t="shared" si="1033"/>
        <v>8.076932852861944</v>
      </c>
      <c r="BP1264" s="35">
        <v>0.315367210331573</v>
      </c>
      <c r="BQ1264" s="35">
        <v>0.52865831520248441</v>
      </c>
      <c r="BR1264" s="35">
        <v>5.073409373656481E-2</v>
      </c>
      <c r="BS1264" s="35">
        <v>-1.8879953160676654E-2</v>
      </c>
      <c r="BT1264" s="35">
        <v>0</v>
      </c>
      <c r="BU1264" s="35">
        <f t="shared" si="1034"/>
        <v>0.8758796661099455</v>
      </c>
      <c r="BV1264" s="35">
        <f t="shared" si="1035"/>
        <v>5.1676857236439098</v>
      </c>
      <c r="BW1264" s="35">
        <v>5.1799838244217593</v>
      </c>
      <c r="BX1264" s="35">
        <v>-2.6151438014774362</v>
      </c>
      <c r="BY1264" s="35">
        <v>-0.38997494341323813</v>
      </c>
      <c r="BZ1264" s="35">
        <v>-1.6817719348547047</v>
      </c>
      <c r="CA1264" s="35">
        <f t="shared" si="1036"/>
        <v>0.49309314467638021</v>
      </c>
      <c r="CB1264" s="35">
        <f t="shared" si="1037"/>
        <v>2.909247129218036</v>
      </c>
      <c r="CC1264" s="22">
        <v>49</v>
      </c>
      <c r="CD1264" s="23">
        <v>374004</v>
      </c>
      <c r="CE1264" s="76">
        <f t="shared" si="1015"/>
        <v>1057528.551724138</v>
      </c>
      <c r="CF1264" s="24">
        <v>8.1999999999999993</v>
      </c>
      <c r="CG1264" s="24">
        <v>9</v>
      </c>
      <c r="CH1264" s="24">
        <v>0.2</v>
      </c>
      <c r="CI1264" s="24">
        <v>-0.5</v>
      </c>
      <c r="CJ1264" s="24">
        <f t="shared" si="1027"/>
        <v>-2.7524198357722831</v>
      </c>
      <c r="CK1264" s="24">
        <v>0.8</v>
      </c>
      <c r="CL1264" s="24">
        <f t="shared" si="1028"/>
        <v>4.4038717372356526</v>
      </c>
      <c r="CM1264" s="24">
        <v>0.3</v>
      </c>
      <c r="CN1264" s="19"/>
      <c r="CO1264" s="19"/>
      <c r="CP1264" s="19"/>
      <c r="CQ1264" s="19"/>
      <c r="CR1264" s="19"/>
      <c r="CS1264" s="19"/>
      <c r="CT1264" s="19"/>
      <c r="CU1264" s="19"/>
      <c r="CV1264" s="19"/>
      <c r="CW1264" s="19"/>
      <c r="CX1264" s="19"/>
      <c r="CY1264" s="19"/>
      <c r="CZ1264" s="77"/>
      <c r="DA1264" s="19">
        <v>1</v>
      </c>
    </row>
    <row r="1265" spans="1:105" ht="12.75" customHeight="1" x14ac:dyDescent="0.2">
      <c r="A1265" s="75" t="s">
        <v>2452</v>
      </c>
      <c r="B1265" s="19" t="s">
        <v>970</v>
      </c>
      <c r="C1265" s="19" t="s">
        <v>970</v>
      </c>
      <c r="D1265" s="19" t="s">
        <v>970</v>
      </c>
      <c r="E1265" s="19" t="str">
        <f t="shared" si="1029"/>
        <v xml:space="preserve">Coburn, Braydon </v>
      </c>
      <c r="F1265" s="19" t="s">
        <v>1546</v>
      </c>
      <c r="G1265" s="19" t="s">
        <v>1524</v>
      </c>
      <c r="H1265" s="19">
        <v>20</v>
      </c>
      <c r="I1265" s="19">
        <v>3</v>
      </c>
      <c r="J1265" s="19">
        <v>4</v>
      </c>
      <c r="K1265" s="19">
        <f>I1265+J1265</f>
        <v>7</v>
      </c>
      <c r="L1265" s="19">
        <v>-2</v>
      </c>
      <c r="M1265" s="19">
        <v>16</v>
      </c>
      <c r="N1265" s="19">
        <v>33</v>
      </c>
      <c r="O1265" s="20">
        <f t="shared" si="1030"/>
        <v>9.0909090909090912E-2</v>
      </c>
      <c r="P1265" s="19">
        <v>513</v>
      </c>
      <c r="Q1265" s="19">
        <v>0</v>
      </c>
      <c r="R1265" s="19">
        <v>0</v>
      </c>
      <c r="S1265" s="19">
        <v>0</v>
      </c>
      <c r="T1265" s="19">
        <v>0</v>
      </c>
      <c r="U1265" s="20">
        <f t="shared" si="1031"/>
        <v>0</v>
      </c>
      <c r="V1265" s="19">
        <v>49</v>
      </c>
      <c r="W1265" s="19">
        <v>1</v>
      </c>
      <c r="X1265" s="19">
        <v>2</v>
      </c>
      <c r="Y1265" s="19">
        <v>0</v>
      </c>
      <c r="Z1265" s="19">
        <v>0</v>
      </c>
      <c r="AA1265" s="19">
        <f>I1265-W1265-Y1265</f>
        <v>2</v>
      </c>
      <c r="AB1265" s="19">
        <f>J1265-X1265-Z1265</f>
        <v>2</v>
      </c>
      <c r="AC1265" s="24">
        <f t="shared" si="995"/>
        <v>5.7179161372299872</v>
      </c>
      <c r="AD1265" s="24">
        <f t="shared" si="996"/>
        <v>11.435832274459974</v>
      </c>
      <c r="AE1265" s="24">
        <f t="shared" si="997"/>
        <v>0</v>
      </c>
      <c r="AF1265" s="24">
        <f t="shared" si="998"/>
        <v>0</v>
      </c>
      <c r="AG1265" s="24">
        <f t="shared" si="999"/>
        <v>7.1318904462384234</v>
      </c>
      <c r="AH1265" s="24">
        <f t="shared" si="1000"/>
        <v>7.1318904462384234</v>
      </c>
      <c r="AI1265" s="21">
        <f t="shared" si="1001"/>
        <v>2.1395671338715267</v>
      </c>
      <c r="AJ1265" s="21">
        <f t="shared" si="1002"/>
        <v>5.7179161372299872</v>
      </c>
      <c r="AK1265" s="21">
        <f t="shared" si="1003"/>
        <v>1.9682886823400767</v>
      </c>
      <c r="AL1265" s="21">
        <f t="shared" si="1004"/>
        <v>2.852756178495369</v>
      </c>
      <c r="AM1265" s="21">
        <f t="shared" si="1005"/>
        <v>0</v>
      </c>
      <c r="AN1265" s="21">
        <f t="shared" si="1006"/>
        <v>3.9365773646801534</v>
      </c>
      <c r="AO1265" s="24">
        <v>336.51666666666665</v>
      </c>
      <c r="AP1265" s="24">
        <v>52.466666666666669</v>
      </c>
      <c r="AQ1265" s="24">
        <v>30.483333333333334</v>
      </c>
      <c r="AR1265" s="36">
        <v>419.4666666666667</v>
      </c>
      <c r="AS1265" s="19">
        <v>41</v>
      </c>
      <c r="AT1265" s="19">
        <v>49</v>
      </c>
      <c r="AU1265" s="19">
        <v>34</v>
      </c>
      <c r="AV1265" s="19">
        <v>25</v>
      </c>
      <c r="AW1265" s="19">
        <v>17</v>
      </c>
      <c r="AX1265" s="24">
        <f t="shared" si="1007"/>
        <v>5.8645899554990457</v>
      </c>
      <c r="AY1265" s="24">
        <f t="shared" si="1008"/>
        <v>7.0089001907183723</v>
      </c>
      <c r="AZ1265" s="24">
        <f t="shared" si="1009"/>
        <v>4.8633184996821353</v>
      </c>
      <c r="BA1265" s="24">
        <f t="shared" si="1010"/>
        <v>3.5759694850603942</v>
      </c>
      <c r="BB1265" s="24">
        <f t="shared" si="1011"/>
        <v>2.4316592498410676</v>
      </c>
      <c r="BC1265" s="24">
        <f t="shared" si="1012"/>
        <v>16.825833333333332</v>
      </c>
      <c r="BD1265" s="24">
        <f t="shared" si="1013"/>
        <v>1.5241666666666667</v>
      </c>
      <c r="BE1265" s="24">
        <f t="shared" si="1014"/>
        <v>2.6233333333333335</v>
      </c>
      <c r="BF1265" s="30">
        <v>12</v>
      </c>
      <c r="BG1265" s="30">
        <v>5</v>
      </c>
      <c r="BH1265" s="30">
        <v>1</v>
      </c>
      <c r="BI1265" s="30">
        <v>18</v>
      </c>
      <c r="BJ1265" s="30">
        <v>16</v>
      </c>
      <c r="BK1265" s="30">
        <v>0</v>
      </c>
      <c r="BL1265" s="30">
        <v>2</v>
      </c>
      <c r="BM1265" s="30">
        <v>18</v>
      </c>
      <c r="BN1265" s="35">
        <f t="shared" si="1032"/>
        <v>15.106706978999632</v>
      </c>
      <c r="BO1265" s="35">
        <f t="shared" si="1033"/>
        <v>72.028164235535428</v>
      </c>
      <c r="BP1265" s="35">
        <v>3.0317936471328997</v>
      </c>
      <c r="BQ1265" s="35">
        <v>1.8054339310477197</v>
      </c>
      <c r="BR1265" s="35">
        <v>-0.14159740779346877</v>
      </c>
      <c r="BS1265" s="35">
        <v>-6.7808829285406436E-2</v>
      </c>
      <c r="BT1265" s="35">
        <v>0</v>
      </c>
      <c r="BU1265" s="35">
        <f t="shared" si="1034"/>
        <v>4.6278213411017433</v>
      </c>
      <c r="BV1265" s="35">
        <f t="shared" si="1035"/>
        <v>22.065263864121469</v>
      </c>
      <c r="BW1265" s="35">
        <v>6.3199436318537661</v>
      </c>
      <c r="BX1265" s="35">
        <v>1.8449003236461277</v>
      </c>
      <c r="BY1265" s="35">
        <v>2.5959520226168444</v>
      </c>
      <c r="BZ1265" s="35">
        <v>-0.28191034021884942</v>
      </c>
      <c r="CA1265" s="35">
        <f t="shared" si="1036"/>
        <v>10.478885637897889</v>
      </c>
      <c r="CB1265" s="35">
        <f t="shared" si="1037"/>
        <v>49.962900371413959</v>
      </c>
      <c r="CC1265" s="22">
        <v>39</v>
      </c>
      <c r="CD1265" s="23">
        <v>500270</v>
      </c>
      <c r="CE1265" s="76">
        <f t="shared" si="1015"/>
        <v>2051107</v>
      </c>
      <c r="CF1265" s="24">
        <v>8.3000000000000007</v>
      </c>
      <c r="CG1265" s="24">
        <v>7.6</v>
      </c>
      <c r="CH1265" s="24">
        <v>3.4</v>
      </c>
      <c r="CI1265" s="24">
        <v>0.7</v>
      </c>
      <c r="CJ1265" s="24">
        <f t="shared" si="1027"/>
        <v>2.7865317631447999</v>
      </c>
      <c r="CK1265" s="24">
        <v>1.1000000000000001</v>
      </c>
      <c r="CL1265" s="24">
        <f t="shared" si="1028"/>
        <v>4.3788356277989724</v>
      </c>
      <c r="CM1265" s="24">
        <v>1.9</v>
      </c>
      <c r="CN1265" s="19" t="s">
        <v>1160</v>
      </c>
      <c r="CO1265" s="19" t="s">
        <v>1563</v>
      </c>
      <c r="CP1265" s="19" t="s">
        <v>2417</v>
      </c>
      <c r="CQ1265" s="19" t="s">
        <v>2400</v>
      </c>
      <c r="CR1265" s="19">
        <v>77</v>
      </c>
      <c r="CS1265" s="19">
        <v>220</v>
      </c>
      <c r="CT1265" s="19">
        <v>5</v>
      </c>
      <c r="CU1265" s="19" t="s">
        <v>3402</v>
      </c>
      <c r="CV1265" s="19" t="s">
        <v>3090</v>
      </c>
      <c r="CW1265" s="19">
        <v>0</v>
      </c>
      <c r="CX1265" s="19">
        <v>0</v>
      </c>
      <c r="CY1265" s="19">
        <v>0</v>
      </c>
      <c r="CZ1265" s="77"/>
      <c r="DA1265" s="19">
        <v>1</v>
      </c>
    </row>
    <row r="1266" spans="1:105" ht="12.75" customHeight="1" x14ac:dyDescent="0.2">
      <c r="A1266" s="25" t="s">
        <v>2452</v>
      </c>
      <c r="B1266" s="10" t="s">
        <v>970</v>
      </c>
      <c r="C1266" s="10" t="s">
        <v>970</v>
      </c>
      <c r="D1266" s="10" t="s">
        <v>970</v>
      </c>
      <c r="E1266" s="10" t="s">
        <v>1545</v>
      </c>
      <c r="F1266" s="10" t="s">
        <v>1546</v>
      </c>
      <c r="G1266" s="10" t="s">
        <v>1524</v>
      </c>
      <c r="H1266" s="10">
        <v>49</v>
      </c>
      <c r="I1266" s="10">
        <v>3</v>
      </c>
      <c r="J1266" s="10">
        <v>8</v>
      </c>
      <c r="K1266" s="10">
        <v>11</v>
      </c>
      <c r="L1266" s="10">
        <v>-1</v>
      </c>
      <c r="M1266" s="10">
        <v>46</v>
      </c>
      <c r="N1266" s="10">
        <v>54</v>
      </c>
      <c r="O1266" s="11">
        <v>5.6000000000000001E-2</v>
      </c>
      <c r="P1266" s="10">
        <v>980</v>
      </c>
      <c r="Q1266" s="10">
        <v>0</v>
      </c>
      <c r="R1266" s="10">
        <v>0</v>
      </c>
      <c r="S1266" s="10">
        <v>0</v>
      </c>
      <c r="T1266" s="10">
        <v>0</v>
      </c>
      <c r="U1266" s="11">
        <v>0</v>
      </c>
      <c r="V1266" s="41">
        <v>0</v>
      </c>
      <c r="W1266" s="10">
        <v>1</v>
      </c>
      <c r="X1266" s="10">
        <v>3</v>
      </c>
      <c r="Y1266" s="10">
        <v>0</v>
      </c>
      <c r="Z1266" s="10">
        <v>0</v>
      </c>
      <c r="AA1266" s="10">
        <v>2</v>
      </c>
      <c r="AB1266" s="10">
        <v>5</v>
      </c>
      <c r="AC1266" s="13">
        <f t="shared" si="995"/>
        <v>4.3215211754537597</v>
      </c>
      <c r="AD1266" s="13">
        <f t="shared" si="996"/>
        <v>12.964563526361278</v>
      </c>
      <c r="AE1266" s="13">
        <f t="shared" si="997"/>
        <v>0</v>
      </c>
      <c r="AF1266" s="13">
        <f t="shared" si="998"/>
        <v>0</v>
      </c>
      <c r="AG1266" s="13">
        <f t="shared" si="999"/>
        <v>3.6856734800436142</v>
      </c>
      <c r="AH1266" s="13">
        <f t="shared" si="1000"/>
        <v>9.2141837001090359</v>
      </c>
      <c r="AI1266" s="29">
        <f t="shared" si="1001"/>
        <v>2.5799714360305295</v>
      </c>
      <c r="AJ1266" s="29">
        <f t="shared" si="1002"/>
        <v>6.0501296456352636</v>
      </c>
      <c r="AK1266" s="29">
        <f t="shared" si="1003"/>
        <v>1.5843675732770004</v>
      </c>
      <c r="AL1266" s="29">
        <f t="shared" si="1004"/>
        <v>2.4878295990294395</v>
      </c>
      <c r="AM1266" s="29">
        <f t="shared" si="1005"/>
        <v>2.5929127052722558</v>
      </c>
      <c r="AN1266" s="29">
        <f t="shared" si="1006"/>
        <v>6.3374702931080016</v>
      </c>
      <c r="AO1266" s="13">
        <v>651.16999999999996</v>
      </c>
      <c r="AP1266" s="13">
        <v>69.42</v>
      </c>
      <c r="AQ1266" s="13">
        <v>37.869999999999997</v>
      </c>
      <c r="AR1266" s="13">
        <v>758.45</v>
      </c>
      <c r="AS1266" s="41">
        <v>49</v>
      </c>
      <c r="AT1266" s="41">
        <v>41</v>
      </c>
      <c r="AU1266" s="41">
        <v>34</v>
      </c>
      <c r="AV1266" s="41">
        <v>25</v>
      </c>
      <c r="AW1266" s="41">
        <v>17</v>
      </c>
      <c r="AX1266" s="13">
        <f t="shared" si="1007"/>
        <v>3.8763267189663124</v>
      </c>
      <c r="AY1266" s="13">
        <f t="shared" si="1008"/>
        <v>3.2434570505636491</v>
      </c>
      <c r="AZ1266" s="13">
        <f t="shared" si="1009"/>
        <v>2.689696090711319</v>
      </c>
      <c r="BA1266" s="13">
        <f t="shared" si="1010"/>
        <v>1.9777177137583226</v>
      </c>
      <c r="BB1266" s="13">
        <f t="shared" si="1011"/>
        <v>1.3448480453556595</v>
      </c>
      <c r="BC1266" s="13">
        <f t="shared" si="1012"/>
        <v>13.289183673469386</v>
      </c>
      <c r="BD1266" s="13">
        <f t="shared" si="1013"/>
        <v>0.7728571428571428</v>
      </c>
      <c r="BE1266" s="13">
        <f t="shared" si="1014"/>
        <v>1.4167346938775511</v>
      </c>
      <c r="BF1266" s="10">
        <v>28</v>
      </c>
      <c r="BG1266" s="10">
        <v>7</v>
      </c>
      <c r="BH1266" s="10">
        <v>1</v>
      </c>
      <c r="BI1266" s="10">
        <v>36</v>
      </c>
      <c r="BJ1266" s="10">
        <v>27</v>
      </c>
      <c r="BK1266" s="10">
        <v>3</v>
      </c>
      <c r="BL1266" s="10">
        <v>4</v>
      </c>
      <c r="BM1266" s="10">
        <v>34</v>
      </c>
      <c r="BN1266" s="39">
        <v>16.475999999999999</v>
      </c>
      <c r="BO1266" s="39">
        <v>43.445999999999998</v>
      </c>
      <c r="BP1266" s="13">
        <v>3.347</v>
      </c>
      <c r="BQ1266" s="13">
        <v>2.3340000000000001</v>
      </c>
      <c r="BR1266" s="13">
        <v>-9.0999999999999998E-2</v>
      </c>
      <c r="BS1266" s="13">
        <v>-8.6999999999999994E-2</v>
      </c>
      <c r="BT1266" s="13">
        <v>0</v>
      </c>
      <c r="BU1266" s="39">
        <v>5.5039999999999996</v>
      </c>
      <c r="BV1266" s="39">
        <v>14.513</v>
      </c>
      <c r="BW1266" s="13">
        <v>11.5</v>
      </c>
      <c r="BX1266" s="13">
        <v>-0.77</v>
      </c>
      <c r="BY1266" s="13">
        <v>2.206</v>
      </c>
      <c r="BZ1266" s="13">
        <v>-1.964</v>
      </c>
      <c r="CA1266" s="39">
        <v>10.972</v>
      </c>
      <c r="CB1266" s="39">
        <v>28.933</v>
      </c>
      <c r="CC1266" s="16">
        <v>45</v>
      </c>
      <c r="CD1266" s="12">
        <v>874274</v>
      </c>
      <c r="CE1266" s="73">
        <f t="shared" si="1015"/>
        <v>1463070.775510204</v>
      </c>
      <c r="CF1266" s="13">
        <v>16.5</v>
      </c>
      <c r="CG1266" s="13">
        <v>16.600000000000001</v>
      </c>
      <c r="CH1266" s="13">
        <v>3.6</v>
      </c>
      <c r="CI1266" s="17">
        <v>0</v>
      </c>
      <c r="CJ1266" s="13">
        <f t="shared" si="1027"/>
        <v>0</v>
      </c>
      <c r="CK1266" s="17">
        <v>0.9</v>
      </c>
      <c r="CL1266" s="13">
        <f t="shared" si="1028"/>
        <v>2.0791221484262201</v>
      </c>
      <c r="CM1266" s="13">
        <v>0.9</v>
      </c>
      <c r="CN1266" s="10" t="s">
        <v>1160</v>
      </c>
      <c r="CO1266" s="10" t="s">
        <v>1563</v>
      </c>
      <c r="CP1266" s="10" t="s">
        <v>2417</v>
      </c>
      <c r="CQ1266" s="10" t="s">
        <v>2400</v>
      </c>
      <c r="CR1266" s="10">
        <v>77</v>
      </c>
      <c r="CS1266" s="10">
        <v>220</v>
      </c>
      <c r="CT1266" s="10">
        <v>5</v>
      </c>
      <c r="CU1266" s="10" t="s">
        <v>3402</v>
      </c>
      <c r="CV1266" s="10" t="s">
        <v>3090</v>
      </c>
      <c r="CW1266" s="10">
        <v>0</v>
      </c>
      <c r="CX1266" s="10">
        <v>0</v>
      </c>
      <c r="CY1266" s="10">
        <v>0</v>
      </c>
      <c r="CZ1266" s="79"/>
      <c r="DA1266" s="10">
        <v>2</v>
      </c>
    </row>
    <row r="1267" spans="1:105" ht="12.75" customHeight="1" x14ac:dyDescent="0.2">
      <c r="A1267" s="44" t="s">
        <v>2372</v>
      </c>
      <c r="B1267" s="46" t="s">
        <v>970</v>
      </c>
      <c r="C1267" s="46" t="s">
        <v>970</v>
      </c>
      <c r="D1267" s="42" t="s">
        <v>970</v>
      </c>
      <c r="E1267" s="42" t="str">
        <f t="shared" ref="E1267:E1275" si="1038">CONCATENATE(RIGHT(F1267,LEN(F1267)-SEARCH(" ",F1267)), ", ", LEFT(F1267, SEARCH(" ", F1267)))</f>
        <v xml:space="preserve">Coburn, Braydon </v>
      </c>
      <c r="F1267" s="42" t="s">
        <v>1546</v>
      </c>
      <c r="G1267" s="45" t="s">
        <v>2374</v>
      </c>
      <c r="H1267" s="43">
        <v>78</v>
      </c>
      <c r="I1267" s="64">
        <v>9</v>
      </c>
      <c r="J1267" s="64">
        <v>27</v>
      </c>
      <c r="K1267" s="64">
        <v>36</v>
      </c>
      <c r="L1267" s="43">
        <v>17</v>
      </c>
      <c r="M1267">
        <v>74</v>
      </c>
      <c r="N1267">
        <v>113</v>
      </c>
      <c r="O1267" s="4">
        <f t="shared" ref="O1267:O1275" si="1039">IF(N1267=0,0,I1267/N1267)</f>
        <v>7.9646017699115043E-2</v>
      </c>
      <c r="Q1267">
        <v>2</v>
      </c>
      <c r="R1267">
        <v>0</v>
      </c>
      <c r="S1267">
        <v>0</v>
      </c>
      <c r="T1267">
        <v>0</v>
      </c>
      <c r="U1267" s="4">
        <f t="shared" ref="U1267:U1275" si="1040">IF(S1267+T1267=0,0,S1267/(S1267+T1267))</f>
        <v>0</v>
      </c>
      <c r="V1267">
        <v>0</v>
      </c>
      <c r="W1267">
        <v>5</v>
      </c>
      <c r="X1267">
        <v>10</v>
      </c>
      <c r="Y1267">
        <v>0</v>
      </c>
      <c r="Z1267">
        <v>1</v>
      </c>
      <c r="AA1267">
        <v>4</v>
      </c>
      <c r="AB1267">
        <v>16</v>
      </c>
      <c r="AC1267" s="9">
        <f t="shared" si="995"/>
        <v>7.7827741265997927</v>
      </c>
      <c r="AD1267" s="9">
        <f t="shared" si="996"/>
        <v>15.565548253199585</v>
      </c>
      <c r="AE1267" s="9">
        <f t="shared" si="997"/>
        <v>0</v>
      </c>
      <c r="AF1267" s="9">
        <f t="shared" si="998"/>
        <v>1.7751479289940828</v>
      </c>
      <c r="AG1267" s="9">
        <f t="shared" si="999"/>
        <v>3.7078044133171977</v>
      </c>
      <c r="AH1267" s="9">
        <f t="shared" si="1000"/>
        <v>14.831217653268791</v>
      </c>
      <c r="AI1267" s="58">
        <f t="shared" si="1001"/>
        <v>2.8735484203208284</v>
      </c>
      <c r="AJ1267" s="58">
        <f t="shared" si="1002"/>
        <v>8.7167070217917679</v>
      </c>
      <c r="AK1267" s="58">
        <f t="shared" si="1003"/>
        <v>1.4201183431952662</v>
      </c>
      <c r="AL1267" s="58">
        <f t="shared" si="1004"/>
        <v>2.2246826479903188</v>
      </c>
      <c r="AM1267" s="58">
        <f t="shared" si="1005"/>
        <v>0.3113109650639917</v>
      </c>
      <c r="AN1267" s="58">
        <f t="shared" si="1006"/>
        <v>6.0355029585798814</v>
      </c>
      <c r="AO1267" s="56">
        <v>1294.5666666666666</v>
      </c>
      <c r="AP1267" s="56">
        <v>192.73333333333332</v>
      </c>
      <c r="AQ1267" s="56">
        <v>169</v>
      </c>
      <c r="AR1267" s="57">
        <f>SUM(AO1267:AQ1267)</f>
        <v>1656.3</v>
      </c>
      <c r="AS1267">
        <v>79</v>
      </c>
      <c r="AT1267">
        <v>79</v>
      </c>
      <c r="AU1267">
        <v>60</v>
      </c>
      <c r="AV1267">
        <v>53</v>
      </c>
      <c r="AW1267">
        <v>36</v>
      </c>
      <c r="AX1267" s="9">
        <f t="shared" si="1007"/>
        <v>2.861800398478537</v>
      </c>
      <c r="AY1267" s="9">
        <f t="shared" si="1008"/>
        <v>2.861800398478537</v>
      </c>
      <c r="AZ1267" s="9">
        <f t="shared" si="1009"/>
        <v>2.1735192899836986</v>
      </c>
      <c r="BA1267" s="9">
        <f t="shared" si="1010"/>
        <v>1.9199420394856004</v>
      </c>
      <c r="BB1267" s="9">
        <f t="shared" si="1011"/>
        <v>1.3041115739902192</v>
      </c>
      <c r="BC1267" s="33">
        <f t="shared" si="1012"/>
        <v>16.597008547008546</v>
      </c>
      <c r="BD1267" s="33">
        <f t="shared" si="1013"/>
        <v>2.1666666666666665</v>
      </c>
      <c r="BE1267" s="33">
        <f t="shared" si="1014"/>
        <v>2.4709401709401706</v>
      </c>
      <c r="BF1267" s="42">
        <f>BI1267-BG1267-BH1267</f>
        <v>62</v>
      </c>
      <c r="BG1267" s="43">
        <v>28</v>
      </c>
      <c r="BH1267" s="43">
        <v>4</v>
      </c>
      <c r="BI1267" s="43">
        <v>94</v>
      </c>
      <c r="BJ1267" s="42">
        <f>BM1267-BK1267-BL1267</f>
        <v>48</v>
      </c>
      <c r="BK1267" s="43">
        <v>1</v>
      </c>
      <c r="BL1267" s="43">
        <v>17</v>
      </c>
      <c r="BM1267" s="43">
        <v>66</v>
      </c>
      <c r="BN1267" s="34">
        <f t="shared" ref="BN1267:BN1275" si="1041">BU1267+CA1267</f>
        <v>59.785480588073995</v>
      </c>
      <c r="BO1267" s="34">
        <f t="shared" ref="BO1267:BO1275" si="1042">BN1267/AR1267*2000</f>
        <v>72.191608510624874</v>
      </c>
      <c r="BP1267" s="33">
        <v>12.3381688952209</v>
      </c>
      <c r="BQ1267" s="33">
        <v>11.358818765959741</v>
      </c>
      <c r="BR1267" s="33">
        <v>1.9327893664903815</v>
      </c>
      <c r="BS1267" s="33">
        <v>0.36725858360865699</v>
      </c>
      <c r="BT1267" s="33">
        <v>0</v>
      </c>
      <c r="BU1267" s="9">
        <f t="shared" ref="BU1267:BU1275" si="1043">SUM(BP1267:BT1267)</f>
        <v>25.997035611279681</v>
      </c>
      <c r="BV1267" s="34">
        <f t="shared" ref="BV1267:BV1275" si="1044">BU1267/AR1267*2000</f>
        <v>31.391699101949751</v>
      </c>
      <c r="BW1267" s="33">
        <v>24.198805691587999</v>
      </c>
      <c r="BX1267" s="33">
        <v>3.513887368773863</v>
      </c>
      <c r="BY1267" s="33">
        <v>7.5455680071804778</v>
      </c>
      <c r="BZ1267" s="33">
        <v>-1.4698160907480258</v>
      </c>
      <c r="CA1267" s="9">
        <f t="shared" ref="CA1267:CA1275" si="1045">SUM(BW1267:BZ1267)</f>
        <v>33.78844497679431</v>
      </c>
      <c r="CB1267" s="34">
        <f t="shared" ref="CB1267:CB1275" si="1046">CA1267/AR1267*2000</f>
        <v>40.799909408675134</v>
      </c>
      <c r="CC1267" s="47">
        <v>65.531761000000003</v>
      </c>
      <c r="CD1267">
        <v>4265341</v>
      </c>
      <c r="CE1267" s="68">
        <f t="shared" si="1015"/>
        <v>4484076.435897436</v>
      </c>
      <c r="CF1267" s="62">
        <v>34.6</v>
      </c>
      <c r="CG1267" s="62">
        <v>35.1</v>
      </c>
      <c r="CH1267" s="62">
        <v>17.3</v>
      </c>
      <c r="CI1267" s="62">
        <v>5.7</v>
      </c>
      <c r="CJ1267" s="63">
        <f t="shared" si="1027"/>
        <v>5.6490642704943754</v>
      </c>
      <c r="CK1267" s="62">
        <v>6.4</v>
      </c>
      <c r="CL1267" s="63">
        <f t="shared" si="1028"/>
        <v>6.3428090054673705</v>
      </c>
      <c r="CM1267" s="62">
        <v>12.1</v>
      </c>
      <c r="CN1267" t="s">
        <v>1742</v>
      </c>
      <c r="CO1267" t="s">
        <v>1563</v>
      </c>
      <c r="CP1267" t="s">
        <v>2417</v>
      </c>
      <c r="CQ1267" t="s">
        <v>2400</v>
      </c>
      <c r="CR1267">
        <v>77</v>
      </c>
      <c r="CS1267">
        <v>220</v>
      </c>
      <c r="CT1267">
        <v>5</v>
      </c>
      <c r="CU1267" t="s">
        <v>3402</v>
      </c>
      <c r="CZ1267" s="72">
        <v>746066.66666666663</v>
      </c>
      <c r="DA1267">
        <v>0</v>
      </c>
    </row>
    <row r="1268" spans="1:105" ht="12.75" customHeight="1" x14ac:dyDescent="0.2">
      <c r="A1268" s="44" t="s">
        <v>2372</v>
      </c>
      <c r="B1268" s="46"/>
      <c r="C1268" s="46" t="s">
        <v>970</v>
      </c>
      <c r="D1268" s="82" t="s">
        <v>970</v>
      </c>
      <c r="E1268" s="42" t="str">
        <f t="shared" si="1038"/>
        <v xml:space="preserve">Giroux, Claude </v>
      </c>
      <c r="F1268" s="42" t="s">
        <v>119</v>
      </c>
      <c r="G1268" s="45" t="s">
        <v>1528</v>
      </c>
      <c r="H1268" s="43">
        <v>2</v>
      </c>
      <c r="I1268" s="64">
        <v>0</v>
      </c>
      <c r="J1268" s="64">
        <v>0</v>
      </c>
      <c r="K1268" s="64">
        <v>0</v>
      </c>
      <c r="L1268" s="43">
        <v>-2</v>
      </c>
      <c r="M1268">
        <v>0</v>
      </c>
      <c r="N1268">
        <v>2</v>
      </c>
      <c r="O1268" s="4">
        <f t="shared" si="1039"/>
        <v>0</v>
      </c>
      <c r="Q1268">
        <v>0</v>
      </c>
      <c r="R1268">
        <v>0</v>
      </c>
      <c r="S1268">
        <v>0</v>
      </c>
      <c r="T1268">
        <v>0</v>
      </c>
      <c r="U1268" s="4">
        <f t="shared" si="1040"/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 s="9">
        <f t="shared" si="995"/>
        <v>0</v>
      </c>
      <c r="AD1268" s="9">
        <f t="shared" si="996"/>
        <v>0</v>
      </c>
      <c r="AE1268" s="9">
        <f t="shared" si="997"/>
        <v>0</v>
      </c>
      <c r="AF1268" s="9">
        <f t="shared" si="998"/>
        <v>0</v>
      </c>
      <c r="AG1268" s="9">
        <f t="shared" si="999"/>
        <v>0</v>
      </c>
      <c r="AH1268" s="9">
        <f t="shared" si="1000"/>
        <v>0</v>
      </c>
      <c r="AI1268" s="58">
        <f t="shared" si="1001"/>
        <v>0</v>
      </c>
      <c r="AJ1268" s="58">
        <f t="shared" si="1002"/>
        <v>0</v>
      </c>
      <c r="AK1268" s="58">
        <f t="shared" si="1003"/>
        <v>0</v>
      </c>
      <c r="AL1268" s="58">
        <f t="shared" si="1004"/>
        <v>3.6326942482341074</v>
      </c>
      <c r="AM1268" s="58">
        <f t="shared" si="1005"/>
        <v>22.784810126582279</v>
      </c>
      <c r="AN1268" s="58">
        <f t="shared" si="1006"/>
        <v>0</v>
      </c>
      <c r="AO1268" s="56">
        <v>16.516666666666666</v>
      </c>
      <c r="AP1268" s="56">
        <v>2.6333333333333333</v>
      </c>
      <c r="AQ1268" s="56">
        <v>0</v>
      </c>
      <c r="AR1268" s="57">
        <f>SUM(AO1268:AQ1268)</f>
        <v>19.149999999999999</v>
      </c>
      <c r="AS1268">
        <v>1</v>
      </c>
      <c r="AT1268">
        <v>0</v>
      </c>
      <c r="AU1268">
        <v>1</v>
      </c>
      <c r="AV1268">
        <v>0</v>
      </c>
      <c r="AW1268">
        <v>0</v>
      </c>
      <c r="AX1268" s="9">
        <f t="shared" si="1007"/>
        <v>3.133159268929504</v>
      </c>
      <c r="AY1268" s="9">
        <f t="shared" si="1008"/>
        <v>0</v>
      </c>
      <c r="AZ1268" s="9">
        <f t="shared" si="1009"/>
        <v>3.133159268929504</v>
      </c>
      <c r="BA1268" s="9">
        <f t="shared" si="1010"/>
        <v>0</v>
      </c>
      <c r="BB1268" s="9">
        <f t="shared" si="1011"/>
        <v>0</v>
      </c>
      <c r="BC1268" s="33">
        <f t="shared" si="1012"/>
        <v>8.2583333333333329</v>
      </c>
      <c r="BD1268" s="33">
        <f t="shared" si="1013"/>
        <v>0</v>
      </c>
      <c r="BE1268" s="33">
        <f t="shared" si="1014"/>
        <v>1.3166666666666667</v>
      </c>
      <c r="BF1268" s="42">
        <f>BI1268-BG1268-BH1268</f>
        <v>0</v>
      </c>
      <c r="BG1268" s="43">
        <v>0</v>
      </c>
      <c r="BH1268" s="43">
        <v>0</v>
      </c>
      <c r="BI1268" s="43">
        <v>0</v>
      </c>
      <c r="BJ1268" s="42">
        <f>BM1268-BK1268-BL1268</f>
        <v>1</v>
      </c>
      <c r="BK1268" s="43">
        <v>1</v>
      </c>
      <c r="BL1268" s="43">
        <v>0</v>
      </c>
      <c r="BM1268" s="43">
        <v>2</v>
      </c>
      <c r="BN1268" s="34">
        <f t="shared" si="1041"/>
        <v>-2.1585117820933775</v>
      </c>
      <c r="BO1268" s="34">
        <f t="shared" si="1042"/>
        <v>-225.43203990531362</v>
      </c>
      <c r="BP1268" s="33">
        <v>-0.41527980943700427</v>
      </c>
      <c r="BQ1268" s="33">
        <v>-0.14518423052850279</v>
      </c>
      <c r="BR1268" s="33">
        <v>-0.14296760823214671</v>
      </c>
      <c r="BS1268" s="33">
        <v>0</v>
      </c>
      <c r="BT1268" s="33">
        <v>-1.4864799500937624</v>
      </c>
      <c r="BU1268" s="9">
        <f t="shared" si="1043"/>
        <v>-2.1899115982914164</v>
      </c>
      <c r="BV1268" s="34">
        <f t="shared" si="1044"/>
        <v>-228.71139407743254</v>
      </c>
      <c r="BW1268" s="33">
        <v>1.7767625493242796E-2</v>
      </c>
      <c r="BX1268" s="33">
        <v>-0.1573656612897458</v>
      </c>
      <c r="BY1268" s="33">
        <v>0</v>
      </c>
      <c r="BZ1268" s="33">
        <v>0.17099785199454198</v>
      </c>
      <c r="CA1268" s="9">
        <f t="shared" si="1045"/>
        <v>3.1399816198038971E-2</v>
      </c>
      <c r="CB1268" s="34">
        <f t="shared" si="1046"/>
        <v>3.2793541721189525</v>
      </c>
      <c r="CE1268" s="68">
        <f t="shared" si="1015"/>
        <v>165000</v>
      </c>
      <c r="CF1268" s="62">
        <v>0.5</v>
      </c>
      <c r="CG1268" s="62">
        <v>0.5</v>
      </c>
      <c r="CH1268" s="62">
        <v>-2</v>
      </c>
      <c r="CI1268" s="62">
        <v>-0.2</v>
      </c>
      <c r="CJ1268" s="63">
        <f t="shared" si="1027"/>
        <v>-18.362662586074983</v>
      </c>
      <c r="CK1268" s="62">
        <v>-0.3</v>
      </c>
      <c r="CL1268" s="63">
        <f t="shared" si="1028"/>
        <v>-27.543993879112474</v>
      </c>
      <c r="CM1268" s="62">
        <v>-0.8</v>
      </c>
      <c r="CN1268" t="s">
        <v>1809</v>
      </c>
      <c r="CO1268" t="s">
        <v>1810</v>
      </c>
      <c r="CP1268" t="s">
        <v>2427</v>
      </c>
      <c r="CQ1268" t="s">
        <v>2400</v>
      </c>
      <c r="CR1268">
        <v>71</v>
      </c>
      <c r="CS1268">
        <v>172</v>
      </c>
      <c r="CT1268">
        <v>56</v>
      </c>
      <c r="CU1268" t="s">
        <v>3401</v>
      </c>
      <c r="CV1268" t="s">
        <v>3090</v>
      </c>
      <c r="CZ1268" s="72">
        <v>850000</v>
      </c>
      <c r="DA1268">
        <v>0</v>
      </c>
    </row>
    <row r="1269" spans="1:105" ht="12.75" customHeight="1" x14ac:dyDescent="0.2">
      <c r="A1269" s="38" t="s">
        <v>2452</v>
      </c>
      <c r="B1269" t="s">
        <v>953</v>
      </c>
      <c r="C1269" t="s">
        <v>970</v>
      </c>
      <c r="D1269" s="82" t="s">
        <v>970</v>
      </c>
      <c r="E1269" t="str">
        <f t="shared" si="1038"/>
        <v xml:space="preserve">Briere, Daniel </v>
      </c>
      <c r="F1269" t="s">
        <v>2525</v>
      </c>
      <c r="G1269" t="s">
        <v>1537</v>
      </c>
      <c r="H1269">
        <v>81</v>
      </c>
      <c r="I1269">
        <v>32</v>
      </c>
      <c r="J1269">
        <v>63</v>
      </c>
      <c r="K1269">
        <f>I1269+J1269</f>
        <v>95</v>
      </c>
      <c r="L1269">
        <v>17</v>
      </c>
      <c r="M1269">
        <v>89</v>
      </c>
      <c r="N1269">
        <v>234</v>
      </c>
      <c r="O1269" s="4">
        <f t="shared" si="1039"/>
        <v>0.13675213675213677</v>
      </c>
      <c r="P1269">
        <v>1823</v>
      </c>
      <c r="Q1269">
        <v>6</v>
      </c>
      <c r="R1269">
        <v>0</v>
      </c>
      <c r="S1269">
        <v>540</v>
      </c>
      <c r="T1269">
        <v>549</v>
      </c>
      <c r="U1269" s="4">
        <f t="shared" si="1040"/>
        <v>0.49586776859504134</v>
      </c>
      <c r="V1269" s="40">
        <v>21.7</v>
      </c>
      <c r="W1269">
        <v>9</v>
      </c>
      <c r="X1269">
        <v>21</v>
      </c>
      <c r="Y1269">
        <v>0</v>
      </c>
      <c r="Z1269">
        <v>0</v>
      </c>
      <c r="AA1269">
        <f>I1269-W1269-Y1269</f>
        <v>23</v>
      </c>
      <c r="AB1269">
        <f>J1269-X1269-Z1269</f>
        <v>42</v>
      </c>
      <c r="AC1269" s="9">
        <f t="shared" si="995"/>
        <v>7.0117728531855956</v>
      </c>
      <c r="AD1269" s="9">
        <f t="shared" si="996"/>
        <v>16.360803324099724</v>
      </c>
      <c r="AE1269" s="9">
        <f t="shared" si="997"/>
        <v>0</v>
      </c>
      <c r="AF1269" s="9">
        <f t="shared" si="998"/>
        <v>0</v>
      </c>
      <c r="AG1269" s="9">
        <f t="shared" si="999"/>
        <v>23.900242466227919</v>
      </c>
      <c r="AH1269" s="9">
        <f t="shared" si="1000"/>
        <v>43.643921025285763</v>
      </c>
      <c r="AI1269" s="6">
        <f t="shared" si="1001"/>
        <v>4.0526498094908208</v>
      </c>
      <c r="AJ1269" s="6">
        <f t="shared" si="1002"/>
        <v>6.5443213296398888</v>
      </c>
      <c r="AK1269" s="6">
        <f t="shared" si="1003"/>
        <v>0</v>
      </c>
      <c r="AL1269" s="6">
        <f t="shared" si="1004"/>
        <v>2.6498094908209215</v>
      </c>
      <c r="AM1269" s="6">
        <f t="shared" si="1005"/>
        <v>1.0907202216066483</v>
      </c>
      <c r="AN1269" s="6">
        <f t="shared" si="1006"/>
        <v>9.8159509202453989</v>
      </c>
      <c r="AO1269" s="33">
        <v>1154.8</v>
      </c>
      <c r="AP1269" s="33">
        <v>385.06666666666666</v>
      </c>
      <c r="AQ1269" s="33">
        <v>24.45</v>
      </c>
      <c r="AR1269" s="32">
        <v>1564.3166666666666</v>
      </c>
      <c r="AS1269" s="40">
        <v>18</v>
      </c>
      <c r="AT1269" s="40">
        <v>33</v>
      </c>
      <c r="AU1269" s="40">
        <v>61</v>
      </c>
      <c r="AV1269" s="40">
        <v>71</v>
      </c>
      <c r="AW1269" s="40">
        <v>35</v>
      </c>
      <c r="AX1269" s="9">
        <f t="shared" si="1007"/>
        <v>0.69039729807477179</v>
      </c>
      <c r="AY1269" s="9">
        <f t="shared" si="1008"/>
        <v>1.2657283798037482</v>
      </c>
      <c r="AZ1269" s="9">
        <f t="shared" si="1009"/>
        <v>2.3396797323645044</v>
      </c>
      <c r="BA1269" s="9">
        <f t="shared" si="1010"/>
        <v>2.7232337868504883</v>
      </c>
      <c r="BB1269" s="9">
        <f t="shared" si="1011"/>
        <v>1.342439190700945</v>
      </c>
      <c r="BC1269" s="9">
        <f t="shared" si="1012"/>
        <v>14.25679012345679</v>
      </c>
      <c r="BD1269" s="9">
        <f t="shared" si="1013"/>
        <v>0.30185185185185182</v>
      </c>
      <c r="BE1269" s="9">
        <f t="shared" si="1014"/>
        <v>4.753909465020576</v>
      </c>
      <c r="BF1269" s="3">
        <v>78</v>
      </c>
      <c r="BG1269" s="3">
        <v>42</v>
      </c>
      <c r="BH1269" s="3">
        <v>0</v>
      </c>
      <c r="BI1269" s="3">
        <v>120</v>
      </c>
      <c r="BJ1269" s="3">
        <v>51</v>
      </c>
      <c r="BK1269" s="3">
        <v>7</v>
      </c>
      <c r="BL1269" s="3">
        <v>4</v>
      </c>
      <c r="BM1269" s="3">
        <v>62</v>
      </c>
      <c r="BN1269" s="34">
        <f t="shared" si="1041"/>
        <v>91.885080526368128</v>
      </c>
      <c r="BO1269" s="34">
        <f t="shared" si="1042"/>
        <v>117.4763172755322</v>
      </c>
      <c r="BP1269" s="34">
        <v>55.78596386504347</v>
      </c>
      <c r="BQ1269" s="34">
        <v>16.973214568352873</v>
      </c>
      <c r="BR1269" s="34">
        <v>0.21181024711476415</v>
      </c>
      <c r="BS1269" s="34">
        <v>-0.30980200626256327</v>
      </c>
      <c r="BT1269" s="34">
        <v>17.549594114252098</v>
      </c>
      <c r="BU1269" s="34">
        <f t="shared" si="1043"/>
        <v>90.210780788500657</v>
      </c>
      <c r="BV1269" s="34">
        <f t="shared" si="1044"/>
        <v>115.33570243258589</v>
      </c>
      <c r="BW1269" s="34">
        <v>7.4323334765090108</v>
      </c>
      <c r="BX1269" s="34">
        <v>-0.14986497471595558</v>
      </c>
      <c r="BY1269" s="34">
        <v>6.2845972417411022E-2</v>
      </c>
      <c r="BZ1269" s="34">
        <v>-5.6710147363429888</v>
      </c>
      <c r="CA1269" s="34">
        <f t="shared" si="1045"/>
        <v>1.6742997378674769</v>
      </c>
      <c r="CB1269" s="34">
        <f t="shared" si="1046"/>
        <v>2.140614842946305</v>
      </c>
      <c r="CC1269" s="15">
        <v>64</v>
      </c>
      <c r="CD1269" s="7">
        <v>4979192</v>
      </c>
      <c r="CE1269" s="68">
        <f t="shared" si="1015"/>
        <v>5040663.5061728396</v>
      </c>
      <c r="CF1269" s="9">
        <v>37</v>
      </c>
      <c r="CG1269" s="9">
        <v>28.2</v>
      </c>
      <c r="CH1269" s="9">
        <v>5.2</v>
      </c>
      <c r="CI1269" s="9">
        <v>17.2</v>
      </c>
      <c r="CJ1269" s="9">
        <f t="shared" si="1027"/>
        <v>17.428016549860679</v>
      </c>
      <c r="CK1269" s="9">
        <v>1.6</v>
      </c>
      <c r="CL1269" s="9">
        <f t="shared" si="1028"/>
        <v>1.6212108418475051</v>
      </c>
      <c r="CM1269" s="9">
        <v>18.8</v>
      </c>
      <c r="CN1269" t="s">
        <v>3096</v>
      </c>
      <c r="CO1269" t="s">
        <v>3097</v>
      </c>
      <c r="CP1269" t="s">
        <v>2385</v>
      </c>
      <c r="CQ1269" t="s">
        <v>2386</v>
      </c>
      <c r="CR1269">
        <v>70</v>
      </c>
      <c r="CS1269">
        <v>179</v>
      </c>
      <c r="CU1269" t="s">
        <v>3403</v>
      </c>
      <c r="CV1269" t="s">
        <v>2382</v>
      </c>
      <c r="CW1269">
        <v>14</v>
      </c>
      <c r="CX1269">
        <v>6</v>
      </c>
      <c r="CY1269">
        <v>3</v>
      </c>
      <c r="CZ1269" s="70"/>
      <c r="DA1269">
        <v>0</v>
      </c>
    </row>
    <row r="1270" spans="1:105" ht="12.75" customHeight="1" x14ac:dyDescent="0.2">
      <c r="A1270" s="44" t="s">
        <v>2372</v>
      </c>
      <c r="B1270" s="46" t="s">
        <v>953</v>
      </c>
      <c r="C1270" s="46" t="s">
        <v>970</v>
      </c>
      <c r="D1270" s="82" t="s">
        <v>970</v>
      </c>
      <c r="E1270" s="42" t="str">
        <f t="shared" si="1038"/>
        <v xml:space="preserve">Briere, Daniel </v>
      </c>
      <c r="F1270" s="42" t="s">
        <v>2525</v>
      </c>
      <c r="G1270" s="45" t="s">
        <v>2373</v>
      </c>
      <c r="H1270" s="43">
        <v>79</v>
      </c>
      <c r="I1270" s="64">
        <v>31</v>
      </c>
      <c r="J1270" s="64">
        <v>41</v>
      </c>
      <c r="K1270" s="64">
        <v>72</v>
      </c>
      <c r="L1270" s="43">
        <v>-22</v>
      </c>
      <c r="M1270">
        <v>68</v>
      </c>
      <c r="N1270">
        <v>182</v>
      </c>
      <c r="O1270" s="4">
        <f t="shared" si="1039"/>
        <v>0.17032967032967034</v>
      </c>
      <c r="Q1270">
        <v>3</v>
      </c>
      <c r="R1270">
        <v>0</v>
      </c>
      <c r="S1270">
        <v>631</v>
      </c>
      <c r="T1270">
        <v>619</v>
      </c>
      <c r="U1270" s="4">
        <f t="shared" si="1040"/>
        <v>0.50480000000000003</v>
      </c>
      <c r="V1270">
        <v>26.3</v>
      </c>
      <c r="W1270">
        <v>14</v>
      </c>
      <c r="X1270">
        <v>23</v>
      </c>
      <c r="Y1270">
        <v>0</v>
      </c>
      <c r="Z1270">
        <v>1</v>
      </c>
      <c r="AA1270">
        <v>17</v>
      </c>
      <c r="AB1270">
        <v>17</v>
      </c>
      <c r="AC1270" s="9">
        <f t="shared" si="995"/>
        <v>10.960810752033405</v>
      </c>
      <c r="AD1270" s="9">
        <f t="shared" si="996"/>
        <v>18.00704623548345</v>
      </c>
      <c r="AE1270" s="9">
        <f t="shared" si="997"/>
        <v>0</v>
      </c>
      <c r="AF1270" s="9">
        <f t="shared" si="998"/>
        <v>70.3125</v>
      </c>
      <c r="AG1270" s="9">
        <f t="shared" si="999"/>
        <v>18.496690543113608</v>
      </c>
      <c r="AH1270" s="9">
        <f t="shared" si="1000"/>
        <v>18.496690543113608</v>
      </c>
      <c r="AI1270" s="58">
        <f t="shared" si="1001"/>
        <v>2.1216792093571493</v>
      </c>
      <c r="AJ1270" s="58">
        <f t="shared" si="1002"/>
        <v>8.7686486016267242</v>
      </c>
      <c r="AK1270" s="58">
        <f t="shared" si="1003"/>
        <v>14.0625</v>
      </c>
      <c r="AL1270" s="58">
        <f t="shared" si="1004"/>
        <v>3.1553177985311449</v>
      </c>
      <c r="AM1270" s="58">
        <f t="shared" si="1005"/>
        <v>0.62633204297333733</v>
      </c>
      <c r="AN1270" s="58">
        <f t="shared" si="1006"/>
        <v>0</v>
      </c>
      <c r="AO1270" s="56">
        <v>1102.9000000000001</v>
      </c>
      <c r="AP1270" s="56">
        <v>383.18333333333334</v>
      </c>
      <c r="AQ1270" s="56">
        <v>4.2666666666666666</v>
      </c>
      <c r="AR1270" s="57">
        <f>SUM(AO1270:AQ1270)</f>
        <v>1490.3500000000001</v>
      </c>
      <c r="AS1270">
        <v>17</v>
      </c>
      <c r="AT1270">
        <v>29</v>
      </c>
      <c r="AU1270">
        <v>47</v>
      </c>
      <c r="AV1270">
        <v>43</v>
      </c>
      <c r="AW1270">
        <v>28</v>
      </c>
      <c r="AX1270" s="9">
        <f t="shared" si="1007"/>
        <v>0.68440299258563408</v>
      </c>
      <c r="AY1270" s="9">
        <f t="shared" si="1008"/>
        <v>1.1675109873519642</v>
      </c>
      <c r="AZ1270" s="9">
        <f t="shared" si="1009"/>
        <v>1.892172979501459</v>
      </c>
      <c r="BA1270" s="9">
        <f t="shared" si="1010"/>
        <v>1.731136981246016</v>
      </c>
      <c r="BB1270" s="9">
        <f t="shared" si="1011"/>
        <v>1.1272519877881033</v>
      </c>
      <c r="BC1270" s="33">
        <f t="shared" si="1012"/>
        <v>13.960759493670887</v>
      </c>
      <c r="BD1270" s="33">
        <f t="shared" si="1013"/>
        <v>5.4008438818565402E-2</v>
      </c>
      <c r="BE1270" s="33">
        <f t="shared" si="1014"/>
        <v>4.8504219409282703</v>
      </c>
      <c r="BF1270" s="42">
        <f>BI1270-BG1270-BH1270</f>
        <v>39</v>
      </c>
      <c r="BG1270" s="43">
        <v>56</v>
      </c>
      <c r="BH1270" s="43">
        <v>1</v>
      </c>
      <c r="BI1270" s="43">
        <v>96</v>
      </c>
      <c r="BJ1270" s="42">
        <f>BM1270-BK1270-BL1270</f>
        <v>58</v>
      </c>
      <c r="BK1270" s="43">
        <v>4</v>
      </c>
      <c r="BL1270" s="43">
        <v>0</v>
      </c>
      <c r="BM1270" s="43">
        <v>62</v>
      </c>
      <c r="BN1270" s="34">
        <f t="shared" si="1041"/>
        <v>72.910271586511911</v>
      </c>
      <c r="BO1270" s="34">
        <f t="shared" si="1042"/>
        <v>97.843153066745259</v>
      </c>
      <c r="BP1270" s="33">
        <v>27.733376742245692</v>
      </c>
      <c r="BQ1270" s="33">
        <v>30.147539437838567</v>
      </c>
      <c r="BR1270" s="33">
        <v>1.7278543966687996</v>
      </c>
      <c r="BS1270" s="33">
        <v>1.092456091227936</v>
      </c>
      <c r="BT1270" s="33">
        <v>11.648834220773688</v>
      </c>
      <c r="BU1270" s="9">
        <f t="shared" si="1043"/>
        <v>72.350060888754683</v>
      </c>
      <c r="BV1270" s="34">
        <f t="shared" si="1044"/>
        <v>97.091368992189317</v>
      </c>
      <c r="BW1270" s="33">
        <v>3.5713090683670656</v>
      </c>
      <c r="BX1270" s="33">
        <v>0.57847358517797764</v>
      </c>
      <c r="BY1270" s="33">
        <v>0.37829967351207322</v>
      </c>
      <c r="BZ1270" s="33">
        <v>-3.9678716292998928</v>
      </c>
      <c r="CA1270" s="9">
        <f t="shared" si="1045"/>
        <v>0.56021069775722321</v>
      </c>
      <c r="CB1270" s="34">
        <f t="shared" si="1046"/>
        <v>0.75178407455594076</v>
      </c>
      <c r="CC1270" s="47">
        <v>29.411348</v>
      </c>
      <c r="CD1270">
        <v>2708990</v>
      </c>
      <c r="CE1270" s="68">
        <f t="shared" si="1015"/>
        <v>2811863.0379746836</v>
      </c>
      <c r="CF1270" s="62">
        <v>36</v>
      </c>
      <c r="CG1270" s="62">
        <v>25.4</v>
      </c>
      <c r="CH1270" s="62">
        <v>-15.9</v>
      </c>
      <c r="CI1270" s="62">
        <v>11.7</v>
      </c>
      <c r="CJ1270" s="63">
        <f t="shared" si="1027"/>
        <v>12.461390989455744</v>
      </c>
      <c r="CK1270" s="62">
        <v>-2</v>
      </c>
      <c r="CL1270" s="63">
        <f t="shared" si="1028"/>
        <v>-2.130152305889871</v>
      </c>
      <c r="CM1270" s="62">
        <v>10.4</v>
      </c>
      <c r="CN1270" t="s">
        <v>1845</v>
      </c>
      <c r="CO1270" t="s">
        <v>1134</v>
      </c>
      <c r="CP1270" t="s">
        <v>2399</v>
      </c>
      <c r="CQ1270" t="s">
        <v>2400</v>
      </c>
      <c r="CR1270">
        <v>70</v>
      </c>
      <c r="CS1270">
        <v>179</v>
      </c>
      <c r="CT1270">
        <v>48</v>
      </c>
      <c r="CU1270" t="s">
        <v>3401</v>
      </c>
      <c r="CZ1270" s="72">
        <v>6500000</v>
      </c>
      <c r="DA1270">
        <v>0</v>
      </c>
    </row>
    <row r="1271" spans="1:105" ht="12.75" customHeight="1" x14ac:dyDescent="0.2">
      <c r="A1271" s="44" t="s">
        <v>2372</v>
      </c>
      <c r="B1271" s="46"/>
      <c r="C1271" s="46" t="s">
        <v>970</v>
      </c>
      <c r="D1271" s="42" t="s">
        <v>970</v>
      </c>
      <c r="E1271" s="42" t="str">
        <f t="shared" si="1038"/>
        <v xml:space="preserve">Tolpeko, Denis </v>
      </c>
      <c r="F1271" s="42" t="s">
        <v>943</v>
      </c>
      <c r="G1271" s="45" t="s">
        <v>2381</v>
      </c>
      <c r="H1271" s="43">
        <v>26</v>
      </c>
      <c r="I1271" s="64">
        <v>1</v>
      </c>
      <c r="J1271" s="64">
        <v>5</v>
      </c>
      <c r="K1271" s="64">
        <v>6</v>
      </c>
      <c r="L1271" s="43">
        <v>-4</v>
      </c>
      <c r="M1271">
        <v>24</v>
      </c>
      <c r="N1271">
        <v>24</v>
      </c>
      <c r="O1271" s="4">
        <f t="shared" si="1039"/>
        <v>4.1666666666666664E-2</v>
      </c>
      <c r="Q1271">
        <v>0</v>
      </c>
      <c r="R1271">
        <v>0</v>
      </c>
      <c r="S1271">
        <v>0</v>
      </c>
      <c r="T1271">
        <v>0</v>
      </c>
      <c r="U1271" s="4">
        <f t="shared" si="1040"/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1</v>
      </c>
      <c r="AB1271">
        <v>4</v>
      </c>
      <c r="AC1271" s="9">
        <f t="shared" si="995"/>
        <v>0</v>
      </c>
      <c r="AD1271" s="9">
        <f t="shared" si="996"/>
        <v>122.44897959183672</v>
      </c>
      <c r="AE1271" s="9">
        <f t="shared" si="997"/>
        <v>0</v>
      </c>
      <c r="AF1271" s="9">
        <f t="shared" si="998"/>
        <v>0</v>
      </c>
      <c r="AG1271" s="9">
        <f t="shared" si="999"/>
        <v>5.644402634054563</v>
      </c>
      <c r="AH1271" s="9">
        <f t="shared" si="1000"/>
        <v>22.577610536218252</v>
      </c>
      <c r="AI1271" s="58">
        <f t="shared" si="1001"/>
        <v>1.4111006585136405</v>
      </c>
      <c r="AJ1271" s="58">
        <f t="shared" si="1002"/>
        <v>24.489795918367346</v>
      </c>
      <c r="AK1271" s="58">
        <f t="shared" si="1003"/>
        <v>0</v>
      </c>
      <c r="AL1271" s="58">
        <f t="shared" si="1004"/>
        <v>2.5399811853245531</v>
      </c>
      <c r="AM1271" s="58">
        <f t="shared" si="1005"/>
        <v>0</v>
      </c>
      <c r="AN1271" s="58">
        <f t="shared" si="1006"/>
        <v>0</v>
      </c>
      <c r="AO1271" s="56">
        <v>212.6</v>
      </c>
      <c r="AP1271" s="56">
        <v>2.4500000000000002</v>
      </c>
      <c r="AQ1271" s="56">
        <v>0.21666666666666667</v>
      </c>
      <c r="AR1271" s="57">
        <f>SUM(AO1271:AQ1271)</f>
        <v>215.26666666666665</v>
      </c>
      <c r="AS1271">
        <v>1</v>
      </c>
      <c r="AT1271">
        <v>15</v>
      </c>
      <c r="AU1271">
        <v>15</v>
      </c>
      <c r="AV1271">
        <v>11</v>
      </c>
      <c r="AW1271">
        <v>6</v>
      </c>
      <c r="AX1271" s="9">
        <f t="shared" si="1007"/>
        <v>0.27872406317745435</v>
      </c>
      <c r="AY1271" s="9">
        <f t="shared" si="1008"/>
        <v>4.1808609476618148</v>
      </c>
      <c r="AZ1271" s="9">
        <f t="shared" si="1009"/>
        <v>4.1808609476618148</v>
      </c>
      <c r="BA1271" s="9">
        <f t="shared" si="1010"/>
        <v>3.0659646949519979</v>
      </c>
      <c r="BB1271" s="9">
        <f t="shared" si="1011"/>
        <v>1.6723443790647259</v>
      </c>
      <c r="BC1271" s="33">
        <f t="shared" si="1012"/>
        <v>8.1769230769230763</v>
      </c>
      <c r="BD1271" s="33">
        <f t="shared" si="1013"/>
        <v>8.3333333333333332E-3</v>
      </c>
      <c r="BE1271" s="33">
        <f t="shared" si="1014"/>
        <v>9.4230769230769243E-2</v>
      </c>
      <c r="BF1271" s="42">
        <f>BI1271-BG1271-BH1271</f>
        <v>5</v>
      </c>
      <c r="BG1271" s="43">
        <v>1</v>
      </c>
      <c r="BH1271" s="43">
        <v>0</v>
      </c>
      <c r="BI1271" s="43">
        <v>6</v>
      </c>
      <c r="BJ1271" s="42">
        <f>BM1271-BK1271-BL1271</f>
        <v>9</v>
      </c>
      <c r="BK1271" s="43">
        <v>0</v>
      </c>
      <c r="BL1271" s="43">
        <v>0</v>
      </c>
      <c r="BM1271" s="43">
        <v>9</v>
      </c>
      <c r="BN1271" s="34">
        <f t="shared" si="1041"/>
        <v>2.5992413294152383</v>
      </c>
      <c r="BO1271" s="34">
        <f t="shared" si="1042"/>
        <v>24.149036817112776</v>
      </c>
      <c r="BP1271" s="33">
        <v>0.74614720903648413</v>
      </c>
      <c r="BQ1271" s="33">
        <v>1.0099933705530466</v>
      </c>
      <c r="BR1271" s="33">
        <v>1.1722017582084749</v>
      </c>
      <c r="BS1271" s="33">
        <v>-2.6717918382551998E-3</v>
      </c>
      <c r="BT1271" s="33">
        <v>0</v>
      </c>
      <c r="BU1271" s="9">
        <f t="shared" si="1043"/>
        <v>2.9256705459597505</v>
      </c>
      <c r="BV1271" s="34">
        <f t="shared" si="1044"/>
        <v>27.181826069616758</v>
      </c>
      <c r="BW1271" s="33">
        <v>1.2809986607530304</v>
      </c>
      <c r="BX1271" s="33">
        <v>7.9416175079177632E-3</v>
      </c>
      <c r="BY1271" s="33">
        <v>1.9210530295534968E-2</v>
      </c>
      <c r="BZ1271" s="33">
        <v>-1.6345800251009954</v>
      </c>
      <c r="CA1271" s="9">
        <f t="shared" si="1045"/>
        <v>-0.3264292165445124</v>
      </c>
      <c r="CB1271" s="34">
        <f t="shared" si="1046"/>
        <v>-3.0327892525039868</v>
      </c>
      <c r="CC1271" s="47">
        <v>44.788173999999998</v>
      </c>
      <c r="CD1271">
        <v>165000</v>
      </c>
      <c r="CE1271" s="68">
        <f t="shared" si="1015"/>
        <v>165000</v>
      </c>
      <c r="CF1271" s="62">
        <v>4.9000000000000004</v>
      </c>
      <c r="CG1271" s="62">
        <v>4.5</v>
      </c>
      <c r="CH1271" s="62">
        <v>-3.7</v>
      </c>
      <c r="CI1271" s="62">
        <v>-0.1</v>
      </c>
      <c r="CJ1271" s="63">
        <f t="shared" si="1027"/>
        <v>-0.91771183848271654</v>
      </c>
      <c r="CK1271" s="62">
        <v>-0.5</v>
      </c>
      <c r="CL1271" s="63">
        <f t="shared" si="1028"/>
        <v>-4.588559192413582</v>
      </c>
      <c r="CM1271" s="62">
        <v>-0.6</v>
      </c>
      <c r="CN1271" t="s">
        <v>1882</v>
      </c>
      <c r="CO1271" t="s">
        <v>2395</v>
      </c>
      <c r="CQ1271" t="s">
        <v>2396</v>
      </c>
      <c r="CR1271">
        <v>73</v>
      </c>
      <c r="CS1271">
        <v>190</v>
      </c>
      <c r="CT1271">
        <v>53</v>
      </c>
      <c r="CU1271" t="s">
        <v>3402</v>
      </c>
      <c r="CV1271" t="s">
        <v>3090</v>
      </c>
      <c r="CZ1271" s="72">
        <v>491666.66666666669</v>
      </c>
      <c r="DA1271">
        <v>0</v>
      </c>
    </row>
    <row r="1272" spans="1:105" ht="12.75" customHeight="1" x14ac:dyDescent="0.2">
      <c r="A1272" s="38" t="s">
        <v>2452</v>
      </c>
      <c r="B1272" t="s">
        <v>970</v>
      </c>
      <c r="C1272" t="s">
        <v>970</v>
      </c>
      <c r="D1272" s="82" t="s">
        <v>970</v>
      </c>
      <c r="E1272" t="str">
        <f t="shared" si="1038"/>
        <v xml:space="preserve">Hatcher, Derian </v>
      </c>
      <c r="F1272" t="s">
        <v>156</v>
      </c>
      <c r="G1272" t="s">
        <v>1524</v>
      </c>
      <c r="H1272">
        <v>82</v>
      </c>
      <c r="I1272">
        <v>3</v>
      </c>
      <c r="J1272">
        <v>6</v>
      </c>
      <c r="K1272">
        <f>I1272+J1272</f>
        <v>9</v>
      </c>
      <c r="L1272">
        <v>-24</v>
      </c>
      <c r="M1272">
        <v>67</v>
      </c>
      <c r="N1272">
        <v>81</v>
      </c>
      <c r="O1272" s="4">
        <f t="shared" si="1039"/>
        <v>3.7037037037037035E-2</v>
      </c>
      <c r="P1272">
        <v>2143</v>
      </c>
      <c r="Q1272">
        <v>1</v>
      </c>
      <c r="R1272">
        <v>0</v>
      </c>
      <c r="S1272">
        <v>0</v>
      </c>
      <c r="T1272">
        <v>0</v>
      </c>
      <c r="U1272" s="4">
        <f t="shared" si="1040"/>
        <v>0</v>
      </c>
      <c r="V1272" s="40">
        <v>0</v>
      </c>
      <c r="W1272">
        <v>3</v>
      </c>
      <c r="X1272">
        <v>1</v>
      </c>
      <c r="Y1272">
        <v>0</v>
      </c>
      <c r="Z1272">
        <v>0</v>
      </c>
      <c r="AA1272">
        <f>I1272-W1272-Y1272</f>
        <v>0</v>
      </c>
      <c r="AB1272">
        <f>J1272-X1272-Z1272</f>
        <v>5</v>
      </c>
      <c r="AC1272" s="9">
        <f t="shared" si="995"/>
        <v>14.173228346456693</v>
      </c>
      <c r="AD1272" s="9">
        <f t="shared" si="996"/>
        <v>4.7244094488188972</v>
      </c>
      <c r="AE1272" s="9">
        <f t="shared" si="997"/>
        <v>0</v>
      </c>
      <c r="AF1272" s="9">
        <f t="shared" si="998"/>
        <v>0</v>
      </c>
      <c r="AG1272" s="9">
        <f t="shared" si="999"/>
        <v>0</v>
      </c>
      <c r="AH1272" s="9">
        <f t="shared" si="1000"/>
        <v>4.236490303144417</v>
      </c>
      <c r="AI1272" s="6">
        <f t="shared" si="1001"/>
        <v>2.0758802485407646</v>
      </c>
      <c r="AJ1272" s="6">
        <f t="shared" si="1002"/>
        <v>3.7795275590551181</v>
      </c>
      <c r="AK1272" s="6">
        <f t="shared" si="1003"/>
        <v>1.3015654940525687</v>
      </c>
      <c r="AL1272" s="6">
        <f t="shared" si="1004"/>
        <v>3.5586518546413104</v>
      </c>
      <c r="AM1272" s="6">
        <f t="shared" si="1005"/>
        <v>0.94488188976377951</v>
      </c>
      <c r="AN1272" s="6">
        <f t="shared" si="1006"/>
        <v>6.1173578220470732</v>
      </c>
      <c r="AO1272" s="32">
        <v>1416.2666666666667</v>
      </c>
      <c r="AP1272" s="32">
        <v>63.5</v>
      </c>
      <c r="AQ1272" s="32">
        <v>460.98333333333335</v>
      </c>
      <c r="AR1272" s="32">
        <v>1940.75</v>
      </c>
      <c r="AS1272" s="40">
        <v>162</v>
      </c>
      <c r="AT1272" s="40">
        <v>180</v>
      </c>
      <c r="AU1272" s="40">
        <v>31</v>
      </c>
      <c r="AV1272" s="40">
        <v>67</v>
      </c>
      <c r="AW1272" s="40">
        <v>23</v>
      </c>
      <c r="AX1272" s="9">
        <f t="shared" si="1007"/>
        <v>5.0083730516552887</v>
      </c>
      <c r="AY1272" s="9">
        <f t="shared" si="1008"/>
        <v>5.5648589462836533</v>
      </c>
      <c r="AZ1272" s="9">
        <f t="shared" si="1009"/>
        <v>0.95839237408218481</v>
      </c>
      <c r="BA1272" s="9">
        <f t="shared" si="1010"/>
        <v>2.0713641633389153</v>
      </c>
      <c r="BB1272" s="9">
        <f t="shared" si="1011"/>
        <v>0.71106530980291127</v>
      </c>
      <c r="BC1272" s="9">
        <f t="shared" si="1012"/>
        <v>17.271544715447153</v>
      </c>
      <c r="BD1272" s="9">
        <f t="shared" si="1013"/>
        <v>5.6217479674796751</v>
      </c>
      <c r="BE1272" s="9">
        <f t="shared" si="1014"/>
        <v>0.77439024390243905</v>
      </c>
      <c r="BF1272" s="3">
        <v>49</v>
      </c>
      <c r="BG1272" s="3">
        <v>4</v>
      </c>
      <c r="BH1272" s="3">
        <v>10</v>
      </c>
      <c r="BI1272" s="3">
        <v>63</v>
      </c>
      <c r="BJ1272" s="3">
        <v>84</v>
      </c>
      <c r="BK1272" s="3">
        <v>1</v>
      </c>
      <c r="BL1272" s="3">
        <v>47</v>
      </c>
      <c r="BM1272" s="3">
        <v>132</v>
      </c>
      <c r="BN1272" s="34">
        <f t="shared" si="1041"/>
        <v>38.479808493580158</v>
      </c>
      <c r="BO1272" s="34">
        <f t="shared" si="1042"/>
        <v>39.654575286440974</v>
      </c>
      <c r="BP1272" s="34">
        <v>-7.3915817018529486</v>
      </c>
      <c r="BQ1272" s="34">
        <v>4.4523250461026498</v>
      </c>
      <c r="BR1272" s="34">
        <v>-0.65512993287152221</v>
      </c>
      <c r="BS1272" s="34">
        <v>-1.0254370744696866</v>
      </c>
      <c r="BT1272" s="34">
        <v>0</v>
      </c>
      <c r="BU1272" s="34">
        <f t="shared" si="1043"/>
        <v>-4.6198236630915073</v>
      </c>
      <c r="BV1272" s="34">
        <f t="shared" si="1044"/>
        <v>-4.7608642670014243</v>
      </c>
      <c r="BW1272" s="34">
        <v>10.956706628037995</v>
      </c>
      <c r="BX1272" s="34">
        <v>0.35921320701713816</v>
      </c>
      <c r="BY1272" s="34">
        <v>24.645154772325007</v>
      </c>
      <c r="BZ1272" s="34">
        <v>7.1385575492915248</v>
      </c>
      <c r="CA1272" s="34">
        <f t="shared" si="1045"/>
        <v>43.099632156671667</v>
      </c>
      <c r="CB1272" s="34">
        <f t="shared" si="1046"/>
        <v>44.415439553442397</v>
      </c>
      <c r="CC1272" s="15">
        <v>50</v>
      </c>
      <c r="CD1272" s="7">
        <v>1246760</v>
      </c>
      <c r="CE1272" s="68">
        <f t="shared" si="1015"/>
        <v>1246760</v>
      </c>
      <c r="CF1272" s="9">
        <v>29.3</v>
      </c>
      <c r="CG1272" s="9">
        <v>47.6</v>
      </c>
      <c r="CH1272" s="9">
        <v>-10.1</v>
      </c>
      <c r="CI1272" s="9">
        <v>-3.4</v>
      </c>
      <c r="CJ1272" s="9">
        <f t="shared" si="1027"/>
        <v>-2.7583595873277713</v>
      </c>
      <c r="CK1272" s="9">
        <v>1.3</v>
      </c>
      <c r="CL1272" s="9">
        <f t="shared" si="1028"/>
        <v>1.054666901037089</v>
      </c>
      <c r="CM1272" s="9">
        <v>-2.1</v>
      </c>
      <c r="CN1272" t="s">
        <v>1177</v>
      </c>
      <c r="CO1272" t="s">
        <v>1178</v>
      </c>
      <c r="CP1272" t="s">
        <v>3105</v>
      </c>
      <c r="CQ1272" t="s">
        <v>2414</v>
      </c>
      <c r="CR1272">
        <v>77</v>
      </c>
      <c r="CS1272">
        <v>235</v>
      </c>
      <c r="CU1272" t="s">
        <v>3402</v>
      </c>
      <c r="CV1272" t="s">
        <v>2382</v>
      </c>
      <c r="CW1272">
        <v>0</v>
      </c>
      <c r="CX1272">
        <v>0</v>
      </c>
      <c r="CY1272">
        <v>0</v>
      </c>
      <c r="CZ1272" s="70"/>
      <c r="DA1272">
        <v>0</v>
      </c>
    </row>
    <row r="1273" spans="1:105" ht="12.75" customHeight="1" x14ac:dyDescent="0.2">
      <c r="A1273" s="44" t="s">
        <v>2372</v>
      </c>
      <c r="B1273" s="46" t="s">
        <v>970</v>
      </c>
      <c r="C1273" s="46" t="s">
        <v>970</v>
      </c>
      <c r="D1273" s="82" t="s">
        <v>970</v>
      </c>
      <c r="E1273" s="42" t="str">
        <f t="shared" si="1038"/>
        <v xml:space="preserve">Hatcher, Derian </v>
      </c>
      <c r="F1273" s="42" t="s">
        <v>156</v>
      </c>
      <c r="G1273" s="45" t="s">
        <v>2374</v>
      </c>
      <c r="H1273" s="43">
        <v>44</v>
      </c>
      <c r="I1273" s="64">
        <v>2</v>
      </c>
      <c r="J1273" s="64">
        <v>5</v>
      </c>
      <c r="K1273" s="64">
        <v>7</v>
      </c>
      <c r="L1273" s="43">
        <v>4</v>
      </c>
      <c r="M1273">
        <v>33</v>
      </c>
      <c r="N1273">
        <v>27</v>
      </c>
      <c r="O1273" s="4">
        <f t="shared" si="1039"/>
        <v>7.407407407407407E-2</v>
      </c>
      <c r="Q1273">
        <v>1</v>
      </c>
      <c r="R1273">
        <v>0</v>
      </c>
      <c r="S1273">
        <v>0</v>
      </c>
      <c r="T1273">
        <v>0</v>
      </c>
      <c r="U1273" s="4">
        <f t="shared" si="1040"/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2</v>
      </c>
      <c r="AB1273">
        <v>4</v>
      </c>
      <c r="AC1273" s="9">
        <f t="shared" si="995"/>
        <v>0</v>
      </c>
      <c r="AD1273" s="9">
        <f t="shared" si="996"/>
        <v>0</v>
      </c>
      <c r="AE1273" s="9">
        <f t="shared" si="997"/>
        <v>0</v>
      </c>
      <c r="AF1273" s="9">
        <f t="shared" si="998"/>
        <v>1.7453699214583536</v>
      </c>
      <c r="AG1273" s="9">
        <f t="shared" si="999"/>
        <v>3.2278310768403125</v>
      </c>
      <c r="AH1273" s="9">
        <f t="shared" si="1000"/>
        <v>6.4556621536806249</v>
      </c>
      <c r="AI1273" s="58">
        <f t="shared" si="1001"/>
        <v>2.3401775307092261</v>
      </c>
      <c r="AJ1273" s="58">
        <f t="shared" si="1002"/>
        <v>4.6391752577319592</v>
      </c>
      <c r="AK1273" s="58">
        <f t="shared" si="1003"/>
        <v>1.7453699214583536</v>
      </c>
      <c r="AL1273" s="58">
        <f t="shared" si="1004"/>
        <v>2.4208733076302345</v>
      </c>
      <c r="AM1273" s="58">
        <f t="shared" si="1005"/>
        <v>0</v>
      </c>
      <c r="AN1273" s="58">
        <f t="shared" si="1006"/>
        <v>8.0287016387084265</v>
      </c>
      <c r="AO1273" s="56">
        <v>743.5333333333333</v>
      </c>
      <c r="AP1273" s="56">
        <v>12.933333333333334</v>
      </c>
      <c r="AQ1273" s="56">
        <v>171.88333333333333</v>
      </c>
      <c r="AR1273" s="57">
        <f>SUM(AO1273:AQ1273)</f>
        <v>928.34999999999991</v>
      </c>
      <c r="AS1273">
        <v>72</v>
      </c>
      <c r="AT1273">
        <v>106</v>
      </c>
      <c r="AU1273">
        <v>8</v>
      </c>
      <c r="AV1273">
        <v>33</v>
      </c>
      <c r="AW1273">
        <v>12</v>
      </c>
      <c r="AX1273" s="9">
        <f t="shared" si="1007"/>
        <v>4.653417353368881</v>
      </c>
      <c r="AY1273" s="9">
        <f t="shared" si="1008"/>
        <v>6.8508644369041853</v>
      </c>
      <c r="AZ1273" s="9">
        <f t="shared" si="1009"/>
        <v>0.51704637259654229</v>
      </c>
      <c r="BA1273" s="9">
        <f t="shared" si="1010"/>
        <v>2.132816286960737</v>
      </c>
      <c r="BB1273" s="9">
        <f t="shared" si="1011"/>
        <v>0.77556955889481349</v>
      </c>
      <c r="BC1273" s="33">
        <f t="shared" si="1012"/>
        <v>16.898484848484848</v>
      </c>
      <c r="BD1273" s="33">
        <f t="shared" si="1013"/>
        <v>3.9064393939393938</v>
      </c>
      <c r="BE1273" s="33">
        <f t="shared" si="1014"/>
        <v>0.29393939393939394</v>
      </c>
      <c r="BF1273" s="42">
        <f>BI1273-BG1273-BH1273</f>
        <v>29</v>
      </c>
      <c r="BG1273" s="43">
        <v>1</v>
      </c>
      <c r="BH1273" s="43">
        <v>5</v>
      </c>
      <c r="BI1273" s="43">
        <v>35</v>
      </c>
      <c r="BJ1273" s="42">
        <f>BM1273-BK1273-BL1273</f>
        <v>30</v>
      </c>
      <c r="BK1273" s="43">
        <v>0</v>
      </c>
      <c r="BL1273" s="43">
        <v>23</v>
      </c>
      <c r="BM1273" s="43">
        <v>53</v>
      </c>
      <c r="BN1273" s="34">
        <f t="shared" si="1041"/>
        <v>21.618785258952666</v>
      </c>
      <c r="BO1273" s="34">
        <f t="shared" si="1042"/>
        <v>46.574643742021152</v>
      </c>
      <c r="BP1273" s="33">
        <v>2.3347991986100185</v>
      </c>
      <c r="BQ1273" s="33">
        <v>-0.52330888569089051</v>
      </c>
      <c r="BR1273" s="33">
        <v>1.5104938605584664</v>
      </c>
      <c r="BS1273" s="33">
        <v>0.36050030092873764</v>
      </c>
      <c r="BT1273" s="33">
        <v>0</v>
      </c>
      <c r="BU1273" s="9">
        <f t="shared" si="1043"/>
        <v>3.6824844744063321</v>
      </c>
      <c r="BV1273" s="34">
        <f t="shared" si="1044"/>
        <v>7.9333968318119945</v>
      </c>
      <c r="BW1273" s="33">
        <v>12.241456074833497</v>
      </c>
      <c r="BX1273" s="33">
        <v>0.30716439214742441</v>
      </c>
      <c r="BY1273" s="33">
        <v>4.2116403318884004</v>
      </c>
      <c r="BZ1273" s="33">
        <v>1.1760399856770123</v>
      </c>
      <c r="CA1273" s="9">
        <f t="shared" si="1045"/>
        <v>17.936300784546333</v>
      </c>
      <c r="CB1273" s="34">
        <f t="shared" si="1046"/>
        <v>38.641246910209155</v>
      </c>
      <c r="CC1273" s="47">
        <v>54.518943999999998</v>
      </c>
      <c r="CD1273">
        <v>1064833</v>
      </c>
      <c r="CE1273" s="68">
        <f t="shared" si="1015"/>
        <v>1984461.5</v>
      </c>
      <c r="CF1273" s="62">
        <v>14.7</v>
      </c>
      <c r="CG1273" s="62">
        <v>23.6</v>
      </c>
      <c r="CH1273" s="62">
        <v>0.1</v>
      </c>
      <c r="CI1273" s="62">
        <v>-0.5</v>
      </c>
      <c r="CJ1273" s="63">
        <f t="shared" si="1027"/>
        <v>-0.89833807456206038</v>
      </c>
      <c r="CK1273" s="62">
        <v>1.5</v>
      </c>
      <c r="CL1273" s="63">
        <f t="shared" si="1028"/>
        <v>2.6950142236861812</v>
      </c>
      <c r="CM1273" s="62">
        <v>1</v>
      </c>
      <c r="CN1273" t="s">
        <v>1891</v>
      </c>
      <c r="CO1273" t="s">
        <v>1178</v>
      </c>
      <c r="CP1273" t="s">
        <v>3105</v>
      </c>
      <c r="CQ1273" t="s">
        <v>2414</v>
      </c>
      <c r="CR1273">
        <v>77</v>
      </c>
      <c r="CS1273">
        <v>235</v>
      </c>
      <c r="CT1273">
        <v>2</v>
      </c>
      <c r="CU1273" t="s">
        <v>3402</v>
      </c>
      <c r="CZ1273" s="72">
        <v>3500000</v>
      </c>
      <c r="DA1273">
        <v>0</v>
      </c>
    </row>
    <row r="1274" spans="1:105" ht="12.75" customHeight="1" x14ac:dyDescent="0.2">
      <c r="A1274" s="75" t="s">
        <v>2452</v>
      </c>
      <c r="B1274" s="19" t="s">
        <v>951</v>
      </c>
      <c r="C1274" s="19" t="s">
        <v>952</v>
      </c>
      <c r="D1274" s="19" t="s">
        <v>970</v>
      </c>
      <c r="E1274" s="19" t="str">
        <f t="shared" si="1038"/>
        <v xml:space="preserve">Metropolit, Glen </v>
      </c>
      <c r="F1274" s="19" t="s">
        <v>2833</v>
      </c>
      <c r="G1274" s="19" t="s">
        <v>1537</v>
      </c>
      <c r="H1274" s="19">
        <v>57</v>
      </c>
      <c r="I1274" s="19">
        <v>12</v>
      </c>
      <c r="J1274" s="19">
        <v>16</v>
      </c>
      <c r="K1274" s="19">
        <f>I1274+J1274</f>
        <v>28</v>
      </c>
      <c r="L1274" s="19">
        <v>9</v>
      </c>
      <c r="M1274" s="19">
        <v>20</v>
      </c>
      <c r="N1274" s="19">
        <v>92</v>
      </c>
      <c r="O1274" s="20">
        <f t="shared" si="1039"/>
        <v>0.13043478260869565</v>
      </c>
      <c r="P1274" s="19">
        <v>869</v>
      </c>
      <c r="Q1274" s="19">
        <v>2</v>
      </c>
      <c r="R1274" s="19">
        <v>0</v>
      </c>
      <c r="S1274" s="19">
        <v>101</v>
      </c>
      <c r="T1274" s="19">
        <v>105</v>
      </c>
      <c r="U1274" s="20">
        <f t="shared" si="1040"/>
        <v>0.49029126213592233</v>
      </c>
      <c r="V1274" s="19"/>
      <c r="W1274" s="19">
        <v>4</v>
      </c>
      <c r="X1274" s="19">
        <v>1</v>
      </c>
      <c r="Y1274" s="19">
        <v>0</v>
      </c>
      <c r="Z1274" s="19">
        <v>0</v>
      </c>
      <c r="AA1274" s="19">
        <f>I1274-W1274-Y1274</f>
        <v>8</v>
      </c>
      <c r="AB1274" s="19">
        <f>J1274-X1274-Z1274</f>
        <v>15</v>
      </c>
      <c r="AC1274" s="24">
        <f t="shared" si="995"/>
        <v>9.4117647058823533</v>
      </c>
      <c r="AD1274" s="24">
        <f t="shared" si="996"/>
        <v>2.3529411764705883</v>
      </c>
      <c r="AE1274" s="24">
        <f t="shared" si="997"/>
        <v>0</v>
      </c>
      <c r="AF1274" s="24">
        <f t="shared" si="998"/>
        <v>0</v>
      </c>
      <c r="AG1274" s="24">
        <f t="shared" si="999"/>
        <v>17.723622265300474</v>
      </c>
      <c r="AH1274" s="24">
        <f t="shared" si="1000"/>
        <v>33.231791747438386</v>
      </c>
      <c r="AI1274" s="21">
        <f t="shared" si="1001"/>
        <v>3.6554970922182219</v>
      </c>
      <c r="AJ1274" s="21">
        <f t="shared" si="1002"/>
        <v>3.7647058823529411</v>
      </c>
      <c r="AK1274" s="21">
        <f t="shared" si="1003"/>
        <v>0</v>
      </c>
      <c r="AL1274" s="21">
        <f t="shared" si="1004"/>
        <v>1.883134865688175</v>
      </c>
      <c r="AM1274" s="21">
        <f t="shared" si="1005"/>
        <v>2.3529411764705883</v>
      </c>
      <c r="AN1274" s="21">
        <f t="shared" si="1006"/>
        <v>0</v>
      </c>
      <c r="AO1274" s="36">
        <v>541.65</v>
      </c>
      <c r="AP1274" s="36">
        <v>127.5</v>
      </c>
      <c r="AQ1274" s="36">
        <v>2.1</v>
      </c>
      <c r="AR1274" s="36">
        <v>671.25</v>
      </c>
      <c r="AS1274" s="19"/>
      <c r="AT1274" s="19"/>
      <c r="AU1274" s="19"/>
      <c r="AV1274" s="19"/>
      <c r="AW1274" s="19"/>
      <c r="AX1274" s="24">
        <f t="shared" si="1007"/>
        <v>0</v>
      </c>
      <c r="AY1274" s="24">
        <f t="shared" si="1008"/>
        <v>0</v>
      </c>
      <c r="AZ1274" s="24">
        <f t="shared" si="1009"/>
        <v>0</v>
      </c>
      <c r="BA1274" s="24">
        <f t="shared" si="1010"/>
        <v>0</v>
      </c>
      <c r="BB1274" s="24">
        <f t="shared" si="1011"/>
        <v>0</v>
      </c>
      <c r="BC1274" s="24">
        <f t="shared" si="1012"/>
        <v>9.5026315789473674</v>
      </c>
      <c r="BD1274" s="24">
        <f t="shared" si="1013"/>
        <v>3.6842105263157898E-2</v>
      </c>
      <c r="BE1274" s="24">
        <f t="shared" si="1014"/>
        <v>2.236842105263158</v>
      </c>
      <c r="BF1274" s="30">
        <v>33</v>
      </c>
      <c r="BG1274" s="30">
        <v>8</v>
      </c>
      <c r="BH1274" s="30">
        <v>0</v>
      </c>
      <c r="BI1274" s="30">
        <v>41</v>
      </c>
      <c r="BJ1274" s="30">
        <v>17</v>
      </c>
      <c r="BK1274" s="30">
        <v>5</v>
      </c>
      <c r="BL1274" s="30">
        <v>0</v>
      </c>
      <c r="BM1274" s="30">
        <v>22</v>
      </c>
      <c r="BN1274" s="35">
        <f t="shared" si="1041"/>
        <v>26.767575091472967</v>
      </c>
      <c r="BO1274" s="35">
        <f t="shared" si="1042"/>
        <v>79.754413680366383</v>
      </c>
      <c r="BP1274" s="35">
        <v>19.256610898519071</v>
      </c>
      <c r="BQ1274" s="35">
        <v>2.477171414759193</v>
      </c>
      <c r="BR1274" s="35">
        <v>0.10046293452186184</v>
      </c>
      <c r="BS1274" s="35">
        <v>-2.8656233280674109E-2</v>
      </c>
      <c r="BT1274" s="35">
        <v>0</v>
      </c>
      <c r="BU1274" s="35">
        <f t="shared" si="1043"/>
        <v>21.805589014519452</v>
      </c>
      <c r="BV1274" s="35">
        <f t="shared" si="1044"/>
        <v>64.970097622404325</v>
      </c>
      <c r="BW1274" s="35">
        <v>4.04613546971345</v>
      </c>
      <c r="BX1274" s="35">
        <v>-0.43087967499211627</v>
      </c>
      <c r="BY1274" s="35">
        <v>0.15722227760822974</v>
      </c>
      <c r="BZ1274" s="35">
        <v>1.1895080046239517</v>
      </c>
      <c r="CA1274" s="35">
        <f t="shared" si="1045"/>
        <v>4.9619860769535151</v>
      </c>
      <c r="CB1274" s="35">
        <f t="shared" si="1046"/>
        <v>14.784316057962055</v>
      </c>
      <c r="CC1274" s="22">
        <v>63</v>
      </c>
      <c r="CD1274" s="23">
        <v>1966869</v>
      </c>
      <c r="CE1274" s="76">
        <f t="shared" si="1015"/>
        <v>2829530.8421052634</v>
      </c>
      <c r="CF1274" s="24">
        <v>16.5</v>
      </c>
      <c r="CG1274" s="24">
        <v>14.2</v>
      </c>
      <c r="CH1274" s="24">
        <v>8.6</v>
      </c>
      <c r="CI1274" s="24">
        <v>3.2</v>
      </c>
      <c r="CJ1274" s="24">
        <f t="shared" si="1027"/>
        <v>7.9915090216644833</v>
      </c>
      <c r="CK1274" s="24">
        <v>2.5</v>
      </c>
      <c r="CL1274" s="24">
        <f t="shared" si="1028"/>
        <v>6.2433664231753765</v>
      </c>
      <c r="CM1274" s="24">
        <v>5.7</v>
      </c>
      <c r="CN1274" s="19"/>
      <c r="CO1274" s="19"/>
      <c r="CP1274" s="19"/>
      <c r="CQ1274" s="19"/>
      <c r="CR1274" s="19"/>
      <c r="CS1274" s="19"/>
      <c r="CT1274" s="19"/>
      <c r="CU1274" s="19"/>
      <c r="CV1274" s="19"/>
      <c r="CW1274" s="19"/>
      <c r="CX1274" s="19"/>
      <c r="CY1274" s="19"/>
      <c r="CZ1274" s="77"/>
      <c r="DA1274" s="19">
        <v>1</v>
      </c>
    </row>
    <row r="1275" spans="1:105" ht="12.75" customHeight="1" x14ac:dyDescent="0.2">
      <c r="A1275" s="75" t="s">
        <v>2452</v>
      </c>
      <c r="B1275" s="19" t="s">
        <v>974</v>
      </c>
      <c r="C1275" s="19" t="s">
        <v>952</v>
      </c>
      <c r="D1275" s="19" t="s">
        <v>970</v>
      </c>
      <c r="E1275" s="19" t="str">
        <f t="shared" si="1038"/>
        <v xml:space="preserve">Metropolit, Glen </v>
      </c>
      <c r="F1275" s="19" t="s">
        <v>2833</v>
      </c>
      <c r="G1275" s="19" t="s">
        <v>1537</v>
      </c>
      <c r="H1275" s="19">
        <v>20</v>
      </c>
      <c r="I1275" s="19">
        <v>2</v>
      </c>
      <c r="J1275" s="19">
        <v>3</v>
      </c>
      <c r="K1275" s="19">
        <f>I1275+J1275</f>
        <v>5</v>
      </c>
      <c r="L1275" s="19">
        <v>0</v>
      </c>
      <c r="M1275" s="19">
        <v>14</v>
      </c>
      <c r="N1275" s="19">
        <v>31</v>
      </c>
      <c r="O1275" s="20">
        <f t="shared" si="1039"/>
        <v>6.4516129032258063E-2</v>
      </c>
      <c r="P1275" s="19">
        <v>357</v>
      </c>
      <c r="Q1275" s="19">
        <v>0</v>
      </c>
      <c r="R1275" s="19">
        <v>0</v>
      </c>
      <c r="S1275" s="19">
        <v>77</v>
      </c>
      <c r="T1275" s="19">
        <v>77</v>
      </c>
      <c r="U1275" s="20">
        <f t="shared" si="1040"/>
        <v>0.5</v>
      </c>
      <c r="V1275" s="19">
        <v>7.8</v>
      </c>
      <c r="W1275" s="19">
        <v>1</v>
      </c>
      <c r="X1275" s="19">
        <v>2</v>
      </c>
      <c r="Y1275" s="19">
        <v>0</v>
      </c>
      <c r="Z1275" s="19">
        <v>0</v>
      </c>
      <c r="AA1275" s="19">
        <f>I1275-W1275-Y1275</f>
        <v>1</v>
      </c>
      <c r="AB1275" s="19">
        <f>J1275-X1275-Z1275</f>
        <v>1</v>
      </c>
      <c r="AC1275" s="24">
        <f t="shared" si="995"/>
        <v>6.1203672220333214</v>
      </c>
      <c r="AD1275" s="24">
        <f t="shared" si="996"/>
        <v>12.240734444066643</v>
      </c>
      <c r="AE1275" s="24">
        <f t="shared" si="997"/>
        <v>0</v>
      </c>
      <c r="AF1275" s="24">
        <f t="shared" si="998"/>
        <v>0</v>
      </c>
      <c r="AG1275" s="24">
        <f t="shared" si="999"/>
        <v>6.1855670103092786</v>
      </c>
      <c r="AH1275" s="24">
        <f t="shared" si="1000"/>
        <v>6.1855670103092786</v>
      </c>
      <c r="AI1275" s="21">
        <f t="shared" si="1001"/>
        <v>1.2371134020618557</v>
      </c>
      <c r="AJ1275" s="21">
        <f t="shared" si="1002"/>
        <v>4.8962937776266573</v>
      </c>
      <c r="AK1275" s="21">
        <f t="shared" si="1003"/>
        <v>0</v>
      </c>
      <c r="AL1275" s="21">
        <f t="shared" si="1004"/>
        <v>1.2371134020618557</v>
      </c>
      <c r="AM1275" s="21">
        <f t="shared" si="1005"/>
        <v>0</v>
      </c>
      <c r="AN1275" s="21">
        <f t="shared" si="1006"/>
        <v>10.953346855983773</v>
      </c>
      <c r="AO1275" s="36">
        <v>194</v>
      </c>
      <c r="AP1275" s="36">
        <v>49.016666666666666</v>
      </c>
      <c r="AQ1275" s="36">
        <v>16.433333333333334</v>
      </c>
      <c r="AR1275" s="36">
        <v>259.45</v>
      </c>
      <c r="AS1275" s="19">
        <v>42</v>
      </c>
      <c r="AT1275" s="19">
        <v>21</v>
      </c>
      <c r="AU1275" s="19">
        <v>39</v>
      </c>
      <c r="AV1275" s="19">
        <v>37</v>
      </c>
      <c r="AW1275" s="19">
        <v>35</v>
      </c>
      <c r="AX1275" s="24">
        <f t="shared" si="1007"/>
        <v>9.7128541144729237</v>
      </c>
      <c r="AY1275" s="24">
        <f t="shared" si="1008"/>
        <v>4.8564270572364618</v>
      </c>
      <c r="AZ1275" s="24">
        <f t="shared" si="1009"/>
        <v>9.0190788205820009</v>
      </c>
      <c r="BA1275" s="24">
        <f t="shared" si="1010"/>
        <v>8.5565619579880519</v>
      </c>
      <c r="BB1275" s="24">
        <f t="shared" si="1011"/>
        <v>8.0940450953941028</v>
      </c>
      <c r="BC1275" s="24">
        <f t="shared" si="1012"/>
        <v>9.6999999999999993</v>
      </c>
      <c r="BD1275" s="24">
        <f t="shared" si="1013"/>
        <v>0.82166666666666666</v>
      </c>
      <c r="BE1275" s="24">
        <f t="shared" si="1014"/>
        <v>2.4508333333333332</v>
      </c>
      <c r="BF1275" s="30">
        <v>4</v>
      </c>
      <c r="BG1275" s="30">
        <v>4</v>
      </c>
      <c r="BH1275" s="30">
        <v>0</v>
      </c>
      <c r="BI1275" s="30">
        <v>8</v>
      </c>
      <c r="BJ1275" s="30">
        <v>4</v>
      </c>
      <c r="BK1275" s="30">
        <v>0</v>
      </c>
      <c r="BL1275" s="30">
        <v>3</v>
      </c>
      <c r="BM1275" s="30">
        <v>7</v>
      </c>
      <c r="BN1275" s="35">
        <f t="shared" si="1041"/>
        <v>-0.56492036937385093</v>
      </c>
      <c r="BO1275" s="35">
        <f t="shared" si="1042"/>
        <v>-4.3547532809701366</v>
      </c>
      <c r="BP1275" s="35">
        <v>-2.1238125180808805</v>
      </c>
      <c r="BQ1275" s="35">
        <v>1.2186066506122357</v>
      </c>
      <c r="BR1275" s="35">
        <v>-7.1030452677257369E-2</v>
      </c>
      <c r="BS1275" s="35">
        <v>-0.21909598853828788</v>
      </c>
      <c r="BT1275" s="35">
        <v>-0.69081613607365289</v>
      </c>
      <c r="BU1275" s="35">
        <f t="shared" si="1043"/>
        <v>-1.8861484447578429</v>
      </c>
      <c r="BV1275" s="35">
        <f t="shared" si="1044"/>
        <v>-14.539591017597557</v>
      </c>
      <c r="BW1275" s="35">
        <v>2.8992124148094449</v>
      </c>
      <c r="BX1275" s="35">
        <v>0.17590210579592297</v>
      </c>
      <c r="BY1275" s="35">
        <v>-0.119567953838267</v>
      </c>
      <c r="BZ1275" s="35">
        <v>-1.6343184913831088</v>
      </c>
      <c r="CA1275" s="35">
        <f t="shared" si="1045"/>
        <v>1.321228075383992</v>
      </c>
      <c r="CB1275" s="35">
        <f t="shared" si="1046"/>
        <v>10.184837736627419</v>
      </c>
      <c r="CC1275" s="22">
        <v>49</v>
      </c>
      <c r="CD1275" s="23">
        <v>165000</v>
      </c>
      <c r="CE1275" s="76">
        <f t="shared" si="1015"/>
        <v>165000</v>
      </c>
      <c r="CF1275" s="24">
        <v>4.5</v>
      </c>
      <c r="CG1275" s="24">
        <v>3.8</v>
      </c>
      <c r="CH1275" s="24">
        <v>0.7</v>
      </c>
      <c r="CI1275" s="24">
        <v>-0.3</v>
      </c>
      <c r="CJ1275" s="24">
        <f t="shared" si="1027"/>
        <v>-1.8467220683287167</v>
      </c>
      <c r="CK1275" s="24">
        <v>0.3</v>
      </c>
      <c r="CL1275" s="24">
        <f t="shared" si="1028"/>
        <v>1.8467220683287167</v>
      </c>
      <c r="CM1275" s="24">
        <v>0.1</v>
      </c>
      <c r="CN1275" s="19" t="s">
        <v>1561</v>
      </c>
      <c r="CO1275" s="19" t="s">
        <v>3081</v>
      </c>
      <c r="CP1275" s="19" t="s">
        <v>2427</v>
      </c>
      <c r="CQ1275" s="19" t="s">
        <v>2400</v>
      </c>
      <c r="CR1275" s="19">
        <v>72</v>
      </c>
      <c r="CS1275" s="19">
        <v>195</v>
      </c>
      <c r="CT1275" s="19">
        <v>22</v>
      </c>
      <c r="CU1275" s="19" t="s">
        <v>3401</v>
      </c>
      <c r="CV1275" s="19" t="s">
        <v>2382</v>
      </c>
      <c r="CW1275" s="19">
        <v>0</v>
      </c>
      <c r="CX1275" s="19">
        <v>0</v>
      </c>
      <c r="CY1275" s="19">
        <v>0</v>
      </c>
      <c r="CZ1275" s="77"/>
      <c r="DA1275" s="19">
        <v>1</v>
      </c>
    </row>
    <row r="1276" spans="1:105" ht="12.75" customHeight="1" x14ac:dyDescent="0.2">
      <c r="A1276" s="25" t="s">
        <v>2452</v>
      </c>
      <c r="B1276" s="10" t="s">
        <v>974</v>
      </c>
      <c r="C1276" s="10" t="s">
        <v>952</v>
      </c>
      <c r="D1276" s="10" t="s">
        <v>970</v>
      </c>
      <c r="E1276" s="10" t="s">
        <v>2832</v>
      </c>
      <c r="F1276" s="10" t="s">
        <v>2833</v>
      </c>
      <c r="G1276" s="10" t="s">
        <v>1537</v>
      </c>
      <c r="H1276" s="10">
        <v>77</v>
      </c>
      <c r="I1276" s="10">
        <v>14</v>
      </c>
      <c r="J1276" s="10">
        <v>19</v>
      </c>
      <c r="K1276" s="10">
        <v>33</v>
      </c>
      <c r="L1276" s="10">
        <v>9</v>
      </c>
      <c r="M1276" s="10">
        <v>34</v>
      </c>
      <c r="N1276" s="10">
        <v>123</v>
      </c>
      <c r="O1276" s="11">
        <v>0.114</v>
      </c>
      <c r="P1276" s="10">
        <v>1226</v>
      </c>
      <c r="Q1276" s="10">
        <v>2</v>
      </c>
      <c r="R1276" s="10">
        <v>0</v>
      </c>
      <c r="S1276" s="10">
        <v>178</v>
      </c>
      <c r="T1276" s="10">
        <v>182</v>
      </c>
      <c r="U1276" s="11">
        <v>0.49399999999999999</v>
      </c>
      <c r="V1276" s="41">
        <v>7.8</v>
      </c>
      <c r="W1276" s="10">
        <v>5</v>
      </c>
      <c r="X1276" s="10">
        <v>3</v>
      </c>
      <c r="Y1276" s="10">
        <v>0</v>
      </c>
      <c r="Z1276" s="10">
        <v>0</v>
      </c>
      <c r="AA1276" s="10">
        <v>9</v>
      </c>
      <c r="AB1276" s="10">
        <v>16</v>
      </c>
      <c r="AC1276" s="13">
        <f t="shared" si="995"/>
        <v>8.497620666213459</v>
      </c>
      <c r="AD1276" s="13">
        <f t="shared" si="996"/>
        <v>5.0985723997280763</v>
      </c>
      <c r="AE1276" s="13">
        <f t="shared" si="997"/>
        <v>0</v>
      </c>
      <c r="AF1276" s="13">
        <f t="shared" si="998"/>
        <v>0</v>
      </c>
      <c r="AG1276" s="13">
        <f t="shared" si="999"/>
        <v>14.68089444708761</v>
      </c>
      <c r="AH1276" s="13">
        <f t="shared" si="1000"/>
        <v>26.09936790593353</v>
      </c>
      <c r="AI1276" s="29">
        <f t="shared" si="1001"/>
        <v>3.0177394141235645</v>
      </c>
      <c r="AJ1276" s="29">
        <f t="shared" si="1002"/>
        <v>4.078857919782461</v>
      </c>
      <c r="AK1276" s="29">
        <f t="shared" si="1003"/>
        <v>0</v>
      </c>
      <c r="AL1276" s="29">
        <f t="shared" si="1004"/>
        <v>1.7127710188268879</v>
      </c>
      <c r="AM1276" s="29">
        <f t="shared" si="1005"/>
        <v>1.6995241332426918</v>
      </c>
      <c r="AN1276" s="29">
        <f t="shared" si="1006"/>
        <v>9.7139773340528865</v>
      </c>
      <c r="AO1276" s="13">
        <v>735.65</v>
      </c>
      <c r="AP1276" s="13">
        <v>176.52</v>
      </c>
      <c r="AQ1276" s="13">
        <v>18.53</v>
      </c>
      <c r="AR1276" s="13">
        <v>930.7</v>
      </c>
      <c r="AS1276" s="41">
        <v>21</v>
      </c>
      <c r="AT1276" s="41">
        <v>42</v>
      </c>
      <c r="AU1276" s="41">
        <v>39</v>
      </c>
      <c r="AV1276" s="41">
        <v>37</v>
      </c>
      <c r="AW1276" s="41">
        <v>35</v>
      </c>
      <c r="AX1276" s="13">
        <f t="shared" si="1007"/>
        <v>1.3538197055979371</v>
      </c>
      <c r="AY1276" s="13">
        <f t="shared" si="1008"/>
        <v>2.7076394111958741</v>
      </c>
      <c r="AZ1276" s="13">
        <f t="shared" si="1009"/>
        <v>2.5142365961104547</v>
      </c>
      <c r="BA1276" s="13">
        <f t="shared" si="1010"/>
        <v>2.3853013860535079</v>
      </c>
      <c r="BB1276" s="13">
        <f t="shared" si="1011"/>
        <v>2.2563661759965616</v>
      </c>
      <c r="BC1276" s="13">
        <f t="shared" si="1012"/>
        <v>9.5538961038961041</v>
      </c>
      <c r="BD1276" s="13">
        <f t="shared" si="1013"/>
        <v>0.24064935064935067</v>
      </c>
      <c r="BE1276" s="13">
        <f t="shared" si="1014"/>
        <v>2.2924675324675325</v>
      </c>
      <c r="BF1276" s="10">
        <v>37</v>
      </c>
      <c r="BG1276" s="10">
        <v>12</v>
      </c>
      <c r="BH1276" s="10">
        <v>0</v>
      </c>
      <c r="BI1276" s="10">
        <v>49</v>
      </c>
      <c r="BJ1276" s="10">
        <v>21</v>
      </c>
      <c r="BK1276" s="10">
        <v>5</v>
      </c>
      <c r="BL1276" s="10">
        <v>3</v>
      </c>
      <c r="BM1276" s="10">
        <v>29</v>
      </c>
      <c r="BN1276" s="39">
        <v>26.202999999999999</v>
      </c>
      <c r="BO1276" s="39">
        <v>56.307000000000002</v>
      </c>
      <c r="BP1276" s="13">
        <v>17.132999999999999</v>
      </c>
      <c r="BQ1276" s="13">
        <v>3.6960000000000002</v>
      </c>
      <c r="BR1276" s="13">
        <v>2.9000000000000001E-2</v>
      </c>
      <c r="BS1276" s="13">
        <v>-0.248</v>
      </c>
      <c r="BT1276" s="13">
        <v>-0.69099999999999995</v>
      </c>
      <c r="BU1276" s="39">
        <v>19.919</v>
      </c>
      <c r="BV1276" s="39">
        <v>42.805</v>
      </c>
      <c r="BW1276" s="13">
        <v>6.9450000000000003</v>
      </c>
      <c r="BX1276" s="13">
        <v>-0.255</v>
      </c>
      <c r="BY1276" s="13">
        <v>3.7999999999999999E-2</v>
      </c>
      <c r="BZ1276" s="13">
        <v>-0.44500000000000001</v>
      </c>
      <c r="CA1276" s="39">
        <v>6.2830000000000004</v>
      </c>
      <c r="CB1276" s="39">
        <v>13.502000000000001</v>
      </c>
      <c r="CC1276" s="16">
        <v>59</v>
      </c>
      <c r="CD1276" s="12">
        <v>2131869</v>
      </c>
      <c r="CE1276" s="73">
        <f t="shared" si="1015"/>
        <v>2270302.0519480519</v>
      </c>
      <c r="CF1276" s="13">
        <v>21</v>
      </c>
      <c r="CG1276" s="13">
        <v>18</v>
      </c>
      <c r="CH1276" s="13">
        <v>9.3000000000000007</v>
      </c>
      <c r="CI1276" s="17">
        <v>2.2999999999999998</v>
      </c>
      <c r="CJ1276" s="13">
        <f t="shared" si="1027"/>
        <v>4.0861647790361983</v>
      </c>
      <c r="CK1276" s="17">
        <v>1.9</v>
      </c>
      <c r="CL1276" s="13">
        <f t="shared" si="1028"/>
        <v>3.3755274261603372</v>
      </c>
      <c r="CM1276" s="13">
        <v>4.2</v>
      </c>
      <c r="CN1276" s="10" t="s">
        <v>1561</v>
      </c>
      <c r="CO1276" s="10" t="s">
        <v>3081</v>
      </c>
      <c r="CP1276" s="10" t="s">
        <v>2427</v>
      </c>
      <c r="CQ1276" s="10" t="s">
        <v>2400</v>
      </c>
      <c r="CR1276" s="10">
        <v>72</v>
      </c>
      <c r="CS1276" s="10">
        <v>195</v>
      </c>
      <c r="CT1276" s="10">
        <v>22</v>
      </c>
      <c r="CU1276" s="10" t="s">
        <v>3401</v>
      </c>
      <c r="CV1276" s="10" t="s">
        <v>2382</v>
      </c>
      <c r="CW1276" s="10">
        <v>0</v>
      </c>
      <c r="CX1276" s="10">
        <v>0</v>
      </c>
      <c r="CY1276" s="10">
        <v>0</v>
      </c>
      <c r="CZ1276" s="79"/>
      <c r="DA1276" s="10">
        <v>2</v>
      </c>
    </row>
    <row r="1277" spans="1:105" ht="12.75" customHeight="1" x14ac:dyDescent="0.2">
      <c r="A1277" s="44" t="s">
        <v>2372</v>
      </c>
      <c r="B1277" s="43" t="s">
        <v>974</v>
      </c>
      <c r="C1277" s="43" t="s">
        <v>952</v>
      </c>
      <c r="D1277" s="42" t="s">
        <v>970</v>
      </c>
      <c r="E1277" s="42" t="str">
        <f>CONCATENATE(RIGHT(F1277,LEN(F1277)-SEARCH(" ",F1277)), ", ", LEFT(F1277, SEARCH(" ", F1277)))</f>
        <v xml:space="preserve">Metropolit, Glen </v>
      </c>
      <c r="F1277" s="42" t="s">
        <v>2833</v>
      </c>
      <c r="G1277" s="45" t="s">
        <v>2373</v>
      </c>
      <c r="H1277" s="43">
        <v>82</v>
      </c>
      <c r="I1277" s="64">
        <v>11</v>
      </c>
      <c r="J1277" s="64">
        <v>22</v>
      </c>
      <c r="K1277" s="64">
        <v>33</v>
      </c>
      <c r="L1277" s="43">
        <v>-3</v>
      </c>
      <c r="M1277">
        <v>36</v>
      </c>
      <c r="N1277">
        <v>141</v>
      </c>
      <c r="O1277" s="4">
        <f>IF(N1277=0,0,I1277/N1277)</f>
        <v>7.8014184397163122E-2</v>
      </c>
      <c r="Q1277">
        <v>5</v>
      </c>
      <c r="R1277">
        <v>0</v>
      </c>
      <c r="S1277">
        <v>613</v>
      </c>
      <c r="T1277">
        <v>629</v>
      </c>
      <c r="U1277" s="4">
        <f>IF(S1277+T1277=0,0,S1277/(S1277+T1277))</f>
        <v>0.49355877616747185</v>
      </c>
      <c r="V1277">
        <v>26.4</v>
      </c>
      <c r="W1277">
        <v>1</v>
      </c>
      <c r="X1277">
        <v>2</v>
      </c>
      <c r="Y1277">
        <v>0</v>
      </c>
      <c r="Z1277">
        <v>1</v>
      </c>
      <c r="AA1277">
        <v>10</v>
      </c>
      <c r="AB1277">
        <v>19</v>
      </c>
      <c r="AC1277" s="9">
        <f t="shared" si="995"/>
        <v>7.6045627376425857</v>
      </c>
      <c r="AD1277" s="9">
        <f t="shared" si="996"/>
        <v>15.209125475285171</v>
      </c>
      <c r="AE1277" s="9">
        <f t="shared" si="997"/>
        <v>0</v>
      </c>
      <c r="AF1277" s="9">
        <f t="shared" si="998"/>
        <v>1.2929176842407699</v>
      </c>
      <c r="AG1277" s="9">
        <f t="shared" si="999"/>
        <v>11.156909536058512</v>
      </c>
      <c r="AH1277" s="9">
        <f t="shared" si="1000"/>
        <v>21.198128118511175</v>
      </c>
      <c r="AI1277" s="58">
        <f t="shared" si="1001"/>
        <v>2.1755973595314102</v>
      </c>
      <c r="AJ1277" s="58">
        <f t="shared" si="1002"/>
        <v>6.083650190114068</v>
      </c>
      <c r="AK1277" s="58">
        <f t="shared" si="1003"/>
        <v>0.25858353684815399</v>
      </c>
      <c r="AL1277" s="58">
        <f t="shared" si="1004"/>
        <v>2.2313819072117025</v>
      </c>
      <c r="AM1277" s="58">
        <f t="shared" si="1005"/>
        <v>4.5627376425855513</v>
      </c>
      <c r="AN1277" s="58">
        <f t="shared" si="1006"/>
        <v>7.4989225685964653</v>
      </c>
      <c r="AO1277" s="56">
        <v>1075.5666666666666</v>
      </c>
      <c r="AP1277" s="56">
        <v>39.450000000000003</v>
      </c>
      <c r="AQ1277" s="56">
        <v>232.03333333333336</v>
      </c>
      <c r="AR1277" s="57">
        <f>SUM(AO1277:AQ1277)</f>
        <v>1347.05</v>
      </c>
      <c r="AS1277">
        <v>34</v>
      </c>
      <c r="AT1277">
        <v>65</v>
      </c>
      <c r="AU1277">
        <v>39</v>
      </c>
      <c r="AV1277">
        <v>22</v>
      </c>
      <c r="AW1277">
        <v>37</v>
      </c>
      <c r="AX1277" s="9">
        <f t="shared" si="1007"/>
        <v>1.5144204001336254</v>
      </c>
      <c r="AY1277" s="9">
        <f t="shared" si="1008"/>
        <v>2.8952154708436955</v>
      </c>
      <c r="AZ1277" s="9">
        <f t="shared" si="1009"/>
        <v>1.7371292825062175</v>
      </c>
      <c r="BA1277" s="9">
        <f t="shared" si="1010"/>
        <v>0.97991908243940473</v>
      </c>
      <c r="BB1277" s="9">
        <f t="shared" si="1011"/>
        <v>1.6480457295571806</v>
      </c>
      <c r="BC1277" s="33">
        <f t="shared" si="1012"/>
        <v>13.116666666666665</v>
      </c>
      <c r="BD1277" s="33">
        <f t="shared" si="1013"/>
        <v>2.8296747967479678</v>
      </c>
      <c r="BE1277" s="33">
        <f t="shared" si="1014"/>
        <v>0.48109756097560979</v>
      </c>
      <c r="BF1277" s="42">
        <f>BI1277-BG1277-BH1277</f>
        <v>39</v>
      </c>
      <c r="BG1277" s="43">
        <v>4</v>
      </c>
      <c r="BH1277" s="43">
        <v>1</v>
      </c>
      <c r="BI1277" s="43">
        <v>44</v>
      </c>
      <c r="BJ1277" s="42">
        <f>BM1277-BK1277-BL1277</f>
        <v>40</v>
      </c>
      <c r="BK1277" s="43">
        <v>3</v>
      </c>
      <c r="BL1277" s="43">
        <v>29</v>
      </c>
      <c r="BM1277" s="43">
        <v>72</v>
      </c>
      <c r="BN1277" s="34">
        <f>BU1277+CA1277</f>
        <v>28.153343731766846</v>
      </c>
      <c r="BO1277" s="34">
        <f>BN1277/AR1277*2000</f>
        <v>41.79999811702141</v>
      </c>
      <c r="BP1277" s="33">
        <v>15.446389247996631</v>
      </c>
      <c r="BQ1277" s="33">
        <v>1.4482939291724244</v>
      </c>
      <c r="BR1277" s="33">
        <v>-2.4128130635049665</v>
      </c>
      <c r="BS1277" s="33">
        <v>-2.2208295133119025</v>
      </c>
      <c r="BT1277" s="33">
        <v>-1.3603651506888876</v>
      </c>
      <c r="BU1277" s="9">
        <f>SUM(BP1277:BT1277)</f>
        <v>10.900675449663302</v>
      </c>
      <c r="BV1277" s="34">
        <f>BU1277/AR1277*2000</f>
        <v>16.184514976672435</v>
      </c>
      <c r="BW1277" s="33">
        <v>8.5475879187967116</v>
      </c>
      <c r="BX1277" s="33">
        <v>-0.62053862109869018</v>
      </c>
      <c r="BY1277" s="33">
        <v>6.8260705606030481</v>
      </c>
      <c r="BZ1277" s="33">
        <v>2.4995484238024739</v>
      </c>
      <c r="CA1277" s="9">
        <f>SUM(BW1277:BZ1277)</f>
        <v>17.252668282103542</v>
      </c>
      <c r="CB1277" s="34">
        <f>CA1277/AR1277*2000</f>
        <v>25.615483140348974</v>
      </c>
      <c r="CC1277" s="47">
        <v>53.370220000000003</v>
      </c>
      <c r="CD1277">
        <v>1706587</v>
      </c>
      <c r="CE1277" s="68">
        <f t="shared" si="1015"/>
        <v>1706587</v>
      </c>
      <c r="CF1277" s="62">
        <v>25.5</v>
      </c>
      <c r="CG1277" s="62">
        <v>30.8</v>
      </c>
      <c r="CH1277" s="62">
        <v>-7.9</v>
      </c>
      <c r="CI1277" s="62">
        <v>0.5</v>
      </c>
      <c r="CJ1277" s="63">
        <f t="shared" si="1027"/>
        <v>0.6178433149353324</v>
      </c>
      <c r="CK1277" s="62">
        <v>0.2</v>
      </c>
      <c r="CL1277" s="63">
        <f t="shared" si="1028"/>
        <v>0.24713732597413296</v>
      </c>
      <c r="CM1277" s="62">
        <v>0.4</v>
      </c>
      <c r="CN1277" t="s">
        <v>1950</v>
      </c>
      <c r="CO1277" t="s">
        <v>3081</v>
      </c>
      <c r="CP1277" t="s">
        <v>2427</v>
      </c>
      <c r="CQ1277" t="s">
        <v>2400</v>
      </c>
      <c r="CR1277">
        <v>70</v>
      </c>
      <c r="CS1277">
        <v>193</v>
      </c>
      <c r="CT1277">
        <v>13</v>
      </c>
      <c r="CU1277" t="s">
        <v>3401</v>
      </c>
      <c r="CZ1277" s="72">
        <v>500000</v>
      </c>
      <c r="DA1277">
        <v>0</v>
      </c>
    </row>
    <row r="1278" spans="1:105" ht="12.75" customHeight="1" x14ac:dyDescent="0.2">
      <c r="A1278" s="75" t="s">
        <v>2452</v>
      </c>
      <c r="B1278" s="19" t="s">
        <v>958</v>
      </c>
      <c r="C1278" s="19" t="s">
        <v>962</v>
      </c>
      <c r="D1278" s="19" t="s">
        <v>970</v>
      </c>
      <c r="E1278" s="19" t="str">
        <f>CONCATENATE(RIGHT(F1278,LEN(F1278)-SEARCH(" ",F1278)), ", ", LEFT(F1278, SEARCH(" ", F1278)))</f>
        <v xml:space="preserve">Modry, Jaroslav </v>
      </c>
      <c r="F1278" s="19" t="s">
        <v>2837</v>
      </c>
      <c r="G1278" s="19" t="s">
        <v>1524</v>
      </c>
      <c r="H1278" s="19">
        <v>57</v>
      </c>
      <c r="I1278" s="19">
        <v>1</v>
      </c>
      <c r="J1278" s="19">
        <v>9</v>
      </c>
      <c r="K1278" s="19">
        <f>I1278+J1278</f>
        <v>10</v>
      </c>
      <c r="L1278" s="19">
        <v>10</v>
      </c>
      <c r="M1278" s="19">
        <v>32</v>
      </c>
      <c r="N1278" s="19">
        <v>60</v>
      </c>
      <c r="O1278" s="20">
        <f>IF(N1278=0,0,I1278/N1278)</f>
        <v>1.6666666666666666E-2</v>
      </c>
      <c r="P1278" s="19">
        <v>1227</v>
      </c>
      <c r="Q1278" s="19">
        <v>0</v>
      </c>
      <c r="R1278" s="19">
        <v>0</v>
      </c>
      <c r="S1278" s="19">
        <v>0</v>
      </c>
      <c r="T1278" s="19">
        <v>1</v>
      </c>
      <c r="U1278" s="20">
        <f>IF(S1278+T1278=0,0,S1278/(S1278+T1278))</f>
        <v>0</v>
      </c>
      <c r="V1278" s="19"/>
      <c r="W1278" s="19">
        <v>0</v>
      </c>
      <c r="X1278" s="19">
        <v>2</v>
      </c>
      <c r="Y1278" s="19">
        <v>0</v>
      </c>
      <c r="Z1278" s="19">
        <v>0</v>
      </c>
      <c r="AA1278" s="19">
        <f>I1278-W1278-Y1278</f>
        <v>1</v>
      </c>
      <c r="AB1278" s="19">
        <f>J1278-X1278-Z1278</f>
        <v>7</v>
      </c>
      <c r="AC1278" s="24">
        <f t="shared" si="995"/>
        <v>0</v>
      </c>
      <c r="AD1278" s="24">
        <f t="shared" si="996"/>
        <v>6.8389057750759878</v>
      </c>
      <c r="AE1278" s="24">
        <f t="shared" si="997"/>
        <v>0</v>
      </c>
      <c r="AF1278" s="24">
        <f t="shared" si="998"/>
        <v>0</v>
      </c>
      <c r="AG1278" s="24">
        <f t="shared" si="999"/>
        <v>1.4615431459716217</v>
      </c>
      <c r="AH1278" s="24">
        <f t="shared" si="1000"/>
        <v>10.230802021801352</v>
      </c>
      <c r="AI1278" s="21">
        <f t="shared" si="1001"/>
        <v>2.1923147189574328</v>
      </c>
      <c r="AJ1278" s="21">
        <f t="shared" si="1002"/>
        <v>4.7872340425531918</v>
      </c>
      <c r="AK1278" s="21">
        <f t="shared" si="1003"/>
        <v>0</v>
      </c>
      <c r="AL1278" s="21">
        <f t="shared" si="1004"/>
        <v>1.3153888313744595</v>
      </c>
      <c r="AM1278" s="21">
        <f t="shared" si="1005"/>
        <v>0.68389057750759874</v>
      </c>
      <c r="AN1278" s="21">
        <f t="shared" si="1006"/>
        <v>4.7359518887427177</v>
      </c>
      <c r="AO1278" s="36">
        <v>821.05</v>
      </c>
      <c r="AP1278" s="36">
        <v>87.733333333333334</v>
      </c>
      <c r="AQ1278" s="36">
        <v>88.683333333333337</v>
      </c>
      <c r="AR1278" s="36">
        <v>997.4666666666667</v>
      </c>
      <c r="AS1278" s="19"/>
      <c r="AT1278" s="19"/>
      <c r="AU1278" s="19"/>
      <c r="AV1278" s="19"/>
      <c r="AW1278" s="19"/>
      <c r="AX1278" s="24">
        <f t="shared" si="1007"/>
        <v>0</v>
      </c>
      <c r="AY1278" s="24">
        <f t="shared" si="1008"/>
        <v>0</v>
      </c>
      <c r="AZ1278" s="24">
        <f t="shared" si="1009"/>
        <v>0</v>
      </c>
      <c r="BA1278" s="24">
        <f t="shared" si="1010"/>
        <v>0</v>
      </c>
      <c r="BB1278" s="24">
        <f t="shared" si="1011"/>
        <v>0</v>
      </c>
      <c r="BC1278" s="24">
        <f t="shared" si="1012"/>
        <v>14.404385964912279</v>
      </c>
      <c r="BD1278" s="24">
        <f t="shared" si="1013"/>
        <v>1.5558479532163743</v>
      </c>
      <c r="BE1278" s="24">
        <f t="shared" si="1014"/>
        <v>1.5391812865497077</v>
      </c>
      <c r="BF1278" s="30">
        <v>30</v>
      </c>
      <c r="BG1278" s="30">
        <v>7</v>
      </c>
      <c r="BH1278" s="30">
        <v>0</v>
      </c>
      <c r="BI1278" s="30">
        <v>37</v>
      </c>
      <c r="BJ1278" s="30">
        <v>18</v>
      </c>
      <c r="BK1278" s="30">
        <v>1</v>
      </c>
      <c r="BL1278" s="30">
        <v>7</v>
      </c>
      <c r="BM1278" s="30">
        <v>26</v>
      </c>
      <c r="BN1278" s="35">
        <f>BU1278+CA1278</f>
        <v>40.086437872916022</v>
      </c>
      <c r="BO1278" s="35">
        <f>BN1278/AR1278*2000</f>
        <v>80.376496202879324</v>
      </c>
      <c r="BP1278" s="35">
        <v>1.5305613853515281</v>
      </c>
      <c r="BQ1278" s="35">
        <v>-1.6626629744449803</v>
      </c>
      <c r="BR1278" s="35">
        <v>0.46517653569336592</v>
      </c>
      <c r="BS1278" s="35">
        <v>-0.23354849629592547</v>
      </c>
      <c r="BT1278" s="35">
        <v>0</v>
      </c>
      <c r="BU1278" s="35">
        <f>SUM(BP1278:BT1278)</f>
        <v>9.9526450303988184E-2</v>
      </c>
      <c r="BV1278" s="35">
        <f>BU1278/AR1278*2000</f>
        <v>0.19955844867796052</v>
      </c>
      <c r="BW1278" s="35">
        <v>31.239373527460845</v>
      </c>
      <c r="BX1278" s="35">
        <v>0.9660361972243019</v>
      </c>
      <c r="BY1278" s="35">
        <v>6.4583504890980912</v>
      </c>
      <c r="BZ1278" s="35">
        <v>1.3231512088287971</v>
      </c>
      <c r="CA1278" s="35">
        <f>SUM(BW1278:BZ1278)</f>
        <v>39.986911422612032</v>
      </c>
      <c r="CB1278" s="35">
        <f>CA1278/AR1278*2000</f>
        <v>80.176937754201376</v>
      </c>
      <c r="CC1278" s="22">
        <v>62</v>
      </c>
      <c r="CD1278" s="23">
        <v>1564956</v>
      </c>
      <c r="CE1278" s="76">
        <f t="shared" si="1015"/>
        <v>2251340.2105263155</v>
      </c>
      <c r="CF1278" s="24">
        <v>16.7</v>
      </c>
      <c r="CG1278" s="24">
        <v>19.2</v>
      </c>
      <c r="CH1278" s="24">
        <v>9</v>
      </c>
      <c r="CI1278" s="24">
        <v>-0.5</v>
      </c>
      <c r="CJ1278" s="24">
        <f t="shared" si="1027"/>
        <v>-0.85187341161103469</v>
      </c>
      <c r="CK1278" s="24">
        <v>5.5</v>
      </c>
      <c r="CL1278" s="24">
        <f t="shared" si="1028"/>
        <v>9.3706075277213809</v>
      </c>
      <c r="CM1278" s="24">
        <v>5</v>
      </c>
      <c r="CN1278" s="19"/>
      <c r="CO1278" s="19"/>
      <c r="CP1278" s="19"/>
      <c r="CQ1278" s="19"/>
      <c r="CR1278" s="19"/>
      <c r="CS1278" s="19"/>
      <c r="CT1278" s="19"/>
      <c r="CU1278" s="19"/>
      <c r="CV1278" s="19"/>
      <c r="CW1278" s="19"/>
      <c r="CX1278" s="19"/>
      <c r="CY1278" s="19"/>
      <c r="CZ1278" s="77"/>
      <c r="DA1278" s="19">
        <v>1</v>
      </c>
    </row>
    <row r="1279" spans="1:105" ht="12.75" customHeight="1" x14ac:dyDescent="0.2">
      <c r="A1279" s="75" t="s">
        <v>2452</v>
      </c>
      <c r="B1279" s="19" t="s">
        <v>962</v>
      </c>
      <c r="C1279" s="19" t="s">
        <v>962</v>
      </c>
      <c r="D1279" s="19" t="s">
        <v>970</v>
      </c>
      <c r="E1279" s="19" t="str">
        <f>CONCATENATE(RIGHT(F1279,LEN(F1279)-SEARCH(" ",F1279)), ", ", LEFT(F1279, SEARCH(" ", F1279)))</f>
        <v xml:space="preserve">Modry, Jaroslav </v>
      </c>
      <c r="F1279" s="19" t="s">
        <v>2837</v>
      </c>
      <c r="G1279" s="19" t="s">
        <v>1524</v>
      </c>
      <c r="H1279" s="19">
        <v>19</v>
      </c>
      <c r="I1279" s="19">
        <v>0</v>
      </c>
      <c r="J1279" s="19">
        <v>8</v>
      </c>
      <c r="K1279" s="19">
        <f>I1279+J1279</f>
        <v>8</v>
      </c>
      <c r="L1279" s="19">
        <v>1</v>
      </c>
      <c r="M1279" s="19">
        <v>22</v>
      </c>
      <c r="N1279" s="19">
        <v>29</v>
      </c>
      <c r="O1279" s="20">
        <f>IF(N1279=0,0,I1279/N1279)</f>
        <v>0</v>
      </c>
      <c r="P1279" s="19">
        <v>566</v>
      </c>
      <c r="Q1279" s="19">
        <v>0</v>
      </c>
      <c r="R1279" s="19">
        <v>0</v>
      </c>
      <c r="S1279" s="19">
        <v>0</v>
      </c>
      <c r="T1279" s="19">
        <v>0</v>
      </c>
      <c r="U1279" s="20">
        <f>IF(S1279+T1279=0,0,S1279/(S1279+T1279))</f>
        <v>0</v>
      </c>
      <c r="V1279" s="19">
        <v>0</v>
      </c>
      <c r="W1279" s="19">
        <v>0</v>
      </c>
      <c r="X1279" s="19">
        <v>5</v>
      </c>
      <c r="Y1279" s="19">
        <v>0</v>
      </c>
      <c r="Z1279" s="19">
        <v>1</v>
      </c>
      <c r="AA1279" s="19">
        <f>I1279-W1279-Y1279</f>
        <v>0</v>
      </c>
      <c r="AB1279" s="19">
        <f>J1279-X1279-Z1279</f>
        <v>2</v>
      </c>
      <c r="AC1279" s="24">
        <f t="shared" si="995"/>
        <v>0</v>
      </c>
      <c r="AD1279" s="24">
        <f t="shared" si="996"/>
        <v>22.5</v>
      </c>
      <c r="AE1279" s="24">
        <f t="shared" si="997"/>
        <v>0</v>
      </c>
      <c r="AF1279" s="24">
        <f t="shared" si="998"/>
        <v>4.7046523784631473</v>
      </c>
      <c r="AG1279" s="24">
        <f t="shared" si="999"/>
        <v>0</v>
      </c>
      <c r="AH1279" s="24">
        <f t="shared" si="1000"/>
        <v>7.850406149484817</v>
      </c>
      <c r="AI1279" s="21">
        <f t="shared" si="1001"/>
        <v>2.3551218448454452</v>
      </c>
      <c r="AJ1279" s="21">
        <f t="shared" si="1002"/>
        <v>11.7</v>
      </c>
      <c r="AK1279" s="21">
        <f t="shared" si="1003"/>
        <v>0.94093047569262944</v>
      </c>
      <c r="AL1279" s="21">
        <f t="shared" si="1004"/>
        <v>2.3551218448454452</v>
      </c>
      <c r="AM1279" s="21">
        <f t="shared" si="1005"/>
        <v>0</v>
      </c>
      <c r="AN1279" s="21">
        <f t="shared" si="1006"/>
        <v>11.291165708311553</v>
      </c>
      <c r="AO1279" s="36">
        <v>305.71666666666664</v>
      </c>
      <c r="AP1279" s="36">
        <v>66.666666666666671</v>
      </c>
      <c r="AQ1279" s="36">
        <v>63.766666666666666</v>
      </c>
      <c r="AR1279" s="36">
        <v>436.15</v>
      </c>
      <c r="AS1279" s="19">
        <v>105</v>
      </c>
      <c r="AT1279" s="19">
        <v>57</v>
      </c>
      <c r="AU1279" s="19">
        <v>31</v>
      </c>
      <c r="AV1279" s="19">
        <v>49</v>
      </c>
      <c r="AW1279" s="19">
        <v>22</v>
      </c>
      <c r="AX1279" s="24">
        <f t="shared" si="1007"/>
        <v>14.444571821621004</v>
      </c>
      <c r="AY1279" s="24">
        <f t="shared" si="1008"/>
        <v>7.841338988879972</v>
      </c>
      <c r="AZ1279" s="24">
        <f t="shared" si="1009"/>
        <v>4.2645878711452481</v>
      </c>
      <c r="BA1279" s="24">
        <f t="shared" si="1010"/>
        <v>6.7408001834231346</v>
      </c>
      <c r="BB1279" s="24">
        <f t="shared" si="1011"/>
        <v>3.0264817150063053</v>
      </c>
      <c r="BC1279" s="24">
        <f t="shared" si="1012"/>
        <v>16.090350877192982</v>
      </c>
      <c r="BD1279" s="24">
        <f t="shared" si="1013"/>
        <v>3.356140350877193</v>
      </c>
      <c r="BE1279" s="24">
        <f t="shared" si="1014"/>
        <v>3.5087719298245617</v>
      </c>
      <c r="BF1279" s="30">
        <v>12</v>
      </c>
      <c r="BG1279" s="30">
        <v>13</v>
      </c>
      <c r="BH1279" s="30">
        <v>1</v>
      </c>
      <c r="BI1279" s="30">
        <v>26</v>
      </c>
      <c r="BJ1279" s="30">
        <v>12</v>
      </c>
      <c r="BK1279" s="30">
        <v>0</v>
      </c>
      <c r="BL1279" s="30">
        <v>12</v>
      </c>
      <c r="BM1279" s="30">
        <v>24</v>
      </c>
      <c r="BN1279" s="35">
        <f>BU1279+CA1279</f>
        <v>9.2614198967147381</v>
      </c>
      <c r="BO1279" s="35">
        <f>BN1279/AR1279*2000</f>
        <v>42.468966624852641</v>
      </c>
      <c r="BP1279" s="35">
        <v>-0.73884942121343933</v>
      </c>
      <c r="BQ1279" s="35">
        <v>2.1642079111434631</v>
      </c>
      <c r="BR1279" s="35">
        <v>0.28797131164510709</v>
      </c>
      <c r="BS1279" s="35">
        <v>0.90849496155637399</v>
      </c>
      <c r="BT1279" s="35">
        <v>0</v>
      </c>
      <c r="BU1279" s="35">
        <f>SUM(BP1279:BT1279)</f>
        <v>2.6218247631315048</v>
      </c>
      <c r="BV1279" s="35">
        <f>BU1279/AR1279*2000</f>
        <v>12.022582887224601</v>
      </c>
      <c r="BW1279" s="35">
        <v>8.0748968682956725</v>
      </c>
      <c r="BX1279" s="35">
        <v>1.7417205881519902</v>
      </c>
      <c r="BY1279" s="35">
        <v>-0.76866434007260476</v>
      </c>
      <c r="BZ1279" s="35">
        <v>-2.4083579827918258</v>
      </c>
      <c r="CA1279" s="35">
        <f>SUM(BW1279:BZ1279)</f>
        <v>6.6395951335832333</v>
      </c>
      <c r="CB1279" s="35">
        <f>CA1279/AR1279*2000</f>
        <v>30.446383737628036</v>
      </c>
      <c r="CC1279" s="22"/>
      <c r="CD1279" s="19"/>
      <c r="CE1279" s="76">
        <f t="shared" si="1015"/>
        <v>165000</v>
      </c>
      <c r="CF1279" s="24">
        <v>10.4</v>
      </c>
      <c r="CG1279" s="24">
        <v>9.6</v>
      </c>
      <c r="CH1279" s="24">
        <v>4.0999999999999996</v>
      </c>
      <c r="CI1279" s="24">
        <v>0.1</v>
      </c>
      <c r="CJ1279" s="24">
        <f t="shared" si="1027"/>
        <v>0.3529930872187087</v>
      </c>
      <c r="CK1279" s="24">
        <v>1.8</v>
      </c>
      <c r="CL1279" s="24">
        <f t="shared" si="1028"/>
        <v>6.3538755699367568</v>
      </c>
      <c r="CM1279" s="24">
        <v>1.9</v>
      </c>
      <c r="CN1279" s="19" t="s">
        <v>1304</v>
      </c>
      <c r="CO1279" s="19" t="s">
        <v>1305</v>
      </c>
      <c r="CP1279" s="19"/>
      <c r="CQ1279" s="19" t="s">
        <v>3079</v>
      </c>
      <c r="CR1279" s="19">
        <v>74</v>
      </c>
      <c r="CS1279" s="19">
        <v>220</v>
      </c>
      <c r="CT1279" s="19">
        <v>44</v>
      </c>
      <c r="CU1279" s="19" t="s">
        <v>3402</v>
      </c>
      <c r="CV1279" s="19" t="s">
        <v>2382</v>
      </c>
      <c r="CW1279" s="19">
        <v>0</v>
      </c>
      <c r="CX1279" s="19">
        <v>0</v>
      </c>
      <c r="CY1279" s="19">
        <v>0</v>
      </c>
      <c r="CZ1279" s="77"/>
      <c r="DA1279" s="19">
        <v>1</v>
      </c>
    </row>
    <row r="1280" spans="1:105" ht="12.75" customHeight="1" x14ac:dyDescent="0.2">
      <c r="A1280" s="25" t="s">
        <v>2452</v>
      </c>
      <c r="B1280" s="10" t="s">
        <v>962</v>
      </c>
      <c r="C1280" s="10" t="s">
        <v>962</v>
      </c>
      <c r="D1280" s="10" t="s">
        <v>970</v>
      </c>
      <c r="E1280" s="10" t="s">
        <v>2836</v>
      </c>
      <c r="F1280" s="10" t="s">
        <v>2837</v>
      </c>
      <c r="G1280" s="10" t="s">
        <v>1524</v>
      </c>
      <c r="H1280" s="10">
        <v>76</v>
      </c>
      <c r="I1280" s="10">
        <v>1</v>
      </c>
      <c r="J1280" s="10">
        <v>17</v>
      </c>
      <c r="K1280" s="10">
        <v>18</v>
      </c>
      <c r="L1280" s="10">
        <v>11</v>
      </c>
      <c r="M1280" s="10">
        <v>54</v>
      </c>
      <c r="N1280" s="10">
        <v>89</v>
      </c>
      <c r="O1280" s="11">
        <v>1.0999999999999999E-2</v>
      </c>
      <c r="P1280" s="10">
        <v>1793</v>
      </c>
      <c r="Q1280" s="10">
        <v>0</v>
      </c>
      <c r="R1280" s="10">
        <v>0</v>
      </c>
      <c r="S1280" s="10">
        <v>0</v>
      </c>
      <c r="T1280" s="10">
        <v>1</v>
      </c>
      <c r="U1280" s="11">
        <v>0</v>
      </c>
      <c r="V1280" s="41">
        <v>0</v>
      </c>
      <c r="W1280" s="10">
        <v>0</v>
      </c>
      <c r="X1280" s="10">
        <v>7</v>
      </c>
      <c r="Y1280" s="10">
        <v>0</v>
      </c>
      <c r="Z1280" s="10">
        <v>1</v>
      </c>
      <c r="AA1280" s="10">
        <v>1</v>
      </c>
      <c r="AB1280" s="10">
        <v>9</v>
      </c>
      <c r="AC1280" s="13">
        <f t="shared" si="995"/>
        <v>0</v>
      </c>
      <c r="AD1280" s="13">
        <f t="shared" si="996"/>
        <v>13.601036269430052</v>
      </c>
      <c r="AE1280" s="13">
        <f t="shared" si="997"/>
        <v>0</v>
      </c>
      <c r="AF1280" s="13">
        <f t="shared" si="998"/>
        <v>1.9678583142013777</v>
      </c>
      <c r="AG1280" s="13">
        <f t="shared" si="999"/>
        <v>1.0649910806996992</v>
      </c>
      <c r="AH1280" s="13">
        <f t="shared" si="1000"/>
        <v>9.5849197262972918</v>
      </c>
      <c r="AI1280" s="29">
        <f t="shared" si="1001"/>
        <v>2.2364812694693681</v>
      </c>
      <c r="AJ1280" s="29">
        <f t="shared" si="1002"/>
        <v>7.7720207253886002</v>
      </c>
      <c r="AK1280" s="29">
        <f t="shared" si="1003"/>
        <v>0.39357166284027556</v>
      </c>
      <c r="AL1280" s="29">
        <f t="shared" si="1004"/>
        <v>1.5974866210495486</v>
      </c>
      <c r="AM1280" s="29">
        <f t="shared" si="1005"/>
        <v>0.38860103626943004</v>
      </c>
      <c r="AN1280" s="29">
        <f t="shared" si="1006"/>
        <v>7.4778615939652351</v>
      </c>
      <c r="AO1280" s="13">
        <v>1126.77</v>
      </c>
      <c r="AP1280" s="13">
        <v>154.4</v>
      </c>
      <c r="AQ1280" s="13">
        <v>152.44999999999999</v>
      </c>
      <c r="AR1280" s="13">
        <v>1433.62</v>
      </c>
      <c r="AS1280" s="41">
        <v>105</v>
      </c>
      <c r="AT1280" s="41">
        <v>57</v>
      </c>
      <c r="AU1280" s="41">
        <v>31</v>
      </c>
      <c r="AV1280" s="41">
        <v>49</v>
      </c>
      <c r="AW1280" s="41">
        <v>22</v>
      </c>
      <c r="AX1280" s="13">
        <f t="shared" si="1007"/>
        <v>4.3944699432206589</v>
      </c>
      <c r="AY1280" s="13">
        <f t="shared" si="1008"/>
        <v>2.3855693977483576</v>
      </c>
      <c r="AZ1280" s="13">
        <f t="shared" si="1009"/>
        <v>1.2974149356175277</v>
      </c>
      <c r="BA1280" s="13">
        <f t="shared" si="1010"/>
        <v>2.0507526401696405</v>
      </c>
      <c r="BB1280" s="13">
        <f t="shared" si="1011"/>
        <v>0.92074608334147134</v>
      </c>
      <c r="BC1280" s="13">
        <f t="shared" si="1012"/>
        <v>14.825921052631578</v>
      </c>
      <c r="BD1280" s="13">
        <f t="shared" si="1013"/>
        <v>2.0059210526315789</v>
      </c>
      <c r="BE1280" s="13">
        <f t="shared" si="1014"/>
        <v>2.0315789473684212</v>
      </c>
      <c r="BF1280" s="10">
        <v>42</v>
      </c>
      <c r="BG1280" s="10">
        <v>20</v>
      </c>
      <c r="BH1280" s="10">
        <v>1</v>
      </c>
      <c r="BI1280" s="10">
        <v>63</v>
      </c>
      <c r="BJ1280" s="10">
        <v>30</v>
      </c>
      <c r="BK1280" s="10">
        <v>1</v>
      </c>
      <c r="BL1280" s="10">
        <v>19</v>
      </c>
      <c r="BM1280" s="10">
        <v>50</v>
      </c>
      <c r="BN1280" s="39">
        <v>49.347999999999999</v>
      </c>
      <c r="BO1280" s="39">
        <v>68.843999999999994</v>
      </c>
      <c r="BP1280" s="13">
        <v>0.79200000000000004</v>
      </c>
      <c r="BQ1280" s="13">
        <v>0.502</v>
      </c>
      <c r="BR1280" s="13">
        <v>0.753</v>
      </c>
      <c r="BS1280" s="13">
        <v>0.67500000000000004</v>
      </c>
      <c r="BT1280" s="13">
        <v>0</v>
      </c>
      <c r="BU1280" s="39">
        <v>2.7210000000000001</v>
      </c>
      <c r="BV1280" s="39">
        <v>3.7959999999999998</v>
      </c>
      <c r="BW1280" s="13">
        <v>39.314</v>
      </c>
      <c r="BX1280" s="13">
        <v>2.7080000000000002</v>
      </c>
      <c r="BY1280" s="13">
        <v>5.69</v>
      </c>
      <c r="BZ1280" s="13">
        <v>-1.085</v>
      </c>
      <c r="CA1280" s="39">
        <v>46.627000000000002</v>
      </c>
      <c r="CB1280" s="39">
        <v>65.046999999999997</v>
      </c>
      <c r="CC1280" s="16">
        <v>47</v>
      </c>
      <c r="CD1280" s="12">
        <v>1564956</v>
      </c>
      <c r="CE1280" s="73">
        <f t="shared" si="1015"/>
        <v>1688505.1578947369</v>
      </c>
      <c r="CF1280" s="13">
        <v>27.1</v>
      </c>
      <c r="CG1280" s="13">
        <v>28.8</v>
      </c>
      <c r="CH1280" s="13">
        <v>13.1</v>
      </c>
      <c r="CI1280" s="17">
        <v>-0.4</v>
      </c>
      <c r="CJ1280" s="13">
        <f t="shared" si="1027"/>
        <v>-0.4596459577010808</v>
      </c>
      <c r="CK1280" s="17">
        <v>4.5999999999999996</v>
      </c>
      <c r="CL1280" s="13">
        <f t="shared" si="1028"/>
        <v>5.2859285135624283</v>
      </c>
      <c r="CM1280" s="13">
        <v>4.2</v>
      </c>
      <c r="CN1280" s="10" t="s">
        <v>1304</v>
      </c>
      <c r="CO1280" s="10" t="s">
        <v>1305</v>
      </c>
      <c r="CP1280" s="10">
        <v>0</v>
      </c>
      <c r="CQ1280" s="10" t="s">
        <v>3079</v>
      </c>
      <c r="CR1280" s="10">
        <v>74</v>
      </c>
      <c r="CS1280" s="10">
        <v>220</v>
      </c>
      <c r="CT1280" s="10">
        <v>44</v>
      </c>
      <c r="CU1280" s="10" t="s">
        <v>3402</v>
      </c>
      <c r="CV1280" s="10" t="s">
        <v>2382</v>
      </c>
      <c r="CW1280" s="10">
        <v>0</v>
      </c>
      <c r="CX1280" s="10">
        <v>0</v>
      </c>
      <c r="CY1280" s="10">
        <v>0</v>
      </c>
      <c r="CZ1280" s="79"/>
      <c r="DA1280" s="10">
        <v>2</v>
      </c>
    </row>
    <row r="1281" spans="1:105" ht="12.75" customHeight="1" x14ac:dyDescent="0.2">
      <c r="A1281" s="78" t="s">
        <v>2372</v>
      </c>
      <c r="B1281" s="52" t="s">
        <v>962</v>
      </c>
      <c r="C1281" s="52" t="s">
        <v>962</v>
      </c>
      <c r="D1281" s="53" t="s">
        <v>970</v>
      </c>
      <c r="E1281" s="53" t="str">
        <f t="shared" ref="E1281:E1294" si="1047">CONCATENATE(RIGHT(F1281,LEN(F1281)-SEARCH(" ",F1281)), ", ", LEFT(F1281, SEARCH(" ", F1281)))</f>
        <v xml:space="preserve">Modry, Jaroslav </v>
      </c>
      <c r="F1281" s="53" t="s">
        <v>2837</v>
      </c>
      <c r="G1281" s="54" t="s">
        <v>2374</v>
      </c>
      <c r="H1281" s="52">
        <v>61</v>
      </c>
      <c r="I1281" s="19">
        <v>1</v>
      </c>
      <c r="J1281" s="19">
        <v>5</v>
      </c>
      <c r="K1281" s="19">
        <v>6</v>
      </c>
      <c r="L1281" s="52">
        <v>2</v>
      </c>
      <c r="M1281" s="19">
        <v>42</v>
      </c>
      <c r="N1281" s="19">
        <v>39</v>
      </c>
      <c r="O1281" s="20">
        <f>IF(N1281=0,0,I1281/N1281)</f>
        <v>2.564102564102564E-2</v>
      </c>
      <c r="P1281" s="19"/>
      <c r="Q1281" s="19"/>
      <c r="R1281" s="19"/>
      <c r="S1281" s="19">
        <v>0</v>
      </c>
      <c r="T1281" s="19">
        <v>1</v>
      </c>
      <c r="U1281" s="20">
        <f>IF(S1281+T1281=0,0,S1281/(S1281+T1281))</f>
        <v>0</v>
      </c>
      <c r="V1281" s="19"/>
      <c r="W1281" s="19"/>
      <c r="X1281" s="19"/>
      <c r="Y1281" s="19"/>
      <c r="Z1281" s="19"/>
      <c r="AA1281" s="19"/>
      <c r="AB1281" s="19"/>
      <c r="AC1281" s="24">
        <f t="shared" si="995"/>
        <v>0</v>
      </c>
      <c r="AD1281" s="24">
        <f t="shared" si="996"/>
        <v>0</v>
      </c>
      <c r="AE1281" s="24">
        <f t="shared" si="997"/>
        <v>0</v>
      </c>
      <c r="AF1281" s="24">
        <f t="shared" si="998"/>
        <v>0</v>
      </c>
      <c r="AG1281" s="24">
        <f t="shared" si="999"/>
        <v>0</v>
      </c>
      <c r="AH1281" s="24">
        <f t="shared" si="1000"/>
        <v>0</v>
      </c>
      <c r="AI1281" s="21">
        <f t="shared" si="1001"/>
        <v>2.2594142259414225</v>
      </c>
      <c r="AJ1281" s="21">
        <f t="shared" si="1002"/>
        <v>4.5801526717557257</v>
      </c>
      <c r="AK1281" s="21">
        <f t="shared" si="1003"/>
        <v>1.0963353974215815</v>
      </c>
      <c r="AL1281" s="21">
        <f t="shared" si="1004"/>
        <v>2.3221757322175729</v>
      </c>
      <c r="AM1281" s="21">
        <f t="shared" si="1005"/>
        <v>0</v>
      </c>
      <c r="AN1281" s="21">
        <f t="shared" si="1006"/>
        <v>8.7706831793726518</v>
      </c>
      <c r="AO1281" s="60">
        <v>956</v>
      </c>
      <c r="AP1281" s="60">
        <v>13.1</v>
      </c>
      <c r="AQ1281" s="60">
        <v>164.18333333333334</v>
      </c>
      <c r="AR1281" s="61">
        <f>SUM(AO1281:AQ1281)</f>
        <v>1133.2833333333333</v>
      </c>
      <c r="AS1281" s="19"/>
      <c r="AT1281" s="19"/>
      <c r="AU1281" s="19"/>
      <c r="AV1281" s="19"/>
      <c r="AW1281" s="19"/>
      <c r="AX1281" s="24">
        <f t="shared" si="1007"/>
        <v>0</v>
      </c>
      <c r="AY1281" s="24">
        <f t="shared" si="1008"/>
        <v>0</v>
      </c>
      <c r="AZ1281" s="24">
        <f t="shared" si="1009"/>
        <v>0</v>
      </c>
      <c r="BA1281" s="24">
        <f t="shared" si="1010"/>
        <v>0</v>
      </c>
      <c r="BB1281" s="24">
        <f t="shared" si="1011"/>
        <v>0</v>
      </c>
      <c r="BC1281" s="24">
        <f t="shared" si="1012"/>
        <v>15.672131147540984</v>
      </c>
      <c r="BD1281" s="24">
        <f t="shared" si="1013"/>
        <v>2.6915300546448089</v>
      </c>
      <c r="BE1281" s="24">
        <f t="shared" si="1014"/>
        <v>0.21475409836065573</v>
      </c>
      <c r="BF1281" s="53">
        <f>BI1281-BG1281-BH1281</f>
        <v>36</v>
      </c>
      <c r="BG1281" s="52">
        <v>1</v>
      </c>
      <c r="BH1281" s="52">
        <v>3</v>
      </c>
      <c r="BI1281" s="52">
        <v>40</v>
      </c>
      <c r="BJ1281" s="53">
        <f>BM1281-BK1281-BL1281</f>
        <v>37</v>
      </c>
      <c r="BK1281" s="52">
        <v>0</v>
      </c>
      <c r="BL1281" s="52">
        <v>24</v>
      </c>
      <c r="BM1281" s="52">
        <v>61</v>
      </c>
      <c r="BN1281" s="35">
        <f>BU1281+CA1281</f>
        <v>13.982372601310985</v>
      </c>
      <c r="BO1281" s="35">
        <f>BN1281/AR1281*2000</f>
        <v>24.675863819834966</v>
      </c>
      <c r="BP1281" s="24">
        <v>-2.0969149841707204</v>
      </c>
      <c r="BQ1281" s="24">
        <v>0.59746754867968699</v>
      </c>
      <c r="BR1281" s="24">
        <v>-2.6909694352695688</v>
      </c>
      <c r="BS1281" s="24">
        <v>-0.45252057013108621</v>
      </c>
      <c r="BT1281" s="24">
        <v>0</v>
      </c>
      <c r="BU1281" s="24">
        <f>SUM(BP1281:BT1281)</f>
        <v>-4.6429374408916884</v>
      </c>
      <c r="BV1281" s="35">
        <f>BU1281/AR1281*2000</f>
        <v>-8.1937805036546116</v>
      </c>
      <c r="BW1281" s="24">
        <v>17.497696468634789</v>
      </c>
      <c r="BX1281" s="24">
        <v>0.27165182304335728</v>
      </c>
      <c r="BY1281" s="24">
        <v>2.6726655170931082</v>
      </c>
      <c r="BZ1281" s="24">
        <v>-1.8167037665685792</v>
      </c>
      <c r="CA1281" s="24">
        <f>SUM(BW1281:BZ1281)</f>
        <v>18.625310042202674</v>
      </c>
      <c r="CB1281" s="35">
        <f>CA1281/AR1281*2000</f>
        <v>32.869644323489581</v>
      </c>
      <c r="CC1281" s="55">
        <v>46.410190999999998</v>
      </c>
      <c r="CD1281" s="19">
        <v>708205</v>
      </c>
      <c r="CE1281" s="76">
        <f t="shared" si="1015"/>
        <v>952013.27868852462</v>
      </c>
      <c r="CF1281" s="24"/>
      <c r="CG1281" s="24"/>
      <c r="CH1281" s="24"/>
      <c r="CI1281" s="24"/>
      <c r="CJ1281" s="24"/>
      <c r="CK1281" s="24"/>
      <c r="CL1281" s="24"/>
      <c r="CM1281" s="24"/>
      <c r="CN1281" s="19"/>
      <c r="CO1281" s="19"/>
      <c r="CP1281" s="19"/>
      <c r="CQ1281" s="19"/>
      <c r="CR1281" s="19"/>
      <c r="CS1281" s="19"/>
      <c r="CT1281" s="19"/>
      <c r="CU1281" s="19"/>
      <c r="CV1281" s="19"/>
      <c r="CW1281" s="19"/>
      <c r="CX1281" s="19"/>
      <c r="CY1281" s="19"/>
      <c r="CZ1281" s="74">
        <v>1200000</v>
      </c>
      <c r="DA1281" s="19">
        <v>1</v>
      </c>
    </row>
    <row r="1282" spans="1:105" ht="12.75" customHeight="1" x14ac:dyDescent="0.2">
      <c r="A1282" s="78" t="s">
        <v>2372</v>
      </c>
      <c r="B1282" s="52" t="s">
        <v>962</v>
      </c>
      <c r="C1282" s="52" t="s">
        <v>970</v>
      </c>
      <c r="D1282" s="53" t="s">
        <v>970</v>
      </c>
      <c r="E1282" s="53" t="str">
        <f t="shared" si="1047"/>
        <v xml:space="preserve">Modry, Jaroslav </v>
      </c>
      <c r="F1282" s="53" t="s">
        <v>2837</v>
      </c>
      <c r="G1282" s="54" t="s">
        <v>2374</v>
      </c>
      <c r="H1282" s="52">
        <v>19</v>
      </c>
      <c r="I1282" s="53"/>
      <c r="J1282" s="53"/>
      <c r="K1282" s="53"/>
      <c r="L1282" s="52">
        <v>-11</v>
      </c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24">
        <f t="shared" ref="AC1282:AC1345" si="1048">IF(AP1282=0,0,W1282/AP1282*300)</f>
        <v>0</v>
      </c>
      <c r="AD1282" s="24">
        <f t="shared" ref="AD1282:AD1345" si="1049">IF(AP1282=0,0,X1282/AP1282*300)</f>
        <v>0</v>
      </c>
      <c r="AE1282" s="24">
        <f t="shared" ref="AE1282:AE1345" si="1050">IF(AQ1282=0,0,Y1282/AQ1282*300)</f>
        <v>0</v>
      </c>
      <c r="AF1282" s="24">
        <f t="shared" ref="AF1282:AF1345" si="1051">IF(AQ1282=0,0,Z1282/AQ1282*300)</f>
        <v>0</v>
      </c>
      <c r="AG1282" s="24">
        <f t="shared" ref="AG1282:AG1345" si="1052">AA1282/AO1282*1200</f>
        <v>0</v>
      </c>
      <c r="AH1282" s="24">
        <f t="shared" ref="AH1282:AH1345" si="1053">AB1282/AO1282*1200</f>
        <v>0</v>
      </c>
      <c r="AI1282" s="21">
        <f t="shared" ref="AI1282:AI1345" si="1054">IF(AO1282=0,0,BF1282/AO1282*60)</f>
        <v>1.7473843166864413</v>
      </c>
      <c r="AJ1282" s="21">
        <f t="shared" ref="AJ1282:AJ1345" si="1055">IF(AP1282=0,0,BG1282/AP1282*60)</f>
        <v>4.0609137055837561</v>
      </c>
      <c r="AK1282" s="21">
        <f t="shared" ref="AK1282:AK1345" si="1056">IF(AQ1282=0,0,BH1282/AQ1282*60)</f>
        <v>0</v>
      </c>
      <c r="AL1282" s="21">
        <f t="shared" ref="AL1282:AL1345" si="1057">IF(AO1282=0,0,BJ1282/AO1282*60)</f>
        <v>3.8830762593032033</v>
      </c>
      <c r="AM1282" s="21">
        <f t="shared" ref="AM1282:AM1345" si="1058">IF(AP1282=0,0,BK1282/AP1282*60)</f>
        <v>0</v>
      </c>
      <c r="AN1282" s="21">
        <f t="shared" ref="AN1282:AN1345" si="1059">IF(AQ1282=0,0,BL1282/AQ1282*60)</f>
        <v>1.1253516723976242</v>
      </c>
      <c r="AO1282" s="60">
        <v>309.03333333333336</v>
      </c>
      <c r="AP1282" s="60">
        <v>29.55</v>
      </c>
      <c r="AQ1282" s="60">
        <v>53.316666666666663</v>
      </c>
      <c r="AR1282" s="61">
        <f>SUM(AO1282:AQ1282)</f>
        <v>391.90000000000003</v>
      </c>
      <c r="AS1282" s="19"/>
      <c r="AT1282" s="19"/>
      <c r="AU1282" s="19"/>
      <c r="AV1282" s="19"/>
      <c r="AW1282" s="19"/>
      <c r="AX1282" s="24">
        <f t="shared" ref="AX1282:AX1345" si="1060">AS1282/AR1282*60</f>
        <v>0</v>
      </c>
      <c r="AY1282" s="24">
        <f t="shared" ref="AY1282:AY1345" si="1061">AT1282/AR1282*60</f>
        <v>0</v>
      </c>
      <c r="AZ1282" s="24">
        <f t="shared" ref="AZ1282:AZ1345" si="1062">AU1282/AR1282*60</f>
        <v>0</v>
      </c>
      <c r="BA1282" s="24">
        <f t="shared" ref="BA1282:BA1345" si="1063">AV1282/AR1282*60</f>
        <v>0</v>
      </c>
      <c r="BB1282" s="24">
        <f t="shared" ref="BB1282:BB1345" si="1064">AW1282/AR1282*60</f>
        <v>0</v>
      </c>
      <c r="BC1282" s="24">
        <f t="shared" ref="BC1282:BC1345" si="1065">AO1282/H1282</f>
        <v>16.264912280701754</v>
      </c>
      <c r="BD1282" s="24">
        <f t="shared" ref="BD1282:BD1345" si="1066">AQ1282/H1282</f>
        <v>2.8061403508771927</v>
      </c>
      <c r="BE1282" s="24">
        <f t="shared" ref="BE1282:BE1345" si="1067">AP1282/H1282</f>
        <v>1.5552631578947369</v>
      </c>
      <c r="BF1282" s="53">
        <f>BI1282-BG1282-BH1282</f>
        <v>9</v>
      </c>
      <c r="BG1282" s="52">
        <v>2</v>
      </c>
      <c r="BH1282" s="52">
        <v>0</v>
      </c>
      <c r="BI1282" s="52">
        <v>11</v>
      </c>
      <c r="BJ1282" s="53">
        <f>BM1282-BK1282-BL1282</f>
        <v>20</v>
      </c>
      <c r="BK1282" s="52">
        <v>0</v>
      </c>
      <c r="BL1282" s="52">
        <v>1</v>
      </c>
      <c r="BM1282" s="52">
        <v>21</v>
      </c>
      <c r="BN1282" s="35">
        <f>BU1282+CA1282</f>
        <v>5.0728441740868746</v>
      </c>
      <c r="BO1282" s="35">
        <f>BN1282/AR1282*2000</f>
        <v>25.888462230604102</v>
      </c>
      <c r="BP1282" s="24">
        <v>-0.98007263952765233</v>
      </c>
      <c r="BQ1282" s="24">
        <v>-5.0583066867713654E-2</v>
      </c>
      <c r="BR1282" s="24">
        <v>-0.92151209874048856</v>
      </c>
      <c r="BS1282" s="24">
        <v>-0.12496963175180496</v>
      </c>
      <c r="BT1282" s="24">
        <v>0</v>
      </c>
      <c r="BU1282" s="24">
        <f>SUM(BP1282:BT1282)</f>
        <v>-2.0771374368876594</v>
      </c>
      <c r="BV1282" s="35">
        <f>BU1282/AR1282*2000</f>
        <v>-10.600344153547637</v>
      </c>
      <c r="BW1282" s="24">
        <v>-4.527188063375457E-2</v>
      </c>
      <c r="BX1282" s="24">
        <v>0.70180730319250439</v>
      </c>
      <c r="BY1282" s="24">
        <v>5.026463517548267</v>
      </c>
      <c r="BZ1282" s="24">
        <v>1.4669826708675164</v>
      </c>
      <c r="CA1282" s="24">
        <f>SUM(BW1282:BZ1282)</f>
        <v>7.1499816109745336</v>
      </c>
      <c r="CB1282" s="35">
        <f>CA1282/AR1282*2000</f>
        <v>36.488806384151736</v>
      </c>
      <c r="CC1282" s="22"/>
      <c r="CD1282" s="19"/>
      <c r="CE1282" s="76">
        <f t="shared" ref="CE1282:CE1345" si="1068">IF(CD1282&gt;165000, CD1282/H1282*82, 165000)</f>
        <v>165000</v>
      </c>
      <c r="CF1282" s="24"/>
      <c r="CG1282" s="24"/>
      <c r="CH1282" s="24"/>
      <c r="CI1282" s="24"/>
      <c r="CJ1282" s="24"/>
      <c r="CK1282" s="24"/>
      <c r="CL1282" s="24"/>
      <c r="CM1282" s="24"/>
      <c r="CN1282" s="19"/>
      <c r="CO1282" s="19"/>
      <c r="CP1282" s="19"/>
      <c r="CQ1282" s="19"/>
      <c r="CR1282" s="19"/>
      <c r="CS1282" s="19"/>
      <c r="CT1282" s="19"/>
      <c r="CU1282" s="19"/>
      <c r="CV1282" s="19"/>
      <c r="CW1282" s="19"/>
      <c r="CX1282" s="19"/>
      <c r="CY1282" s="19"/>
      <c r="CZ1282" s="74">
        <v>1200000</v>
      </c>
      <c r="DA1282" s="19">
        <v>1</v>
      </c>
    </row>
    <row r="1283" spans="1:105" ht="12.75" customHeight="1" x14ac:dyDescent="0.2">
      <c r="A1283" s="80" t="s">
        <v>2372</v>
      </c>
      <c r="B1283" s="48" t="s">
        <v>962</v>
      </c>
      <c r="C1283" s="48" t="s">
        <v>970</v>
      </c>
      <c r="D1283" s="49" t="s">
        <v>970</v>
      </c>
      <c r="E1283" s="49" t="str">
        <f t="shared" si="1047"/>
        <v xml:space="preserve">Modry, Jaroslav </v>
      </c>
      <c r="F1283" s="49" t="s">
        <v>2837</v>
      </c>
      <c r="G1283" s="50" t="s">
        <v>2374</v>
      </c>
      <c r="H1283" s="48">
        <v>80</v>
      </c>
      <c r="I1283" s="65">
        <v>1</v>
      </c>
      <c r="J1283" s="65">
        <v>8</v>
      </c>
      <c r="K1283" s="65">
        <v>9</v>
      </c>
      <c r="L1283" s="48">
        <v>-9</v>
      </c>
      <c r="M1283" s="10">
        <v>50</v>
      </c>
      <c r="N1283" s="10">
        <v>56</v>
      </c>
      <c r="O1283" s="11">
        <f t="shared" ref="O1283:O1294" si="1069">IF(N1283=0,0,I1283/N1283)</f>
        <v>1.7857142857142856E-2</v>
      </c>
      <c r="P1283" s="10"/>
      <c r="Q1283" s="10">
        <v>0</v>
      </c>
      <c r="R1283" s="10">
        <v>0</v>
      </c>
      <c r="S1283" s="10">
        <v>0</v>
      </c>
      <c r="T1283" s="10">
        <v>1</v>
      </c>
      <c r="U1283" s="11">
        <f t="shared" ref="U1283:U1294" si="1070">IF(S1283+T1283=0,0,S1283/(S1283+T1283))</f>
        <v>0</v>
      </c>
      <c r="V1283" s="10">
        <v>0</v>
      </c>
      <c r="W1283" s="10">
        <v>0</v>
      </c>
      <c r="X1283" s="10">
        <v>2</v>
      </c>
      <c r="Y1283" s="10">
        <v>0</v>
      </c>
      <c r="Z1283" s="10">
        <v>0</v>
      </c>
      <c r="AA1283" s="10">
        <v>1</v>
      </c>
      <c r="AB1283" s="10">
        <v>6</v>
      </c>
      <c r="AC1283" s="13">
        <f t="shared" si="1048"/>
        <v>0</v>
      </c>
      <c r="AD1283" s="13">
        <f t="shared" si="1049"/>
        <v>14.051522248243559</v>
      </c>
      <c r="AE1283" s="13">
        <f t="shared" si="1050"/>
        <v>0</v>
      </c>
      <c r="AF1283" s="13">
        <f t="shared" si="1051"/>
        <v>0</v>
      </c>
      <c r="AG1283" s="13">
        <f t="shared" si="1052"/>
        <v>0.9486166007905138</v>
      </c>
      <c r="AH1283" s="13">
        <f t="shared" si="1053"/>
        <v>5.6916996047430839</v>
      </c>
      <c r="AI1283" s="29">
        <f t="shared" si="1054"/>
        <v>2.1343873517786562</v>
      </c>
      <c r="AJ1283" s="29">
        <f t="shared" si="1055"/>
        <v>4.2154566744730673</v>
      </c>
      <c r="AK1283" s="29">
        <f t="shared" si="1056"/>
        <v>0.82758620689655171</v>
      </c>
      <c r="AL1283" s="29">
        <f t="shared" si="1057"/>
        <v>2.7035573122529644</v>
      </c>
      <c r="AM1283" s="29">
        <f t="shared" si="1058"/>
        <v>0</v>
      </c>
      <c r="AN1283" s="29">
        <f t="shared" si="1059"/>
        <v>6.8965517241379306</v>
      </c>
      <c r="AO1283" s="13">
        <v>1265</v>
      </c>
      <c r="AP1283" s="13">
        <v>42.7</v>
      </c>
      <c r="AQ1283" s="13">
        <v>217.5</v>
      </c>
      <c r="AR1283" s="59">
        <v>1525.2</v>
      </c>
      <c r="AS1283" s="10">
        <v>134</v>
      </c>
      <c r="AT1283" s="10">
        <v>45</v>
      </c>
      <c r="AU1283" s="10">
        <v>21</v>
      </c>
      <c r="AV1283" s="10">
        <v>56</v>
      </c>
      <c r="AW1283" s="10">
        <v>12</v>
      </c>
      <c r="AX1283" s="13">
        <f t="shared" si="1060"/>
        <v>5.2714398111723053</v>
      </c>
      <c r="AY1283" s="13">
        <f t="shared" si="1061"/>
        <v>1.7702596380802518</v>
      </c>
      <c r="AZ1283" s="13">
        <f t="shared" si="1062"/>
        <v>0.82612116443745087</v>
      </c>
      <c r="BA1283" s="13">
        <f t="shared" si="1063"/>
        <v>2.2029897718332019</v>
      </c>
      <c r="BB1283" s="13">
        <f t="shared" si="1064"/>
        <v>0.47206923682140045</v>
      </c>
      <c r="BC1283" s="13">
        <f t="shared" si="1065"/>
        <v>15.8125</v>
      </c>
      <c r="BD1283" s="13">
        <f t="shared" si="1066"/>
        <v>2.71875</v>
      </c>
      <c r="BE1283" s="13">
        <f t="shared" si="1067"/>
        <v>0.53375000000000006</v>
      </c>
      <c r="BF1283" s="49">
        <v>45</v>
      </c>
      <c r="BG1283" s="49">
        <v>3</v>
      </c>
      <c r="BH1283" s="49">
        <v>3</v>
      </c>
      <c r="BI1283" s="49">
        <v>51</v>
      </c>
      <c r="BJ1283" s="49">
        <v>57</v>
      </c>
      <c r="BK1283" s="49">
        <v>0</v>
      </c>
      <c r="BL1283" s="49">
        <v>25</v>
      </c>
      <c r="BM1283" s="49">
        <v>82</v>
      </c>
      <c r="BN1283" s="39">
        <v>19.100000000000001</v>
      </c>
      <c r="BO1283" s="39">
        <v>25</v>
      </c>
      <c r="BP1283" s="13">
        <v>-3.1</v>
      </c>
      <c r="BQ1283" s="13">
        <v>0.5</v>
      </c>
      <c r="BR1283" s="13">
        <v>-3.6</v>
      </c>
      <c r="BS1283" s="13">
        <v>-0.6</v>
      </c>
      <c r="BT1283" s="13">
        <v>0</v>
      </c>
      <c r="BU1283" s="13">
        <v>-6.7</v>
      </c>
      <c r="BV1283" s="39">
        <v>-8.8000000000000007</v>
      </c>
      <c r="BW1283" s="13">
        <v>17.5</v>
      </c>
      <c r="BX1283" s="13">
        <v>1</v>
      </c>
      <c r="BY1283" s="13">
        <v>7.7</v>
      </c>
      <c r="BZ1283" s="13">
        <v>-0.3</v>
      </c>
      <c r="CA1283" s="13">
        <v>25.8</v>
      </c>
      <c r="CB1283" s="39">
        <v>33.799999999999997</v>
      </c>
      <c r="CC1283" s="51">
        <v>45.554771000000002</v>
      </c>
      <c r="CD1283" s="10">
        <v>917050</v>
      </c>
      <c r="CE1283" s="73">
        <f t="shared" si="1068"/>
        <v>939976.25</v>
      </c>
      <c r="CF1283" s="66">
        <v>23.9</v>
      </c>
      <c r="CG1283" s="66">
        <v>32.799999999999997</v>
      </c>
      <c r="CH1283" s="66">
        <v>-5.0999999999999996</v>
      </c>
      <c r="CI1283" s="66">
        <v>-2</v>
      </c>
      <c r="CJ1283" s="67">
        <f t="shared" ref="CJ1283:CJ1314" si="1071">CI1283/(AO1283+2*(AP1283+AQ1283))*2000</f>
        <v>-2.2403943093984542</v>
      </c>
      <c r="CK1283" s="66">
        <v>-0.1</v>
      </c>
      <c r="CL1283" s="67">
        <f t="shared" ref="CL1283:CL1314" si="1072">CK1283/(AO1283+2*(AP1283+AQ1283))*2000</f>
        <v>-0.1120197154699227</v>
      </c>
      <c r="CM1283" s="66">
        <v>-2.1</v>
      </c>
      <c r="CN1283" s="10" t="s">
        <v>1992</v>
      </c>
      <c r="CO1283" s="10" t="s">
        <v>1305</v>
      </c>
      <c r="CP1283" s="10"/>
      <c r="CQ1283" s="10" t="s">
        <v>3079</v>
      </c>
      <c r="CR1283" s="10">
        <v>74</v>
      </c>
      <c r="CS1283" s="10">
        <v>220</v>
      </c>
      <c r="CT1283" s="10">
        <v>26</v>
      </c>
      <c r="CU1283" s="10" t="s">
        <v>3402</v>
      </c>
      <c r="CV1283" s="10"/>
      <c r="CW1283" s="10"/>
      <c r="CX1283" s="10"/>
      <c r="CY1283" s="10"/>
      <c r="CZ1283" s="73">
        <v>1200000</v>
      </c>
      <c r="DA1283" s="10">
        <v>2</v>
      </c>
    </row>
    <row r="1284" spans="1:105" ht="12.75" customHeight="1" x14ac:dyDescent="0.2">
      <c r="A1284" s="38" t="s">
        <v>2452</v>
      </c>
      <c r="B1284" t="s">
        <v>970</v>
      </c>
      <c r="C1284" t="s">
        <v>970</v>
      </c>
      <c r="D1284" s="82" t="s">
        <v>970</v>
      </c>
      <c r="E1284" t="str">
        <f t="shared" si="1047"/>
        <v xml:space="preserve">Carter, Jeff </v>
      </c>
      <c r="F1284" t="s">
        <v>2551</v>
      </c>
      <c r="G1284" t="s">
        <v>1537</v>
      </c>
      <c r="H1284">
        <v>62</v>
      </c>
      <c r="I1284">
        <v>14</v>
      </c>
      <c r="J1284">
        <v>23</v>
      </c>
      <c r="K1284">
        <f>I1284+J1284</f>
        <v>37</v>
      </c>
      <c r="L1284">
        <v>-17</v>
      </c>
      <c r="M1284">
        <v>48</v>
      </c>
      <c r="N1284">
        <v>215</v>
      </c>
      <c r="O1284" s="4">
        <f t="shared" si="1069"/>
        <v>6.5116279069767441E-2</v>
      </c>
      <c r="P1284">
        <v>1523</v>
      </c>
      <c r="Q1284">
        <v>1</v>
      </c>
      <c r="R1284">
        <v>0</v>
      </c>
      <c r="S1284">
        <v>482</v>
      </c>
      <c r="T1284">
        <v>580</v>
      </c>
      <c r="U1284" s="4">
        <f t="shared" si="1070"/>
        <v>0.45386064030131829</v>
      </c>
      <c r="V1284" s="40">
        <v>28.9</v>
      </c>
      <c r="W1284">
        <v>3</v>
      </c>
      <c r="X1284">
        <v>4</v>
      </c>
      <c r="Y1284">
        <v>2</v>
      </c>
      <c r="Z1284">
        <v>1</v>
      </c>
      <c r="AA1284">
        <f>I1284-W1284-Y1284</f>
        <v>9</v>
      </c>
      <c r="AB1284">
        <f>J1284-X1284-Z1284</f>
        <v>18</v>
      </c>
      <c r="AC1284" s="9">
        <f t="shared" si="1048"/>
        <v>4.7863853926608764</v>
      </c>
      <c r="AD1284" s="9">
        <f t="shared" si="1049"/>
        <v>6.3818471902145015</v>
      </c>
      <c r="AE1284" s="9">
        <f t="shared" si="1050"/>
        <v>4.1753653444676413</v>
      </c>
      <c r="AF1284" s="9">
        <f t="shared" si="1051"/>
        <v>2.0876826722338206</v>
      </c>
      <c r="AG1284" s="9">
        <f t="shared" si="1052"/>
        <v>12.768724506886832</v>
      </c>
      <c r="AH1284" s="9">
        <f t="shared" si="1053"/>
        <v>25.537449013773664</v>
      </c>
      <c r="AI1284" s="6">
        <f t="shared" si="1054"/>
        <v>2.482807543005773</v>
      </c>
      <c r="AJ1284" s="6">
        <f t="shared" si="1055"/>
        <v>3.5100159546179759</v>
      </c>
      <c r="AK1284" s="6">
        <f t="shared" si="1056"/>
        <v>2.0876826722338206</v>
      </c>
      <c r="AL1284" s="6">
        <f t="shared" si="1057"/>
        <v>3.4759305602080826</v>
      </c>
      <c r="AM1284" s="6">
        <f t="shared" si="1058"/>
        <v>0.95727707853217514</v>
      </c>
      <c r="AN1284" s="6">
        <f t="shared" si="1059"/>
        <v>5.0104384133611699</v>
      </c>
      <c r="AO1284" s="32">
        <v>845.81666666666683</v>
      </c>
      <c r="AP1284" s="32">
        <v>188.03333333333333</v>
      </c>
      <c r="AQ1284" s="32">
        <v>143.69999999999999</v>
      </c>
      <c r="AR1284" s="32">
        <v>1177.55</v>
      </c>
      <c r="AS1284" s="40">
        <v>54</v>
      </c>
      <c r="AT1284" s="40">
        <v>44</v>
      </c>
      <c r="AU1284" s="40">
        <v>96</v>
      </c>
      <c r="AV1284" s="40">
        <v>50</v>
      </c>
      <c r="AW1284" s="40">
        <v>39</v>
      </c>
      <c r="AX1284" s="9">
        <f t="shared" si="1060"/>
        <v>2.7514755212092905</v>
      </c>
      <c r="AY1284" s="9">
        <f t="shared" si="1061"/>
        <v>2.2419430172816441</v>
      </c>
      <c r="AZ1284" s="9">
        <f t="shared" si="1062"/>
        <v>4.8915120377054055</v>
      </c>
      <c r="BA1284" s="9">
        <f t="shared" si="1063"/>
        <v>2.5476625196382323</v>
      </c>
      <c r="BB1284" s="9">
        <f t="shared" si="1064"/>
        <v>1.9871767653178212</v>
      </c>
      <c r="BC1284" s="9">
        <f t="shared" si="1065"/>
        <v>13.642204301075271</v>
      </c>
      <c r="BD1284" s="9">
        <f t="shared" si="1066"/>
        <v>2.3177419354838706</v>
      </c>
      <c r="BE1284" s="9">
        <f t="shared" si="1067"/>
        <v>3.0327956989247311</v>
      </c>
      <c r="BF1284" s="3">
        <v>35</v>
      </c>
      <c r="BG1284" s="3">
        <v>11</v>
      </c>
      <c r="BH1284" s="3">
        <v>5</v>
      </c>
      <c r="BI1284" s="3">
        <v>51</v>
      </c>
      <c r="BJ1284" s="3">
        <v>49</v>
      </c>
      <c r="BK1284" s="3">
        <v>3</v>
      </c>
      <c r="BL1284" s="3">
        <v>12</v>
      </c>
      <c r="BM1284" s="3">
        <v>64</v>
      </c>
      <c r="BN1284" s="34">
        <f t="shared" ref="BN1284:BN1294" si="1073">BU1284+CA1284</f>
        <v>22.297812984533365</v>
      </c>
      <c r="BO1284" s="34">
        <f t="shared" ref="BO1284:BO1294" si="1074">BN1284/AR1284*2000</f>
        <v>37.871534940398909</v>
      </c>
      <c r="BP1284" s="34">
        <v>13.775692879801225</v>
      </c>
      <c r="BQ1284" s="34">
        <v>-0.94528432163251552</v>
      </c>
      <c r="BR1284" s="34">
        <v>-0.39750006567196233</v>
      </c>
      <c r="BS1284" s="34">
        <v>4.7803752559189068</v>
      </c>
      <c r="BT1284" s="34">
        <v>-2.4092475869345997</v>
      </c>
      <c r="BU1284" s="34">
        <f t="shared" ref="BU1284:BU1294" si="1075">SUM(BP1284:BT1284)</f>
        <v>14.804036161481056</v>
      </c>
      <c r="BV1284" s="34">
        <f t="shared" ref="BV1284:BV1294" si="1076">BU1284/AR1284*2000</f>
        <v>25.143792045316218</v>
      </c>
      <c r="BW1284" s="34">
        <v>1.2020366551419917</v>
      </c>
      <c r="BX1284" s="34">
        <v>-0.11074965074353189</v>
      </c>
      <c r="BY1284" s="34">
        <v>8.3759206464597646</v>
      </c>
      <c r="BZ1284" s="34">
        <v>-1.9734308278059145</v>
      </c>
      <c r="CA1284" s="34">
        <f t="shared" ref="CA1284:CA1294" si="1077">SUM(BW1284:BZ1284)</f>
        <v>7.4937768230523094</v>
      </c>
      <c r="CB1284" s="34">
        <f t="shared" ref="CB1284:CB1294" si="1078">CA1284/AR1284*2000</f>
        <v>12.727742895082688</v>
      </c>
      <c r="CC1284" s="15">
        <v>24</v>
      </c>
      <c r="CD1284" s="7">
        <v>494494</v>
      </c>
      <c r="CE1284" s="68">
        <f t="shared" si="1068"/>
        <v>654008.19354838715</v>
      </c>
      <c r="CF1284" s="9">
        <v>23.5</v>
      </c>
      <c r="CG1284" s="9">
        <v>23.6</v>
      </c>
      <c r="CH1284" s="9">
        <v>-0.5</v>
      </c>
      <c r="CI1284" s="9">
        <v>2.2999999999999998</v>
      </c>
      <c r="CJ1284" s="9">
        <f t="shared" si="1071"/>
        <v>3.0478041454553479</v>
      </c>
      <c r="CK1284" s="9">
        <v>1</v>
      </c>
      <c r="CL1284" s="9">
        <f t="shared" si="1072"/>
        <v>1.3251322371544993</v>
      </c>
      <c r="CM1284" s="9">
        <v>3.3</v>
      </c>
      <c r="CN1284" t="s">
        <v>3070</v>
      </c>
      <c r="CO1284" t="s">
        <v>2233</v>
      </c>
      <c r="CP1284" t="s">
        <v>2427</v>
      </c>
      <c r="CQ1284" t="s">
        <v>2400</v>
      </c>
      <c r="CR1284">
        <v>75</v>
      </c>
      <c r="CS1284">
        <v>200</v>
      </c>
      <c r="CU1284" t="s">
        <v>3401</v>
      </c>
      <c r="CV1284" t="s">
        <v>2382</v>
      </c>
      <c r="CW1284">
        <v>2</v>
      </c>
      <c r="CX1284">
        <v>0</v>
      </c>
      <c r="CY1284">
        <v>0</v>
      </c>
      <c r="CZ1284" s="70"/>
      <c r="DA1284">
        <v>0</v>
      </c>
    </row>
    <row r="1285" spans="1:105" ht="12.75" customHeight="1" x14ac:dyDescent="0.2">
      <c r="A1285" s="44" t="s">
        <v>2372</v>
      </c>
      <c r="B1285" s="46" t="s">
        <v>970</v>
      </c>
      <c r="C1285" s="46" t="s">
        <v>970</v>
      </c>
      <c r="D1285" s="82" t="s">
        <v>970</v>
      </c>
      <c r="E1285" s="42" t="str">
        <f t="shared" si="1047"/>
        <v xml:space="preserve">Carter, Jeff </v>
      </c>
      <c r="F1285" s="42" t="s">
        <v>2551</v>
      </c>
      <c r="G1285" s="45" t="s">
        <v>2373</v>
      </c>
      <c r="H1285" s="43">
        <v>82</v>
      </c>
      <c r="I1285" s="64">
        <v>29</v>
      </c>
      <c r="J1285" s="64">
        <v>24</v>
      </c>
      <c r="K1285" s="64">
        <v>53</v>
      </c>
      <c r="L1285" s="43">
        <v>6</v>
      </c>
      <c r="M1285">
        <v>55</v>
      </c>
      <c r="N1285">
        <v>260</v>
      </c>
      <c r="O1285" s="4">
        <f t="shared" si="1069"/>
        <v>0.11153846153846154</v>
      </c>
      <c r="Q1285">
        <v>5</v>
      </c>
      <c r="R1285">
        <v>0</v>
      </c>
      <c r="S1285">
        <v>657</v>
      </c>
      <c r="T1285">
        <v>721</v>
      </c>
      <c r="U1285" s="4">
        <f t="shared" si="1070"/>
        <v>0.47677793904208998</v>
      </c>
      <c r="V1285">
        <v>28.1</v>
      </c>
      <c r="W1285">
        <v>7</v>
      </c>
      <c r="X1285">
        <v>11</v>
      </c>
      <c r="Y1285">
        <v>2</v>
      </c>
      <c r="Z1285">
        <v>1</v>
      </c>
      <c r="AA1285">
        <v>20</v>
      </c>
      <c r="AB1285">
        <v>12</v>
      </c>
      <c r="AC1285" s="9">
        <f t="shared" si="1048"/>
        <v>10.515773660490737</v>
      </c>
      <c r="AD1285" s="9">
        <f t="shared" si="1049"/>
        <v>16.524787180771156</v>
      </c>
      <c r="AE1285" s="9">
        <f t="shared" si="1050"/>
        <v>3.2214765100671139</v>
      </c>
      <c r="AF1285" s="9">
        <f t="shared" si="1051"/>
        <v>1.6107382550335569</v>
      </c>
      <c r="AG1285" s="9">
        <f t="shared" si="1052"/>
        <v>20.706017686390112</v>
      </c>
      <c r="AH1285" s="9">
        <f t="shared" si="1053"/>
        <v>12.423610611834064</v>
      </c>
      <c r="AI1285" s="58">
        <f t="shared" si="1054"/>
        <v>2.7435473434466893</v>
      </c>
      <c r="AJ1285" s="58">
        <f t="shared" si="1055"/>
        <v>8.1121682523785683</v>
      </c>
      <c r="AK1285" s="58">
        <f t="shared" si="1056"/>
        <v>0.96644295302013439</v>
      </c>
      <c r="AL1285" s="58">
        <f t="shared" si="1057"/>
        <v>2.5364871665827882</v>
      </c>
      <c r="AM1285" s="58">
        <f t="shared" si="1058"/>
        <v>0.30045067601402103</v>
      </c>
      <c r="AN1285" s="58">
        <f t="shared" si="1059"/>
        <v>4.5100671140939594</v>
      </c>
      <c r="AO1285" s="56">
        <v>1159.0833333333333</v>
      </c>
      <c r="AP1285" s="56">
        <v>199.7</v>
      </c>
      <c r="AQ1285" s="56">
        <v>186.25</v>
      </c>
      <c r="AR1285" s="57">
        <f>SUM(AO1285:AQ1285)</f>
        <v>1545.0333333333333</v>
      </c>
      <c r="AS1285">
        <v>53</v>
      </c>
      <c r="AT1285">
        <v>52</v>
      </c>
      <c r="AU1285">
        <v>107</v>
      </c>
      <c r="AV1285">
        <v>60</v>
      </c>
      <c r="AW1285">
        <v>56</v>
      </c>
      <c r="AX1285" s="9">
        <f t="shared" si="1060"/>
        <v>2.0582080214019114</v>
      </c>
      <c r="AY1285" s="9">
        <f t="shared" si="1061"/>
        <v>2.0193739077905546</v>
      </c>
      <c r="AZ1285" s="9">
        <f t="shared" si="1062"/>
        <v>4.15525015641518</v>
      </c>
      <c r="BA1285" s="9">
        <f t="shared" si="1063"/>
        <v>2.3300468166814094</v>
      </c>
      <c r="BB1285" s="9">
        <f t="shared" si="1064"/>
        <v>2.1747103622359822</v>
      </c>
      <c r="BC1285" s="33">
        <f t="shared" si="1065"/>
        <v>14.135162601626016</v>
      </c>
      <c r="BD1285" s="33">
        <f t="shared" si="1066"/>
        <v>2.2713414634146343</v>
      </c>
      <c r="BE1285" s="33">
        <f t="shared" si="1067"/>
        <v>2.4353658536585363</v>
      </c>
      <c r="BF1285" s="42">
        <f>BI1285-BG1285-BH1285</f>
        <v>53</v>
      </c>
      <c r="BG1285" s="43">
        <v>27</v>
      </c>
      <c r="BH1285" s="43">
        <v>3</v>
      </c>
      <c r="BI1285" s="43">
        <v>83</v>
      </c>
      <c r="BJ1285" s="42">
        <f>BM1285-BK1285-BL1285</f>
        <v>49</v>
      </c>
      <c r="BK1285" s="43">
        <v>1</v>
      </c>
      <c r="BL1285" s="43">
        <v>14</v>
      </c>
      <c r="BM1285" s="43">
        <v>64</v>
      </c>
      <c r="BN1285" s="34">
        <f t="shared" si="1073"/>
        <v>75.62836300518461</v>
      </c>
      <c r="BO1285" s="34">
        <f t="shared" si="1074"/>
        <v>97.898681372809151</v>
      </c>
      <c r="BP1285" s="33">
        <v>28.564472834322626</v>
      </c>
      <c r="BQ1285" s="33">
        <v>14.435885960113621</v>
      </c>
      <c r="BR1285" s="33">
        <v>-4.9338453255701458</v>
      </c>
      <c r="BS1285" s="33">
        <v>4.1920157144603793</v>
      </c>
      <c r="BT1285" s="33">
        <v>13.135261661757193</v>
      </c>
      <c r="BU1285" s="9">
        <f t="shared" si="1075"/>
        <v>55.393790845083672</v>
      </c>
      <c r="BV1285" s="34">
        <f t="shared" si="1076"/>
        <v>71.705625568057215</v>
      </c>
      <c r="BW1285" s="33">
        <v>6.7304962541045024</v>
      </c>
      <c r="BX1285" s="33">
        <v>0.48142131431310886</v>
      </c>
      <c r="BY1285" s="33">
        <v>9.3886764709404211</v>
      </c>
      <c r="BZ1285" s="33">
        <v>3.6339781207429143</v>
      </c>
      <c r="CA1285" s="9">
        <f t="shared" si="1077"/>
        <v>20.234572160100946</v>
      </c>
      <c r="CB1285" s="34">
        <f t="shared" si="1078"/>
        <v>26.193055804751932</v>
      </c>
      <c r="CC1285" s="47">
        <v>57.311625999999997</v>
      </c>
      <c r="CD1285">
        <v>3909093</v>
      </c>
      <c r="CE1285" s="68">
        <f t="shared" si="1068"/>
        <v>3909093</v>
      </c>
      <c r="CF1285" s="62">
        <v>31.4</v>
      </c>
      <c r="CG1285" s="62">
        <v>30.2</v>
      </c>
      <c r="CH1285" s="62">
        <v>6.8</v>
      </c>
      <c r="CI1285" s="62">
        <v>7.4</v>
      </c>
      <c r="CJ1285" s="63">
        <f t="shared" si="1071"/>
        <v>7.6644887319931998</v>
      </c>
      <c r="CK1285" s="62">
        <v>2.6</v>
      </c>
      <c r="CL1285" s="63">
        <f t="shared" si="1072"/>
        <v>2.6929284734030161</v>
      </c>
      <c r="CM1285" s="62">
        <v>10.9</v>
      </c>
      <c r="CN1285" t="s">
        <v>2015</v>
      </c>
      <c r="CO1285" t="s">
        <v>2233</v>
      </c>
      <c r="CP1285" t="s">
        <v>2427</v>
      </c>
      <c r="CQ1285" t="s">
        <v>2400</v>
      </c>
      <c r="CR1285">
        <v>75</v>
      </c>
      <c r="CS1285">
        <v>200</v>
      </c>
      <c r="CT1285">
        <v>17</v>
      </c>
      <c r="CU1285" t="s">
        <v>3401</v>
      </c>
      <c r="CZ1285" s="72">
        <v>942400</v>
      </c>
      <c r="DA1285">
        <v>0</v>
      </c>
    </row>
    <row r="1286" spans="1:105" ht="12.75" customHeight="1" x14ac:dyDescent="0.2">
      <c r="A1286" s="44" t="s">
        <v>2372</v>
      </c>
      <c r="B1286" s="46"/>
      <c r="C1286" s="46" t="s">
        <v>970</v>
      </c>
      <c r="D1286" s="82" t="s">
        <v>970</v>
      </c>
      <c r="E1286" s="42" t="str">
        <f t="shared" si="1047"/>
        <v xml:space="preserve">Boulerice, Jesse </v>
      </c>
      <c r="F1286" s="42" t="s">
        <v>2507</v>
      </c>
      <c r="G1286" s="45" t="s">
        <v>1528</v>
      </c>
      <c r="H1286" s="43">
        <v>5</v>
      </c>
      <c r="I1286" s="64">
        <v>0</v>
      </c>
      <c r="J1286" s="64">
        <v>0</v>
      </c>
      <c r="K1286" s="64">
        <v>0</v>
      </c>
      <c r="L1286" s="43">
        <v>-2</v>
      </c>
      <c r="M1286">
        <v>29</v>
      </c>
      <c r="N1286">
        <v>1</v>
      </c>
      <c r="O1286" s="4">
        <f t="shared" si="1069"/>
        <v>0</v>
      </c>
      <c r="Q1286">
        <v>0</v>
      </c>
      <c r="R1286">
        <v>0</v>
      </c>
      <c r="S1286">
        <v>0</v>
      </c>
      <c r="T1286">
        <v>0</v>
      </c>
      <c r="U1286" s="4">
        <f t="shared" si="1070"/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s="9">
        <f t="shared" si="1048"/>
        <v>0</v>
      </c>
      <c r="AD1286" s="9">
        <f t="shared" si="1049"/>
        <v>0</v>
      </c>
      <c r="AE1286" s="9">
        <f t="shared" si="1050"/>
        <v>0</v>
      </c>
      <c r="AF1286" s="9">
        <f t="shared" si="1051"/>
        <v>0</v>
      </c>
      <c r="AG1286" s="9">
        <f t="shared" si="1052"/>
        <v>0</v>
      </c>
      <c r="AH1286" s="9">
        <f t="shared" si="1053"/>
        <v>0</v>
      </c>
      <c r="AI1286" s="58">
        <f t="shared" si="1054"/>
        <v>0</v>
      </c>
      <c r="AJ1286" s="58">
        <f t="shared" si="1055"/>
        <v>0</v>
      </c>
      <c r="AK1286" s="58">
        <f t="shared" si="1056"/>
        <v>0</v>
      </c>
      <c r="AL1286" s="58">
        <f t="shared" si="1057"/>
        <v>6.3660477453580899</v>
      </c>
      <c r="AM1286" s="58">
        <f t="shared" si="1058"/>
        <v>0</v>
      </c>
      <c r="AN1286" s="58">
        <f t="shared" si="1059"/>
        <v>0</v>
      </c>
      <c r="AO1286" s="56">
        <v>18.850000000000001</v>
      </c>
      <c r="AP1286" s="56">
        <v>0.05</v>
      </c>
      <c r="AQ1286" s="56">
        <v>0.43333333333333335</v>
      </c>
      <c r="AR1286" s="57">
        <f>SUM(AO1286:AQ1286)</f>
        <v>19.333333333333336</v>
      </c>
      <c r="AS1286">
        <v>0</v>
      </c>
      <c r="AT1286">
        <v>4</v>
      </c>
      <c r="AU1286">
        <v>0</v>
      </c>
      <c r="AV1286">
        <v>0</v>
      </c>
      <c r="AW1286">
        <v>1</v>
      </c>
      <c r="AX1286" s="9">
        <f t="shared" si="1060"/>
        <v>0</v>
      </c>
      <c r="AY1286" s="9">
        <f t="shared" si="1061"/>
        <v>12.413793103448274</v>
      </c>
      <c r="AZ1286" s="9">
        <f t="shared" si="1062"/>
        <v>0</v>
      </c>
      <c r="BA1286" s="9">
        <f t="shared" si="1063"/>
        <v>0</v>
      </c>
      <c r="BB1286" s="9">
        <f t="shared" si="1064"/>
        <v>3.1034482758620685</v>
      </c>
      <c r="BC1286" s="33">
        <f t="shared" si="1065"/>
        <v>3.7700000000000005</v>
      </c>
      <c r="BD1286" s="33">
        <f t="shared" si="1066"/>
        <v>8.666666666666667E-2</v>
      </c>
      <c r="BE1286" s="33">
        <f t="shared" si="1067"/>
        <v>0.01</v>
      </c>
      <c r="BF1286" s="42">
        <f>BI1286-BG1286-BH1286</f>
        <v>0</v>
      </c>
      <c r="BG1286" s="43">
        <v>0</v>
      </c>
      <c r="BH1286" s="43">
        <v>0</v>
      </c>
      <c r="BI1286" s="43">
        <v>0</v>
      </c>
      <c r="BJ1286" s="42">
        <f>BM1286-BK1286-BL1286</f>
        <v>2</v>
      </c>
      <c r="BK1286" s="43">
        <v>0</v>
      </c>
      <c r="BL1286" s="43">
        <v>0</v>
      </c>
      <c r="BM1286" s="43">
        <v>2</v>
      </c>
      <c r="BN1286" s="34">
        <f t="shared" si="1073"/>
        <v>-1.6444973869611077</v>
      </c>
      <c r="BO1286" s="34">
        <f t="shared" si="1074"/>
        <v>-170.1204193408042</v>
      </c>
      <c r="BP1286" s="33">
        <v>-0.4739469873594872</v>
      </c>
      <c r="BQ1286" s="33">
        <v>-2.756662604971572E-3</v>
      </c>
      <c r="BR1286" s="33">
        <v>-0.14433631466430827</v>
      </c>
      <c r="BS1286" s="33">
        <v>-5.3435836765103996E-3</v>
      </c>
      <c r="BT1286" s="33">
        <v>0</v>
      </c>
      <c r="BU1286" s="9">
        <f t="shared" si="1075"/>
        <v>-0.62638354830527754</v>
      </c>
      <c r="BV1286" s="34">
        <f t="shared" si="1076"/>
        <v>-64.798298100545949</v>
      </c>
      <c r="BW1286" s="33">
        <v>-0.21310890242714012</v>
      </c>
      <c r="BX1286" s="33">
        <v>1.6207382669219923E-4</v>
      </c>
      <c r="BY1286" s="33">
        <v>3.8421060591069936E-2</v>
      </c>
      <c r="BZ1286" s="33">
        <v>-0.84358807064645225</v>
      </c>
      <c r="CA1286" s="9">
        <f t="shared" si="1077"/>
        <v>-1.0181138386558302</v>
      </c>
      <c r="CB1286" s="34">
        <f t="shared" si="1078"/>
        <v>-105.32212124025827</v>
      </c>
      <c r="CE1286" s="68">
        <f t="shared" si="1068"/>
        <v>165000</v>
      </c>
      <c r="CF1286" s="62">
        <v>0.8</v>
      </c>
      <c r="CG1286" s="62">
        <v>0.7</v>
      </c>
      <c r="CH1286" s="62">
        <v>-2</v>
      </c>
      <c r="CI1286" s="62">
        <v>-0.3</v>
      </c>
      <c r="CJ1286" s="63">
        <f t="shared" si="1071"/>
        <v>-30.27754415475189</v>
      </c>
      <c r="CK1286" s="62">
        <v>-0.3</v>
      </c>
      <c r="CL1286" s="63">
        <f t="shared" si="1072"/>
        <v>-30.27754415475189</v>
      </c>
      <c r="CM1286" s="62">
        <v>-0.7</v>
      </c>
      <c r="CN1286" t="s">
        <v>2033</v>
      </c>
      <c r="CO1286" t="s">
        <v>2034</v>
      </c>
      <c r="CP1286" t="s">
        <v>3131</v>
      </c>
      <c r="CQ1286" t="s">
        <v>2414</v>
      </c>
      <c r="CR1286">
        <v>74</v>
      </c>
      <c r="CS1286">
        <v>215</v>
      </c>
      <c r="CT1286">
        <v>36</v>
      </c>
      <c r="CU1286" t="s">
        <v>3401</v>
      </c>
      <c r="CZ1286" s="72">
        <v>475000</v>
      </c>
      <c r="DA1286">
        <v>0</v>
      </c>
    </row>
    <row r="1287" spans="1:105" ht="12.75" customHeight="1" x14ac:dyDescent="0.2">
      <c r="A1287" s="38" t="s">
        <v>2452</v>
      </c>
      <c r="B1287" t="s">
        <v>966</v>
      </c>
      <c r="C1287" s="46" t="s">
        <v>970</v>
      </c>
      <c r="D1287" s="82" t="s">
        <v>970</v>
      </c>
      <c r="E1287" t="str">
        <f t="shared" si="1047"/>
        <v xml:space="preserve">Dowd, Jim </v>
      </c>
      <c r="F1287" t="s">
        <v>2600</v>
      </c>
      <c r="G1287" t="s">
        <v>1537</v>
      </c>
      <c r="H1287">
        <v>66</v>
      </c>
      <c r="I1287">
        <v>4</v>
      </c>
      <c r="J1287">
        <v>4</v>
      </c>
      <c r="K1287">
        <f>I1287+J1287</f>
        <v>8</v>
      </c>
      <c r="L1287">
        <v>-5</v>
      </c>
      <c r="M1287">
        <v>20</v>
      </c>
      <c r="N1287">
        <v>44</v>
      </c>
      <c r="O1287" s="4">
        <f t="shared" si="1069"/>
        <v>9.0909090909090912E-2</v>
      </c>
      <c r="P1287">
        <v>804</v>
      </c>
      <c r="Q1287">
        <v>1</v>
      </c>
      <c r="R1287">
        <v>0</v>
      </c>
      <c r="S1287">
        <v>142</v>
      </c>
      <c r="T1287">
        <v>132</v>
      </c>
      <c r="U1287" s="4">
        <f t="shared" si="1070"/>
        <v>0.51824817518248179</v>
      </c>
      <c r="V1287" s="40">
        <v>7.9</v>
      </c>
      <c r="W1287">
        <v>0</v>
      </c>
      <c r="X1287">
        <v>0</v>
      </c>
      <c r="Y1287">
        <v>1</v>
      </c>
      <c r="Z1287">
        <v>1</v>
      </c>
      <c r="AA1287">
        <f>I1287-W1287-Y1287</f>
        <v>3</v>
      </c>
      <c r="AB1287">
        <f>J1287-X1287-Z1287</f>
        <v>3</v>
      </c>
      <c r="AC1287" s="9">
        <f t="shared" si="1048"/>
        <v>0</v>
      </c>
      <c r="AD1287" s="9">
        <f t="shared" si="1049"/>
        <v>0</v>
      </c>
      <c r="AE1287" s="9">
        <f t="shared" si="1050"/>
        <v>2.4563318777292573</v>
      </c>
      <c r="AF1287" s="9">
        <f t="shared" si="1051"/>
        <v>2.4563318777292573</v>
      </c>
      <c r="AG1287" s="9">
        <f t="shared" si="1052"/>
        <v>8.5673488814850067</v>
      </c>
      <c r="AH1287" s="9">
        <f t="shared" si="1053"/>
        <v>8.5673488814850067</v>
      </c>
      <c r="AI1287" s="6">
        <f t="shared" si="1054"/>
        <v>1.142313184198001</v>
      </c>
      <c r="AJ1287" s="6">
        <f t="shared" si="1055"/>
        <v>0</v>
      </c>
      <c r="AK1287" s="6">
        <f t="shared" si="1056"/>
        <v>0.98253275109170279</v>
      </c>
      <c r="AL1287" s="6">
        <f t="shared" si="1057"/>
        <v>1.9990480723465018</v>
      </c>
      <c r="AM1287" s="6">
        <f t="shared" si="1058"/>
        <v>0</v>
      </c>
      <c r="AN1287" s="6">
        <f t="shared" si="1059"/>
        <v>2.9475982532751086</v>
      </c>
      <c r="AO1287" s="32">
        <v>420.2</v>
      </c>
      <c r="AP1287" s="32">
        <v>4.4833333333333334</v>
      </c>
      <c r="AQ1287" s="32">
        <v>122.13333333333335</v>
      </c>
      <c r="AR1287" s="32">
        <v>546.81666666666672</v>
      </c>
      <c r="AS1287" s="40">
        <v>26</v>
      </c>
      <c r="AT1287" s="40">
        <v>27</v>
      </c>
      <c r="AU1287" s="40">
        <v>11</v>
      </c>
      <c r="AV1287" s="40">
        <v>13</v>
      </c>
      <c r="AW1287" s="40">
        <v>18</v>
      </c>
      <c r="AX1287" s="9">
        <f t="shared" si="1060"/>
        <v>2.8528757353165286</v>
      </c>
      <c r="AY1287" s="9">
        <f t="shared" si="1061"/>
        <v>2.9626017251363952</v>
      </c>
      <c r="AZ1287" s="9">
        <f t="shared" si="1062"/>
        <v>1.2069858880185313</v>
      </c>
      <c r="BA1287" s="9">
        <f t="shared" si="1063"/>
        <v>1.4264378676582643</v>
      </c>
      <c r="BB1287" s="9">
        <f t="shared" si="1064"/>
        <v>1.9750678167575968</v>
      </c>
      <c r="BC1287" s="9">
        <f t="shared" si="1065"/>
        <v>6.3666666666666663</v>
      </c>
      <c r="BD1287" s="9">
        <f t="shared" si="1066"/>
        <v>1.8505050505050509</v>
      </c>
      <c r="BE1287" s="9">
        <f t="shared" si="1067"/>
        <v>6.7929292929292936E-2</v>
      </c>
      <c r="BF1287" s="3">
        <v>8</v>
      </c>
      <c r="BG1287" s="3">
        <v>0</v>
      </c>
      <c r="BH1287" s="3">
        <v>2</v>
      </c>
      <c r="BI1287" s="3">
        <v>10</v>
      </c>
      <c r="BJ1287" s="3">
        <v>14</v>
      </c>
      <c r="BK1287" s="3">
        <v>0</v>
      </c>
      <c r="BL1287" s="3">
        <v>6</v>
      </c>
      <c r="BM1287" s="3">
        <v>20</v>
      </c>
      <c r="BN1287" s="34">
        <f t="shared" si="1073"/>
        <v>12.332300032871945</v>
      </c>
      <c r="BO1287" s="34">
        <f t="shared" si="1074"/>
        <v>45.105794262081538</v>
      </c>
      <c r="BP1287" s="34">
        <v>-1.0733107552258903</v>
      </c>
      <c r="BQ1287" s="34">
        <v>-0.24438526855886056</v>
      </c>
      <c r="BR1287" s="34">
        <v>-0.27530753978465944</v>
      </c>
      <c r="BS1287" s="34">
        <v>1.3483232584893763</v>
      </c>
      <c r="BT1287" s="34">
        <v>0</v>
      </c>
      <c r="BU1287" s="34">
        <f t="shared" si="1075"/>
        <v>-0.24468030508003391</v>
      </c>
      <c r="BV1287" s="34">
        <f t="shared" si="1076"/>
        <v>-0.89492628881112091</v>
      </c>
      <c r="BW1287" s="34">
        <v>3.7853033084414469</v>
      </c>
      <c r="BX1287" s="34">
        <v>1.6852959941097694E-2</v>
      </c>
      <c r="BY1287" s="34">
        <v>8.6465867400208154</v>
      </c>
      <c r="BZ1287" s="34">
        <v>0.1282373295486206</v>
      </c>
      <c r="CA1287" s="34">
        <f t="shared" si="1077"/>
        <v>12.57698033795198</v>
      </c>
      <c r="CB1287" s="34">
        <f t="shared" si="1078"/>
        <v>46.000720550892666</v>
      </c>
      <c r="CC1287" s="15">
        <v>62</v>
      </c>
      <c r="CD1287" s="7">
        <v>289838</v>
      </c>
      <c r="CE1287" s="68">
        <f t="shared" si="1068"/>
        <v>360101.75757575757</v>
      </c>
      <c r="CF1287" s="9">
        <v>10.6</v>
      </c>
      <c r="CG1287" s="9">
        <v>12.6</v>
      </c>
      <c r="CH1287" s="9">
        <v>-5.5</v>
      </c>
      <c r="CI1287" s="9">
        <v>-1.9</v>
      </c>
      <c r="CJ1287" s="9">
        <f t="shared" si="1071"/>
        <v>-5.6427263277731017</v>
      </c>
      <c r="CK1287" s="9">
        <v>0.7</v>
      </c>
      <c r="CL1287" s="9">
        <f t="shared" si="1072"/>
        <v>2.0788991733900906</v>
      </c>
      <c r="CM1287" s="9">
        <v>-1.2</v>
      </c>
      <c r="CN1287" t="s">
        <v>1113</v>
      </c>
      <c r="CO1287" t="s">
        <v>1114</v>
      </c>
      <c r="CP1287" t="s">
        <v>1011</v>
      </c>
      <c r="CQ1287" t="s">
        <v>2414</v>
      </c>
      <c r="CR1287">
        <v>72</v>
      </c>
      <c r="CS1287">
        <v>180</v>
      </c>
      <c r="CU1287" t="s">
        <v>3401</v>
      </c>
      <c r="CV1287" t="s">
        <v>2382</v>
      </c>
      <c r="CW1287">
        <v>0</v>
      </c>
      <c r="CX1287">
        <v>0</v>
      </c>
      <c r="CY1287">
        <v>0</v>
      </c>
      <c r="CZ1287" s="70"/>
      <c r="DA1287">
        <v>0</v>
      </c>
    </row>
    <row r="1288" spans="1:105" ht="12.75" customHeight="1" x14ac:dyDescent="0.2">
      <c r="A1288" s="44" t="s">
        <v>2372</v>
      </c>
      <c r="B1288" s="46" t="s">
        <v>966</v>
      </c>
      <c r="C1288" s="46" t="s">
        <v>970</v>
      </c>
      <c r="D1288" s="82" t="s">
        <v>970</v>
      </c>
      <c r="E1288" s="42" t="str">
        <f t="shared" si="1047"/>
        <v xml:space="preserve">Dowd, Jim </v>
      </c>
      <c r="F1288" s="42" t="s">
        <v>2600</v>
      </c>
      <c r="G1288" s="45" t="s">
        <v>2373</v>
      </c>
      <c r="H1288" s="43">
        <v>73</v>
      </c>
      <c r="I1288" s="64">
        <v>5</v>
      </c>
      <c r="J1288" s="64">
        <v>5</v>
      </c>
      <c r="K1288" s="64">
        <v>10</v>
      </c>
      <c r="L1288" s="43">
        <v>0</v>
      </c>
      <c r="M1288">
        <v>41</v>
      </c>
      <c r="N1288">
        <v>41</v>
      </c>
      <c r="O1288" s="4">
        <f t="shared" si="1069"/>
        <v>0.12195121951219512</v>
      </c>
      <c r="Q1288">
        <v>0</v>
      </c>
      <c r="R1288">
        <v>0</v>
      </c>
      <c r="S1288">
        <v>240</v>
      </c>
      <c r="T1288">
        <v>206</v>
      </c>
      <c r="U1288" s="4">
        <f t="shared" si="1070"/>
        <v>0.53811659192825112</v>
      </c>
      <c r="V1288">
        <v>10.199999999999999</v>
      </c>
      <c r="W1288">
        <v>0</v>
      </c>
      <c r="X1288">
        <v>0</v>
      </c>
      <c r="Y1288">
        <v>1</v>
      </c>
      <c r="Z1288">
        <v>1</v>
      </c>
      <c r="AA1288">
        <v>4</v>
      </c>
      <c r="AB1288">
        <v>4</v>
      </c>
      <c r="AC1288" s="9">
        <f t="shared" si="1048"/>
        <v>0</v>
      </c>
      <c r="AD1288" s="9">
        <f t="shared" si="1049"/>
        <v>0</v>
      </c>
      <c r="AE1288" s="9">
        <f t="shared" si="1050"/>
        <v>2.3557126030624262</v>
      </c>
      <c r="AF1288" s="9">
        <f t="shared" si="1051"/>
        <v>2.3557126030624262</v>
      </c>
      <c r="AG1288" s="9">
        <f t="shared" si="1052"/>
        <v>9.9385740906894888</v>
      </c>
      <c r="AH1288" s="9">
        <f t="shared" si="1053"/>
        <v>9.9385740906894888</v>
      </c>
      <c r="AI1288" s="58">
        <f t="shared" si="1054"/>
        <v>1.3665539374698048</v>
      </c>
      <c r="AJ1288" s="58">
        <f t="shared" si="1055"/>
        <v>0</v>
      </c>
      <c r="AK1288" s="58">
        <f t="shared" si="1056"/>
        <v>0.94228504122497048</v>
      </c>
      <c r="AL1288" s="58">
        <f t="shared" si="1057"/>
        <v>1.615018289737042</v>
      </c>
      <c r="AM1288" s="58">
        <f t="shared" si="1058"/>
        <v>0</v>
      </c>
      <c r="AN1288" s="58">
        <f t="shared" si="1059"/>
        <v>5.6537102473498235</v>
      </c>
      <c r="AO1288" s="56">
        <v>482.96666666666664</v>
      </c>
      <c r="AP1288" s="56">
        <v>5.916666666666667</v>
      </c>
      <c r="AQ1288" s="56">
        <v>127.35</v>
      </c>
      <c r="AR1288" s="57">
        <f>SUM(AO1288:AQ1288)</f>
        <v>616.23333333333335</v>
      </c>
      <c r="AS1288">
        <v>17</v>
      </c>
      <c r="AT1288">
        <v>32</v>
      </c>
      <c r="AU1288">
        <v>9</v>
      </c>
      <c r="AV1288">
        <v>15</v>
      </c>
      <c r="AW1288">
        <v>14</v>
      </c>
      <c r="AX1288" s="9">
        <f t="shared" si="1060"/>
        <v>1.6552171796397468</v>
      </c>
      <c r="AY1288" s="9">
        <f t="shared" si="1061"/>
        <v>3.1157029263806999</v>
      </c>
      <c r="AZ1288" s="9">
        <f t="shared" si="1062"/>
        <v>0.87629144804457182</v>
      </c>
      <c r="BA1288" s="9">
        <f t="shared" si="1063"/>
        <v>1.4604857467409531</v>
      </c>
      <c r="BB1288" s="9">
        <f t="shared" si="1064"/>
        <v>1.3631200302915563</v>
      </c>
      <c r="BC1288" s="33">
        <f t="shared" si="1065"/>
        <v>6.6159817351598171</v>
      </c>
      <c r="BD1288" s="33">
        <f t="shared" si="1066"/>
        <v>1.7445205479452055</v>
      </c>
      <c r="BE1288" s="33">
        <f t="shared" si="1067"/>
        <v>8.1050228310502292E-2</v>
      </c>
      <c r="BF1288" s="42">
        <f>BI1288-BG1288-BH1288</f>
        <v>11</v>
      </c>
      <c r="BG1288" s="43">
        <v>0</v>
      </c>
      <c r="BH1288" s="43">
        <v>2</v>
      </c>
      <c r="BI1288" s="43">
        <v>13</v>
      </c>
      <c r="BJ1288" s="42">
        <f>BM1288-BK1288-BL1288</f>
        <v>13</v>
      </c>
      <c r="BK1288" s="43">
        <v>0</v>
      </c>
      <c r="BL1288" s="43">
        <v>12</v>
      </c>
      <c r="BM1288" s="43">
        <v>25</v>
      </c>
      <c r="BN1288" s="34">
        <f t="shared" si="1073"/>
        <v>7.712303618797808</v>
      </c>
      <c r="BO1288" s="34">
        <f t="shared" si="1074"/>
        <v>25.030465577317489</v>
      </c>
      <c r="BP1288" s="33">
        <v>0.7722947718869716</v>
      </c>
      <c r="BQ1288" s="33">
        <v>-0.32620507492163608</v>
      </c>
      <c r="BR1288" s="33">
        <v>-1.4738696411261574</v>
      </c>
      <c r="BS1288" s="33">
        <v>2.2465024271087435</v>
      </c>
      <c r="BT1288" s="33">
        <v>0</v>
      </c>
      <c r="BU1288" s="9">
        <f t="shared" si="1075"/>
        <v>1.2187224829479217</v>
      </c>
      <c r="BV1288" s="34">
        <f t="shared" si="1076"/>
        <v>3.9553929235070759</v>
      </c>
      <c r="BW1288" s="33">
        <v>4.9335968155394267</v>
      </c>
      <c r="BX1288" s="33">
        <v>1.917873615857691E-2</v>
      </c>
      <c r="BY1288" s="33">
        <v>5.1842235421429912</v>
      </c>
      <c r="BZ1288" s="33">
        <v>-3.643417957991109</v>
      </c>
      <c r="CA1288" s="9">
        <f t="shared" si="1077"/>
        <v>6.4935811358498858</v>
      </c>
      <c r="CB1288" s="34">
        <f t="shared" si="1078"/>
        <v>21.075072653810416</v>
      </c>
      <c r="CC1288" s="47">
        <v>52.402504</v>
      </c>
      <c r="CD1288">
        <v>1241910</v>
      </c>
      <c r="CE1288" s="68">
        <f t="shared" si="1068"/>
        <v>1395022.1917808219</v>
      </c>
      <c r="CF1288" s="62">
        <v>10.7</v>
      </c>
      <c r="CG1288" s="62">
        <v>13.8</v>
      </c>
      <c r="CH1288" s="62">
        <v>-2.2000000000000002</v>
      </c>
      <c r="CI1288" s="62">
        <v>-0.8</v>
      </c>
      <c r="CJ1288" s="63">
        <f t="shared" si="1071"/>
        <v>-2.1347565043362242</v>
      </c>
      <c r="CK1288" s="62">
        <v>0.5</v>
      </c>
      <c r="CL1288" s="63">
        <f t="shared" si="1072"/>
        <v>1.3342228152101401</v>
      </c>
      <c r="CM1288" s="62">
        <v>-0.3</v>
      </c>
      <c r="CN1288" t="s">
        <v>1977</v>
      </c>
      <c r="CO1288" t="s">
        <v>1114</v>
      </c>
      <c r="CP1288" t="s">
        <v>1011</v>
      </c>
      <c r="CQ1288" t="s">
        <v>2414</v>
      </c>
      <c r="CR1288">
        <v>72</v>
      </c>
      <c r="CS1288">
        <v>180</v>
      </c>
      <c r="CT1288">
        <v>34</v>
      </c>
      <c r="CU1288" t="s">
        <v>3401</v>
      </c>
      <c r="CZ1288" s="72">
        <v>500000</v>
      </c>
      <c r="DA1288">
        <v>0</v>
      </c>
    </row>
    <row r="1289" spans="1:105" ht="12.75" customHeight="1" x14ac:dyDescent="0.2">
      <c r="A1289" s="38" t="s">
        <v>2452</v>
      </c>
      <c r="B1289" t="s">
        <v>960</v>
      </c>
      <c r="C1289" t="s">
        <v>970</v>
      </c>
      <c r="D1289" s="82" t="s">
        <v>970</v>
      </c>
      <c r="E1289" t="str">
        <f t="shared" si="1047"/>
        <v xml:space="preserve">Lupul, Joffrey </v>
      </c>
      <c r="F1289" t="s">
        <v>311</v>
      </c>
      <c r="G1289" t="s">
        <v>1528</v>
      </c>
      <c r="H1289">
        <v>81</v>
      </c>
      <c r="I1289">
        <v>16</v>
      </c>
      <c r="J1289">
        <v>12</v>
      </c>
      <c r="K1289">
        <f>I1289+J1289</f>
        <v>28</v>
      </c>
      <c r="L1289">
        <v>-29</v>
      </c>
      <c r="M1289">
        <v>45</v>
      </c>
      <c r="N1289">
        <v>172</v>
      </c>
      <c r="O1289" s="4">
        <f t="shared" si="1069"/>
        <v>9.3023255813953487E-2</v>
      </c>
      <c r="P1289">
        <v>1538</v>
      </c>
      <c r="Q1289">
        <v>1</v>
      </c>
      <c r="R1289">
        <v>0</v>
      </c>
      <c r="S1289">
        <v>5</v>
      </c>
      <c r="T1289">
        <v>9</v>
      </c>
      <c r="U1289" s="4">
        <f t="shared" si="1070"/>
        <v>0.35714285714285715</v>
      </c>
      <c r="V1289" s="40">
        <v>0.3</v>
      </c>
      <c r="W1289">
        <v>5</v>
      </c>
      <c r="X1289">
        <v>3</v>
      </c>
      <c r="Y1289">
        <v>0</v>
      </c>
      <c r="Z1289">
        <v>0</v>
      </c>
      <c r="AA1289">
        <f>I1289-W1289-Y1289</f>
        <v>11</v>
      </c>
      <c r="AB1289">
        <f>J1289-X1289-Z1289</f>
        <v>9</v>
      </c>
      <c r="AC1289" s="9">
        <f t="shared" si="1048"/>
        <v>6.2223451327433628</v>
      </c>
      <c r="AD1289" s="9">
        <f t="shared" si="1049"/>
        <v>3.7334070796460179</v>
      </c>
      <c r="AE1289" s="9">
        <f t="shared" si="1050"/>
        <v>0</v>
      </c>
      <c r="AF1289" s="9">
        <f t="shared" si="1051"/>
        <v>0</v>
      </c>
      <c r="AG1289" s="9">
        <f t="shared" si="1052"/>
        <v>12.950910815318704</v>
      </c>
      <c r="AH1289" s="9">
        <f t="shared" si="1053"/>
        <v>10.59619975798803</v>
      </c>
      <c r="AI1289" s="6">
        <f t="shared" si="1054"/>
        <v>1.9426366222978055</v>
      </c>
      <c r="AJ1289" s="6">
        <f t="shared" si="1055"/>
        <v>3.4845132743362832</v>
      </c>
      <c r="AK1289" s="6">
        <f t="shared" si="1056"/>
        <v>0</v>
      </c>
      <c r="AL1289" s="6">
        <f t="shared" si="1057"/>
        <v>3.2965954802629427</v>
      </c>
      <c r="AM1289" s="6">
        <f t="shared" si="1058"/>
        <v>0.24889380530973454</v>
      </c>
      <c r="AN1289" s="6">
        <f t="shared" si="1059"/>
        <v>0</v>
      </c>
      <c r="AO1289" s="32">
        <v>1019.2333333333333</v>
      </c>
      <c r="AP1289" s="32">
        <v>241.06666666666666</v>
      </c>
      <c r="AQ1289" s="32">
        <v>2.75</v>
      </c>
      <c r="AR1289" s="32">
        <v>1263.05</v>
      </c>
      <c r="AS1289" s="40">
        <v>28</v>
      </c>
      <c r="AT1289" s="40">
        <v>71</v>
      </c>
      <c r="AU1289" s="40">
        <v>76</v>
      </c>
      <c r="AV1289" s="40">
        <v>59</v>
      </c>
      <c r="AW1289" s="40">
        <v>31</v>
      </c>
      <c r="AX1289" s="9">
        <f t="shared" si="1060"/>
        <v>1.3301136138711849</v>
      </c>
      <c r="AY1289" s="9">
        <f t="shared" si="1061"/>
        <v>3.3727880923162186</v>
      </c>
      <c r="AZ1289" s="9">
        <f t="shared" si="1062"/>
        <v>3.6103083805075018</v>
      </c>
      <c r="BA1289" s="9">
        <f t="shared" si="1063"/>
        <v>2.8027394006571398</v>
      </c>
      <c r="BB1289" s="9">
        <f t="shared" si="1064"/>
        <v>1.4726257867859547</v>
      </c>
      <c r="BC1289" s="9">
        <f t="shared" si="1065"/>
        <v>12.583127572016462</v>
      </c>
      <c r="BD1289" s="9">
        <f t="shared" si="1066"/>
        <v>3.3950617283950615E-2</v>
      </c>
      <c r="BE1289" s="9">
        <f t="shared" si="1067"/>
        <v>2.9761316872427983</v>
      </c>
      <c r="BF1289" s="3">
        <v>33</v>
      </c>
      <c r="BG1289" s="3">
        <v>14</v>
      </c>
      <c r="BH1289" s="3">
        <v>0</v>
      </c>
      <c r="BI1289" s="3">
        <v>47</v>
      </c>
      <c r="BJ1289" s="3">
        <v>56</v>
      </c>
      <c r="BK1289" s="3">
        <v>1</v>
      </c>
      <c r="BL1289" s="3">
        <v>0</v>
      </c>
      <c r="BM1289" s="3">
        <v>57</v>
      </c>
      <c r="BN1289" s="34">
        <f t="shared" si="1073"/>
        <v>9.9829599335201511</v>
      </c>
      <c r="BO1289" s="34">
        <f t="shared" si="1074"/>
        <v>15.807703469411585</v>
      </c>
      <c r="BP1289" s="34">
        <v>5.3741528891354724</v>
      </c>
      <c r="BQ1289" s="34">
        <v>-0.14395787897406265</v>
      </c>
      <c r="BR1289" s="34">
        <v>-0.49799586423932296</v>
      </c>
      <c r="BS1289" s="34">
        <v>-3.7247911204022773E-2</v>
      </c>
      <c r="BT1289" s="34">
        <v>-1.3786417872931922</v>
      </c>
      <c r="BU1289" s="34">
        <f t="shared" si="1075"/>
        <v>3.3163094474248709</v>
      </c>
      <c r="BV1289" s="34">
        <f t="shared" si="1076"/>
        <v>5.2512718378921992</v>
      </c>
      <c r="BW1289" s="34">
        <v>2.3956655933866267</v>
      </c>
      <c r="BX1289" s="34">
        <v>0.94179827210913991</v>
      </c>
      <c r="BY1289" s="34">
        <v>0.31505287353052402</v>
      </c>
      <c r="BZ1289" s="34">
        <v>3.0141337470689895</v>
      </c>
      <c r="CA1289" s="34">
        <f t="shared" si="1077"/>
        <v>6.6666504860952802</v>
      </c>
      <c r="CB1289" s="34">
        <f t="shared" si="1078"/>
        <v>10.556431631519388</v>
      </c>
      <c r="CC1289" s="15">
        <v>32</v>
      </c>
      <c r="CD1289" s="7">
        <v>811229</v>
      </c>
      <c r="CE1289" s="68">
        <f t="shared" si="1068"/>
        <v>821244.17283950618</v>
      </c>
      <c r="CF1289" s="9">
        <v>28</v>
      </c>
      <c r="CG1289" s="9">
        <v>22.9</v>
      </c>
      <c r="CH1289" s="9">
        <v>-15.7</v>
      </c>
      <c r="CI1289" s="9">
        <v>-1.9</v>
      </c>
      <c r="CJ1289" s="9">
        <f t="shared" si="1071"/>
        <v>-2.5217891430341099</v>
      </c>
      <c r="CK1289" s="9">
        <v>-0.9</v>
      </c>
      <c r="CL1289" s="9">
        <f t="shared" si="1072"/>
        <v>-1.194531699331947</v>
      </c>
      <c r="CM1289" s="9">
        <v>-2.8</v>
      </c>
      <c r="CN1289" t="s">
        <v>3526</v>
      </c>
      <c r="CO1289" t="s">
        <v>3527</v>
      </c>
      <c r="CP1289" t="s">
        <v>2417</v>
      </c>
      <c r="CQ1289" t="s">
        <v>2400</v>
      </c>
      <c r="CR1289">
        <v>73</v>
      </c>
      <c r="CS1289">
        <v>205</v>
      </c>
      <c r="CT1289">
        <v>15</v>
      </c>
      <c r="CU1289" t="s">
        <v>3401</v>
      </c>
      <c r="CV1289" t="s">
        <v>2382</v>
      </c>
      <c r="CW1289">
        <v>2</v>
      </c>
      <c r="CX1289">
        <v>0</v>
      </c>
      <c r="CY1289">
        <v>0</v>
      </c>
      <c r="CZ1289" s="70"/>
      <c r="DA1289">
        <v>0</v>
      </c>
    </row>
    <row r="1290" spans="1:105" ht="12.75" customHeight="1" x14ac:dyDescent="0.2">
      <c r="A1290" s="44" t="s">
        <v>2372</v>
      </c>
      <c r="B1290" s="46" t="s">
        <v>960</v>
      </c>
      <c r="C1290" s="46" t="s">
        <v>970</v>
      </c>
      <c r="D1290" s="82" t="s">
        <v>970</v>
      </c>
      <c r="E1290" s="42" t="str">
        <f t="shared" si="1047"/>
        <v xml:space="preserve">Lupul, Joffrey </v>
      </c>
      <c r="F1290" s="42" t="s">
        <v>311</v>
      </c>
      <c r="G1290" s="45" t="s">
        <v>1528</v>
      </c>
      <c r="H1290" s="43">
        <v>56</v>
      </c>
      <c r="I1290" s="64">
        <v>20</v>
      </c>
      <c r="J1290" s="64">
        <v>26</v>
      </c>
      <c r="K1290" s="64">
        <v>46</v>
      </c>
      <c r="L1290" s="43">
        <v>2</v>
      </c>
      <c r="M1290">
        <v>35</v>
      </c>
      <c r="N1290">
        <v>176</v>
      </c>
      <c r="O1290" s="4">
        <f t="shared" si="1069"/>
        <v>0.11363636363636363</v>
      </c>
      <c r="Q1290">
        <v>3</v>
      </c>
      <c r="R1290">
        <v>0</v>
      </c>
      <c r="S1290">
        <v>3</v>
      </c>
      <c r="T1290">
        <v>1</v>
      </c>
      <c r="U1290" s="4">
        <f t="shared" si="1070"/>
        <v>0.75</v>
      </c>
      <c r="V1290">
        <v>0.1</v>
      </c>
      <c r="W1290">
        <v>7</v>
      </c>
      <c r="X1290">
        <v>14</v>
      </c>
      <c r="Y1290">
        <v>0</v>
      </c>
      <c r="Z1290">
        <v>0</v>
      </c>
      <c r="AA1290">
        <v>13</v>
      </c>
      <c r="AB1290">
        <v>12</v>
      </c>
      <c r="AC1290" s="9">
        <f t="shared" si="1048"/>
        <v>10.278162982298719</v>
      </c>
      <c r="AD1290" s="9">
        <f t="shared" si="1049"/>
        <v>20.556325964597438</v>
      </c>
      <c r="AE1290" s="9">
        <f t="shared" si="1050"/>
        <v>0</v>
      </c>
      <c r="AF1290" s="9">
        <f t="shared" si="1051"/>
        <v>0</v>
      </c>
      <c r="AG1290" s="9">
        <f t="shared" si="1052"/>
        <v>20.945688902812901</v>
      </c>
      <c r="AH1290" s="9">
        <f t="shared" si="1053"/>
        <v>19.334482064134985</v>
      </c>
      <c r="AI1290" s="58">
        <f t="shared" si="1054"/>
        <v>3.1418533354219349</v>
      </c>
      <c r="AJ1290" s="58">
        <f t="shared" si="1055"/>
        <v>8.2225303858389758</v>
      </c>
      <c r="AK1290" s="58">
        <f t="shared" si="1056"/>
        <v>0.84945729117508251</v>
      </c>
      <c r="AL1290" s="58">
        <f t="shared" si="1057"/>
        <v>2.9001723096202476</v>
      </c>
      <c r="AM1290" s="58">
        <f t="shared" si="1058"/>
        <v>0.58732359898849817</v>
      </c>
      <c r="AN1290" s="58">
        <f t="shared" si="1059"/>
        <v>7.6451156205757425</v>
      </c>
      <c r="AO1290" s="56">
        <v>744.7833333333333</v>
      </c>
      <c r="AP1290" s="56">
        <v>204.31666666666666</v>
      </c>
      <c r="AQ1290" s="56">
        <v>70.63333333333334</v>
      </c>
      <c r="AR1290" s="57">
        <f>SUM(AO1290:AQ1290)</f>
        <v>1019.7333333333332</v>
      </c>
      <c r="AS1290">
        <v>20</v>
      </c>
      <c r="AT1290">
        <v>79</v>
      </c>
      <c r="AU1290">
        <v>52</v>
      </c>
      <c r="AV1290">
        <v>17</v>
      </c>
      <c r="AW1290">
        <v>18</v>
      </c>
      <c r="AX1290" s="9">
        <f t="shared" si="1060"/>
        <v>1.1767782426778244</v>
      </c>
      <c r="AY1290" s="9">
        <f t="shared" si="1061"/>
        <v>4.6482740585774067</v>
      </c>
      <c r="AZ1290" s="9">
        <f t="shared" si="1062"/>
        <v>3.0596234309623433</v>
      </c>
      <c r="BA1290" s="9">
        <f t="shared" si="1063"/>
        <v>1.0002615062761508</v>
      </c>
      <c r="BB1290" s="9">
        <f t="shared" si="1064"/>
        <v>1.0591004184100421</v>
      </c>
      <c r="BC1290" s="33">
        <f t="shared" si="1065"/>
        <v>13.299702380952381</v>
      </c>
      <c r="BD1290" s="33">
        <f t="shared" si="1066"/>
        <v>1.261309523809524</v>
      </c>
      <c r="BE1290" s="33">
        <f t="shared" si="1067"/>
        <v>3.6485119047619046</v>
      </c>
      <c r="BF1290" s="42">
        <f>BI1290-BG1290-BH1290</f>
        <v>39</v>
      </c>
      <c r="BG1290" s="43">
        <v>28</v>
      </c>
      <c r="BH1290" s="43">
        <v>1</v>
      </c>
      <c r="BI1290" s="43">
        <v>68</v>
      </c>
      <c r="BJ1290" s="42">
        <f>BM1290-BK1290-BL1290</f>
        <v>36</v>
      </c>
      <c r="BK1290" s="43">
        <v>2</v>
      </c>
      <c r="BL1290" s="43">
        <v>9</v>
      </c>
      <c r="BM1290" s="43">
        <v>47</v>
      </c>
      <c r="BN1290" s="34">
        <f t="shared" si="1073"/>
        <v>50.982296882205063</v>
      </c>
      <c r="BO1290" s="34">
        <f t="shared" si="1074"/>
        <v>99.991429554533994</v>
      </c>
      <c r="BP1290" s="33">
        <v>23.058589008103908</v>
      </c>
      <c r="BQ1290" s="33">
        <v>15.70811389718345</v>
      </c>
      <c r="BR1290" s="33">
        <v>0.7249418644457517</v>
      </c>
      <c r="BS1290" s="33">
        <v>-0.87100413927119524</v>
      </c>
      <c r="BT1290" s="33">
        <v>5.8642879502303629</v>
      </c>
      <c r="BU1290" s="9">
        <f t="shared" si="1075"/>
        <v>44.484928580692284</v>
      </c>
      <c r="BV1290" s="34">
        <f t="shared" si="1076"/>
        <v>87.248160134725993</v>
      </c>
      <c r="BW1290" s="33">
        <v>3.0006760684876803</v>
      </c>
      <c r="BX1290" s="33">
        <v>0.33048458148215348</v>
      </c>
      <c r="BY1290" s="33">
        <v>1.68228157209495</v>
      </c>
      <c r="BZ1290" s="33">
        <v>1.4839260794479912</v>
      </c>
      <c r="CA1290" s="9">
        <f t="shared" si="1077"/>
        <v>6.4973683015127754</v>
      </c>
      <c r="CB1290" s="34">
        <f t="shared" si="1078"/>
        <v>12.743269419808007</v>
      </c>
      <c r="CC1290" s="47">
        <v>53.768943999999998</v>
      </c>
      <c r="CD1290">
        <v>2710285</v>
      </c>
      <c r="CE1290" s="68">
        <f t="shared" si="1068"/>
        <v>3968631.6071428573</v>
      </c>
      <c r="CF1290" s="62">
        <v>24.8</v>
      </c>
      <c r="CG1290" s="62">
        <v>21.7</v>
      </c>
      <c r="CH1290" s="62">
        <v>3.7</v>
      </c>
      <c r="CI1290" s="62">
        <v>6.7</v>
      </c>
      <c r="CJ1290" s="63">
        <f t="shared" si="1071"/>
        <v>10.350021240715233</v>
      </c>
      <c r="CK1290" s="62">
        <v>1.6</v>
      </c>
      <c r="CL1290" s="63">
        <f t="shared" si="1072"/>
        <v>2.4716468634543842</v>
      </c>
      <c r="CM1290" s="62">
        <v>8.9</v>
      </c>
      <c r="CN1290" t="s">
        <v>2061</v>
      </c>
      <c r="CO1290" t="s">
        <v>3527</v>
      </c>
      <c r="CP1290" t="s">
        <v>2417</v>
      </c>
      <c r="CQ1290" t="s">
        <v>2400</v>
      </c>
      <c r="CR1290">
        <v>73</v>
      </c>
      <c r="CS1290">
        <v>205</v>
      </c>
      <c r="CT1290">
        <v>15</v>
      </c>
      <c r="CU1290" t="s">
        <v>3401</v>
      </c>
      <c r="CZ1290" s="72">
        <v>2311666.6666666698</v>
      </c>
      <c r="DA1290">
        <v>0</v>
      </c>
    </row>
    <row r="1291" spans="1:105" ht="12.75" customHeight="1" x14ac:dyDescent="0.2">
      <c r="A1291" s="38" t="s">
        <v>2452</v>
      </c>
      <c r="B1291" t="s">
        <v>965</v>
      </c>
      <c r="C1291" t="s">
        <v>970</v>
      </c>
      <c r="D1291" s="82" t="s">
        <v>970</v>
      </c>
      <c r="E1291" t="str">
        <f t="shared" si="1047"/>
        <v xml:space="preserve">Timonen, Kimmo </v>
      </c>
      <c r="F1291" t="s">
        <v>939</v>
      </c>
      <c r="G1291" t="s">
        <v>1524</v>
      </c>
      <c r="H1291">
        <v>80</v>
      </c>
      <c r="I1291">
        <v>13</v>
      </c>
      <c r="J1291">
        <v>42</v>
      </c>
      <c r="K1291">
        <f>I1291+J1291</f>
        <v>55</v>
      </c>
      <c r="L1291">
        <v>20</v>
      </c>
      <c r="M1291">
        <v>42</v>
      </c>
      <c r="N1291">
        <v>121</v>
      </c>
      <c r="O1291" s="4">
        <f t="shared" si="1069"/>
        <v>0.10743801652892562</v>
      </c>
      <c r="P1291">
        <v>2039</v>
      </c>
      <c r="Q1291">
        <v>2</v>
      </c>
      <c r="R1291">
        <v>0</v>
      </c>
      <c r="S1291">
        <v>0</v>
      </c>
      <c r="T1291">
        <v>1</v>
      </c>
      <c r="U1291" s="4">
        <f t="shared" si="1070"/>
        <v>0</v>
      </c>
      <c r="V1291" s="40">
        <v>0</v>
      </c>
      <c r="W1291">
        <v>8</v>
      </c>
      <c r="X1291">
        <v>18</v>
      </c>
      <c r="Y1291">
        <v>0</v>
      </c>
      <c r="Z1291">
        <v>1</v>
      </c>
      <c r="AA1291">
        <f>I1291-W1291-Y1291</f>
        <v>5</v>
      </c>
      <c r="AB1291">
        <f>J1291-X1291-Z1291</f>
        <v>23</v>
      </c>
      <c r="AC1291" s="9">
        <f t="shared" si="1048"/>
        <v>6.2055591467356175</v>
      </c>
      <c r="AD1291" s="9">
        <f t="shared" si="1049"/>
        <v>13.962508080155139</v>
      </c>
      <c r="AE1291" s="9">
        <f t="shared" si="1050"/>
        <v>0</v>
      </c>
      <c r="AF1291" s="9">
        <f t="shared" si="1051"/>
        <v>1.1626404857253583</v>
      </c>
      <c r="AG1291" s="9">
        <f t="shared" si="1052"/>
        <v>5.4408608650968784</v>
      </c>
      <c r="AH1291" s="9">
        <f t="shared" si="1053"/>
        <v>25.027959979445637</v>
      </c>
      <c r="AI1291" s="6">
        <f t="shared" si="1054"/>
        <v>3.4821509536620017</v>
      </c>
      <c r="AJ1291" s="6">
        <f t="shared" si="1055"/>
        <v>7.2915319974143502</v>
      </c>
      <c r="AK1291" s="6">
        <f t="shared" si="1056"/>
        <v>0.46505619429014333</v>
      </c>
      <c r="AL1291" s="6">
        <f t="shared" si="1057"/>
        <v>2.5027959979445638</v>
      </c>
      <c r="AM1291" s="6">
        <f t="shared" si="1058"/>
        <v>0</v>
      </c>
      <c r="AN1291" s="6">
        <f t="shared" si="1059"/>
        <v>4.1855057486112894</v>
      </c>
      <c r="AO1291" s="33">
        <v>1102.7666666666667</v>
      </c>
      <c r="AP1291" s="33">
        <v>386.75</v>
      </c>
      <c r="AQ1291" s="33">
        <v>258.03333333333336</v>
      </c>
      <c r="AR1291" s="32">
        <v>1747.55</v>
      </c>
      <c r="AS1291" s="40">
        <v>115</v>
      </c>
      <c r="AT1291" s="40">
        <v>54</v>
      </c>
      <c r="AU1291" s="40">
        <v>65</v>
      </c>
      <c r="AV1291" s="40">
        <v>36</v>
      </c>
      <c r="AW1291" s="40">
        <v>20</v>
      </c>
      <c r="AX1291" s="9">
        <f t="shared" si="1060"/>
        <v>3.9483848816915108</v>
      </c>
      <c r="AY1291" s="9">
        <f t="shared" si="1061"/>
        <v>1.8540242053160139</v>
      </c>
      <c r="AZ1291" s="9">
        <f t="shared" si="1062"/>
        <v>2.2316958026952021</v>
      </c>
      <c r="BA1291" s="9">
        <f t="shared" si="1063"/>
        <v>1.2360161368773426</v>
      </c>
      <c r="BB1291" s="9">
        <f t="shared" si="1064"/>
        <v>0.68667563159852363</v>
      </c>
      <c r="BC1291" s="9">
        <f t="shared" si="1065"/>
        <v>13.784583333333334</v>
      </c>
      <c r="BD1291" s="9">
        <f t="shared" si="1066"/>
        <v>3.2254166666666668</v>
      </c>
      <c r="BE1291" s="9">
        <f t="shared" si="1067"/>
        <v>4.8343749999999996</v>
      </c>
      <c r="BF1291" s="3">
        <v>64</v>
      </c>
      <c r="BG1291" s="3">
        <v>47</v>
      </c>
      <c r="BH1291" s="3">
        <v>2</v>
      </c>
      <c r="BI1291" s="3">
        <v>113</v>
      </c>
      <c r="BJ1291" s="3">
        <v>46</v>
      </c>
      <c r="BK1291" s="3">
        <v>0</v>
      </c>
      <c r="BL1291" s="3">
        <v>18</v>
      </c>
      <c r="BM1291" s="3">
        <v>64</v>
      </c>
      <c r="BN1291" s="34">
        <f t="shared" si="1073"/>
        <v>80.411790347976648</v>
      </c>
      <c r="BO1291" s="34">
        <f t="shared" si="1074"/>
        <v>92.02802820860822</v>
      </c>
      <c r="BP1291" s="34">
        <v>20.381236799732541</v>
      </c>
      <c r="BQ1291" s="34">
        <v>19.368464911827999</v>
      </c>
      <c r="BR1291" s="34">
        <v>-0.55396801863679435</v>
      </c>
      <c r="BS1291" s="34">
        <v>0.11962790761551492</v>
      </c>
      <c r="BT1291" s="34">
        <v>0</v>
      </c>
      <c r="BU1291" s="34">
        <f t="shared" si="1075"/>
        <v>39.315361600539262</v>
      </c>
      <c r="BV1291" s="34">
        <f t="shared" si="1076"/>
        <v>44.994834597624404</v>
      </c>
      <c r="BW1291" s="34">
        <v>13.206686472311409</v>
      </c>
      <c r="BX1291" s="34">
        <v>8.3667658056527365</v>
      </c>
      <c r="BY1291" s="34">
        <v>14.187502974694928</v>
      </c>
      <c r="BZ1291" s="34">
        <v>5.3354734947783147</v>
      </c>
      <c r="CA1291" s="34">
        <f t="shared" si="1077"/>
        <v>41.096428747437386</v>
      </c>
      <c r="CB1291" s="34">
        <f t="shared" si="1078"/>
        <v>47.033193610983822</v>
      </c>
      <c r="CC1291" s="15">
        <v>81</v>
      </c>
      <c r="CD1291" s="7">
        <v>6567480</v>
      </c>
      <c r="CE1291" s="68">
        <f t="shared" si="1068"/>
        <v>6731667</v>
      </c>
      <c r="CF1291" s="9">
        <v>44</v>
      </c>
      <c r="CG1291" s="9">
        <v>36.9</v>
      </c>
      <c r="CH1291" s="9">
        <v>6.3</v>
      </c>
      <c r="CI1291" s="9">
        <v>9.1999999999999993</v>
      </c>
      <c r="CJ1291" s="9">
        <f t="shared" si="1071"/>
        <v>7.6912358924341646</v>
      </c>
      <c r="CK1291" s="9">
        <v>5.2</v>
      </c>
      <c r="CL1291" s="9">
        <f t="shared" si="1072"/>
        <v>4.3472202870280068</v>
      </c>
      <c r="CM1291" s="9">
        <v>14.4</v>
      </c>
      <c r="CN1291" t="s">
        <v>1588</v>
      </c>
      <c r="CO1291" t="s">
        <v>2419</v>
      </c>
      <c r="CQ1291" t="s">
        <v>2393</v>
      </c>
      <c r="CR1291">
        <v>70</v>
      </c>
      <c r="CS1291">
        <v>194</v>
      </c>
      <c r="CT1291">
        <v>44</v>
      </c>
      <c r="CU1291" t="s">
        <v>3402</v>
      </c>
      <c r="CV1291" t="s">
        <v>2382</v>
      </c>
      <c r="CW1291">
        <v>0</v>
      </c>
      <c r="CX1291">
        <v>0</v>
      </c>
      <c r="CY1291">
        <v>0</v>
      </c>
      <c r="CZ1291" s="70"/>
      <c r="DA1291">
        <v>0</v>
      </c>
    </row>
    <row r="1292" spans="1:105" ht="12.75" customHeight="1" x14ac:dyDescent="0.2">
      <c r="A1292" s="44" t="s">
        <v>2372</v>
      </c>
      <c r="B1292" s="46" t="s">
        <v>965</v>
      </c>
      <c r="C1292" s="46" t="s">
        <v>970</v>
      </c>
      <c r="D1292" s="82" t="s">
        <v>970</v>
      </c>
      <c r="E1292" s="42" t="str">
        <f t="shared" si="1047"/>
        <v xml:space="preserve">Timonen, Kimmo </v>
      </c>
      <c r="F1292" s="42" t="s">
        <v>939</v>
      </c>
      <c r="G1292" s="45" t="s">
        <v>2374</v>
      </c>
      <c r="H1292" s="43">
        <v>80</v>
      </c>
      <c r="I1292" s="64">
        <v>8</v>
      </c>
      <c r="J1292" s="64">
        <v>36</v>
      </c>
      <c r="K1292" s="64">
        <v>44</v>
      </c>
      <c r="L1292" s="43">
        <v>0</v>
      </c>
      <c r="M1292">
        <v>50</v>
      </c>
      <c r="N1292">
        <v>125</v>
      </c>
      <c r="O1292" s="4">
        <f t="shared" si="1069"/>
        <v>6.4000000000000001E-2</v>
      </c>
      <c r="Q1292">
        <v>1</v>
      </c>
      <c r="R1292">
        <v>0</v>
      </c>
      <c r="S1292">
        <v>0</v>
      </c>
      <c r="T1292">
        <v>0</v>
      </c>
      <c r="U1292" s="4">
        <f t="shared" si="1070"/>
        <v>0</v>
      </c>
      <c r="V1292">
        <v>0</v>
      </c>
      <c r="W1292">
        <v>3</v>
      </c>
      <c r="X1292">
        <v>26</v>
      </c>
      <c r="Y1292">
        <v>1</v>
      </c>
      <c r="Z1292">
        <v>1</v>
      </c>
      <c r="AA1292">
        <v>4</v>
      </c>
      <c r="AB1292">
        <v>9</v>
      </c>
      <c r="AC1292" s="9">
        <f t="shared" si="1048"/>
        <v>2.275216988286846</v>
      </c>
      <c r="AD1292" s="9">
        <f t="shared" si="1049"/>
        <v>19.718547231819329</v>
      </c>
      <c r="AE1292" s="9">
        <f t="shared" si="1050"/>
        <v>1.1891391953491444</v>
      </c>
      <c r="AF1292" s="9">
        <f t="shared" si="1051"/>
        <v>1.1891391953491444</v>
      </c>
      <c r="AG1292" s="9">
        <f t="shared" si="1052"/>
        <v>3.876177658142665</v>
      </c>
      <c r="AH1292" s="9">
        <f t="shared" si="1053"/>
        <v>8.7213997308209965</v>
      </c>
      <c r="AI1292" s="58">
        <f t="shared" si="1054"/>
        <v>2.2288021534320324</v>
      </c>
      <c r="AJ1292" s="58">
        <f t="shared" si="1055"/>
        <v>8.342462290385102</v>
      </c>
      <c r="AK1292" s="58">
        <f t="shared" si="1056"/>
        <v>1.1891391953491444</v>
      </c>
      <c r="AL1292" s="58">
        <f t="shared" si="1057"/>
        <v>2.3257065948855988</v>
      </c>
      <c r="AM1292" s="58">
        <f t="shared" si="1058"/>
        <v>0.45504339765736918</v>
      </c>
      <c r="AN1292" s="58">
        <f t="shared" si="1059"/>
        <v>7.1348351720948662</v>
      </c>
      <c r="AO1292" s="56">
        <v>1238.3333333333333</v>
      </c>
      <c r="AP1292" s="56">
        <v>395.56666666666666</v>
      </c>
      <c r="AQ1292" s="56">
        <v>252.28333333333336</v>
      </c>
      <c r="AR1292" s="57">
        <f>SUM(AO1292:AQ1292)</f>
        <v>1886.1833333333332</v>
      </c>
      <c r="AS1292">
        <v>129</v>
      </c>
      <c r="AT1292">
        <v>64</v>
      </c>
      <c r="AU1292">
        <v>54</v>
      </c>
      <c r="AV1292">
        <v>56</v>
      </c>
      <c r="AW1292">
        <v>26</v>
      </c>
      <c r="AX1292" s="9">
        <f t="shared" si="1060"/>
        <v>4.103524754574936</v>
      </c>
      <c r="AY1292" s="9">
        <f t="shared" si="1061"/>
        <v>2.0358572425798132</v>
      </c>
      <c r="AZ1292" s="9">
        <f t="shared" si="1062"/>
        <v>1.7177545484267172</v>
      </c>
      <c r="BA1292" s="9">
        <f t="shared" si="1063"/>
        <v>1.7813750872573364</v>
      </c>
      <c r="BB1292" s="9">
        <f t="shared" si="1064"/>
        <v>0.82706700479804907</v>
      </c>
      <c r="BC1292" s="33">
        <f t="shared" si="1065"/>
        <v>15.479166666666666</v>
      </c>
      <c r="BD1292" s="33">
        <f t="shared" si="1066"/>
        <v>3.1535416666666669</v>
      </c>
      <c r="BE1292" s="33">
        <f t="shared" si="1067"/>
        <v>4.9445833333333331</v>
      </c>
      <c r="BF1292" s="42">
        <f>BI1292-BG1292-BH1292</f>
        <v>46</v>
      </c>
      <c r="BG1292" s="43">
        <v>55</v>
      </c>
      <c r="BH1292" s="43">
        <v>5</v>
      </c>
      <c r="BI1292" s="43">
        <v>106</v>
      </c>
      <c r="BJ1292" s="42">
        <f>BM1292-BK1292-BL1292</f>
        <v>48</v>
      </c>
      <c r="BK1292" s="43">
        <v>3</v>
      </c>
      <c r="BL1292" s="43">
        <v>30</v>
      </c>
      <c r="BM1292" s="43">
        <v>81</v>
      </c>
      <c r="BN1292" s="34">
        <f t="shared" si="1073"/>
        <v>62.949473247468234</v>
      </c>
      <c r="BO1292" s="34">
        <f t="shared" si="1074"/>
        <v>66.747990118459583</v>
      </c>
      <c r="BP1292" s="33">
        <v>6.3055962460331312</v>
      </c>
      <c r="BQ1292" s="33">
        <v>13.657332279267834</v>
      </c>
      <c r="BR1292" s="33">
        <v>-2.9805137698324993</v>
      </c>
      <c r="BS1292" s="33">
        <v>3.2255692587714626</v>
      </c>
      <c r="BT1292" s="33">
        <v>2.8918180849016966</v>
      </c>
      <c r="BU1292" s="9">
        <f t="shared" si="1075"/>
        <v>23.099802099141627</v>
      </c>
      <c r="BV1292" s="34">
        <f t="shared" si="1076"/>
        <v>24.493697607134298</v>
      </c>
      <c r="BW1292" s="33">
        <v>21.044937534656295</v>
      </c>
      <c r="BX1292" s="33">
        <v>6.204152558445978</v>
      </c>
      <c r="BY1292" s="33">
        <v>8.4608983837762999</v>
      </c>
      <c r="BZ1292" s="33">
        <v>4.1396826714480266</v>
      </c>
      <c r="CA1292" s="9">
        <f t="shared" si="1077"/>
        <v>39.849671148326607</v>
      </c>
      <c r="CB1292" s="34">
        <f t="shared" si="1078"/>
        <v>42.254292511325282</v>
      </c>
      <c r="CC1292" s="47">
        <v>51.768943999999998</v>
      </c>
      <c r="CD1292">
        <v>3387394</v>
      </c>
      <c r="CE1292" s="68">
        <f t="shared" si="1068"/>
        <v>3472078.85</v>
      </c>
      <c r="CF1292" s="62">
        <v>42.1</v>
      </c>
      <c r="CG1292" s="62">
        <v>37.5</v>
      </c>
      <c r="CH1292" s="62">
        <v>-0.7</v>
      </c>
      <c r="CI1292" s="62">
        <v>6.5</v>
      </c>
      <c r="CJ1292" s="63">
        <f t="shared" si="1071"/>
        <v>5.1301614027702866</v>
      </c>
      <c r="CK1292" s="62">
        <v>2.4</v>
      </c>
      <c r="CL1292" s="63">
        <f t="shared" si="1072"/>
        <v>1.8942134410228753</v>
      </c>
      <c r="CM1292" s="62">
        <v>9</v>
      </c>
      <c r="CN1292" t="s">
        <v>2113</v>
      </c>
      <c r="CO1292" t="s">
        <v>2419</v>
      </c>
      <c r="CQ1292" t="s">
        <v>2393</v>
      </c>
      <c r="CR1292">
        <v>70</v>
      </c>
      <c r="CS1292">
        <v>194</v>
      </c>
      <c r="CT1292">
        <v>44</v>
      </c>
      <c r="CU1292" t="s">
        <v>3402</v>
      </c>
      <c r="CZ1292" s="72">
        <v>6333333.3333333302</v>
      </c>
      <c r="DA1292">
        <v>0</v>
      </c>
    </row>
    <row r="1293" spans="1:105" ht="12.75" customHeight="1" x14ac:dyDescent="0.2">
      <c r="A1293" s="75" t="s">
        <v>2452</v>
      </c>
      <c r="B1293" s="19" t="s">
        <v>956</v>
      </c>
      <c r="C1293" s="19" t="s">
        <v>970</v>
      </c>
      <c r="D1293" s="19" t="s">
        <v>970</v>
      </c>
      <c r="E1293" s="19" t="str">
        <f t="shared" si="1047"/>
        <v xml:space="preserve">Kukkonen, Lasse </v>
      </c>
      <c r="F1293" s="19" t="s">
        <v>2867</v>
      </c>
      <c r="G1293" s="19" t="s">
        <v>1524</v>
      </c>
      <c r="H1293" s="19">
        <v>54</v>
      </c>
      <c r="I1293" s="19">
        <v>5</v>
      </c>
      <c r="J1293" s="19">
        <v>9</v>
      </c>
      <c r="K1293" s="19">
        <f>I1293+J1293</f>
        <v>14</v>
      </c>
      <c r="L1293" s="19">
        <v>5</v>
      </c>
      <c r="M1293" s="19">
        <v>30</v>
      </c>
      <c r="N1293" s="19">
        <v>45</v>
      </c>
      <c r="O1293" s="20">
        <f t="shared" si="1069"/>
        <v>0.1111111111111111</v>
      </c>
      <c r="P1293" s="19">
        <v>1198</v>
      </c>
      <c r="Q1293" s="19">
        <v>2</v>
      </c>
      <c r="R1293" s="19">
        <v>0</v>
      </c>
      <c r="S1293" s="19">
        <v>0</v>
      </c>
      <c r="T1293" s="19">
        <v>0</v>
      </c>
      <c r="U1293" s="20">
        <f t="shared" si="1070"/>
        <v>0</v>
      </c>
      <c r="V1293" s="19"/>
      <c r="W1293" s="19">
        <v>1</v>
      </c>
      <c r="X1293" s="19">
        <v>1</v>
      </c>
      <c r="Y1293" s="19">
        <v>0</v>
      </c>
      <c r="Z1293" s="19">
        <v>1</v>
      </c>
      <c r="AA1293" s="19">
        <f>I1293-W1293-Y1293</f>
        <v>4</v>
      </c>
      <c r="AB1293" s="19">
        <f>J1293-X1293-Z1293</f>
        <v>7</v>
      </c>
      <c r="AC1293" s="24">
        <f t="shared" si="1048"/>
        <v>3.9404553415061292</v>
      </c>
      <c r="AD1293" s="24">
        <f t="shared" si="1049"/>
        <v>3.9404553415061292</v>
      </c>
      <c r="AE1293" s="24">
        <f t="shared" si="1050"/>
        <v>0</v>
      </c>
      <c r="AF1293" s="24">
        <f t="shared" si="1051"/>
        <v>2.1020670325820388</v>
      </c>
      <c r="AG1293" s="24">
        <f t="shared" si="1052"/>
        <v>7.0892307692307686</v>
      </c>
      <c r="AH1293" s="24">
        <f t="shared" si="1053"/>
        <v>12.406153846153845</v>
      </c>
      <c r="AI1293" s="21">
        <f t="shared" si="1054"/>
        <v>1.8609230769230769</v>
      </c>
      <c r="AJ1293" s="21">
        <f t="shared" si="1055"/>
        <v>3.9404553415061292</v>
      </c>
      <c r="AK1293" s="21">
        <f t="shared" si="1056"/>
        <v>1.6816536260656312</v>
      </c>
      <c r="AL1293" s="21">
        <f t="shared" si="1057"/>
        <v>1.7723076923076924</v>
      </c>
      <c r="AM1293" s="21">
        <f t="shared" si="1058"/>
        <v>0</v>
      </c>
      <c r="AN1293" s="21">
        <f t="shared" si="1059"/>
        <v>7.9878547238117488</v>
      </c>
      <c r="AO1293" s="36">
        <v>677.08333333333337</v>
      </c>
      <c r="AP1293" s="36">
        <v>76.13333333333334</v>
      </c>
      <c r="AQ1293" s="36">
        <v>142.71666666666667</v>
      </c>
      <c r="AR1293" s="36">
        <v>895.93333333333339</v>
      </c>
      <c r="AS1293" s="19"/>
      <c r="AT1293" s="19"/>
      <c r="AU1293" s="19"/>
      <c r="AV1293" s="19"/>
      <c r="AW1293" s="19"/>
      <c r="AX1293" s="24">
        <f t="shared" si="1060"/>
        <v>0</v>
      </c>
      <c r="AY1293" s="24">
        <f t="shared" si="1061"/>
        <v>0</v>
      </c>
      <c r="AZ1293" s="24">
        <f t="shared" si="1062"/>
        <v>0</v>
      </c>
      <c r="BA1293" s="24">
        <f t="shared" si="1063"/>
        <v>0</v>
      </c>
      <c r="BB1293" s="24">
        <f t="shared" si="1064"/>
        <v>0</v>
      </c>
      <c r="BC1293" s="24">
        <f t="shared" si="1065"/>
        <v>12.538580246913581</v>
      </c>
      <c r="BD1293" s="24">
        <f t="shared" si="1066"/>
        <v>2.6429012345679013</v>
      </c>
      <c r="BE1293" s="24">
        <f t="shared" si="1067"/>
        <v>1.4098765432098768</v>
      </c>
      <c r="BF1293" s="30">
        <v>21</v>
      </c>
      <c r="BG1293" s="30">
        <v>5</v>
      </c>
      <c r="BH1293" s="30">
        <v>4</v>
      </c>
      <c r="BI1293" s="30">
        <v>30</v>
      </c>
      <c r="BJ1293" s="30">
        <v>20</v>
      </c>
      <c r="BK1293" s="30">
        <v>0</v>
      </c>
      <c r="BL1293" s="30">
        <v>19</v>
      </c>
      <c r="BM1293" s="30">
        <v>39</v>
      </c>
      <c r="BN1293" s="35">
        <f t="shared" si="1073"/>
        <v>35.488753235655466</v>
      </c>
      <c r="BO1293" s="35">
        <f t="shared" si="1074"/>
        <v>79.221861527618415</v>
      </c>
      <c r="BP1293" s="35">
        <v>9.2185579123154717</v>
      </c>
      <c r="BQ1293" s="35">
        <v>0.14046414237830135</v>
      </c>
      <c r="BR1293" s="35">
        <v>-0.46752053675171401</v>
      </c>
      <c r="BS1293" s="35">
        <v>0.42079066979588986</v>
      </c>
      <c r="BT1293" s="35">
        <v>0</v>
      </c>
      <c r="BU1293" s="35">
        <f t="shared" si="1075"/>
        <v>9.312292187737949</v>
      </c>
      <c r="BV1293" s="35">
        <f t="shared" si="1076"/>
        <v>20.787913210219397</v>
      </c>
      <c r="BW1293" s="35">
        <v>19.542907559361741</v>
      </c>
      <c r="BX1293" s="35">
        <v>2.3461391045986515</v>
      </c>
      <c r="BY1293" s="35">
        <v>3.2502981495262588</v>
      </c>
      <c r="BZ1293" s="35">
        <v>1.0371162344308653</v>
      </c>
      <c r="CA1293" s="35">
        <f t="shared" si="1077"/>
        <v>26.176461047917517</v>
      </c>
      <c r="CB1293" s="35">
        <f t="shared" si="1078"/>
        <v>58.433948317399022</v>
      </c>
      <c r="CC1293" s="22">
        <v>55</v>
      </c>
      <c r="CD1293" s="23">
        <v>1821572</v>
      </c>
      <c r="CE1293" s="76">
        <f t="shared" si="1068"/>
        <v>2766090.8148148148</v>
      </c>
      <c r="CF1293" s="24">
        <v>15.8</v>
      </c>
      <c r="CG1293" s="24">
        <v>20.3</v>
      </c>
      <c r="CH1293" s="24">
        <v>5.7</v>
      </c>
      <c r="CI1293" s="24">
        <v>1.8</v>
      </c>
      <c r="CJ1293" s="24">
        <f t="shared" si="1071"/>
        <v>3.2293270740203628</v>
      </c>
      <c r="CK1293" s="24">
        <v>3.4</v>
      </c>
      <c r="CL1293" s="24">
        <f t="shared" si="1072"/>
        <v>6.0998400287051302</v>
      </c>
      <c r="CM1293" s="24">
        <v>5.2</v>
      </c>
      <c r="CN1293" s="19"/>
      <c r="CO1293" s="19"/>
      <c r="CP1293" s="19"/>
      <c r="CQ1293" s="19"/>
      <c r="CR1293" s="19"/>
      <c r="CS1293" s="19"/>
      <c r="CT1293" s="19"/>
      <c r="CU1293" s="19"/>
      <c r="CV1293" s="19"/>
      <c r="CW1293" s="19"/>
      <c r="CX1293" s="19"/>
      <c r="CY1293" s="19"/>
      <c r="CZ1293" s="77"/>
      <c r="DA1293" s="19">
        <v>1</v>
      </c>
    </row>
    <row r="1294" spans="1:105" ht="12.75" customHeight="1" x14ac:dyDescent="0.2">
      <c r="A1294" s="75" t="s">
        <v>2452</v>
      </c>
      <c r="B1294" s="19" t="s">
        <v>970</v>
      </c>
      <c r="C1294" s="19" t="s">
        <v>970</v>
      </c>
      <c r="D1294" s="19" t="s">
        <v>970</v>
      </c>
      <c r="E1294" s="19" t="str">
        <f t="shared" si="1047"/>
        <v xml:space="preserve">Kukkonen, Lasse </v>
      </c>
      <c r="F1294" s="19" t="s">
        <v>2867</v>
      </c>
      <c r="G1294" s="19" t="s">
        <v>1524</v>
      </c>
      <c r="H1294" s="19">
        <v>20</v>
      </c>
      <c r="I1294" s="19">
        <v>0</v>
      </c>
      <c r="J1294" s="19">
        <v>0</v>
      </c>
      <c r="K1294" s="19">
        <f>I1294+J1294</f>
        <v>0</v>
      </c>
      <c r="L1294" s="19">
        <v>-1</v>
      </c>
      <c r="M1294" s="19">
        <v>8</v>
      </c>
      <c r="N1294" s="19">
        <v>9</v>
      </c>
      <c r="O1294" s="20">
        <f t="shared" si="1069"/>
        <v>0</v>
      </c>
      <c r="P1294" s="19">
        <v>479</v>
      </c>
      <c r="Q1294" s="19">
        <v>0</v>
      </c>
      <c r="R1294" s="19">
        <v>0</v>
      </c>
      <c r="S1294" s="19">
        <v>0</v>
      </c>
      <c r="T1294" s="19">
        <v>0</v>
      </c>
      <c r="U1294" s="20">
        <f t="shared" si="1070"/>
        <v>0</v>
      </c>
      <c r="V1294" s="19">
        <v>0</v>
      </c>
      <c r="W1294" s="19">
        <v>0</v>
      </c>
      <c r="X1294" s="19">
        <v>0</v>
      </c>
      <c r="Y1294" s="19">
        <v>0</v>
      </c>
      <c r="Z1294" s="19">
        <v>0</v>
      </c>
      <c r="AA1294" s="19">
        <f>I1294-W1294-Y1294</f>
        <v>0</v>
      </c>
      <c r="AB1294" s="19">
        <f>J1294-X1294-Z1294</f>
        <v>0</v>
      </c>
      <c r="AC1294" s="24">
        <f t="shared" si="1048"/>
        <v>0</v>
      </c>
      <c r="AD1294" s="24">
        <f t="shared" si="1049"/>
        <v>0</v>
      </c>
      <c r="AE1294" s="24">
        <f t="shared" si="1050"/>
        <v>0</v>
      </c>
      <c r="AF1294" s="24">
        <f t="shared" si="1051"/>
        <v>0</v>
      </c>
      <c r="AG1294" s="24">
        <f t="shared" si="1052"/>
        <v>0</v>
      </c>
      <c r="AH1294" s="24">
        <f t="shared" si="1053"/>
        <v>0</v>
      </c>
      <c r="AI1294" s="21">
        <f t="shared" si="1054"/>
        <v>2.6680783483324513</v>
      </c>
      <c r="AJ1294" s="21">
        <f t="shared" si="1055"/>
        <v>0</v>
      </c>
      <c r="AK1294" s="21">
        <f t="shared" si="1056"/>
        <v>1.1345729593444691</v>
      </c>
      <c r="AL1294" s="21">
        <f t="shared" si="1057"/>
        <v>3.04923239809423</v>
      </c>
      <c r="AM1294" s="21">
        <f t="shared" si="1058"/>
        <v>0</v>
      </c>
      <c r="AN1294" s="21">
        <f t="shared" si="1059"/>
        <v>6.8074377560668147</v>
      </c>
      <c r="AO1294" s="24">
        <v>314.83333333333331</v>
      </c>
      <c r="AP1294" s="24">
        <v>2.0833333333333335</v>
      </c>
      <c r="AQ1294" s="24">
        <v>52.883333333333326</v>
      </c>
      <c r="AR1294" s="36">
        <v>369.8</v>
      </c>
      <c r="AS1294" s="19">
        <v>151</v>
      </c>
      <c r="AT1294" s="19">
        <v>53</v>
      </c>
      <c r="AU1294" s="19">
        <v>20</v>
      </c>
      <c r="AV1294" s="19">
        <v>19</v>
      </c>
      <c r="AW1294" s="19">
        <v>13</v>
      </c>
      <c r="AX1294" s="24">
        <f t="shared" si="1060"/>
        <v>24.499729583558679</v>
      </c>
      <c r="AY1294" s="24">
        <f t="shared" si="1061"/>
        <v>8.5992428339643041</v>
      </c>
      <c r="AZ1294" s="24">
        <f t="shared" si="1062"/>
        <v>3.2449972958355868</v>
      </c>
      <c r="BA1294" s="24">
        <f t="shared" si="1063"/>
        <v>3.0827474310438072</v>
      </c>
      <c r="BB1294" s="24">
        <f t="shared" si="1064"/>
        <v>2.1092482422931313</v>
      </c>
      <c r="BC1294" s="24">
        <f t="shared" si="1065"/>
        <v>15.741666666666665</v>
      </c>
      <c r="BD1294" s="24">
        <f t="shared" si="1066"/>
        <v>2.6441666666666661</v>
      </c>
      <c r="BE1294" s="24">
        <f t="shared" si="1067"/>
        <v>0.10416666666666667</v>
      </c>
      <c r="BF1294" s="30">
        <v>14</v>
      </c>
      <c r="BG1294" s="30">
        <v>0</v>
      </c>
      <c r="BH1294" s="30">
        <v>1</v>
      </c>
      <c r="BI1294" s="30">
        <v>15</v>
      </c>
      <c r="BJ1294" s="30">
        <v>16</v>
      </c>
      <c r="BK1294" s="30">
        <v>0</v>
      </c>
      <c r="BL1294" s="30">
        <v>6</v>
      </c>
      <c r="BM1294" s="30">
        <v>22</v>
      </c>
      <c r="BN1294" s="35">
        <f t="shared" si="1073"/>
        <v>6.4813395127271125</v>
      </c>
      <c r="BO1294" s="35">
        <f t="shared" si="1074"/>
        <v>35.053215320319701</v>
      </c>
      <c r="BP1294" s="35">
        <v>-2.6079526903776724</v>
      </c>
      <c r="BQ1294" s="35">
        <v>-7.4907368630091453E-2</v>
      </c>
      <c r="BR1294" s="35">
        <v>-0.12483166259223953</v>
      </c>
      <c r="BS1294" s="35">
        <v>-0.11763664041694619</v>
      </c>
      <c r="BT1294" s="35">
        <v>0</v>
      </c>
      <c r="BU1294" s="35">
        <f t="shared" si="1075"/>
        <v>-2.9253283620169497</v>
      </c>
      <c r="BV1294" s="35">
        <f t="shared" si="1076"/>
        <v>-15.821137706960247</v>
      </c>
      <c r="BW1294" s="35">
        <v>4.9449275371937844</v>
      </c>
      <c r="BX1294" s="35">
        <v>7.3256842584423762E-2</v>
      </c>
      <c r="BY1294" s="35">
        <v>2.2968208650623878</v>
      </c>
      <c r="BZ1294" s="35">
        <v>2.0916626299034675</v>
      </c>
      <c r="CA1294" s="35">
        <f t="shared" si="1077"/>
        <v>9.4066678747440626</v>
      </c>
      <c r="CB1294" s="35">
        <f t="shared" si="1078"/>
        <v>50.874353027279945</v>
      </c>
      <c r="CC1294" s="22">
        <v>44</v>
      </c>
      <c r="CD1294" s="23">
        <v>165000</v>
      </c>
      <c r="CE1294" s="76">
        <f t="shared" si="1068"/>
        <v>165000</v>
      </c>
      <c r="CF1294" s="24">
        <v>5.9</v>
      </c>
      <c r="CG1294" s="24">
        <v>8.8000000000000007</v>
      </c>
      <c r="CH1294" s="24">
        <v>2.7</v>
      </c>
      <c r="CI1294" s="24">
        <v>-1.3</v>
      </c>
      <c r="CJ1294" s="24">
        <f t="shared" si="1071"/>
        <v>-6.1210076120222876</v>
      </c>
      <c r="CK1294" s="24">
        <v>1.2</v>
      </c>
      <c r="CL1294" s="24">
        <f t="shared" si="1072"/>
        <v>5.6501608726359569</v>
      </c>
      <c r="CM1294" s="24">
        <v>-0.1</v>
      </c>
      <c r="CN1294" s="19" t="s">
        <v>1034</v>
      </c>
      <c r="CO1294" s="19" t="s">
        <v>1035</v>
      </c>
      <c r="CP1294" s="19"/>
      <c r="CQ1294" s="19" t="s">
        <v>2393</v>
      </c>
      <c r="CR1294" s="19">
        <v>73</v>
      </c>
      <c r="CS1294" s="19">
        <v>190</v>
      </c>
      <c r="CT1294" s="19">
        <v>28</v>
      </c>
      <c r="CU1294" s="19" t="s">
        <v>3402</v>
      </c>
      <c r="CV1294" s="19" t="s">
        <v>3090</v>
      </c>
      <c r="CW1294" s="19">
        <v>0</v>
      </c>
      <c r="CX1294" s="19">
        <v>0</v>
      </c>
      <c r="CY1294" s="19">
        <v>0</v>
      </c>
      <c r="CZ1294" s="77"/>
      <c r="DA1294" s="19">
        <v>1</v>
      </c>
    </row>
    <row r="1295" spans="1:105" ht="12.75" customHeight="1" x14ac:dyDescent="0.2">
      <c r="A1295" s="25" t="s">
        <v>2452</v>
      </c>
      <c r="B1295" s="10" t="s">
        <v>970</v>
      </c>
      <c r="C1295" s="10" t="s">
        <v>970</v>
      </c>
      <c r="D1295" s="10" t="s">
        <v>970</v>
      </c>
      <c r="E1295" s="10" t="s">
        <v>2866</v>
      </c>
      <c r="F1295" s="10" t="s">
        <v>2867</v>
      </c>
      <c r="G1295" s="10" t="s">
        <v>1524</v>
      </c>
      <c r="H1295" s="10">
        <v>74</v>
      </c>
      <c r="I1295" s="10">
        <v>5</v>
      </c>
      <c r="J1295" s="10">
        <v>9</v>
      </c>
      <c r="K1295" s="10">
        <v>14</v>
      </c>
      <c r="L1295" s="10">
        <v>4</v>
      </c>
      <c r="M1295" s="10">
        <v>38</v>
      </c>
      <c r="N1295" s="10">
        <v>54</v>
      </c>
      <c r="O1295" s="11">
        <v>9.2999999999999999E-2</v>
      </c>
      <c r="P1295" s="10">
        <v>1677</v>
      </c>
      <c r="Q1295" s="10">
        <v>2</v>
      </c>
      <c r="R1295" s="10">
        <v>0</v>
      </c>
      <c r="S1295" s="10">
        <v>0</v>
      </c>
      <c r="T1295" s="10">
        <v>0</v>
      </c>
      <c r="U1295" s="11">
        <v>0</v>
      </c>
      <c r="V1295" s="41">
        <v>0</v>
      </c>
      <c r="W1295" s="10">
        <v>1</v>
      </c>
      <c r="X1295" s="10">
        <v>1</v>
      </c>
      <c r="Y1295" s="10">
        <v>0</v>
      </c>
      <c r="Z1295" s="10">
        <v>1</v>
      </c>
      <c r="AA1295" s="10">
        <v>4</v>
      </c>
      <c r="AB1295" s="10">
        <v>7</v>
      </c>
      <c r="AC1295" s="13">
        <f t="shared" si="1048"/>
        <v>3.83533623114293</v>
      </c>
      <c r="AD1295" s="13">
        <f t="shared" si="1049"/>
        <v>3.83533623114293</v>
      </c>
      <c r="AE1295" s="13">
        <f t="shared" si="1050"/>
        <v>0</v>
      </c>
      <c r="AF1295" s="13">
        <f t="shared" si="1051"/>
        <v>1.5337423312883436</v>
      </c>
      <c r="AG1295" s="13">
        <f t="shared" si="1052"/>
        <v>4.8390999274135016</v>
      </c>
      <c r="AH1295" s="13">
        <f t="shared" si="1053"/>
        <v>8.4684248729736282</v>
      </c>
      <c r="AI1295" s="29">
        <f t="shared" si="1054"/>
        <v>2.1171062182434066</v>
      </c>
      <c r="AJ1295" s="29">
        <f t="shared" si="1055"/>
        <v>3.83533623114293</v>
      </c>
      <c r="AK1295" s="29">
        <f t="shared" si="1056"/>
        <v>1.5337423312883436</v>
      </c>
      <c r="AL1295" s="29">
        <f t="shared" si="1057"/>
        <v>2.1775949673360753</v>
      </c>
      <c r="AM1295" s="29">
        <f t="shared" si="1058"/>
        <v>0</v>
      </c>
      <c r="AN1295" s="29">
        <f t="shared" si="1059"/>
        <v>7.6687116564417179</v>
      </c>
      <c r="AO1295" s="13">
        <v>991.92</v>
      </c>
      <c r="AP1295" s="13">
        <v>78.22</v>
      </c>
      <c r="AQ1295" s="13">
        <v>195.6</v>
      </c>
      <c r="AR1295" s="13">
        <v>1265.73</v>
      </c>
      <c r="AS1295" s="41">
        <v>151</v>
      </c>
      <c r="AT1295" s="41">
        <v>53</v>
      </c>
      <c r="AU1295" s="41">
        <v>20</v>
      </c>
      <c r="AV1295" s="41">
        <v>19</v>
      </c>
      <c r="AW1295" s="41">
        <v>13</v>
      </c>
      <c r="AX1295" s="13">
        <f t="shared" si="1060"/>
        <v>7.1579246758787418</v>
      </c>
      <c r="AY1295" s="13">
        <f t="shared" si="1061"/>
        <v>2.5123841577587633</v>
      </c>
      <c r="AZ1295" s="13">
        <f t="shared" si="1062"/>
        <v>0.94806949349387304</v>
      </c>
      <c r="BA1295" s="13">
        <f t="shared" si="1063"/>
        <v>0.9006660188191794</v>
      </c>
      <c r="BB1295" s="13">
        <f t="shared" si="1064"/>
        <v>0.61624517077101759</v>
      </c>
      <c r="BC1295" s="13">
        <f t="shared" si="1065"/>
        <v>13.404324324324325</v>
      </c>
      <c r="BD1295" s="13">
        <f t="shared" si="1066"/>
        <v>2.6432432432432433</v>
      </c>
      <c r="BE1295" s="13">
        <f t="shared" si="1067"/>
        <v>1.057027027027027</v>
      </c>
      <c r="BF1295" s="10">
        <v>35</v>
      </c>
      <c r="BG1295" s="10">
        <v>5</v>
      </c>
      <c r="BH1295" s="10">
        <v>5</v>
      </c>
      <c r="BI1295" s="10">
        <v>45</v>
      </c>
      <c r="BJ1295" s="10">
        <v>36</v>
      </c>
      <c r="BK1295" s="10">
        <v>0</v>
      </c>
      <c r="BL1295" s="10">
        <v>25</v>
      </c>
      <c r="BM1295" s="10">
        <v>61</v>
      </c>
      <c r="BN1295" s="39">
        <v>41.97</v>
      </c>
      <c r="BO1295" s="39">
        <v>66.316999999999993</v>
      </c>
      <c r="BP1295" s="13">
        <v>6.6109999999999998</v>
      </c>
      <c r="BQ1295" s="13">
        <v>6.6000000000000003E-2</v>
      </c>
      <c r="BR1295" s="13">
        <v>-0.59199999999999997</v>
      </c>
      <c r="BS1295" s="13">
        <v>0.30299999999999999</v>
      </c>
      <c r="BT1295" s="13">
        <v>0</v>
      </c>
      <c r="BU1295" s="39">
        <v>6.3869999999999996</v>
      </c>
      <c r="BV1295" s="39">
        <v>10.092000000000001</v>
      </c>
      <c r="BW1295" s="13">
        <v>24.488</v>
      </c>
      <c r="BX1295" s="13">
        <v>2.419</v>
      </c>
      <c r="BY1295" s="13">
        <v>5.5469999999999997</v>
      </c>
      <c r="BZ1295" s="13">
        <v>3.129</v>
      </c>
      <c r="CA1295" s="39">
        <v>35.582999999999998</v>
      </c>
      <c r="CB1295" s="39">
        <v>56.225000000000001</v>
      </c>
      <c r="CC1295" s="16">
        <v>52</v>
      </c>
      <c r="CD1295" s="12">
        <v>1986572</v>
      </c>
      <c r="CE1295" s="73">
        <f t="shared" si="1068"/>
        <v>2201336.5405405406</v>
      </c>
      <c r="CF1295" s="13">
        <v>21.7</v>
      </c>
      <c r="CG1295" s="13">
        <v>29.1</v>
      </c>
      <c r="CH1295" s="13">
        <v>8.4</v>
      </c>
      <c r="CI1295" s="17">
        <v>1</v>
      </c>
      <c r="CJ1295" s="13">
        <f t="shared" si="1071"/>
        <v>1.2990724622619449</v>
      </c>
      <c r="CK1295" s="17">
        <v>2.8</v>
      </c>
      <c r="CL1295" s="13">
        <f t="shared" si="1072"/>
        <v>3.6374028943334458</v>
      </c>
      <c r="CM1295" s="13">
        <v>3.8</v>
      </c>
      <c r="CN1295" s="10" t="s">
        <v>1034</v>
      </c>
      <c r="CO1295" s="10" t="s">
        <v>1035</v>
      </c>
      <c r="CP1295" s="10">
        <v>0</v>
      </c>
      <c r="CQ1295" s="10" t="s">
        <v>2393</v>
      </c>
      <c r="CR1295" s="10">
        <v>73</v>
      </c>
      <c r="CS1295" s="10">
        <v>190</v>
      </c>
      <c r="CT1295" s="10">
        <v>28</v>
      </c>
      <c r="CU1295" s="10" t="s">
        <v>3402</v>
      </c>
      <c r="CV1295" s="10" t="s">
        <v>3090</v>
      </c>
      <c r="CW1295" s="10">
        <v>0</v>
      </c>
      <c r="CX1295" s="10">
        <v>0</v>
      </c>
      <c r="CY1295" s="10">
        <v>0</v>
      </c>
      <c r="CZ1295" s="79"/>
      <c r="DA1295" s="10">
        <v>2</v>
      </c>
    </row>
    <row r="1296" spans="1:105" ht="12.75" customHeight="1" x14ac:dyDescent="0.2">
      <c r="A1296" s="44" t="s">
        <v>2372</v>
      </c>
      <c r="B1296" s="46" t="s">
        <v>970</v>
      </c>
      <c r="C1296" s="46" t="s">
        <v>970</v>
      </c>
      <c r="D1296" s="42" t="s">
        <v>970</v>
      </c>
      <c r="E1296" s="42" t="str">
        <f t="shared" ref="E1296:E1318" si="1079">CONCATENATE(RIGHT(F1296,LEN(F1296)-SEARCH(" ",F1296)), ", ", LEFT(F1296, SEARCH(" ", F1296)))</f>
        <v xml:space="preserve">Kukkonen, Lasse </v>
      </c>
      <c r="F1296" s="42" t="s">
        <v>2867</v>
      </c>
      <c r="G1296" s="45" t="s">
        <v>2374</v>
      </c>
      <c r="H1296" s="43">
        <v>53</v>
      </c>
      <c r="I1296" s="64">
        <v>1</v>
      </c>
      <c r="J1296" s="64">
        <v>4</v>
      </c>
      <c r="K1296" s="64">
        <v>5</v>
      </c>
      <c r="L1296" s="43">
        <v>3</v>
      </c>
      <c r="M1296">
        <v>38</v>
      </c>
      <c r="N1296">
        <v>31</v>
      </c>
      <c r="O1296" s="4">
        <f t="shared" ref="O1296:O1318" si="1080">IF(N1296=0,0,I1296/N1296)</f>
        <v>3.2258064516129031E-2</v>
      </c>
      <c r="Q1296">
        <v>0</v>
      </c>
      <c r="R1296">
        <v>0</v>
      </c>
      <c r="S1296">
        <v>0</v>
      </c>
      <c r="T1296">
        <v>0</v>
      </c>
      <c r="U1296" s="4">
        <f t="shared" ref="U1296:U1318" si="1081">IF(S1296+T1296=0,0,S1296/(S1296+T1296))</f>
        <v>0</v>
      </c>
      <c r="V1296">
        <v>0</v>
      </c>
      <c r="W1296">
        <v>0</v>
      </c>
      <c r="X1296">
        <v>2</v>
      </c>
      <c r="Y1296">
        <v>0</v>
      </c>
      <c r="Z1296">
        <v>0</v>
      </c>
      <c r="AA1296">
        <v>1</v>
      </c>
      <c r="AB1296">
        <v>2</v>
      </c>
      <c r="AC1296" s="9">
        <f t="shared" si="1048"/>
        <v>0</v>
      </c>
      <c r="AD1296" s="9">
        <f t="shared" si="1049"/>
        <v>26.219956300072834</v>
      </c>
      <c r="AE1296" s="9">
        <f t="shared" si="1050"/>
        <v>0</v>
      </c>
      <c r="AF1296" s="9">
        <f t="shared" si="1051"/>
        <v>0</v>
      </c>
      <c r="AG1296" s="9">
        <f t="shared" si="1052"/>
        <v>1.6990348538122095</v>
      </c>
      <c r="AH1296" s="9">
        <f t="shared" si="1053"/>
        <v>3.3980697076244191</v>
      </c>
      <c r="AI1296" s="58">
        <f t="shared" si="1054"/>
        <v>1.8689383391934304</v>
      </c>
      <c r="AJ1296" s="58">
        <f t="shared" si="1055"/>
        <v>10.487982520029133</v>
      </c>
      <c r="AK1296" s="58">
        <f t="shared" si="1056"/>
        <v>2.8557829604950022</v>
      </c>
      <c r="AL1296" s="58">
        <f t="shared" si="1057"/>
        <v>2.0388418245746514</v>
      </c>
      <c r="AM1296" s="58">
        <f t="shared" si="1058"/>
        <v>0</v>
      </c>
      <c r="AN1296" s="58">
        <f t="shared" si="1059"/>
        <v>6.2827225130890056</v>
      </c>
      <c r="AO1296" s="56">
        <v>706.2833333333333</v>
      </c>
      <c r="AP1296" s="56">
        <v>22.883333333333333</v>
      </c>
      <c r="AQ1296" s="56">
        <v>105.05</v>
      </c>
      <c r="AR1296" s="57">
        <f>SUM(AO1296:AQ1296)</f>
        <v>834.21666666666658</v>
      </c>
      <c r="AS1296">
        <v>111</v>
      </c>
      <c r="AT1296">
        <v>40</v>
      </c>
      <c r="AU1296">
        <v>17</v>
      </c>
      <c r="AV1296">
        <v>20</v>
      </c>
      <c r="AW1296">
        <v>14</v>
      </c>
      <c r="AX1296" s="9">
        <f t="shared" si="1060"/>
        <v>7.9835374503026806</v>
      </c>
      <c r="AY1296" s="9">
        <f t="shared" si="1061"/>
        <v>2.8769504325415065</v>
      </c>
      <c r="AZ1296" s="9">
        <f t="shared" si="1062"/>
        <v>1.22270393383014</v>
      </c>
      <c r="BA1296" s="9">
        <f t="shared" si="1063"/>
        <v>1.4384752162707533</v>
      </c>
      <c r="BB1296" s="9">
        <f t="shared" si="1064"/>
        <v>1.0069326513895271</v>
      </c>
      <c r="BC1296" s="33">
        <f t="shared" si="1065"/>
        <v>13.326100628930817</v>
      </c>
      <c r="BD1296" s="33">
        <f t="shared" si="1066"/>
        <v>1.982075471698113</v>
      </c>
      <c r="BE1296" s="33">
        <f t="shared" si="1067"/>
        <v>0.43176100628930819</v>
      </c>
      <c r="BF1296" s="42">
        <f>BI1296-BG1296-BH1296</f>
        <v>22</v>
      </c>
      <c r="BG1296" s="43">
        <v>4</v>
      </c>
      <c r="BH1296" s="43">
        <v>5</v>
      </c>
      <c r="BI1296" s="43">
        <v>31</v>
      </c>
      <c r="BJ1296" s="42">
        <f>BM1296-BK1296-BL1296</f>
        <v>24</v>
      </c>
      <c r="BK1296" s="43">
        <v>0</v>
      </c>
      <c r="BL1296" s="43">
        <v>11</v>
      </c>
      <c r="BM1296" s="43">
        <v>35</v>
      </c>
      <c r="BN1296" s="34">
        <f t="shared" ref="BN1296:BN1318" si="1082">BU1296+CA1296</f>
        <v>17.701614747113592</v>
      </c>
      <c r="BO1296" s="34">
        <f t="shared" ref="BO1296:BO1318" si="1083">BN1296/AR1296*2000</f>
        <v>42.438890169492964</v>
      </c>
      <c r="BP1296" s="33">
        <v>-1.927839779285955</v>
      </c>
      <c r="BQ1296" s="33">
        <v>0.60085372749211097</v>
      </c>
      <c r="BR1296" s="33">
        <v>1.8152865194499663</v>
      </c>
      <c r="BS1296" s="33">
        <v>-0.24622806781232473</v>
      </c>
      <c r="BT1296" s="33">
        <v>0</v>
      </c>
      <c r="BU1296" s="9">
        <f t="shared" ref="BU1296:BU1318" si="1084">SUM(BP1296:BT1296)</f>
        <v>0.2420723998437975</v>
      </c>
      <c r="BV1296" s="34">
        <f t="shared" ref="BV1296:BV1318" si="1085">BU1296/AR1296*2000</f>
        <v>0.58035857953081138</v>
      </c>
      <c r="BW1296" s="33">
        <v>14.693316066287821</v>
      </c>
      <c r="BX1296" s="33">
        <v>0.5434751422917703</v>
      </c>
      <c r="BY1296" s="33">
        <v>4.4278220074790546</v>
      </c>
      <c r="BZ1296" s="33">
        <v>-2.2050708687888543</v>
      </c>
      <c r="CA1296" s="9">
        <f t="shared" ref="CA1296:CA1318" si="1086">SUM(BW1296:BZ1296)</f>
        <v>17.459542347269792</v>
      </c>
      <c r="CB1296" s="34">
        <f t="shared" ref="CB1296:CB1318" si="1087">CA1296/AR1296*2000</f>
        <v>41.858531589962148</v>
      </c>
      <c r="CC1296" s="47">
        <v>53.849133000000002</v>
      </c>
      <c r="CD1296">
        <v>943515</v>
      </c>
      <c r="CE1296" s="68">
        <f t="shared" si="1068"/>
        <v>1459777.9245283017</v>
      </c>
      <c r="CF1296" s="62">
        <v>14.4</v>
      </c>
      <c r="CG1296" s="62">
        <v>18.399999999999999</v>
      </c>
      <c r="CH1296" s="62">
        <v>1.8</v>
      </c>
      <c r="CI1296" s="62">
        <v>-1.2</v>
      </c>
      <c r="CJ1296" s="63">
        <f t="shared" si="1071"/>
        <v>-2.4944135529803044</v>
      </c>
      <c r="CK1296" s="62">
        <v>1.5</v>
      </c>
      <c r="CL1296" s="63">
        <f t="shared" si="1072"/>
        <v>3.1180169412253806</v>
      </c>
      <c r="CM1296" s="62">
        <v>0.2</v>
      </c>
      <c r="CN1296" t="s">
        <v>2143</v>
      </c>
      <c r="CO1296" t="s">
        <v>1035</v>
      </c>
      <c r="CQ1296" t="s">
        <v>2393</v>
      </c>
      <c r="CR1296">
        <v>73</v>
      </c>
      <c r="CS1296">
        <v>190</v>
      </c>
      <c r="CT1296">
        <v>28</v>
      </c>
      <c r="CU1296" t="s">
        <v>3402</v>
      </c>
      <c r="CZ1296" s="72">
        <v>875000</v>
      </c>
      <c r="DA1296">
        <v>0</v>
      </c>
    </row>
    <row r="1297" spans="1:105" ht="12.75" customHeight="1" x14ac:dyDescent="0.2">
      <c r="A1297" s="38" t="s">
        <v>2452</v>
      </c>
      <c r="B1297" t="s">
        <v>970</v>
      </c>
      <c r="C1297" t="s">
        <v>970</v>
      </c>
      <c r="D1297" s="83" t="s">
        <v>970</v>
      </c>
      <c r="E1297" t="str">
        <f t="shared" si="1079"/>
        <v xml:space="preserve">Knuble, Mike </v>
      </c>
      <c r="F1297" t="s">
        <v>244</v>
      </c>
      <c r="G1297" t="s">
        <v>1528</v>
      </c>
      <c r="H1297">
        <v>64</v>
      </c>
      <c r="I1297">
        <v>24</v>
      </c>
      <c r="J1297">
        <v>30</v>
      </c>
      <c r="K1297">
        <f>I1297+J1297</f>
        <v>54</v>
      </c>
      <c r="L1297">
        <v>2</v>
      </c>
      <c r="M1297">
        <v>56</v>
      </c>
      <c r="N1297">
        <v>160</v>
      </c>
      <c r="O1297" s="4">
        <f t="shared" si="1080"/>
        <v>0.15</v>
      </c>
      <c r="P1297">
        <v>1550</v>
      </c>
      <c r="Q1297">
        <v>1</v>
      </c>
      <c r="R1297">
        <v>0</v>
      </c>
      <c r="S1297">
        <v>23</v>
      </c>
      <c r="T1297">
        <v>39</v>
      </c>
      <c r="U1297" s="4">
        <f t="shared" si="1081"/>
        <v>0.37096774193548387</v>
      </c>
      <c r="V1297" s="40">
        <v>1.6</v>
      </c>
      <c r="W1297">
        <v>10</v>
      </c>
      <c r="X1297">
        <v>8</v>
      </c>
      <c r="Y1297">
        <v>0</v>
      </c>
      <c r="Z1297">
        <v>0</v>
      </c>
      <c r="AA1297">
        <f>I1297-W1297-Y1297</f>
        <v>14</v>
      </c>
      <c r="AB1297">
        <f>J1297-X1297-Z1297</f>
        <v>22</v>
      </c>
      <c r="AC1297" s="9">
        <f t="shared" si="1048"/>
        <v>11.423494319984769</v>
      </c>
      <c r="AD1297" s="9">
        <f t="shared" si="1049"/>
        <v>9.1387954559878146</v>
      </c>
      <c r="AE1297" s="9">
        <f t="shared" si="1050"/>
        <v>0</v>
      </c>
      <c r="AF1297" s="9">
        <f t="shared" si="1051"/>
        <v>0</v>
      </c>
      <c r="AG1297" s="9">
        <f t="shared" si="1052"/>
        <v>19.02102124768842</v>
      </c>
      <c r="AH1297" s="9">
        <f t="shared" si="1053"/>
        <v>29.890176246367513</v>
      </c>
      <c r="AI1297" s="6">
        <f t="shared" si="1054"/>
        <v>3.3966109370872171</v>
      </c>
      <c r="AJ1297" s="6">
        <f t="shared" si="1055"/>
        <v>6.1686869327917755</v>
      </c>
      <c r="AK1297" s="6">
        <f t="shared" si="1056"/>
        <v>1.0854816824966078</v>
      </c>
      <c r="AL1297" s="6">
        <f t="shared" si="1057"/>
        <v>2.8531531871532625</v>
      </c>
      <c r="AM1297" s="6">
        <f t="shared" si="1058"/>
        <v>1.3708193183981723</v>
      </c>
      <c r="AN1297" s="6">
        <f t="shared" si="1059"/>
        <v>3.2564450474898239</v>
      </c>
      <c r="AO1297" s="32">
        <v>883.23333333333335</v>
      </c>
      <c r="AP1297" s="32">
        <v>262.61666666666667</v>
      </c>
      <c r="AQ1297" s="32">
        <v>110.55</v>
      </c>
      <c r="AR1297" s="32">
        <v>1256.4000000000001</v>
      </c>
      <c r="AS1297" s="40">
        <v>34</v>
      </c>
      <c r="AT1297" s="40">
        <v>58</v>
      </c>
      <c r="AU1297" s="40">
        <v>50</v>
      </c>
      <c r="AV1297" s="40">
        <v>36</v>
      </c>
      <c r="AW1297" s="40">
        <v>19</v>
      </c>
      <c r="AX1297" s="9">
        <f t="shared" si="1060"/>
        <v>1.6236867239732566</v>
      </c>
      <c r="AY1297" s="9">
        <f t="shared" si="1061"/>
        <v>2.7698185291308497</v>
      </c>
      <c r="AZ1297" s="9">
        <f t="shared" si="1062"/>
        <v>2.3877745940783188</v>
      </c>
      <c r="BA1297" s="9">
        <f t="shared" si="1063"/>
        <v>1.7191977077363896</v>
      </c>
      <c r="BB1297" s="9">
        <f t="shared" si="1064"/>
        <v>0.90735434574976115</v>
      </c>
      <c r="BC1297" s="9">
        <f t="shared" si="1065"/>
        <v>13.800520833333334</v>
      </c>
      <c r="BD1297" s="9">
        <f t="shared" si="1066"/>
        <v>1.72734375</v>
      </c>
      <c r="BE1297" s="9">
        <f t="shared" si="1067"/>
        <v>4.1033854166666668</v>
      </c>
      <c r="BF1297" s="3">
        <v>50</v>
      </c>
      <c r="BG1297" s="3">
        <v>27</v>
      </c>
      <c r="BH1297" s="3">
        <v>2</v>
      </c>
      <c r="BI1297" s="3">
        <v>79</v>
      </c>
      <c r="BJ1297" s="3">
        <v>42</v>
      </c>
      <c r="BK1297" s="3">
        <v>6</v>
      </c>
      <c r="BL1297" s="3">
        <v>6</v>
      </c>
      <c r="BM1297" s="3">
        <v>54</v>
      </c>
      <c r="BN1297" s="34">
        <f t="shared" si="1082"/>
        <v>46.414119659192181</v>
      </c>
      <c r="BO1297" s="34">
        <f t="shared" si="1083"/>
        <v>73.88430381915343</v>
      </c>
      <c r="BP1297" s="34">
        <v>26.494843402199216</v>
      </c>
      <c r="BQ1297" s="34">
        <v>12.671953916900522</v>
      </c>
      <c r="BR1297" s="34">
        <v>-0.42411709270116216</v>
      </c>
      <c r="BS1297" s="34">
        <v>-1.3123023627151829</v>
      </c>
      <c r="BT1297" s="34">
        <v>-1.2046237934672999</v>
      </c>
      <c r="BU1297" s="34">
        <f t="shared" si="1084"/>
        <v>36.225754070216098</v>
      </c>
      <c r="BV1297" s="34">
        <f t="shared" si="1085"/>
        <v>57.665956813460831</v>
      </c>
      <c r="BW1297" s="34">
        <v>6.0028339442610479</v>
      </c>
      <c r="BX1297" s="34">
        <v>-0.68016128397422615</v>
      </c>
      <c r="BY1297" s="34">
        <v>8.8056461468775442</v>
      </c>
      <c r="BZ1297" s="34">
        <v>-3.9399532181882786</v>
      </c>
      <c r="CA1297" s="34">
        <f t="shared" si="1086"/>
        <v>10.188365588976087</v>
      </c>
      <c r="CB1297" s="34">
        <f t="shared" si="1087"/>
        <v>16.218347005692589</v>
      </c>
      <c r="CC1297" s="15">
        <v>42</v>
      </c>
      <c r="CD1297" s="7">
        <v>2831980</v>
      </c>
      <c r="CE1297" s="68">
        <f t="shared" si="1068"/>
        <v>3628474.375</v>
      </c>
      <c r="CF1297" s="9">
        <v>29.4</v>
      </c>
      <c r="CG1297" s="9">
        <v>22.5</v>
      </c>
      <c r="CH1297" s="9">
        <v>24.7</v>
      </c>
      <c r="CI1297" s="9">
        <v>6.3</v>
      </c>
      <c r="CJ1297" s="9">
        <f t="shared" si="1071"/>
        <v>7.7321169226992863</v>
      </c>
      <c r="CK1297" s="9">
        <v>4.5</v>
      </c>
      <c r="CL1297" s="9">
        <f t="shared" si="1072"/>
        <v>5.5229406590709189</v>
      </c>
      <c r="CM1297" s="9">
        <v>10.8</v>
      </c>
      <c r="CN1297" t="s">
        <v>2223</v>
      </c>
      <c r="CO1297" t="s">
        <v>3081</v>
      </c>
      <c r="CP1297" t="s">
        <v>2427</v>
      </c>
      <c r="CQ1297" t="s">
        <v>2400</v>
      </c>
      <c r="CR1297">
        <v>75</v>
      </c>
      <c r="CS1297">
        <v>230</v>
      </c>
      <c r="CU1297" t="s">
        <v>3401</v>
      </c>
      <c r="CV1297" t="s">
        <v>2382</v>
      </c>
      <c r="CW1297">
        <v>0</v>
      </c>
      <c r="CX1297">
        <v>0</v>
      </c>
      <c r="CY1297">
        <v>0</v>
      </c>
      <c r="CZ1297" s="70"/>
      <c r="DA1297">
        <v>0</v>
      </c>
    </row>
    <row r="1298" spans="1:105" ht="12.75" customHeight="1" x14ac:dyDescent="0.2">
      <c r="A1298" s="44" t="s">
        <v>2372</v>
      </c>
      <c r="B1298" s="46" t="s">
        <v>970</v>
      </c>
      <c r="C1298" s="46" t="s">
        <v>970</v>
      </c>
      <c r="D1298" s="83" t="s">
        <v>970</v>
      </c>
      <c r="E1298" s="42" t="str">
        <f t="shared" si="1079"/>
        <v xml:space="preserve">Knuble, Mike </v>
      </c>
      <c r="F1298" s="42" t="s">
        <v>244</v>
      </c>
      <c r="G1298" s="45" t="s">
        <v>1528</v>
      </c>
      <c r="H1298" s="43">
        <v>82</v>
      </c>
      <c r="I1298" s="64">
        <v>29</v>
      </c>
      <c r="J1298" s="64">
        <v>26</v>
      </c>
      <c r="K1298" s="64">
        <v>55</v>
      </c>
      <c r="L1298" s="43">
        <v>-3</v>
      </c>
      <c r="M1298">
        <v>72</v>
      </c>
      <c r="N1298">
        <v>177</v>
      </c>
      <c r="O1298" s="4">
        <f t="shared" si="1080"/>
        <v>0.16384180790960451</v>
      </c>
      <c r="Q1298">
        <v>3</v>
      </c>
      <c r="R1298">
        <v>0</v>
      </c>
      <c r="S1298">
        <v>10</v>
      </c>
      <c r="T1298">
        <v>15</v>
      </c>
      <c r="U1298" s="4">
        <f t="shared" si="1081"/>
        <v>0.4</v>
      </c>
      <c r="V1298">
        <v>0.5</v>
      </c>
      <c r="W1298">
        <v>15</v>
      </c>
      <c r="X1298">
        <v>15</v>
      </c>
      <c r="Y1298">
        <v>1</v>
      </c>
      <c r="Z1298">
        <v>0</v>
      </c>
      <c r="AA1298">
        <v>13</v>
      </c>
      <c r="AB1298">
        <v>11</v>
      </c>
      <c r="AC1298" s="9">
        <f t="shared" si="1048"/>
        <v>12.264365205541674</v>
      </c>
      <c r="AD1298" s="9">
        <f t="shared" si="1049"/>
        <v>12.264365205541674</v>
      </c>
      <c r="AE1298" s="9">
        <f t="shared" si="1050"/>
        <v>2.1863233329284584</v>
      </c>
      <c r="AF1298" s="9">
        <f t="shared" si="1051"/>
        <v>0</v>
      </c>
      <c r="AG1298" s="9">
        <f t="shared" si="1052"/>
        <v>14.907307128750716</v>
      </c>
      <c r="AH1298" s="9">
        <f t="shared" si="1053"/>
        <v>12.613875262789067</v>
      </c>
      <c r="AI1298" s="58">
        <f t="shared" si="1054"/>
        <v>2.3507676626106901</v>
      </c>
      <c r="AJ1298" s="58">
        <f t="shared" si="1055"/>
        <v>8.9938678173972288</v>
      </c>
      <c r="AK1298" s="58">
        <f t="shared" si="1056"/>
        <v>0.43726466658569169</v>
      </c>
      <c r="AL1298" s="58">
        <f t="shared" si="1057"/>
        <v>2.4081034592597308</v>
      </c>
      <c r="AM1298" s="58">
        <f t="shared" si="1058"/>
        <v>0.4905746082216671</v>
      </c>
      <c r="AN1298" s="58">
        <f t="shared" si="1059"/>
        <v>4.809911332442609</v>
      </c>
      <c r="AO1298" s="56">
        <v>1046.4666666666667</v>
      </c>
      <c r="AP1298" s="56">
        <v>366.91666666666669</v>
      </c>
      <c r="AQ1298" s="56">
        <v>137.21666666666667</v>
      </c>
      <c r="AR1298" s="57">
        <f>SUM(AO1298:AQ1298)</f>
        <v>1550.6000000000001</v>
      </c>
      <c r="AS1298">
        <v>47</v>
      </c>
      <c r="AT1298">
        <v>58</v>
      </c>
      <c r="AU1298">
        <v>73</v>
      </c>
      <c r="AV1298">
        <v>36</v>
      </c>
      <c r="AW1298">
        <v>36</v>
      </c>
      <c r="AX1298" s="9">
        <f t="shared" si="1060"/>
        <v>1.8186508448342575</v>
      </c>
      <c r="AY1298" s="9">
        <f t="shared" si="1061"/>
        <v>2.2442925319231266</v>
      </c>
      <c r="AZ1298" s="9">
        <f t="shared" si="1062"/>
        <v>2.8247130143170383</v>
      </c>
      <c r="BA1298" s="9">
        <f t="shared" si="1063"/>
        <v>1.3930091577453887</v>
      </c>
      <c r="BB1298" s="9">
        <f t="shared" si="1064"/>
        <v>1.3930091577453887</v>
      </c>
      <c r="BC1298" s="33">
        <f t="shared" si="1065"/>
        <v>12.761788617886179</v>
      </c>
      <c r="BD1298" s="33">
        <f t="shared" si="1066"/>
        <v>1.6733739837398374</v>
      </c>
      <c r="BE1298" s="33">
        <f t="shared" si="1067"/>
        <v>4.4745934959349594</v>
      </c>
      <c r="BF1298" s="42">
        <f>BI1298-BG1298-BH1298</f>
        <v>41</v>
      </c>
      <c r="BG1298" s="43">
        <v>55</v>
      </c>
      <c r="BH1298" s="43">
        <v>1</v>
      </c>
      <c r="BI1298" s="43">
        <v>97</v>
      </c>
      <c r="BJ1298" s="42">
        <f>BM1298-BK1298-BL1298</f>
        <v>42</v>
      </c>
      <c r="BK1298" s="43">
        <v>3</v>
      </c>
      <c r="BL1298" s="43">
        <v>11</v>
      </c>
      <c r="BM1298" s="43">
        <v>56</v>
      </c>
      <c r="BN1298" s="34">
        <f t="shared" si="1082"/>
        <v>43.027455279821503</v>
      </c>
      <c r="BO1298" s="34">
        <f t="shared" si="1083"/>
        <v>55.4978141104366</v>
      </c>
      <c r="BP1298" s="33">
        <v>14.328272115801088</v>
      </c>
      <c r="BQ1298" s="33">
        <v>24.264833201396435</v>
      </c>
      <c r="BR1298" s="33">
        <v>-6.0176462169452698</v>
      </c>
      <c r="BS1298" s="33">
        <v>0.97976329904692971</v>
      </c>
      <c r="BT1298" s="33">
        <v>0</v>
      </c>
      <c r="BU1298" s="9">
        <f t="shared" si="1084"/>
        <v>33.55522239929919</v>
      </c>
      <c r="BV1298" s="34">
        <f t="shared" si="1085"/>
        <v>43.280307492969413</v>
      </c>
      <c r="BW1298" s="33">
        <v>6.6587150585124952</v>
      </c>
      <c r="BX1298" s="33">
        <v>0.69164711638965071</v>
      </c>
      <c r="BY1298" s="33">
        <v>6.5679694598340443</v>
      </c>
      <c r="BZ1298" s="33">
        <v>-4.446098754213879</v>
      </c>
      <c r="CA1298" s="9">
        <f t="shared" si="1086"/>
        <v>9.4722328805223128</v>
      </c>
      <c r="CB1298" s="34">
        <f t="shared" si="1087"/>
        <v>12.21750661746719</v>
      </c>
      <c r="CC1298" s="47">
        <v>46.238456999999997</v>
      </c>
      <c r="CD1298">
        <v>3645965</v>
      </c>
      <c r="CE1298" s="68">
        <f t="shared" si="1068"/>
        <v>3645965.0000000005</v>
      </c>
      <c r="CF1298" s="62">
        <v>33.5</v>
      </c>
      <c r="CG1298" s="62">
        <v>26.4</v>
      </c>
      <c r="CH1298" s="62">
        <v>0.3</v>
      </c>
      <c r="CI1298" s="62">
        <v>7.2</v>
      </c>
      <c r="CJ1298" s="63">
        <f t="shared" si="1071"/>
        <v>7.0082086888809565</v>
      </c>
      <c r="CK1298" s="62">
        <v>1.3</v>
      </c>
      <c r="CL1298" s="63">
        <f t="shared" si="1072"/>
        <v>1.265371013270173</v>
      </c>
      <c r="CM1298" s="62">
        <v>8.4</v>
      </c>
      <c r="CN1298" t="s">
        <v>580</v>
      </c>
      <c r="CO1298" t="s">
        <v>3081</v>
      </c>
      <c r="CP1298" t="s">
        <v>2427</v>
      </c>
      <c r="CQ1298" t="s">
        <v>2400</v>
      </c>
      <c r="CR1298">
        <v>75</v>
      </c>
      <c r="CS1298">
        <v>230</v>
      </c>
      <c r="CT1298">
        <v>22</v>
      </c>
      <c r="CU1298" t="s">
        <v>3401</v>
      </c>
      <c r="CZ1298" s="72">
        <v>2800000</v>
      </c>
      <c r="DA1298">
        <v>0</v>
      </c>
    </row>
    <row r="1299" spans="1:105" ht="12.75" customHeight="1" x14ac:dyDescent="0.2">
      <c r="A1299" s="38" t="s">
        <v>2452</v>
      </c>
      <c r="B1299" t="s">
        <v>970</v>
      </c>
      <c r="D1299" t="s">
        <v>970</v>
      </c>
      <c r="E1299" t="str">
        <f t="shared" si="1079"/>
        <v xml:space="preserve">Rathje, Mike </v>
      </c>
      <c r="F1299" t="s">
        <v>1412</v>
      </c>
      <c r="G1299" t="s">
        <v>1524</v>
      </c>
      <c r="H1299">
        <v>18</v>
      </c>
      <c r="I1299">
        <v>0</v>
      </c>
      <c r="J1299">
        <v>1</v>
      </c>
      <c r="K1299">
        <f>I1299+J1299</f>
        <v>1</v>
      </c>
      <c r="L1299">
        <v>-7</v>
      </c>
      <c r="M1299">
        <v>6</v>
      </c>
      <c r="N1299">
        <v>13</v>
      </c>
      <c r="O1299" s="4">
        <f t="shared" si="1080"/>
        <v>0</v>
      </c>
      <c r="P1299">
        <v>460</v>
      </c>
      <c r="Q1299">
        <v>0</v>
      </c>
      <c r="R1299">
        <v>0</v>
      </c>
      <c r="S1299">
        <v>0</v>
      </c>
      <c r="T1299">
        <v>0</v>
      </c>
      <c r="U1299" s="4">
        <f t="shared" si="1081"/>
        <v>0</v>
      </c>
      <c r="V1299" s="40">
        <v>0</v>
      </c>
      <c r="W1299">
        <v>0</v>
      </c>
      <c r="X1299">
        <v>0</v>
      </c>
      <c r="Y1299">
        <v>0</v>
      </c>
      <c r="Z1299">
        <v>0</v>
      </c>
      <c r="AA1299">
        <f>I1299-W1299-Y1299</f>
        <v>0</v>
      </c>
      <c r="AB1299">
        <f>J1299-X1299-Z1299</f>
        <v>1</v>
      </c>
      <c r="AC1299" s="9">
        <f t="shared" si="1048"/>
        <v>0</v>
      </c>
      <c r="AD1299" s="9">
        <f t="shared" si="1049"/>
        <v>0</v>
      </c>
      <c r="AE1299" s="9">
        <f t="shared" si="1050"/>
        <v>0</v>
      </c>
      <c r="AF1299" s="9">
        <f t="shared" si="1051"/>
        <v>0</v>
      </c>
      <c r="AG1299" s="9">
        <f t="shared" si="1052"/>
        <v>0</v>
      </c>
      <c r="AH1299" s="9">
        <f t="shared" si="1053"/>
        <v>4.2979942693409745</v>
      </c>
      <c r="AI1299" s="6">
        <f t="shared" si="1054"/>
        <v>2.5787965616045847</v>
      </c>
      <c r="AJ1299" s="6">
        <f t="shared" si="1055"/>
        <v>6.3268892794376104</v>
      </c>
      <c r="AK1299" s="6">
        <f t="shared" si="1056"/>
        <v>0.78277886497064575</v>
      </c>
      <c r="AL1299" s="6">
        <f t="shared" si="1057"/>
        <v>4.5128939828080235</v>
      </c>
      <c r="AM1299" s="6">
        <f t="shared" si="1058"/>
        <v>0</v>
      </c>
      <c r="AN1299" s="6">
        <f t="shared" si="1059"/>
        <v>4.6966731898238745</v>
      </c>
      <c r="AO1299" s="32">
        <v>279.2</v>
      </c>
      <c r="AP1299" s="32">
        <v>18.966666666666665</v>
      </c>
      <c r="AQ1299" s="32">
        <v>76.650000000000006</v>
      </c>
      <c r="AR1299" s="32">
        <v>374.81666666666666</v>
      </c>
      <c r="AS1299" s="40">
        <v>34</v>
      </c>
      <c r="AT1299" s="40">
        <v>16</v>
      </c>
      <c r="AU1299" s="40">
        <v>2</v>
      </c>
      <c r="AV1299" s="40">
        <v>15</v>
      </c>
      <c r="AW1299" s="40">
        <v>2</v>
      </c>
      <c r="AX1299" s="9">
        <f t="shared" si="1060"/>
        <v>5.4426608564186933</v>
      </c>
      <c r="AY1299" s="9">
        <f t="shared" si="1061"/>
        <v>2.5612521677264439</v>
      </c>
      <c r="AZ1299" s="9">
        <f t="shared" si="1062"/>
        <v>0.32015652096580549</v>
      </c>
      <c r="BA1299" s="9">
        <f t="shared" si="1063"/>
        <v>2.4011739072435412</v>
      </c>
      <c r="BB1299" s="9">
        <f t="shared" si="1064"/>
        <v>0.32015652096580549</v>
      </c>
      <c r="BC1299" s="9">
        <f t="shared" si="1065"/>
        <v>15.511111111111111</v>
      </c>
      <c r="BD1299" s="9">
        <f t="shared" si="1066"/>
        <v>4.2583333333333337</v>
      </c>
      <c r="BE1299" s="9">
        <f t="shared" si="1067"/>
        <v>1.0537037037037036</v>
      </c>
      <c r="BF1299" s="3">
        <v>12</v>
      </c>
      <c r="BG1299" s="3">
        <v>2</v>
      </c>
      <c r="BH1299" s="3">
        <v>1</v>
      </c>
      <c r="BI1299" s="3">
        <v>15</v>
      </c>
      <c r="BJ1299" s="3">
        <v>21</v>
      </c>
      <c r="BK1299" s="3">
        <v>0</v>
      </c>
      <c r="BL1299" s="3">
        <v>6</v>
      </c>
      <c r="BM1299" s="3">
        <v>27</v>
      </c>
      <c r="BN1299" s="34">
        <f t="shared" si="1082"/>
        <v>4.6990318190166533</v>
      </c>
      <c r="BO1299" s="34">
        <f t="shared" si="1083"/>
        <v>25.073761318066538</v>
      </c>
      <c r="BP1299" s="34">
        <v>-1.5894135463711816</v>
      </c>
      <c r="BQ1299" s="34">
        <v>-0.68195668400835241</v>
      </c>
      <c r="BR1299" s="34">
        <v>-0.12652511537934358</v>
      </c>
      <c r="BS1299" s="34">
        <v>-0.17050454121573769</v>
      </c>
      <c r="BT1299" s="34">
        <v>0</v>
      </c>
      <c r="BU1299" s="34">
        <f t="shared" si="1084"/>
        <v>-2.5683998869746154</v>
      </c>
      <c r="BV1299" s="34">
        <f t="shared" si="1085"/>
        <v>-13.704832871046017</v>
      </c>
      <c r="BW1299" s="34">
        <v>-2.0083808350832264</v>
      </c>
      <c r="BX1299" s="34">
        <v>0.66693029488859379</v>
      </c>
      <c r="BY1299" s="34">
        <v>5.6806653763743569</v>
      </c>
      <c r="BZ1299" s="34">
        <v>2.9282168698115449</v>
      </c>
      <c r="CA1299" s="34">
        <f t="shared" si="1086"/>
        <v>7.2674317059912692</v>
      </c>
      <c r="CB1299" s="34">
        <f t="shared" si="1087"/>
        <v>38.77859418911256</v>
      </c>
      <c r="CE1299" s="68">
        <f t="shared" si="1068"/>
        <v>165000</v>
      </c>
      <c r="CF1299" s="9">
        <v>7.2</v>
      </c>
      <c r="CG1299" s="9">
        <v>9.1999999999999993</v>
      </c>
      <c r="CH1299" s="9">
        <v>-2.2000000000000002</v>
      </c>
      <c r="CI1299" s="9">
        <v>-1.3</v>
      </c>
      <c r="CJ1299" s="9">
        <f t="shared" si="1071"/>
        <v>-5.5268192446680366</v>
      </c>
      <c r="CK1299" s="9">
        <v>-0.1</v>
      </c>
      <c r="CL1299" s="9">
        <f t="shared" si="1072"/>
        <v>-0.42513994189754128</v>
      </c>
      <c r="CM1299" s="9">
        <v>-1.4</v>
      </c>
      <c r="CN1299" t="s">
        <v>2766</v>
      </c>
      <c r="CO1299" t="s">
        <v>3073</v>
      </c>
      <c r="CP1299" t="s">
        <v>2417</v>
      </c>
      <c r="CQ1299" t="s">
        <v>2400</v>
      </c>
      <c r="CR1299">
        <v>77</v>
      </c>
      <c r="CS1299">
        <v>235</v>
      </c>
      <c r="CU1299" t="s">
        <v>3402</v>
      </c>
      <c r="CV1299" t="s">
        <v>2382</v>
      </c>
      <c r="CW1299">
        <v>0</v>
      </c>
      <c r="CX1299">
        <v>0</v>
      </c>
      <c r="CY1299">
        <v>0</v>
      </c>
      <c r="CZ1299" s="70"/>
      <c r="DA1299">
        <v>0</v>
      </c>
    </row>
    <row r="1300" spans="1:105" ht="12.75" customHeight="1" x14ac:dyDescent="0.2">
      <c r="A1300" s="38" t="s">
        <v>2452</v>
      </c>
      <c r="B1300" t="s">
        <v>970</v>
      </c>
      <c r="C1300" t="s">
        <v>970</v>
      </c>
      <c r="D1300" t="s">
        <v>970</v>
      </c>
      <c r="E1300" t="str">
        <f t="shared" si="1079"/>
        <v xml:space="preserve">Richards, Mike </v>
      </c>
      <c r="F1300" t="s">
        <v>481</v>
      </c>
      <c r="G1300" t="s">
        <v>1537</v>
      </c>
      <c r="H1300">
        <v>59</v>
      </c>
      <c r="I1300">
        <v>10</v>
      </c>
      <c r="J1300">
        <v>22</v>
      </c>
      <c r="K1300">
        <f>I1300+J1300</f>
        <v>32</v>
      </c>
      <c r="L1300">
        <v>-12</v>
      </c>
      <c r="M1300">
        <v>52</v>
      </c>
      <c r="N1300">
        <v>130</v>
      </c>
      <c r="O1300" s="4">
        <f t="shared" si="1080"/>
        <v>7.6923076923076927E-2</v>
      </c>
      <c r="P1300">
        <v>1410</v>
      </c>
      <c r="Q1300">
        <v>3</v>
      </c>
      <c r="R1300">
        <v>0</v>
      </c>
      <c r="S1300">
        <v>467</v>
      </c>
      <c r="T1300">
        <v>511</v>
      </c>
      <c r="U1300" s="4">
        <f t="shared" si="1081"/>
        <v>0.47750511247443761</v>
      </c>
      <c r="V1300" s="40">
        <v>27.6</v>
      </c>
      <c r="W1300">
        <v>1</v>
      </c>
      <c r="X1300">
        <v>5</v>
      </c>
      <c r="Y1300">
        <v>4</v>
      </c>
      <c r="Z1300">
        <v>0</v>
      </c>
      <c r="AA1300">
        <f>I1300-W1300-Y1300</f>
        <v>5</v>
      </c>
      <c r="AB1300">
        <f>J1300-X1300-Z1300</f>
        <v>17</v>
      </c>
      <c r="AC1300" s="9">
        <f t="shared" si="1048"/>
        <v>3.4708831469340531</v>
      </c>
      <c r="AD1300" s="9">
        <f t="shared" si="1049"/>
        <v>17.354415734670265</v>
      </c>
      <c r="AE1300" s="9">
        <f t="shared" si="1050"/>
        <v>6.02510460251046</v>
      </c>
      <c r="AF1300" s="9">
        <f t="shared" si="1051"/>
        <v>0</v>
      </c>
      <c r="AG1300" s="9">
        <f t="shared" si="1052"/>
        <v>7.8243860030428163</v>
      </c>
      <c r="AH1300" s="9">
        <f t="shared" si="1053"/>
        <v>26.602912410345574</v>
      </c>
      <c r="AI1300" s="6">
        <f t="shared" si="1054"/>
        <v>2.2690719408824167</v>
      </c>
      <c r="AJ1300" s="6">
        <f t="shared" si="1055"/>
        <v>6.9417662938681062</v>
      </c>
      <c r="AK1300" s="6">
        <f t="shared" si="1056"/>
        <v>1.2050209205020921</v>
      </c>
      <c r="AL1300" s="6">
        <f t="shared" si="1057"/>
        <v>3.1297544012171268</v>
      </c>
      <c r="AM1300" s="6">
        <f t="shared" si="1058"/>
        <v>0.69417662938681068</v>
      </c>
      <c r="AN1300" s="6">
        <f t="shared" si="1059"/>
        <v>5.7238493723849375</v>
      </c>
      <c r="AO1300" s="32">
        <v>766.83333333333337</v>
      </c>
      <c r="AP1300" s="32">
        <v>86.433333333333337</v>
      </c>
      <c r="AQ1300" s="32">
        <v>199.16666666666666</v>
      </c>
      <c r="AR1300" s="32">
        <v>1052.4333333333334</v>
      </c>
      <c r="AS1300" s="40">
        <v>44</v>
      </c>
      <c r="AT1300" s="40">
        <v>78</v>
      </c>
      <c r="AU1300" s="40">
        <v>64</v>
      </c>
      <c r="AV1300" s="40">
        <v>49</v>
      </c>
      <c r="AW1300" s="40">
        <v>47</v>
      </c>
      <c r="AX1300" s="9">
        <f t="shared" si="1060"/>
        <v>2.5084724289741231</v>
      </c>
      <c r="AY1300" s="9">
        <f t="shared" si="1061"/>
        <v>4.4468374877268548</v>
      </c>
      <c r="AZ1300" s="9">
        <f t="shared" si="1062"/>
        <v>3.6486871694169065</v>
      </c>
      <c r="BA1300" s="9">
        <f t="shared" si="1063"/>
        <v>2.7935261140848193</v>
      </c>
      <c r="BB1300" s="9">
        <f t="shared" si="1064"/>
        <v>2.6795046400405407</v>
      </c>
      <c r="BC1300" s="9">
        <f t="shared" si="1065"/>
        <v>12.997175141242938</v>
      </c>
      <c r="BD1300" s="9">
        <f t="shared" si="1066"/>
        <v>3.3757062146892656</v>
      </c>
      <c r="BE1300" s="9">
        <f t="shared" si="1067"/>
        <v>1.4649717514124294</v>
      </c>
      <c r="BF1300" s="3">
        <v>29</v>
      </c>
      <c r="BG1300" s="3">
        <v>10</v>
      </c>
      <c r="BH1300" s="3">
        <v>4</v>
      </c>
      <c r="BI1300" s="3">
        <v>43</v>
      </c>
      <c r="BJ1300" s="3">
        <v>40</v>
      </c>
      <c r="BK1300" s="3">
        <v>1</v>
      </c>
      <c r="BL1300" s="3">
        <v>19</v>
      </c>
      <c r="BM1300" s="3">
        <v>60</v>
      </c>
      <c r="BN1300" s="34">
        <f t="shared" si="1082"/>
        <v>28.850171397208975</v>
      </c>
      <c r="BO1300" s="34">
        <f t="shared" si="1083"/>
        <v>54.825651152330735</v>
      </c>
      <c r="BP1300" s="34">
        <v>6.6214456562100734</v>
      </c>
      <c r="BQ1300" s="34">
        <v>2.4188925464692534</v>
      </c>
      <c r="BR1300" s="34">
        <v>-0.3552650155962484</v>
      </c>
      <c r="BS1300" s="34">
        <v>8.4380382976266652</v>
      </c>
      <c r="BT1300" s="34">
        <v>-3.6138713804018994</v>
      </c>
      <c r="BU1300" s="34">
        <f t="shared" si="1084"/>
        <v>13.509240104307843</v>
      </c>
      <c r="BV1300" s="34">
        <f t="shared" si="1085"/>
        <v>25.672391165187676</v>
      </c>
      <c r="BW1300" s="34">
        <v>2.9895629708160776</v>
      </c>
      <c r="BX1300" s="34">
        <v>5.9123733632235692E-2</v>
      </c>
      <c r="BY1300" s="34">
        <v>9.8781566872406685</v>
      </c>
      <c r="BZ1300" s="34">
        <v>2.4140879012121514</v>
      </c>
      <c r="CA1300" s="34">
        <f t="shared" si="1086"/>
        <v>15.340931292901132</v>
      </c>
      <c r="CB1300" s="34">
        <f t="shared" si="1087"/>
        <v>29.153259987143063</v>
      </c>
      <c r="CC1300" s="15">
        <v>28</v>
      </c>
      <c r="CD1300" s="7">
        <v>501128</v>
      </c>
      <c r="CE1300" s="68">
        <f t="shared" si="1068"/>
        <v>696482.98305084743</v>
      </c>
      <c r="CF1300" s="9">
        <v>20</v>
      </c>
      <c r="CG1300" s="9">
        <v>23.3</v>
      </c>
      <c r="CH1300" s="9">
        <v>-1.5</v>
      </c>
      <c r="CI1300" s="9">
        <v>1.8</v>
      </c>
      <c r="CJ1300" s="9">
        <f t="shared" si="1071"/>
        <v>2.6905159313420195</v>
      </c>
      <c r="CK1300" s="9">
        <v>1.6</v>
      </c>
      <c r="CL1300" s="9">
        <f t="shared" si="1072"/>
        <v>2.391569716748462</v>
      </c>
      <c r="CM1300" s="9">
        <v>3.4</v>
      </c>
      <c r="CN1300" t="s">
        <v>3024</v>
      </c>
      <c r="CO1300" t="s">
        <v>3025</v>
      </c>
      <c r="CP1300" t="s">
        <v>2427</v>
      </c>
      <c r="CQ1300" t="s">
        <v>2400</v>
      </c>
      <c r="CR1300">
        <v>71</v>
      </c>
      <c r="CS1300">
        <v>195</v>
      </c>
      <c r="CU1300" t="s">
        <v>3402</v>
      </c>
      <c r="CV1300" t="s">
        <v>2382</v>
      </c>
      <c r="CW1300">
        <v>3</v>
      </c>
      <c r="CX1300">
        <v>0</v>
      </c>
      <c r="CY1300">
        <v>0</v>
      </c>
      <c r="CZ1300" s="70"/>
      <c r="DA1300">
        <v>0</v>
      </c>
    </row>
    <row r="1301" spans="1:105" ht="12.75" customHeight="1" x14ac:dyDescent="0.2">
      <c r="A1301" s="44" t="s">
        <v>2372</v>
      </c>
      <c r="B1301" s="46" t="s">
        <v>970</v>
      </c>
      <c r="C1301" s="46" t="s">
        <v>970</v>
      </c>
      <c r="D1301" s="42" t="s">
        <v>970</v>
      </c>
      <c r="E1301" s="42" t="str">
        <f t="shared" si="1079"/>
        <v xml:space="preserve">Richards, Mike </v>
      </c>
      <c r="F1301" s="42" t="s">
        <v>481</v>
      </c>
      <c r="G1301" s="45" t="s">
        <v>2373</v>
      </c>
      <c r="H1301" s="43">
        <v>73</v>
      </c>
      <c r="I1301" s="64">
        <v>28</v>
      </c>
      <c r="J1301" s="64">
        <v>47</v>
      </c>
      <c r="K1301" s="64">
        <v>75</v>
      </c>
      <c r="L1301" s="43">
        <v>14</v>
      </c>
      <c r="M1301">
        <v>76</v>
      </c>
      <c r="N1301">
        <v>212</v>
      </c>
      <c r="O1301" s="4">
        <f t="shared" si="1080"/>
        <v>0.13207547169811321</v>
      </c>
      <c r="Q1301">
        <v>6</v>
      </c>
      <c r="R1301">
        <v>0</v>
      </c>
      <c r="S1301">
        <v>698</v>
      </c>
      <c r="T1301">
        <v>683</v>
      </c>
      <c r="U1301" s="4">
        <f t="shared" si="1081"/>
        <v>0.50543084721216514</v>
      </c>
      <c r="V1301">
        <v>31.6</v>
      </c>
      <c r="W1301">
        <v>8</v>
      </c>
      <c r="X1301">
        <v>23</v>
      </c>
      <c r="Y1301">
        <v>5</v>
      </c>
      <c r="Z1301">
        <v>1</v>
      </c>
      <c r="AA1301">
        <v>15</v>
      </c>
      <c r="AB1301">
        <v>23</v>
      </c>
      <c r="AC1301" s="9">
        <f t="shared" si="1048"/>
        <v>6.7535878435418821</v>
      </c>
      <c r="AD1301" s="9">
        <f t="shared" si="1049"/>
        <v>19.416565050182911</v>
      </c>
      <c r="AE1301" s="9">
        <f t="shared" si="1050"/>
        <v>6.2578222778473096</v>
      </c>
      <c r="AF1301" s="9">
        <f t="shared" si="1051"/>
        <v>1.2515644555694618</v>
      </c>
      <c r="AG1301" s="9">
        <f t="shared" si="1052"/>
        <v>18.454282931497016</v>
      </c>
      <c r="AH1301" s="9">
        <f t="shared" si="1053"/>
        <v>28.296567161628758</v>
      </c>
      <c r="AI1301" s="58">
        <f t="shared" si="1054"/>
        <v>3.1372280983544929</v>
      </c>
      <c r="AJ1301" s="58">
        <f t="shared" si="1055"/>
        <v>8.7796641966044451</v>
      </c>
      <c r="AK1301" s="58">
        <f t="shared" si="1056"/>
        <v>2.002503128911139</v>
      </c>
      <c r="AL1301" s="58">
        <f t="shared" si="1057"/>
        <v>2.5220853339712588</v>
      </c>
      <c r="AM1301" s="58">
        <f t="shared" si="1058"/>
        <v>0.67535878435418817</v>
      </c>
      <c r="AN1301" s="58">
        <f t="shared" si="1059"/>
        <v>8.0100125156445561</v>
      </c>
      <c r="AO1301" s="56">
        <v>975.38333333333344</v>
      </c>
      <c r="AP1301" s="56">
        <v>355.36666666666667</v>
      </c>
      <c r="AQ1301" s="56">
        <v>239.7</v>
      </c>
      <c r="AR1301" s="57">
        <f>SUM(AO1301:AQ1301)</f>
        <v>1570.45</v>
      </c>
      <c r="AS1301">
        <v>46</v>
      </c>
      <c r="AT1301">
        <v>110</v>
      </c>
      <c r="AU1301">
        <v>91</v>
      </c>
      <c r="AV1301">
        <v>68</v>
      </c>
      <c r="AW1301">
        <v>46</v>
      </c>
      <c r="AX1301" s="9">
        <f t="shared" si="1060"/>
        <v>1.7574580534241777</v>
      </c>
      <c r="AY1301" s="9">
        <f t="shared" si="1061"/>
        <v>4.2026170842752082</v>
      </c>
      <c r="AZ1301" s="9">
        <f t="shared" si="1062"/>
        <v>3.4767104969913079</v>
      </c>
      <c r="BA1301" s="9">
        <f t="shared" si="1063"/>
        <v>2.597981470279219</v>
      </c>
      <c r="BB1301" s="9">
        <f t="shared" si="1064"/>
        <v>1.7574580534241777</v>
      </c>
      <c r="BC1301" s="33">
        <f t="shared" si="1065"/>
        <v>13.361415525114158</v>
      </c>
      <c r="BD1301" s="33">
        <f t="shared" si="1066"/>
        <v>3.2835616438356161</v>
      </c>
      <c r="BE1301" s="33">
        <f t="shared" si="1067"/>
        <v>4.8680365296803654</v>
      </c>
      <c r="BF1301" s="42">
        <f>BI1301-BG1301-BH1301</f>
        <v>51</v>
      </c>
      <c r="BG1301" s="43">
        <v>52</v>
      </c>
      <c r="BH1301" s="43">
        <v>8</v>
      </c>
      <c r="BI1301" s="43">
        <v>111</v>
      </c>
      <c r="BJ1301" s="42">
        <f>BM1301-BK1301-BL1301</f>
        <v>41</v>
      </c>
      <c r="BK1301" s="43">
        <v>4</v>
      </c>
      <c r="BL1301" s="43">
        <v>32</v>
      </c>
      <c r="BM1301" s="43">
        <v>77</v>
      </c>
      <c r="BN1301" s="34">
        <f t="shared" si="1082"/>
        <v>87.46779353874706</v>
      </c>
      <c r="BO1301" s="34">
        <f t="shared" si="1083"/>
        <v>111.39201316660454</v>
      </c>
      <c r="BP1301" s="33">
        <v>32.87893557950192</v>
      </c>
      <c r="BQ1301" s="33">
        <v>19.685193000249004</v>
      </c>
      <c r="BR1301" s="33">
        <v>4.6039940702730036</v>
      </c>
      <c r="BS1301" s="33">
        <v>11.548394087584304</v>
      </c>
      <c r="BT1301" s="33">
        <v>5.7838812076506025</v>
      </c>
      <c r="BU1301" s="9">
        <f t="shared" si="1084"/>
        <v>74.50039794525884</v>
      </c>
      <c r="BV1301" s="34">
        <f t="shared" si="1085"/>
        <v>94.877771269711019</v>
      </c>
      <c r="BW1301" s="33">
        <v>5.6843540625419244</v>
      </c>
      <c r="BX1301" s="33">
        <v>0.48830651292821775</v>
      </c>
      <c r="BY1301" s="33">
        <v>4.4581359903456503</v>
      </c>
      <c r="BZ1301" s="33">
        <v>2.3365990276724333</v>
      </c>
      <c r="CA1301" s="9">
        <f t="shared" si="1086"/>
        <v>12.967395593488225</v>
      </c>
      <c r="CB1301" s="34">
        <f t="shared" si="1087"/>
        <v>16.514241896893534</v>
      </c>
      <c r="CC1301" s="47">
        <v>61.607982999999997</v>
      </c>
      <c r="CD1301">
        <v>4455766</v>
      </c>
      <c r="CE1301" s="68">
        <f t="shared" si="1068"/>
        <v>5005107.01369863</v>
      </c>
      <c r="CF1301" s="62">
        <v>35.5</v>
      </c>
      <c r="CG1301" s="62">
        <v>35.6</v>
      </c>
      <c r="CH1301" s="62">
        <v>12.5</v>
      </c>
      <c r="CI1301" s="62">
        <v>12.5</v>
      </c>
      <c r="CJ1301" s="63">
        <f t="shared" si="1071"/>
        <v>11.544589051111746</v>
      </c>
      <c r="CK1301" s="62">
        <v>4.4000000000000004</v>
      </c>
      <c r="CL1301" s="63">
        <f t="shared" si="1072"/>
        <v>4.0636953459913343</v>
      </c>
      <c r="CM1301" s="62">
        <v>16.899999999999999</v>
      </c>
      <c r="CN1301" t="s">
        <v>587</v>
      </c>
      <c r="CO1301" t="s">
        <v>3025</v>
      </c>
      <c r="CP1301" t="s">
        <v>2427</v>
      </c>
      <c r="CQ1301" t="s">
        <v>2400</v>
      </c>
      <c r="CR1301">
        <v>71</v>
      </c>
      <c r="CS1301">
        <v>195</v>
      </c>
      <c r="CT1301">
        <v>18</v>
      </c>
      <c r="CU1301" t="s">
        <v>3402</v>
      </c>
      <c r="CZ1301" s="72">
        <v>942400</v>
      </c>
      <c r="DA1301">
        <v>0</v>
      </c>
    </row>
    <row r="1302" spans="1:105" ht="12.75" customHeight="1" x14ac:dyDescent="0.2">
      <c r="A1302" s="38" t="s">
        <v>2452</v>
      </c>
      <c r="B1302" t="s">
        <v>970</v>
      </c>
      <c r="C1302" s="46" t="s">
        <v>970</v>
      </c>
      <c r="D1302" s="82" t="s">
        <v>970</v>
      </c>
      <c r="E1302" t="str">
        <f t="shared" si="1079"/>
        <v xml:space="preserve">Guenin, Nate </v>
      </c>
      <c r="F1302" t="s">
        <v>142</v>
      </c>
      <c r="G1302" t="s">
        <v>1524</v>
      </c>
      <c r="H1302">
        <v>9</v>
      </c>
      <c r="I1302">
        <v>0</v>
      </c>
      <c r="J1302">
        <v>2</v>
      </c>
      <c r="K1302">
        <f>I1302+J1302</f>
        <v>2</v>
      </c>
      <c r="L1302">
        <v>0</v>
      </c>
      <c r="M1302">
        <v>4</v>
      </c>
      <c r="N1302">
        <v>0</v>
      </c>
      <c r="O1302" s="4">
        <f t="shared" si="1080"/>
        <v>0</v>
      </c>
      <c r="P1302">
        <v>114</v>
      </c>
      <c r="Q1302">
        <v>0</v>
      </c>
      <c r="R1302">
        <v>0</v>
      </c>
      <c r="S1302">
        <v>0</v>
      </c>
      <c r="T1302">
        <v>0</v>
      </c>
      <c r="U1302" s="4">
        <f t="shared" si="1081"/>
        <v>0</v>
      </c>
      <c r="V1302" s="40">
        <v>0</v>
      </c>
      <c r="W1302">
        <v>0</v>
      </c>
      <c r="X1302">
        <v>0</v>
      </c>
      <c r="Y1302">
        <v>0</v>
      </c>
      <c r="Z1302">
        <v>0</v>
      </c>
      <c r="AA1302">
        <f>I1302-W1302-Y1302</f>
        <v>0</v>
      </c>
      <c r="AB1302">
        <f>J1302-X1302-Z1302</f>
        <v>2</v>
      </c>
      <c r="AC1302" s="9">
        <f t="shared" si="1048"/>
        <v>0</v>
      </c>
      <c r="AD1302" s="9">
        <f t="shared" si="1049"/>
        <v>0</v>
      </c>
      <c r="AE1302" s="9">
        <f t="shared" si="1050"/>
        <v>0</v>
      </c>
      <c r="AF1302" s="9">
        <f t="shared" si="1051"/>
        <v>0</v>
      </c>
      <c r="AG1302" s="9">
        <f t="shared" si="1052"/>
        <v>0</v>
      </c>
      <c r="AH1302" s="9">
        <f t="shared" si="1053"/>
        <v>30.808729139922978</v>
      </c>
      <c r="AI1302" s="6">
        <f t="shared" si="1054"/>
        <v>2.3106546854942231</v>
      </c>
      <c r="AJ1302" s="6">
        <f t="shared" si="1055"/>
        <v>0</v>
      </c>
      <c r="AK1302" s="6">
        <f t="shared" si="1056"/>
        <v>0</v>
      </c>
      <c r="AL1302" s="6">
        <f t="shared" si="1057"/>
        <v>2.3106546854942231</v>
      </c>
      <c r="AM1302" s="6">
        <f t="shared" si="1058"/>
        <v>0</v>
      </c>
      <c r="AN1302" s="6">
        <f t="shared" si="1059"/>
        <v>0</v>
      </c>
      <c r="AO1302" s="32">
        <v>77.900000000000006</v>
      </c>
      <c r="AP1302" s="32">
        <v>6.6666666666666666E-2</v>
      </c>
      <c r="AQ1302" s="32">
        <v>3.3333333333333333E-2</v>
      </c>
      <c r="AR1302" s="32">
        <v>78</v>
      </c>
      <c r="AS1302" s="40">
        <v>16</v>
      </c>
      <c r="AT1302" s="40">
        <v>9</v>
      </c>
      <c r="AU1302" s="40">
        <v>1</v>
      </c>
      <c r="AV1302" s="40">
        <v>5</v>
      </c>
      <c r="AW1302" s="40">
        <v>2</v>
      </c>
      <c r="AX1302" s="9">
        <f t="shared" si="1060"/>
        <v>12.307692307692307</v>
      </c>
      <c r="AY1302" s="9">
        <f t="shared" si="1061"/>
        <v>6.9230769230769234</v>
      </c>
      <c r="AZ1302" s="9">
        <f t="shared" si="1062"/>
        <v>0.76923076923076916</v>
      </c>
      <c r="BA1302" s="9">
        <f t="shared" si="1063"/>
        <v>3.8461538461538458</v>
      </c>
      <c r="BB1302" s="9">
        <f t="shared" si="1064"/>
        <v>1.5384615384615383</v>
      </c>
      <c r="BC1302" s="9">
        <f t="shared" si="1065"/>
        <v>8.6555555555555568</v>
      </c>
      <c r="BD1302" s="9">
        <f t="shared" si="1066"/>
        <v>3.7037037037037038E-3</v>
      </c>
      <c r="BE1302" s="9">
        <f t="shared" si="1067"/>
        <v>7.4074074074074077E-3</v>
      </c>
      <c r="BF1302" s="3">
        <v>3</v>
      </c>
      <c r="BG1302" s="3">
        <v>0</v>
      </c>
      <c r="BH1302" s="3">
        <v>0</v>
      </c>
      <c r="BI1302" s="3">
        <v>3</v>
      </c>
      <c r="BJ1302" s="3">
        <v>3</v>
      </c>
      <c r="BK1302" s="3">
        <v>0</v>
      </c>
      <c r="BL1302" s="3">
        <v>0</v>
      </c>
      <c r="BM1302" s="3">
        <v>3</v>
      </c>
      <c r="BN1302" s="34">
        <f t="shared" si="1082"/>
        <v>2.8199061991711769</v>
      </c>
      <c r="BO1302" s="34">
        <f t="shared" si="1083"/>
        <v>72.305287158235316</v>
      </c>
      <c r="BP1302" s="34">
        <v>1.1631250963902926</v>
      </c>
      <c r="BQ1302" s="34">
        <v>-2.397035796162926E-3</v>
      </c>
      <c r="BR1302" s="34">
        <v>-2.6330096490521052E-2</v>
      </c>
      <c r="BS1302" s="34">
        <v>-7.4148528469553229E-5</v>
      </c>
      <c r="BT1302" s="34">
        <v>0</v>
      </c>
      <c r="BU1302" s="34">
        <f t="shared" si="1084"/>
        <v>1.1343238155751389</v>
      </c>
      <c r="BV1302" s="34">
        <f t="shared" si="1085"/>
        <v>29.085226040388179</v>
      </c>
      <c r="BW1302" s="34">
        <v>2.1237074229601394</v>
      </c>
      <c r="BX1302" s="34">
        <v>2.3442189627015599E-3</v>
      </c>
      <c r="BY1302" s="34">
        <v>4.7459249808021976E-3</v>
      </c>
      <c r="BZ1302" s="34">
        <v>-0.4452151833076054</v>
      </c>
      <c r="CA1302" s="34">
        <f t="shared" si="1086"/>
        <v>1.685582383596038</v>
      </c>
      <c r="CB1302" s="34">
        <f t="shared" si="1087"/>
        <v>43.220061117847123</v>
      </c>
      <c r="CE1302" s="68">
        <f t="shared" si="1068"/>
        <v>165000</v>
      </c>
      <c r="CF1302" s="9">
        <v>1.6</v>
      </c>
      <c r="CG1302" s="9">
        <v>1.8</v>
      </c>
      <c r="CH1302" s="9">
        <v>1</v>
      </c>
      <c r="CI1302" s="9">
        <v>0.3</v>
      </c>
      <c r="CJ1302" s="9">
        <f t="shared" si="1071"/>
        <v>7.6824583866837379</v>
      </c>
      <c r="CK1302" s="9">
        <v>0.3</v>
      </c>
      <c r="CL1302" s="9">
        <f t="shared" si="1072"/>
        <v>7.6824583866837379</v>
      </c>
      <c r="CM1302" s="9">
        <v>0.5</v>
      </c>
      <c r="CN1302" t="s">
        <v>2730</v>
      </c>
      <c r="CO1302" t="s">
        <v>2731</v>
      </c>
      <c r="CP1302" t="s">
        <v>3523</v>
      </c>
      <c r="CQ1302" t="s">
        <v>2414</v>
      </c>
      <c r="CR1302">
        <v>74</v>
      </c>
      <c r="CS1302">
        <v>210</v>
      </c>
      <c r="CU1302" t="s">
        <v>3401</v>
      </c>
      <c r="CV1302" t="s">
        <v>3090</v>
      </c>
      <c r="CW1302">
        <v>0</v>
      </c>
      <c r="CX1302">
        <v>0</v>
      </c>
      <c r="CY1302">
        <v>0</v>
      </c>
      <c r="CZ1302" s="70"/>
      <c r="DA1302">
        <v>0</v>
      </c>
    </row>
    <row r="1303" spans="1:105" ht="12.75" customHeight="1" x14ac:dyDescent="0.2">
      <c r="A1303" s="44" t="s">
        <v>2372</v>
      </c>
      <c r="B1303" s="46" t="s">
        <v>970</v>
      </c>
      <c r="C1303" s="46" t="s">
        <v>970</v>
      </c>
      <c r="D1303" s="82" t="s">
        <v>970</v>
      </c>
      <c r="E1303" s="42" t="str">
        <f t="shared" si="1079"/>
        <v xml:space="preserve">Guenin, Nate </v>
      </c>
      <c r="F1303" s="42" t="s">
        <v>142</v>
      </c>
      <c r="G1303" s="45" t="s">
        <v>2374</v>
      </c>
      <c r="H1303" s="43">
        <v>2</v>
      </c>
      <c r="I1303" s="64">
        <v>0</v>
      </c>
      <c r="J1303" s="64">
        <v>0</v>
      </c>
      <c r="K1303" s="64">
        <v>0</v>
      </c>
      <c r="L1303" s="43">
        <v>2</v>
      </c>
      <c r="M1303">
        <v>2</v>
      </c>
      <c r="N1303">
        <v>0</v>
      </c>
      <c r="O1303" s="4">
        <f t="shared" si="1080"/>
        <v>0</v>
      </c>
      <c r="Q1303">
        <v>0</v>
      </c>
      <c r="R1303">
        <v>0</v>
      </c>
      <c r="S1303">
        <v>0</v>
      </c>
      <c r="T1303">
        <v>0</v>
      </c>
      <c r="U1303" s="4">
        <f t="shared" si="1081"/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s="9">
        <f t="shared" si="1048"/>
        <v>0</v>
      </c>
      <c r="AD1303" s="9">
        <f t="shared" si="1049"/>
        <v>0</v>
      </c>
      <c r="AE1303" s="9">
        <f t="shared" si="1050"/>
        <v>0</v>
      </c>
      <c r="AF1303" s="9">
        <f t="shared" si="1051"/>
        <v>0</v>
      </c>
      <c r="AG1303" s="9">
        <f t="shared" si="1052"/>
        <v>0</v>
      </c>
      <c r="AH1303" s="9">
        <f t="shared" si="1053"/>
        <v>0</v>
      </c>
      <c r="AI1303" s="58">
        <f t="shared" si="1054"/>
        <v>6.045340050377833</v>
      </c>
      <c r="AJ1303" s="58">
        <f t="shared" si="1055"/>
        <v>0</v>
      </c>
      <c r="AK1303" s="58">
        <f t="shared" si="1056"/>
        <v>0</v>
      </c>
      <c r="AL1303" s="58">
        <f t="shared" si="1057"/>
        <v>0</v>
      </c>
      <c r="AM1303" s="58">
        <f t="shared" si="1058"/>
        <v>0</v>
      </c>
      <c r="AN1303" s="58">
        <f t="shared" si="1059"/>
        <v>0</v>
      </c>
      <c r="AO1303" s="56">
        <v>19.850000000000001</v>
      </c>
      <c r="AP1303" s="56">
        <v>3.3333333333333333E-2</v>
      </c>
      <c r="AQ1303" s="56">
        <v>0</v>
      </c>
      <c r="AR1303" s="57">
        <f>SUM(AO1303:AQ1303)</f>
        <v>19.883333333333336</v>
      </c>
      <c r="AS1303">
        <v>4</v>
      </c>
      <c r="AT1303">
        <v>1</v>
      </c>
      <c r="AU1303">
        <v>1</v>
      </c>
      <c r="AV1303">
        <v>1</v>
      </c>
      <c r="AW1303">
        <v>0</v>
      </c>
      <c r="AX1303" s="9">
        <f t="shared" si="1060"/>
        <v>12.070410729253979</v>
      </c>
      <c r="AY1303" s="9">
        <f t="shared" si="1061"/>
        <v>3.0176026823134947</v>
      </c>
      <c r="AZ1303" s="9">
        <f t="shared" si="1062"/>
        <v>3.0176026823134947</v>
      </c>
      <c r="BA1303" s="9">
        <f t="shared" si="1063"/>
        <v>3.0176026823134947</v>
      </c>
      <c r="BB1303" s="9">
        <f t="shared" si="1064"/>
        <v>0</v>
      </c>
      <c r="BC1303" s="33">
        <f t="shared" si="1065"/>
        <v>9.9250000000000007</v>
      </c>
      <c r="BD1303" s="33">
        <f t="shared" si="1066"/>
        <v>0</v>
      </c>
      <c r="BE1303" s="33">
        <f t="shared" si="1067"/>
        <v>1.6666666666666666E-2</v>
      </c>
      <c r="BF1303" s="42">
        <f>BI1303-BG1303-BH1303</f>
        <v>2</v>
      </c>
      <c r="BG1303" s="43">
        <v>0</v>
      </c>
      <c r="BH1303" s="43">
        <v>0</v>
      </c>
      <c r="BI1303" s="43">
        <v>2</v>
      </c>
      <c r="BJ1303" s="42">
        <f>BM1303-BK1303-BL1303</f>
        <v>0</v>
      </c>
      <c r="BK1303" s="43">
        <v>0</v>
      </c>
      <c r="BL1303" s="43">
        <v>0</v>
      </c>
      <c r="BM1303" s="43">
        <v>0</v>
      </c>
      <c r="BN1303" s="34">
        <f t="shared" si="1082"/>
        <v>0.31617529180159271</v>
      </c>
      <c r="BO1303" s="34">
        <f t="shared" si="1083"/>
        <v>31.803046954057937</v>
      </c>
      <c r="BP1303" s="33">
        <v>-0.16102024683063962</v>
      </c>
      <c r="BQ1303" s="33">
        <v>-1.3487342414713673E-3</v>
      </c>
      <c r="BR1303" s="33">
        <v>-6.4379894132003998E-2</v>
      </c>
      <c r="BS1303" s="33">
        <v>0</v>
      </c>
      <c r="BT1303" s="33">
        <v>0</v>
      </c>
      <c r="BU1303" s="9">
        <f t="shared" si="1084"/>
        <v>-0.22674887520411496</v>
      </c>
      <c r="BV1303" s="34">
        <f t="shared" si="1085"/>
        <v>-22.807933800916842</v>
      </c>
      <c r="BW1303" s="33">
        <v>0.87269792248817757</v>
      </c>
      <c r="BX1303" s="33">
        <v>7.9166080450367117E-4</v>
      </c>
      <c r="BY1303" s="33">
        <v>0</v>
      </c>
      <c r="BZ1303" s="33">
        <v>-0.3305654162869735</v>
      </c>
      <c r="CA1303" s="9">
        <f t="shared" si="1086"/>
        <v>0.54292416700570767</v>
      </c>
      <c r="CB1303" s="34">
        <f t="shared" si="1087"/>
        <v>54.610980754974783</v>
      </c>
      <c r="CE1303" s="68">
        <f t="shared" si="1068"/>
        <v>165000</v>
      </c>
      <c r="CF1303" s="62">
        <v>0.5</v>
      </c>
      <c r="CG1303" s="62">
        <v>0.6</v>
      </c>
      <c r="CH1303" s="62">
        <v>2</v>
      </c>
      <c r="CI1303" s="62">
        <v>-0.1</v>
      </c>
      <c r="CJ1303" s="63">
        <f t="shared" si="1071"/>
        <v>-10.0418410041841</v>
      </c>
      <c r="CK1303" s="62">
        <v>0.5</v>
      </c>
      <c r="CL1303" s="63">
        <f t="shared" si="1072"/>
        <v>50.2092050209205</v>
      </c>
      <c r="CM1303" s="62">
        <v>0.4</v>
      </c>
      <c r="CN1303" t="s">
        <v>601</v>
      </c>
      <c r="CO1303" t="s">
        <v>2731</v>
      </c>
      <c r="CP1303" t="s">
        <v>3523</v>
      </c>
      <c r="CQ1303" t="s">
        <v>2414</v>
      </c>
      <c r="CR1303">
        <v>74</v>
      </c>
      <c r="CS1303">
        <v>210</v>
      </c>
      <c r="CT1303">
        <v>29</v>
      </c>
      <c r="CU1303" t="s">
        <v>3401</v>
      </c>
      <c r="CV1303" t="s">
        <v>3090</v>
      </c>
      <c r="CZ1303" s="72">
        <v>475000</v>
      </c>
      <c r="DA1303">
        <v>0</v>
      </c>
    </row>
    <row r="1304" spans="1:105" ht="12.75" customHeight="1" x14ac:dyDescent="0.2">
      <c r="A1304" s="38" t="s">
        <v>2452</v>
      </c>
      <c r="B1304" t="s">
        <v>957</v>
      </c>
      <c r="D1304" t="s">
        <v>970</v>
      </c>
      <c r="E1304" t="str">
        <f t="shared" si="1079"/>
        <v xml:space="preserve">Vaananen, Ossi </v>
      </c>
      <c r="F1304" t="s">
        <v>1421</v>
      </c>
      <c r="G1304" t="s">
        <v>1524</v>
      </c>
      <c r="H1304">
        <v>74</v>
      </c>
      <c r="I1304">
        <v>2</v>
      </c>
      <c r="J1304">
        <v>6</v>
      </c>
      <c r="K1304">
        <f>I1304+J1304</f>
        <v>8</v>
      </c>
      <c r="L1304">
        <v>6</v>
      </c>
      <c r="M1304">
        <v>69</v>
      </c>
      <c r="N1304">
        <v>32</v>
      </c>
      <c r="O1304" s="4">
        <f t="shared" si="1080"/>
        <v>6.25E-2</v>
      </c>
      <c r="P1304">
        <v>1624</v>
      </c>
      <c r="Q1304">
        <v>1</v>
      </c>
      <c r="R1304">
        <v>0</v>
      </c>
      <c r="S1304">
        <v>0</v>
      </c>
      <c r="T1304">
        <v>0</v>
      </c>
      <c r="U1304" s="4">
        <f t="shared" si="1081"/>
        <v>0</v>
      </c>
      <c r="V1304" s="40">
        <v>0</v>
      </c>
      <c r="W1304">
        <v>0</v>
      </c>
      <c r="X1304">
        <v>0</v>
      </c>
      <c r="Y1304">
        <v>0</v>
      </c>
      <c r="Z1304">
        <v>0</v>
      </c>
      <c r="AA1304">
        <f>I1304-W1304-Y1304</f>
        <v>2</v>
      </c>
      <c r="AB1304">
        <f>J1304-X1304-Z1304</f>
        <v>6</v>
      </c>
      <c r="AC1304" s="9">
        <f t="shared" si="1048"/>
        <v>0</v>
      </c>
      <c r="AD1304" s="9">
        <f t="shared" si="1049"/>
        <v>0</v>
      </c>
      <c r="AE1304" s="9">
        <f t="shared" si="1050"/>
        <v>0</v>
      </c>
      <c r="AF1304" s="9">
        <f t="shared" si="1051"/>
        <v>0</v>
      </c>
      <c r="AG1304" s="9">
        <f t="shared" si="1052"/>
        <v>2.3462321792260692</v>
      </c>
      <c r="AH1304" s="9">
        <f t="shared" si="1053"/>
        <v>7.0386965376782076</v>
      </c>
      <c r="AI1304" s="6">
        <f t="shared" si="1054"/>
        <v>2.5808553971486758</v>
      </c>
      <c r="AJ1304" s="6">
        <f t="shared" si="1055"/>
        <v>0</v>
      </c>
      <c r="AK1304" s="6">
        <f t="shared" si="1056"/>
        <v>0</v>
      </c>
      <c r="AL1304" s="6">
        <f t="shared" si="1057"/>
        <v>2.2875763747454174</v>
      </c>
      <c r="AM1304" s="6">
        <f t="shared" si="1058"/>
        <v>0</v>
      </c>
      <c r="AN1304" s="6">
        <f t="shared" si="1059"/>
        <v>0</v>
      </c>
      <c r="AO1304" s="33">
        <v>1022.9166666666667</v>
      </c>
      <c r="AP1304" s="33">
        <v>8.9666666666666668</v>
      </c>
      <c r="AQ1304" s="33">
        <v>28.166666666666668</v>
      </c>
      <c r="AR1304" s="32">
        <v>1060.05</v>
      </c>
      <c r="AS1304" s="40">
        <v>72</v>
      </c>
      <c r="AT1304" s="40">
        <v>88</v>
      </c>
      <c r="AU1304" s="40">
        <v>20</v>
      </c>
      <c r="AV1304" s="40">
        <v>28</v>
      </c>
      <c r="AW1304" s="40">
        <v>10</v>
      </c>
      <c r="AX1304" s="9">
        <f t="shared" si="1060"/>
        <v>4.0752794679496258</v>
      </c>
      <c r="AY1304" s="9">
        <f t="shared" si="1061"/>
        <v>4.9808971274939866</v>
      </c>
      <c r="AZ1304" s="9">
        <f t="shared" si="1062"/>
        <v>1.1320220744304514</v>
      </c>
      <c r="BA1304" s="9">
        <f t="shared" si="1063"/>
        <v>1.5848309042026321</v>
      </c>
      <c r="BB1304" s="9">
        <f t="shared" si="1064"/>
        <v>0.56601103721522572</v>
      </c>
      <c r="BC1304" s="9">
        <f t="shared" si="1065"/>
        <v>13.823198198198199</v>
      </c>
      <c r="BD1304" s="9">
        <f t="shared" si="1066"/>
        <v>0.38063063063063063</v>
      </c>
      <c r="BE1304" s="9">
        <f t="shared" si="1067"/>
        <v>0.12117117117117117</v>
      </c>
      <c r="BF1304" s="3">
        <v>44</v>
      </c>
      <c r="BG1304" s="3">
        <v>0</v>
      </c>
      <c r="BH1304" s="3">
        <v>0</v>
      </c>
      <c r="BI1304" s="3">
        <v>44</v>
      </c>
      <c r="BJ1304" s="3">
        <v>39</v>
      </c>
      <c r="BK1304" s="3">
        <v>0</v>
      </c>
      <c r="BL1304" s="3">
        <v>0</v>
      </c>
      <c r="BM1304" s="3">
        <v>39</v>
      </c>
      <c r="BN1304" s="34">
        <f t="shared" si="1082"/>
        <v>20.474326601022877</v>
      </c>
      <c r="BO1304" s="34">
        <f t="shared" si="1083"/>
        <v>38.628982785760819</v>
      </c>
      <c r="BP1304" s="34">
        <v>0.73185026402815168</v>
      </c>
      <c r="BQ1304" s="34">
        <v>-0.3081643852073862</v>
      </c>
      <c r="BR1304" s="34">
        <v>-0.38140368942821079</v>
      </c>
      <c r="BS1304" s="34">
        <v>-7.2993718394975413E-2</v>
      </c>
      <c r="BT1304" s="34">
        <v>0</v>
      </c>
      <c r="BU1304" s="34">
        <f t="shared" si="1084"/>
        <v>-3.0711529002420732E-2</v>
      </c>
      <c r="BV1304" s="34">
        <f t="shared" si="1085"/>
        <v>-5.7943547950418811E-2</v>
      </c>
      <c r="BW1304" s="34">
        <v>23.156629411499761</v>
      </c>
      <c r="BX1304" s="34">
        <v>0.28944242966480671</v>
      </c>
      <c r="BY1304" s="34">
        <v>3.4957278097592335</v>
      </c>
      <c r="BZ1304" s="34">
        <v>-6.4367615208985054</v>
      </c>
      <c r="CA1304" s="34">
        <f t="shared" si="1086"/>
        <v>20.505038130025298</v>
      </c>
      <c r="CB1304" s="34">
        <f t="shared" si="1087"/>
        <v>38.686926333711234</v>
      </c>
      <c r="CC1304" s="15">
        <v>53</v>
      </c>
      <c r="CD1304" s="7">
        <v>1178599</v>
      </c>
      <c r="CE1304" s="68">
        <f t="shared" si="1068"/>
        <v>1306015.1081081082</v>
      </c>
      <c r="CF1304" s="9">
        <v>18.399999999999999</v>
      </c>
      <c r="CG1304" s="9">
        <v>21.1</v>
      </c>
      <c r="CH1304" s="9">
        <v>4.3</v>
      </c>
      <c r="CI1304" s="9">
        <v>-1.3</v>
      </c>
      <c r="CJ1304" s="9">
        <f t="shared" si="1071"/>
        <v>-2.3697042426820194</v>
      </c>
      <c r="CK1304" s="9">
        <v>3.1</v>
      </c>
      <c r="CL1304" s="9">
        <f t="shared" si="1072"/>
        <v>5.650833194087892</v>
      </c>
      <c r="CM1304" s="9">
        <v>1.8</v>
      </c>
      <c r="CN1304" t="s">
        <v>1257</v>
      </c>
      <c r="CO1304" t="s">
        <v>3489</v>
      </c>
      <c r="CQ1304" t="s">
        <v>2393</v>
      </c>
      <c r="CR1304">
        <v>76</v>
      </c>
      <c r="CS1304">
        <v>215</v>
      </c>
      <c r="CT1304">
        <v>27</v>
      </c>
      <c r="CU1304" t="s">
        <v>3402</v>
      </c>
      <c r="CV1304" t="s">
        <v>2382</v>
      </c>
      <c r="CW1304">
        <v>0</v>
      </c>
      <c r="CX1304">
        <v>0</v>
      </c>
      <c r="CY1304">
        <v>0</v>
      </c>
      <c r="CZ1304" s="70"/>
      <c r="DA1304">
        <v>0</v>
      </c>
    </row>
    <row r="1305" spans="1:105" ht="12.75" customHeight="1" x14ac:dyDescent="0.2">
      <c r="A1305" s="38" t="s">
        <v>2452</v>
      </c>
      <c r="B1305" t="s">
        <v>970</v>
      </c>
      <c r="C1305" t="s">
        <v>970</v>
      </c>
      <c r="D1305" t="s">
        <v>970</v>
      </c>
      <c r="E1305" t="str">
        <f t="shared" si="1079"/>
        <v xml:space="preserve">Jones, Randy </v>
      </c>
      <c r="F1305" t="s">
        <v>219</v>
      </c>
      <c r="G1305" t="s">
        <v>1524</v>
      </c>
      <c r="H1305">
        <v>66</v>
      </c>
      <c r="I1305">
        <v>4</v>
      </c>
      <c r="J1305">
        <v>18</v>
      </c>
      <c r="K1305">
        <f>I1305+J1305</f>
        <v>22</v>
      </c>
      <c r="L1305">
        <v>-14</v>
      </c>
      <c r="M1305">
        <v>38</v>
      </c>
      <c r="N1305">
        <v>67</v>
      </c>
      <c r="O1305" s="4">
        <f t="shared" si="1080"/>
        <v>5.9701492537313432E-2</v>
      </c>
      <c r="P1305">
        <v>1356</v>
      </c>
      <c r="Q1305">
        <v>0</v>
      </c>
      <c r="R1305">
        <v>0</v>
      </c>
      <c r="S1305">
        <v>0</v>
      </c>
      <c r="T1305">
        <v>1</v>
      </c>
      <c r="U1305" s="4">
        <f t="shared" si="1081"/>
        <v>0</v>
      </c>
      <c r="V1305" s="40">
        <v>0</v>
      </c>
      <c r="W1305">
        <v>0</v>
      </c>
      <c r="X1305">
        <v>5</v>
      </c>
      <c r="Y1305">
        <v>0</v>
      </c>
      <c r="Z1305">
        <v>1</v>
      </c>
      <c r="AA1305">
        <f>I1305-W1305-Y1305</f>
        <v>4</v>
      </c>
      <c r="AB1305">
        <f>J1305-X1305-Z1305</f>
        <v>12</v>
      </c>
      <c r="AC1305" s="9">
        <f t="shared" si="1048"/>
        <v>0</v>
      </c>
      <c r="AD1305" s="9">
        <f t="shared" si="1049"/>
        <v>18.229694146242657</v>
      </c>
      <c r="AE1305" s="9">
        <f t="shared" si="1050"/>
        <v>0</v>
      </c>
      <c r="AF1305" s="9">
        <f t="shared" si="1051"/>
        <v>1.5860428231562251</v>
      </c>
      <c r="AG1305" s="9">
        <f t="shared" si="1052"/>
        <v>6.0700585929266957</v>
      </c>
      <c r="AH1305" s="9">
        <f t="shared" si="1053"/>
        <v>18.210175778780087</v>
      </c>
      <c r="AI1305" s="6">
        <f t="shared" si="1054"/>
        <v>2.2762719723475109</v>
      </c>
      <c r="AJ1305" s="6">
        <f t="shared" si="1055"/>
        <v>3.6459388292485313</v>
      </c>
      <c r="AK1305" s="6">
        <f t="shared" si="1056"/>
        <v>1.9032513877874702</v>
      </c>
      <c r="AL1305" s="6">
        <f t="shared" si="1057"/>
        <v>3.5661594233444336</v>
      </c>
      <c r="AM1305" s="6">
        <f t="shared" si="1058"/>
        <v>2.187563297549119</v>
      </c>
      <c r="AN1305" s="6">
        <f t="shared" si="1059"/>
        <v>4.1237113402061851</v>
      </c>
      <c r="AO1305" s="32">
        <v>790.76666666666665</v>
      </c>
      <c r="AP1305" s="32">
        <v>82.283333333333331</v>
      </c>
      <c r="AQ1305" s="32">
        <v>189.15</v>
      </c>
      <c r="AR1305" s="32">
        <v>1062.2</v>
      </c>
      <c r="AS1305" s="40">
        <v>78</v>
      </c>
      <c r="AT1305" s="40">
        <v>33</v>
      </c>
      <c r="AU1305" s="40">
        <v>20</v>
      </c>
      <c r="AV1305" s="40">
        <v>49</v>
      </c>
      <c r="AW1305" s="40">
        <v>30</v>
      </c>
      <c r="AX1305" s="9">
        <f t="shared" si="1060"/>
        <v>4.4059499152701935</v>
      </c>
      <c r="AY1305" s="9">
        <f t="shared" si="1061"/>
        <v>1.8640557333835435</v>
      </c>
      <c r="AZ1305" s="9">
        <f t="shared" si="1062"/>
        <v>1.1297307475051779</v>
      </c>
      <c r="BA1305" s="9">
        <f t="shared" si="1063"/>
        <v>2.7678403313876858</v>
      </c>
      <c r="BB1305" s="9">
        <f t="shared" si="1064"/>
        <v>1.6945961212577669</v>
      </c>
      <c r="BC1305" s="9">
        <f t="shared" si="1065"/>
        <v>11.981313131313131</v>
      </c>
      <c r="BD1305" s="9">
        <f t="shared" si="1066"/>
        <v>2.8659090909090912</v>
      </c>
      <c r="BE1305" s="9">
        <f t="shared" si="1067"/>
        <v>1.2467171717171717</v>
      </c>
      <c r="BF1305" s="3">
        <v>30</v>
      </c>
      <c r="BG1305" s="3">
        <v>5</v>
      </c>
      <c r="BH1305" s="3">
        <v>6</v>
      </c>
      <c r="BI1305" s="3">
        <v>41</v>
      </c>
      <c r="BJ1305" s="3">
        <v>47</v>
      </c>
      <c r="BK1305" s="3">
        <v>3</v>
      </c>
      <c r="BL1305" s="3">
        <v>13</v>
      </c>
      <c r="BM1305" s="3">
        <v>63</v>
      </c>
      <c r="BN1305" s="34">
        <f t="shared" si="1082"/>
        <v>34.235623259766953</v>
      </c>
      <c r="BO1305" s="34">
        <f t="shared" si="1083"/>
        <v>64.461727094270302</v>
      </c>
      <c r="BP1305" s="34">
        <v>13.045368107181563</v>
      </c>
      <c r="BQ1305" s="34">
        <v>1.7433437066832338</v>
      </c>
      <c r="BR1305" s="34">
        <v>-0.35856190374655722</v>
      </c>
      <c r="BS1305" s="34">
        <v>0.66429459168351845</v>
      </c>
      <c r="BT1305" s="34">
        <v>0</v>
      </c>
      <c r="BU1305" s="34">
        <f t="shared" si="1084"/>
        <v>15.094444501801759</v>
      </c>
      <c r="BV1305" s="34">
        <f t="shared" si="1085"/>
        <v>28.421096783659873</v>
      </c>
      <c r="BW1305" s="34">
        <v>6.0247484065438481</v>
      </c>
      <c r="BX1305" s="34">
        <v>-2.7276138101538936</v>
      </c>
      <c r="BY1305" s="34">
        <v>15.593474883438091</v>
      </c>
      <c r="BZ1305" s="34">
        <v>0.25056927813714741</v>
      </c>
      <c r="CA1305" s="34">
        <f t="shared" si="1086"/>
        <v>19.141178757965193</v>
      </c>
      <c r="CB1305" s="34">
        <f t="shared" si="1087"/>
        <v>36.040630310610418</v>
      </c>
      <c r="CC1305" s="15">
        <v>29</v>
      </c>
      <c r="CD1305" s="7">
        <v>934804</v>
      </c>
      <c r="CE1305" s="68">
        <f t="shared" si="1068"/>
        <v>1161423.1515151516</v>
      </c>
      <c r="CF1305" s="9">
        <v>20.399999999999999</v>
      </c>
      <c r="CG1305" s="9">
        <v>24.9</v>
      </c>
      <c r="CH1305" s="9">
        <v>-1</v>
      </c>
      <c r="CI1305" s="9">
        <v>2.8</v>
      </c>
      <c r="CJ1305" s="9">
        <f t="shared" si="1071"/>
        <v>4.1990552125771705</v>
      </c>
      <c r="CK1305" s="9">
        <v>0.9</v>
      </c>
      <c r="CL1305" s="9">
        <f t="shared" si="1072"/>
        <v>1.3496963183283763</v>
      </c>
      <c r="CM1305" s="9">
        <v>3.7</v>
      </c>
      <c r="CN1305" t="s">
        <v>1072</v>
      </c>
      <c r="CO1305" t="s">
        <v>1073</v>
      </c>
      <c r="CP1305" t="s">
        <v>1074</v>
      </c>
      <c r="CQ1305" t="s">
        <v>2400</v>
      </c>
      <c r="CR1305">
        <v>74</v>
      </c>
      <c r="CS1305">
        <v>200</v>
      </c>
      <c r="CU1305" t="s">
        <v>3402</v>
      </c>
      <c r="CV1305" t="s">
        <v>2382</v>
      </c>
      <c r="CW1305">
        <v>0</v>
      </c>
      <c r="CX1305">
        <v>0</v>
      </c>
      <c r="CY1305">
        <v>0</v>
      </c>
      <c r="CZ1305" s="71"/>
      <c r="DA1305">
        <v>0</v>
      </c>
    </row>
    <row r="1306" spans="1:105" ht="12.75" customHeight="1" x14ac:dyDescent="0.2">
      <c r="A1306" s="44" t="s">
        <v>2372</v>
      </c>
      <c r="B1306" s="46" t="s">
        <v>970</v>
      </c>
      <c r="C1306" s="46" t="s">
        <v>970</v>
      </c>
      <c r="D1306" s="42" t="s">
        <v>970</v>
      </c>
      <c r="E1306" s="42" t="str">
        <f t="shared" si="1079"/>
        <v xml:space="preserve">Jones, Randy </v>
      </c>
      <c r="F1306" s="42" t="s">
        <v>219</v>
      </c>
      <c r="G1306" s="45" t="s">
        <v>2374</v>
      </c>
      <c r="H1306" s="43">
        <v>71</v>
      </c>
      <c r="I1306" s="64">
        <v>5</v>
      </c>
      <c r="J1306" s="64">
        <v>26</v>
      </c>
      <c r="K1306" s="64">
        <v>31</v>
      </c>
      <c r="L1306" s="43">
        <v>8</v>
      </c>
      <c r="M1306">
        <v>58</v>
      </c>
      <c r="N1306">
        <v>103</v>
      </c>
      <c r="O1306" s="4">
        <f t="shared" si="1080"/>
        <v>4.8543689320388349E-2</v>
      </c>
      <c r="Q1306">
        <v>0</v>
      </c>
      <c r="R1306">
        <v>0</v>
      </c>
      <c r="S1306">
        <v>0</v>
      </c>
      <c r="T1306">
        <v>0</v>
      </c>
      <c r="U1306" s="4">
        <f t="shared" si="1081"/>
        <v>0</v>
      </c>
      <c r="V1306">
        <v>0</v>
      </c>
      <c r="W1306">
        <v>1</v>
      </c>
      <c r="X1306">
        <v>11</v>
      </c>
      <c r="Y1306">
        <v>0</v>
      </c>
      <c r="Z1306">
        <v>0</v>
      </c>
      <c r="AA1306">
        <v>4</v>
      </c>
      <c r="AB1306">
        <v>15</v>
      </c>
      <c r="AC1306" s="9">
        <f t="shared" si="1048"/>
        <v>1.9130619619513232</v>
      </c>
      <c r="AD1306" s="9">
        <f t="shared" si="1049"/>
        <v>21.043681581464554</v>
      </c>
      <c r="AE1306" s="9">
        <f t="shared" si="1050"/>
        <v>0</v>
      </c>
      <c r="AF1306" s="9">
        <f t="shared" si="1051"/>
        <v>0</v>
      </c>
      <c r="AG1306" s="9">
        <f t="shared" si="1052"/>
        <v>4.6074102514878099</v>
      </c>
      <c r="AH1306" s="9">
        <f t="shared" si="1053"/>
        <v>17.277788443079285</v>
      </c>
      <c r="AI1306" s="58">
        <f t="shared" si="1054"/>
        <v>2.8796314071798808</v>
      </c>
      <c r="AJ1306" s="58">
        <f t="shared" si="1055"/>
        <v>8.8000850249760862</v>
      </c>
      <c r="AK1306" s="58">
        <f t="shared" si="1056"/>
        <v>0.67327473349541811</v>
      </c>
      <c r="AL1306" s="58">
        <f t="shared" si="1057"/>
        <v>2.3612977538875022</v>
      </c>
      <c r="AM1306" s="58">
        <f t="shared" si="1058"/>
        <v>1.147837177170794</v>
      </c>
      <c r="AN1306" s="58">
        <f t="shared" si="1059"/>
        <v>7.0693847017018889</v>
      </c>
      <c r="AO1306" s="56">
        <v>1041.8</v>
      </c>
      <c r="AP1306" s="56">
        <v>156.81666666666666</v>
      </c>
      <c r="AQ1306" s="56">
        <v>178.23333333333332</v>
      </c>
      <c r="AR1306" s="57">
        <f>SUM(AO1306:AQ1306)</f>
        <v>1376.85</v>
      </c>
      <c r="AS1306">
        <v>82</v>
      </c>
      <c r="AT1306">
        <v>35</v>
      </c>
      <c r="AU1306">
        <v>41</v>
      </c>
      <c r="AV1306">
        <v>49</v>
      </c>
      <c r="AW1306">
        <v>26</v>
      </c>
      <c r="AX1306" s="9">
        <f t="shared" si="1060"/>
        <v>3.5733740058829939</v>
      </c>
      <c r="AY1306" s="9">
        <f t="shared" si="1061"/>
        <v>1.5252206122671315</v>
      </c>
      <c r="AZ1306" s="9">
        <f t="shared" si="1062"/>
        <v>1.786687002941497</v>
      </c>
      <c r="BA1306" s="9">
        <f t="shared" si="1063"/>
        <v>2.1353088571739844</v>
      </c>
      <c r="BB1306" s="9">
        <f t="shared" si="1064"/>
        <v>1.1330210262555833</v>
      </c>
      <c r="BC1306" s="33">
        <f t="shared" si="1065"/>
        <v>14.673239436619717</v>
      </c>
      <c r="BD1306" s="33">
        <f t="shared" si="1066"/>
        <v>2.5103286384976524</v>
      </c>
      <c r="BE1306" s="33">
        <f t="shared" si="1067"/>
        <v>2.2086854460093894</v>
      </c>
      <c r="BF1306" s="42">
        <f>BI1306-BG1306-BH1306</f>
        <v>50</v>
      </c>
      <c r="BG1306" s="43">
        <v>23</v>
      </c>
      <c r="BH1306" s="43">
        <v>2</v>
      </c>
      <c r="BI1306" s="43">
        <v>75</v>
      </c>
      <c r="BJ1306" s="42">
        <f>BM1306-BK1306-BL1306</f>
        <v>41</v>
      </c>
      <c r="BK1306" s="43">
        <v>3</v>
      </c>
      <c r="BL1306" s="43">
        <v>21</v>
      </c>
      <c r="BM1306" s="43">
        <v>65</v>
      </c>
      <c r="BN1306" s="34">
        <f t="shared" si="1082"/>
        <v>44.52306409066874</v>
      </c>
      <c r="BO1306" s="34">
        <f t="shared" si="1083"/>
        <v>64.673804830836673</v>
      </c>
      <c r="BP1306" s="33">
        <v>15.151954382174402</v>
      </c>
      <c r="BQ1306" s="33">
        <v>5.1964567015515213</v>
      </c>
      <c r="BR1306" s="33">
        <v>-2.0261803490202919</v>
      </c>
      <c r="BS1306" s="33">
        <v>-0.41776343918530862</v>
      </c>
      <c r="BT1306" s="33">
        <v>0</v>
      </c>
      <c r="BU1306" s="9">
        <f t="shared" si="1084"/>
        <v>17.904467295520327</v>
      </c>
      <c r="BV1306" s="34">
        <f t="shared" si="1085"/>
        <v>26.007869115038424</v>
      </c>
      <c r="BW1306" s="33">
        <v>17.857145404902845</v>
      </c>
      <c r="BX1306" s="33">
        <v>0.53388204618843427</v>
      </c>
      <c r="BY1306" s="33">
        <v>6.0953660923106696</v>
      </c>
      <c r="BZ1306" s="33">
        <v>2.1322032517464624</v>
      </c>
      <c r="CA1306" s="9">
        <f t="shared" si="1086"/>
        <v>26.618596795148413</v>
      </c>
      <c r="CB1306" s="34">
        <f t="shared" si="1087"/>
        <v>38.665935715798263</v>
      </c>
      <c r="CC1306" s="47">
        <v>57.849930000000001</v>
      </c>
      <c r="CD1306">
        <v>3034218</v>
      </c>
      <c r="CE1306" s="68">
        <f t="shared" si="1068"/>
        <v>3504308.1126760566</v>
      </c>
      <c r="CF1306" s="62">
        <v>29.6</v>
      </c>
      <c r="CG1306" s="62">
        <v>32.1</v>
      </c>
      <c r="CH1306" s="62">
        <v>6.8</v>
      </c>
      <c r="CI1306" s="62">
        <v>4.5</v>
      </c>
      <c r="CJ1306" s="63">
        <f t="shared" si="1071"/>
        <v>5.2573164320345818</v>
      </c>
      <c r="CK1306" s="62">
        <v>3.6</v>
      </c>
      <c r="CL1306" s="63">
        <f t="shared" si="1072"/>
        <v>4.2058531456276658</v>
      </c>
      <c r="CM1306" s="62">
        <v>8.1999999999999993</v>
      </c>
      <c r="CN1306" t="s">
        <v>681</v>
      </c>
      <c r="CO1306" t="s">
        <v>1073</v>
      </c>
      <c r="CP1306" t="s">
        <v>1074</v>
      </c>
      <c r="CQ1306" t="s">
        <v>2400</v>
      </c>
      <c r="CR1306">
        <v>74</v>
      </c>
      <c r="CS1306">
        <v>200</v>
      </c>
      <c r="CT1306">
        <v>6</v>
      </c>
      <c r="CU1306" t="s">
        <v>3402</v>
      </c>
      <c r="CZ1306" s="72">
        <v>525000</v>
      </c>
      <c r="DA1306">
        <v>0</v>
      </c>
    </row>
    <row r="1307" spans="1:105" ht="12.75" customHeight="1" x14ac:dyDescent="0.2">
      <c r="A1307" s="38" t="s">
        <v>2452</v>
      </c>
      <c r="B1307" t="s">
        <v>970</v>
      </c>
      <c r="C1307" t="s">
        <v>970</v>
      </c>
      <c r="D1307" t="s">
        <v>970</v>
      </c>
      <c r="E1307" t="str">
        <f t="shared" si="1079"/>
        <v xml:space="preserve">Cote, Riley </v>
      </c>
      <c r="F1307" t="s">
        <v>2578</v>
      </c>
      <c r="G1307" t="s">
        <v>1540</v>
      </c>
      <c r="H1307">
        <v>8</v>
      </c>
      <c r="I1307">
        <v>0</v>
      </c>
      <c r="J1307">
        <v>0</v>
      </c>
      <c r="K1307">
        <f>I1307+J1307</f>
        <v>0</v>
      </c>
      <c r="L1307">
        <v>0</v>
      </c>
      <c r="M1307">
        <v>11</v>
      </c>
      <c r="N1307">
        <v>3</v>
      </c>
      <c r="O1307" s="4">
        <f t="shared" si="1080"/>
        <v>0</v>
      </c>
      <c r="P1307">
        <v>64</v>
      </c>
      <c r="Q1307">
        <v>0</v>
      </c>
      <c r="R1307">
        <v>0</v>
      </c>
      <c r="S1307">
        <v>0</v>
      </c>
      <c r="T1307">
        <v>0</v>
      </c>
      <c r="U1307" s="4">
        <f t="shared" si="1081"/>
        <v>0</v>
      </c>
      <c r="V1307" s="40">
        <v>0</v>
      </c>
      <c r="W1307">
        <v>0</v>
      </c>
      <c r="X1307">
        <v>0</v>
      </c>
      <c r="Y1307">
        <v>0</v>
      </c>
      <c r="Z1307">
        <v>0</v>
      </c>
      <c r="AA1307">
        <f>I1307-W1307-Y1307</f>
        <v>0</v>
      </c>
      <c r="AB1307">
        <f>J1307-X1307-Z1307</f>
        <v>0</v>
      </c>
      <c r="AC1307" s="9">
        <f t="shared" si="1048"/>
        <v>0</v>
      </c>
      <c r="AD1307" s="9">
        <f t="shared" si="1049"/>
        <v>0</v>
      </c>
      <c r="AE1307" s="9">
        <f t="shared" si="1050"/>
        <v>0</v>
      </c>
      <c r="AF1307" s="9">
        <f t="shared" si="1051"/>
        <v>0</v>
      </c>
      <c r="AG1307" s="9">
        <f t="shared" si="1052"/>
        <v>0</v>
      </c>
      <c r="AH1307" s="9">
        <f t="shared" si="1053"/>
        <v>0</v>
      </c>
      <c r="AI1307" s="6">
        <f t="shared" si="1054"/>
        <v>3.3519553072625698</v>
      </c>
      <c r="AJ1307" s="6">
        <f t="shared" si="1055"/>
        <v>0</v>
      </c>
      <c r="AK1307" s="6">
        <f t="shared" si="1056"/>
        <v>0</v>
      </c>
      <c r="AL1307" s="6">
        <f t="shared" si="1057"/>
        <v>3.3519553072625698</v>
      </c>
      <c r="AM1307" s="6">
        <f t="shared" si="1058"/>
        <v>0</v>
      </c>
      <c r="AN1307" s="6">
        <f t="shared" si="1059"/>
        <v>0</v>
      </c>
      <c r="AO1307" s="33">
        <v>35.799999999999997</v>
      </c>
      <c r="AP1307" s="33">
        <v>0</v>
      </c>
      <c r="AQ1307" s="33">
        <v>0.16666666666666666</v>
      </c>
      <c r="AR1307" s="32">
        <v>35.966666666666661</v>
      </c>
      <c r="AS1307" s="40">
        <v>1</v>
      </c>
      <c r="AT1307" s="40">
        <v>16</v>
      </c>
      <c r="AU1307" s="40">
        <v>6</v>
      </c>
      <c r="AV1307" s="40">
        <v>1</v>
      </c>
      <c r="AW1307" s="40">
        <v>0</v>
      </c>
      <c r="AX1307" s="9">
        <f t="shared" si="1060"/>
        <v>1.6682113067655238</v>
      </c>
      <c r="AY1307" s="9">
        <f t="shared" si="1061"/>
        <v>26.69138090824838</v>
      </c>
      <c r="AZ1307" s="9">
        <f t="shared" si="1062"/>
        <v>10.009267840593143</v>
      </c>
      <c r="BA1307" s="9">
        <f t="shared" si="1063"/>
        <v>1.6682113067655238</v>
      </c>
      <c r="BB1307" s="9">
        <f t="shared" si="1064"/>
        <v>0</v>
      </c>
      <c r="BC1307" s="9">
        <f t="shared" si="1065"/>
        <v>4.4749999999999996</v>
      </c>
      <c r="BD1307" s="9">
        <f t="shared" si="1066"/>
        <v>2.0833333333333332E-2</v>
      </c>
      <c r="BE1307" s="9">
        <f t="shared" si="1067"/>
        <v>0</v>
      </c>
      <c r="BF1307" s="3">
        <v>2</v>
      </c>
      <c r="BG1307" s="3">
        <v>0</v>
      </c>
      <c r="BH1307" s="3">
        <v>0</v>
      </c>
      <c r="BI1307" s="3">
        <v>2</v>
      </c>
      <c r="BJ1307" s="3">
        <v>2</v>
      </c>
      <c r="BK1307" s="3">
        <v>0</v>
      </c>
      <c r="BL1307" s="3">
        <v>0</v>
      </c>
      <c r="BM1307" s="3">
        <v>2</v>
      </c>
      <c r="BN1307" s="34">
        <f t="shared" si="1082"/>
        <v>-2.5170654736175946</v>
      </c>
      <c r="BO1307" s="34">
        <f t="shared" si="1083"/>
        <v>-139.96656943193301</v>
      </c>
      <c r="BP1307" s="34">
        <v>-0.88507805993957622</v>
      </c>
      <c r="BQ1307" s="34">
        <v>0</v>
      </c>
      <c r="BR1307" s="34">
        <v>-1.2141100048406926E-2</v>
      </c>
      <c r="BS1307" s="34">
        <v>-1.9784446897560424E-3</v>
      </c>
      <c r="BT1307" s="34">
        <v>0</v>
      </c>
      <c r="BU1307" s="34">
        <f t="shared" si="1084"/>
        <v>-0.89919760467773924</v>
      </c>
      <c r="BV1307" s="34">
        <f t="shared" si="1085"/>
        <v>-50.001720371329341</v>
      </c>
      <c r="BW1307" s="34">
        <v>0.16032518107031579</v>
      </c>
      <c r="BX1307" s="34">
        <v>0</v>
      </c>
      <c r="BY1307" s="34">
        <v>1.9886674520446422E-2</v>
      </c>
      <c r="BZ1307" s="34">
        <v>-1.7980797245306175</v>
      </c>
      <c r="CA1307" s="34">
        <f t="shared" si="1086"/>
        <v>-1.6178678689398553</v>
      </c>
      <c r="CB1307" s="34">
        <f t="shared" si="1087"/>
        <v>-89.96484906060364</v>
      </c>
      <c r="CE1307" s="68">
        <f t="shared" si="1068"/>
        <v>165000</v>
      </c>
      <c r="CF1307" s="9">
        <v>1.2</v>
      </c>
      <c r="CG1307" s="9">
        <v>1.2</v>
      </c>
      <c r="CH1307" s="9">
        <v>0.7</v>
      </c>
      <c r="CI1307" s="9">
        <v>-0.6</v>
      </c>
      <c r="CJ1307" s="9">
        <f t="shared" si="1071"/>
        <v>-33.210332103321036</v>
      </c>
      <c r="CK1307" s="9">
        <v>0.1</v>
      </c>
      <c r="CL1307" s="9">
        <f t="shared" si="1072"/>
        <v>5.5350553505535061</v>
      </c>
      <c r="CM1307" s="9">
        <v>-0.5</v>
      </c>
      <c r="CN1307" t="s">
        <v>3192</v>
      </c>
      <c r="CO1307" t="s">
        <v>3485</v>
      </c>
      <c r="CP1307" t="s">
        <v>3134</v>
      </c>
      <c r="CQ1307" t="s">
        <v>2400</v>
      </c>
      <c r="CR1307">
        <v>73</v>
      </c>
      <c r="CS1307">
        <v>210</v>
      </c>
      <c r="CU1307" t="s">
        <v>3402</v>
      </c>
      <c r="CV1307" t="s">
        <v>3090</v>
      </c>
      <c r="CW1307">
        <v>0</v>
      </c>
      <c r="CX1307">
        <v>0</v>
      </c>
      <c r="CY1307">
        <v>0</v>
      </c>
      <c r="CZ1307" s="70"/>
      <c r="DA1307">
        <v>0</v>
      </c>
    </row>
    <row r="1308" spans="1:105" ht="12.75" customHeight="1" x14ac:dyDescent="0.2">
      <c r="A1308" s="44" t="s">
        <v>2372</v>
      </c>
      <c r="B1308" s="46" t="s">
        <v>970</v>
      </c>
      <c r="C1308" s="46" t="s">
        <v>970</v>
      </c>
      <c r="D1308" s="42" t="s">
        <v>970</v>
      </c>
      <c r="E1308" s="42" t="str">
        <f t="shared" si="1079"/>
        <v xml:space="preserve">Cote, Riley </v>
      </c>
      <c r="F1308" s="42" t="s">
        <v>2578</v>
      </c>
      <c r="G1308" s="45" t="s">
        <v>1540</v>
      </c>
      <c r="H1308" s="43">
        <v>70</v>
      </c>
      <c r="I1308" s="64">
        <v>1</v>
      </c>
      <c r="J1308" s="64">
        <v>3</v>
      </c>
      <c r="K1308" s="64">
        <v>4</v>
      </c>
      <c r="L1308" s="43">
        <v>2</v>
      </c>
      <c r="M1308">
        <v>202</v>
      </c>
      <c r="N1308">
        <v>17</v>
      </c>
      <c r="O1308" s="4">
        <f t="shared" si="1080"/>
        <v>5.8823529411764705E-2</v>
      </c>
      <c r="Q1308">
        <v>0</v>
      </c>
      <c r="R1308">
        <v>0</v>
      </c>
      <c r="S1308">
        <v>1</v>
      </c>
      <c r="T1308">
        <v>1</v>
      </c>
      <c r="U1308" s="4">
        <f t="shared" si="1081"/>
        <v>0.5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1</v>
      </c>
      <c r="AB1308">
        <v>2</v>
      </c>
      <c r="AC1308" s="9">
        <f t="shared" si="1048"/>
        <v>0</v>
      </c>
      <c r="AD1308" s="9">
        <f t="shared" si="1049"/>
        <v>72.58064516129032</v>
      </c>
      <c r="AE1308" s="9">
        <f t="shared" si="1050"/>
        <v>0</v>
      </c>
      <c r="AF1308" s="9">
        <f t="shared" si="1051"/>
        <v>0</v>
      </c>
      <c r="AG1308" s="9">
        <f t="shared" si="1052"/>
        <v>4.0712468193384224</v>
      </c>
      <c r="AH1308" s="9">
        <f t="shared" si="1053"/>
        <v>8.1424936386768447</v>
      </c>
      <c r="AI1308" s="58">
        <f t="shared" si="1054"/>
        <v>1.6284987277353689</v>
      </c>
      <c r="AJ1308" s="58">
        <f t="shared" si="1055"/>
        <v>14.516129032258064</v>
      </c>
      <c r="AK1308" s="58">
        <f t="shared" si="1056"/>
        <v>0</v>
      </c>
      <c r="AL1308" s="58">
        <f t="shared" si="1057"/>
        <v>1.2213740458015268</v>
      </c>
      <c r="AM1308" s="58">
        <f t="shared" si="1058"/>
        <v>0</v>
      </c>
      <c r="AN1308" s="58">
        <f t="shared" si="1059"/>
        <v>0</v>
      </c>
      <c r="AO1308" s="56">
        <v>294.75</v>
      </c>
      <c r="AP1308" s="56">
        <v>4.1333333333333337</v>
      </c>
      <c r="AQ1308" s="56">
        <v>0.55000000000000004</v>
      </c>
      <c r="AR1308" s="57">
        <f>SUM(AO1308:AQ1308)</f>
        <v>299.43333333333334</v>
      </c>
      <c r="AS1308">
        <v>4</v>
      </c>
      <c r="AT1308">
        <v>60</v>
      </c>
      <c r="AU1308">
        <v>4</v>
      </c>
      <c r="AV1308">
        <v>2</v>
      </c>
      <c r="AW1308">
        <v>5</v>
      </c>
      <c r="AX1308" s="9">
        <f t="shared" si="1060"/>
        <v>0.80151397083379716</v>
      </c>
      <c r="AY1308" s="9">
        <f t="shared" si="1061"/>
        <v>12.022709562506957</v>
      </c>
      <c r="AZ1308" s="9">
        <f t="shared" si="1062"/>
        <v>0.80151397083379716</v>
      </c>
      <c r="BA1308" s="9">
        <f t="shared" si="1063"/>
        <v>0.40075698541689858</v>
      </c>
      <c r="BB1308" s="9">
        <f t="shared" si="1064"/>
        <v>1.0018924635422464</v>
      </c>
      <c r="BC1308" s="33">
        <f t="shared" si="1065"/>
        <v>4.2107142857142854</v>
      </c>
      <c r="BD1308" s="33">
        <f t="shared" si="1066"/>
        <v>7.8571428571428577E-3</v>
      </c>
      <c r="BE1308" s="33">
        <f t="shared" si="1067"/>
        <v>5.904761904761905E-2</v>
      </c>
      <c r="BF1308" s="42">
        <f>BI1308-BG1308-BH1308</f>
        <v>8</v>
      </c>
      <c r="BG1308" s="43">
        <v>1</v>
      </c>
      <c r="BH1308" s="43">
        <v>0</v>
      </c>
      <c r="BI1308" s="43">
        <v>9</v>
      </c>
      <c r="BJ1308" s="42">
        <f>BM1308-BK1308-BL1308</f>
        <v>6</v>
      </c>
      <c r="BK1308" s="43">
        <v>0</v>
      </c>
      <c r="BL1308" s="43">
        <v>0</v>
      </c>
      <c r="BM1308" s="43">
        <v>6</v>
      </c>
      <c r="BN1308" s="34">
        <f t="shared" si="1082"/>
        <v>-2.8261956695402559</v>
      </c>
      <c r="BO1308" s="34">
        <f t="shared" si="1083"/>
        <v>-18.876960945387438</v>
      </c>
      <c r="BP1308" s="33">
        <v>-2.8461162893679934</v>
      </c>
      <c r="BQ1308" s="33">
        <v>0.91718572951900357</v>
      </c>
      <c r="BR1308" s="33">
        <v>1.2386690693091229</v>
      </c>
      <c r="BS1308" s="33">
        <v>-6.7822408201862775E-3</v>
      </c>
      <c r="BT1308" s="33">
        <v>0</v>
      </c>
      <c r="BU1308" s="9">
        <f t="shared" si="1084"/>
        <v>-0.69704373136005326</v>
      </c>
      <c r="BV1308" s="34">
        <f t="shared" si="1085"/>
        <v>-4.6557524080600245</v>
      </c>
      <c r="BW1308" s="33">
        <v>3.2647110528236163</v>
      </c>
      <c r="BX1308" s="33">
        <v>1.3398103006555138E-2</v>
      </c>
      <c r="BY1308" s="33">
        <v>4.8765192288665687E-2</v>
      </c>
      <c r="BZ1308" s="33">
        <v>-5.4560262862990401</v>
      </c>
      <c r="CA1308" s="9">
        <f t="shared" si="1086"/>
        <v>-2.1291519381802027</v>
      </c>
      <c r="CB1308" s="34">
        <f t="shared" si="1087"/>
        <v>-14.221208537327414</v>
      </c>
      <c r="CC1308" s="47">
        <v>31.161799999999999</v>
      </c>
      <c r="CD1308">
        <v>165000</v>
      </c>
      <c r="CE1308" s="68">
        <f t="shared" si="1068"/>
        <v>165000</v>
      </c>
      <c r="CF1308" s="62">
        <v>8.4</v>
      </c>
      <c r="CG1308" s="62">
        <v>7.7</v>
      </c>
      <c r="CH1308" s="62">
        <v>2.2999999999999998</v>
      </c>
      <c r="CI1308" s="62">
        <v>-2.2999999999999998</v>
      </c>
      <c r="CJ1308" s="63">
        <f t="shared" si="1071"/>
        <v>-15.125774099852029</v>
      </c>
      <c r="CK1308" s="62">
        <v>0.7</v>
      </c>
      <c r="CL1308" s="63">
        <f t="shared" si="1072"/>
        <v>4.6034964651723564</v>
      </c>
      <c r="CM1308" s="62">
        <v>-1.6</v>
      </c>
      <c r="CN1308" t="s">
        <v>690</v>
      </c>
      <c r="CO1308" t="s">
        <v>3485</v>
      </c>
      <c r="CP1308" t="s">
        <v>3134</v>
      </c>
      <c r="CQ1308" t="s">
        <v>2400</v>
      </c>
      <c r="CR1308">
        <v>73</v>
      </c>
      <c r="CS1308">
        <v>210</v>
      </c>
      <c r="CT1308">
        <v>32</v>
      </c>
      <c r="CU1308" t="s">
        <v>3402</v>
      </c>
      <c r="CV1308" t="s">
        <v>3090</v>
      </c>
      <c r="CZ1308" s="72">
        <v>500000</v>
      </c>
      <c r="DA1308">
        <v>0</v>
      </c>
    </row>
    <row r="1309" spans="1:105" ht="12.75" customHeight="1" x14ac:dyDescent="0.2">
      <c r="A1309" s="38" t="s">
        <v>2452</v>
      </c>
      <c r="B1309" t="s">
        <v>970</v>
      </c>
      <c r="C1309" t="s">
        <v>970</v>
      </c>
      <c r="D1309" s="82" t="s">
        <v>970</v>
      </c>
      <c r="E1309" t="str">
        <f t="shared" si="1079"/>
        <v xml:space="preserve">Parent, Ryan </v>
      </c>
      <c r="F1309" t="s">
        <v>418</v>
      </c>
      <c r="G1309" t="s">
        <v>1524</v>
      </c>
      <c r="H1309">
        <v>1</v>
      </c>
      <c r="I1309">
        <v>0</v>
      </c>
      <c r="J1309">
        <v>0</v>
      </c>
      <c r="K1309">
        <f>I1309+J1309</f>
        <v>0</v>
      </c>
      <c r="L1309">
        <v>0</v>
      </c>
      <c r="M1309">
        <v>0</v>
      </c>
      <c r="N1309">
        <v>1</v>
      </c>
      <c r="O1309" s="4">
        <f t="shared" si="1080"/>
        <v>0</v>
      </c>
      <c r="P1309">
        <v>23</v>
      </c>
      <c r="Q1309">
        <v>0</v>
      </c>
      <c r="R1309">
        <v>0</v>
      </c>
      <c r="S1309">
        <v>0</v>
      </c>
      <c r="T1309">
        <v>0</v>
      </c>
      <c r="U1309" s="4">
        <f t="shared" si="1081"/>
        <v>0</v>
      </c>
      <c r="V1309" s="40">
        <v>0</v>
      </c>
      <c r="W1309">
        <v>0</v>
      </c>
      <c r="X1309">
        <v>0</v>
      </c>
      <c r="Y1309">
        <v>0</v>
      </c>
      <c r="Z1309">
        <v>0</v>
      </c>
      <c r="AA1309">
        <f>I1309-W1309-Y1309</f>
        <v>0</v>
      </c>
      <c r="AB1309">
        <f>J1309-X1309-Z1309</f>
        <v>0</v>
      </c>
      <c r="AC1309" s="9">
        <f t="shared" si="1048"/>
        <v>0</v>
      </c>
      <c r="AD1309" s="9">
        <f t="shared" si="1049"/>
        <v>0</v>
      </c>
      <c r="AE1309" s="9">
        <f t="shared" si="1050"/>
        <v>0</v>
      </c>
      <c r="AF1309" s="9">
        <f t="shared" si="1051"/>
        <v>0</v>
      </c>
      <c r="AG1309" s="9">
        <f t="shared" si="1052"/>
        <v>0</v>
      </c>
      <c r="AH1309" s="9">
        <f t="shared" si="1053"/>
        <v>0</v>
      </c>
      <c r="AI1309" s="6">
        <f t="shared" si="1054"/>
        <v>0</v>
      </c>
      <c r="AJ1309" s="6">
        <f t="shared" si="1055"/>
        <v>0</v>
      </c>
      <c r="AK1309" s="6">
        <f t="shared" si="1056"/>
        <v>0</v>
      </c>
      <c r="AL1309" s="6">
        <f t="shared" si="1057"/>
        <v>0</v>
      </c>
      <c r="AM1309" s="6">
        <f t="shared" si="1058"/>
        <v>0</v>
      </c>
      <c r="AN1309" s="6">
        <f t="shared" si="1059"/>
        <v>0</v>
      </c>
      <c r="AO1309" s="32">
        <v>13.85</v>
      </c>
      <c r="AP1309" s="32">
        <v>0</v>
      </c>
      <c r="AQ1309" s="32">
        <v>0.31666666666666665</v>
      </c>
      <c r="AR1309" s="32">
        <v>14.166666666666666</v>
      </c>
      <c r="AS1309" s="40">
        <v>0</v>
      </c>
      <c r="AT1309" s="40">
        <v>0</v>
      </c>
      <c r="AU1309" s="40">
        <v>0</v>
      </c>
      <c r="AV1309" s="40">
        <v>0</v>
      </c>
      <c r="AW1309" s="40">
        <v>0</v>
      </c>
      <c r="AX1309" s="9">
        <f t="shared" si="1060"/>
        <v>0</v>
      </c>
      <c r="AY1309" s="9">
        <f t="shared" si="1061"/>
        <v>0</v>
      </c>
      <c r="AZ1309" s="9">
        <f t="shared" si="1062"/>
        <v>0</v>
      </c>
      <c r="BA1309" s="9">
        <f t="shared" si="1063"/>
        <v>0</v>
      </c>
      <c r="BB1309" s="9">
        <f t="shared" si="1064"/>
        <v>0</v>
      </c>
      <c r="BC1309" s="9">
        <f t="shared" si="1065"/>
        <v>13.85</v>
      </c>
      <c r="BD1309" s="9">
        <f t="shared" si="1066"/>
        <v>0.31666666666666665</v>
      </c>
      <c r="BE1309" s="9">
        <f t="shared" si="1067"/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4">
        <f t="shared" si="1082"/>
        <v>1.0007462388789543</v>
      </c>
      <c r="BO1309" s="34">
        <f t="shared" si="1083"/>
        <v>141.2818219593818</v>
      </c>
      <c r="BP1309" s="34">
        <v>-0.11472782878262816</v>
      </c>
      <c r="BQ1309" s="34">
        <v>0</v>
      </c>
      <c r="BR1309" s="34">
        <v>-4.782175644645917E-3</v>
      </c>
      <c r="BS1309" s="34">
        <v>-7.0441102046075587E-4</v>
      </c>
      <c r="BT1309" s="34">
        <v>0</v>
      </c>
      <c r="BU1309" s="34">
        <f t="shared" si="1084"/>
        <v>-0.12021441544773484</v>
      </c>
      <c r="BV1309" s="34">
        <f t="shared" si="1085"/>
        <v>-16.971446886739038</v>
      </c>
      <c r="BW1309" s="34">
        <v>0.87827699820326255</v>
      </c>
      <c r="BX1309" s="34">
        <v>0</v>
      </c>
      <c r="BY1309" s="34">
        <v>4.508628731762087E-2</v>
      </c>
      <c r="BZ1309" s="34">
        <v>0.19759736880580586</v>
      </c>
      <c r="CA1309" s="34">
        <f t="shared" si="1086"/>
        <v>1.1209606543266892</v>
      </c>
      <c r="CB1309" s="34">
        <f t="shared" si="1087"/>
        <v>158.25326884612085</v>
      </c>
      <c r="CE1309" s="68">
        <f t="shared" si="1068"/>
        <v>165000</v>
      </c>
      <c r="CF1309" s="9">
        <v>0.1</v>
      </c>
      <c r="CG1309" s="9">
        <v>0.1</v>
      </c>
      <c r="CH1309" s="9">
        <v>0</v>
      </c>
      <c r="CI1309" s="9">
        <v>0</v>
      </c>
      <c r="CJ1309" s="9">
        <f t="shared" si="1071"/>
        <v>0</v>
      </c>
      <c r="CK1309" s="9">
        <v>0</v>
      </c>
      <c r="CL1309" s="9">
        <f t="shared" si="1072"/>
        <v>0</v>
      </c>
      <c r="CM1309" s="9">
        <v>0</v>
      </c>
      <c r="CN1309" t="s">
        <v>2794</v>
      </c>
      <c r="CO1309" t="s">
        <v>2795</v>
      </c>
      <c r="CP1309" t="s">
        <v>3102</v>
      </c>
      <c r="CQ1309" t="s">
        <v>2400</v>
      </c>
      <c r="CR1309">
        <v>74</v>
      </c>
      <c r="CS1309">
        <v>205</v>
      </c>
      <c r="CT1309">
        <v>77</v>
      </c>
      <c r="CU1309" t="s">
        <v>3402</v>
      </c>
      <c r="CV1309" t="s">
        <v>3090</v>
      </c>
      <c r="CW1309">
        <v>0</v>
      </c>
      <c r="CX1309">
        <v>0</v>
      </c>
      <c r="CY1309">
        <v>0</v>
      </c>
      <c r="CZ1309" s="70"/>
      <c r="DA1309">
        <v>0</v>
      </c>
    </row>
    <row r="1310" spans="1:105" ht="12.75" customHeight="1" x14ac:dyDescent="0.2">
      <c r="A1310" s="44" t="s">
        <v>2372</v>
      </c>
      <c r="B1310" s="46" t="s">
        <v>970</v>
      </c>
      <c r="C1310" s="46" t="s">
        <v>970</v>
      </c>
      <c r="D1310" s="82" t="s">
        <v>970</v>
      </c>
      <c r="E1310" s="42" t="str">
        <f t="shared" si="1079"/>
        <v xml:space="preserve">Parent, Ryan </v>
      </c>
      <c r="F1310" s="42" t="s">
        <v>418</v>
      </c>
      <c r="G1310" s="45" t="s">
        <v>2374</v>
      </c>
      <c r="H1310" s="43">
        <v>22</v>
      </c>
      <c r="I1310" s="64">
        <v>0</v>
      </c>
      <c r="J1310" s="64">
        <v>0</v>
      </c>
      <c r="K1310" s="64">
        <v>0</v>
      </c>
      <c r="L1310" s="43">
        <v>-4</v>
      </c>
      <c r="M1310">
        <v>6</v>
      </c>
      <c r="N1310">
        <v>9</v>
      </c>
      <c r="O1310" s="4">
        <f t="shared" si="1080"/>
        <v>0</v>
      </c>
      <c r="Q1310">
        <v>0</v>
      </c>
      <c r="R1310">
        <v>0</v>
      </c>
      <c r="S1310">
        <v>0</v>
      </c>
      <c r="T1310">
        <v>0</v>
      </c>
      <c r="U1310" s="4">
        <f t="shared" si="1081"/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 s="9">
        <f t="shared" si="1048"/>
        <v>0</v>
      </c>
      <c r="AD1310" s="9">
        <f t="shared" si="1049"/>
        <v>0</v>
      </c>
      <c r="AE1310" s="9">
        <f t="shared" si="1050"/>
        <v>0</v>
      </c>
      <c r="AF1310" s="9">
        <f t="shared" si="1051"/>
        <v>0</v>
      </c>
      <c r="AG1310" s="9">
        <f t="shared" si="1052"/>
        <v>0</v>
      </c>
      <c r="AH1310" s="9">
        <f t="shared" si="1053"/>
        <v>0</v>
      </c>
      <c r="AI1310" s="58">
        <f t="shared" si="1054"/>
        <v>1.490066225165563</v>
      </c>
      <c r="AJ1310" s="58">
        <f t="shared" si="1055"/>
        <v>0</v>
      </c>
      <c r="AK1310" s="58">
        <f t="shared" si="1056"/>
        <v>0</v>
      </c>
      <c r="AL1310" s="58">
        <f t="shared" si="1057"/>
        <v>2.2350993377483444</v>
      </c>
      <c r="AM1310" s="58">
        <f t="shared" si="1058"/>
        <v>0</v>
      </c>
      <c r="AN1310" s="58">
        <f t="shared" si="1059"/>
        <v>0</v>
      </c>
      <c r="AO1310" s="56">
        <v>322.13333333333333</v>
      </c>
      <c r="AP1310" s="56">
        <v>4.5166666666666666</v>
      </c>
      <c r="AQ1310" s="56">
        <v>2.95</v>
      </c>
      <c r="AR1310" s="57">
        <f>SUM(AO1310:AQ1310)</f>
        <v>329.59999999999997</v>
      </c>
      <c r="AS1310">
        <v>17</v>
      </c>
      <c r="AT1310">
        <v>23</v>
      </c>
      <c r="AU1310">
        <v>5</v>
      </c>
      <c r="AV1310">
        <v>12</v>
      </c>
      <c r="AW1310">
        <v>1</v>
      </c>
      <c r="AX1310" s="9">
        <f t="shared" si="1060"/>
        <v>3.0946601941747574</v>
      </c>
      <c r="AY1310" s="9">
        <f t="shared" si="1061"/>
        <v>4.1868932038834954</v>
      </c>
      <c r="AZ1310" s="9">
        <f t="shared" si="1062"/>
        <v>0.9101941747572817</v>
      </c>
      <c r="BA1310" s="9">
        <f t="shared" si="1063"/>
        <v>2.1844660194174761</v>
      </c>
      <c r="BB1310" s="9">
        <f t="shared" si="1064"/>
        <v>0.18203883495145634</v>
      </c>
      <c r="BC1310" s="33">
        <f t="shared" si="1065"/>
        <v>14.642424242424243</v>
      </c>
      <c r="BD1310" s="33">
        <f t="shared" si="1066"/>
        <v>0.13409090909090909</v>
      </c>
      <c r="BE1310" s="33">
        <f t="shared" si="1067"/>
        <v>0.20530303030303029</v>
      </c>
      <c r="BF1310" s="42">
        <f>BI1310-BG1310-BH1310</f>
        <v>8</v>
      </c>
      <c r="BG1310" s="43">
        <v>0</v>
      </c>
      <c r="BH1310" s="43">
        <v>0</v>
      </c>
      <c r="BI1310" s="43">
        <v>8</v>
      </c>
      <c r="BJ1310" s="42">
        <f>BM1310-BK1310-BL1310</f>
        <v>12</v>
      </c>
      <c r="BK1310" s="43">
        <v>0</v>
      </c>
      <c r="BL1310" s="43">
        <v>0</v>
      </c>
      <c r="BM1310" s="43">
        <v>12</v>
      </c>
      <c r="BN1310" s="34">
        <f t="shared" si="1082"/>
        <v>3.9511460159610463</v>
      </c>
      <c r="BO1310" s="34">
        <f t="shared" si="1083"/>
        <v>23.975400582287907</v>
      </c>
      <c r="BP1310" s="33">
        <v>-2.6130976748468537</v>
      </c>
      <c r="BQ1310" s="33">
        <v>-0.1827534897193703</v>
      </c>
      <c r="BR1310" s="33">
        <v>-1.0672060237674021</v>
      </c>
      <c r="BS1310" s="33">
        <v>-6.9145435511314413E-3</v>
      </c>
      <c r="BT1310" s="33">
        <v>0</v>
      </c>
      <c r="BU1310" s="9">
        <f t="shared" si="1084"/>
        <v>-3.8699717318847577</v>
      </c>
      <c r="BV1310" s="34">
        <f t="shared" si="1085"/>
        <v>-23.482838178912367</v>
      </c>
      <c r="BW1310" s="33">
        <v>5.9833881046894586</v>
      </c>
      <c r="BX1310" s="33">
        <v>0.10727003901024745</v>
      </c>
      <c r="BY1310" s="33">
        <v>0.31166655034766605</v>
      </c>
      <c r="BZ1310" s="33">
        <v>1.4187930537984323</v>
      </c>
      <c r="CA1310" s="9">
        <f t="shared" si="1086"/>
        <v>7.821117747845804</v>
      </c>
      <c r="CB1310" s="34">
        <f t="shared" si="1087"/>
        <v>47.458238761200271</v>
      </c>
      <c r="CC1310" s="47">
        <v>51.291671999999998</v>
      </c>
      <c r="CD1310">
        <v>266093</v>
      </c>
      <c r="CE1310" s="68">
        <f t="shared" si="1068"/>
        <v>991801.18181818188</v>
      </c>
      <c r="CF1310" s="62">
        <v>5.2</v>
      </c>
      <c r="CG1310" s="62">
        <v>6</v>
      </c>
      <c r="CH1310" s="62">
        <v>-3.6</v>
      </c>
      <c r="CI1310" s="62">
        <v>-1.1000000000000001</v>
      </c>
      <c r="CJ1310" s="63">
        <f t="shared" si="1071"/>
        <v>-6.526898734177216</v>
      </c>
      <c r="CK1310" s="62">
        <v>-0.7</v>
      </c>
      <c r="CL1310" s="63">
        <f t="shared" si="1072"/>
        <v>-4.1534810126582276</v>
      </c>
      <c r="CM1310" s="62">
        <v>-1.8</v>
      </c>
      <c r="CN1310" t="s">
        <v>1719</v>
      </c>
      <c r="CO1310" t="s">
        <v>2795</v>
      </c>
      <c r="CP1310" t="s">
        <v>3102</v>
      </c>
      <c r="CQ1310" t="s">
        <v>2400</v>
      </c>
      <c r="CR1310">
        <v>74</v>
      </c>
      <c r="CS1310">
        <v>205</v>
      </c>
      <c r="CT1310">
        <v>77</v>
      </c>
      <c r="CU1310" t="s">
        <v>3402</v>
      </c>
      <c r="CV1310" t="s">
        <v>3090</v>
      </c>
      <c r="CZ1310" s="72">
        <v>855000</v>
      </c>
      <c r="DA1310">
        <v>0</v>
      </c>
    </row>
    <row r="1311" spans="1:105" ht="12.75" customHeight="1" x14ac:dyDescent="0.2">
      <c r="A1311" s="38" t="s">
        <v>2452</v>
      </c>
      <c r="B1311" t="s">
        <v>970</v>
      </c>
      <c r="C1311" t="s">
        <v>970</v>
      </c>
      <c r="D1311" s="82" t="s">
        <v>970</v>
      </c>
      <c r="E1311" t="str">
        <f t="shared" si="1079"/>
        <v xml:space="preserve">Potulny, Ryan </v>
      </c>
      <c r="F1311" t="s">
        <v>453</v>
      </c>
      <c r="G1311" t="s">
        <v>1537</v>
      </c>
      <c r="H1311">
        <v>35</v>
      </c>
      <c r="I1311">
        <v>7</v>
      </c>
      <c r="J1311">
        <v>5</v>
      </c>
      <c r="K1311">
        <f>I1311+J1311</f>
        <v>12</v>
      </c>
      <c r="L1311">
        <v>1</v>
      </c>
      <c r="M1311">
        <v>22</v>
      </c>
      <c r="N1311">
        <v>56</v>
      </c>
      <c r="O1311" s="4">
        <f t="shared" si="1080"/>
        <v>0.125</v>
      </c>
      <c r="P1311">
        <v>543</v>
      </c>
      <c r="Q1311">
        <v>2</v>
      </c>
      <c r="R1311">
        <v>0</v>
      </c>
      <c r="S1311">
        <v>121</v>
      </c>
      <c r="T1311">
        <v>157</v>
      </c>
      <c r="U1311" s="4">
        <f t="shared" si="1081"/>
        <v>0.43525179856115109</v>
      </c>
      <c r="V1311" s="40">
        <v>13.7</v>
      </c>
      <c r="W1311">
        <v>0</v>
      </c>
      <c r="X1311">
        <v>1</v>
      </c>
      <c r="Y1311">
        <v>0</v>
      </c>
      <c r="Z1311">
        <v>0</v>
      </c>
      <c r="AA1311">
        <f>I1311-W1311-Y1311</f>
        <v>7</v>
      </c>
      <c r="AB1311">
        <f>J1311-X1311-Z1311</f>
        <v>4</v>
      </c>
      <c r="AC1311" s="9">
        <f t="shared" si="1048"/>
        <v>0</v>
      </c>
      <c r="AD1311" s="9">
        <f t="shared" si="1049"/>
        <v>5.0904977375565617</v>
      </c>
      <c r="AE1311" s="9">
        <f t="shared" si="1050"/>
        <v>0</v>
      </c>
      <c r="AF1311" s="9">
        <f t="shared" si="1051"/>
        <v>0</v>
      </c>
      <c r="AG1311" s="9">
        <f t="shared" si="1052"/>
        <v>25.912596401028274</v>
      </c>
      <c r="AH1311" s="9">
        <f t="shared" si="1053"/>
        <v>14.807197943444729</v>
      </c>
      <c r="AI1311" s="6">
        <f t="shared" si="1054"/>
        <v>2.2210796915167097</v>
      </c>
      <c r="AJ1311" s="6">
        <f t="shared" si="1055"/>
        <v>3.0542986425339369</v>
      </c>
      <c r="AK1311" s="6">
        <f t="shared" si="1056"/>
        <v>0</v>
      </c>
      <c r="AL1311" s="6">
        <f t="shared" si="1057"/>
        <v>2.2210796915167097</v>
      </c>
      <c r="AM1311" s="6">
        <f t="shared" si="1058"/>
        <v>0</v>
      </c>
      <c r="AN1311" s="6">
        <f t="shared" si="1059"/>
        <v>0</v>
      </c>
      <c r="AO1311" s="33">
        <v>324.16666666666669</v>
      </c>
      <c r="AP1311" s="33">
        <v>58.933333333333323</v>
      </c>
      <c r="AQ1311" s="33">
        <v>1.8333333333333335</v>
      </c>
      <c r="AR1311" s="32">
        <v>384.93333333333334</v>
      </c>
      <c r="AS1311" s="40">
        <v>20</v>
      </c>
      <c r="AT1311" s="40">
        <v>19</v>
      </c>
      <c r="AU1311" s="40">
        <v>18</v>
      </c>
      <c r="AV1311" s="40">
        <v>12</v>
      </c>
      <c r="AW1311" s="40">
        <v>13</v>
      </c>
      <c r="AX1311" s="9">
        <f t="shared" si="1060"/>
        <v>3.1174229303775545</v>
      </c>
      <c r="AY1311" s="9">
        <f t="shared" si="1061"/>
        <v>2.9615517838586767</v>
      </c>
      <c r="AZ1311" s="9">
        <f t="shared" si="1062"/>
        <v>2.8056806373397989</v>
      </c>
      <c r="BA1311" s="9">
        <f t="shared" si="1063"/>
        <v>1.8704537582265326</v>
      </c>
      <c r="BB1311" s="9">
        <f t="shared" si="1064"/>
        <v>2.0263249047454104</v>
      </c>
      <c r="BC1311" s="9">
        <f t="shared" si="1065"/>
        <v>9.2619047619047628</v>
      </c>
      <c r="BD1311" s="9">
        <f t="shared" si="1066"/>
        <v>5.2380952380952382E-2</v>
      </c>
      <c r="BE1311" s="9">
        <f t="shared" si="1067"/>
        <v>1.6838095238095234</v>
      </c>
      <c r="BF1311" s="3">
        <v>12</v>
      </c>
      <c r="BG1311" s="3">
        <v>3</v>
      </c>
      <c r="BH1311" s="3">
        <v>0</v>
      </c>
      <c r="BI1311" s="3">
        <v>15</v>
      </c>
      <c r="BJ1311" s="3">
        <v>12</v>
      </c>
      <c r="BK1311" s="3">
        <v>0</v>
      </c>
      <c r="BL1311" s="3">
        <v>0</v>
      </c>
      <c r="BM1311" s="3">
        <v>12</v>
      </c>
      <c r="BN1311" s="34">
        <f t="shared" si="1082"/>
        <v>8.6735378677604125</v>
      </c>
      <c r="BO1311" s="34">
        <f t="shared" si="1083"/>
        <v>45.065143060757251</v>
      </c>
      <c r="BP1311" s="34">
        <v>9.6408180329191708</v>
      </c>
      <c r="BQ1311" s="34">
        <v>-2.0024106465008402</v>
      </c>
      <c r="BR1311" s="34">
        <v>-0.12994015139852014</v>
      </c>
      <c r="BS1311" s="34">
        <v>-2.1762891587316466E-2</v>
      </c>
      <c r="BT1311" s="34">
        <v>0</v>
      </c>
      <c r="BU1311" s="34">
        <f t="shared" si="1084"/>
        <v>7.4867043434324945</v>
      </c>
      <c r="BV1311" s="34">
        <f t="shared" si="1085"/>
        <v>38.898706321956155</v>
      </c>
      <c r="BW1311" s="34">
        <v>3.7931486992148349</v>
      </c>
      <c r="BX1311" s="34">
        <v>0.23825896431241456</v>
      </c>
      <c r="BY1311" s="34">
        <v>0.21875341972491066</v>
      </c>
      <c r="BZ1311" s="34">
        <v>-3.0633275589242426</v>
      </c>
      <c r="CA1311" s="34">
        <f t="shared" si="1086"/>
        <v>1.1868335243279176</v>
      </c>
      <c r="CB1311" s="34">
        <f t="shared" si="1087"/>
        <v>6.1664367388010959</v>
      </c>
      <c r="CC1311" s="15">
        <v>43</v>
      </c>
      <c r="CD1311" s="7">
        <v>540421</v>
      </c>
      <c r="CE1311" s="68">
        <f t="shared" si="1068"/>
        <v>1266129.2</v>
      </c>
      <c r="CF1311" s="9">
        <v>7.4</v>
      </c>
      <c r="CG1311" s="9">
        <v>6.2</v>
      </c>
      <c r="CH1311" s="9">
        <v>6</v>
      </c>
      <c r="CI1311" s="9">
        <v>1.2</v>
      </c>
      <c r="CJ1311" s="9">
        <f t="shared" si="1071"/>
        <v>5.3847879739735243</v>
      </c>
      <c r="CK1311" s="9">
        <v>1</v>
      </c>
      <c r="CL1311" s="9">
        <f t="shared" si="1072"/>
        <v>4.4873233116446043</v>
      </c>
      <c r="CM1311" s="9">
        <v>2.2999999999999998</v>
      </c>
      <c r="CN1311" t="s">
        <v>3628</v>
      </c>
      <c r="CO1311" t="s">
        <v>3629</v>
      </c>
      <c r="CP1311" t="s">
        <v>2302</v>
      </c>
      <c r="CQ1311" t="s">
        <v>2414</v>
      </c>
      <c r="CR1311">
        <v>72</v>
      </c>
      <c r="CS1311">
        <v>192</v>
      </c>
      <c r="CT1311">
        <v>11</v>
      </c>
      <c r="CU1311" t="s">
        <v>3402</v>
      </c>
      <c r="CV1311" t="s">
        <v>3090</v>
      </c>
      <c r="CW1311">
        <v>0</v>
      </c>
      <c r="CX1311">
        <v>0</v>
      </c>
      <c r="CY1311">
        <v>0</v>
      </c>
      <c r="CZ1311" s="70"/>
      <c r="DA1311">
        <v>0</v>
      </c>
    </row>
    <row r="1312" spans="1:105" ht="12.75" customHeight="1" x14ac:dyDescent="0.2">
      <c r="A1312" s="44" t="s">
        <v>2372</v>
      </c>
      <c r="B1312" s="46" t="s">
        <v>970</v>
      </c>
      <c r="C1312" s="46" t="s">
        <v>970</v>
      </c>
      <c r="D1312" s="82" t="s">
        <v>970</v>
      </c>
      <c r="E1312" s="42" t="str">
        <f t="shared" si="1079"/>
        <v xml:space="preserve">Potulny, Ryan </v>
      </c>
      <c r="F1312" s="42" t="s">
        <v>453</v>
      </c>
      <c r="G1312" s="45" t="s">
        <v>2373</v>
      </c>
      <c r="H1312" s="43">
        <v>7</v>
      </c>
      <c r="I1312" s="64">
        <v>0</v>
      </c>
      <c r="J1312" s="64">
        <v>1</v>
      </c>
      <c r="K1312" s="64">
        <v>1</v>
      </c>
      <c r="L1312" s="43">
        <v>0</v>
      </c>
      <c r="M1312">
        <v>4</v>
      </c>
      <c r="N1312">
        <v>5</v>
      </c>
      <c r="O1312" s="4">
        <f t="shared" si="1080"/>
        <v>0</v>
      </c>
      <c r="Q1312">
        <v>0</v>
      </c>
      <c r="R1312">
        <v>0</v>
      </c>
      <c r="S1312">
        <v>14</v>
      </c>
      <c r="T1312">
        <v>18</v>
      </c>
      <c r="U1312" s="4">
        <f t="shared" si="1081"/>
        <v>0.4375</v>
      </c>
      <c r="V1312">
        <v>7.1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 s="9">
        <f t="shared" si="1048"/>
        <v>0</v>
      </c>
      <c r="AD1312" s="9">
        <f t="shared" si="1049"/>
        <v>95.238095238095227</v>
      </c>
      <c r="AE1312" s="9">
        <f t="shared" si="1050"/>
        <v>0</v>
      </c>
      <c r="AF1312" s="9">
        <f t="shared" si="1051"/>
        <v>0</v>
      </c>
      <c r="AG1312" s="9">
        <f t="shared" si="1052"/>
        <v>0</v>
      </c>
      <c r="AH1312" s="9">
        <f t="shared" si="1053"/>
        <v>0</v>
      </c>
      <c r="AI1312" s="58">
        <f t="shared" si="1054"/>
        <v>0</v>
      </c>
      <c r="AJ1312" s="58">
        <f t="shared" si="1055"/>
        <v>19.047619047619047</v>
      </c>
      <c r="AK1312" s="58">
        <f t="shared" si="1056"/>
        <v>0</v>
      </c>
      <c r="AL1312" s="58">
        <f t="shared" si="1057"/>
        <v>0</v>
      </c>
      <c r="AM1312" s="58">
        <f t="shared" si="1058"/>
        <v>0</v>
      </c>
      <c r="AN1312" s="58">
        <f t="shared" si="1059"/>
        <v>0</v>
      </c>
      <c r="AO1312" s="56">
        <v>42.4</v>
      </c>
      <c r="AP1312" s="56">
        <v>3.15</v>
      </c>
      <c r="AQ1312" s="56">
        <v>0</v>
      </c>
      <c r="AR1312" s="57">
        <f>SUM(AO1312:AQ1312)</f>
        <v>45.55</v>
      </c>
      <c r="AS1312">
        <v>2</v>
      </c>
      <c r="AT1312">
        <v>6</v>
      </c>
      <c r="AU1312">
        <v>3</v>
      </c>
      <c r="AV1312">
        <v>0</v>
      </c>
      <c r="AW1312">
        <v>0</v>
      </c>
      <c r="AX1312" s="9">
        <f t="shared" si="1060"/>
        <v>2.6344676180021955</v>
      </c>
      <c r="AY1312" s="9">
        <f t="shared" si="1061"/>
        <v>7.9034028540065862</v>
      </c>
      <c r="AZ1312" s="9">
        <f t="shared" si="1062"/>
        <v>3.9517014270032931</v>
      </c>
      <c r="BA1312" s="9">
        <f t="shared" si="1063"/>
        <v>0</v>
      </c>
      <c r="BB1312" s="9">
        <f t="shared" si="1064"/>
        <v>0</v>
      </c>
      <c r="BC1312" s="33">
        <f t="shared" si="1065"/>
        <v>6.0571428571428569</v>
      </c>
      <c r="BD1312" s="33">
        <f t="shared" si="1066"/>
        <v>0</v>
      </c>
      <c r="BE1312" s="33">
        <f t="shared" si="1067"/>
        <v>0.45</v>
      </c>
      <c r="BF1312" s="42">
        <f>BI1312-BG1312-BH1312</f>
        <v>0</v>
      </c>
      <c r="BG1312" s="43">
        <v>1</v>
      </c>
      <c r="BH1312" s="43">
        <v>0</v>
      </c>
      <c r="BI1312" s="43">
        <v>1</v>
      </c>
      <c r="BJ1312" s="42">
        <f>BM1312-BK1312-BL1312</f>
        <v>0</v>
      </c>
      <c r="BK1312" s="43">
        <v>0</v>
      </c>
      <c r="BL1312" s="43">
        <v>0</v>
      </c>
      <c r="BM1312" s="43">
        <v>0</v>
      </c>
      <c r="BN1312" s="34">
        <f t="shared" si="1082"/>
        <v>0.40412463638885954</v>
      </c>
      <c r="BO1312" s="34">
        <f t="shared" si="1083"/>
        <v>17.744221136722704</v>
      </c>
      <c r="BP1312" s="33">
        <v>-1.0660664331056899</v>
      </c>
      <c r="BQ1312" s="33">
        <v>0.97140009408344463</v>
      </c>
      <c r="BR1312" s="33">
        <v>0.35476665685685749</v>
      </c>
      <c r="BS1312" s="33">
        <v>0</v>
      </c>
      <c r="BT1312" s="33">
        <v>0</v>
      </c>
      <c r="BU1312" s="9">
        <f t="shared" si="1084"/>
        <v>0.26010031783461218</v>
      </c>
      <c r="BV1312" s="34">
        <f t="shared" si="1085"/>
        <v>11.42043107945608</v>
      </c>
      <c r="BW1312" s="33">
        <v>0.74330285109784244</v>
      </c>
      <c r="BX1312" s="33">
        <v>1.0210651081608553E-2</v>
      </c>
      <c r="BY1312" s="33">
        <v>0</v>
      </c>
      <c r="BZ1312" s="33">
        <v>-0.60948918362520366</v>
      </c>
      <c r="CA1312" s="9">
        <f t="shared" si="1086"/>
        <v>0.14402431855424735</v>
      </c>
      <c r="CB1312" s="34">
        <f t="shared" si="1087"/>
        <v>6.3237900572666241</v>
      </c>
      <c r="CE1312" s="68">
        <f t="shared" si="1068"/>
        <v>165000</v>
      </c>
      <c r="CF1312" s="62">
        <v>0.7</v>
      </c>
      <c r="CG1312" s="62">
        <v>0.5</v>
      </c>
      <c r="CH1312" s="62">
        <v>0.1</v>
      </c>
      <c r="CI1312" s="62">
        <v>0</v>
      </c>
      <c r="CJ1312" s="63">
        <f t="shared" si="1071"/>
        <v>0</v>
      </c>
      <c r="CK1312" s="62">
        <v>0</v>
      </c>
      <c r="CL1312" s="63">
        <f t="shared" si="1072"/>
        <v>0</v>
      </c>
      <c r="CM1312" s="62">
        <v>0</v>
      </c>
      <c r="CN1312" t="s">
        <v>720</v>
      </c>
      <c r="CO1312" t="s">
        <v>3629</v>
      </c>
      <c r="CP1312" t="s">
        <v>2302</v>
      </c>
      <c r="CQ1312" t="s">
        <v>2414</v>
      </c>
      <c r="CR1312">
        <v>72</v>
      </c>
      <c r="CS1312">
        <v>192</v>
      </c>
      <c r="CT1312">
        <v>11</v>
      </c>
      <c r="CU1312" t="s">
        <v>3402</v>
      </c>
      <c r="CZ1312" s="72">
        <v>643500</v>
      </c>
      <c r="DA1312">
        <v>0</v>
      </c>
    </row>
    <row r="1313" spans="1:105" ht="12.75" customHeight="1" x14ac:dyDescent="0.2">
      <c r="A1313" s="38" t="s">
        <v>2452</v>
      </c>
      <c r="B1313" t="s">
        <v>970</v>
      </c>
      <c r="C1313" t="s">
        <v>970</v>
      </c>
      <c r="D1313" s="82" t="s">
        <v>970</v>
      </c>
      <c r="E1313" t="str">
        <f t="shared" si="1079"/>
        <v xml:space="preserve">Kapanen, Sami </v>
      </c>
      <c r="F1313" t="s">
        <v>226</v>
      </c>
      <c r="G1313" t="s">
        <v>1528</v>
      </c>
      <c r="H1313">
        <v>77</v>
      </c>
      <c r="I1313">
        <v>11</v>
      </c>
      <c r="J1313">
        <v>14</v>
      </c>
      <c r="K1313">
        <f>I1313+J1313</f>
        <v>25</v>
      </c>
      <c r="L1313">
        <v>-21</v>
      </c>
      <c r="M1313">
        <v>22</v>
      </c>
      <c r="N1313">
        <v>129</v>
      </c>
      <c r="O1313" s="4">
        <f t="shared" si="1080"/>
        <v>8.5271317829457363E-2</v>
      </c>
      <c r="P1313">
        <v>1722</v>
      </c>
      <c r="Q1313">
        <v>1</v>
      </c>
      <c r="R1313">
        <v>0</v>
      </c>
      <c r="S1313">
        <v>13</v>
      </c>
      <c r="T1313">
        <v>26</v>
      </c>
      <c r="U1313" s="4">
        <f t="shared" si="1081"/>
        <v>0.33333333333333331</v>
      </c>
      <c r="V1313" s="40">
        <v>0.8</v>
      </c>
      <c r="W1313">
        <v>1</v>
      </c>
      <c r="X1313">
        <v>1</v>
      </c>
      <c r="Y1313">
        <v>2</v>
      </c>
      <c r="Z1313">
        <v>2</v>
      </c>
      <c r="AA1313">
        <f>I1313-W1313-Y1313</f>
        <v>8</v>
      </c>
      <c r="AB1313">
        <f>J1313-X1313-Z1313</f>
        <v>11</v>
      </c>
      <c r="AC1313" s="9">
        <f t="shared" si="1048"/>
        <v>2.2085889570552144</v>
      </c>
      <c r="AD1313" s="9">
        <f t="shared" si="1049"/>
        <v>2.2085889570552144</v>
      </c>
      <c r="AE1313" s="9">
        <f t="shared" si="1050"/>
        <v>2.3515579071134622</v>
      </c>
      <c r="AF1313" s="9">
        <f t="shared" si="1051"/>
        <v>2.3515579071134622</v>
      </c>
      <c r="AG1313" s="9">
        <f t="shared" si="1052"/>
        <v>10.48111216245724</v>
      </c>
      <c r="AH1313" s="9">
        <f t="shared" si="1053"/>
        <v>14.411529223378706</v>
      </c>
      <c r="AI1313" s="6">
        <f t="shared" si="1054"/>
        <v>1.9652085304607325</v>
      </c>
      <c r="AJ1313" s="6">
        <f t="shared" si="1055"/>
        <v>2.6503067484662575</v>
      </c>
      <c r="AK1313" s="6">
        <f t="shared" si="1056"/>
        <v>0.94062316284538494</v>
      </c>
      <c r="AL1313" s="6">
        <f t="shared" si="1057"/>
        <v>3.5373753548293188</v>
      </c>
      <c r="AM1313" s="6">
        <f t="shared" si="1058"/>
        <v>0.44171779141104289</v>
      </c>
      <c r="AN1313" s="6">
        <f t="shared" si="1059"/>
        <v>5.4085831863609641</v>
      </c>
      <c r="AO1313" s="33">
        <v>915.93333333333317</v>
      </c>
      <c r="AP1313" s="33">
        <v>135.83333333333334</v>
      </c>
      <c r="AQ1313" s="33">
        <v>255.15</v>
      </c>
      <c r="AR1313" s="32">
        <v>1306.9166666666665</v>
      </c>
      <c r="AS1313" s="40">
        <v>59</v>
      </c>
      <c r="AT1313" s="40">
        <v>32</v>
      </c>
      <c r="AU1313" s="40">
        <v>46</v>
      </c>
      <c r="AV1313" s="40">
        <v>40</v>
      </c>
      <c r="AW1313" s="40">
        <v>46</v>
      </c>
      <c r="AX1313" s="9">
        <f t="shared" si="1060"/>
        <v>2.7086654339093288</v>
      </c>
      <c r="AY1313" s="9">
        <f t="shared" si="1061"/>
        <v>1.4691066760186189</v>
      </c>
      <c r="AZ1313" s="9">
        <f t="shared" si="1062"/>
        <v>2.1118408467767646</v>
      </c>
      <c r="BA1313" s="9">
        <f t="shared" si="1063"/>
        <v>1.8363833450232738</v>
      </c>
      <c r="BB1313" s="9">
        <f t="shared" si="1064"/>
        <v>2.1118408467767646</v>
      </c>
      <c r="BC1313" s="9">
        <f t="shared" si="1065"/>
        <v>11.895238095238094</v>
      </c>
      <c r="BD1313" s="9">
        <f t="shared" si="1066"/>
        <v>3.3136363636363635</v>
      </c>
      <c r="BE1313" s="9">
        <f t="shared" si="1067"/>
        <v>1.7640692640692641</v>
      </c>
      <c r="BF1313" s="3">
        <v>30</v>
      </c>
      <c r="BG1313" s="3">
        <v>6</v>
      </c>
      <c r="BH1313" s="3">
        <v>4</v>
      </c>
      <c r="BI1313" s="3">
        <v>40</v>
      </c>
      <c r="BJ1313" s="3">
        <v>54</v>
      </c>
      <c r="BK1313" s="3">
        <v>1</v>
      </c>
      <c r="BL1313" s="3">
        <v>23</v>
      </c>
      <c r="BM1313" s="3">
        <v>78</v>
      </c>
      <c r="BN1313" s="34">
        <f t="shared" si="1082"/>
        <v>27.897563040378007</v>
      </c>
      <c r="BO1313" s="34">
        <f t="shared" si="1083"/>
        <v>42.692183445072516</v>
      </c>
      <c r="BP1313" s="34">
        <v>2.8030670515206859</v>
      </c>
      <c r="BQ1313" s="34">
        <v>-4.509327951674619</v>
      </c>
      <c r="BR1313" s="34">
        <v>-0.44116976844107003</v>
      </c>
      <c r="BS1313" s="34">
        <v>4.5424397083630392</v>
      </c>
      <c r="BT1313" s="34">
        <v>-1.2046237934672999</v>
      </c>
      <c r="BU1313" s="34">
        <f t="shared" si="1084"/>
        <v>1.1903852463007361</v>
      </c>
      <c r="BV1313" s="34">
        <f t="shared" si="1085"/>
        <v>1.8216697003900828</v>
      </c>
      <c r="BW1313" s="34">
        <v>3.0171613666658974</v>
      </c>
      <c r="BX1313" s="34">
        <v>0.25884080665881853</v>
      </c>
      <c r="BY1313" s="34">
        <v>13.634633950302245</v>
      </c>
      <c r="BZ1313" s="34">
        <v>9.7965416704503099</v>
      </c>
      <c r="CA1313" s="34">
        <f t="shared" si="1086"/>
        <v>26.707177794077271</v>
      </c>
      <c r="CB1313" s="34">
        <f t="shared" si="1087"/>
        <v>40.870513744682434</v>
      </c>
      <c r="CC1313" s="15">
        <v>26</v>
      </c>
      <c r="CD1313" s="7">
        <v>391694</v>
      </c>
      <c r="CE1313" s="68">
        <f t="shared" si="1068"/>
        <v>417128.67532467534</v>
      </c>
      <c r="CF1313" s="9">
        <v>22.2</v>
      </c>
      <c r="CG1313" s="9">
        <v>27.5</v>
      </c>
      <c r="CH1313" s="9">
        <v>-9.9</v>
      </c>
      <c r="CI1313" s="9">
        <v>-1.3</v>
      </c>
      <c r="CJ1313" s="9">
        <f t="shared" si="1071"/>
        <v>-1.531303374757053</v>
      </c>
      <c r="CK1313" s="9">
        <v>0.5</v>
      </c>
      <c r="CL1313" s="9">
        <f t="shared" si="1072"/>
        <v>0.58896283644502045</v>
      </c>
      <c r="CM1313" s="9">
        <v>-0.8</v>
      </c>
      <c r="CN1313" t="s">
        <v>2996</v>
      </c>
      <c r="CO1313" t="s">
        <v>3489</v>
      </c>
      <c r="CQ1313" t="s">
        <v>2393</v>
      </c>
      <c r="CR1313">
        <v>70</v>
      </c>
      <c r="CS1313">
        <v>185</v>
      </c>
      <c r="CT1313">
        <v>24</v>
      </c>
      <c r="CU1313" t="s">
        <v>3402</v>
      </c>
      <c r="CV1313" t="s">
        <v>2382</v>
      </c>
      <c r="CW1313">
        <v>0</v>
      </c>
      <c r="CX1313">
        <v>0</v>
      </c>
      <c r="CY1313">
        <v>0</v>
      </c>
      <c r="CZ1313" s="70"/>
      <c r="DA1313">
        <v>0</v>
      </c>
    </row>
    <row r="1314" spans="1:105" ht="12.75" customHeight="1" x14ac:dyDescent="0.2">
      <c r="A1314" s="44" t="s">
        <v>2372</v>
      </c>
      <c r="B1314" s="46" t="s">
        <v>970</v>
      </c>
      <c r="C1314" s="46" t="s">
        <v>970</v>
      </c>
      <c r="D1314" s="82" t="s">
        <v>970</v>
      </c>
      <c r="E1314" s="42" t="str">
        <f t="shared" si="1079"/>
        <v xml:space="preserve">Kapanen, Sami </v>
      </c>
      <c r="F1314" s="42" t="s">
        <v>226</v>
      </c>
      <c r="G1314" s="45" t="s">
        <v>1528</v>
      </c>
      <c r="H1314" s="43">
        <v>74</v>
      </c>
      <c r="I1314" s="64">
        <v>5</v>
      </c>
      <c r="J1314" s="64">
        <v>3</v>
      </c>
      <c r="K1314" s="64">
        <v>8</v>
      </c>
      <c r="L1314" s="43">
        <v>-12</v>
      </c>
      <c r="M1314">
        <v>16</v>
      </c>
      <c r="N1314">
        <v>76</v>
      </c>
      <c r="O1314" s="4">
        <f t="shared" si="1080"/>
        <v>6.5789473684210523E-2</v>
      </c>
      <c r="Q1314">
        <v>1</v>
      </c>
      <c r="R1314">
        <v>0</v>
      </c>
      <c r="S1314">
        <v>13</v>
      </c>
      <c r="T1314">
        <v>18</v>
      </c>
      <c r="U1314" s="4">
        <f t="shared" si="1081"/>
        <v>0.41935483870967744</v>
      </c>
      <c r="V1314">
        <v>0.7</v>
      </c>
      <c r="W1314">
        <v>0</v>
      </c>
      <c r="X1314">
        <v>0</v>
      </c>
      <c r="Y1314">
        <v>1</v>
      </c>
      <c r="Z1314">
        <v>0</v>
      </c>
      <c r="AA1314">
        <v>4</v>
      </c>
      <c r="AB1314">
        <v>3</v>
      </c>
      <c r="AC1314" s="9">
        <f t="shared" si="1048"/>
        <v>0</v>
      </c>
      <c r="AD1314" s="9">
        <f t="shared" si="1049"/>
        <v>0</v>
      </c>
      <c r="AE1314" s="9">
        <f t="shared" si="1050"/>
        <v>1.9340281508541957</v>
      </c>
      <c r="AF1314" s="9">
        <f t="shared" si="1051"/>
        <v>0</v>
      </c>
      <c r="AG1314" s="9">
        <f t="shared" si="1052"/>
        <v>5.8577065451734942</v>
      </c>
      <c r="AH1314" s="9">
        <f t="shared" si="1053"/>
        <v>4.3932799088801202</v>
      </c>
      <c r="AI1314" s="58">
        <f t="shared" si="1054"/>
        <v>0.95187731359069261</v>
      </c>
      <c r="AJ1314" s="58">
        <f t="shared" si="1055"/>
        <v>0</v>
      </c>
      <c r="AK1314" s="58">
        <f t="shared" si="1056"/>
        <v>0.38680563017083913</v>
      </c>
      <c r="AL1314" s="58">
        <f t="shared" si="1057"/>
        <v>1.9037546271813852</v>
      </c>
      <c r="AM1314" s="58">
        <f t="shared" si="1058"/>
        <v>0</v>
      </c>
      <c r="AN1314" s="58">
        <f t="shared" si="1059"/>
        <v>6.5756957129042659</v>
      </c>
      <c r="AO1314" s="56">
        <v>819.43333333333339</v>
      </c>
      <c r="AP1314" s="56">
        <v>11.15</v>
      </c>
      <c r="AQ1314" s="56">
        <v>155.11666666666667</v>
      </c>
      <c r="AR1314" s="57">
        <f>SUM(AO1314:AQ1314)</f>
        <v>985.7</v>
      </c>
      <c r="AS1314">
        <v>44</v>
      </c>
      <c r="AT1314">
        <v>51</v>
      </c>
      <c r="AU1314">
        <v>31</v>
      </c>
      <c r="AV1314">
        <v>17</v>
      </c>
      <c r="AW1314">
        <v>25</v>
      </c>
      <c r="AX1314" s="9">
        <f t="shared" si="1060"/>
        <v>2.6782996855026884</v>
      </c>
      <c r="AY1314" s="9">
        <f t="shared" si="1061"/>
        <v>3.1043928172872066</v>
      </c>
      <c r="AZ1314" s="9">
        <f t="shared" si="1062"/>
        <v>1.8869838693314396</v>
      </c>
      <c r="BA1314" s="9">
        <f t="shared" si="1063"/>
        <v>1.0347976057624022</v>
      </c>
      <c r="BB1314" s="9">
        <f t="shared" si="1064"/>
        <v>1.5217611849447095</v>
      </c>
      <c r="BC1314" s="33">
        <f t="shared" si="1065"/>
        <v>11.073423423423424</v>
      </c>
      <c r="BD1314" s="33">
        <f t="shared" si="1066"/>
        <v>2.0961711711711715</v>
      </c>
      <c r="BE1314" s="33">
        <f t="shared" si="1067"/>
        <v>0.15067567567567569</v>
      </c>
      <c r="BF1314" s="42">
        <f>BI1314-BG1314-BH1314</f>
        <v>13</v>
      </c>
      <c r="BG1314" s="43">
        <v>0</v>
      </c>
      <c r="BH1314" s="43">
        <v>1</v>
      </c>
      <c r="BI1314" s="43">
        <v>14</v>
      </c>
      <c r="BJ1314" s="42">
        <f>BM1314-BK1314-BL1314</f>
        <v>26</v>
      </c>
      <c r="BK1314" s="43">
        <v>0</v>
      </c>
      <c r="BL1314" s="43">
        <v>17</v>
      </c>
      <c r="BM1314" s="43">
        <v>43</v>
      </c>
      <c r="BN1314" s="34">
        <f t="shared" si="1082"/>
        <v>6.3716691505757623</v>
      </c>
      <c r="BO1314" s="34">
        <f t="shared" si="1083"/>
        <v>12.928211728874428</v>
      </c>
      <c r="BP1314" s="33">
        <v>-8.4508921766661764</v>
      </c>
      <c r="BQ1314" s="33">
        <v>-0.61473576090866056</v>
      </c>
      <c r="BR1314" s="33">
        <v>-2.49511640720341</v>
      </c>
      <c r="BS1314" s="33">
        <v>0.75903218871723088</v>
      </c>
      <c r="BT1314" s="33">
        <v>0</v>
      </c>
      <c r="BU1314" s="9">
        <f t="shared" si="1084"/>
        <v>-10.801712156061015</v>
      </c>
      <c r="BV1314" s="34">
        <f t="shared" si="1085"/>
        <v>-21.916835053385441</v>
      </c>
      <c r="BW1314" s="33">
        <v>7.2989420347148481</v>
      </c>
      <c r="BX1314" s="33">
        <v>3.6142463352360432E-2</v>
      </c>
      <c r="BY1314" s="33">
        <v>5.1014872726988667</v>
      </c>
      <c r="BZ1314" s="33">
        <v>4.7368095358706999</v>
      </c>
      <c r="CA1314" s="9">
        <f t="shared" si="1086"/>
        <v>17.173381306636777</v>
      </c>
      <c r="CB1314" s="34">
        <f t="shared" si="1087"/>
        <v>34.845046782259871</v>
      </c>
      <c r="CC1314" s="47">
        <v>43.856780999999998</v>
      </c>
      <c r="CD1314">
        <v>165000</v>
      </c>
      <c r="CE1314" s="68">
        <f t="shared" si="1068"/>
        <v>165000</v>
      </c>
      <c r="CF1314" s="62">
        <v>13.5</v>
      </c>
      <c r="CG1314" s="62">
        <v>18</v>
      </c>
      <c r="CH1314" s="62">
        <v>-15.1</v>
      </c>
      <c r="CI1314" s="62">
        <v>-2.7</v>
      </c>
      <c r="CJ1314" s="63">
        <f t="shared" si="1071"/>
        <v>-4.687635637605255</v>
      </c>
      <c r="CK1314" s="62">
        <v>-1.3</v>
      </c>
      <c r="CL1314" s="63">
        <f t="shared" si="1072"/>
        <v>-2.2570097514395671</v>
      </c>
      <c r="CM1314" s="62">
        <v>-4</v>
      </c>
      <c r="CN1314" t="s">
        <v>729</v>
      </c>
      <c r="CO1314" t="s">
        <v>3489</v>
      </c>
      <c r="CQ1314" t="s">
        <v>2393</v>
      </c>
      <c r="CR1314">
        <v>70</v>
      </c>
      <c r="CS1314">
        <v>185</v>
      </c>
      <c r="CT1314">
        <v>24</v>
      </c>
      <c r="CU1314" t="s">
        <v>3402</v>
      </c>
      <c r="CZ1314" s="72">
        <v>1250000</v>
      </c>
      <c r="DA1314">
        <v>0</v>
      </c>
    </row>
    <row r="1315" spans="1:105" ht="12.75" customHeight="1" x14ac:dyDescent="0.2">
      <c r="A1315" s="38" t="s">
        <v>2452</v>
      </c>
      <c r="B1315" t="s">
        <v>965</v>
      </c>
      <c r="C1315" t="s">
        <v>970</v>
      </c>
      <c r="D1315" s="82" t="s">
        <v>970</v>
      </c>
      <c r="E1315" t="str">
        <f t="shared" si="1079"/>
        <v xml:space="preserve">Hartnell, Scott </v>
      </c>
      <c r="F1315" t="s">
        <v>155</v>
      </c>
      <c r="G1315" t="s">
        <v>1528</v>
      </c>
      <c r="H1315">
        <v>64</v>
      </c>
      <c r="I1315">
        <v>22</v>
      </c>
      <c r="J1315">
        <v>17</v>
      </c>
      <c r="K1315">
        <f>I1315+J1315</f>
        <v>39</v>
      </c>
      <c r="L1315">
        <v>19</v>
      </c>
      <c r="M1315">
        <v>96</v>
      </c>
      <c r="N1315">
        <v>150</v>
      </c>
      <c r="O1315" s="4">
        <f t="shared" si="1080"/>
        <v>0.14666666666666667</v>
      </c>
      <c r="P1315">
        <v>1370</v>
      </c>
      <c r="Q1315">
        <v>2</v>
      </c>
      <c r="R1315">
        <v>0</v>
      </c>
      <c r="S1315">
        <v>63</v>
      </c>
      <c r="T1315">
        <v>71</v>
      </c>
      <c r="U1315" s="4">
        <f t="shared" si="1081"/>
        <v>0.47014925373134331</v>
      </c>
      <c r="V1315" s="40">
        <v>3.5</v>
      </c>
      <c r="W1315">
        <v>10</v>
      </c>
      <c r="X1315">
        <v>1</v>
      </c>
      <c r="Y1315">
        <v>0</v>
      </c>
      <c r="Z1315">
        <v>1</v>
      </c>
      <c r="AA1315">
        <f>I1315-W1315-Y1315</f>
        <v>12</v>
      </c>
      <c r="AB1315">
        <f>J1315-X1315-Z1315</f>
        <v>15</v>
      </c>
      <c r="AC1315" s="9">
        <f t="shared" si="1048"/>
        <v>13.778322106552361</v>
      </c>
      <c r="AD1315" s="9">
        <f t="shared" si="1049"/>
        <v>1.3778322106552361</v>
      </c>
      <c r="AE1315" s="9">
        <f t="shared" si="1050"/>
        <v>0</v>
      </c>
      <c r="AF1315" s="9">
        <f t="shared" si="1051"/>
        <v>3.385367688546173</v>
      </c>
      <c r="AG1315" s="9">
        <f t="shared" si="1052"/>
        <v>20.570449026236847</v>
      </c>
      <c r="AH1315" s="9">
        <f t="shared" si="1053"/>
        <v>25.713061282796058</v>
      </c>
      <c r="AI1315" s="6">
        <f t="shared" si="1054"/>
        <v>3.1712775582115142</v>
      </c>
      <c r="AJ1315" s="6">
        <f t="shared" si="1055"/>
        <v>6.062461726883039</v>
      </c>
      <c r="AK1315" s="6">
        <f t="shared" si="1056"/>
        <v>2.031220613127704</v>
      </c>
      <c r="AL1315" s="6">
        <f t="shared" si="1057"/>
        <v>1.7142040855197371</v>
      </c>
      <c r="AM1315" s="6">
        <f t="shared" si="1058"/>
        <v>0.2755664421310472</v>
      </c>
      <c r="AN1315" s="6">
        <f t="shared" si="1059"/>
        <v>4.7395147639646416</v>
      </c>
      <c r="AO1315" s="32">
        <v>700.0333333333333</v>
      </c>
      <c r="AP1315" s="32">
        <v>217.73333333333329</v>
      </c>
      <c r="AQ1315" s="32">
        <v>88.61666666666666</v>
      </c>
      <c r="AR1315" s="32">
        <v>1006.3833333333332</v>
      </c>
      <c r="AS1315" s="40">
        <v>24</v>
      </c>
      <c r="AT1315" s="40">
        <v>54</v>
      </c>
      <c r="AU1315" s="40">
        <v>48</v>
      </c>
      <c r="AV1315" s="40">
        <v>21</v>
      </c>
      <c r="AW1315" s="40">
        <v>32</v>
      </c>
      <c r="AX1315" s="9">
        <f t="shared" si="1060"/>
        <v>1.4308663034297735</v>
      </c>
      <c r="AY1315" s="9">
        <f t="shared" si="1061"/>
        <v>3.21944918271699</v>
      </c>
      <c r="AZ1315" s="9">
        <f t="shared" si="1062"/>
        <v>2.861732606859547</v>
      </c>
      <c r="BA1315" s="9">
        <f t="shared" si="1063"/>
        <v>1.2520080155010518</v>
      </c>
      <c r="BB1315" s="9">
        <f t="shared" si="1064"/>
        <v>1.9078217379063647</v>
      </c>
      <c r="BC1315" s="9">
        <f t="shared" si="1065"/>
        <v>10.938020833333333</v>
      </c>
      <c r="BD1315" s="9">
        <f t="shared" si="1066"/>
        <v>1.3846354166666666</v>
      </c>
      <c r="BE1315" s="9">
        <f t="shared" si="1067"/>
        <v>3.4020833333333327</v>
      </c>
      <c r="BF1315" s="3">
        <v>37</v>
      </c>
      <c r="BG1315" s="3">
        <v>22</v>
      </c>
      <c r="BH1315" s="3">
        <v>3</v>
      </c>
      <c r="BI1315" s="3">
        <v>62</v>
      </c>
      <c r="BJ1315" s="3">
        <v>20</v>
      </c>
      <c r="BK1315" s="3">
        <v>1</v>
      </c>
      <c r="BL1315" s="3">
        <v>7</v>
      </c>
      <c r="BM1315" s="3">
        <v>28</v>
      </c>
      <c r="BN1315" s="34">
        <f t="shared" si="1082"/>
        <v>30.415516618752239</v>
      </c>
      <c r="BO1315" s="34">
        <f t="shared" si="1083"/>
        <v>60.445191432195635</v>
      </c>
      <c r="BP1315" s="34">
        <v>20.460531486644161</v>
      </c>
      <c r="BQ1315" s="34">
        <v>9.4063082845530293</v>
      </c>
      <c r="BR1315" s="34">
        <v>-0.31902044642829053</v>
      </c>
      <c r="BS1315" s="34">
        <v>-3.0207601852659832E-2</v>
      </c>
      <c r="BT1315" s="34">
        <v>0</v>
      </c>
      <c r="BU1315" s="34">
        <f t="shared" si="1084"/>
        <v>29.517611722916243</v>
      </c>
      <c r="BV1315" s="34">
        <f t="shared" si="1085"/>
        <v>58.660772183395153</v>
      </c>
      <c r="BW1315" s="34">
        <v>6.5415207871466139</v>
      </c>
      <c r="BX1315" s="34">
        <v>4.0934406219794356E-2</v>
      </c>
      <c r="BY1315" s="34">
        <v>3.5486626739451577</v>
      </c>
      <c r="BZ1315" s="34">
        <v>-9.2332129714755702</v>
      </c>
      <c r="CA1315" s="34">
        <f t="shared" si="1086"/>
        <v>0.89790489583599609</v>
      </c>
      <c r="CB1315" s="34">
        <f t="shared" si="1087"/>
        <v>1.7844192488004826</v>
      </c>
      <c r="CC1315" s="15">
        <v>70</v>
      </c>
      <c r="CD1315" s="7">
        <v>2786431</v>
      </c>
      <c r="CE1315" s="68">
        <f t="shared" si="1068"/>
        <v>3570114.71875</v>
      </c>
      <c r="CF1315" s="9">
        <v>21.1</v>
      </c>
      <c r="CG1315" s="9">
        <v>18.5</v>
      </c>
      <c r="CH1315" s="9">
        <v>12.1</v>
      </c>
      <c r="CI1315" s="9">
        <v>5.4</v>
      </c>
      <c r="CJ1315" s="9">
        <f t="shared" ref="CJ1315:CJ1346" si="1088">CI1315/(AO1315+2*(AP1315+AQ1315))*2000</f>
        <v>8.2271088314458396</v>
      </c>
      <c r="CK1315" s="9">
        <v>3.5</v>
      </c>
      <c r="CL1315" s="9">
        <f t="shared" ref="CL1315:CL1346" si="1089">CK1315/(AO1315+2*(AP1315+AQ1315))*2000</f>
        <v>5.332385353714896</v>
      </c>
      <c r="CM1315" s="9">
        <v>8.9</v>
      </c>
      <c r="CN1315" t="s">
        <v>3411</v>
      </c>
      <c r="CO1315" t="s">
        <v>3176</v>
      </c>
      <c r="CP1315" t="s">
        <v>3102</v>
      </c>
      <c r="CQ1315" t="s">
        <v>2400</v>
      </c>
      <c r="CR1315">
        <v>74</v>
      </c>
      <c r="CS1315">
        <v>210</v>
      </c>
      <c r="CU1315" t="s">
        <v>3402</v>
      </c>
      <c r="CV1315" t="s">
        <v>2382</v>
      </c>
      <c r="CW1315">
        <v>0</v>
      </c>
      <c r="CX1315">
        <v>0</v>
      </c>
      <c r="CY1315">
        <v>0</v>
      </c>
      <c r="CZ1315" s="70"/>
      <c r="DA1315">
        <v>0</v>
      </c>
    </row>
    <row r="1316" spans="1:105" ht="12.75" customHeight="1" x14ac:dyDescent="0.2">
      <c r="A1316" s="44" t="s">
        <v>2372</v>
      </c>
      <c r="B1316" s="46" t="s">
        <v>965</v>
      </c>
      <c r="C1316" s="46" t="s">
        <v>970</v>
      </c>
      <c r="D1316" s="82" t="s">
        <v>970</v>
      </c>
      <c r="E1316" s="42" t="str">
        <f t="shared" si="1079"/>
        <v xml:space="preserve">Hartnell, Scott </v>
      </c>
      <c r="F1316" s="42" t="s">
        <v>155</v>
      </c>
      <c r="G1316" s="45" t="s">
        <v>2376</v>
      </c>
      <c r="H1316" s="43">
        <v>80</v>
      </c>
      <c r="I1316" s="64">
        <v>24</v>
      </c>
      <c r="J1316" s="64">
        <v>19</v>
      </c>
      <c r="K1316" s="64">
        <v>43</v>
      </c>
      <c r="L1316" s="43">
        <v>2</v>
      </c>
      <c r="M1316">
        <v>159</v>
      </c>
      <c r="N1316">
        <v>176</v>
      </c>
      <c r="O1316" s="4">
        <f t="shared" si="1080"/>
        <v>0.13636363636363635</v>
      </c>
      <c r="Q1316">
        <v>6</v>
      </c>
      <c r="R1316">
        <v>0</v>
      </c>
      <c r="S1316">
        <v>13</v>
      </c>
      <c r="T1316">
        <v>19</v>
      </c>
      <c r="U1316" s="4">
        <f t="shared" si="1081"/>
        <v>0.40625</v>
      </c>
      <c r="V1316">
        <v>0.6</v>
      </c>
      <c r="W1316">
        <v>10</v>
      </c>
      <c r="X1316">
        <v>2</v>
      </c>
      <c r="Y1316">
        <v>1</v>
      </c>
      <c r="Z1316">
        <v>1</v>
      </c>
      <c r="AA1316">
        <v>13</v>
      </c>
      <c r="AB1316">
        <v>16</v>
      </c>
      <c r="AC1316" s="9">
        <f t="shared" si="1048"/>
        <v>15.527950310559007</v>
      </c>
      <c r="AD1316" s="9">
        <f t="shared" si="1049"/>
        <v>3.1055900621118013</v>
      </c>
      <c r="AE1316" s="9">
        <f t="shared" si="1050"/>
        <v>7.9751883030571555</v>
      </c>
      <c r="AF1316" s="9">
        <f t="shared" si="1051"/>
        <v>7.9751883030571555</v>
      </c>
      <c r="AG1316" s="9">
        <f t="shared" si="1052"/>
        <v>14.66670845216083</v>
      </c>
      <c r="AH1316" s="9">
        <f t="shared" si="1053"/>
        <v>18.05133347958256</v>
      </c>
      <c r="AI1316" s="58">
        <f t="shared" si="1054"/>
        <v>2.3692375191952113</v>
      </c>
      <c r="AJ1316" s="58">
        <f t="shared" si="1055"/>
        <v>8.074534161490682</v>
      </c>
      <c r="AK1316" s="58">
        <f t="shared" si="1056"/>
        <v>3.1900753212228623</v>
      </c>
      <c r="AL1316" s="58">
        <f t="shared" si="1057"/>
        <v>2.2564166849478204</v>
      </c>
      <c r="AM1316" s="58">
        <f t="shared" si="1058"/>
        <v>0.6211180124223602</v>
      </c>
      <c r="AN1316" s="58">
        <f t="shared" si="1059"/>
        <v>1.5950376606114312</v>
      </c>
      <c r="AO1316" s="56">
        <v>1063.6333333333334</v>
      </c>
      <c r="AP1316" s="56">
        <v>193.2</v>
      </c>
      <c r="AQ1316" s="56">
        <v>37.616666666666667</v>
      </c>
      <c r="AR1316" s="57">
        <f>SUM(AO1316:AQ1316)</f>
        <v>1294.45</v>
      </c>
      <c r="AS1316">
        <v>32</v>
      </c>
      <c r="AT1316">
        <v>110</v>
      </c>
      <c r="AU1316">
        <v>51</v>
      </c>
      <c r="AV1316">
        <v>32</v>
      </c>
      <c r="AW1316">
        <v>31</v>
      </c>
      <c r="AX1316" s="9">
        <f t="shared" si="1060"/>
        <v>1.4832554366719457</v>
      </c>
      <c r="AY1316" s="9">
        <f t="shared" si="1061"/>
        <v>5.0986905635598125</v>
      </c>
      <c r="AZ1316" s="9">
        <f t="shared" si="1062"/>
        <v>2.3639383521959134</v>
      </c>
      <c r="BA1316" s="9">
        <f t="shared" si="1063"/>
        <v>1.4832554366719457</v>
      </c>
      <c r="BB1316" s="9">
        <f t="shared" si="1064"/>
        <v>1.4369037042759474</v>
      </c>
      <c r="BC1316" s="33">
        <f t="shared" si="1065"/>
        <v>13.295416666666668</v>
      </c>
      <c r="BD1316" s="33">
        <f t="shared" si="1066"/>
        <v>0.47020833333333334</v>
      </c>
      <c r="BE1316" s="33">
        <f t="shared" si="1067"/>
        <v>2.415</v>
      </c>
      <c r="BF1316" s="42">
        <f>BI1316-BG1316-BH1316</f>
        <v>42</v>
      </c>
      <c r="BG1316" s="43">
        <v>26</v>
      </c>
      <c r="BH1316" s="43">
        <v>2</v>
      </c>
      <c r="BI1316" s="43">
        <v>70</v>
      </c>
      <c r="BJ1316" s="42">
        <f>BM1316-BK1316-BL1316</f>
        <v>40</v>
      </c>
      <c r="BK1316" s="43">
        <v>2</v>
      </c>
      <c r="BL1316" s="43">
        <v>1</v>
      </c>
      <c r="BM1316" s="43">
        <v>43</v>
      </c>
      <c r="BN1316" s="34">
        <f t="shared" si="1082"/>
        <v>39.615162961739472</v>
      </c>
      <c r="BO1316" s="34">
        <f t="shared" si="1083"/>
        <v>61.207714414213719</v>
      </c>
      <c r="BP1316" s="33">
        <v>19.621998497783228</v>
      </c>
      <c r="BQ1316" s="33">
        <v>11.249988313865519</v>
      </c>
      <c r="BR1316" s="33">
        <v>7.7067613769438728</v>
      </c>
      <c r="BS1316" s="33">
        <v>2.9713453469790378</v>
      </c>
      <c r="BT1316" s="33">
        <v>0</v>
      </c>
      <c r="BU1316" s="9">
        <f t="shared" si="1084"/>
        <v>41.550093535571655</v>
      </c>
      <c r="BV1316" s="34">
        <f t="shared" si="1085"/>
        <v>64.197293886317198</v>
      </c>
      <c r="BW1316" s="33">
        <v>7.775003893095926</v>
      </c>
      <c r="BX1316" s="33">
        <v>0.294450167347588</v>
      </c>
      <c r="BY1316" s="33">
        <v>2.8263156832304182</v>
      </c>
      <c r="BZ1316" s="33">
        <v>-12.830700317506112</v>
      </c>
      <c r="CA1316" s="9">
        <f t="shared" si="1086"/>
        <v>-1.9349305738321814</v>
      </c>
      <c r="CB1316" s="34">
        <f t="shared" si="1087"/>
        <v>-2.9895794721034901</v>
      </c>
      <c r="CC1316" s="47">
        <v>40.143943999999998</v>
      </c>
      <c r="CD1316">
        <v>2330758</v>
      </c>
      <c r="CE1316" s="68">
        <f t="shared" si="1068"/>
        <v>2389026.9499999997</v>
      </c>
      <c r="CF1316" s="62">
        <v>27.1</v>
      </c>
      <c r="CG1316" s="62">
        <v>22.3</v>
      </c>
      <c r="CH1316" s="62">
        <v>5.2</v>
      </c>
      <c r="CI1316" s="62">
        <v>5.4</v>
      </c>
      <c r="CJ1316" s="63">
        <f t="shared" si="1088"/>
        <v>7.0807290528432185</v>
      </c>
      <c r="CK1316" s="62">
        <v>1.6</v>
      </c>
      <c r="CL1316" s="63">
        <f t="shared" si="1089"/>
        <v>2.0979937934350277</v>
      </c>
      <c r="CM1316" s="62">
        <v>7</v>
      </c>
      <c r="CN1316" t="s">
        <v>736</v>
      </c>
      <c r="CO1316" t="s">
        <v>3176</v>
      </c>
      <c r="CP1316" t="s">
        <v>3102</v>
      </c>
      <c r="CQ1316" t="s">
        <v>2400</v>
      </c>
      <c r="CR1316">
        <v>74</v>
      </c>
      <c r="CS1316">
        <v>210</v>
      </c>
      <c r="CT1316">
        <v>19</v>
      </c>
      <c r="CU1316" t="s">
        <v>3402</v>
      </c>
      <c r="CZ1316" s="72">
        <v>4200000</v>
      </c>
      <c r="DA1316">
        <v>0</v>
      </c>
    </row>
    <row r="1317" spans="1:105" ht="12.75" customHeight="1" x14ac:dyDescent="0.2">
      <c r="A1317" s="75" t="s">
        <v>2452</v>
      </c>
      <c r="B1317" s="19" t="s">
        <v>970</v>
      </c>
      <c r="C1317" s="19" t="s">
        <v>970</v>
      </c>
      <c r="D1317" s="19" t="s">
        <v>970</v>
      </c>
      <c r="E1317" s="19" t="str">
        <f t="shared" si="1079"/>
        <v xml:space="preserve">Upshall, Scottie </v>
      </c>
      <c r="F1317" s="19" t="s">
        <v>2913</v>
      </c>
      <c r="G1317" s="19" t="s">
        <v>1528</v>
      </c>
      <c r="H1317" s="19">
        <v>18</v>
      </c>
      <c r="I1317" s="19">
        <v>6</v>
      </c>
      <c r="J1317" s="19">
        <v>7</v>
      </c>
      <c r="K1317" s="19">
        <f>I1317+J1317</f>
        <v>13</v>
      </c>
      <c r="L1317" s="19">
        <v>4</v>
      </c>
      <c r="M1317" s="19">
        <v>8</v>
      </c>
      <c r="N1317" s="19">
        <v>60</v>
      </c>
      <c r="O1317" s="20">
        <f t="shared" si="1080"/>
        <v>0.1</v>
      </c>
      <c r="P1317" s="19">
        <v>410</v>
      </c>
      <c r="Q1317" s="19">
        <v>2</v>
      </c>
      <c r="R1317" s="19">
        <v>0</v>
      </c>
      <c r="S1317" s="19">
        <v>8</v>
      </c>
      <c r="T1317" s="19">
        <v>10</v>
      </c>
      <c r="U1317" s="20">
        <f t="shared" si="1081"/>
        <v>0.44444444444444442</v>
      </c>
      <c r="V1317" s="19">
        <v>0.9</v>
      </c>
      <c r="W1317" s="19">
        <v>1</v>
      </c>
      <c r="X1317" s="19">
        <v>1</v>
      </c>
      <c r="Y1317" s="19">
        <v>1</v>
      </c>
      <c r="Z1317" s="19">
        <v>0</v>
      </c>
      <c r="AA1317" s="19">
        <f>I1317-W1317-Y1317</f>
        <v>4</v>
      </c>
      <c r="AB1317" s="19">
        <f>J1317-X1317-Z1317</f>
        <v>6</v>
      </c>
      <c r="AC1317" s="24">
        <f t="shared" si="1048"/>
        <v>4.9532195927352776</v>
      </c>
      <c r="AD1317" s="24">
        <f t="shared" si="1049"/>
        <v>4.9532195927352776</v>
      </c>
      <c r="AE1317" s="24">
        <f t="shared" si="1050"/>
        <v>12.320328542094455</v>
      </c>
      <c r="AF1317" s="24">
        <f t="shared" si="1051"/>
        <v>0</v>
      </c>
      <c r="AG1317" s="24">
        <f t="shared" si="1052"/>
        <v>19.952889012054868</v>
      </c>
      <c r="AH1317" s="24">
        <f t="shared" si="1053"/>
        <v>29.929333518082306</v>
      </c>
      <c r="AI1317" s="21">
        <f t="shared" si="1054"/>
        <v>3.2423444644589163</v>
      </c>
      <c r="AJ1317" s="21">
        <f t="shared" si="1055"/>
        <v>2.9719317556411666</v>
      </c>
      <c r="AK1317" s="21">
        <f t="shared" si="1056"/>
        <v>2.4640657084188913</v>
      </c>
      <c r="AL1317" s="21">
        <f t="shared" si="1057"/>
        <v>2.4941111265068585</v>
      </c>
      <c r="AM1317" s="21">
        <f t="shared" si="1058"/>
        <v>0.99064391854705558</v>
      </c>
      <c r="AN1317" s="21">
        <f t="shared" si="1059"/>
        <v>4.9281314168377826</v>
      </c>
      <c r="AO1317" s="24">
        <v>240.56666666666666</v>
      </c>
      <c r="AP1317" s="24">
        <v>60.56666666666667</v>
      </c>
      <c r="AQ1317" s="24">
        <v>24.35</v>
      </c>
      <c r="AR1317" s="36">
        <v>325.48333333333335</v>
      </c>
      <c r="AS1317" s="19">
        <v>24</v>
      </c>
      <c r="AT1317" s="19">
        <v>9</v>
      </c>
      <c r="AU1317" s="19">
        <v>20</v>
      </c>
      <c r="AV1317" s="19">
        <v>22</v>
      </c>
      <c r="AW1317" s="19">
        <v>14</v>
      </c>
      <c r="AX1317" s="24">
        <f t="shared" si="1060"/>
        <v>4.4241896666495979</v>
      </c>
      <c r="AY1317" s="24">
        <f t="shared" si="1061"/>
        <v>1.6590711249935992</v>
      </c>
      <c r="AZ1317" s="24">
        <f t="shared" si="1062"/>
        <v>3.686824722207998</v>
      </c>
      <c r="BA1317" s="24">
        <f t="shared" si="1063"/>
        <v>4.0555071944287979</v>
      </c>
      <c r="BB1317" s="24">
        <f t="shared" si="1064"/>
        <v>2.5807773055455989</v>
      </c>
      <c r="BC1317" s="24">
        <f t="shared" si="1065"/>
        <v>13.364814814814814</v>
      </c>
      <c r="BD1317" s="24">
        <f t="shared" si="1066"/>
        <v>1.3527777777777779</v>
      </c>
      <c r="BE1317" s="24">
        <f t="shared" si="1067"/>
        <v>3.3648148148148151</v>
      </c>
      <c r="BF1317" s="30">
        <v>13</v>
      </c>
      <c r="BG1317" s="30">
        <v>3</v>
      </c>
      <c r="BH1317" s="30">
        <v>1</v>
      </c>
      <c r="BI1317" s="30">
        <v>17</v>
      </c>
      <c r="BJ1317" s="30">
        <v>10</v>
      </c>
      <c r="BK1317" s="30">
        <v>1</v>
      </c>
      <c r="BL1317" s="30">
        <v>2</v>
      </c>
      <c r="BM1317" s="30">
        <v>13</v>
      </c>
      <c r="BN1317" s="35">
        <f t="shared" si="1082"/>
        <v>13.659385917673056</v>
      </c>
      <c r="BO1317" s="35">
        <f t="shared" si="1083"/>
        <v>83.932936152428013</v>
      </c>
      <c r="BP1317" s="35">
        <v>7.8613317140561811</v>
      </c>
      <c r="BQ1317" s="35">
        <v>-0.56617915064533919</v>
      </c>
      <c r="BR1317" s="35">
        <v>-0.10987189195798838</v>
      </c>
      <c r="BS1317" s="35">
        <v>2.4115191562979259</v>
      </c>
      <c r="BT1317" s="35">
        <v>-1.2046237934672999</v>
      </c>
      <c r="BU1317" s="35">
        <f t="shared" si="1084"/>
        <v>8.3921760342834784</v>
      </c>
      <c r="BV1317" s="35">
        <f t="shared" si="1085"/>
        <v>51.567470127196344</v>
      </c>
      <c r="BW1317" s="35">
        <v>2.3954149912487335</v>
      </c>
      <c r="BX1317" s="35">
        <v>-4.5451467898552582E-2</v>
      </c>
      <c r="BY1317" s="35">
        <v>1.4437147932590326</v>
      </c>
      <c r="BZ1317" s="35">
        <v>1.4735315667803655</v>
      </c>
      <c r="CA1317" s="35">
        <f t="shared" si="1086"/>
        <v>5.2672098833895786</v>
      </c>
      <c r="CB1317" s="35">
        <f t="shared" si="1087"/>
        <v>32.365466025231676</v>
      </c>
      <c r="CC1317" s="22"/>
      <c r="CD1317" s="19"/>
      <c r="CE1317" s="76">
        <f t="shared" si="1068"/>
        <v>165000</v>
      </c>
      <c r="CF1317" s="24">
        <v>6.2</v>
      </c>
      <c r="CG1317" s="24">
        <v>5.8</v>
      </c>
      <c r="CH1317" s="24">
        <v>8.6</v>
      </c>
      <c r="CI1317" s="24">
        <v>1.9</v>
      </c>
      <c r="CJ1317" s="24">
        <f t="shared" si="1088"/>
        <v>9.2592592592592595</v>
      </c>
      <c r="CK1317" s="24">
        <v>1.7</v>
      </c>
      <c r="CL1317" s="24">
        <f t="shared" si="1089"/>
        <v>8.284600389863547</v>
      </c>
      <c r="CM1317" s="24">
        <v>3.6</v>
      </c>
      <c r="CN1317" s="19" t="s">
        <v>3579</v>
      </c>
      <c r="CO1317" s="19" t="s">
        <v>3580</v>
      </c>
      <c r="CP1317" s="19" t="s">
        <v>2417</v>
      </c>
      <c r="CQ1317" s="19" t="s">
        <v>2400</v>
      </c>
      <c r="CR1317" s="19">
        <v>72</v>
      </c>
      <c r="CS1317" s="19">
        <v>197</v>
      </c>
      <c r="CT1317" s="19">
        <v>9</v>
      </c>
      <c r="CU1317" s="19" t="s">
        <v>3402</v>
      </c>
      <c r="CV1317" s="19" t="s">
        <v>2382</v>
      </c>
      <c r="CW1317" s="19">
        <v>1</v>
      </c>
      <c r="CX1317" s="19">
        <v>0</v>
      </c>
      <c r="CY1317" s="19">
        <v>0</v>
      </c>
      <c r="CZ1317" s="77"/>
      <c r="DA1317" s="19">
        <v>1</v>
      </c>
    </row>
    <row r="1318" spans="1:105" ht="12.75" customHeight="1" x14ac:dyDescent="0.2">
      <c r="A1318" s="75" t="s">
        <v>2452</v>
      </c>
      <c r="B1318" s="19" t="s">
        <v>965</v>
      </c>
      <c r="C1318" s="19" t="s">
        <v>970</v>
      </c>
      <c r="D1318" s="19" t="s">
        <v>970</v>
      </c>
      <c r="E1318" s="19" t="str">
        <f t="shared" si="1079"/>
        <v xml:space="preserve">Upshall, Scottie </v>
      </c>
      <c r="F1318" s="19" t="s">
        <v>2913</v>
      </c>
      <c r="G1318" s="19" t="s">
        <v>1528</v>
      </c>
      <c r="H1318" s="19">
        <v>14</v>
      </c>
      <c r="I1318" s="19">
        <v>2</v>
      </c>
      <c r="J1318" s="19">
        <v>1</v>
      </c>
      <c r="K1318" s="19">
        <f>I1318+J1318</f>
        <v>3</v>
      </c>
      <c r="L1318" s="19">
        <v>-1</v>
      </c>
      <c r="M1318" s="19">
        <v>18</v>
      </c>
      <c r="N1318" s="19">
        <v>27</v>
      </c>
      <c r="O1318" s="20">
        <f t="shared" si="1080"/>
        <v>7.407407407407407E-2</v>
      </c>
      <c r="P1318" s="19">
        <v>228</v>
      </c>
      <c r="Q1318" s="19">
        <v>2</v>
      </c>
      <c r="R1318" s="19">
        <v>0</v>
      </c>
      <c r="S1318" s="19">
        <v>0</v>
      </c>
      <c r="T1318" s="19">
        <v>0</v>
      </c>
      <c r="U1318" s="20">
        <f t="shared" si="1081"/>
        <v>0</v>
      </c>
      <c r="V1318" s="19"/>
      <c r="W1318" s="19">
        <v>0</v>
      </c>
      <c r="X1318" s="19">
        <v>1</v>
      </c>
      <c r="Y1318" s="19">
        <v>0</v>
      </c>
      <c r="Z1318" s="19">
        <v>0</v>
      </c>
      <c r="AA1318" s="19">
        <f>I1318-W1318-Y1318</f>
        <v>2</v>
      </c>
      <c r="AB1318" s="19">
        <f>J1318-X1318-Z1318</f>
        <v>0</v>
      </c>
      <c r="AC1318" s="24">
        <f t="shared" si="1048"/>
        <v>0</v>
      </c>
      <c r="AD1318" s="24">
        <f t="shared" si="1049"/>
        <v>129.49640287769785</v>
      </c>
      <c r="AE1318" s="24">
        <f t="shared" si="1050"/>
        <v>0</v>
      </c>
      <c r="AF1318" s="24">
        <f t="shared" si="1051"/>
        <v>0</v>
      </c>
      <c r="AG1318" s="24">
        <f t="shared" si="1052"/>
        <v>19.717924140764069</v>
      </c>
      <c r="AH1318" s="24">
        <f t="shared" si="1053"/>
        <v>0</v>
      </c>
      <c r="AI1318" s="21">
        <f t="shared" si="1054"/>
        <v>1.9717924140764072</v>
      </c>
      <c r="AJ1318" s="21">
        <f t="shared" si="1055"/>
        <v>51.798561151079141</v>
      </c>
      <c r="AK1318" s="21">
        <f t="shared" si="1056"/>
        <v>0</v>
      </c>
      <c r="AL1318" s="21">
        <f t="shared" si="1057"/>
        <v>2.4647405175955086</v>
      </c>
      <c r="AM1318" s="21">
        <f t="shared" si="1058"/>
        <v>0</v>
      </c>
      <c r="AN1318" s="21">
        <f t="shared" si="1059"/>
        <v>2.6607538802660753</v>
      </c>
      <c r="AO1318" s="36">
        <v>121.71666666666667</v>
      </c>
      <c r="AP1318" s="36">
        <v>2.3166666666666664</v>
      </c>
      <c r="AQ1318" s="36">
        <v>22.55</v>
      </c>
      <c r="AR1318" s="36">
        <v>146.58333333333334</v>
      </c>
      <c r="AS1318" s="19"/>
      <c r="AT1318" s="19"/>
      <c r="AU1318" s="19"/>
      <c r="AV1318" s="19"/>
      <c r="AW1318" s="19"/>
      <c r="AX1318" s="24">
        <f t="shared" si="1060"/>
        <v>0</v>
      </c>
      <c r="AY1318" s="24">
        <f t="shared" si="1061"/>
        <v>0</v>
      </c>
      <c r="AZ1318" s="24">
        <f t="shared" si="1062"/>
        <v>0</v>
      </c>
      <c r="BA1318" s="24">
        <f t="shared" si="1063"/>
        <v>0</v>
      </c>
      <c r="BB1318" s="24">
        <f t="shared" si="1064"/>
        <v>0</v>
      </c>
      <c r="BC1318" s="24">
        <f t="shared" si="1065"/>
        <v>8.6940476190476197</v>
      </c>
      <c r="BD1318" s="24">
        <f t="shared" si="1066"/>
        <v>1.6107142857142858</v>
      </c>
      <c r="BE1318" s="24">
        <f t="shared" si="1067"/>
        <v>0.16547619047619047</v>
      </c>
      <c r="BF1318" s="30">
        <v>4</v>
      </c>
      <c r="BG1318" s="30">
        <v>2</v>
      </c>
      <c r="BH1318" s="30">
        <v>0</v>
      </c>
      <c r="BI1318" s="30">
        <v>6</v>
      </c>
      <c r="BJ1318" s="30">
        <v>5</v>
      </c>
      <c r="BK1318" s="30">
        <v>0</v>
      </c>
      <c r="BL1318" s="30">
        <v>1</v>
      </c>
      <c r="BM1318" s="30">
        <v>6</v>
      </c>
      <c r="BN1318" s="35">
        <f t="shared" si="1082"/>
        <v>-7.0548273908413783E-2</v>
      </c>
      <c r="BO1318" s="35">
        <f t="shared" si="1083"/>
        <v>-0.96256883104146151</v>
      </c>
      <c r="BP1318" s="35">
        <v>1.0301353679534924</v>
      </c>
      <c r="BQ1318" s="35">
        <v>1.0122746645440435</v>
      </c>
      <c r="BR1318" s="35">
        <v>-4.6466469475461909E-2</v>
      </c>
      <c r="BS1318" s="35">
        <v>-0.29387681149127171</v>
      </c>
      <c r="BT1318" s="35">
        <v>0</v>
      </c>
      <c r="BU1318" s="35">
        <f t="shared" si="1084"/>
        <v>1.7020667515308019</v>
      </c>
      <c r="BV1318" s="35">
        <f t="shared" si="1085"/>
        <v>23.223196155053579</v>
      </c>
      <c r="BW1318" s="35">
        <v>0.62123549144342494</v>
      </c>
      <c r="BX1318" s="35">
        <v>5.762217541654133E-3</v>
      </c>
      <c r="BY1318" s="35">
        <v>1.4135461009952859</v>
      </c>
      <c r="BZ1318" s="35">
        <v>-3.8131588354195807</v>
      </c>
      <c r="CA1318" s="35">
        <f t="shared" si="1086"/>
        <v>-1.7726150254392157</v>
      </c>
      <c r="CB1318" s="35">
        <f t="shared" si="1087"/>
        <v>-24.185764986095037</v>
      </c>
      <c r="CC1318" s="22"/>
      <c r="CD1318" s="19"/>
      <c r="CE1318" s="76">
        <f t="shared" si="1068"/>
        <v>165000</v>
      </c>
      <c r="CF1318" s="24">
        <v>3.1</v>
      </c>
      <c r="CG1318" s="24">
        <v>3</v>
      </c>
      <c r="CH1318" s="24">
        <v>-2</v>
      </c>
      <c r="CI1318" s="24">
        <v>-0.3</v>
      </c>
      <c r="CJ1318" s="24">
        <f t="shared" si="1088"/>
        <v>-3.499562554680665</v>
      </c>
      <c r="CK1318" s="24">
        <v>-0.1</v>
      </c>
      <c r="CL1318" s="24">
        <f t="shared" si="1089"/>
        <v>-1.1665208515602217</v>
      </c>
      <c r="CM1318" s="24">
        <v>-0.4</v>
      </c>
      <c r="CN1318" s="19"/>
      <c r="CO1318" s="19"/>
      <c r="CP1318" s="19"/>
      <c r="CQ1318" s="19"/>
      <c r="CR1318" s="19"/>
      <c r="CS1318" s="19"/>
      <c r="CT1318" s="19"/>
      <c r="CU1318" s="19"/>
      <c r="CV1318" s="19"/>
      <c r="CW1318" s="19"/>
      <c r="CX1318" s="19"/>
      <c r="CY1318" s="19"/>
      <c r="CZ1318" s="77"/>
      <c r="DA1318" s="19">
        <v>1</v>
      </c>
    </row>
    <row r="1319" spans="1:105" ht="12.75" customHeight="1" x14ac:dyDescent="0.2">
      <c r="A1319" s="25" t="s">
        <v>2452</v>
      </c>
      <c r="B1319" s="10" t="s">
        <v>970</v>
      </c>
      <c r="C1319" s="10" t="s">
        <v>970</v>
      </c>
      <c r="D1319" s="10" t="s">
        <v>970</v>
      </c>
      <c r="E1319" s="10" t="s">
        <v>2912</v>
      </c>
      <c r="F1319" s="10" t="s">
        <v>2913</v>
      </c>
      <c r="G1319" s="10" t="s">
        <v>1528</v>
      </c>
      <c r="H1319" s="10">
        <v>32</v>
      </c>
      <c r="I1319" s="10">
        <v>8</v>
      </c>
      <c r="J1319" s="10">
        <v>8</v>
      </c>
      <c r="K1319" s="10">
        <v>16</v>
      </c>
      <c r="L1319" s="10">
        <v>3</v>
      </c>
      <c r="M1319" s="10">
        <v>26</v>
      </c>
      <c r="N1319" s="10">
        <v>87</v>
      </c>
      <c r="O1319" s="11">
        <v>9.1999999999999998E-2</v>
      </c>
      <c r="P1319" s="10">
        <v>638</v>
      </c>
      <c r="Q1319" s="10">
        <v>4</v>
      </c>
      <c r="R1319" s="10">
        <v>0</v>
      </c>
      <c r="S1319" s="10">
        <v>8</v>
      </c>
      <c r="T1319" s="10">
        <v>10</v>
      </c>
      <c r="U1319" s="11">
        <v>0.44400000000000001</v>
      </c>
      <c r="V1319" s="41">
        <v>0.9</v>
      </c>
      <c r="W1319" s="10">
        <v>1</v>
      </c>
      <c r="X1319" s="10">
        <v>2</v>
      </c>
      <c r="Y1319" s="10">
        <v>1</v>
      </c>
      <c r="Z1319" s="10">
        <v>0</v>
      </c>
      <c r="AA1319" s="10">
        <v>6</v>
      </c>
      <c r="AB1319" s="10">
        <v>6</v>
      </c>
      <c r="AC1319" s="13">
        <f t="shared" si="1048"/>
        <v>4.770992366412214</v>
      </c>
      <c r="AD1319" s="13">
        <f t="shared" si="1049"/>
        <v>9.5419847328244281</v>
      </c>
      <c r="AE1319" s="13">
        <f t="shared" si="1050"/>
        <v>6.3965884861407245</v>
      </c>
      <c r="AF1319" s="13">
        <f t="shared" si="1051"/>
        <v>0</v>
      </c>
      <c r="AG1319" s="13">
        <f t="shared" si="1052"/>
        <v>19.87413050679033</v>
      </c>
      <c r="AH1319" s="13">
        <f t="shared" si="1053"/>
        <v>19.87413050679033</v>
      </c>
      <c r="AI1319" s="29">
        <f t="shared" si="1054"/>
        <v>2.815501821795297</v>
      </c>
      <c r="AJ1319" s="29">
        <f t="shared" si="1055"/>
        <v>4.770992366412214</v>
      </c>
      <c r="AK1319" s="29">
        <f t="shared" si="1056"/>
        <v>1.279317697228145</v>
      </c>
      <c r="AL1319" s="29">
        <f t="shared" si="1057"/>
        <v>2.4842663133487912</v>
      </c>
      <c r="AM1319" s="29">
        <f t="shared" si="1058"/>
        <v>0.95419847328244278</v>
      </c>
      <c r="AN1319" s="29">
        <f t="shared" si="1059"/>
        <v>3.8379530916844349</v>
      </c>
      <c r="AO1319" s="13">
        <v>362.28</v>
      </c>
      <c r="AP1319" s="13">
        <v>62.88</v>
      </c>
      <c r="AQ1319" s="13">
        <v>46.9</v>
      </c>
      <c r="AR1319" s="13">
        <v>472.07</v>
      </c>
      <c r="AS1319" s="41">
        <v>9</v>
      </c>
      <c r="AT1319" s="41">
        <v>24</v>
      </c>
      <c r="AU1319" s="41">
        <v>20</v>
      </c>
      <c r="AV1319" s="41">
        <v>22</v>
      </c>
      <c r="AW1319" s="41">
        <v>14</v>
      </c>
      <c r="AX1319" s="13">
        <f t="shared" si="1060"/>
        <v>1.1438981506979897</v>
      </c>
      <c r="AY1319" s="13">
        <f t="shared" si="1061"/>
        <v>3.0503950685279726</v>
      </c>
      <c r="AZ1319" s="13">
        <f t="shared" si="1062"/>
        <v>2.5419958904399773</v>
      </c>
      <c r="BA1319" s="13">
        <f t="shared" si="1063"/>
        <v>2.7961954794839752</v>
      </c>
      <c r="BB1319" s="13">
        <f t="shared" si="1064"/>
        <v>1.7793971233079839</v>
      </c>
      <c r="BC1319" s="13">
        <f t="shared" si="1065"/>
        <v>11.321249999999999</v>
      </c>
      <c r="BD1319" s="13">
        <f t="shared" si="1066"/>
        <v>1.465625</v>
      </c>
      <c r="BE1319" s="13">
        <f t="shared" si="1067"/>
        <v>1.9650000000000001</v>
      </c>
      <c r="BF1319" s="10">
        <v>17</v>
      </c>
      <c r="BG1319" s="10">
        <v>5</v>
      </c>
      <c r="BH1319" s="10">
        <v>1</v>
      </c>
      <c r="BI1319" s="10">
        <v>23</v>
      </c>
      <c r="BJ1319" s="10">
        <v>15</v>
      </c>
      <c r="BK1319" s="10">
        <v>1</v>
      </c>
      <c r="BL1319" s="10">
        <v>3</v>
      </c>
      <c r="BM1319" s="10">
        <v>19</v>
      </c>
      <c r="BN1319" s="39">
        <v>13.589</v>
      </c>
      <c r="BO1319" s="39">
        <v>57.572000000000003</v>
      </c>
      <c r="BP1319" s="13">
        <v>8.891</v>
      </c>
      <c r="BQ1319" s="13">
        <v>0.44600000000000001</v>
      </c>
      <c r="BR1319" s="13">
        <v>-0.156</v>
      </c>
      <c r="BS1319" s="13">
        <v>2.1179999999999999</v>
      </c>
      <c r="BT1319" s="13">
        <v>-1.2050000000000001</v>
      </c>
      <c r="BU1319" s="39">
        <v>10.093999999999999</v>
      </c>
      <c r="BV1319" s="39">
        <v>42.765999999999998</v>
      </c>
      <c r="BW1319" s="13">
        <v>3.0169999999999999</v>
      </c>
      <c r="BX1319" s="13">
        <v>-0.04</v>
      </c>
      <c r="BY1319" s="13">
        <v>2.8570000000000002</v>
      </c>
      <c r="BZ1319" s="13">
        <v>-2.34</v>
      </c>
      <c r="CA1319" s="39">
        <v>3.4950000000000001</v>
      </c>
      <c r="CB1319" s="39">
        <v>14.805999999999999</v>
      </c>
      <c r="CC1319" s="16">
        <v>0</v>
      </c>
      <c r="CD1319" s="12">
        <v>0</v>
      </c>
      <c r="CE1319" s="73">
        <f t="shared" si="1068"/>
        <v>165000</v>
      </c>
      <c r="CF1319" s="13">
        <v>9.3000000000000007</v>
      </c>
      <c r="CG1319" s="13">
        <v>8.8000000000000007</v>
      </c>
      <c r="CH1319" s="13">
        <v>6.6</v>
      </c>
      <c r="CI1319" s="17">
        <v>0.9</v>
      </c>
      <c r="CJ1319" s="13">
        <f t="shared" si="1088"/>
        <v>3.0936339887254234</v>
      </c>
      <c r="CK1319" s="17">
        <v>0.9</v>
      </c>
      <c r="CL1319" s="13">
        <f t="shared" si="1089"/>
        <v>3.0936339887254234</v>
      </c>
      <c r="CM1319" s="13">
        <v>1.9</v>
      </c>
      <c r="CN1319" s="10" t="s">
        <v>3579</v>
      </c>
      <c r="CO1319" s="10" t="s">
        <v>3580</v>
      </c>
      <c r="CP1319" s="10" t="s">
        <v>2417</v>
      </c>
      <c r="CQ1319" s="10" t="s">
        <v>2400</v>
      </c>
      <c r="CR1319" s="10">
        <v>72</v>
      </c>
      <c r="CS1319" s="10">
        <v>197</v>
      </c>
      <c r="CT1319" s="10">
        <v>9</v>
      </c>
      <c r="CU1319" s="10" t="s">
        <v>3402</v>
      </c>
      <c r="CV1319" s="10" t="s">
        <v>2382</v>
      </c>
      <c r="CW1319" s="10">
        <v>1</v>
      </c>
      <c r="CX1319" s="10">
        <v>0</v>
      </c>
      <c r="CY1319" s="10">
        <v>0</v>
      </c>
      <c r="CZ1319" s="79"/>
      <c r="DA1319" s="10">
        <v>2</v>
      </c>
    </row>
    <row r="1320" spans="1:105" ht="12.75" customHeight="1" x14ac:dyDescent="0.2">
      <c r="A1320" s="44" t="s">
        <v>2372</v>
      </c>
      <c r="B1320" s="46" t="s">
        <v>970</v>
      </c>
      <c r="C1320" s="46" t="s">
        <v>970</v>
      </c>
      <c r="D1320" s="42" t="s">
        <v>970</v>
      </c>
      <c r="E1320" s="42" t="str">
        <f t="shared" ref="E1320:E1335" si="1090">CONCATENATE(RIGHT(F1320,LEN(F1320)-SEARCH(" ",F1320)), ", ", LEFT(F1320, SEARCH(" ", F1320)))</f>
        <v xml:space="preserve">Upshall, Scottie </v>
      </c>
      <c r="F1320" s="42" t="s">
        <v>2913</v>
      </c>
      <c r="G1320" s="45" t="s">
        <v>2379</v>
      </c>
      <c r="H1320" s="43">
        <v>61</v>
      </c>
      <c r="I1320" s="64">
        <v>14</v>
      </c>
      <c r="J1320" s="64">
        <v>16</v>
      </c>
      <c r="K1320" s="64">
        <v>30</v>
      </c>
      <c r="L1320" s="43">
        <v>2</v>
      </c>
      <c r="M1320">
        <v>74</v>
      </c>
      <c r="N1320">
        <v>128</v>
      </c>
      <c r="O1320" s="4">
        <f t="shared" ref="O1320:O1335" si="1091">IF(N1320=0,0,I1320/N1320)</f>
        <v>0.109375</v>
      </c>
      <c r="Q1320">
        <v>1</v>
      </c>
      <c r="R1320">
        <v>0</v>
      </c>
      <c r="S1320">
        <v>2</v>
      </c>
      <c r="T1320">
        <v>5</v>
      </c>
      <c r="U1320" s="4">
        <f t="shared" ref="U1320:U1335" si="1092">IF(S1320+T1320=0,0,S1320/(S1320+T1320))</f>
        <v>0.2857142857142857</v>
      </c>
      <c r="V1320">
        <v>0.1</v>
      </c>
      <c r="W1320">
        <v>3</v>
      </c>
      <c r="X1320">
        <v>3</v>
      </c>
      <c r="Y1320">
        <v>0</v>
      </c>
      <c r="Z1320">
        <v>0</v>
      </c>
      <c r="AA1320">
        <v>11</v>
      </c>
      <c r="AB1320">
        <v>13</v>
      </c>
      <c r="AC1320" s="9">
        <f t="shared" si="1048"/>
        <v>12.610929472209248</v>
      </c>
      <c r="AD1320" s="9">
        <f t="shared" si="1049"/>
        <v>12.610929472209248</v>
      </c>
      <c r="AE1320" s="9">
        <f t="shared" si="1050"/>
        <v>0</v>
      </c>
      <c r="AF1320" s="9">
        <f t="shared" si="1051"/>
        <v>0</v>
      </c>
      <c r="AG1320" s="9">
        <f t="shared" si="1052"/>
        <v>18.029502822800946</v>
      </c>
      <c r="AH1320" s="9">
        <f t="shared" si="1053"/>
        <v>21.307594245128389</v>
      </c>
      <c r="AI1320" s="58">
        <f t="shared" si="1054"/>
        <v>2.6224731378619559</v>
      </c>
      <c r="AJ1320" s="58">
        <f t="shared" si="1055"/>
        <v>7.5665576833255486</v>
      </c>
      <c r="AK1320" s="58">
        <f t="shared" si="1056"/>
        <v>0</v>
      </c>
      <c r="AL1320" s="58">
        <f t="shared" si="1057"/>
        <v>2.4585685667455834</v>
      </c>
      <c r="AM1320" s="58">
        <f t="shared" si="1058"/>
        <v>0</v>
      </c>
      <c r="AN1320" s="58">
        <f t="shared" si="1059"/>
        <v>0</v>
      </c>
      <c r="AO1320" s="56">
        <v>732.13333333333333</v>
      </c>
      <c r="AP1320" s="56">
        <v>71.36666666666666</v>
      </c>
      <c r="AQ1320" s="56">
        <v>10.066666666666666</v>
      </c>
      <c r="AR1320" s="57">
        <f>SUM(AO1320:AQ1320)</f>
        <v>813.56666666666672</v>
      </c>
      <c r="AS1320">
        <v>14</v>
      </c>
      <c r="AT1320">
        <v>86</v>
      </c>
      <c r="AU1320">
        <v>47</v>
      </c>
      <c r="AV1320">
        <v>25</v>
      </c>
      <c r="AW1320">
        <v>19</v>
      </c>
      <c r="AX1320" s="9">
        <f t="shared" si="1060"/>
        <v>1.032490678903593</v>
      </c>
      <c r="AY1320" s="9">
        <f t="shared" si="1061"/>
        <v>6.3424427418363578</v>
      </c>
      <c r="AZ1320" s="9">
        <f t="shared" si="1062"/>
        <v>3.4662187077477769</v>
      </c>
      <c r="BA1320" s="9">
        <f t="shared" si="1063"/>
        <v>1.8437333551849877</v>
      </c>
      <c r="BB1320" s="9">
        <f t="shared" si="1064"/>
        <v>1.4012373499405908</v>
      </c>
      <c r="BC1320" s="33">
        <f t="shared" si="1065"/>
        <v>12.002185792349726</v>
      </c>
      <c r="BD1320" s="33">
        <f t="shared" si="1066"/>
        <v>0.16502732240437157</v>
      </c>
      <c r="BE1320" s="33">
        <f t="shared" si="1067"/>
        <v>1.1699453551912566</v>
      </c>
      <c r="BF1320" s="42">
        <f>BI1320-BG1320-BH1320</f>
        <v>32</v>
      </c>
      <c r="BG1320" s="43">
        <v>9</v>
      </c>
      <c r="BH1320" s="43">
        <v>0</v>
      </c>
      <c r="BI1320" s="43">
        <v>41</v>
      </c>
      <c r="BJ1320" s="42">
        <f>BM1320-BK1320-BL1320</f>
        <v>30</v>
      </c>
      <c r="BK1320" s="43">
        <v>0</v>
      </c>
      <c r="BL1320" s="43">
        <v>0</v>
      </c>
      <c r="BM1320" s="43">
        <v>30</v>
      </c>
      <c r="BN1320" s="34">
        <f t="shared" ref="BN1320:BN1335" si="1093">BU1320+CA1320</f>
        <v>27.491248948455514</v>
      </c>
      <c r="BO1320" s="34">
        <f t="shared" ref="BO1320:BO1335" si="1094">BN1320/AR1320*2000</f>
        <v>67.582043549282204</v>
      </c>
      <c r="BP1320" s="33">
        <v>19.590697295507205</v>
      </c>
      <c r="BQ1320" s="33">
        <v>5.1168280104393622</v>
      </c>
      <c r="BR1320" s="33">
        <v>5.0434264266212079</v>
      </c>
      <c r="BS1320" s="33">
        <v>-0.12413555925431852</v>
      </c>
      <c r="BT1320" s="33">
        <v>-1.4864799500937624</v>
      </c>
      <c r="BU1320" s="9">
        <f t="shared" ref="BU1320:BU1335" si="1095">SUM(BP1320:BT1320)</f>
        <v>28.140336223219695</v>
      </c>
      <c r="BV1320" s="34">
        <f t="shared" ref="BV1320:BV1335" si="1096">BU1320/AR1320*2000</f>
        <v>69.177702027827337</v>
      </c>
      <c r="BW1320" s="33">
        <v>4.6813832773315491</v>
      </c>
      <c r="BX1320" s="33">
        <v>0.23133337529866568</v>
      </c>
      <c r="BY1320" s="33">
        <v>0.89255079219254774</v>
      </c>
      <c r="BZ1320" s="33">
        <v>-6.4543547195869433</v>
      </c>
      <c r="CA1320" s="9">
        <f t="shared" ref="CA1320:CA1335" si="1097">SUM(BW1320:BZ1320)</f>
        <v>-0.64908727476418093</v>
      </c>
      <c r="CB1320" s="34">
        <f t="shared" ref="CB1320:CB1335" si="1098">CA1320/AR1320*2000</f>
        <v>-1.5956584785451247</v>
      </c>
      <c r="CC1320" s="47">
        <v>47.887794</v>
      </c>
      <c r="CD1320">
        <v>1712896</v>
      </c>
      <c r="CE1320" s="68">
        <f t="shared" si="1068"/>
        <v>2302581.5081967213</v>
      </c>
      <c r="CF1320" s="62">
        <v>18.2</v>
      </c>
      <c r="CG1320" s="62">
        <v>16</v>
      </c>
      <c r="CH1320" s="62">
        <v>3.8</v>
      </c>
      <c r="CI1320" s="62">
        <v>3.6</v>
      </c>
      <c r="CJ1320" s="63">
        <f t="shared" si="1088"/>
        <v>8.044692737430168</v>
      </c>
      <c r="CK1320" s="62">
        <v>1.2</v>
      </c>
      <c r="CL1320" s="63">
        <f t="shared" si="1089"/>
        <v>2.6815642458100557</v>
      </c>
      <c r="CM1320" s="62">
        <v>4.5</v>
      </c>
      <c r="CN1320" t="s">
        <v>742</v>
      </c>
      <c r="CO1320" t="s">
        <v>3580</v>
      </c>
      <c r="CP1320" t="s">
        <v>2417</v>
      </c>
      <c r="CQ1320" t="s">
        <v>2400</v>
      </c>
      <c r="CR1320">
        <v>72</v>
      </c>
      <c r="CS1320">
        <v>197</v>
      </c>
      <c r="CT1320">
        <v>9</v>
      </c>
      <c r="CU1320" t="s">
        <v>3402</v>
      </c>
      <c r="CZ1320" s="72">
        <v>1225000</v>
      </c>
      <c r="DA1320">
        <v>0</v>
      </c>
    </row>
    <row r="1321" spans="1:105" ht="12.75" customHeight="1" x14ac:dyDescent="0.2">
      <c r="A1321" s="38" t="s">
        <v>2452</v>
      </c>
      <c r="B1321" t="s">
        <v>970</v>
      </c>
      <c r="C1321" t="s">
        <v>970</v>
      </c>
      <c r="D1321" s="82" t="s">
        <v>970</v>
      </c>
      <c r="E1321" t="str">
        <f t="shared" si="1090"/>
        <v xml:space="preserve">Gagne, Simon </v>
      </c>
      <c r="F1321" t="s">
        <v>107</v>
      </c>
      <c r="G1321" t="s">
        <v>1540</v>
      </c>
      <c r="H1321">
        <v>76</v>
      </c>
      <c r="I1321">
        <v>41</v>
      </c>
      <c r="J1321">
        <v>27</v>
      </c>
      <c r="K1321">
        <f>I1321+J1321</f>
        <v>68</v>
      </c>
      <c r="L1321">
        <v>2</v>
      </c>
      <c r="M1321">
        <v>30</v>
      </c>
      <c r="N1321">
        <v>291</v>
      </c>
      <c r="O1321" s="4">
        <f t="shared" si="1091"/>
        <v>0.14089347079037801</v>
      </c>
      <c r="P1321">
        <v>1923</v>
      </c>
      <c r="Q1321">
        <v>4</v>
      </c>
      <c r="R1321">
        <v>0</v>
      </c>
      <c r="S1321">
        <v>21</v>
      </c>
      <c r="T1321">
        <v>28</v>
      </c>
      <c r="U1321" s="4">
        <f t="shared" si="1092"/>
        <v>0.42857142857142855</v>
      </c>
      <c r="V1321" s="40">
        <v>1</v>
      </c>
      <c r="W1321">
        <v>13</v>
      </c>
      <c r="X1321">
        <v>8</v>
      </c>
      <c r="Y1321">
        <v>2</v>
      </c>
      <c r="Z1321">
        <v>1</v>
      </c>
      <c r="AA1321">
        <f>I1321-W1321-Y1321</f>
        <v>26</v>
      </c>
      <c r="AB1321">
        <f>J1321-X1321-Z1321</f>
        <v>18</v>
      </c>
      <c r="AC1321" s="9">
        <f t="shared" si="1048"/>
        <v>11.422434833544859</v>
      </c>
      <c r="AD1321" s="9">
        <f t="shared" si="1049"/>
        <v>7.0291906667968371</v>
      </c>
      <c r="AE1321" s="9">
        <f t="shared" si="1050"/>
        <v>3.5960443512136653</v>
      </c>
      <c r="AF1321" s="9">
        <f t="shared" si="1051"/>
        <v>1.7980221756068326</v>
      </c>
      <c r="AG1321" s="9">
        <f t="shared" si="1052"/>
        <v>28.610291757729517</v>
      </c>
      <c r="AH1321" s="9">
        <f t="shared" si="1053"/>
        <v>19.807125063043511</v>
      </c>
      <c r="AI1321" s="6">
        <f t="shared" si="1054"/>
        <v>3.136128134981889</v>
      </c>
      <c r="AJ1321" s="6">
        <f t="shared" si="1055"/>
        <v>5.7990823001073908</v>
      </c>
      <c r="AK1321" s="6">
        <f t="shared" si="1056"/>
        <v>1.0788133053640996</v>
      </c>
      <c r="AL1321" s="6">
        <f t="shared" si="1057"/>
        <v>2.5859302165640141</v>
      </c>
      <c r="AM1321" s="6">
        <f t="shared" si="1058"/>
        <v>1.4058381333593675</v>
      </c>
      <c r="AN1321" s="6">
        <f t="shared" si="1059"/>
        <v>5.7536709619418644</v>
      </c>
      <c r="AO1321" s="32">
        <v>1090.5166666666667</v>
      </c>
      <c r="AP1321" s="32">
        <v>341.43333333333334</v>
      </c>
      <c r="AQ1321" s="32">
        <v>166.85</v>
      </c>
      <c r="AR1321" s="32">
        <v>1598.8</v>
      </c>
      <c r="AS1321" s="40">
        <v>34</v>
      </c>
      <c r="AT1321" s="40">
        <v>39</v>
      </c>
      <c r="AU1321" s="40">
        <v>179</v>
      </c>
      <c r="AV1321" s="40">
        <v>56</v>
      </c>
      <c r="AW1321" s="40">
        <v>61</v>
      </c>
      <c r="AX1321" s="9">
        <f t="shared" si="1060"/>
        <v>1.2759569677257943</v>
      </c>
      <c r="AY1321" s="9">
        <f t="shared" si="1061"/>
        <v>1.4635976982737053</v>
      </c>
      <c r="AZ1321" s="9">
        <f t="shared" si="1062"/>
        <v>6.7175381536152114</v>
      </c>
      <c r="BA1321" s="9">
        <f t="shared" si="1063"/>
        <v>2.1015761821366024</v>
      </c>
      <c r="BB1321" s="9">
        <f t="shared" si="1064"/>
        <v>2.2892169126845134</v>
      </c>
      <c r="BC1321" s="9">
        <f t="shared" si="1065"/>
        <v>14.348903508771929</v>
      </c>
      <c r="BD1321" s="9">
        <f t="shared" si="1066"/>
        <v>2.1953947368421054</v>
      </c>
      <c r="BE1321" s="9">
        <f t="shared" si="1067"/>
        <v>4.492543859649123</v>
      </c>
      <c r="BF1321" s="3">
        <v>57</v>
      </c>
      <c r="BG1321" s="3">
        <v>33</v>
      </c>
      <c r="BH1321" s="3">
        <v>3</v>
      </c>
      <c r="BI1321" s="3">
        <v>93</v>
      </c>
      <c r="BJ1321" s="3">
        <v>47</v>
      </c>
      <c r="BK1321" s="3">
        <v>8</v>
      </c>
      <c r="BL1321" s="3">
        <v>16</v>
      </c>
      <c r="BM1321" s="3">
        <v>71</v>
      </c>
      <c r="BN1321" s="34">
        <f t="shared" si="1093"/>
        <v>91.536508516937573</v>
      </c>
      <c r="BO1321" s="34">
        <f t="shared" si="1094"/>
        <v>114.50651553282158</v>
      </c>
      <c r="BP1321" s="34">
        <v>42.180727148878979</v>
      </c>
      <c r="BQ1321" s="34">
        <v>13.108224814439389</v>
      </c>
      <c r="BR1321" s="34">
        <v>-0.53969946498775712</v>
      </c>
      <c r="BS1321" s="34">
        <v>4.5055692885117926</v>
      </c>
      <c r="BT1321" s="34">
        <v>1.3052716234134092</v>
      </c>
      <c r="BU1321" s="34">
        <f t="shared" si="1095"/>
        <v>60.560093410255817</v>
      </c>
      <c r="BV1321" s="34">
        <f t="shared" si="1096"/>
        <v>75.75693446366752</v>
      </c>
      <c r="BW1321" s="34">
        <v>9.0695100808075786</v>
      </c>
      <c r="BX1321" s="34">
        <v>-0.94214439804882533</v>
      </c>
      <c r="BY1321" s="34">
        <v>8.2147230289933972</v>
      </c>
      <c r="BZ1321" s="34">
        <v>14.6343263949296</v>
      </c>
      <c r="CA1321" s="34">
        <f t="shared" si="1097"/>
        <v>30.976415106681749</v>
      </c>
      <c r="CB1321" s="34">
        <f t="shared" si="1098"/>
        <v>38.749581069154054</v>
      </c>
      <c r="CC1321" s="15">
        <v>47</v>
      </c>
      <c r="CD1321" s="7">
        <v>4376963</v>
      </c>
      <c r="CE1321" s="68">
        <f t="shared" si="1068"/>
        <v>4722512.7105263155</v>
      </c>
      <c r="CF1321" s="9">
        <v>35</v>
      </c>
      <c r="CG1321" s="9">
        <v>30.1</v>
      </c>
      <c r="CH1321" s="9">
        <v>26.2</v>
      </c>
      <c r="CI1321" s="9">
        <v>10.5</v>
      </c>
      <c r="CJ1321" s="9">
        <f t="shared" si="1088"/>
        <v>9.9663832311647234</v>
      </c>
      <c r="CK1321" s="9">
        <v>5.7</v>
      </c>
      <c r="CL1321" s="9">
        <f t="shared" si="1089"/>
        <v>5.410322325489421</v>
      </c>
      <c r="CM1321" s="9">
        <v>16.2</v>
      </c>
      <c r="CN1321" t="s">
        <v>2409</v>
      </c>
      <c r="CO1321" t="s">
        <v>2410</v>
      </c>
      <c r="CP1321" t="s">
        <v>2399</v>
      </c>
      <c r="CQ1321" t="s">
        <v>2400</v>
      </c>
      <c r="CR1321">
        <v>72</v>
      </c>
      <c r="CS1321">
        <v>195</v>
      </c>
      <c r="CT1321">
        <v>12</v>
      </c>
      <c r="CU1321" t="s">
        <v>3402</v>
      </c>
      <c r="CV1321" t="s">
        <v>2382</v>
      </c>
      <c r="CW1321">
        <v>6</v>
      </c>
      <c r="CX1321">
        <v>1</v>
      </c>
      <c r="CY1321">
        <v>0</v>
      </c>
      <c r="CZ1321" s="70"/>
      <c r="DA1321">
        <v>0</v>
      </c>
    </row>
    <row r="1322" spans="1:105" ht="12.75" customHeight="1" x14ac:dyDescent="0.2">
      <c r="A1322" s="44" t="s">
        <v>2372</v>
      </c>
      <c r="B1322" s="46" t="s">
        <v>970</v>
      </c>
      <c r="C1322" s="46" t="s">
        <v>970</v>
      </c>
      <c r="D1322" s="82" t="s">
        <v>970</v>
      </c>
      <c r="E1322" s="42" t="str">
        <f t="shared" si="1090"/>
        <v xml:space="preserve">Gagne, Simon </v>
      </c>
      <c r="F1322" s="42" t="s">
        <v>107</v>
      </c>
      <c r="G1322" s="45" t="s">
        <v>1540</v>
      </c>
      <c r="H1322" s="43">
        <v>25</v>
      </c>
      <c r="I1322" s="64">
        <v>7</v>
      </c>
      <c r="J1322" s="64">
        <v>11</v>
      </c>
      <c r="K1322" s="64">
        <v>18</v>
      </c>
      <c r="L1322" s="43">
        <v>-8</v>
      </c>
      <c r="M1322">
        <v>4</v>
      </c>
      <c r="N1322">
        <v>76</v>
      </c>
      <c r="O1322" s="4">
        <f t="shared" si="1091"/>
        <v>9.2105263157894732E-2</v>
      </c>
      <c r="Q1322">
        <v>2</v>
      </c>
      <c r="R1322">
        <v>0</v>
      </c>
      <c r="S1322">
        <v>1</v>
      </c>
      <c r="T1322">
        <v>1</v>
      </c>
      <c r="U1322" s="4">
        <f t="shared" si="1092"/>
        <v>0.5</v>
      </c>
      <c r="V1322">
        <v>0.1</v>
      </c>
      <c r="W1322">
        <v>5</v>
      </c>
      <c r="X1322">
        <v>5</v>
      </c>
      <c r="Y1322">
        <v>0</v>
      </c>
      <c r="Z1322">
        <v>1</v>
      </c>
      <c r="AA1322">
        <v>2</v>
      </c>
      <c r="AB1322">
        <v>5</v>
      </c>
      <c r="AC1322" s="9">
        <f t="shared" si="1048"/>
        <v>12.979521199884626</v>
      </c>
      <c r="AD1322" s="9">
        <f t="shared" si="1049"/>
        <v>12.979521199884626</v>
      </c>
      <c r="AE1322" s="9">
        <f t="shared" si="1050"/>
        <v>0</v>
      </c>
      <c r="AF1322" s="9">
        <f t="shared" si="1051"/>
        <v>11.575562700964628</v>
      </c>
      <c r="AG1322" s="9">
        <f t="shared" si="1052"/>
        <v>7.6886112445939458</v>
      </c>
      <c r="AH1322" s="9">
        <f t="shared" si="1053"/>
        <v>19.221528111484865</v>
      </c>
      <c r="AI1322" s="58">
        <f t="shared" si="1054"/>
        <v>2.4987986544930325</v>
      </c>
      <c r="AJ1322" s="58">
        <f t="shared" si="1055"/>
        <v>9.3452552639169308</v>
      </c>
      <c r="AK1322" s="58">
        <f t="shared" si="1056"/>
        <v>2.315112540192926</v>
      </c>
      <c r="AL1322" s="58">
        <f t="shared" si="1057"/>
        <v>3.8443056222969729</v>
      </c>
      <c r="AM1322" s="58">
        <f t="shared" si="1058"/>
        <v>1.0383616959907702</v>
      </c>
      <c r="AN1322" s="58">
        <f t="shared" si="1059"/>
        <v>11.57556270096463</v>
      </c>
      <c r="AO1322" s="56">
        <v>312.14999999999998</v>
      </c>
      <c r="AP1322" s="56">
        <v>115.56666666666666</v>
      </c>
      <c r="AQ1322" s="56">
        <v>25.916666666666668</v>
      </c>
      <c r="AR1322" s="57">
        <f>SUM(AO1322:AQ1322)</f>
        <v>453.63333333333333</v>
      </c>
      <c r="AS1322">
        <v>5</v>
      </c>
      <c r="AT1322">
        <v>4</v>
      </c>
      <c r="AU1322">
        <v>26</v>
      </c>
      <c r="AV1322">
        <v>22</v>
      </c>
      <c r="AW1322">
        <v>10</v>
      </c>
      <c r="AX1322" s="9">
        <f t="shared" si="1060"/>
        <v>0.66132706297303256</v>
      </c>
      <c r="AY1322" s="9">
        <f t="shared" si="1061"/>
        <v>0.52906165037842612</v>
      </c>
      <c r="AZ1322" s="9">
        <f t="shared" si="1062"/>
        <v>3.4389007274597692</v>
      </c>
      <c r="BA1322" s="9">
        <f t="shared" si="1063"/>
        <v>2.9098390770813434</v>
      </c>
      <c r="BB1322" s="9">
        <f t="shared" si="1064"/>
        <v>1.3226541259460651</v>
      </c>
      <c r="BC1322" s="33">
        <f t="shared" si="1065"/>
        <v>12.485999999999999</v>
      </c>
      <c r="BD1322" s="33">
        <f t="shared" si="1066"/>
        <v>1.0366666666666666</v>
      </c>
      <c r="BE1322" s="33">
        <f t="shared" si="1067"/>
        <v>4.6226666666666665</v>
      </c>
      <c r="BF1322" s="42">
        <f>BI1322-BG1322-BH1322</f>
        <v>13</v>
      </c>
      <c r="BG1322" s="43">
        <v>18</v>
      </c>
      <c r="BH1322" s="43">
        <v>1</v>
      </c>
      <c r="BI1322" s="43">
        <v>32</v>
      </c>
      <c r="BJ1322" s="42">
        <f>BM1322-BK1322-BL1322</f>
        <v>20</v>
      </c>
      <c r="BK1322" s="43">
        <v>2</v>
      </c>
      <c r="BL1322" s="43">
        <v>5</v>
      </c>
      <c r="BM1322" s="43">
        <v>27</v>
      </c>
      <c r="BN1322" s="34">
        <f t="shared" si="1093"/>
        <v>14.377364206814764</v>
      </c>
      <c r="BO1322" s="34">
        <f t="shared" si="1094"/>
        <v>63.387600294576075</v>
      </c>
      <c r="BP1322" s="33">
        <v>2.4262694580895139</v>
      </c>
      <c r="BQ1322" s="33">
        <v>7.823664683670728</v>
      </c>
      <c r="BR1322" s="33">
        <v>0.43487652766392887</v>
      </c>
      <c r="BS1322" s="33">
        <v>0.82548242985151232</v>
      </c>
      <c r="BT1322" s="33">
        <v>0</v>
      </c>
      <c r="BU1322" s="9">
        <f t="shared" si="1095"/>
        <v>11.510293099275684</v>
      </c>
      <c r="BV1322" s="34">
        <f t="shared" si="1096"/>
        <v>50.747122195351679</v>
      </c>
      <c r="BW1322" s="33">
        <v>3.658544597030243E-2</v>
      </c>
      <c r="BX1322" s="33">
        <v>4.2803539103499912E-2</v>
      </c>
      <c r="BY1322" s="33">
        <v>-0.24676464350600333</v>
      </c>
      <c r="BZ1322" s="33">
        <v>3.0344467659712815</v>
      </c>
      <c r="CA1322" s="9">
        <f t="shared" si="1097"/>
        <v>2.8670711075390805</v>
      </c>
      <c r="CB1322" s="34">
        <f t="shared" si="1098"/>
        <v>12.640478099224397</v>
      </c>
      <c r="CC1322" s="47">
        <v>48.418940999999997</v>
      </c>
      <c r="CD1322">
        <v>905832</v>
      </c>
      <c r="CE1322" s="68">
        <f t="shared" si="1068"/>
        <v>2971128.96</v>
      </c>
      <c r="CF1322" s="62">
        <v>12.2</v>
      </c>
      <c r="CG1322" s="62">
        <v>10.3</v>
      </c>
      <c r="CH1322" s="62">
        <v>-7.1</v>
      </c>
      <c r="CI1322" s="62">
        <v>1.4</v>
      </c>
      <c r="CJ1322" s="63">
        <f t="shared" si="1088"/>
        <v>4.7049598118016087</v>
      </c>
      <c r="CK1322" s="62">
        <v>-0.7</v>
      </c>
      <c r="CL1322" s="63">
        <f t="shared" si="1089"/>
        <v>-2.3524799059008044</v>
      </c>
      <c r="CM1322" s="62">
        <v>0.7</v>
      </c>
      <c r="CN1322" t="s">
        <v>765</v>
      </c>
      <c r="CO1322" t="s">
        <v>2410</v>
      </c>
      <c r="CP1322" t="s">
        <v>2399</v>
      </c>
      <c r="CQ1322" t="s">
        <v>2400</v>
      </c>
      <c r="CR1322">
        <v>72</v>
      </c>
      <c r="CS1322">
        <v>195</v>
      </c>
      <c r="CT1322">
        <v>12</v>
      </c>
      <c r="CU1322" t="s">
        <v>3402</v>
      </c>
      <c r="CZ1322" s="72">
        <v>5250000</v>
      </c>
      <c r="DA1322">
        <v>0</v>
      </c>
    </row>
    <row r="1323" spans="1:105" ht="12.75" customHeight="1" x14ac:dyDescent="0.2">
      <c r="A1323" s="38" t="s">
        <v>2452</v>
      </c>
      <c r="B1323" t="s">
        <v>970</v>
      </c>
      <c r="C1323" t="s">
        <v>970</v>
      </c>
      <c r="D1323" t="s">
        <v>970</v>
      </c>
      <c r="E1323" t="str">
        <f t="shared" si="1090"/>
        <v xml:space="preserve">Ruzicka, Stefan </v>
      </c>
      <c r="F1323" t="s">
        <v>500</v>
      </c>
      <c r="G1323" t="s">
        <v>1528</v>
      </c>
      <c r="H1323">
        <v>40</v>
      </c>
      <c r="I1323">
        <v>3</v>
      </c>
      <c r="J1323">
        <v>10</v>
      </c>
      <c r="K1323">
        <f>I1323+J1323</f>
        <v>13</v>
      </c>
      <c r="L1323">
        <v>-6</v>
      </c>
      <c r="M1323">
        <v>18</v>
      </c>
      <c r="N1323">
        <v>75</v>
      </c>
      <c r="O1323" s="4">
        <f t="shared" si="1091"/>
        <v>0.04</v>
      </c>
      <c r="P1323">
        <v>688</v>
      </c>
      <c r="Q1323">
        <v>0</v>
      </c>
      <c r="R1323">
        <v>0</v>
      </c>
      <c r="S1323">
        <v>0</v>
      </c>
      <c r="T1323">
        <v>3</v>
      </c>
      <c r="U1323" s="4">
        <f t="shared" si="1092"/>
        <v>0</v>
      </c>
      <c r="V1323" s="40">
        <v>0.1</v>
      </c>
      <c r="W1323">
        <v>1</v>
      </c>
      <c r="X1323">
        <v>3</v>
      </c>
      <c r="Y1323">
        <v>0</v>
      </c>
      <c r="Z1323">
        <v>0</v>
      </c>
      <c r="AA1323">
        <f>I1323-W1323-Y1323</f>
        <v>2</v>
      </c>
      <c r="AB1323">
        <f>J1323-X1323-Z1323</f>
        <v>7</v>
      </c>
      <c r="AC1323" s="9">
        <f t="shared" si="1048"/>
        <v>2.7351466342501136</v>
      </c>
      <c r="AD1323" s="9">
        <f t="shared" si="1049"/>
        <v>8.2054399027503422</v>
      </c>
      <c r="AE1323" s="9">
        <f t="shared" si="1050"/>
        <v>0</v>
      </c>
      <c r="AF1323" s="9">
        <f t="shared" si="1051"/>
        <v>0</v>
      </c>
      <c r="AG1323" s="9">
        <f t="shared" si="1052"/>
        <v>6.0483870967741931</v>
      </c>
      <c r="AH1323" s="9">
        <f t="shared" si="1053"/>
        <v>21.169354838709676</v>
      </c>
      <c r="AI1323" s="6">
        <f t="shared" si="1054"/>
        <v>1.9657258064516128</v>
      </c>
      <c r="AJ1323" s="6">
        <f t="shared" si="1055"/>
        <v>3.8292052879501597</v>
      </c>
      <c r="AK1323" s="6">
        <f t="shared" si="1056"/>
        <v>0</v>
      </c>
      <c r="AL1323" s="6">
        <f t="shared" si="1057"/>
        <v>2.4193548387096775</v>
      </c>
      <c r="AM1323" s="6">
        <f t="shared" si="1058"/>
        <v>1.0940586537000454</v>
      </c>
      <c r="AN1323" s="6">
        <f t="shared" si="1059"/>
        <v>0</v>
      </c>
      <c r="AO1323" s="32">
        <v>396.8</v>
      </c>
      <c r="AP1323" s="32">
        <v>109.68333333333334</v>
      </c>
      <c r="AQ1323" s="32">
        <v>2.7</v>
      </c>
      <c r="AR1323" s="32">
        <v>509.18333333333334</v>
      </c>
      <c r="AS1323" s="40">
        <v>5</v>
      </c>
      <c r="AT1323" s="40">
        <v>23</v>
      </c>
      <c r="AU1323" s="40">
        <v>31</v>
      </c>
      <c r="AV1323" s="40">
        <v>20</v>
      </c>
      <c r="AW1323" s="40">
        <v>14</v>
      </c>
      <c r="AX1323" s="9">
        <f t="shared" si="1060"/>
        <v>0.58917875028640632</v>
      </c>
      <c r="AY1323" s="9">
        <f t="shared" si="1061"/>
        <v>2.710222251317469</v>
      </c>
      <c r="AZ1323" s="9">
        <f t="shared" si="1062"/>
        <v>3.6529082517757194</v>
      </c>
      <c r="BA1323" s="9">
        <f t="shared" si="1063"/>
        <v>2.3567150011456253</v>
      </c>
      <c r="BB1323" s="9">
        <f t="shared" si="1064"/>
        <v>1.6497005008019379</v>
      </c>
      <c r="BC1323" s="9">
        <f t="shared" si="1065"/>
        <v>9.92</v>
      </c>
      <c r="BD1323" s="9">
        <f t="shared" si="1066"/>
        <v>6.7500000000000004E-2</v>
      </c>
      <c r="BE1323" s="9">
        <f t="shared" si="1067"/>
        <v>2.7420833333333334</v>
      </c>
      <c r="BF1323" s="3">
        <v>13</v>
      </c>
      <c r="BG1323" s="3">
        <v>7</v>
      </c>
      <c r="BH1323" s="3">
        <v>0</v>
      </c>
      <c r="BI1323" s="3">
        <v>20</v>
      </c>
      <c r="BJ1323" s="3">
        <v>16</v>
      </c>
      <c r="BK1323" s="3">
        <v>2</v>
      </c>
      <c r="BL1323" s="3">
        <v>0</v>
      </c>
      <c r="BM1323" s="3">
        <v>18</v>
      </c>
      <c r="BN1323" s="34">
        <f t="shared" si="1093"/>
        <v>3.201958280723324</v>
      </c>
      <c r="BO1323" s="34">
        <f t="shared" si="1094"/>
        <v>12.576838522038521</v>
      </c>
      <c r="BP1323" s="34">
        <v>1.0729037470515819</v>
      </c>
      <c r="BQ1323" s="34">
        <v>-0.6075701149210776</v>
      </c>
      <c r="BR1323" s="34">
        <v>-0.17188264484656166</v>
      </c>
      <c r="BS1323" s="34">
        <v>-3.2050803974047894E-2</v>
      </c>
      <c r="BT1323" s="34">
        <v>-1.2046237934672999</v>
      </c>
      <c r="BU1323" s="34">
        <f t="shared" si="1095"/>
        <v>-0.94322361015740519</v>
      </c>
      <c r="BV1323" s="34">
        <f t="shared" si="1096"/>
        <v>-3.7048487191544837</v>
      </c>
      <c r="BW1323" s="34">
        <v>3.7573307490947614</v>
      </c>
      <c r="BX1323" s="34">
        <v>-0.13719363389739611</v>
      </c>
      <c r="BY1323" s="34">
        <v>0.322164127231232</v>
      </c>
      <c r="BZ1323" s="34">
        <v>0.202880648452132</v>
      </c>
      <c r="CA1323" s="34">
        <f t="shared" si="1097"/>
        <v>4.1451818908807292</v>
      </c>
      <c r="CB1323" s="34">
        <f t="shared" si="1098"/>
        <v>16.281687241193005</v>
      </c>
      <c r="CC1323" s="15">
        <v>38</v>
      </c>
      <c r="CD1323" s="7">
        <v>165000</v>
      </c>
      <c r="CE1323" s="68">
        <f t="shared" si="1068"/>
        <v>165000</v>
      </c>
      <c r="CF1323" s="9">
        <v>10</v>
      </c>
      <c r="CG1323" s="9">
        <v>8</v>
      </c>
      <c r="CH1323" s="9">
        <v>0.8</v>
      </c>
      <c r="CI1323" s="9">
        <v>-0.4</v>
      </c>
      <c r="CJ1323" s="9">
        <f t="shared" si="1088"/>
        <v>-1.2870703062154769</v>
      </c>
      <c r="CK1323" s="9">
        <v>0.2</v>
      </c>
      <c r="CL1323" s="9">
        <f t="shared" si="1089"/>
        <v>0.64353515310773846</v>
      </c>
      <c r="CM1323" s="9">
        <v>-0.2</v>
      </c>
      <c r="CN1323" t="s">
        <v>1151</v>
      </c>
      <c r="CO1323" t="s">
        <v>2230</v>
      </c>
      <c r="CQ1323" t="s">
        <v>2403</v>
      </c>
      <c r="CR1323">
        <v>72</v>
      </c>
      <c r="CS1323">
        <v>200</v>
      </c>
      <c r="CT1323">
        <v>15</v>
      </c>
      <c r="CU1323" t="s">
        <v>3401</v>
      </c>
      <c r="CV1323" t="s">
        <v>3090</v>
      </c>
      <c r="CW1323">
        <v>1</v>
      </c>
      <c r="CX1323">
        <v>0</v>
      </c>
      <c r="CY1323">
        <v>0</v>
      </c>
      <c r="CZ1323" s="70"/>
      <c r="DA1323">
        <v>0</v>
      </c>
    </row>
    <row r="1324" spans="1:105" ht="12.75" customHeight="1" x14ac:dyDescent="0.2">
      <c r="A1324" s="44" t="s">
        <v>2372</v>
      </c>
      <c r="B1324" s="46" t="s">
        <v>970</v>
      </c>
      <c r="C1324" s="46" t="s">
        <v>970</v>
      </c>
      <c r="D1324" s="42" t="s">
        <v>970</v>
      </c>
      <c r="E1324" s="42" t="str">
        <f t="shared" si="1090"/>
        <v xml:space="preserve">Ruzicka, Stefan </v>
      </c>
      <c r="F1324" s="42" t="s">
        <v>500</v>
      </c>
      <c r="G1324" s="45" t="s">
        <v>1528</v>
      </c>
      <c r="H1324" s="43">
        <v>14</v>
      </c>
      <c r="I1324" s="64">
        <v>1</v>
      </c>
      <c r="J1324" s="64">
        <v>3</v>
      </c>
      <c r="K1324" s="64">
        <v>4</v>
      </c>
      <c r="L1324" s="43">
        <v>5</v>
      </c>
      <c r="M1324">
        <v>27</v>
      </c>
      <c r="N1324">
        <v>10</v>
      </c>
      <c r="O1324" s="4">
        <f t="shared" si="1091"/>
        <v>0.1</v>
      </c>
      <c r="Q1324">
        <v>0</v>
      </c>
      <c r="R1324">
        <v>0</v>
      </c>
      <c r="S1324">
        <v>0</v>
      </c>
      <c r="T1324">
        <v>5</v>
      </c>
      <c r="U1324" s="4">
        <f t="shared" si="1092"/>
        <v>0</v>
      </c>
      <c r="V1324">
        <v>0.6</v>
      </c>
      <c r="W1324">
        <v>0</v>
      </c>
      <c r="X1324">
        <v>1</v>
      </c>
      <c r="Y1324">
        <v>0</v>
      </c>
      <c r="Z1324">
        <v>0</v>
      </c>
      <c r="AA1324">
        <v>1</v>
      </c>
      <c r="AB1324">
        <v>2</v>
      </c>
      <c r="AC1324" s="9">
        <f t="shared" si="1048"/>
        <v>0</v>
      </c>
      <c r="AD1324" s="9">
        <f t="shared" si="1049"/>
        <v>87.378640776699029</v>
      </c>
      <c r="AE1324" s="9">
        <f t="shared" si="1050"/>
        <v>0</v>
      </c>
      <c r="AF1324" s="9">
        <f t="shared" si="1051"/>
        <v>0</v>
      </c>
      <c r="AG1324" s="9">
        <f t="shared" si="1052"/>
        <v>10.188198669874064</v>
      </c>
      <c r="AH1324" s="9">
        <f t="shared" si="1053"/>
        <v>20.376397339748127</v>
      </c>
      <c r="AI1324" s="58">
        <f t="shared" si="1054"/>
        <v>3.5658695344559224</v>
      </c>
      <c r="AJ1324" s="58">
        <f t="shared" si="1055"/>
        <v>17.475728155339805</v>
      </c>
      <c r="AK1324" s="58">
        <f t="shared" si="1056"/>
        <v>0</v>
      </c>
      <c r="AL1324" s="58">
        <f t="shared" si="1057"/>
        <v>1.0188198669874065</v>
      </c>
      <c r="AM1324" s="58">
        <f t="shared" si="1058"/>
        <v>0</v>
      </c>
      <c r="AN1324" s="58">
        <f t="shared" si="1059"/>
        <v>0</v>
      </c>
      <c r="AO1324" s="56">
        <v>117.78333333333333</v>
      </c>
      <c r="AP1324" s="56">
        <v>3.4333333333333336</v>
      </c>
      <c r="AQ1324" s="56">
        <v>0</v>
      </c>
      <c r="AR1324" s="57">
        <f>SUM(AO1324:AQ1324)</f>
        <v>121.21666666666667</v>
      </c>
      <c r="AS1324">
        <v>3</v>
      </c>
      <c r="AT1324">
        <v>9</v>
      </c>
      <c r="AU1324">
        <v>5</v>
      </c>
      <c r="AV1324">
        <v>1</v>
      </c>
      <c r="AW1324">
        <v>4</v>
      </c>
      <c r="AX1324" s="9">
        <f t="shared" si="1060"/>
        <v>1.4849443145882031</v>
      </c>
      <c r="AY1324" s="9">
        <f t="shared" si="1061"/>
        <v>4.4548329437646093</v>
      </c>
      <c r="AZ1324" s="9">
        <f t="shared" si="1062"/>
        <v>2.4749071909803382</v>
      </c>
      <c r="BA1324" s="9">
        <f t="shared" si="1063"/>
        <v>0.4949814381960676</v>
      </c>
      <c r="BB1324" s="9">
        <f t="shared" si="1064"/>
        <v>1.9799257527842704</v>
      </c>
      <c r="BC1324" s="33">
        <f t="shared" si="1065"/>
        <v>8.413095238095238</v>
      </c>
      <c r="BD1324" s="33">
        <f t="shared" si="1066"/>
        <v>0</v>
      </c>
      <c r="BE1324" s="33">
        <f t="shared" si="1067"/>
        <v>0.24523809523809526</v>
      </c>
      <c r="BF1324" s="42">
        <f>BI1324-BG1324-BH1324</f>
        <v>7</v>
      </c>
      <c r="BG1324" s="43">
        <v>1</v>
      </c>
      <c r="BH1324" s="43">
        <v>0</v>
      </c>
      <c r="BI1324" s="43">
        <v>8</v>
      </c>
      <c r="BJ1324" s="42">
        <f>BM1324-BK1324-BL1324</f>
        <v>2</v>
      </c>
      <c r="BK1324" s="43">
        <v>0</v>
      </c>
      <c r="BL1324" s="43">
        <v>0</v>
      </c>
      <c r="BM1324" s="43">
        <v>2</v>
      </c>
      <c r="BN1324" s="34">
        <f t="shared" si="1093"/>
        <v>1.8808530003424144</v>
      </c>
      <c r="BO1324" s="34">
        <f t="shared" si="1094"/>
        <v>31.032910771495906</v>
      </c>
      <c r="BP1324" s="33">
        <v>1.6033701047814626</v>
      </c>
      <c r="BQ1324" s="33">
        <v>0.57408905992305426</v>
      </c>
      <c r="BR1324" s="33">
        <v>0.13727817960668054</v>
      </c>
      <c r="BS1324" s="33">
        <v>0</v>
      </c>
      <c r="BT1324" s="33">
        <v>0</v>
      </c>
      <c r="BU1324" s="9">
        <f t="shared" si="1095"/>
        <v>2.3147373443111974</v>
      </c>
      <c r="BV1324" s="34">
        <f t="shared" si="1096"/>
        <v>38.191733991110091</v>
      </c>
      <c r="BW1324" s="33">
        <v>1.5212644168011584</v>
      </c>
      <c r="BX1324" s="33">
        <v>1.112906943286435E-2</v>
      </c>
      <c r="BY1324" s="33">
        <v>0</v>
      </c>
      <c r="BZ1324" s="33">
        <v>-1.9662778302028057</v>
      </c>
      <c r="CA1324" s="9">
        <f t="shared" si="1097"/>
        <v>-0.43388434396878295</v>
      </c>
      <c r="CB1324" s="34">
        <f t="shared" si="1098"/>
        <v>-7.1588232196141828</v>
      </c>
      <c r="CE1324" s="68">
        <f t="shared" si="1068"/>
        <v>165000</v>
      </c>
      <c r="CF1324" s="62">
        <v>3</v>
      </c>
      <c r="CG1324" s="62">
        <v>2.7</v>
      </c>
      <c r="CH1324" s="62">
        <v>5.2</v>
      </c>
      <c r="CI1324" s="62">
        <v>0.1</v>
      </c>
      <c r="CJ1324" s="63">
        <f t="shared" si="1088"/>
        <v>1.604492579221821</v>
      </c>
      <c r="CK1324" s="62">
        <v>1</v>
      </c>
      <c r="CL1324" s="63">
        <f t="shared" si="1089"/>
        <v>16.044925792218208</v>
      </c>
      <c r="CM1324" s="62">
        <v>1.1000000000000001</v>
      </c>
      <c r="CN1324" t="s">
        <v>771</v>
      </c>
      <c r="CO1324" t="s">
        <v>2230</v>
      </c>
      <c r="CQ1324" t="s">
        <v>2403</v>
      </c>
      <c r="CR1324">
        <v>72</v>
      </c>
      <c r="CS1324">
        <v>200</v>
      </c>
      <c r="CT1324">
        <v>14</v>
      </c>
      <c r="CU1324" t="s">
        <v>3401</v>
      </c>
      <c r="CZ1324" s="72">
        <v>543333.33333333337</v>
      </c>
      <c r="DA1324">
        <v>0</v>
      </c>
    </row>
    <row r="1325" spans="1:105" ht="12.75" customHeight="1" x14ac:dyDescent="0.2">
      <c r="A1325" s="44" t="s">
        <v>2372</v>
      </c>
      <c r="B1325" s="46"/>
      <c r="C1325" s="46" t="s">
        <v>970</v>
      </c>
      <c r="D1325" s="42" t="s">
        <v>970</v>
      </c>
      <c r="E1325" s="42" t="str">
        <f t="shared" si="1090"/>
        <v xml:space="preserve">Downie, Steve </v>
      </c>
      <c r="F1325" s="42" t="s">
        <v>2603</v>
      </c>
      <c r="G1325" s="45" t="s">
        <v>1528</v>
      </c>
      <c r="H1325" s="43">
        <v>32</v>
      </c>
      <c r="I1325" s="64">
        <v>6</v>
      </c>
      <c r="J1325" s="64">
        <v>6</v>
      </c>
      <c r="K1325" s="64">
        <v>12</v>
      </c>
      <c r="L1325" s="43">
        <v>2</v>
      </c>
      <c r="M1325">
        <v>73</v>
      </c>
      <c r="N1325">
        <v>25</v>
      </c>
      <c r="O1325" s="4">
        <f t="shared" si="1091"/>
        <v>0.24</v>
      </c>
      <c r="Q1325">
        <v>1</v>
      </c>
      <c r="R1325">
        <v>0</v>
      </c>
      <c r="S1325">
        <v>5</v>
      </c>
      <c r="T1325">
        <v>10</v>
      </c>
      <c r="U1325" s="4">
        <f t="shared" si="1092"/>
        <v>0.33333333333333331</v>
      </c>
      <c r="V1325">
        <v>0.8</v>
      </c>
      <c r="W1325">
        <v>0</v>
      </c>
      <c r="X1325">
        <v>0</v>
      </c>
      <c r="Y1325">
        <v>1</v>
      </c>
      <c r="Z1325">
        <v>0</v>
      </c>
      <c r="AA1325">
        <v>5</v>
      </c>
      <c r="AB1325">
        <v>6</v>
      </c>
      <c r="AC1325" s="9">
        <f t="shared" si="1048"/>
        <v>0</v>
      </c>
      <c r="AD1325" s="9">
        <f t="shared" si="1049"/>
        <v>0</v>
      </c>
      <c r="AE1325" s="9">
        <f t="shared" si="1050"/>
        <v>305.08474576271186</v>
      </c>
      <c r="AF1325" s="9">
        <f t="shared" si="1051"/>
        <v>0</v>
      </c>
      <c r="AG1325" s="9">
        <f t="shared" si="1052"/>
        <v>19.27298035226725</v>
      </c>
      <c r="AH1325" s="9">
        <f t="shared" si="1053"/>
        <v>23.127576422720704</v>
      </c>
      <c r="AI1325" s="58">
        <f t="shared" si="1054"/>
        <v>2.890947052840088</v>
      </c>
      <c r="AJ1325" s="58">
        <f t="shared" si="1055"/>
        <v>0</v>
      </c>
      <c r="AK1325" s="58">
        <f t="shared" si="1056"/>
        <v>61.016949152542367</v>
      </c>
      <c r="AL1325" s="58">
        <f t="shared" si="1057"/>
        <v>2.6982172493174152</v>
      </c>
      <c r="AM1325" s="58">
        <f t="shared" si="1058"/>
        <v>0</v>
      </c>
      <c r="AN1325" s="58">
        <f t="shared" si="1059"/>
        <v>0</v>
      </c>
      <c r="AO1325" s="56">
        <v>311.31666666666666</v>
      </c>
      <c r="AP1325" s="56">
        <v>2.8833333333333333</v>
      </c>
      <c r="AQ1325" s="56">
        <v>0.98333333333333339</v>
      </c>
      <c r="AR1325" s="57">
        <f>SUM(AO1325:AQ1325)</f>
        <v>315.18333333333334</v>
      </c>
      <c r="AS1325">
        <v>7</v>
      </c>
      <c r="AT1325">
        <v>29</v>
      </c>
      <c r="AU1325">
        <v>7</v>
      </c>
      <c r="AV1325">
        <v>9</v>
      </c>
      <c r="AW1325">
        <v>14</v>
      </c>
      <c r="AX1325" s="9">
        <f t="shared" si="1060"/>
        <v>1.332557770609698</v>
      </c>
      <c r="AY1325" s="9">
        <f t="shared" si="1061"/>
        <v>5.5205964782401775</v>
      </c>
      <c r="AZ1325" s="9">
        <f t="shared" si="1062"/>
        <v>1.332557770609698</v>
      </c>
      <c r="BA1325" s="9">
        <f t="shared" si="1063"/>
        <v>1.7132885622124689</v>
      </c>
      <c r="BB1325" s="9">
        <f t="shared" si="1064"/>
        <v>2.6651155412193961</v>
      </c>
      <c r="BC1325" s="33">
        <f t="shared" si="1065"/>
        <v>9.7286458333333332</v>
      </c>
      <c r="BD1325" s="33">
        <f t="shared" si="1066"/>
        <v>3.0729166666666669E-2</v>
      </c>
      <c r="BE1325" s="33">
        <f t="shared" si="1067"/>
        <v>9.0104166666666666E-2</v>
      </c>
      <c r="BF1325" s="42">
        <f>BI1325-BG1325-BH1325</f>
        <v>15</v>
      </c>
      <c r="BG1325" s="43">
        <v>0</v>
      </c>
      <c r="BH1325" s="43">
        <v>1</v>
      </c>
      <c r="BI1325" s="43">
        <v>16</v>
      </c>
      <c r="BJ1325" s="42">
        <f>BM1325-BK1325-BL1325</f>
        <v>14</v>
      </c>
      <c r="BK1325" s="43">
        <v>0</v>
      </c>
      <c r="BL1325" s="43">
        <v>0</v>
      </c>
      <c r="BM1325" s="43">
        <v>14</v>
      </c>
      <c r="BN1325" s="34">
        <f t="shared" si="1093"/>
        <v>9.9212757611592455</v>
      </c>
      <c r="BO1325" s="34">
        <f t="shared" si="1094"/>
        <v>62.955586237592371</v>
      </c>
      <c r="BP1325" s="33">
        <v>9.6529092466815669</v>
      </c>
      <c r="BQ1325" s="33">
        <v>-0.15896754355336065</v>
      </c>
      <c r="BR1325" s="33">
        <v>2.8581547223013644</v>
      </c>
      <c r="BS1325" s="33">
        <v>2.6597037979621612</v>
      </c>
      <c r="BT1325" s="33">
        <v>0</v>
      </c>
      <c r="BU1325" s="9">
        <f t="shared" si="1095"/>
        <v>15.011800223391731</v>
      </c>
      <c r="BV1325" s="34">
        <f t="shared" si="1096"/>
        <v>95.257576373909771</v>
      </c>
      <c r="BW1325" s="33">
        <v>1.6526658604923226</v>
      </c>
      <c r="BX1325" s="33">
        <v>9.3462573392501577E-3</v>
      </c>
      <c r="BY1325" s="33">
        <v>8.7186252879735651E-2</v>
      </c>
      <c r="BZ1325" s="33">
        <v>-6.839722832943794</v>
      </c>
      <c r="CA1325" s="9">
        <f t="shared" si="1097"/>
        <v>-5.0905244622324854</v>
      </c>
      <c r="CB1325" s="34">
        <f t="shared" si="1098"/>
        <v>-32.3019901363174</v>
      </c>
      <c r="CC1325" s="47">
        <v>37.206443999999998</v>
      </c>
      <c r="CD1325">
        <v>1341033</v>
      </c>
      <c r="CE1325" s="68">
        <f t="shared" si="1068"/>
        <v>3436397.0625</v>
      </c>
      <c r="CF1325" s="62">
        <v>8.1999999999999993</v>
      </c>
      <c r="CG1325" s="62">
        <v>7.8</v>
      </c>
      <c r="CH1325" s="62">
        <v>2.6</v>
      </c>
      <c r="CI1325" s="62">
        <v>1.1000000000000001</v>
      </c>
      <c r="CJ1325" s="63">
        <f t="shared" si="1088"/>
        <v>6.8954709293214238</v>
      </c>
      <c r="CK1325" s="62">
        <v>0.7</v>
      </c>
      <c r="CL1325" s="63">
        <f t="shared" si="1089"/>
        <v>4.3880269550227231</v>
      </c>
      <c r="CM1325" s="62">
        <v>1.8</v>
      </c>
      <c r="CN1325" t="s">
        <v>779</v>
      </c>
      <c r="CO1325" t="s">
        <v>780</v>
      </c>
      <c r="CP1325" t="s">
        <v>2427</v>
      </c>
      <c r="CQ1325" t="s">
        <v>2400</v>
      </c>
      <c r="CR1325">
        <v>71</v>
      </c>
      <c r="CS1325">
        <v>200</v>
      </c>
      <c r="CT1325">
        <v>27</v>
      </c>
      <c r="CU1325" t="s">
        <v>3401</v>
      </c>
      <c r="CV1325" t="s">
        <v>3090</v>
      </c>
      <c r="CZ1325" s="72">
        <v>821666.66666666663</v>
      </c>
      <c r="DA1325">
        <v>0</v>
      </c>
    </row>
    <row r="1326" spans="1:105" ht="12.75" customHeight="1" x14ac:dyDescent="0.2">
      <c r="A1326" s="38" t="s">
        <v>2452</v>
      </c>
      <c r="B1326" t="s">
        <v>978</v>
      </c>
      <c r="C1326" t="s">
        <v>978</v>
      </c>
      <c r="D1326" t="s">
        <v>970</v>
      </c>
      <c r="E1326" t="str">
        <f t="shared" si="1090"/>
        <v xml:space="preserve">Eminger, Steve </v>
      </c>
      <c r="F1326" t="s">
        <v>2620</v>
      </c>
      <c r="G1326" t="s">
        <v>1524</v>
      </c>
      <c r="H1326">
        <v>68</v>
      </c>
      <c r="I1326">
        <v>1</v>
      </c>
      <c r="J1326">
        <v>16</v>
      </c>
      <c r="K1326">
        <f>I1326+J1326</f>
        <v>17</v>
      </c>
      <c r="L1326">
        <v>-14</v>
      </c>
      <c r="M1326">
        <v>63</v>
      </c>
      <c r="N1326">
        <v>27</v>
      </c>
      <c r="O1326" s="4">
        <f t="shared" si="1091"/>
        <v>3.7037037037037035E-2</v>
      </c>
      <c r="P1326">
        <v>1784</v>
      </c>
      <c r="Q1326">
        <v>0</v>
      </c>
      <c r="R1326">
        <v>0</v>
      </c>
      <c r="S1326">
        <v>1</v>
      </c>
      <c r="T1326">
        <v>0</v>
      </c>
      <c r="U1326" s="4">
        <f t="shared" si="1092"/>
        <v>1</v>
      </c>
      <c r="V1326" s="40">
        <v>0</v>
      </c>
      <c r="W1326">
        <v>0</v>
      </c>
      <c r="X1326">
        <v>0</v>
      </c>
      <c r="Y1326">
        <v>0</v>
      </c>
      <c r="Z1326">
        <v>3</v>
      </c>
      <c r="AA1326">
        <f>I1326-W1326-Y1326</f>
        <v>1</v>
      </c>
      <c r="AB1326">
        <f>J1326-X1326-Z1326</f>
        <v>13</v>
      </c>
      <c r="AC1326" s="9">
        <f t="shared" si="1048"/>
        <v>0</v>
      </c>
      <c r="AD1326" s="9">
        <f t="shared" si="1049"/>
        <v>0</v>
      </c>
      <c r="AE1326" s="9">
        <f t="shared" si="1050"/>
        <v>0</v>
      </c>
      <c r="AF1326" s="9">
        <f t="shared" si="1051"/>
        <v>4.0065291586288767</v>
      </c>
      <c r="AG1326" s="9">
        <f t="shared" si="1052"/>
        <v>1.1437103871141963</v>
      </c>
      <c r="AH1326" s="9">
        <f t="shared" si="1053"/>
        <v>14.868235032484552</v>
      </c>
      <c r="AI1326" s="6">
        <f t="shared" si="1054"/>
        <v>2.2874207742283925</v>
      </c>
      <c r="AJ1326" s="6">
        <f t="shared" si="1055"/>
        <v>4.3742405832320781</v>
      </c>
      <c r="AK1326" s="6">
        <f t="shared" si="1056"/>
        <v>1.8697136073601424</v>
      </c>
      <c r="AL1326" s="6">
        <f t="shared" si="1057"/>
        <v>3.7170587581211376</v>
      </c>
      <c r="AM1326" s="6">
        <f t="shared" si="1058"/>
        <v>0</v>
      </c>
      <c r="AN1326" s="6">
        <f t="shared" si="1059"/>
        <v>5.3420388781718353</v>
      </c>
      <c r="AO1326" s="32">
        <v>1049.2166666666667</v>
      </c>
      <c r="AP1326" s="32">
        <v>13.716666666666665</v>
      </c>
      <c r="AQ1326" s="32">
        <v>224.63333333333333</v>
      </c>
      <c r="AR1326" s="32">
        <v>1287.5666666666666</v>
      </c>
      <c r="AS1326" s="40">
        <v>83</v>
      </c>
      <c r="AT1326" s="40">
        <v>77</v>
      </c>
      <c r="AU1326" s="40">
        <v>22</v>
      </c>
      <c r="AV1326" s="40">
        <v>48</v>
      </c>
      <c r="AW1326" s="40">
        <v>16</v>
      </c>
      <c r="AX1326" s="9">
        <f t="shared" si="1060"/>
        <v>3.8677608926398639</v>
      </c>
      <c r="AY1326" s="9">
        <f t="shared" si="1061"/>
        <v>3.5881637196779455</v>
      </c>
      <c r="AZ1326" s="9">
        <f t="shared" si="1062"/>
        <v>1.0251896341936988</v>
      </c>
      <c r="BA1326" s="9">
        <f t="shared" si="1063"/>
        <v>2.2367773836953426</v>
      </c>
      <c r="BB1326" s="9">
        <f t="shared" si="1064"/>
        <v>0.74559246123178091</v>
      </c>
      <c r="BC1326" s="9">
        <f t="shared" si="1065"/>
        <v>15.429656862745098</v>
      </c>
      <c r="BD1326" s="9">
        <f t="shared" si="1066"/>
        <v>3.3034313725490194</v>
      </c>
      <c r="BE1326" s="9">
        <f t="shared" si="1067"/>
        <v>0.20171568627450978</v>
      </c>
      <c r="BF1326" s="3">
        <v>40</v>
      </c>
      <c r="BG1326" s="3">
        <v>1</v>
      </c>
      <c r="BH1326" s="3">
        <v>7</v>
      </c>
      <c r="BI1326" s="3">
        <v>48</v>
      </c>
      <c r="BJ1326" s="3">
        <v>65</v>
      </c>
      <c r="BK1326" s="3">
        <v>0</v>
      </c>
      <c r="BL1326" s="3">
        <v>20</v>
      </c>
      <c r="BM1326" s="3">
        <v>85</v>
      </c>
      <c r="BN1326" s="34">
        <f t="shared" si="1093"/>
        <v>20.376866672829902</v>
      </c>
      <c r="BO1326" s="34">
        <f t="shared" si="1094"/>
        <v>31.651746197473116</v>
      </c>
      <c r="BP1326" s="34">
        <v>3.6165473814111508</v>
      </c>
      <c r="BQ1326" s="34">
        <v>-0.46643393422022295</v>
      </c>
      <c r="BR1326" s="34">
        <v>0.19732149346910763</v>
      </c>
      <c r="BS1326" s="34">
        <v>2.310310851230462</v>
      </c>
      <c r="BT1326" s="34">
        <v>0</v>
      </c>
      <c r="BU1326" s="34">
        <f t="shared" si="1095"/>
        <v>5.6577457918904974</v>
      </c>
      <c r="BV1326" s="34">
        <f t="shared" si="1096"/>
        <v>8.788276270832057</v>
      </c>
      <c r="BW1326" s="34">
        <v>4.3146385115419372</v>
      </c>
      <c r="BX1326" s="34">
        <v>0.3897151920427685</v>
      </c>
      <c r="BY1326" s="34">
        <v>13.78240400403892</v>
      </c>
      <c r="BZ1326" s="34">
        <v>-3.7676368266842215</v>
      </c>
      <c r="CA1326" s="34">
        <f t="shared" si="1097"/>
        <v>14.719120880939403</v>
      </c>
      <c r="CB1326" s="34">
        <f t="shared" si="1098"/>
        <v>22.863469926641059</v>
      </c>
      <c r="CC1326" s="15">
        <v>29</v>
      </c>
      <c r="CD1326" s="7">
        <v>382544</v>
      </c>
      <c r="CE1326" s="68">
        <f t="shared" si="1068"/>
        <v>461303.05882352946</v>
      </c>
      <c r="CF1326" s="9">
        <v>22.4</v>
      </c>
      <c r="CG1326" s="9">
        <v>30.8</v>
      </c>
      <c r="CH1326" s="9">
        <v>-10</v>
      </c>
      <c r="CI1326" s="9">
        <v>0.6</v>
      </c>
      <c r="CJ1326" s="9">
        <f t="shared" si="1088"/>
        <v>0.78641253891103702</v>
      </c>
      <c r="CK1326" s="9">
        <v>-1.2</v>
      </c>
      <c r="CL1326" s="9">
        <f t="shared" si="1089"/>
        <v>-1.572825077822074</v>
      </c>
      <c r="CM1326" s="9">
        <v>-0.7</v>
      </c>
      <c r="CN1326" t="s">
        <v>1306</v>
      </c>
      <c r="CO1326" t="s">
        <v>1307</v>
      </c>
      <c r="CP1326" t="s">
        <v>2427</v>
      </c>
      <c r="CQ1326" t="s">
        <v>2400</v>
      </c>
      <c r="CR1326">
        <v>74</v>
      </c>
      <c r="CS1326">
        <v>211</v>
      </c>
      <c r="CT1326">
        <v>44</v>
      </c>
      <c r="CU1326" t="s">
        <v>3401</v>
      </c>
      <c r="CV1326" t="s">
        <v>2382</v>
      </c>
      <c r="CW1326">
        <v>0</v>
      </c>
      <c r="CX1326">
        <v>0</v>
      </c>
      <c r="CY1326">
        <v>0</v>
      </c>
      <c r="CZ1326" s="70"/>
      <c r="DA1326">
        <v>0</v>
      </c>
    </row>
    <row r="1327" spans="1:105" ht="12.75" customHeight="1" x14ac:dyDescent="0.2">
      <c r="A1327" s="44" t="s">
        <v>2372</v>
      </c>
      <c r="B1327" s="46" t="s">
        <v>978</v>
      </c>
      <c r="C1327" s="46" t="s">
        <v>978</v>
      </c>
      <c r="D1327" s="42" t="s">
        <v>970</v>
      </c>
      <c r="E1327" s="42" t="str">
        <f t="shared" si="1090"/>
        <v xml:space="preserve">Eminger, Steve </v>
      </c>
      <c r="F1327" s="42" t="s">
        <v>2620</v>
      </c>
      <c r="G1327" s="45" t="s">
        <v>2374</v>
      </c>
      <c r="H1327" s="43">
        <v>20</v>
      </c>
      <c r="I1327" s="64">
        <v>0</v>
      </c>
      <c r="J1327" s="64">
        <v>2</v>
      </c>
      <c r="K1327" s="64">
        <v>2</v>
      </c>
      <c r="L1327" s="43">
        <v>-4</v>
      </c>
      <c r="M1327">
        <v>8</v>
      </c>
      <c r="N1327">
        <v>14</v>
      </c>
      <c r="O1327" s="4">
        <f t="shared" si="1091"/>
        <v>0</v>
      </c>
      <c r="Q1327">
        <v>0</v>
      </c>
      <c r="R1327">
        <v>0</v>
      </c>
      <c r="S1327">
        <v>0</v>
      </c>
      <c r="T1327">
        <v>0</v>
      </c>
      <c r="U1327" s="4">
        <f t="shared" si="1092"/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</v>
      </c>
      <c r="AC1327" s="9">
        <f t="shared" si="1048"/>
        <v>0</v>
      </c>
      <c r="AD1327" s="9">
        <f t="shared" si="1049"/>
        <v>0</v>
      </c>
      <c r="AE1327" s="9">
        <f t="shared" si="1050"/>
        <v>0</v>
      </c>
      <c r="AF1327" s="9">
        <f t="shared" si="1051"/>
        <v>0</v>
      </c>
      <c r="AG1327" s="9">
        <f t="shared" si="1052"/>
        <v>0</v>
      </c>
      <c r="AH1327" s="9">
        <f t="shared" si="1053"/>
        <v>11.1827288964821</v>
      </c>
      <c r="AI1327" s="58">
        <f t="shared" si="1054"/>
        <v>1.3978411120602625</v>
      </c>
      <c r="AJ1327" s="58">
        <f t="shared" si="1055"/>
        <v>0</v>
      </c>
      <c r="AK1327" s="58">
        <f t="shared" si="1056"/>
        <v>0</v>
      </c>
      <c r="AL1327" s="58">
        <f t="shared" si="1057"/>
        <v>2.5161140017084724</v>
      </c>
      <c r="AM1327" s="58">
        <f t="shared" si="1058"/>
        <v>0</v>
      </c>
      <c r="AN1327" s="58">
        <f t="shared" si="1059"/>
        <v>0</v>
      </c>
      <c r="AO1327" s="56">
        <v>214.61666666666667</v>
      </c>
      <c r="AP1327" s="56">
        <v>1.4</v>
      </c>
      <c r="AQ1327" s="56">
        <v>6.7</v>
      </c>
      <c r="AR1327" s="57">
        <f>SUM(AO1327:AQ1327)</f>
        <v>222.71666666666667</v>
      </c>
      <c r="AS1327">
        <v>8</v>
      </c>
      <c r="AT1327">
        <v>17</v>
      </c>
      <c r="AU1327">
        <v>1</v>
      </c>
      <c r="AV1327">
        <v>6</v>
      </c>
      <c r="AW1327">
        <v>5</v>
      </c>
      <c r="AX1327" s="9">
        <f t="shared" si="1060"/>
        <v>2.1552046696101175</v>
      </c>
      <c r="AY1327" s="9">
        <f t="shared" si="1061"/>
        <v>4.5798099229215001</v>
      </c>
      <c r="AZ1327" s="9">
        <f t="shared" si="1062"/>
        <v>0.26940058370126468</v>
      </c>
      <c r="BA1327" s="9">
        <f t="shared" si="1063"/>
        <v>1.616403502207588</v>
      </c>
      <c r="BB1327" s="9">
        <f t="shared" si="1064"/>
        <v>1.3470029185063233</v>
      </c>
      <c r="BC1327" s="33">
        <f t="shared" si="1065"/>
        <v>10.730833333333333</v>
      </c>
      <c r="BD1327" s="33">
        <f t="shared" si="1066"/>
        <v>0.33500000000000002</v>
      </c>
      <c r="BE1327" s="33">
        <f t="shared" si="1067"/>
        <v>6.9999999999999993E-2</v>
      </c>
      <c r="BF1327" s="42">
        <f>BI1327-BG1327-BH1327</f>
        <v>5</v>
      </c>
      <c r="BG1327" s="43">
        <v>0</v>
      </c>
      <c r="BH1327" s="43">
        <v>0</v>
      </c>
      <c r="BI1327" s="43">
        <v>5</v>
      </c>
      <c r="BJ1327" s="42">
        <f>BM1327-BK1327-BL1327</f>
        <v>9</v>
      </c>
      <c r="BK1327" s="43">
        <v>0</v>
      </c>
      <c r="BL1327" s="43">
        <v>0</v>
      </c>
      <c r="BM1327" s="43">
        <v>9</v>
      </c>
      <c r="BN1327" s="34">
        <f t="shared" si="1093"/>
        <v>5.7342271899227244</v>
      </c>
      <c r="BO1327" s="34">
        <f t="shared" si="1094"/>
        <v>51.493471734694822</v>
      </c>
      <c r="BP1327" s="33">
        <v>0.22093658206682287</v>
      </c>
      <c r="BQ1327" s="33">
        <v>-5.477159408999379E-2</v>
      </c>
      <c r="BR1327" s="33">
        <v>-0.31619454739882974</v>
      </c>
      <c r="BS1327" s="33">
        <v>-1.6524872030308193E-2</v>
      </c>
      <c r="BT1327" s="33">
        <v>0</v>
      </c>
      <c r="BU1327" s="9">
        <f t="shared" si="1095"/>
        <v>-0.16655443145230886</v>
      </c>
      <c r="BV1327" s="34">
        <f t="shared" si="1096"/>
        <v>-1.4956620350428094</v>
      </c>
      <c r="BW1327" s="33">
        <v>5.1955286820057269</v>
      </c>
      <c r="BX1327" s="33">
        <v>6.6193780787209916E-2</v>
      </c>
      <c r="BY1327" s="33">
        <v>1.1328743449873704</v>
      </c>
      <c r="BZ1327" s="33">
        <v>-0.49381518640527355</v>
      </c>
      <c r="CA1327" s="9">
        <f t="shared" si="1097"/>
        <v>5.9007816213750335</v>
      </c>
      <c r="CB1327" s="34">
        <f t="shared" si="1098"/>
        <v>52.989133769737634</v>
      </c>
      <c r="CC1327" s="47">
        <v>50.018943999999998</v>
      </c>
      <c r="CD1327">
        <v>327783</v>
      </c>
      <c r="CE1327" s="68">
        <f t="shared" si="1068"/>
        <v>1343910.3</v>
      </c>
      <c r="CF1327" s="62">
        <v>4.0999999999999996</v>
      </c>
      <c r="CG1327" s="62">
        <v>4.5999999999999996</v>
      </c>
      <c r="CH1327" s="62">
        <v>-4.5</v>
      </c>
      <c r="CI1327" s="62">
        <v>-0.2</v>
      </c>
      <c r="CJ1327" s="63">
        <f t="shared" si="1088"/>
        <v>-1.7329771102606688</v>
      </c>
      <c r="CK1327" s="62">
        <v>-0.7</v>
      </c>
      <c r="CL1327" s="63">
        <f t="shared" si="1089"/>
        <v>-6.0654198859123403</v>
      </c>
      <c r="CM1327" s="62">
        <v>-0.9</v>
      </c>
      <c r="CN1327" t="s">
        <v>781</v>
      </c>
      <c r="CO1327" t="s">
        <v>1307</v>
      </c>
      <c r="CP1327" t="s">
        <v>2427</v>
      </c>
      <c r="CQ1327" t="s">
        <v>2400</v>
      </c>
      <c r="CR1327">
        <v>74</v>
      </c>
      <c r="CS1327">
        <v>212</v>
      </c>
      <c r="CT1327">
        <v>44</v>
      </c>
      <c r="CU1327" t="s">
        <v>3401</v>
      </c>
      <c r="CZ1327" s="72">
        <v>1000000</v>
      </c>
      <c r="DA1327">
        <v>0</v>
      </c>
    </row>
    <row r="1328" spans="1:105" ht="12.75" customHeight="1" x14ac:dyDescent="0.2">
      <c r="A1328" s="44" t="s">
        <v>2372</v>
      </c>
      <c r="B1328" s="43"/>
      <c r="C1328" s="43" t="s">
        <v>954</v>
      </c>
      <c r="D1328" s="82" t="s">
        <v>970</v>
      </c>
      <c r="E1328" s="42" t="str">
        <f t="shared" si="1090"/>
        <v xml:space="preserve">Ramholt, Tim </v>
      </c>
      <c r="F1328" s="42" t="s">
        <v>468</v>
      </c>
      <c r="G1328" s="45" t="s">
        <v>2374</v>
      </c>
      <c r="H1328" s="43">
        <v>1</v>
      </c>
      <c r="I1328" s="64">
        <v>0</v>
      </c>
      <c r="J1328" s="64">
        <v>0</v>
      </c>
      <c r="K1328" s="64">
        <v>0</v>
      </c>
      <c r="L1328" s="43">
        <v>-1</v>
      </c>
      <c r="M1328">
        <v>0</v>
      </c>
      <c r="N1328">
        <v>0</v>
      </c>
      <c r="O1328" s="4">
        <f t="shared" si="1091"/>
        <v>0</v>
      </c>
      <c r="Q1328">
        <v>0</v>
      </c>
      <c r="R1328">
        <v>0</v>
      </c>
      <c r="S1328">
        <v>0</v>
      </c>
      <c r="T1328">
        <v>0</v>
      </c>
      <c r="U1328" s="4">
        <f t="shared" si="1092"/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s="9">
        <f t="shared" si="1048"/>
        <v>0</v>
      </c>
      <c r="AD1328" s="9">
        <f t="shared" si="1049"/>
        <v>0</v>
      </c>
      <c r="AE1328" s="9">
        <f t="shared" si="1050"/>
        <v>0</v>
      </c>
      <c r="AF1328" s="9">
        <f t="shared" si="1051"/>
        <v>0</v>
      </c>
      <c r="AG1328" s="9">
        <f t="shared" si="1052"/>
        <v>0</v>
      </c>
      <c r="AH1328" s="9">
        <f t="shared" si="1053"/>
        <v>0</v>
      </c>
      <c r="AI1328" s="58">
        <f t="shared" si="1054"/>
        <v>0</v>
      </c>
      <c r="AJ1328" s="58">
        <f t="shared" si="1055"/>
        <v>0</v>
      </c>
      <c r="AK1328" s="58">
        <f t="shared" si="1056"/>
        <v>0</v>
      </c>
      <c r="AL1328" s="58">
        <f t="shared" si="1057"/>
        <v>80</v>
      </c>
      <c r="AM1328" s="58">
        <f t="shared" si="1058"/>
        <v>0</v>
      </c>
      <c r="AN1328" s="58">
        <f t="shared" si="1059"/>
        <v>0</v>
      </c>
      <c r="AO1328" s="56">
        <v>0.75</v>
      </c>
      <c r="AP1328" s="56">
        <v>0</v>
      </c>
      <c r="AQ1328" s="56">
        <v>0</v>
      </c>
      <c r="AR1328" s="57">
        <f>SUM(AO1328:AQ1328)</f>
        <v>0.75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 s="9">
        <f t="shared" si="1060"/>
        <v>0</v>
      </c>
      <c r="AY1328" s="9">
        <f t="shared" si="1061"/>
        <v>0</v>
      </c>
      <c r="AZ1328" s="9">
        <f t="shared" si="1062"/>
        <v>0</v>
      </c>
      <c r="BA1328" s="9">
        <f t="shared" si="1063"/>
        <v>0</v>
      </c>
      <c r="BB1328" s="9">
        <f t="shared" si="1064"/>
        <v>0</v>
      </c>
      <c r="BC1328" s="33">
        <f t="shared" si="1065"/>
        <v>0.75</v>
      </c>
      <c r="BD1328" s="33">
        <f t="shared" si="1066"/>
        <v>0</v>
      </c>
      <c r="BE1328" s="33">
        <f t="shared" si="1067"/>
        <v>0</v>
      </c>
      <c r="BF1328" s="42">
        <f>BI1328-BG1328-BH1328</f>
        <v>0</v>
      </c>
      <c r="BG1328" s="43">
        <v>0</v>
      </c>
      <c r="BH1328" s="43">
        <v>0</v>
      </c>
      <c r="BI1328" s="43">
        <v>0</v>
      </c>
      <c r="BJ1328" s="42">
        <f>BM1328-BK1328-BL1328</f>
        <v>1</v>
      </c>
      <c r="BK1328" s="43">
        <v>0</v>
      </c>
      <c r="BL1328" s="43">
        <v>0</v>
      </c>
      <c r="BM1328" s="43">
        <v>1</v>
      </c>
      <c r="BN1328" s="34">
        <f t="shared" si="1093"/>
        <v>-1.0877901841073636</v>
      </c>
      <c r="BO1328" s="34">
        <f t="shared" si="1094"/>
        <v>-2900.7738242863029</v>
      </c>
      <c r="BP1328" s="33">
        <v>-6.3772998978496266E-3</v>
      </c>
      <c r="BQ1328" s="33">
        <v>0</v>
      </c>
      <c r="BR1328" s="33">
        <v>-2.5885351140378867E-3</v>
      </c>
      <c r="BS1328" s="33">
        <v>0</v>
      </c>
      <c r="BT1328" s="33">
        <v>0</v>
      </c>
      <c r="BU1328" s="9">
        <f t="shared" si="1095"/>
        <v>-8.9658350118875137E-3</v>
      </c>
      <c r="BV1328" s="34">
        <f t="shared" si="1096"/>
        <v>-23.908893365033368</v>
      </c>
      <c r="BW1328" s="33">
        <v>-1.0900741847459758</v>
      </c>
      <c r="BX1328" s="33">
        <v>0</v>
      </c>
      <c r="BY1328" s="33">
        <v>0</v>
      </c>
      <c r="BZ1328" s="33">
        <v>1.1249835650499798E-2</v>
      </c>
      <c r="CA1328" s="9">
        <f t="shared" si="1097"/>
        <v>-1.0788243490954761</v>
      </c>
      <c r="CB1328" s="34">
        <f t="shared" si="1098"/>
        <v>-2876.8649309212697</v>
      </c>
      <c r="CE1328" s="68">
        <f t="shared" si="1068"/>
        <v>165000</v>
      </c>
      <c r="CF1328" s="62">
        <v>0.3</v>
      </c>
      <c r="CG1328" s="62">
        <v>0.3</v>
      </c>
      <c r="CH1328" s="62">
        <v>-1</v>
      </c>
      <c r="CI1328" s="62">
        <v>-0.1</v>
      </c>
      <c r="CJ1328" s="63">
        <f t="shared" si="1088"/>
        <v>-266.66666666666669</v>
      </c>
      <c r="CK1328" s="62">
        <v>-0.2</v>
      </c>
      <c r="CL1328" s="63">
        <f t="shared" si="1089"/>
        <v>-533.33333333333337</v>
      </c>
      <c r="CM1328" s="62">
        <v>-0.3</v>
      </c>
      <c r="CN1328" t="s">
        <v>802</v>
      </c>
      <c r="CO1328" t="s">
        <v>803</v>
      </c>
      <c r="CQ1328" t="s">
        <v>3021</v>
      </c>
      <c r="CR1328">
        <v>73</v>
      </c>
      <c r="CS1328">
        <v>194</v>
      </c>
      <c r="CT1328">
        <v>47</v>
      </c>
      <c r="CU1328" t="s">
        <v>3402</v>
      </c>
      <c r="CV1328" t="s">
        <v>3090</v>
      </c>
      <c r="CZ1328" s="72">
        <v>633333.33333333337</v>
      </c>
      <c r="DA1328">
        <v>0</v>
      </c>
    </row>
    <row r="1329" spans="1:105" ht="12.75" customHeight="1" x14ac:dyDescent="0.2">
      <c r="A1329" s="38" t="s">
        <v>2452</v>
      </c>
      <c r="B1329" t="s">
        <v>969</v>
      </c>
      <c r="C1329" t="s">
        <v>969</v>
      </c>
      <c r="D1329" s="82" t="s">
        <v>971</v>
      </c>
      <c r="E1329" t="str">
        <f t="shared" si="1090"/>
        <v xml:space="preserve">McGrattan, Brian </v>
      </c>
      <c r="F1329" t="s">
        <v>338</v>
      </c>
      <c r="G1329" t="s">
        <v>1528</v>
      </c>
      <c r="H1329">
        <v>45</v>
      </c>
      <c r="I1329">
        <v>0</v>
      </c>
      <c r="J1329">
        <v>2</v>
      </c>
      <c r="K1329">
        <f>I1329+J1329</f>
        <v>2</v>
      </c>
      <c r="L1329">
        <v>-1</v>
      </c>
      <c r="M1329">
        <v>100</v>
      </c>
      <c r="N1329">
        <v>22</v>
      </c>
      <c r="O1329" s="4">
        <f t="shared" si="1091"/>
        <v>0</v>
      </c>
      <c r="P1329">
        <v>244</v>
      </c>
      <c r="Q1329">
        <v>0</v>
      </c>
      <c r="R1329">
        <v>0</v>
      </c>
      <c r="S1329">
        <v>1</v>
      </c>
      <c r="T1329">
        <v>0</v>
      </c>
      <c r="U1329" s="4">
        <f t="shared" si="1092"/>
        <v>1</v>
      </c>
      <c r="V1329" s="40">
        <v>0</v>
      </c>
      <c r="W1329">
        <v>0</v>
      </c>
      <c r="X1329">
        <v>0</v>
      </c>
      <c r="Y1329">
        <v>0</v>
      </c>
      <c r="Z1329">
        <v>0</v>
      </c>
      <c r="AA1329">
        <f>I1329-W1329-Y1329</f>
        <v>0</v>
      </c>
      <c r="AB1329">
        <f>J1329-X1329-Z1329</f>
        <v>2</v>
      </c>
      <c r="AC1329" s="9">
        <f t="shared" si="1048"/>
        <v>0</v>
      </c>
      <c r="AD1329" s="9">
        <f t="shared" si="1049"/>
        <v>0</v>
      </c>
      <c r="AE1329" s="9">
        <f t="shared" si="1050"/>
        <v>0</v>
      </c>
      <c r="AF1329" s="9">
        <f t="shared" si="1051"/>
        <v>0</v>
      </c>
      <c r="AG1329" s="9">
        <f t="shared" si="1052"/>
        <v>0</v>
      </c>
      <c r="AH1329" s="9">
        <f t="shared" si="1053"/>
        <v>13.939980638915779</v>
      </c>
      <c r="AI1329" s="6">
        <f t="shared" si="1054"/>
        <v>1.0454985479186836</v>
      </c>
      <c r="AJ1329" s="6">
        <f t="shared" si="1055"/>
        <v>0</v>
      </c>
      <c r="AK1329" s="6">
        <f t="shared" si="1056"/>
        <v>0</v>
      </c>
      <c r="AL1329" s="6">
        <f t="shared" si="1057"/>
        <v>1.3939980638915779</v>
      </c>
      <c r="AM1329" s="6">
        <f t="shared" si="1058"/>
        <v>0</v>
      </c>
      <c r="AN1329" s="6">
        <f t="shared" si="1059"/>
        <v>0</v>
      </c>
      <c r="AO1329" s="32">
        <v>172.16666666666666</v>
      </c>
      <c r="AP1329" s="32">
        <v>1.3166666666666667</v>
      </c>
      <c r="AQ1329" s="32">
        <v>1.6666666666666666E-2</v>
      </c>
      <c r="AR1329" s="32">
        <v>173.5</v>
      </c>
      <c r="AS1329" s="40">
        <v>3</v>
      </c>
      <c r="AT1329" s="40">
        <v>32</v>
      </c>
      <c r="AU1329" s="40">
        <v>4</v>
      </c>
      <c r="AV1329" s="40">
        <v>6</v>
      </c>
      <c r="AW1329" s="40">
        <v>5</v>
      </c>
      <c r="AX1329" s="9">
        <f t="shared" si="1060"/>
        <v>1.0374639769452449</v>
      </c>
      <c r="AY1329" s="9">
        <f t="shared" si="1061"/>
        <v>11.066282420749278</v>
      </c>
      <c r="AZ1329" s="9">
        <f t="shared" si="1062"/>
        <v>1.3832853025936598</v>
      </c>
      <c r="BA1329" s="9">
        <f t="shared" si="1063"/>
        <v>2.0749279538904899</v>
      </c>
      <c r="BB1329" s="9">
        <f t="shared" si="1064"/>
        <v>1.7291066282420748</v>
      </c>
      <c r="BC1329" s="9">
        <f t="shared" si="1065"/>
        <v>3.8259259259259255</v>
      </c>
      <c r="BD1329" s="9">
        <f t="shared" si="1066"/>
        <v>3.7037037037037035E-4</v>
      </c>
      <c r="BE1329" s="9">
        <f t="shared" si="1067"/>
        <v>2.9259259259259259E-2</v>
      </c>
      <c r="BF1329" s="3">
        <v>3</v>
      </c>
      <c r="BG1329" s="3">
        <v>0</v>
      </c>
      <c r="BH1329" s="3">
        <v>0</v>
      </c>
      <c r="BI1329" s="3">
        <v>3</v>
      </c>
      <c r="BJ1329" s="3">
        <v>4</v>
      </c>
      <c r="BK1329" s="3">
        <v>0</v>
      </c>
      <c r="BL1329" s="3">
        <v>0</v>
      </c>
      <c r="BM1329" s="3">
        <v>4</v>
      </c>
      <c r="BN1329" s="34">
        <f t="shared" si="1093"/>
        <v>-4.2203881745941434</v>
      </c>
      <c r="BO1329" s="34">
        <f t="shared" si="1094"/>
        <v>-48.650007776301365</v>
      </c>
      <c r="BP1329" s="34">
        <v>-2.6914588127829795</v>
      </c>
      <c r="BQ1329" s="34">
        <v>-6.4363477483728004E-2</v>
      </c>
      <c r="BR1329" s="34">
        <v>1.2878827326288263E-2</v>
      </c>
      <c r="BS1329" s="34">
        <v>-2.0043262758286199E-4</v>
      </c>
      <c r="BT1329" s="34">
        <v>0</v>
      </c>
      <c r="BU1329" s="34">
        <f t="shared" si="1095"/>
        <v>-2.7431438955680023</v>
      </c>
      <c r="BV1329" s="34">
        <f t="shared" si="1096"/>
        <v>-31.621255280322792</v>
      </c>
      <c r="BW1329" s="34">
        <v>1.8459304637989755</v>
      </c>
      <c r="BX1329" s="34">
        <v>2.8888803572146285E-3</v>
      </c>
      <c r="BY1329" s="34">
        <v>1.3288465066575187E-3</v>
      </c>
      <c r="BZ1329" s="34">
        <v>-3.3273924696889883</v>
      </c>
      <c r="CA1329" s="34">
        <f t="shared" si="1097"/>
        <v>-1.4772442790261406</v>
      </c>
      <c r="CB1329" s="34">
        <f t="shared" si="1098"/>
        <v>-17.028752495978566</v>
      </c>
      <c r="CC1329" s="15">
        <v>40</v>
      </c>
      <c r="CD1329" s="7">
        <v>165000</v>
      </c>
      <c r="CE1329" s="68">
        <f t="shared" si="1068"/>
        <v>165000</v>
      </c>
      <c r="CF1329" s="9">
        <v>4.7</v>
      </c>
      <c r="CG1329" s="9">
        <v>4.5</v>
      </c>
      <c r="CH1329" s="9">
        <v>-2</v>
      </c>
      <c r="CI1329" s="9">
        <v>-1.7</v>
      </c>
      <c r="CJ1329" s="9">
        <f t="shared" si="1088"/>
        <v>-19.447092469018116</v>
      </c>
      <c r="CK1329" s="9">
        <v>-0.1</v>
      </c>
      <c r="CL1329" s="9">
        <f t="shared" si="1089"/>
        <v>-1.143946615824595</v>
      </c>
      <c r="CM1329" s="9">
        <v>-1.7</v>
      </c>
      <c r="CN1329" t="s">
        <v>2713</v>
      </c>
      <c r="CO1329" t="s">
        <v>1220</v>
      </c>
      <c r="CP1329" t="s">
        <v>2427</v>
      </c>
      <c r="CQ1329" t="s">
        <v>2400</v>
      </c>
      <c r="CR1329">
        <v>76</v>
      </c>
      <c r="CS1329">
        <v>231</v>
      </c>
      <c r="CU1329" t="s">
        <v>3401</v>
      </c>
      <c r="CV1329" t="s">
        <v>2382</v>
      </c>
      <c r="CW1329">
        <v>0</v>
      </c>
      <c r="CX1329">
        <v>0</v>
      </c>
      <c r="CY1329">
        <v>0</v>
      </c>
      <c r="CZ1329" s="70"/>
      <c r="DA1329">
        <v>0</v>
      </c>
    </row>
    <row r="1330" spans="1:105" ht="12.75" customHeight="1" x14ac:dyDescent="0.2">
      <c r="A1330" s="44" t="s">
        <v>2372</v>
      </c>
      <c r="B1330" s="43" t="s">
        <v>969</v>
      </c>
      <c r="C1330" s="43" t="s">
        <v>969</v>
      </c>
      <c r="D1330" s="82" t="s">
        <v>971</v>
      </c>
      <c r="E1330" s="42" t="str">
        <f t="shared" si="1090"/>
        <v xml:space="preserve">McGrattan, Brian </v>
      </c>
      <c r="F1330" s="42" t="s">
        <v>338</v>
      </c>
      <c r="G1330" s="45" t="s">
        <v>1528</v>
      </c>
      <c r="H1330" s="43">
        <v>38</v>
      </c>
      <c r="I1330" s="64">
        <v>0</v>
      </c>
      <c r="J1330" s="64">
        <v>3</v>
      </c>
      <c r="K1330" s="64">
        <v>3</v>
      </c>
      <c r="L1330" s="43">
        <v>0</v>
      </c>
      <c r="M1330">
        <v>46</v>
      </c>
      <c r="N1330">
        <v>11</v>
      </c>
      <c r="O1330" s="4">
        <f t="shared" si="1091"/>
        <v>0</v>
      </c>
      <c r="Q1330">
        <v>0</v>
      </c>
      <c r="R1330">
        <v>0</v>
      </c>
      <c r="S1330">
        <v>0</v>
      </c>
      <c r="T1330">
        <v>0</v>
      </c>
      <c r="U1330" s="4">
        <f t="shared" si="1092"/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</v>
      </c>
      <c r="AC1330" s="9">
        <f t="shared" si="1048"/>
        <v>0</v>
      </c>
      <c r="AD1330" s="9">
        <f t="shared" si="1049"/>
        <v>0</v>
      </c>
      <c r="AE1330" s="9">
        <f t="shared" si="1050"/>
        <v>0</v>
      </c>
      <c r="AF1330" s="9">
        <f t="shared" si="1051"/>
        <v>0</v>
      </c>
      <c r="AG1330" s="9">
        <f t="shared" si="1052"/>
        <v>0</v>
      </c>
      <c r="AH1330" s="9">
        <f t="shared" si="1053"/>
        <v>33.338478160209903</v>
      </c>
      <c r="AI1330" s="58">
        <f t="shared" si="1054"/>
        <v>1.6669239080104954</v>
      </c>
      <c r="AJ1330" s="58">
        <f t="shared" si="1055"/>
        <v>0</v>
      </c>
      <c r="AK1330" s="58">
        <f t="shared" si="1056"/>
        <v>0</v>
      </c>
      <c r="AL1330" s="58">
        <f t="shared" si="1057"/>
        <v>1.6669239080104954</v>
      </c>
      <c r="AM1330" s="58">
        <f t="shared" si="1058"/>
        <v>0</v>
      </c>
      <c r="AN1330" s="58">
        <f t="shared" si="1059"/>
        <v>0</v>
      </c>
      <c r="AO1330" s="56">
        <v>107.98333333333335</v>
      </c>
      <c r="AP1330" s="56">
        <v>0.71666666666666667</v>
      </c>
      <c r="AQ1330" s="56">
        <v>0.4</v>
      </c>
      <c r="AR1330" s="57">
        <f>SUM(AO1330:AQ1330)</f>
        <v>109.10000000000002</v>
      </c>
      <c r="AS1330">
        <v>2</v>
      </c>
      <c r="AT1330">
        <v>18</v>
      </c>
      <c r="AU1330">
        <v>4</v>
      </c>
      <c r="AV1330">
        <v>2</v>
      </c>
      <c r="AW1330">
        <v>4</v>
      </c>
      <c r="AX1330" s="9">
        <f t="shared" si="1060"/>
        <v>1.0999083409715855</v>
      </c>
      <c r="AY1330" s="9">
        <f t="shared" si="1061"/>
        <v>9.8991750687442686</v>
      </c>
      <c r="AZ1330" s="9">
        <f t="shared" si="1062"/>
        <v>2.199816681943171</v>
      </c>
      <c r="BA1330" s="9">
        <f t="shared" si="1063"/>
        <v>1.0999083409715855</v>
      </c>
      <c r="BB1330" s="9">
        <f t="shared" si="1064"/>
        <v>2.199816681943171</v>
      </c>
      <c r="BC1330" s="33">
        <f t="shared" si="1065"/>
        <v>2.8416666666666672</v>
      </c>
      <c r="BD1330" s="33">
        <f t="shared" si="1066"/>
        <v>1.0526315789473684E-2</v>
      </c>
      <c r="BE1330" s="33">
        <f t="shared" si="1067"/>
        <v>1.8859649122807017E-2</v>
      </c>
      <c r="BF1330" s="42">
        <f>BI1330-BG1330-BH1330</f>
        <v>3</v>
      </c>
      <c r="BG1330" s="43">
        <v>0</v>
      </c>
      <c r="BH1330" s="43">
        <v>0</v>
      </c>
      <c r="BI1330" s="43">
        <v>3</v>
      </c>
      <c r="BJ1330" s="42">
        <f>BM1330-BK1330-BL1330</f>
        <v>3</v>
      </c>
      <c r="BK1330" s="43">
        <v>0</v>
      </c>
      <c r="BL1330" s="43">
        <v>0</v>
      </c>
      <c r="BM1330" s="43">
        <v>3</v>
      </c>
      <c r="BN1330" s="34">
        <f t="shared" si="1093"/>
        <v>0.70829284222390476</v>
      </c>
      <c r="BO1330" s="34">
        <f t="shared" si="1094"/>
        <v>12.984286750209067</v>
      </c>
      <c r="BP1330" s="33">
        <v>-4.5982760329027317E-2</v>
      </c>
      <c r="BQ1330" s="33">
        <v>-3.7965872662942449E-2</v>
      </c>
      <c r="BR1330" s="33">
        <v>0.22406988763634014</v>
      </c>
      <c r="BS1330" s="33">
        <v>-4.8452565208810727E-3</v>
      </c>
      <c r="BT1330" s="33">
        <v>0</v>
      </c>
      <c r="BU1330" s="9">
        <f t="shared" si="1095"/>
        <v>0.13527599812348928</v>
      </c>
      <c r="BV1330" s="34">
        <f t="shared" si="1096"/>
        <v>2.4798533111547068</v>
      </c>
      <c r="BW1330" s="33">
        <v>1.2998050389942271</v>
      </c>
      <c r="BX1330" s="33">
        <v>2.9246623593633869E-3</v>
      </c>
      <c r="BY1330" s="33">
        <v>4.3324954793015479E-2</v>
      </c>
      <c r="BZ1330" s="33">
        <v>-0.77303781204619038</v>
      </c>
      <c r="CA1330" s="9">
        <f t="shared" si="1097"/>
        <v>0.57301684410041542</v>
      </c>
      <c r="CB1330" s="34">
        <f t="shared" si="1098"/>
        <v>10.50443343905436</v>
      </c>
      <c r="CC1330" s="47">
        <v>42.869118</v>
      </c>
      <c r="CD1330">
        <v>165000</v>
      </c>
      <c r="CE1330" s="68">
        <f t="shared" si="1068"/>
        <v>165000</v>
      </c>
      <c r="CF1330" s="62">
        <v>4.0999999999999996</v>
      </c>
      <c r="CG1330" s="62">
        <v>3.8</v>
      </c>
      <c r="CH1330" s="62">
        <v>-0.2</v>
      </c>
      <c r="CI1330" s="62">
        <v>-0.9</v>
      </c>
      <c r="CJ1330" s="63">
        <f t="shared" si="1088"/>
        <v>-16.331468319975805</v>
      </c>
      <c r="CK1330" s="62">
        <v>0.1</v>
      </c>
      <c r="CL1330" s="63">
        <f t="shared" si="1089"/>
        <v>1.8146075911084225</v>
      </c>
      <c r="CM1330" s="62">
        <v>-0.8</v>
      </c>
      <c r="CN1330" t="s">
        <v>1762</v>
      </c>
      <c r="CO1330" t="s">
        <v>1220</v>
      </c>
      <c r="CP1330" t="s">
        <v>2427</v>
      </c>
      <c r="CQ1330" t="s">
        <v>2400</v>
      </c>
      <c r="CR1330">
        <v>76</v>
      </c>
      <c r="CS1330">
        <v>234</v>
      </c>
      <c r="CT1330">
        <v>16</v>
      </c>
      <c r="CU1330" t="s">
        <v>3401</v>
      </c>
      <c r="CZ1330" s="72">
        <v>525000</v>
      </c>
      <c r="DA1330">
        <v>0</v>
      </c>
    </row>
    <row r="1331" spans="1:105" ht="12.75" customHeight="1" x14ac:dyDescent="0.2">
      <c r="A1331" s="38" t="s">
        <v>2452</v>
      </c>
      <c r="B1331" t="s">
        <v>971</v>
      </c>
      <c r="C1331" t="s">
        <v>971</v>
      </c>
      <c r="D1331" s="82" t="s">
        <v>971</v>
      </c>
      <c r="E1331" t="str">
        <f t="shared" si="1090"/>
        <v xml:space="preserve">Carcillo, Daniel </v>
      </c>
      <c r="F1331" t="s">
        <v>2548</v>
      </c>
      <c r="G1331" t="s">
        <v>1540</v>
      </c>
      <c r="H1331">
        <v>18</v>
      </c>
      <c r="I1331">
        <v>4</v>
      </c>
      <c r="J1331">
        <v>3</v>
      </c>
      <c r="K1331">
        <f>I1331+J1331</f>
        <v>7</v>
      </c>
      <c r="L1331">
        <v>-7</v>
      </c>
      <c r="M1331">
        <v>74</v>
      </c>
      <c r="N1331">
        <v>32</v>
      </c>
      <c r="O1331" s="4">
        <f t="shared" si="1091"/>
        <v>0.125</v>
      </c>
      <c r="P1331">
        <v>363</v>
      </c>
      <c r="Q1331">
        <v>0</v>
      </c>
      <c r="R1331">
        <v>0</v>
      </c>
      <c r="S1331">
        <v>0</v>
      </c>
      <c r="T1331">
        <v>0</v>
      </c>
      <c r="U1331" s="4">
        <f t="shared" si="1092"/>
        <v>0</v>
      </c>
      <c r="V1331" s="40">
        <v>0</v>
      </c>
      <c r="W1331">
        <v>3</v>
      </c>
      <c r="X1331">
        <v>0</v>
      </c>
      <c r="Y1331">
        <v>0</v>
      </c>
      <c r="Z1331">
        <v>0</v>
      </c>
      <c r="AA1331">
        <f>I1331-W1331-Y1331</f>
        <v>1</v>
      </c>
      <c r="AB1331">
        <f>J1331-X1331-Z1331</f>
        <v>3</v>
      </c>
      <c r="AC1331" s="9">
        <f t="shared" si="1048"/>
        <v>19.845644983461959</v>
      </c>
      <c r="AD1331" s="9">
        <f t="shared" si="1049"/>
        <v>0</v>
      </c>
      <c r="AE1331" s="9">
        <f t="shared" si="1050"/>
        <v>0</v>
      </c>
      <c r="AF1331" s="9">
        <f t="shared" si="1051"/>
        <v>0</v>
      </c>
      <c r="AG1331" s="9">
        <f t="shared" si="1052"/>
        <v>5.3993250843644551</v>
      </c>
      <c r="AH1331" s="9">
        <f t="shared" si="1053"/>
        <v>16.197975253093365</v>
      </c>
      <c r="AI1331" s="6">
        <f t="shared" si="1054"/>
        <v>2.4296962879640045</v>
      </c>
      <c r="AJ1331" s="6">
        <f t="shared" si="1055"/>
        <v>9.2613009922822496</v>
      </c>
      <c r="AK1331" s="6">
        <f t="shared" si="1056"/>
        <v>0</v>
      </c>
      <c r="AL1331" s="6">
        <f t="shared" si="1057"/>
        <v>4.0494938132733411</v>
      </c>
      <c r="AM1331" s="6">
        <f t="shared" si="1058"/>
        <v>0</v>
      </c>
      <c r="AN1331" s="6">
        <f t="shared" si="1059"/>
        <v>0</v>
      </c>
      <c r="AO1331" s="32">
        <v>222.25</v>
      </c>
      <c r="AP1331" s="32">
        <v>45.35</v>
      </c>
      <c r="AQ1331" s="32">
        <v>1.3333333333333333</v>
      </c>
      <c r="AR1331" s="32">
        <v>268.93333333333334</v>
      </c>
      <c r="AS1331" s="40">
        <v>3</v>
      </c>
      <c r="AT1331" s="40">
        <v>47</v>
      </c>
      <c r="AU1331" s="40">
        <v>16</v>
      </c>
      <c r="AV1331" s="40">
        <v>11</v>
      </c>
      <c r="AW1331" s="40">
        <v>7</v>
      </c>
      <c r="AX1331" s="9">
        <f t="shared" si="1060"/>
        <v>0.66931085770946952</v>
      </c>
      <c r="AY1331" s="9">
        <f t="shared" si="1061"/>
        <v>10.485870104115023</v>
      </c>
      <c r="AZ1331" s="9">
        <f t="shared" si="1062"/>
        <v>3.5696579077838373</v>
      </c>
      <c r="BA1331" s="9">
        <f t="shared" si="1063"/>
        <v>2.4541398116013884</v>
      </c>
      <c r="BB1331" s="9">
        <f t="shared" si="1064"/>
        <v>1.5617253346554287</v>
      </c>
      <c r="BC1331" s="9">
        <f t="shared" si="1065"/>
        <v>12.347222222222221</v>
      </c>
      <c r="BD1331" s="9">
        <f t="shared" si="1066"/>
        <v>7.407407407407407E-2</v>
      </c>
      <c r="BE1331" s="9">
        <f t="shared" si="1067"/>
        <v>2.5194444444444444</v>
      </c>
      <c r="BF1331" s="3">
        <v>9</v>
      </c>
      <c r="BG1331" s="3">
        <v>7</v>
      </c>
      <c r="BH1331" s="3">
        <v>0</v>
      </c>
      <c r="BI1331" s="3">
        <v>16</v>
      </c>
      <c r="BJ1331" s="3">
        <v>15</v>
      </c>
      <c r="BK1331" s="3">
        <v>0</v>
      </c>
      <c r="BL1331" s="3">
        <v>0</v>
      </c>
      <c r="BM1331" s="3">
        <v>15</v>
      </c>
      <c r="BN1331" s="34">
        <f t="shared" si="1093"/>
        <v>-6.6110662893419123</v>
      </c>
      <c r="BO1331" s="34">
        <f t="shared" si="1094"/>
        <v>-49.165093872151061</v>
      </c>
      <c r="BP1331" s="34">
        <v>-0.62939973919349002</v>
      </c>
      <c r="BQ1331" s="34">
        <v>3.4499958357623051</v>
      </c>
      <c r="BR1331" s="34">
        <v>9.3676654979816497E-3</v>
      </c>
      <c r="BS1331" s="34">
        <v>-1.7634946454579949E-2</v>
      </c>
      <c r="BT1331" s="34">
        <v>-0.59201308371666328</v>
      </c>
      <c r="BU1331" s="34">
        <f t="shared" si="1095"/>
        <v>2.2203157318955542</v>
      </c>
      <c r="BV1331" s="34">
        <f t="shared" si="1096"/>
        <v>16.512015854453796</v>
      </c>
      <c r="BW1331" s="34">
        <v>-0.63646263031721972</v>
      </c>
      <c r="BX1331" s="34">
        <v>0.2283735912783588</v>
      </c>
      <c r="BY1331" s="34">
        <v>0.24960845402563581</v>
      </c>
      <c r="BZ1331" s="34">
        <v>-8.672901436224242</v>
      </c>
      <c r="CA1331" s="34">
        <f t="shared" si="1097"/>
        <v>-8.8313820212374665</v>
      </c>
      <c r="CB1331" s="34">
        <f t="shared" si="1098"/>
        <v>-65.677109726604854</v>
      </c>
      <c r="CE1331" s="68">
        <f t="shared" si="1068"/>
        <v>165000</v>
      </c>
      <c r="CF1331" s="9">
        <v>7.4</v>
      </c>
      <c r="CG1331" s="9">
        <v>5.6</v>
      </c>
      <c r="CH1331" s="9">
        <v>-3</v>
      </c>
      <c r="CI1331" s="9">
        <v>-0.8</v>
      </c>
      <c r="CJ1331" s="9">
        <f t="shared" si="1088"/>
        <v>-5.0694407773142522</v>
      </c>
      <c r="CK1331" s="9">
        <v>-0.2</v>
      </c>
      <c r="CL1331" s="9">
        <f t="shared" si="1089"/>
        <v>-1.2673601943285631</v>
      </c>
      <c r="CM1331" s="9">
        <v>-1</v>
      </c>
      <c r="CN1331" t="s">
        <v>1119</v>
      </c>
      <c r="CO1331" t="s">
        <v>1120</v>
      </c>
      <c r="CP1331" t="s">
        <v>2427</v>
      </c>
      <c r="CQ1331" t="s">
        <v>2400</v>
      </c>
      <c r="CR1331">
        <v>71</v>
      </c>
      <c r="CS1331">
        <v>203</v>
      </c>
      <c r="CU1331" t="s">
        <v>3402</v>
      </c>
      <c r="CV1331" t="s">
        <v>3090</v>
      </c>
      <c r="CW1331">
        <v>1</v>
      </c>
      <c r="CX1331">
        <v>0</v>
      </c>
      <c r="CY1331">
        <v>0</v>
      </c>
      <c r="CZ1331" s="70"/>
      <c r="DA1331">
        <v>0</v>
      </c>
    </row>
    <row r="1332" spans="1:105" ht="12.75" customHeight="1" x14ac:dyDescent="0.2">
      <c r="A1332" s="44" t="s">
        <v>2372</v>
      </c>
      <c r="B1332" s="43" t="s">
        <v>971</v>
      </c>
      <c r="C1332" s="43" t="s">
        <v>971</v>
      </c>
      <c r="D1332" s="82" t="s">
        <v>971</v>
      </c>
      <c r="E1332" s="42" t="str">
        <f t="shared" si="1090"/>
        <v xml:space="preserve">Carcillo, Daniel </v>
      </c>
      <c r="F1332" s="42" t="s">
        <v>2548</v>
      </c>
      <c r="G1332" s="45" t="s">
        <v>1540</v>
      </c>
      <c r="H1332" s="43">
        <v>57</v>
      </c>
      <c r="I1332" s="64">
        <v>13</v>
      </c>
      <c r="J1332" s="64">
        <v>11</v>
      </c>
      <c r="K1332" s="64">
        <v>24</v>
      </c>
      <c r="L1332" s="43">
        <v>1</v>
      </c>
      <c r="M1332">
        <v>324</v>
      </c>
      <c r="N1332">
        <v>106</v>
      </c>
      <c r="O1332" s="4">
        <f t="shared" si="1091"/>
        <v>0.12264150943396226</v>
      </c>
      <c r="Q1332">
        <v>1</v>
      </c>
      <c r="R1332">
        <v>0</v>
      </c>
      <c r="S1332">
        <v>4</v>
      </c>
      <c r="T1332">
        <v>1</v>
      </c>
      <c r="U1332" s="4">
        <f t="shared" si="1092"/>
        <v>0.8</v>
      </c>
      <c r="V1332">
        <v>0.1</v>
      </c>
      <c r="W1332">
        <v>3</v>
      </c>
      <c r="X1332">
        <v>5</v>
      </c>
      <c r="Y1332">
        <v>0</v>
      </c>
      <c r="Z1332">
        <v>0</v>
      </c>
      <c r="AA1332">
        <v>10</v>
      </c>
      <c r="AB1332">
        <v>6</v>
      </c>
      <c r="AC1332" s="9">
        <f t="shared" si="1048"/>
        <v>9.0588827377956722</v>
      </c>
      <c r="AD1332" s="9">
        <f t="shared" si="1049"/>
        <v>15.09813789632612</v>
      </c>
      <c r="AE1332" s="9">
        <f t="shared" si="1050"/>
        <v>0</v>
      </c>
      <c r="AF1332" s="9">
        <f t="shared" si="1051"/>
        <v>0</v>
      </c>
      <c r="AG1332" s="9">
        <f t="shared" si="1052"/>
        <v>19.400210168943499</v>
      </c>
      <c r="AH1332" s="9">
        <f t="shared" si="1053"/>
        <v>11.6401261013661</v>
      </c>
      <c r="AI1332" s="58">
        <f t="shared" si="1054"/>
        <v>1.8430199660496323</v>
      </c>
      <c r="AJ1332" s="58">
        <f t="shared" si="1055"/>
        <v>7.2471061902365381</v>
      </c>
      <c r="AK1332" s="58">
        <f t="shared" si="1056"/>
        <v>0</v>
      </c>
      <c r="AL1332" s="58">
        <f t="shared" si="1057"/>
        <v>1.5520168135154799</v>
      </c>
      <c r="AM1332" s="58">
        <f t="shared" si="1058"/>
        <v>1.2078510317060895</v>
      </c>
      <c r="AN1332" s="58">
        <f t="shared" si="1059"/>
        <v>16.822429906542059</v>
      </c>
      <c r="AO1332" s="56">
        <v>618.54999999999995</v>
      </c>
      <c r="AP1332" s="56">
        <v>99.35</v>
      </c>
      <c r="AQ1332" s="56">
        <v>7.1333333333333329</v>
      </c>
      <c r="AR1332" s="57">
        <f>SUM(AO1332:AQ1332)</f>
        <v>725.0333333333333</v>
      </c>
      <c r="AS1332">
        <v>10</v>
      </c>
      <c r="AT1332">
        <v>109</v>
      </c>
      <c r="AU1332">
        <v>43</v>
      </c>
      <c r="AV1332">
        <v>15</v>
      </c>
      <c r="AW1332">
        <v>13</v>
      </c>
      <c r="AX1332" s="9">
        <f t="shared" si="1060"/>
        <v>0.82754815870534693</v>
      </c>
      <c r="AY1332" s="9">
        <f t="shared" si="1061"/>
        <v>9.0202749298882807</v>
      </c>
      <c r="AZ1332" s="9">
        <f t="shared" si="1062"/>
        <v>3.5584570824329917</v>
      </c>
      <c r="BA1332" s="9">
        <f t="shared" si="1063"/>
        <v>1.2413222380580204</v>
      </c>
      <c r="BB1332" s="9">
        <f t="shared" si="1064"/>
        <v>1.0758126063169511</v>
      </c>
      <c r="BC1332" s="33">
        <f t="shared" si="1065"/>
        <v>10.851754385964911</v>
      </c>
      <c r="BD1332" s="33">
        <f t="shared" si="1066"/>
        <v>0.12514619883040934</v>
      </c>
      <c r="BE1332" s="33">
        <f t="shared" si="1067"/>
        <v>1.7429824561403509</v>
      </c>
      <c r="BF1332" s="42">
        <f>BI1332-BG1332-BH1332</f>
        <v>19</v>
      </c>
      <c r="BG1332" s="43">
        <v>12</v>
      </c>
      <c r="BH1332" s="43">
        <v>0</v>
      </c>
      <c r="BI1332" s="43">
        <v>31</v>
      </c>
      <c r="BJ1332" s="42">
        <f>BM1332-BK1332-BL1332</f>
        <v>16</v>
      </c>
      <c r="BK1332" s="43">
        <v>2</v>
      </c>
      <c r="BL1332" s="43">
        <v>2</v>
      </c>
      <c r="BM1332" s="43">
        <v>20</v>
      </c>
      <c r="BN1332" s="34">
        <f t="shared" si="1093"/>
        <v>5.3344417934771826</v>
      </c>
      <c r="BO1332" s="34">
        <f t="shared" si="1094"/>
        <v>14.715024946376303</v>
      </c>
      <c r="BP1332" s="33">
        <v>12.62731910395417</v>
      </c>
      <c r="BQ1332" s="33">
        <v>5.680493585183644</v>
      </c>
      <c r="BR1332" s="33">
        <v>8.4527010713197743</v>
      </c>
      <c r="BS1332" s="33">
        <v>-9.8506101358159404E-2</v>
      </c>
      <c r="BT1332" s="33">
        <v>-2.124673716508485</v>
      </c>
      <c r="BU1332" s="9">
        <f t="shared" si="1095"/>
        <v>24.537333942590941</v>
      </c>
      <c r="BV1332" s="34">
        <f t="shared" si="1096"/>
        <v>67.686085079097822</v>
      </c>
      <c r="BW1332" s="33">
        <v>7.5760241024470867</v>
      </c>
      <c r="BX1332" s="33">
        <v>4.6878016820755736E-2</v>
      </c>
      <c r="BY1332" s="33">
        <v>-0.49264391154136966</v>
      </c>
      <c r="BZ1332" s="33">
        <v>-26.333150356840232</v>
      </c>
      <c r="CA1332" s="9">
        <f t="shared" si="1097"/>
        <v>-19.202892149113758</v>
      </c>
      <c r="CB1332" s="34">
        <f t="shared" si="1098"/>
        <v>-52.971060132721504</v>
      </c>
      <c r="CC1332" s="47">
        <v>5</v>
      </c>
      <c r="CD1332">
        <v>165000</v>
      </c>
      <c r="CE1332" s="68">
        <f t="shared" si="1068"/>
        <v>165000</v>
      </c>
      <c r="CF1332" s="62">
        <v>14.2</v>
      </c>
      <c r="CG1332" s="62">
        <v>11.7</v>
      </c>
      <c r="CH1332" s="62">
        <v>4.0999999999999996</v>
      </c>
      <c r="CI1332" s="62">
        <v>3.2</v>
      </c>
      <c r="CJ1332" s="63">
        <f t="shared" si="1088"/>
        <v>7.696778978172417</v>
      </c>
      <c r="CK1332" s="62">
        <v>1.3</v>
      </c>
      <c r="CL1332" s="63">
        <f t="shared" si="1089"/>
        <v>3.1268164598825439</v>
      </c>
      <c r="CM1332" s="62">
        <v>3.7</v>
      </c>
      <c r="CN1332" t="s">
        <v>1819</v>
      </c>
      <c r="CO1332" t="s">
        <v>1120</v>
      </c>
      <c r="CP1332" t="s">
        <v>2427</v>
      </c>
      <c r="CQ1332" t="s">
        <v>2400</v>
      </c>
      <c r="CR1332">
        <v>71</v>
      </c>
      <c r="CS1332">
        <v>203</v>
      </c>
      <c r="CT1332">
        <v>13</v>
      </c>
      <c r="CU1332" t="s">
        <v>3402</v>
      </c>
      <c r="CV1332" t="s">
        <v>3090</v>
      </c>
      <c r="CZ1332" s="72">
        <v>676666.66666666663</v>
      </c>
      <c r="DA1332">
        <v>0</v>
      </c>
    </row>
    <row r="1333" spans="1:105" ht="12.75" customHeight="1" x14ac:dyDescent="0.2">
      <c r="A1333" s="44" t="s">
        <v>2372</v>
      </c>
      <c r="B1333" s="43"/>
      <c r="C1333" s="43" t="s">
        <v>971</v>
      </c>
      <c r="D1333" s="42" t="s">
        <v>971</v>
      </c>
      <c r="E1333" s="42" t="str">
        <f t="shared" si="1090"/>
        <v xml:space="preserve">Winnik, Daniel </v>
      </c>
      <c r="F1333" s="42" t="s">
        <v>2352</v>
      </c>
      <c r="G1333" s="45" t="s">
        <v>2378</v>
      </c>
      <c r="H1333" s="43">
        <v>79</v>
      </c>
      <c r="I1333" s="64">
        <v>11</v>
      </c>
      <c r="J1333" s="64">
        <v>15</v>
      </c>
      <c r="K1333" s="64">
        <v>26</v>
      </c>
      <c r="L1333" s="43">
        <v>-3</v>
      </c>
      <c r="M1333">
        <v>25</v>
      </c>
      <c r="N1333">
        <v>122</v>
      </c>
      <c r="O1333" s="4">
        <f t="shared" si="1091"/>
        <v>9.0163934426229511E-2</v>
      </c>
      <c r="Q1333">
        <v>1</v>
      </c>
      <c r="R1333">
        <v>0</v>
      </c>
      <c r="S1333">
        <v>65</v>
      </c>
      <c r="T1333">
        <v>89</v>
      </c>
      <c r="U1333" s="4">
        <f t="shared" si="1092"/>
        <v>0.42207792207792205</v>
      </c>
      <c r="V1333">
        <v>3.3</v>
      </c>
      <c r="W1333">
        <v>0</v>
      </c>
      <c r="X1333">
        <v>1</v>
      </c>
      <c r="Y1333">
        <v>0</v>
      </c>
      <c r="Z1333">
        <v>2</v>
      </c>
      <c r="AA1333">
        <v>11</v>
      </c>
      <c r="AB1333">
        <v>12</v>
      </c>
      <c r="AC1333" s="9">
        <f t="shared" si="1048"/>
        <v>0</v>
      </c>
      <c r="AD1333" s="9">
        <f t="shared" si="1049"/>
        <v>6.5099457504520792</v>
      </c>
      <c r="AE1333" s="9">
        <f t="shared" si="1050"/>
        <v>0</v>
      </c>
      <c r="AF1333" s="9">
        <f t="shared" si="1051"/>
        <v>3.5225048923679059</v>
      </c>
      <c r="AG1333" s="9">
        <f t="shared" si="1052"/>
        <v>14.707247776271563</v>
      </c>
      <c r="AH1333" s="9">
        <f t="shared" si="1053"/>
        <v>16.044270301387161</v>
      </c>
      <c r="AI1333" s="58">
        <f t="shared" si="1054"/>
        <v>1.9386826614176154</v>
      </c>
      <c r="AJ1333" s="58">
        <f t="shared" si="1055"/>
        <v>6.5099457504520792</v>
      </c>
      <c r="AK1333" s="58">
        <f t="shared" si="1056"/>
        <v>0.70450097847358117</v>
      </c>
      <c r="AL1333" s="58">
        <f t="shared" si="1057"/>
        <v>2.1392360401849548</v>
      </c>
      <c r="AM1333" s="58">
        <f t="shared" si="1058"/>
        <v>2.6039783001808319</v>
      </c>
      <c r="AN1333" s="58">
        <f t="shared" si="1059"/>
        <v>7.0450097847358117</v>
      </c>
      <c r="AO1333" s="56">
        <v>897.51666666666665</v>
      </c>
      <c r="AP1333" s="56">
        <v>46.083333333333336</v>
      </c>
      <c r="AQ1333" s="56">
        <v>170.33333333333334</v>
      </c>
      <c r="AR1333" s="57">
        <f>SUM(AO1333:AQ1333)</f>
        <v>1113.9333333333334</v>
      </c>
      <c r="AS1333">
        <v>46</v>
      </c>
      <c r="AT1333">
        <v>75</v>
      </c>
      <c r="AU1333">
        <v>30</v>
      </c>
      <c r="AV1333">
        <v>17</v>
      </c>
      <c r="AW1333">
        <v>30</v>
      </c>
      <c r="AX1333" s="9">
        <f t="shared" si="1060"/>
        <v>2.477706625172063</v>
      </c>
      <c r="AY1333" s="9">
        <f t="shared" si="1061"/>
        <v>4.0397390627805372</v>
      </c>
      <c r="AZ1333" s="9">
        <f t="shared" si="1062"/>
        <v>1.6158956251122147</v>
      </c>
      <c r="BA1333" s="9">
        <f t="shared" si="1063"/>
        <v>0.91567418756358843</v>
      </c>
      <c r="BB1333" s="9">
        <f t="shared" si="1064"/>
        <v>1.6158956251122147</v>
      </c>
      <c r="BC1333" s="33">
        <f t="shared" si="1065"/>
        <v>11.36097046413502</v>
      </c>
      <c r="BD1333" s="33">
        <f t="shared" si="1066"/>
        <v>2.1561181434599157</v>
      </c>
      <c r="BE1333" s="33">
        <f t="shared" si="1067"/>
        <v>0.58333333333333337</v>
      </c>
      <c r="BF1333" s="42">
        <f>BI1333-BG1333-BH1333</f>
        <v>29</v>
      </c>
      <c r="BG1333" s="43">
        <v>5</v>
      </c>
      <c r="BH1333" s="43">
        <v>2</v>
      </c>
      <c r="BI1333" s="43">
        <v>36</v>
      </c>
      <c r="BJ1333" s="42">
        <f>BM1333-BK1333-BL1333</f>
        <v>32</v>
      </c>
      <c r="BK1333" s="43">
        <v>2</v>
      </c>
      <c r="BL1333" s="43">
        <v>20</v>
      </c>
      <c r="BM1333" s="43">
        <v>54</v>
      </c>
      <c r="BN1333" s="34">
        <f t="shared" si="1093"/>
        <v>28.785475410856868</v>
      </c>
      <c r="BO1333" s="34">
        <f t="shared" si="1094"/>
        <v>51.682581981309831</v>
      </c>
      <c r="BP1333" s="33">
        <v>12.640821381940185</v>
      </c>
      <c r="BQ1333" s="33">
        <v>-1.6379057189178117</v>
      </c>
      <c r="BR1333" s="33">
        <v>0.20121951676948091</v>
      </c>
      <c r="BS1333" s="33">
        <v>-0.46842377270545721</v>
      </c>
      <c r="BT1333" s="33">
        <v>0</v>
      </c>
      <c r="BU1333" s="9">
        <f t="shared" si="1095"/>
        <v>10.735711407086397</v>
      </c>
      <c r="BV1333" s="34">
        <f t="shared" si="1096"/>
        <v>19.275321216864675</v>
      </c>
      <c r="BW1333" s="33">
        <v>7.7170007424228402</v>
      </c>
      <c r="BX1333" s="33">
        <v>-0.1879070298040211</v>
      </c>
      <c r="BY1333" s="33">
        <v>5.2332942060037535</v>
      </c>
      <c r="BZ1333" s="33">
        <v>5.2873760851479013</v>
      </c>
      <c r="CA1333" s="9">
        <f t="shared" si="1097"/>
        <v>18.049764003770473</v>
      </c>
      <c r="CB1333" s="34">
        <f t="shared" si="1098"/>
        <v>32.407260764445162</v>
      </c>
      <c r="CC1333" s="47">
        <v>52.290999999999997</v>
      </c>
      <c r="CD1333">
        <v>1597203</v>
      </c>
      <c r="CE1333" s="68">
        <f t="shared" si="1068"/>
        <v>1657856.2784810124</v>
      </c>
      <c r="CF1333" s="62">
        <v>20.7</v>
      </c>
      <c r="CG1333" s="62">
        <v>24.6</v>
      </c>
      <c r="CH1333" s="62">
        <v>-2.9</v>
      </c>
      <c r="CI1333" s="62">
        <v>0.6</v>
      </c>
      <c r="CJ1333" s="63">
        <f t="shared" si="1088"/>
        <v>0.90201826586988387</v>
      </c>
      <c r="CK1333" s="62">
        <v>1.2</v>
      </c>
      <c r="CL1333" s="63">
        <f t="shared" si="1089"/>
        <v>1.8040365317397677</v>
      </c>
      <c r="CM1333" s="62">
        <v>1.8</v>
      </c>
      <c r="CN1333" t="s">
        <v>1849</v>
      </c>
      <c r="CO1333" t="s">
        <v>3081</v>
      </c>
      <c r="CP1333" t="s">
        <v>2427</v>
      </c>
      <c r="CQ1333" t="s">
        <v>2400</v>
      </c>
      <c r="CR1333">
        <v>74</v>
      </c>
      <c r="CS1333">
        <v>210</v>
      </c>
      <c r="CT1333">
        <v>34</v>
      </c>
      <c r="CU1333" t="s">
        <v>3401</v>
      </c>
      <c r="CV1333" t="s">
        <v>3090</v>
      </c>
      <c r="CZ1333" s="72">
        <v>531666.66666666663</v>
      </c>
      <c r="DA1333">
        <v>0</v>
      </c>
    </row>
    <row r="1334" spans="1:105" ht="12.75" customHeight="1" x14ac:dyDescent="0.2">
      <c r="A1334" s="75" t="s">
        <v>2452</v>
      </c>
      <c r="B1334" s="19" t="s">
        <v>966</v>
      </c>
      <c r="C1334" s="19" t="s">
        <v>954</v>
      </c>
      <c r="D1334" s="19" t="s">
        <v>971</v>
      </c>
      <c r="E1334" s="19" t="str">
        <f t="shared" si="1090"/>
        <v xml:space="preserve">Hale, David </v>
      </c>
      <c r="F1334" s="19" t="s">
        <v>2811</v>
      </c>
      <c r="G1334" s="19" t="s">
        <v>1524</v>
      </c>
      <c r="H1334" s="19">
        <v>43</v>
      </c>
      <c r="I1334" s="19">
        <v>0</v>
      </c>
      <c r="J1334" s="19">
        <v>1</v>
      </c>
      <c r="K1334" s="19">
        <f>I1334+J1334</f>
        <v>1</v>
      </c>
      <c r="L1334" s="19">
        <v>2</v>
      </c>
      <c r="M1334" s="19">
        <v>26</v>
      </c>
      <c r="N1334" s="19">
        <v>21</v>
      </c>
      <c r="O1334" s="20">
        <f t="shared" si="1091"/>
        <v>0</v>
      </c>
      <c r="P1334" s="19">
        <v>562</v>
      </c>
      <c r="Q1334" s="19">
        <v>0</v>
      </c>
      <c r="R1334" s="19">
        <v>0</v>
      </c>
      <c r="S1334" s="19">
        <v>0</v>
      </c>
      <c r="T1334" s="19">
        <v>0</v>
      </c>
      <c r="U1334" s="20">
        <f t="shared" si="1092"/>
        <v>0</v>
      </c>
      <c r="V1334" s="19"/>
      <c r="W1334" s="19">
        <v>0</v>
      </c>
      <c r="X1334" s="19">
        <v>0</v>
      </c>
      <c r="Y1334" s="19">
        <v>0</v>
      </c>
      <c r="Z1334" s="19">
        <v>0</v>
      </c>
      <c r="AA1334" s="19">
        <f>I1334-W1334-Y1334</f>
        <v>0</v>
      </c>
      <c r="AB1334" s="19">
        <f>J1334-X1334-Z1334</f>
        <v>1</v>
      </c>
      <c r="AC1334" s="24">
        <f t="shared" si="1048"/>
        <v>0</v>
      </c>
      <c r="AD1334" s="24">
        <f t="shared" si="1049"/>
        <v>0</v>
      </c>
      <c r="AE1334" s="24">
        <f t="shared" si="1050"/>
        <v>0</v>
      </c>
      <c r="AF1334" s="24">
        <f t="shared" si="1051"/>
        <v>0</v>
      </c>
      <c r="AG1334" s="24">
        <f t="shared" si="1052"/>
        <v>0</v>
      </c>
      <c r="AH1334" s="24">
        <f t="shared" si="1053"/>
        <v>2.8993677767486812</v>
      </c>
      <c r="AI1334" s="21">
        <f t="shared" si="1054"/>
        <v>2.1745258325615109</v>
      </c>
      <c r="AJ1334" s="21">
        <f t="shared" si="1055"/>
        <v>53.731343283582092</v>
      </c>
      <c r="AK1334" s="21">
        <f t="shared" si="1056"/>
        <v>0</v>
      </c>
      <c r="AL1334" s="21">
        <f t="shared" si="1057"/>
        <v>1.8845890548866426</v>
      </c>
      <c r="AM1334" s="21">
        <f t="shared" si="1058"/>
        <v>0</v>
      </c>
      <c r="AN1334" s="21">
        <f t="shared" si="1059"/>
        <v>0</v>
      </c>
      <c r="AO1334" s="24">
        <v>413.88333333333333</v>
      </c>
      <c r="AP1334" s="24">
        <v>1.1166666666666667</v>
      </c>
      <c r="AQ1334" s="24">
        <v>1.1666666666666667</v>
      </c>
      <c r="AR1334" s="36">
        <v>416.16666666666669</v>
      </c>
      <c r="AS1334" s="19"/>
      <c r="AT1334" s="19"/>
      <c r="AU1334" s="19"/>
      <c r="AV1334" s="19"/>
      <c r="AW1334" s="19"/>
      <c r="AX1334" s="24">
        <f t="shared" si="1060"/>
        <v>0</v>
      </c>
      <c r="AY1334" s="24">
        <f t="shared" si="1061"/>
        <v>0</v>
      </c>
      <c r="AZ1334" s="24">
        <f t="shared" si="1062"/>
        <v>0</v>
      </c>
      <c r="BA1334" s="24">
        <f t="shared" si="1063"/>
        <v>0</v>
      </c>
      <c r="BB1334" s="24">
        <f t="shared" si="1064"/>
        <v>0</v>
      </c>
      <c r="BC1334" s="24">
        <f t="shared" si="1065"/>
        <v>9.6251937984496116</v>
      </c>
      <c r="BD1334" s="24">
        <f t="shared" si="1066"/>
        <v>2.7131782945736437E-2</v>
      </c>
      <c r="BE1334" s="24">
        <f t="shared" si="1067"/>
        <v>2.5968992248062015E-2</v>
      </c>
      <c r="BF1334" s="30">
        <v>15</v>
      </c>
      <c r="BG1334" s="30">
        <v>1</v>
      </c>
      <c r="BH1334" s="30">
        <v>0</v>
      </c>
      <c r="BI1334" s="30">
        <v>16</v>
      </c>
      <c r="BJ1334" s="30">
        <v>13</v>
      </c>
      <c r="BK1334" s="30">
        <v>0</v>
      </c>
      <c r="BL1334" s="30">
        <v>0</v>
      </c>
      <c r="BM1334" s="30">
        <v>13</v>
      </c>
      <c r="BN1334" s="35">
        <f t="shared" si="1093"/>
        <v>8.0755025078349565</v>
      </c>
      <c r="BO1334" s="35">
        <f t="shared" si="1094"/>
        <v>38.808982816988177</v>
      </c>
      <c r="BP1334" s="35">
        <v>-2.2602111525321003</v>
      </c>
      <c r="BQ1334" s="35">
        <v>-4.1775613966607943E-2</v>
      </c>
      <c r="BR1334" s="35">
        <v>-0.20952876553454677</v>
      </c>
      <c r="BS1334" s="35">
        <v>-4.2092452224202536E-3</v>
      </c>
      <c r="BT1334" s="35">
        <v>0</v>
      </c>
      <c r="BU1334" s="35">
        <f t="shared" si="1095"/>
        <v>-2.515724777255675</v>
      </c>
      <c r="BV1334" s="35">
        <f t="shared" si="1096"/>
        <v>-12.089986915125388</v>
      </c>
      <c r="BW1334" s="35">
        <v>10.563111185747694</v>
      </c>
      <c r="BX1334" s="35">
        <v>3.6508996948348152E-2</v>
      </c>
      <c r="BY1334" s="35">
        <v>0.1399503186977343</v>
      </c>
      <c r="BZ1334" s="35">
        <v>-0.14834321630314271</v>
      </c>
      <c r="CA1334" s="35">
        <f t="shared" si="1097"/>
        <v>10.591227285090632</v>
      </c>
      <c r="CB1334" s="35">
        <f t="shared" si="1098"/>
        <v>50.898969732113564</v>
      </c>
      <c r="CC1334" s="22">
        <v>51</v>
      </c>
      <c r="CD1334" s="23">
        <v>388657</v>
      </c>
      <c r="CE1334" s="76">
        <f t="shared" si="1068"/>
        <v>741159.86046511622</v>
      </c>
      <c r="CF1334" s="24">
        <v>9.1999999999999993</v>
      </c>
      <c r="CG1334" s="24">
        <v>10.199999999999999</v>
      </c>
      <c r="CH1334" s="24">
        <v>2.2000000000000002</v>
      </c>
      <c r="CI1334" s="24">
        <v>-1.8</v>
      </c>
      <c r="CJ1334" s="24">
        <f t="shared" si="1088"/>
        <v>-8.6031783964631376</v>
      </c>
      <c r="CK1334" s="24">
        <v>2.2000000000000002</v>
      </c>
      <c r="CL1334" s="24">
        <f t="shared" si="1089"/>
        <v>10.514995817899392</v>
      </c>
      <c r="CM1334" s="24">
        <v>0.4</v>
      </c>
      <c r="CN1334" s="19"/>
      <c r="CO1334" s="19"/>
      <c r="CP1334" s="19"/>
      <c r="CQ1334" s="19"/>
      <c r="CR1334" s="19"/>
      <c r="CS1334" s="19"/>
      <c r="CT1334" s="19"/>
      <c r="CU1334" s="19"/>
      <c r="CV1334" s="19"/>
      <c r="CW1334" s="19"/>
      <c r="CX1334" s="19"/>
      <c r="CY1334" s="19"/>
      <c r="CZ1334" s="76"/>
      <c r="DA1334" s="19">
        <v>1</v>
      </c>
    </row>
    <row r="1335" spans="1:105" ht="12.75" customHeight="1" x14ac:dyDescent="0.2">
      <c r="A1335" s="75" t="s">
        <v>2452</v>
      </c>
      <c r="B1335" s="19" t="s">
        <v>954</v>
      </c>
      <c r="C1335" s="19" t="s">
        <v>954</v>
      </c>
      <c r="D1335" s="19" t="s">
        <v>971</v>
      </c>
      <c r="E1335" s="19" t="str">
        <f t="shared" si="1090"/>
        <v xml:space="preserve">Hale, David </v>
      </c>
      <c r="F1335" s="19" t="s">
        <v>2811</v>
      </c>
      <c r="G1335" s="19" t="s">
        <v>1524</v>
      </c>
      <c r="H1335" s="19">
        <v>11</v>
      </c>
      <c r="I1335" s="19">
        <v>0</v>
      </c>
      <c r="J1335" s="19">
        <v>0</v>
      </c>
      <c r="K1335" s="19">
        <f>I1335+J1335</f>
        <v>0</v>
      </c>
      <c r="L1335" s="19">
        <v>-2</v>
      </c>
      <c r="M1335" s="19">
        <v>10</v>
      </c>
      <c r="N1335" s="19">
        <v>12</v>
      </c>
      <c r="O1335" s="20">
        <f t="shared" si="1091"/>
        <v>0</v>
      </c>
      <c r="P1335" s="19">
        <v>244</v>
      </c>
      <c r="Q1335" s="19">
        <v>0</v>
      </c>
      <c r="R1335" s="19">
        <v>0</v>
      </c>
      <c r="S1335" s="19">
        <v>0</v>
      </c>
      <c r="T1335" s="19">
        <v>0</v>
      </c>
      <c r="U1335" s="20">
        <f t="shared" si="1092"/>
        <v>0</v>
      </c>
      <c r="V1335" s="19">
        <v>0</v>
      </c>
      <c r="W1335" s="19">
        <v>0</v>
      </c>
      <c r="X1335" s="19">
        <v>0</v>
      </c>
      <c r="Y1335" s="19">
        <v>0</v>
      </c>
      <c r="Z1335" s="19">
        <v>0</v>
      </c>
      <c r="AA1335" s="19">
        <f>I1335-W1335-Y1335</f>
        <v>0</v>
      </c>
      <c r="AB1335" s="19">
        <f>J1335-X1335-Z1335</f>
        <v>0</v>
      </c>
      <c r="AC1335" s="24">
        <f t="shared" si="1048"/>
        <v>0</v>
      </c>
      <c r="AD1335" s="24">
        <f t="shared" si="1049"/>
        <v>0</v>
      </c>
      <c r="AE1335" s="24">
        <f t="shared" si="1050"/>
        <v>0</v>
      </c>
      <c r="AF1335" s="24">
        <f t="shared" si="1051"/>
        <v>0</v>
      </c>
      <c r="AG1335" s="24">
        <f t="shared" si="1052"/>
        <v>0</v>
      </c>
      <c r="AH1335" s="24">
        <f t="shared" si="1053"/>
        <v>0</v>
      </c>
      <c r="AI1335" s="21">
        <f t="shared" si="1054"/>
        <v>1.1892963330029733</v>
      </c>
      <c r="AJ1335" s="21">
        <f t="shared" si="1055"/>
        <v>0</v>
      </c>
      <c r="AK1335" s="21">
        <f t="shared" si="1056"/>
        <v>0</v>
      </c>
      <c r="AL1335" s="21">
        <f t="shared" si="1057"/>
        <v>1.9821605550049555</v>
      </c>
      <c r="AM1335" s="21">
        <f t="shared" si="1058"/>
        <v>0</v>
      </c>
      <c r="AN1335" s="21">
        <f t="shared" si="1059"/>
        <v>8.695652173913043</v>
      </c>
      <c r="AO1335" s="36">
        <v>151.35</v>
      </c>
      <c r="AP1335" s="36">
        <v>1.6333333333333333</v>
      </c>
      <c r="AQ1335" s="36">
        <v>20.7</v>
      </c>
      <c r="AR1335" s="36">
        <v>173.68333333333331</v>
      </c>
      <c r="AS1335" s="19">
        <v>26</v>
      </c>
      <c r="AT1335" s="19">
        <v>47</v>
      </c>
      <c r="AU1335" s="19">
        <v>7</v>
      </c>
      <c r="AV1335" s="19">
        <v>32</v>
      </c>
      <c r="AW1335" s="19">
        <v>13</v>
      </c>
      <c r="AX1335" s="24">
        <f t="shared" si="1060"/>
        <v>8.9818635447653783</v>
      </c>
      <c r="AY1335" s="24">
        <f t="shared" si="1061"/>
        <v>16.236445638614338</v>
      </c>
      <c r="AZ1335" s="24">
        <f t="shared" si="1062"/>
        <v>2.4181940312829866</v>
      </c>
      <c r="BA1335" s="24">
        <f t="shared" si="1063"/>
        <v>11.054601285865081</v>
      </c>
      <c r="BB1335" s="24">
        <f t="shared" si="1064"/>
        <v>4.4909317723826891</v>
      </c>
      <c r="BC1335" s="24">
        <f t="shared" si="1065"/>
        <v>13.759090909090908</v>
      </c>
      <c r="BD1335" s="24">
        <f t="shared" si="1066"/>
        <v>1.8818181818181818</v>
      </c>
      <c r="BE1335" s="24">
        <f t="shared" si="1067"/>
        <v>0.14848484848484847</v>
      </c>
      <c r="BF1335" s="30">
        <v>3</v>
      </c>
      <c r="BG1335" s="30">
        <v>0</v>
      </c>
      <c r="BH1335" s="30">
        <v>0</v>
      </c>
      <c r="BI1335" s="30">
        <v>3</v>
      </c>
      <c r="BJ1335" s="30">
        <v>5</v>
      </c>
      <c r="BK1335" s="30">
        <v>0</v>
      </c>
      <c r="BL1335" s="30">
        <v>3</v>
      </c>
      <c r="BM1335" s="30">
        <v>8</v>
      </c>
      <c r="BN1335" s="35">
        <f t="shared" si="1093"/>
        <v>2.0450744357114572</v>
      </c>
      <c r="BO1335" s="35">
        <f t="shared" si="1094"/>
        <v>23.54946092365175</v>
      </c>
      <c r="BP1335" s="35">
        <v>-1.2055713854311576</v>
      </c>
      <c r="BQ1335" s="35">
        <v>-5.4722791962691621E-2</v>
      </c>
      <c r="BR1335" s="35">
        <v>8.0817267208172401E-3</v>
      </c>
      <c r="BS1335" s="35">
        <v>-4.5481665876050854E-2</v>
      </c>
      <c r="BT1335" s="35">
        <v>0</v>
      </c>
      <c r="BU1335" s="35">
        <f t="shared" si="1095"/>
        <v>-1.2976941165490827</v>
      </c>
      <c r="BV1335" s="35">
        <f t="shared" si="1096"/>
        <v>-14.943219843190667</v>
      </c>
      <c r="BW1335" s="35">
        <v>4.0250862417997277</v>
      </c>
      <c r="BX1335" s="35">
        <v>3.8954204250518501E-2</v>
      </c>
      <c r="BY1335" s="35">
        <v>0.3040438632208593</v>
      </c>
      <c r="BZ1335" s="35">
        <v>-1.0253157570105655</v>
      </c>
      <c r="CA1335" s="35">
        <f t="shared" si="1097"/>
        <v>3.3427685522605399</v>
      </c>
      <c r="CB1335" s="35">
        <f t="shared" si="1098"/>
        <v>38.492680766842419</v>
      </c>
      <c r="CC1335" s="22"/>
      <c r="CD1335" s="19"/>
      <c r="CE1335" s="76">
        <f t="shared" si="1068"/>
        <v>165000</v>
      </c>
      <c r="CF1335" s="24">
        <v>2.2999999999999998</v>
      </c>
      <c r="CG1335" s="24">
        <v>3.4</v>
      </c>
      <c r="CH1335" s="24">
        <v>-3.3</v>
      </c>
      <c r="CI1335" s="24">
        <v>-0.5</v>
      </c>
      <c r="CJ1335" s="24">
        <f t="shared" si="1088"/>
        <v>-5.1016070062069554</v>
      </c>
      <c r="CK1335" s="24">
        <v>-0.6</v>
      </c>
      <c r="CL1335" s="24">
        <f t="shared" si="1089"/>
        <v>-6.1219284074483467</v>
      </c>
      <c r="CM1335" s="24">
        <v>-1.2</v>
      </c>
      <c r="CN1335" s="19" t="s">
        <v>2762</v>
      </c>
      <c r="CO1335" s="19" t="s">
        <v>2763</v>
      </c>
      <c r="CP1335" s="19" t="s">
        <v>2764</v>
      </c>
      <c r="CQ1335" s="19" t="s">
        <v>2973</v>
      </c>
      <c r="CR1335" s="19">
        <v>74</v>
      </c>
      <c r="CS1335" s="19">
        <v>215</v>
      </c>
      <c r="CT1335" s="19">
        <v>21</v>
      </c>
      <c r="CU1335" s="19" t="s">
        <v>3400</v>
      </c>
      <c r="CV1335" s="19" t="s">
        <v>2382</v>
      </c>
      <c r="CW1335" s="19">
        <v>0</v>
      </c>
      <c r="CX1335" s="19">
        <v>0</v>
      </c>
      <c r="CY1335" s="19">
        <v>0</v>
      </c>
      <c r="CZ1335" s="77"/>
      <c r="DA1335" s="19">
        <v>1</v>
      </c>
    </row>
    <row r="1336" spans="1:105" ht="12.75" customHeight="1" x14ac:dyDescent="0.2">
      <c r="A1336" s="25" t="s">
        <v>2452</v>
      </c>
      <c r="B1336" s="10" t="s">
        <v>954</v>
      </c>
      <c r="C1336" s="10" t="s">
        <v>954</v>
      </c>
      <c r="D1336" s="10" t="s">
        <v>971</v>
      </c>
      <c r="E1336" s="10" t="s">
        <v>2810</v>
      </c>
      <c r="F1336" s="10" t="s">
        <v>2811</v>
      </c>
      <c r="G1336" s="10" t="s">
        <v>1524</v>
      </c>
      <c r="H1336" s="10">
        <v>54</v>
      </c>
      <c r="I1336" s="10">
        <v>0</v>
      </c>
      <c r="J1336" s="10">
        <v>1</v>
      </c>
      <c r="K1336" s="10">
        <v>1</v>
      </c>
      <c r="L1336" s="10">
        <v>0</v>
      </c>
      <c r="M1336" s="10">
        <v>36</v>
      </c>
      <c r="N1336" s="10">
        <v>33</v>
      </c>
      <c r="O1336" s="11">
        <v>0</v>
      </c>
      <c r="P1336" s="10">
        <v>806</v>
      </c>
      <c r="Q1336" s="10">
        <v>0</v>
      </c>
      <c r="R1336" s="10">
        <v>0</v>
      </c>
      <c r="S1336" s="10">
        <v>0</v>
      </c>
      <c r="T1336" s="10">
        <v>0</v>
      </c>
      <c r="U1336" s="11">
        <v>0</v>
      </c>
      <c r="V1336" s="41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1</v>
      </c>
      <c r="AC1336" s="13">
        <f t="shared" si="1048"/>
        <v>0</v>
      </c>
      <c r="AD1336" s="13">
        <f t="shared" si="1049"/>
        <v>0</v>
      </c>
      <c r="AE1336" s="13">
        <f t="shared" si="1050"/>
        <v>0</v>
      </c>
      <c r="AF1336" s="13">
        <f t="shared" si="1051"/>
        <v>0</v>
      </c>
      <c r="AG1336" s="13">
        <f t="shared" si="1052"/>
        <v>0</v>
      </c>
      <c r="AH1336" s="13">
        <f t="shared" si="1053"/>
        <v>2.1230295631866674</v>
      </c>
      <c r="AI1336" s="29">
        <f t="shared" si="1054"/>
        <v>1.9107266068680004</v>
      </c>
      <c r="AJ1336" s="29">
        <f t="shared" si="1055"/>
        <v>21.81818181818182</v>
      </c>
      <c r="AK1336" s="29">
        <f t="shared" si="1056"/>
        <v>0</v>
      </c>
      <c r="AL1336" s="29">
        <f t="shared" si="1057"/>
        <v>1.9107266068680004</v>
      </c>
      <c r="AM1336" s="29">
        <f t="shared" si="1058"/>
        <v>0</v>
      </c>
      <c r="AN1336" s="29">
        <f t="shared" si="1059"/>
        <v>8.2304526748971192</v>
      </c>
      <c r="AO1336" s="13">
        <v>565.23</v>
      </c>
      <c r="AP1336" s="13">
        <v>2.75</v>
      </c>
      <c r="AQ1336" s="13">
        <v>21.87</v>
      </c>
      <c r="AR1336" s="13">
        <v>589.85</v>
      </c>
      <c r="AS1336" s="41">
        <v>26</v>
      </c>
      <c r="AT1336" s="41">
        <v>47</v>
      </c>
      <c r="AU1336" s="41">
        <v>7</v>
      </c>
      <c r="AV1336" s="41">
        <v>32</v>
      </c>
      <c r="AW1336" s="41">
        <v>13</v>
      </c>
      <c r="AX1336" s="13">
        <f t="shared" si="1060"/>
        <v>2.6447401881834365</v>
      </c>
      <c r="AY1336" s="13">
        <f t="shared" si="1061"/>
        <v>4.7808764940239046</v>
      </c>
      <c r="AZ1336" s="13">
        <f t="shared" si="1062"/>
        <v>0.71204543528015596</v>
      </c>
      <c r="BA1336" s="13">
        <f t="shared" si="1063"/>
        <v>3.2550648469949985</v>
      </c>
      <c r="BB1336" s="13">
        <f t="shared" si="1064"/>
        <v>1.3223700940917182</v>
      </c>
      <c r="BC1336" s="13">
        <f t="shared" si="1065"/>
        <v>10.467222222222222</v>
      </c>
      <c r="BD1336" s="13">
        <f t="shared" si="1066"/>
        <v>0.40500000000000003</v>
      </c>
      <c r="BE1336" s="13">
        <f t="shared" si="1067"/>
        <v>5.0925925925925923E-2</v>
      </c>
      <c r="BF1336" s="10">
        <v>18</v>
      </c>
      <c r="BG1336" s="10">
        <v>1</v>
      </c>
      <c r="BH1336" s="10">
        <v>0</v>
      </c>
      <c r="BI1336" s="10">
        <v>19</v>
      </c>
      <c r="BJ1336" s="10">
        <v>18</v>
      </c>
      <c r="BK1336" s="10">
        <v>0</v>
      </c>
      <c r="BL1336" s="10">
        <v>3</v>
      </c>
      <c r="BM1336" s="10">
        <v>21</v>
      </c>
      <c r="BN1336" s="39">
        <v>10.121</v>
      </c>
      <c r="BO1336" s="39">
        <v>34.316000000000003</v>
      </c>
      <c r="BP1336" s="13">
        <v>-3.4660000000000002</v>
      </c>
      <c r="BQ1336" s="13">
        <v>-9.6000000000000002E-2</v>
      </c>
      <c r="BR1336" s="13">
        <v>-0.20100000000000001</v>
      </c>
      <c r="BS1336" s="13">
        <v>-0.05</v>
      </c>
      <c r="BT1336" s="13">
        <v>0</v>
      </c>
      <c r="BU1336" s="39">
        <v>-3.8130000000000002</v>
      </c>
      <c r="BV1336" s="39">
        <v>-12.93</v>
      </c>
      <c r="BW1336" s="13">
        <v>14.587999999999999</v>
      </c>
      <c r="BX1336" s="13">
        <v>7.4999999999999997E-2</v>
      </c>
      <c r="BY1336" s="13">
        <v>0.44400000000000001</v>
      </c>
      <c r="BZ1336" s="13">
        <v>-1.1739999999999999</v>
      </c>
      <c r="CA1336" s="39">
        <v>13.933999999999999</v>
      </c>
      <c r="CB1336" s="39">
        <v>47.246000000000002</v>
      </c>
      <c r="CC1336" s="16">
        <v>41</v>
      </c>
      <c r="CD1336" s="12">
        <v>388657</v>
      </c>
      <c r="CE1336" s="73">
        <f t="shared" si="1068"/>
        <v>590182.85185185191</v>
      </c>
      <c r="CF1336" s="13">
        <v>11.5</v>
      </c>
      <c r="CG1336" s="13">
        <v>13.6</v>
      </c>
      <c r="CH1336" s="13">
        <v>-1.1000000000000001</v>
      </c>
      <c r="CI1336" s="17">
        <v>-1.5</v>
      </c>
      <c r="CJ1336" s="13">
        <f t="shared" si="1088"/>
        <v>-4.8822562533565508</v>
      </c>
      <c r="CK1336" s="17">
        <v>1.6</v>
      </c>
      <c r="CL1336" s="13">
        <f t="shared" si="1089"/>
        <v>5.2077400035803212</v>
      </c>
      <c r="CM1336" s="13">
        <v>0.1</v>
      </c>
      <c r="CN1336" s="10" t="s">
        <v>2762</v>
      </c>
      <c r="CO1336" s="10" t="s">
        <v>2763</v>
      </c>
      <c r="CP1336" s="10" t="s">
        <v>2764</v>
      </c>
      <c r="CQ1336" s="10" t="s">
        <v>2973</v>
      </c>
      <c r="CR1336" s="10">
        <v>74</v>
      </c>
      <c r="CS1336" s="10">
        <v>215</v>
      </c>
      <c r="CT1336" s="10">
        <v>21</v>
      </c>
      <c r="CU1336" s="10" t="s">
        <v>3400</v>
      </c>
      <c r="CV1336" s="10" t="s">
        <v>2382</v>
      </c>
      <c r="CW1336" s="10">
        <v>0</v>
      </c>
      <c r="CX1336" s="10">
        <v>0</v>
      </c>
      <c r="CY1336" s="10">
        <v>0</v>
      </c>
      <c r="CZ1336" s="79"/>
      <c r="DA1336" s="10">
        <v>2</v>
      </c>
    </row>
    <row r="1337" spans="1:105" ht="12.75" customHeight="1" x14ac:dyDescent="0.2">
      <c r="A1337" s="44" t="s">
        <v>2372</v>
      </c>
      <c r="B1337" s="43" t="s">
        <v>954</v>
      </c>
      <c r="C1337" s="43" t="s">
        <v>954</v>
      </c>
      <c r="D1337" s="42" t="s">
        <v>971</v>
      </c>
      <c r="E1337" s="42" t="str">
        <f t="shared" ref="E1337:E1347" si="1099">CONCATENATE(RIGHT(F1337,LEN(F1337)-SEARCH(" ",F1337)), ", ", LEFT(F1337, SEARCH(" ", F1337)))</f>
        <v xml:space="preserve">Hale, David </v>
      </c>
      <c r="F1337" s="42" t="s">
        <v>2811</v>
      </c>
      <c r="G1337" s="45" t="s">
        <v>2374</v>
      </c>
      <c r="H1337" s="43">
        <v>58</v>
      </c>
      <c r="I1337" s="64">
        <v>0</v>
      </c>
      <c r="J1337" s="64">
        <v>2</v>
      </c>
      <c r="K1337" s="64">
        <v>2</v>
      </c>
      <c r="L1337" s="43">
        <v>0</v>
      </c>
      <c r="M1337">
        <v>46</v>
      </c>
      <c r="N1337">
        <v>35</v>
      </c>
      <c r="O1337" s="4">
        <f t="shared" ref="O1337:O1347" si="1100">IF(N1337=0,0,I1337/N1337)</f>
        <v>0</v>
      </c>
      <c r="Q1337">
        <v>0</v>
      </c>
      <c r="R1337">
        <v>0</v>
      </c>
      <c r="S1337">
        <v>0</v>
      </c>
      <c r="T1337">
        <v>0</v>
      </c>
      <c r="U1337" s="4">
        <f t="shared" ref="U1337:U1347" si="1101">IF(S1337+T1337=0,0,S1337/(S1337+T1337))</f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</v>
      </c>
      <c r="AC1337" s="9">
        <f t="shared" si="1048"/>
        <v>0</v>
      </c>
      <c r="AD1337" s="9">
        <f t="shared" si="1049"/>
        <v>0</v>
      </c>
      <c r="AE1337" s="9">
        <f t="shared" si="1050"/>
        <v>0</v>
      </c>
      <c r="AF1337" s="9">
        <f t="shared" si="1051"/>
        <v>0</v>
      </c>
      <c r="AG1337" s="9">
        <f t="shared" si="1052"/>
        <v>0</v>
      </c>
      <c r="AH1337" s="9">
        <f t="shared" si="1053"/>
        <v>3.2219810708612084</v>
      </c>
      <c r="AI1337" s="58">
        <f t="shared" si="1054"/>
        <v>1.8526391157451949</v>
      </c>
      <c r="AJ1337" s="58">
        <f t="shared" si="1055"/>
        <v>0</v>
      </c>
      <c r="AK1337" s="58">
        <f t="shared" si="1056"/>
        <v>1.1734028683181226</v>
      </c>
      <c r="AL1337" s="58">
        <f t="shared" si="1057"/>
        <v>1.9331886425167253</v>
      </c>
      <c r="AM1337" s="58">
        <f t="shared" si="1058"/>
        <v>0</v>
      </c>
      <c r="AN1337" s="58">
        <f t="shared" si="1059"/>
        <v>9.3872229465449806</v>
      </c>
      <c r="AO1337" s="56">
        <v>744.88333333333333</v>
      </c>
      <c r="AP1337" s="56">
        <v>9.25</v>
      </c>
      <c r="AQ1337" s="56">
        <v>51.133333333333333</v>
      </c>
      <c r="AR1337" s="57">
        <f>SUM(AO1337:AQ1337)</f>
        <v>805.26666666666665</v>
      </c>
      <c r="AS1337">
        <v>25</v>
      </c>
      <c r="AT1337">
        <v>86</v>
      </c>
      <c r="AU1337">
        <v>24</v>
      </c>
      <c r="AV1337">
        <v>22</v>
      </c>
      <c r="AW1337">
        <v>14</v>
      </c>
      <c r="AX1337" s="9">
        <f t="shared" si="1060"/>
        <v>1.8627369815382069</v>
      </c>
      <c r="AY1337" s="9">
        <f t="shared" si="1061"/>
        <v>6.4078152164914322</v>
      </c>
      <c r="AZ1337" s="9">
        <f t="shared" si="1062"/>
        <v>1.7882275022766785</v>
      </c>
      <c r="BA1337" s="9">
        <f t="shared" si="1063"/>
        <v>1.6392085437536221</v>
      </c>
      <c r="BB1337" s="9">
        <f t="shared" si="1064"/>
        <v>1.0431327096613958</v>
      </c>
      <c r="BC1337" s="33">
        <f t="shared" si="1065"/>
        <v>12.842816091954022</v>
      </c>
      <c r="BD1337" s="33">
        <f t="shared" si="1066"/>
        <v>0.88160919540229887</v>
      </c>
      <c r="BE1337" s="33">
        <f t="shared" si="1067"/>
        <v>0.15948275862068967</v>
      </c>
      <c r="BF1337" s="42">
        <f>BI1337-BG1337-BH1337</f>
        <v>23</v>
      </c>
      <c r="BG1337" s="43">
        <v>0</v>
      </c>
      <c r="BH1337" s="43">
        <v>1</v>
      </c>
      <c r="BI1337" s="43">
        <v>24</v>
      </c>
      <c r="BJ1337" s="42">
        <f>BM1337-BK1337-BL1337</f>
        <v>24</v>
      </c>
      <c r="BK1337" s="43">
        <v>0</v>
      </c>
      <c r="BL1337" s="43">
        <v>8</v>
      </c>
      <c r="BM1337" s="43">
        <v>32</v>
      </c>
      <c r="BN1337" s="34">
        <f t="shared" ref="BN1337:BN1347" si="1102">BU1337+CA1337</f>
        <v>20.833524332053223</v>
      </c>
      <c r="BO1337" s="34">
        <f t="shared" ref="BO1337:BO1347" si="1103">BN1337/AR1337*2000</f>
        <v>51.743168305455477</v>
      </c>
      <c r="BP1337" s="33">
        <v>-4.7162543982713343</v>
      </c>
      <c r="BQ1337" s="33">
        <v>-0.39581068808887787</v>
      </c>
      <c r="BR1337" s="33">
        <v>0.75823462588021606</v>
      </c>
      <c r="BS1337" s="33">
        <v>-0.12467735409987958</v>
      </c>
      <c r="BT1337" s="33">
        <v>0</v>
      </c>
      <c r="BU1337" s="9">
        <f t="shared" ref="BU1337:BU1347" si="1104">SUM(BP1337:BT1337)</f>
        <v>-4.478507814579876</v>
      </c>
      <c r="BV1337" s="34">
        <f t="shared" ref="BV1337:BV1347" si="1105">BU1337/AR1337*2000</f>
        <v>-11.12304283776772</v>
      </c>
      <c r="BW1337" s="33">
        <v>28.246879506011712</v>
      </c>
      <c r="BX1337" s="33">
        <v>0.3269667551438758</v>
      </c>
      <c r="BY1337" s="33">
        <v>0.84688696435912081</v>
      </c>
      <c r="BZ1337" s="33">
        <v>-4.1087010788816096</v>
      </c>
      <c r="CA1337" s="9">
        <f t="shared" ref="CA1337:CA1347" si="1106">SUM(BW1337:BZ1337)</f>
        <v>25.312032146633101</v>
      </c>
      <c r="CB1337" s="34">
        <f t="shared" ref="CB1337:CB1347" si="1107">CA1337/AR1337*2000</f>
        <v>62.866211143223204</v>
      </c>
      <c r="CC1337" s="47">
        <v>50.745750000000001</v>
      </c>
      <c r="CD1337">
        <v>674358</v>
      </c>
      <c r="CE1337" s="68">
        <f t="shared" si="1068"/>
        <v>953402.68965517252</v>
      </c>
      <c r="CF1337" s="62">
        <v>13.2</v>
      </c>
      <c r="CG1337" s="62">
        <v>17.100000000000001</v>
      </c>
      <c r="CH1337" s="62">
        <v>-2.7</v>
      </c>
      <c r="CI1337" s="62">
        <v>-2.1</v>
      </c>
      <c r="CJ1337" s="63">
        <f t="shared" si="1088"/>
        <v>-4.8518454340668864</v>
      </c>
      <c r="CK1337" s="62">
        <v>0.7</v>
      </c>
      <c r="CL1337" s="63">
        <f t="shared" si="1089"/>
        <v>1.6172818113556287</v>
      </c>
      <c r="CM1337" s="62">
        <v>-1.4</v>
      </c>
      <c r="CN1337" t="s">
        <v>1866</v>
      </c>
      <c r="CO1337" t="s">
        <v>1867</v>
      </c>
      <c r="CP1337" t="s">
        <v>1737</v>
      </c>
      <c r="CQ1337" t="s">
        <v>2414</v>
      </c>
      <c r="CR1337">
        <v>73</v>
      </c>
      <c r="CS1337">
        <v>208</v>
      </c>
      <c r="CT1337">
        <v>21</v>
      </c>
      <c r="CU1337" t="s">
        <v>3402</v>
      </c>
      <c r="CZ1337" s="72">
        <v>590000</v>
      </c>
      <c r="DA1337">
        <v>0</v>
      </c>
    </row>
    <row r="1338" spans="1:105" ht="12.75" customHeight="1" x14ac:dyDescent="0.2">
      <c r="A1338" s="38" t="s">
        <v>2452</v>
      </c>
      <c r="B1338" t="s">
        <v>971</v>
      </c>
      <c r="C1338" t="s">
        <v>971</v>
      </c>
      <c r="D1338" s="82" t="s">
        <v>971</v>
      </c>
      <c r="E1338" t="str">
        <f t="shared" si="1099"/>
        <v xml:space="preserve">Morris, Derek </v>
      </c>
      <c r="F1338" t="s">
        <v>364</v>
      </c>
      <c r="G1338" t="s">
        <v>1524</v>
      </c>
      <c r="H1338">
        <v>82</v>
      </c>
      <c r="I1338">
        <v>6</v>
      </c>
      <c r="J1338">
        <v>19</v>
      </c>
      <c r="K1338">
        <f>I1338+J1338</f>
        <v>25</v>
      </c>
      <c r="L1338">
        <v>-18</v>
      </c>
      <c r="M1338">
        <v>115</v>
      </c>
      <c r="N1338">
        <v>129</v>
      </c>
      <c r="O1338" s="4">
        <f t="shared" si="1100"/>
        <v>4.6511627906976744E-2</v>
      </c>
      <c r="P1338">
        <v>2419</v>
      </c>
      <c r="Q1338">
        <v>1</v>
      </c>
      <c r="R1338">
        <v>0</v>
      </c>
      <c r="S1338">
        <v>1</v>
      </c>
      <c r="T1338">
        <v>0</v>
      </c>
      <c r="U1338" s="4">
        <f t="shared" si="1101"/>
        <v>1</v>
      </c>
      <c r="V1338" s="40">
        <v>0</v>
      </c>
      <c r="W1338">
        <v>2</v>
      </c>
      <c r="X1338">
        <v>10</v>
      </c>
      <c r="Y1338">
        <v>0</v>
      </c>
      <c r="Z1338">
        <v>0</v>
      </c>
      <c r="AA1338">
        <f>I1338-W1338-Y1338</f>
        <v>4</v>
      </c>
      <c r="AB1338">
        <f>J1338-X1338-Z1338</f>
        <v>9</v>
      </c>
      <c r="AC1338" s="9">
        <f t="shared" si="1048"/>
        <v>2.775208140610546</v>
      </c>
      <c r="AD1338" s="9">
        <f t="shared" si="1049"/>
        <v>13.87604070305273</v>
      </c>
      <c r="AE1338" s="9">
        <f t="shared" si="1050"/>
        <v>0</v>
      </c>
      <c r="AF1338" s="9">
        <f t="shared" si="1051"/>
        <v>0</v>
      </c>
      <c r="AG1338" s="9">
        <f t="shared" si="1052"/>
        <v>3.9808146847830597</v>
      </c>
      <c r="AH1338" s="9">
        <f t="shared" si="1053"/>
        <v>8.9568330407618841</v>
      </c>
      <c r="AI1338" s="6">
        <f t="shared" si="1054"/>
        <v>2.5377693615492003</v>
      </c>
      <c r="AJ1338" s="6">
        <f t="shared" si="1055"/>
        <v>6.1054579093432011</v>
      </c>
      <c r="AK1338" s="6">
        <f t="shared" si="1056"/>
        <v>0</v>
      </c>
      <c r="AL1338" s="6">
        <f t="shared" si="1057"/>
        <v>3.2344119313862358</v>
      </c>
      <c r="AM1338" s="6">
        <f t="shared" si="1058"/>
        <v>1.1100832562442182</v>
      </c>
      <c r="AN1338" s="6">
        <f t="shared" si="1059"/>
        <v>8.8275150029037857</v>
      </c>
      <c r="AO1338" s="32">
        <v>1205.7833333333333</v>
      </c>
      <c r="AP1338" s="32">
        <v>216.2</v>
      </c>
      <c r="AQ1338" s="32">
        <v>258.28333333333336</v>
      </c>
      <c r="AR1338" s="32">
        <v>1680.2666666666667</v>
      </c>
      <c r="AS1338" s="40">
        <v>82</v>
      </c>
      <c r="AT1338" s="40">
        <v>77</v>
      </c>
      <c r="AU1338" s="40">
        <v>80</v>
      </c>
      <c r="AV1338" s="40">
        <v>49</v>
      </c>
      <c r="AW1338" s="40">
        <v>27</v>
      </c>
      <c r="AX1338" s="9">
        <f t="shared" si="1060"/>
        <v>2.9281066497381367</v>
      </c>
      <c r="AY1338" s="9">
        <f t="shared" si="1061"/>
        <v>2.7495635613394698</v>
      </c>
      <c r="AZ1338" s="9">
        <f t="shared" si="1062"/>
        <v>2.8566894143786699</v>
      </c>
      <c r="BA1338" s="9">
        <f t="shared" si="1063"/>
        <v>1.7497222663069354</v>
      </c>
      <c r="BB1338" s="9">
        <f t="shared" si="1064"/>
        <v>0.96413267735280117</v>
      </c>
      <c r="BC1338" s="9">
        <f t="shared" si="1065"/>
        <v>14.704674796747968</v>
      </c>
      <c r="BD1338" s="9">
        <f t="shared" si="1066"/>
        <v>3.1497967479674802</v>
      </c>
      <c r="BE1338" s="9">
        <f t="shared" si="1067"/>
        <v>2.6365853658536582</v>
      </c>
      <c r="BF1338" s="3">
        <v>51</v>
      </c>
      <c r="BG1338" s="3">
        <v>22</v>
      </c>
      <c r="BH1338" s="3">
        <v>0</v>
      </c>
      <c r="BI1338" s="3">
        <v>73</v>
      </c>
      <c r="BJ1338" s="3">
        <v>65</v>
      </c>
      <c r="BK1338" s="3">
        <v>4</v>
      </c>
      <c r="BL1338" s="3">
        <v>38</v>
      </c>
      <c r="BM1338" s="3">
        <v>107</v>
      </c>
      <c r="BN1338" s="34">
        <f t="shared" si="1102"/>
        <v>35.806173117146599</v>
      </c>
      <c r="BO1338" s="34">
        <f t="shared" si="1103"/>
        <v>42.619631547151165</v>
      </c>
      <c r="BP1338" s="34">
        <v>6.2645374680070436</v>
      </c>
      <c r="BQ1338" s="34">
        <v>5.7084263058877287</v>
      </c>
      <c r="BR1338" s="34">
        <v>5.8528170850552681E-2</v>
      </c>
      <c r="BS1338" s="34">
        <v>-0.64014803813618426</v>
      </c>
      <c r="BT1338" s="34">
        <v>0</v>
      </c>
      <c r="BU1338" s="34">
        <f t="shared" si="1104"/>
        <v>11.391343906609141</v>
      </c>
      <c r="BV1338" s="34">
        <f t="shared" si="1105"/>
        <v>13.558971480648875</v>
      </c>
      <c r="BW1338" s="34">
        <v>21.750593352065799</v>
      </c>
      <c r="BX1338" s="34">
        <v>1.948624328970362</v>
      </c>
      <c r="BY1338" s="34">
        <v>10.098640541679936</v>
      </c>
      <c r="BZ1338" s="34">
        <v>-9.3830290121786319</v>
      </c>
      <c r="CA1338" s="34">
        <f t="shared" si="1106"/>
        <v>24.414829210537462</v>
      </c>
      <c r="CB1338" s="34">
        <f t="shared" si="1107"/>
        <v>29.060660066502294</v>
      </c>
      <c r="CC1338" s="15">
        <v>55</v>
      </c>
      <c r="CD1338" s="7">
        <v>2412926</v>
      </c>
      <c r="CE1338" s="68">
        <f t="shared" si="1068"/>
        <v>2412926</v>
      </c>
      <c r="CF1338" s="9">
        <v>35.700000000000003</v>
      </c>
      <c r="CG1338" s="9">
        <v>39.6</v>
      </c>
      <c r="CH1338" s="9">
        <v>-2.9</v>
      </c>
      <c r="CI1338" s="9">
        <v>0.6</v>
      </c>
      <c r="CJ1338" s="9">
        <f t="shared" si="1088"/>
        <v>0.55690915419422204</v>
      </c>
      <c r="CK1338" s="9">
        <v>1.8</v>
      </c>
      <c r="CL1338" s="9">
        <f t="shared" si="1089"/>
        <v>1.6707274625826662</v>
      </c>
      <c r="CM1338" s="9">
        <v>2.4</v>
      </c>
      <c r="CN1338" t="s">
        <v>3642</v>
      </c>
      <c r="CO1338" t="s">
        <v>3643</v>
      </c>
      <c r="CP1338" t="s">
        <v>3644</v>
      </c>
      <c r="CQ1338" t="s">
        <v>2386</v>
      </c>
      <c r="CR1338">
        <v>72</v>
      </c>
      <c r="CS1338">
        <v>220</v>
      </c>
      <c r="CT1338">
        <v>53</v>
      </c>
      <c r="CU1338" t="s">
        <v>3403</v>
      </c>
      <c r="CV1338" t="s">
        <v>2382</v>
      </c>
      <c r="CW1338">
        <v>0</v>
      </c>
      <c r="CX1338">
        <v>0</v>
      </c>
      <c r="CY1338">
        <v>0</v>
      </c>
      <c r="CZ1338" s="70"/>
      <c r="DA1338">
        <v>0</v>
      </c>
    </row>
    <row r="1339" spans="1:105" ht="12.75" customHeight="1" x14ac:dyDescent="0.2">
      <c r="A1339" s="44" t="s">
        <v>2372</v>
      </c>
      <c r="B1339" s="43" t="s">
        <v>971</v>
      </c>
      <c r="C1339" s="43" t="s">
        <v>971</v>
      </c>
      <c r="D1339" s="82" t="s">
        <v>971</v>
      </c>
      <c r="E1339" s="42" t="str">
        <f t="shared" si="1099"/>
        <v xml:space="preserve">Morris, Derek </v>
      </c>
      <c r="F1339" s="42" t="s">
        <v>364</v>
      </c>
      <c r="G1339" s="45" t="s">
        <v>2374</v>
      </c>
      <c r="H1339" s="43">
        <v>82</v>
      </c>
      <c r="I1339" s="64">
        <v>8</v>
      </c>
      <c r="J1339" s="64">
        <v>17</v>
      </c>
      <c r="K1339" s="64">
        <v>25</v>
      </c>
      <c r="L1339" s="43">
        <v>8</v>
      </c>
      <c r="M1339">
        <v>83</v>
      </c>
      <c r="N1339">
        <v>135</v>
      </c>
      <c r="O1339" s="4">
        <f t="shared" si="1100"/>
        <v>5.9259259259259262E-2</v>
      </c>
      <c r="Q1339">
        <v>0</v>
      </c>
      <c r="R1339">
        <v>0</v>
      </c>
      <c r="S1339">
        <v>0</v>
      </c>
      <c r="T1339">
        <v>1</v>
      </c>
      <c r="U1339" s="4">
        <f t="shared" si="1101"/>
        <v>0</v>
      </c>
      <c r="V1339">
        <v>0</v>
      </c>
      <c r="W1339">
        <v>2</v>
      </c>
      <c r="X1339">
        <v>8</v>
      </c>
      <c r="Y1339">
        <v>0</v>
      </c>
      <c r="Z1339">
        <v>0</v>
      </c>
      <c r="AA1339">
        <v>6</v>
      </c>
      <c r="AB1339">
        <v>9</v>
      </c>
      <c r="AC1339" s="9">
        <f t="shared" si="1048"/>
        <v>3.4712178189181375</v>
      </c>
      <c r="AD1339" s="9">
        <f t="shared" si="1049"/>
        <v>13.88487127567255</v>
      </c>
      <c r="AE1339" s="9">
        <f t="shared" si="1050"/>
        <v>0</v>
      </c>
      <c r="AF1339" s="9">
        <f t="shared" si="1051"/>
        <v>0</v>
      </c>
      <c r="AG1339" s="9">
        <f t="shared" si="1052"/>
        <v>5.3730674991604586</v>
      </c>
      <c r="AH1339" s="9">
        <f t="shared" si="1053"/>
        <v>8.0596012487406874</v>
      </c>
      <c r="AI1339" s="58">
        <f t="shared" si="1054"/>
        <v>2.4626559371152097</v>
      </c>
      <c r="AJ1339" s="58">
        <f t="shared" si="1055"/>
        <v>5.2068267283772052</v>
      </c>
      <c r="AK1339" s="58">
        <f t="shared" si="1056"/>
        <v>0.67247820672478209</v>
      </c>
      <c r="AL1339" s="58">
        <f t="shared" si="1057"/>
        <v>2.0596758746781756</v>
      </c>
      <c r="AM1339" s="58">
        <f t="shared" si="1058"/>
        <v>1.388487127567255</v>
      </c>
      <c r="AN1339" s="58">
        <f t="shared" si="1059"/>
        <v>6.948941469489414</v>
      </c>
      <c r="AO1339" s="56">
        <v>1340.0166666666667</v>
      </c>
      <c r="AP1339" s="56">
        <v>172.85</v>
      </c>
      <c r="AQ1339" s="56">
        <v>267.66666666666669</v>
      </c>
      <c r="AR1339" s="57">
        <f>SUM(AO1339:AQ1339)</f>
        <v>1780.5333333333333</v>
      </c>
      <c r="AS1339">
        <v>115</v>
      </c>
      <c r="AT1339">
        <v>81</v>
      </c>
      <c r="AU1339">
        <v>57</v>
      </c>
      <c r="AV1339">
        <v>22</v>
      </c>
      <c r="AW1339">
        <v>24</v>
      </c>
      <c r="AX1339" s="9">
        <f t="shared" si="1060"/>
        <v>3.8752433727722031</v>
      </c>
      <c r="AY1339" s="9">
        <f t="shared" si="1061"/>
        <v>2.7295192451699863</v>
      </c>
      <c r="AZ1339" s="9">
        <f t="shared" si="1062"/>
        <v>1.9207728021566575</v>
      </c>
      <c r="BA1339" s="9">
        <f t="shared" si="1063"/>
        <v>0.74135090609555188</v>
      </c>
      <c r="BB1339" s="9">
        <f t="shared" si="1064"/>
        <v>0.80874644301332943</v>
      </c>
      <c r="BC1339" s="33">
        <f t="shared" si="1065"/>
        <v>16.341666666666665</v>
      </c>
      <c r="BD1339" s="33">
        <f t="shared" si="1066"/>
        <v>3.2642276422764231</v>
      </c>
      <c r="BE1339" s="33">
        <f t="shared" si="1067"/>
        <v>2.1079268292682927</v>
      </c>
      <c r="BF1339" s="42">
        <f>BI1339-BG1339-BH1339</f>
        <v>55</v>
      </c>
      <c r="BG1339" s="43">
        <v>15</v>
      </c>
      <c r="BH1339" s="43">
        <v>3</v>
      </c>
      <c r="BI1339" s="43">
        <v>73</v>
      </c>
      <c r="BJ1339" s="42">
        <f>BM1339-BK1339-BL1339</f>
        <v>46</v>
      </c>
      <c r="BK1339" s="43">
        <v>4</v>
      </c>
      <c r="BL1339" s="43">
        <v>31</v>
      </c>
      <c r="BM1339" s="43">
        <v>81</v>
      </c>
      <c r="BN1339" s="34">
        <f t="shared" si="1102"/>
        <v>55.536019950185022</v>
      </c>
      <c r="BO1339" s="34">
        <f t="shared" si="1103"/>
        <v>62.381331380318656</v>
      </c>
      <c r="BP1339" s="33">
        <v>11.921830025997247</v>
      </c>
      <c r="BQ1339" s="33">
        <v>5.2878068782269896</v>
      </c>
      <c r="BR1339" s="33">
        <v>-1.2858353419127624</v>
      </c>
      <c r="BS1339" s="33">
        <v>-0.70258016769945497</v>
      </c>
      <c r="BT1339" s="33">
        <v>0</v>
      </c>
      <c r="BU1339" s="9">
        <f t="shared" si="1104"/>
        <v>15.221221394612019</v>
      </c>
      <c r="BV1339" s="34">
        <f t="shared" si="1105"/>
        <v>17.097373140570639</v>
      </c>
      <c r="BW1339" s="33">
        <v>29.518366480872022</v>
      </c>
      <c r="BX1339" s="33">
        <v>0.5688374911378995</v>
      </c>
      <c r="BY1339" s="33">
        <v>10.111911746323432</v>
      </c>
      <c r="BZ1339" s="33">
        <v>0.11568283723964622</v>
      </c>
      <c r="CA1339" s="9">
        <f t="shared" si="1106"/>
        <v>40.314798555572999</v>
      </c>
      <c r="CB1339" s="34">
        <f t="shared" si="1107"/>
        <v>45.28395823974801</v>
      </c>
      <c r="CC1339" s="47">
        <v>56.333602999999997</v>
      </c>
      <c r="CD1339">
        <v>2918584</v>
      </c>
      <c r="CE1339" s="68">
        <f t="shared" si="1068"/>
        <v>2918584.0000000005</v>
      </c>
      <c r="CF1339" s="62">
        <v>33.1</v>
      </c>
      <c r="CG1339" s="62">
        <v>39.799999999999997</v>
      </c>
      <c r="CH1339" s="62">
        <v>9.8000000000000007</v>
      </c>
      <c r="CI1339" s="62">
        <v>2.2000000000000002</v>
      </c>
      <c r="CJ1339" s="63">
        <f t="shared" si="1088"/>
        <v>1.9810450012381531</v>
      </c>
      <c r="CK1339" s="62">
        <v>5.8</v>
      </c>
      <c r="CL1339" s="63">
        <f t="shared" si="1089"/>
        <v>5.2227550032642212</v>
      </c>
      <c r="CM1339" s="62">
        <v>8</v>
      </c>
      <c r="CN1339" t="s">
        <v>1889</v>
      </c>
      <c r="CO1339" t="s">
        <v>2416</v>
      </c>
      <c r="CP1339" t="s">
        <v>2417</v>
      </c>
      <c r="CQ1339" t="s">
        <v>2400</v>
      </c>
      <c r="CR1339">
        <v>72</v>
      </c>
      <c r="CS1339">
        <v>220</v>
      </c>
      <c r="CT1339">
        <v>53</v>
      </c>
      <c r="CU1339" t="s">
        <v>3401</v>
      </c>
      <c r="CZ1339" s="72">
        <v>3916666.6666666665</v>
      </c>
      <c r="DA1339">
        <v>0</v>
      </c>
    </row>
    <row r="1340" spans="1:105" ht="12.75" customHeight="1" x14ac:dyDescent="0.2">
      <c r="A1340" s="38" t="s">
        <v>2452</v>
      </c>
      <c r="B1340" t="s">
        <v>967</v>
      </c>
      <c r="C1340" t="s">
        <v>967</v>
      </c>
      <c r="D1340" t="s">
        <v>971</v>
      </c>
      <c r="E1340" t="str">
        <f t="shared" si="1099"/>
        <v xml:space="preserve">Fata, Drew </v>
      </c>
      <c r="F1340" t="s">
        <v>2628</v>
      </c>
      <c r="G1340" t="s">
        <v>1524</v>
      </c>
      <c r="H1340">
        <v>3</v>
      </c>
      <c r="I1340">
        <v>1</v>
      </c>
      <c r="J1340">
        <v>0</v>
      </c>
      <c r="K1340">
        <f>I1340+J1340</f>
        <v>1</v>
      </c>
      <c r="L1340">
        <v>-2</v>
      </c>
      <c r="M1340">
        <v>5</v>
      </c>
      <c r="N1340">
        <v>1</v>
      </c>
      <c r="O1340" s="4">
        <f t="shared" si="1100"/>
        <v>1</v>
      </c>
      <c r="P1340">
        <v>44</v>
      </c>
      <c r="Q1340">
        <v>0</v>
      </c>
      <c r="R1340">
        <v>0</v>
      </c>
      <c r="S1340">
        <v>0</v>
      </c>
      <c r="T1340">
        <v>0</v>
      </c>
      <c r="U1340" s="4">
        <f t="shared" si="1101"/>
        <v>0</v>
      </c>
      <c r="V1340" s="40">
        <v>0</v>
      </c>
      <c r="W1340">
        <v>0</v>
      </c>
      <c r="X1340">
        <v>0</v>
      </c>
      <c r="Y1340">
        <v>0</v>
      </c>
      <c r="Z1340">
        <v>0</v>
      </c>
      <c r="AA1340">
        <f>I1340-W1340-Y1340</f>
        <v>1</v>
      </c>
      <c r="AB1340">
        <f>J1340-X1340-Z1340</f>
        <v>0</v>
      </c>
      <c r="AC1340" s="9">
        <f t="shared" si="1048"/>
        <v>0</v>
      </c>
      <c r="AD1340" s="9">
        <f t="shared" si="1049"/>
        <v>0</v>
      </c>
      <c r="AE1340" s="9">
        <f t="shared" si="1050"/>
        <v>0</v>
      </c>
      <c r="AF1340" s="9">
        <f t="shared" si="1051"/>
        <v>0</v>
      </c>
      <c r="AG1340" s="9">
        <f t="shared" si="1052"/>
        <v>40.111420612813362</v>
      </c>
      <c r="AH1340" s="9">
        <f t="shared" si="1053"/>
        <v>0</v>
      </c>
      <c r="AI1340" s="6">
        <f t="shared" si="1054"/>
        <v>2.0055710306406684</v>
      </c>
      <c r="AJ1340" s="6">
        <f t="shared" si="1055"/>
        <v>0</v>
      </c>
      <c r="AK1340" s="6">
        <f t="shared" si="1056"/>
        <v>0</v>
      </c>
      <c r="AL1340" s="6">
        <f t="shared" si="1057"/>
        <v>6.0167130919220044</v>
      </c>
      <c r="AM1340" s="6">
        <f t="shared" si="1058"/>
        <v>0</v>
      </c>
      <c r="AN1340" s="6">
        <f t="shared" si="1059"/>
        <v>0</v>
      </c>
      <c r="AO1340" s="32">
        <v>29.916666666666671</v>
      </c>
      <c r="AP1340" s="32">
        <v>0.95</v>
      </c>
      <c r="AQ1340" s="32">
        <v>0</v>
      </c>
      <c r="AR1340" s="32">
        <v>30.866666666666671</v>
      </c>
      <c r="AS1340" s="40">
        <v>2</v>
      </c>
      <c r="AT1340" s="40">
        <v>2</v>
      </c>
      <c r="AU1340" s="40">
        <v>3</v>
      </c>
      <c r="AV1340" s="40">
        <v>3</v>
      </c>
      <c r="AW1340" s="40">
        <v>0</v>
      </c>
      <c r="AX1340" s="9">
        <f t="shared" si="1060"/>
        <v>3.8876889848812093</v>
      </c>
      <c r="AY1340" s="9">
        <f t="shared" si="1061"/>
        <v>3.8876889848812093</v>
      </c>
      <c r="AZ1340" s="9">
        <f t="shared" si="1062"/>
        <v>5.8315334773218135</v>
      </c>
      <c r="BA1340" s="9">
        <f t="shared" si="1063"/>
        <v>5.8315334773218135</v>
      </c>
      <c r="BB1340" s="9">
        <f t="shared" si="1064"/>
        <v>0</v>
      </c>
      <c r="BC1340" s="9">
        <f t="shared" si="1065"/>
        <v>9.9722222222222232</v>
      </c>
      <c r="BD1340" s="9">
        <f t="shared" si="1066"/>
        <v>0</v>
      </c>
      <c r="BE1340" s="9">
        <f t="shared" si="1067"/>
        <v>0.31666666666666665</v>
      </c>
      <c r="BF1340" s="3">
        <v>1</v>
      </c>
      <c r="BG1340" s="3">
        <v>0</v>
      </c>
      <c r="BH1340" s="3">
        <v>0</v>
      </c>
      <c r="BI1340" s="3">
        <v>1</v>
      </c>
      <c r="BJ1340" s="3">
        <v>3</v>
      </c>
      <c r="BK1340" s="3">
        <v>0</v>
      </c>
      <c r="BL1340" s="3">
        <v>0</v>
      </c>
      <c r="BM1340" s="3">
        <v>3</v>
      </c>
      <c r="BN1340" s="34">
        <f t="shared" si="1102"/>
        <v>1.3791135282574496</v>
      </c>
      <c r="BO1340" s="34">
        <f t="shared" si="1103"/>
        <v>89.359407878452458</v>
      </c>
      <c r="BP1340" s="34">
        <v>1.7592097402250508</v>
      </c>
      <c r="BQ1340" s="34">
        <v>-3.2612718034718262E-2</v>
      </c>
      <c r="BR1340" s="34">
        <v>-2.2833635681314777E-2</v>
      </c>
      <c r="BS1340" s="34">
        <v>0</v>
      </c>
      <c r="BT1340" s="34">
        <v>0</v>
      </c>
      <c r="BU1340" s="34">
        <f t="shared" si="1104"/>
        <v>1.7037633865090178</v>
      </c>
      <c r="BV1340" s="34">
        <f t="shared" si="1105"/>
        <v>110.39503584291691</v>
      </c>
      <c r="BW1340" s="34">
        <v>-0.59291449117112016</v>
      </c>
      <c r="BX1340" s="34">
        <v>1.8714814438226614E-2</v>
      </c>
      <c r="BY1340" s="34">
        <v>0</v>
      </c>
      <c r="BZ1340" s="34">
        <v>0.24954981848132526</v>
      </c>
      <c r="CA1340" s="34">
        <f t="shared" si="1106"/>
        <v>-0.32464985825156822</v>
      </c>
      <c r="CB1340" s="34">
        <f t="shared" si="1107"/>
        <v>-21.03562796446446</v>
      </c>
      <c r="CE1340" s="68">
        <f t="shared" si="1068"/>
        <v>165000</v>
      </c>
      <c r="CF1340" s="9">
        <v>0.9</v>
      </c>
      <c r="CG1340" s="9">
        <v>1</v>
      </c>
      <c r="CH1340" s="9">
        <v>-2.2999999999999998</v>
      </c>
      <c r="CI1340" s="9">
        <v>0.3</v>
      </c>
      <c r="CJ1340" s="9">
        <f t="shared" si="1088"/>
        <v>18.858040859088526</v>
      </c>
      <c r="CK1340" s="9">
        <v>-0.5</v>
      </c>
      <c r="CL1340" s="9">
        <f t="shared" si="1089"/>
        <v>-31.430068098480874</v>
      </c>
      <c r="CM1340" s="9">
        <v>-0.3</v>
      </c>
      <c r="CN1340" t="s">
        <v>78</v>
      </c>
      <c r="CO1340" t="s">
        <v>28</v>
      </c>
      <c r="CP1340" t="s">
        <v>2427</v>
      </c>
      <c r="CQ1340" t="s">
        <v>2400</v>
      </c>
      <c r="CR1340">
        <v>73</v>
      </c>
      <c r="CS1340">
        <v>211</v>
      </c>
      <c r="CU1340" t="s">
        <v>3402</v>
      </c>
      <c r="CV1340" t="s">
        <v>3090</v>
      </c>
      <c r="CW1340">
        <v>0</v>
      </c>
      <c r="CX1340">
        <v>0</v>
      </c>
      <c r="CY1340">
        <v>0</v>
      </c>
      <c r="CZ1340" s="70"/>
      <c r="DA1340">
        <v>0</v>
      </c>
    </row>
    <row r="1341" spans="1:105" ht="12.75" customHeight="1" x14ac:dyDescent="0.2">
      <c r="A1341" s="44" t="s">
        <v>2372</v>
      </c>
      <c r="B1341" s="43" t="s">
        <v>967</v>
      </c>
      <c r="C1341" s="43" t="s">
        <v>967</v>
      </c>
      <c r="D1341" s="42" t="s">
        <v>971</v>
      </c>
      <c r="E1341" s="42" t="str">
        <f t="shared" si="1099"/>
        <v xml:space="preserve">Fata, Drew </v>
      </c>
      <c r="F1341" s="42" t="s">
        <v>2628</v>
      </c>
      <c r="G1341" s="45" t="s">
        <v>2374</v>
      </c>
      <c r="H1341" s="43">
        <v>5</v>
      </c>
      <c r="I1341" s="64">
        <v>0</v>
      </c>
      <c r="J1341" s="64">
        <v>1</v>
      </c>
      <c r="K1341" s="64">
        <v>1</v>
      </c>
      <c r="L1341" s="43">
        <v>-1</v>
      </c>
      <c r="M1341">
        <v>4</v>
      </c>
      <c r="N1341">
        <v>4</v>
      </c>
      <c r="O1341" s="4">
        <f t="shared" si="1100"/>
        <v>0</v>
      </c>
      <c r="Q1341">
        <v>0</v>
      </c>
      <c r="R1341">
        <v>0</v>
      </c>
      <c r="S1341">
        <v>0</v>
      </c>
      <c r="T1341">
        <v>0</v>
      </c>
      <c r="U1341" s="4">
        <f t="shared" si="1101"/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 s="9">
        <f t="shared" si="1048"/>
        <v>0</v>
      </c>
      <c r="AD1341" s="9">
        <f t="shared" si="1049"/>
        <v>0</v>
      </c>
      <c r="AE1341" s="9">
        <f t="shared" si="1050"/>
        <v>0</v>
      </c>
      <c r="AF1341" s="9">
        <f t="shared" si="1051"/>
        <v>0</v>
      </c>
      <c r="AG1341" s="9">
        <f t="shared" si="1052"/>
        <v>0</v>
      </c>
      <c r="AH1341" s="9">
        <f t="shared" si="1053"/>
        <v>15.946843853820598</v>
      </c>
      <c r="AI1341" s="58">
        <f t="shared" si="1054"/>
        <v>0.79734219269102991</v>
      </c>
      <c r="AJ1341" s="58">
        <f t="shared" si="1055"/>
        <v>0</v>
      </c>
      <c r="AK1341" s="58">
        <f t="shared" si="1056"/>
        <v>0</v>
      </c>
      <c r="AL1341" s="58">
        <f t="shared" si="1057"/>
        <v>1.5946843853820598</v>
      </c>
      <c r="AM1341" s="58">
        <f t="shared" si="1058"/>
        <v>0</v>
      </c>
      <c r="AN1341" s="58">
        <f t="shared" si="1059"/>
        <v>5.0420168067226889</v>
      </c>
      <c r="AO1341" s="56">
        <v>75.25</v>
      </c>
      <c r="AP1341" s="56">
        <v>0.38333333333333341</v>
      </c>
      <c r="AQ1341" s="56">
        <v>11.9</v>
      </c>
      <c r="AR1341" s="57">
        <f>SUM(AO1341:AQ1341)</f>
        <v>87.533333333333346</v>
      </c>
      <c r="AS1341">
        <v>3</v>
      </c>
      <c r="AT1341">
        <v>3</v>
      </c>
      <c r="AU1341">
        <v>3</v>
      </c>
      <c r="AV1341">
        <v>7</v>
      </c>
      <c r="AW1341">
        <v>4</v>
      </c>
      <c r="AX1341" s="9">
        <f t="shared" si="1060"/>
        <v>2.0563594821020557</v>
      </c>
      <c r="AY1341" s="9">
        <f t="shared" si="1061"/>
        <v>2.0563594821020557</v>
      </c>
      <c r="AZ1341" s="9">
        <f t="shared" si="1062"/>
        <v>2.0563594821020557</v>
      </c>
      <c r="BA1341" s="9">
        <f t="shared" si="1063"/>
        <v>4.7981721249047977</v>
      </c>
      <c r="BB1341" s="9">
        <f t="shared" si="1064"/>
        <v>2.7418126428027416</v>
      </c>
      <c r="BC1341" s="33">
        <f t="shared" si="1065"/>
        <v>15.05</v>
      </c>
      <c r="BD1341" s="33">
        <f t="shared" si="1066"/>
        <v>2.38</v>
      </c>
      <c r="BE1341" s="33">
        <f t="shared" si="1067"/>
        <v>7.6666666666666689E-2</v>
      </c>
      <c r="BF1341" s="42">
        <f>BI1341-BG1341-BH1341</f>
        <v>1</v>
      </c>
      <c r="BG1341" s="43">
        <v>0</v>
      </c>
      <c r="BH1341" s="43">
        <v>0</v>
      </c>
      <c r="BI1341" s="43">
        <v>1</v>
      </c>
      <c r="BJ1341" s="42">
        <f>BM1341-BK1341-BL1341</f>
        <v>2</v>
      </c>
      <c r="BK1341" s="43">
        <v>0</v>
      </c>
      <c r="BL1341" s="43">
        <v>1</v>
      </c>
      <c r="BM1341" s="43">
        <v>3</v>
      </c>
      <c r="BN1341" s="34">
        <f t="shared" si="1102"/>
        <v>3.5103946874872833</v>
      </c>
      <c r="BO1341" s="34">
        <f t="shared" si="1103"/>
        <v>80.207037794835102</v>
      </c>
      <c r="BP1341" s="33">
        <v>0.18486902036547392</v>
      </c>
      <c r="BQ1341" s="33">
        <v>-1.6786886762784919E-2</v>
      </c>
      <c r="BR1341" s="33">
        <v>0.10588008526985665</v>
      </c>
      <c r="BS1341" s="33">
        <v>-3.0987033275109207E-2</v>
      </c>
      <c r="BT1341" s="33">
        <v>0</v>
      </c>
      <c r="BU1341" s="9">
        <f t="shared" si="1104"/>
        <v>0.24297518559743647</v>
      </c>
      <c r="BV1341" s="34">
        <f t="shared" si="1105"/>
        <v>5.5516036313199493</v>
      </c>
      <c r="BW1341" s="33">
        <v>2.8431531001822479</v>
      </c>
      <c r="BX1341" s="33">
        <v>1.2950004185172713E-2</v>
      </c>
      <c r="BY1341" s="33">
        <v>0.88527899417786149</v>
      </c>
      <c r="BZ1341" s="33">
        <v>-0.47396259665543489</v>
      </c>
      <c r="CA1341" s="9">
        <f t="shared" si="1106"/>
        <v>3.2674195018898469</v>
      </c>
      <c r="CB1341" s="34">
        <f t="shared" si="1107"/>
        <v>74.655434163515153</v>
      </c>
      <c r="CE1341" s="68">
        <f t="shared" si="1068"/>
        <v>165000</v>
      </c>
      <c r="CF1341" s="62">
        <v>1</v>
      </c>
      <c r="CG1341" s="62">
        <v>1.4</v>
      </c>
      <c r="CH1341" s="62">
        <v>-0.9</v>
      </c>
      <c r="CI1341" s="62">
        <v>0.1</v>
      </c>
      <c r="CJ1341" s="63">
        <f t="shared" si="1088"/>
        <v>2.0036734012355986</v>
      </c>
      <c r="CK1341" s="62">
        <v>-0.1</v>
      </c>
      <c r="CL1341" s="63">
        <f t="shared" si="1089"/>
        <v>-2.0036734012355986</v>
      </c>
      <c r="CM1341" s="62">
        <v>0</v>
      </c>
      <c r="CN1341" t="s">
        <v>1904</v>
      </c>
      <c r="CO1341" t="s">
        <v>28</v>
      </c>
      <c r="CP1341" t="s">
        <v>2427</v>
      </c>
      <c r="CQ1341" t="s">
        <v>2400</v>
      </c>
      <c r="CR1341">
        <v>73</v>
      </c>
      <c r="CS1341">
        <v>209</v>
      </c>
      <c r="CT1341">
        <v>49</v>
      </c>
      <c r="CU1341" t="s">
        <v>3402</v>
      </c>
      <c r="CV1341" t="s">
        <v>3090</v>
      </c>
      <c r="CZ1341" s="72">
        <v>495000</v>
      </c>
      <c r="DA1341">
        <v>0</v>
      </c>
    </row>
    <row r="1342" spans="1:105" ht="12.75" customHeight="1" x14ac:dyDescent="0.2">
      <c r="A1342" s="38" t="s">
        <v>2452</v>
      </c>
      <c r="B1342" t="s">
        <v>971</v>
      </c>
      <c r="C1342" t="s">
        <v>971</v>
      </c>
      <c r="D1342" s="82" t="s">
        <v>971</v>
      </c>
      <c r="E1342" t="str">
        <f t="shared" si="1099"/>
        <v xml:space="preserve">Jovanovski, Ed </v>
      </c>
      <c r="F1342" t="s">
        <v>220</v>
      </c>
      <c r="G1342" t="s">
        <v>1524</v>
      </c>
      <c r="H1342">
        <v>54</v>
      </c>
      <c r="I1342">
        <v>11</v>
      </c>
      <c r="J1342">
        <v>18</v>
      </c>
      <c r="K1342">
        <f>I1342+J1342</f>
        <v>29</v>
      </c>
      <c r="L1342">
        <v>-6</v>
      </c>
      <c r="M1342">
        <v>63</v>
      </c>
      <c r="N1342">
        <v>135</v>
      </c>
      <c r="O1342" s="4">
        <f t="shared" si="1100"/>
        <v>8.1481481481481488E-2</v>
      </c>
      <c r="P1342">
        <v>1615</v>
      </c>
      <c r="Q1342">
        <v>1</v>
      </c>
      <c r="R1342">
        <v>0</v>
      </c>
      <c r="S1342">
        <v>0</v>
      </c>
      <c r="T1342">
        <v>0</v>
      </c>
      <c r="U1342" s="4">
        <f t="shared" si="1101"/>
        <v>0</v>
      </c>
      <c r="V1342" s="40">
        <v>0</v>
      </c>
      <c r="W1342">
        <v>6</v>
      </c>
      <c r="X1342">
        <v>8</v>
      </c>
      <c r="Y1342">
        <v>0</v>
      </c>
      <c r="Z1342">
        <v>1</v>
      </c>
      <c r="AA1342">
        <f>I1342-W1342-Y1342</f>
        <v>5</v>
      </c>
      <c r="AB1342">
        <f>J1342-X1342-Z1342</f>
        <v>9</v>
      </c>
      <c r="AC1342" s="9">
        <f t="shared" si="1048"/>
        <v>6.5162302401351511</v>
      </c>
      <c r="AD1342" s="9">
        <f t="shared" si="1049"/>
        <v>8.6883069868468681</v>
      </c>
      <c r="AE1342" s="9">
        <f t="shared" si="1050"/>
        <v>0</v>
      </c>
      <c r="AF1342" s="9">
        <f t="shared" si="1051"/>
        <v>2.4148108398175476</v>
      </c>
      <c r="AG1342" s="9">
        <f t="shared" si="1052"/>
        <v>7.0654733867169099</v>
      </c>
      <c r="AH1342" s="9">
        <f t="shared" si="1053"/>
        <v>12.717852096090438</v>
      </c>
      <c r="AI1342" s="6">
        <f t="shared" si="1054"/>
        <v>3.1088082901554404</v>
      </c>
      <c r="AJ1342" s="6">
        <f t="shared" si="1055"/>
        <v>4.344153493423434</v>
      </c>
      <c r="AK1342" s="6">
        <f t="shared" si="1056"/>
        <v>0.48296216796350955</v>
      </c>
      <c r="AL1342" s="6">
        <f t="shared" si="1057"/>
        <v>2.8968440885539328</v>
      </c>
      <c r="AM1342" s="6">
        <f t="shared" si="1058"/>
        <v>1.520453722698202</v>
      </c>
      <c r="AN1342" s="6">
        <f t="shared" si="1059"/>
        <v>3.8636973437080764</v>
      </c>
      <c r="AO1342" s="32">
        <v>849.2</v>
      </c>
      <c r="AP1342" s="32">
        <v>276.23333333333335</v>
      </c>
      <c r="AQ1342" s="32">
        <v>124.23333333333333</v>
      </c>
      <c r="AR1342" s="32">
        <v>1249.6666666666667</v>
      </c>
      <c r="AS1342" s="40">
        <v>71</v>
      </c>
      <c r="AT1342" s="40">
        <v>61</v>
      </c>
      <c r="AU1342" s="40">
        <v>52</v>
      </c>
      <c r="AV1342" s="40">
        <v>39</v>
      </c>
      <c r="AW1342" s="40">
        <v>24</v>
      </c>
      <c r="AX1342" s="9">
        <f t="shared" si="1060"/>
        <v>3.4089090424113095</v>
      </c>
      <c r="AY1342" s="9">
        <f t="shared" si="1061"/>
        <v>2.9287810082688717</v>
      </c>
      <c r="AZ1342" s="9">
        <f t="shared" si="1062"/>
        <v>2.4966657775406773</v>
      </c>
      <c r="BA1342" s="9">
        <f t="shared" si="1063"/>
        <v>1.872499333155508</v>
      </c>
      <c r="BB1342" s="9">
        <f t="shared" si="1064"/>
        <v>1.1523072819418512</v>
      </c>
      <c r="BC1342" s="9">
        <f t="shared" si="1065"/>
        <v>15.725925925925926</v>
      </c>
      <c r="BD1342" s="9">
        <f t="shared" si="1066"/>
        <v>2.3006172839506172</v>
      </c>
      <c r="BE1342" s="9">
        <f t="shared" si="1067"/>
        <v>5.1154320987654325</v>
      </c>
      <c r="BF1342" s="3">
        <v>44</v>
      </c>
      <c r="BG1342" s="3">
        <v>20</v>
      </c>
      <c r="BH1342" s="3">
        <v>1</v>
      </c>
      <c r="BI1342" s="3">
        <v>65</v>
      </c>
      <c r="BJ1342" s="3">
        <v>41</v>
      </c>
      <c r="BK1342" s="3">
        <v>7</v>
      </c>
      <c r="BL1342" s="3">
        <v>8</v>
      </c>
      <c r="BM1342" s="3">
        <v>56</v>
      </c>
      <c r="BN1342" s="34">
        <f t="shared" si="1102"/>
        <v>50.079695034275289</v>
      </c>
      <c r="BO1342" s="34">
        <f t="shared" si="1103"/>
        <v>80.148885090864695</v>
      </c>
      <c r="BP1342" s="34">
        <v>11.464721400142794</v>
      </c>
      <c r="BQ1342" s="34">
        <v>9.8425906815038893</v>
      </c>
      <c r="BR1342" s="34">
        <v>4.3529224035613788E-2</v>
      </c>
      <c r="BS1342" s="34">
        <v>0.44330277986897393</v>
      </c>
      <c r="BT1342" s="34">
        <v>0</v>
      </c>
      <c r="BU1342" s="34">
        <f t="shared" si="1104"/>
        <v>21.794144085551274</v>
      </c>
      <c r="BV1342" s="34">
        <f t="shared" si="1105"/>
        <v>34.879931852042581</v>
      </c>
      <c r="BW1342" s="34">
        <v>17.781163750051178</v>
      </c>
      <c r="BX1342" s="34">
        <v>-1.0625728267162051</v>
      </c>
      <c r="BY1342" s="34">
        <v>17.731064865624067</v>
      </c>
      <c r="BZ1342" s="34">
        <v>-6.1641048402350211</v>
      </c>
      <c r="CA1342" s="34">
        <f t="shared" si="1106"/>
        <v>28.285550948724016</v>
      </c>
      <c r="CB1342" s="34">
        <f t="shared" si="1107"/>
        <v>45.268953238822107</v>
      </c>
      <c r="CC1342" s="15">
        <v>60</v>
      </c>
      <c r="CD1342" s="7">
        <v>2823898</v>
      </c>
      <c r="CE1342" s="68">
        <f t="shared" si="1068"/>
        <v>4288141.4074074076</v>
      </c>
      <c r="CF1342" s="9">
        <v>27.9</v>
      </c>
      <c r="CG1342" s="9">
        <v>24.7</v>
      </c>
      <c r="CH1342" s="9">
        <v>8</v>
      </c>
      <c r="CI1342" s="9">
        <v>4.4000000000000004</v>
      </c>
      <c r="CJ1342" s="9">
        <f t="shared" si="1088"/>
        <v>5.3329023917259208</v>
      </c>
      <c r="CK1342" s="9">
        <v>3.9</v>
      </c>
      <c r="CL1342" s="9">
        <f t="shared" si="1089"/>
        <v>4.7268907563025211</v>
      </c>
      <c r="CM1342" s="9">
        <v>8.3000000000000007</v>
      </c>
      <c r="CN1342" t="s">
        <v>2990</v>
      </c>
      <c r="CO1342" t="s">
        <v>2946</v>
      </c>
      <c r="CP1342" t="s">
        <v>2427</v>
      </c>
      <c r="CQ1342" t="s">
        <v>2400</v>
      </c>
      <c r="CR1342">
        <v>74</v>
      </c>
      <c r="CS1342">
        <v>210</v>
      </c>
      <c r="CT1342">
        <v>55</v>
      </c>
      <c r="CU1342" t="s">
        <v>3402</v>
      </c>
      <c r="CV1342" t="s">
        <v>2382</v>
      </c>
      <c r="CW1342">
        <v>0</v>
      </c>
      <c r="CX1342">
        <v>0</v>
      </c>
      <c r="CY1342">
        <v>0</v>
      </c>
      <c r="CZ1342" s="70"/>
      <c r="DA1342">
        <v>0</v>
      </c>
    </row>
    <row r="1343" spans="1:105" ht="12.75" customHeight="1" x14ac:dyDescent="0.2">
      <c r="A1343" s="44" t="s">
        <v>2372</v>
      </c>
      <c r="B1343" s="43" t="s">
        <v>971</v>
      </c>
      <c r="C1343" s="43" t="s">
        <v>971</v>
      </c>
      <c r="D1343" s="82" t="s">
        <v>971</v>
      </c>
      <c r="E1343" s="42" t="str">
        <f t="shared" si="1099"/>
        <v xml:space="preserve">Jovanovski, Ed </v>
      </c>
      <c r="F1343" s="42" t="s">
        <v>220</v>
      </c>
      <c r="G1343" s="45" t="s">
        <v>2374</v>
      </c>
      <c r="H1343" s="43">
        <v>80</v>
      </c>
      <c r="I1343" s="64">
        <v>12</v>
      </c>
      <c r="J1343" s="64">
        <v>39</v>
      </c>
      <c r="K1343" s="64">
        <v>51</v>
      </c>
      <c r="L1343" s="43">
        <v>-13</v>
      </c>
      <c r="M1343">
        <v>73</v>
      </c>
      <c r="N1343">
        <v>240</v>
      </c>
      <c r="O1343" s="4">
        <f t="shared" si="1100"/>
        <v>0.05</v>
      </c>
      <c r="Q1343">
        <v>2</v>
      </c>
      <c r="R1343">
        <v>0</v>
      </c>
      <c r="S1343">
        <v>0</v>
      </c>
      <c r="T1343">
        <v>0</v>
      </c>
      <c r="U1343" s="4">
        <f t="shared" si="1101"/>
        <v>0</v>
      </c>
      <c r="V1343">
        <v>0</v>
      </c>
      <c r="W1343">
        <v>8</v>
      </c>
      <c r="X1343">
        <v>19</v>
      </c>
      <c r="Y1343">
        <v>0</v>
      </c>
      <c r="Z1343">
        <v>1</v>
      </c>
      <c r="AA1343">
        <v>4</v>
      </c>
      <c r="AB1343">
        <v>19</v>
      </c>
      <c r="AC1343" s="9">
        <f t="shared" si="1048"/>
        <v>6.7554888346781761</v>
      </c>
      <c r="AD1343" s="9">
        <f t="shared" si="1049"/>
        <v>16.04428598236067</v>
      </c>
      <c r="AE1343" s="9">
        <f t="shared" si="1050"/>
        <v>0</v>
      </c>
      <c r="AF1343" s="9">
        <f t="shared" si="1051"/>
        <v>5.8804312316236524</v>
      </c>
      <c r="AG1343" s="9">
        <f t="shared" si="1052"/>
        <v>3.4347048300536671</v>
      </c>
      <c r="AH1343" s="9">
        <f t="shared" si="1053"/>
        <v>16.31484794275492</v>
      </c>
      <c r="AI1343" s="58">
        <f t="shared" si="1054"/>
        <v>1.974955277280859</v>
      </c>
      <c r="AJ1343" s="58">
        <f t="shared" si="1055"/>
        <v>7.0932632764120855</v>
      </c>
      <c r="AK1343" s="58">
        <f t="shared" si="1056"/>
        <v>2.3521724926494612</v>
      </c>
      <c r="AL1343" s="58">
        <f t="shared" si="1057"/>
        <v>2.2754919499105544</v>
      </c>
      <c r="AM1343" s="58">
        <f t="shared" si="1058"/>
        <v>1.3510977669356352</v>
      </c>
      <c r="AN1343" s="58">
        <f t="shared" si="1059"/>
        <v>2.3521724926494612</v>
      </c>
      <c r="AO1343" s="56">
        <v>1397.5</v>
      </c>
      <c r="AP1343" s="56">
        <v>355.26666666666665</v>
      </c>
      <c r="AQ1343" s="56">
        <v>51.016666666666666</v>
      </c>
      <c r="AR1343" s="57">
        <f>SUM(AO1343:AQ1343)</f>
        <v>1803.7833333333333</v>
      </c>
      <c r="AS1343">
        <v>63</v>
      </c>
      <c r="AT1343">
        <v>114</v>
      </c>
      <c r="AU1343">
        <v>77</v>
      </c>
      <c r="AV1343">
        <v>42</v>
      </c>
      <c r="AW1343">
        <v>31</v>
      </c>
      <c r="AX1343" s="9">
        <f t="shared" si="1060"/>
        <v>2.0955953689929503</v>
      </c>
      <c r="AY1343" s="9">
        <f t="shared" si="1061"/>
        <v>3.7920297153205764</v>
      </c>
      <c r="AZ1343" s="9">
        <f t="shared" si="1062"/>
        <v>2.5612832287691609</v>
      </c>
      <c r="BA1343" s="9">
        <f t="shared" si="1063"/>
        <v>1.3970635793286332</v>
      </c>
      <c r="BB1343" s="9">
        <f t="shared" si="1064"/>
        <v>1.0311659752187532</v>
      </c>
      <c r="BC1343" s="33">
        <f t="shared" si="1065"/>
        <v>17.46875</v>
      </c>
      <c r="BD1343" s="33">
        <f t="shared" si="1066"/>
        <v>0.63770833333333332</v>
      </c>
      <c r="BE1343" s="33">
        <f t="shared" si="1067"/>
        <v>4.440833333333333</v>
      </c>
      <c r="BF1343" s="42">
        <f>BI1343-BG1343-BH1343</f>
        <v>46</v>
      </c>
      <c r="BG1343" s="43">
        <v>42</v>
      </c>
      <c r="BH1343" s="43">
        <v>2</v>
      </c>
      <c r="BI1343" s="43">
        <v>90</v>
      </c>
      <c r="BJ1343" s="42">
        <f>BM1343-BK1343-BL1343</f>
        <v>53</v>
      </c>
      <c r="BK1343" s="43">
        <v>8</v>
      </c>
      <c r="BL1343" s="43">
        <v>2</v>
      </c>
      <c r="BM1343" s="43">
        <v>63</v>
      </c>
      <c r="BN1343" s="34">
        <f t="shared" si="1102"/>
        <v>70.732931856218016</v>
      </c>
      <c r="BO1343" s="34">
        <f t="shared" si="1103"/>
        <v>78.427303932901793</v>
      </c>
      <c r="BP1343" s="33">
        <v>13.620929979410292</v>
      </c>
      <c r="BQ1343" s="33">
        <v>20.012780072139339</v>
      </c>
      <c r="BR1343" s="33">
        <v>-0.63655512910619594</v>
      </c>
      <c r="BS1343" s="33">
        <v>0.99634257226653078</v>
      </c>
      <c r="BT1343" s="33">
        <v>-0.70822457216949508</v>
      </c>
      <c r="BU1343" s="9">
        <f t="shared" si="1104"/>
        <v>33.285272922540464</v>
      </c>
      <c r="BV1343" s="34">
        <f t="shared" si="1105"/>
        <v>36.906065498487955</v>
      </c>
      <c r="BW1343" s="33">
        <v>28.389613845132853</v>
      </c>
      <c r="BX1343" s="33">
        <v>1.4466284479623137</v>
      </c>
      <c r="BY1343" s="33">
        <v>4.0495328213730231</v>
      </c>
      <c r="BZ1343" s="33">
        <v>3.561883819209366</v>
      </c>
      <c r="CA1343" s="9">
        <f t="shared" si="1106"/>
        <v>37.447658933677552</v>
      </c>
      <c r="CB1343" s="34">
        <f t="shared" si="1107"/>
        <v>41.521238434413831</v>
      </c>
      <c r="CC1343" s="47">
        <v>36.330554999999997</v>
      </c>
      <c r="CD1343">
        <v>2224755</v>
      </c>
      <c r="CE1343" s="68">
        <f t="shared" si="1068"/>
        <v>2280373.875</v>
      </c>
      <c r="CF1343" s="62">
        <v>43</v>
      </c>
      <c r="CG1343" s="62">
        <v>30.8</v>
      </c>
      <c r="CH1343" s="62">
        <v>-2.2000000000000002</v>
      </c>
      <c r="CI1343" s="62">
        <v>8.8000000000000007</v>
      </c>
      <c r="CJ1343" s="63">
        <f t="shared" si="1088"/>
        <v>7.9635606769026586</v>
      </c>
      <c r="CK1343" s="62">
        <v>2</v>
      </c>
      <c r="CL1343" s="63">
        <f t="shared" si="1089"/>
        <v>1.8099001538415131</v>
      </c>
      <c r="CM1343" s="62">
        <v>10.5</v>
      </c>
      <c r="CN1343" t="s">
        <v>1916</v>
      </c>
      <c r="CO1343" t="s">
        <v>2946</v>
      </c>
      <c r="CP1343" t="s">
        <v>2427</v>
      </c>
      <c r="CQ1343" t="s">
        <v>2400</v>
      </c>
      <c r="CR1343">
        <v>74</v>
      </c>
      <c r="CS1343">
        <v>210</v>
      </c>
      <c r="CT1343">
        <v>55</v>
      </c>
      <c r="CU1343" t="s">
        <v>3402</v>
      </c>
      <c r="CZ1343" s="72">
        <v>6500000</v>
      </c>
      <c r="DA1343">
        <v>0</v>
      </c>
    </row>
    <row r="1344" spans="1:105" ht="12.75" customHeight="1" x14ac:dyDescent="0.2">
      <c r="A1344" s="38" t="s">
        <v>2452</v>
      </c>
      <c r="B1344" t="s">
        <v>971</v>
      </c>
      <c r="C1344" t="s">
        <v>971</v>
      </c>
      <c r="D1344" s="82" t="s">
        <v>971</v>
      </c>
      <c r="E1344" t="str">
        <f t="shared" si="1099"/>
        <v xml:space="preserve">Lisin, Enver </v>
      </c>
      <c r="F1344" t="s">
        <v>302</v>
      </c>
      <c r="G1344" t="s">
        <v>1528</v>
      </c>
      <c r="H1344">
        <v>17</v>
      </c>
      <c r="I1344">
        <v>1</v>
      </c>
      <c r="J1344">
        <v>1</v>
      </c>
      <c r="K1344">
        <f>I1344+J1344</f>
        <v>2</v>
      </c>
      <c r="L1344">
        <v>-18</v>
      </c>
      <c r="M1344">
        <v>16</v>
      </c>
      <c r="N1344">
        <v>35</v>
      </c>
      <c r="O1344" s="4">
        <f t="shared" si="1100"/>
        <v>2.8571428571428571E-2</v>
      </c>
      <c r="P1344">
        <v>357</v>
      </c>
      <c r="Q1344">
        <v>0</v>
      </c>
      <c r="R1344">
        <v>0</v>
      </c>
      <c r="S1344">
        <v>2</v>
      </c>
      <c r="T1344">
        <v>5</v>
      </c>
      <c r="U1344" s="4">
        <f t="shared" si="1101"/>
        <v>0.2857142857142857</v>
      </c>
      <c r="V1344" s="40">
        <v>0.7</v>
      </c>
      <c r="W1344">
        <v>1</v>
      </c>
      <c r="X1344">
        <v>0</v>
      </c>
      <c r="Y1344">
        <v>0</v>
      </c>
      <c r="Z1344">
        <v>0</v>
      </c>
      <c r="AA1344">
        <f>I1344-W1344-Y1344</f>
        <v>0</v>
      </c>
      <c r="AB1344">
        <f>J1344-X1344-Z1344</f>
        <v>1</v>
      </c>
      <c r="AC1344" s="9">
        <f t="shared" si="1048"/>
        <v>6.4631956912028725</v>
      </c>
      <c r="AD1344" s="9">
        <f t="shared" si="1049"/>
        <v>0</v>
      </c>
      <c r="AE1344" s="9">
        <f t="shared" si="1050"/>
        <v>0</v>
      </c>
      <c r="AF1344" s="9">
        <f t="shared" si="1051"/>
        <v>0</v>
      </c>
      <c r="AG1344" s="9">
        <f t="shared" si="1052"/>
        <v>0</v>
      </c>
      <c r="AH1344" s="9">
        <f t="shared" si="1053"/>
        <v>6.41254007837549</v>
      </c>
      <c r="AI1344" s="6">
        <f t="shared" si="1054"/>
        <v>0.32062700391877447</v>
      </c>
      <c r="AJ1344" s="6">
        <f t="shared" si="1055"/>
        <v>2.5852782764811493</v>
      </c>
      <c r="AK1344" s="6">
        <f t="shared" si="1056"/>
        <v>0</v>
      </c>
      <c r="AL1344" s="6">
        <f t="shared" si="1057"/>
        <v>5.7712860705379416</v>
      </c>
      <c r="AM1344" s="6">
        <f t="shared" si="1058"/>
        <v>1.2926391382405746</v>
      </c>
      <c r="AN1344" s="6">
        <f t="shared" si="1059"/>
        <v>8.1756245268735821</v>
      </c>
      <c r="AO1344" s="32">
        <v>187.13333333333333</v>
      </c>
      <c r="AP1344" s="32">
        <v>46.416666666666664</v>
      </c>
      <c r="AQ1344" s="32">
        <v>22.016666666666666</v>
      </c>
      <c r="AR1344" s="32">
        <v>255.56666666666663</v>
      </c>
      <c r="AS1344" s="40">
        <v>3</v>
      </c>
      <c r="AT1344" s="40">
        <v>9</v>
      </c>
      <c r="AU1344" s="40">
        <v>19</v>
      </c>
      <c r="AV1344" s="40">
        <v>12</v>
      </c>
      <c r="AW1344" s="40">
        <v>7</v>
      </c>
      <c r="AX1344" s="9">
        <f t="shared" si="1060"/>
        <v>0.70431720359984351</v>
      </c>
      <c r="AY1344" s="9">
        <f t="shared" si="1061"/>
        <v>2.1129516107995308</v>
      </c>
      <c r="AZ1344" s="9">
        <f t="shared" si="1062"/>
        <v>4.460675622799009</v>
      </c>
      <c r="BA1344" s="9">
        <f t="shared" si="1063"/>
        <v>2.817268814399374</v>
      </c>
      <c r="BB1344" s="9">
        <f t="shared" si="1064"/>
        <v>1.6434068083996349</v>
      </c>
      <c r="BC1344" s="9">
        <f t="shared" si="1065"/>
        <v>11.007843137254902</v>
      </c>
      <c r="BD1344" s="9">
        <f t="shared" si="1066"/>
        <v>1.2950980392156861</v>
      </c>
      <c r="BE1344" s="9">
        <f t="shared" si="1067"/>
        <v>2.7303921568627452</v>
      </c>
      <c r="BF1344" s="3">
        <v>1</v>
      </c>
      <c r="BG1344" s="3">
        <v>2</v>
      </c>
      <c r="BH1344" s="3">
        <v>0</v>
      </c>
      <c r="BI1344" s="3">
        <v>3</v>
      </c>
      <c r="BJ1344" s="3">
        <v>18</v>
      </c>
      <c r="BK1344" s="3">
        <v>1</v>
      </c>
      <c r="BL1344" s="3">
        <v>3</v>
      </c>
      <c r="BM1344" s="3">
        <v>22</v>
      </c>
      <c r="BN1344" s="34">
        <f t="shared" si="1102"/>
        <v>-10.219020308710942</v>
      </c>
      <c r="BO1344" s="34">
        <f t="shared" si="1103"/>
        <v>-79.971464526236673</v>
      </c>
      <c r="BP1344" s="34">
        <v>-3.7110212921478909</v>
      </c>
      <c r="BQ1344" s="34">
        <v>-0.53418728539885496</v>
      </c>
      <c r="BR1344" s="34">
        <v>8.9020688365177621E-3</v>
      </c>
      <c r="BS1344" s="34">
        <v>-0.29119705333125134</v>
      </c>
      <c r="BT1344" s="34">
        <v>0</v>
      </c>
      <c r="BU1344" s="34">
        <f t="shared" si="1104"/>
        <v>-4.5275035620414794</v>
      </c>
      <c r="BV1344" s="34">
        <f t="shared" si="1105"/>
        <v>-35.431096090059846</v>
      </c>
      <c r="BW1344" s="34">
        <v>-3.0967804505811607</v>
      </c>
      <c r="BX1344" s="34">
        <v>-5.7584309217877029E-2</v>
      </c>
      <c r="BY1344" s="34">
        <v>0.97252127590553727</v>
      </c>
      <c r="BZ1344" s="34">
        <v>-3.509673262775963</v>
      </c>
      <c r="CA1344" s="34">
        <f t="shared" si="1106"/>
        <v>-5.6915167466694632</v>
      </c>
      <c r="CB1344" s="34">
        <f t="shared" si="1107"/>
        <v>-44.540368436176841</v>
      </c>
      <c r="CE1344" s="68">
        <f t="shared" si="1068"/>
        <v>165000</v>
      </c>
      <c r="CF1344" s="9">
        <v>5.3</v>
      </c>
      <c r="CG1344" s="9">
        <v>5.4</v>
      </c>
      <c r="CH1344" s="9">
        <v>-15.6</v>
      </c>
      <c r="CI1344" s="9">
        <v>-1.8</v>
      </c>
      <c r="CJ1344" s="9">
        <f t="shared" si="1088"/>
        <v>-11.111111111111111</v>
      </c>
      <c r="CK1344" s="9">
        <v>-2.4</v>
      </c>
      <c r="CL1344" s="9">
        <f t="shared" si="1089"/>
        <v>-14.814814814814813</v>
      </c>
      <c r="CM1344" s="9">
        <v>-4.2</v>
      </c>
      <c r="CN1344" t="s">
        <v>44</v>
      </c>
      <c r="CO1344" t="s">
        <v>2395</v>
      </c>
      <c r="CQ1344" t="s">
        <v>2396</v>
      </c>
      <c r="CR1344">
        <v>74</v>
      </c>
      <c r="CS1344">
        <v>190</v>
      </c>
      <c r="CU1344" t="s">
        <v>3402</v>
      </c>
      <c r="CV1344" t="s">
        <v>3090</v>
      </c>
      <c r="CW1344">
        <v>0</v>
      </c>
      <c r="CX1344">
        <v>0</v>
      </c>
      <c r="CY1344">
        <v>0</v>
      </c>
      <c r="CZ1344" s="70"/>
      <c r="DA1344">
        <v>0</v>
      </c>
    </row>
    <row r="1345" spans="1:105" ht="12.75" customHeight="1" x14ac:dyDescent="0.2">
      <c r="A1345" s="44" t="s">
        <v>2372</v>
      </c>
      <c r="B1345" s="43" t="s">
        <v>971</v>
      </c>
      <c r="C1345" s="43" t="s">
        <v>971</v>
      </c>
      <c r="D1345" s="82" t="s">
        <v>971</v>
      </c>
      <c r="E1345" s="42" t="str">
        <f t="shared" si="1099"/>
        <v xml:space="preserve">Lisin, Enver </v>
      </c>
      <c r="F1345" s="42" t="s">
        <v>302</v>
      </c>
      <c r="G1345" s="45" t="s">
        <v>1528</v>
      </c>
      <c r="H1345" s="43">
        <v>13</v>
      </c>
      <c r="I1345" s="64">
        <v>4</v>
      </c>
      <c r="J1345" s="64">
        <v>1</v>
      </c>
      <c r="K1345" s="64">
        <v>5</v>
      </c>
      <c r="L1345" s="43">
        <v>-5</v>
      </c>
      <c r="M1345">
        <v>6</v>
      </c>
      <c r="N1345">
        <v>27</v>
      </c>
      <c r="O1345" s="4">
        <f t="shared" si="1100"/>
        <v>0.14814814814814814</v>
      </c>
      <c r="Q1345">
        <v>0</v>
      </c>
      <c r="R1345">
        <v>0</v>
      </c>
      <c r="S1345">
        <v>1</v>
      </c>
      <c r="T1345">
        <v>1</v>
      </c>
      <c r="U1345" s="4">
        <f t="shared" si="1101"/>
        <v>0.5</v>
      </c>
      <c r="V1345">
        <v>0.2</v>
      </c>
      <c r="W1345">
        <v>1</v>
      </c>
      <c r="X1345">
        <v>1</v>
      </c>
      <c r="Y1345">
        <v>0</v>
      </c>
      <c r="Z1345">
        <v>0</v>
      </c>
      <c r="AA1345">
        <v>3</v>
      </c>
      <c r="AB1345">
        <v>0</v>
      </c>
      <c r="AC1345" s="9">
        <f t="shared" si="1048"/>
        <v>11.811023622047244</v>
      </c>
      <c r="AD1345" s="9">
        <f t="shared" si="1049"/>
        <v>11.811023622047244</v>
      </c>
      <c r="AE1345" s="9">
        <f t="shared" si="1050"/>
        <v>0</v>
      </c>
      <c r="AF1345" s="9">
        <f t="shared" si="1051"/>
        <v>0</v>
      </c>
      <c r="AG1345" s="9">
        <f t="shared" si="1052"/>
        <v>22.192540840439744</v>
      </c>
      <c r="AH1345" s="9">
        <f t="shared" si="1053"/>
        <v>0</v>
      </c>
      <c r="AI1345" s="58">
        <f t="shared" si="1054"/>
        <v>1.4795027226959827</v>
      </c>
      <c r="AJ1345" s="58">
        <f t="shared" si="1055"/>
        <v>14.173228346456694</v>
      </c>
      <c r="AK1345" s="58">
        <f t="shared" si="1056"/>
        <v>0</v>
      </c>
      <c r="AL1345" s="58">
        <f t="shared" si="1057"/>
        <v>2.5891297647179696</v>
      </c>
      <c r="AM1345" s="58">
        <f t="shared" si="1058"/>
        <v>4.7244094488188972</v>
      </c>
      <c r="AN1345" s="58">
        <f t="shared" si="1059"/>
        <v>0</v>
      </c>
      <c r="AO1345" s="56">
        <v>162.21666666666667</v>
      </c>
      <c r="AP1345" s="56">
        <v>25.4</v>
      </c>
      <c r="AQ1345" s="56">
        <v>0.3</v>
      </c>
      <c r="AR1345" s="57">
        <f>SUM(AO1345:AQ1345)</f>
        <v>187.91666666666669</v>
      </c>
      <c r="AS1345">
        <v>1</v>
      </c>
      <c r="AT1345">
        <v>8</v>
      </c>
      <c r="AU1345">
        <v>24</v>
      </c>
      <c r="AV1345">
        <v>2</v>
      </c>
      <c r="AW1345">
        <v>2</v>
      </c>
      <c r="AX1345" s="9">
        <f t="shared" si="1060"/>
        <v>0.31929046563192898</v>
      </c>
      <c r="AY1345" s="9">
        <f t="shared" si="1061"/>
        <v>2.5543237250554318</v>
      </c>
      <c r="AZ1345" s="9">
        <f t="shared" si="1062"/>
        <v>7.6629711751662972</v>
      </c>
      <c r="BA1345" s="9">
        <f t="shared" si="1063"/>
        <v>0.63858093126385795</v>
      </c>
      <c r="BB1345" s="9">
        <f t="shared" si="1064"/>
        <v>0.63858093126385795</v>
      </c>
      <c r="BC1345" s="33">
        <f t="shared" si="1065"/>
        <v>12.478205128205129</v>
      </c>
      <c r="BD1345" s="33">
        <f t="shared" si="1066"/>
        <v>2.3076923076923075E-2</v>
      </c>
      <c r="BE1345" s="33">
        <f t="shared" si="1067"/>
        <v>1.9538461538461538</v>
      </c>
      <c r="BF1345" s="42">
        <f>BI1345-BG1345-BH1345</f>
        <v>4</v>
      </c>
      <c r="BG1345" s="43">
        <v>6</v>
      </c>
      <c r="BH1345" s="43">
        <v>0</v>
      </c>
      <c r="BI1345" s="43">
        <v>10</v>
      </c>
      <c r="BJ1345" s="42">
        <f>BM1345-BK1345-BL1345</f>
        <v>7</v>
      </c>
      <c r="BK1345" s="43">
        <v>2</v>
      </c>
      <c r="BL1345" s="43">
        <v>0</v>
      </c>
      <c r="BM1345" s="43">
        <v>9</v>
      </c>
      <c r="BN1345" s="34">
        <f t="shared" si="1102"/>
        <v>5.9157763243570223</v>
      </c>
      <c r="BO1345" s="34">
        <f t="shared" si="1103"/>
        <v>62.961699239276513</v>
      </c>
      <c r="BP1345" s="33">
        <v>2.5355011495113562</v>
      </c>
      <c r="BQ1345" s="33">
        <v>1.4148542145879222</v>
      </c>
      <c r="BR1345" s="33">
        <v>1.1613365312667316</v>
      </c>
      <c r="BS1345" s="33">
        <v>-4.1427799636609098E-3</v>
      </c>
      <c r="BT1345" s="33">
        <v>0</v>
      </c>
      <c r="BU1345" s="9">
        <f t="shared" si="1104"/>
        <v>5.1075491154023496</v>
      </c>
      <c r="BV1345" s="34">
        <f t="shared" si="1105"/>
        <v>54.35972450982544</v>
      </c>
      <c r="BW1345" s="33">
        <v>1.0054644103881878</v>
      </c>
      <c r="BX1345" s="33">
        <v>-0.27907356386576959</v>
      </c>
      <c r="BY1345" s="33">
        <v>3.0787070670961973E-2</v>
      </c>
      <c r="BZ1345" s="33">
        <v>5.1049291761292324E-2</v>
      </c>
      <c r="CA1345" s="9">
        <f t="shared" si="1106"/>
        <v>0.80822720895467259</v>
      </c>
      <c r="CB1345" s="34">
        <f t="shared" si="1107"/>
        <v>8.6019747294510598</v>
      </c>
      <c r="CE1345" s="68">
        <f t="shared" si="1068"/>
        <v>165000</v>
      </c>
      <c r="CF1345" s="62">
        <v>4.9000000000000004</v>
      </c>
      <c r="CG1345" s="62">
        <v>3.6</v>
      </c>
      <c r="CH1345" s="62">
        <v>-3.5</v>
      </c>
      <c r="CI1345" s="62">
        <v>0</v>
      </c>
      <c r="CJ1345" s="63">
        <f t="shared" si="1088"/>
        <v>0</v>
      </c>
      <c r="CK1345" s="62">
        <v>-0.4</v>
      </c>
      <c r="CL1345" s="63">
        <f t="shared" si="1089"/>
        <v>-3.7450261371615823</v>
      </c>
      <c r="CM1345" s="62">
        <v>-0.5</v>
      </c>
      <c r="CN1345" t="s">
        <v>1918</v>
      </c>
      <c r="CO1345" t="s">
        <v>2395</v>
      </c>
      <c r="CQ1345" t="s">
        <v>2396</v>
      </c>
      <c r="CR1345">
        <v>74</v>
      </c>
      <c r="CS1345">
        <v>190</v>
      </c>
      <c r="CT1345">
        <v>18</v>
      </c>
      <c r="CU1345" t="s">
        <v>3402</v>
      </c>
      <c r="CV1345" t="s">
        <v>3090</v>
      </c>
      <c r="CZ1345" s="72">
        <v>910000</v>
      </c>
      <c r="DA1345">
        <v>0</v>
      </c>
    </row>
    <row r="1346" spans="1:105" ht="12.75" customHeight="1" x14ac:dyDescent="0.2">
      <c r="A1346" s="75" t="s">
        <v>2452</v>
      </c>
      <c r="B1346" s="19" t="s">
        <v>967</v>
      </c>
      <c r="C1346" s="19" t="s">
        <v>967</v>
      </c>
      <c r="D1346" s="19" t="s">
        <v>971</v>
      </c>
      <c r="E1346" s="19" t="str">
        <f t="shared" si="1099"/>
        <v xml:space="preserve">Meyer, Freddy </v>
      </c>
      <c r="F1346" s="19" t="s">
        <v>2825</v>
      </c>
      <c r="G1346" s="19" t="s">
        <v>1524</v>
      </c>
      <c r="H1346" s="19">
        <v>35</v>
      </c>
      <c r="I1346" s="19">
        <v>0</v>
      </c>
      <c r="J1346" s="19">
        <v>3</v>
      </c>
      <c r="K1346" s="19">
        <f>I1346+J1346</f>
        <v>3</v>
      </c>
      <c r="L1346" s="19">
        <v>0</v>
      </c>
      <c r="M1346" s="19">
        <v>24</v>
      </c>
      <c r="N1346" s="19">
        <v>14</v>
      </c>
      <c r="O1346" s="20">
        <f t="shared" si="1100"/>
        <v>0</v>
      </c>
      <c r="P1346" s="19">
        <v>817</v>
      </c>
      <c r="Q1346" s="19">
        <v>0</v>
      </c>
      <c r="R1346" s="19">
        <v>0</v>
      </c>
      <c r="S1346" s="19">
        <v>0</v>
      </c>
      <c r="T1346" s="19">
        <v>0</v>
      </c>
      <c r="U1346" s="20">
        <f t="shared" si="1101"/>
        <v>0</v>
      </c>
      <c r="V1346" s="19">
        <v>60</v>
      </c>
      <c r="W1346" s="19">
        <v>0</v>
      </c>
      <c r="X1346" s="19">
        <v>1</v>
      </c>
      <c r="Y1346" s="19">
        <v>0</v>
      </c>
      <c r="Z1346" s="19">
        <v>0</v>
      </c>
      <c r="AA1346" s="19">
        <f>I1346-W1346-Y1346</f>
        <v>0</v>
      </c>
      <c r="AB1346" s="19">
        <f>J1346-X1346-Z1346</f>
        <v>2</v>
      </c>
      <c r="AC1346" s="24">
        <f t="shared" ref="AC1346:AC1409" si="1108">IF(AP1346=0,0,W1346/AP1346*300)</f>
        <v>0</v>
      </c>
      <c r="AD1346" s="24">
        <f t="shared" ref="AD1346:AD1409" si="1109">IF(AP1346=0,0,X1346/AP1346*300)</f>
        <v>23.017902813299237</v>
      </c>
      <c r="AE1346" s="24">
        <f t="shared" ref="AE1346:AE1409" si="1110">IF(AQ1346=0,0,Y1346/AQ1346*300)</f>
        <v>0</v>
      </c>
      <c r="AF1346" s="24">
        <f t="shared" ref="AF1346:AF1409" si="1111">IF(AQ1346=0,0,Z1346/AQ1346*300)</f>
        <v>0</v>
      </c>
      <c r="AG1346" s="24">
        <f t="shared" ref="AG1346:AG1409" si="1112">AA1346/AO1346*1200</f>
        <v>0</v>
      </c>
      <c r="AH1346" s="24">
        <f t="shared" ref="AH1346:AH1409" si="1113">AB1346/AO1346*1200</f>
        <v>4.8400107555794571</v>
      </c>
      <c r="AI1346" s="21">
        <f t="shared" ref="AI1346:AI1409" si="1114">IF(AO1346=0,0,BF1346/AO1346*60)</f>
        <v>2.1780048400107557</v>
      </c>
      <c r="AJ1346" s="21">
        <f t="shared" ref="AJ1346:AJ1409" si="1115">IF(AP1346=0,0,BG1346/AP1346*60)</f>
        <v>9.2071611253196952</v>
      </c>
      <c r="AK1346" s="21">
        <f t="shared" ref="AK1346:AK1409" si="1116">IF(AQ1346=0,0,BH1346/AQ1346*60)</f>
        <v>0.81172491544532122</v>
      </c>
      <c r="AL1346" s="21">
        <f t="shared" ref="AL1346:AL1409" si="1117">IF(AO1346=0,0,BJ1346/AO1346*60)</f>
        <v>2.1780048400107557</v>
      </c>
      <c r="AM1346" s="21">
        <f t="shared" ref="AM1346:AM1409" si="1118">IF(AP1346=0,0,BK1346/AP1346*60)</f>
        <v>0</v>
      </c>
      <c r="AN1346" s="21">
        <f t="shared" ref="AN1346:AN1409" si="1119">IF(AQ1346=0,0,BL1346/AQ1346*60)</f>
        <v>2.4351747463359636</v>
      </c>
      <c r="AO1346" s="24">
        <v>495.86666666666667</v>
      </c>
      <c r="AP1346" s="24">
        <v>13.033333333333331</v>
      </c>
      <c r="AQ1346" s="24">
        <v>73.916666666666671</v>
      </c>
      <c r="AR1346" s="36">
        <v>582.81666666666661</v>
      </c>
      <c r="AS1346" s="19">
        <v>101</v>
      </c>
      <c r="AT1346" s="19">
        <v>88</v>
      </c>
      <c r="AU1346" s="19">
        <v>11</v>
      </c>
      <c r="AV1346" s="19">
        <v>40</v>
      </c>
      <c r="AW1346" s="19">
        <v>17</v>
      </c>
      <c r="AX1346" s="24">
        <f t="shared" ref="AX1346:AX1409" si="1120">AS1346/AR1346*60</f>
        <v>10.397780891646887</v>
      </c>
      <c r="AY1346" s="24">
        <f t="shared" ref="AY1346:AY1409" si="1121">AT1346/AR1346*60</f>
        <v>9.0594526580685759</v>
      </c>
      <c r="AZ1346" s="24">
        <f t="shared" ref="AZ1346:AZ1409" si="1122">AU1346/AR1346*60</f>
        <v>1.132431582258572</v>
      </c>
      <c r="BA1346" s="24">
        <f t="shared" ref="BA1346:BA1409" si="1123">AV1346/AR1346*60</f>
        <v>4.1179330263948071</v>
      </c>
      <c r="BB1346" s="24">
        <f t="shared" ref="BB1346:BB1409" si="1124">AW1346/AR1346*60</f>
        <v>1.7501215362177931</v>
      </c>
      <c r="BC1346" s="24">
        <f t="shared" ref="BC1346:BC1409" si="1125">AO1346/H1346</f>
        <v>14.167619047619048</v>
      </c>
      <c r="BD1346" s="24">
        <f t="shared" ref="BD1346:BD1409" si="1126">AQ1346/H1346</f>
        <v>2.111904761904762</v>
      </c>
      <c r="BE1346" s="24">
        <f t="shared" ref="BE1346:BE1409" si="1127">AP1346/H1346</f>
        <v>0.37238095238095231</v>
      </c>
      <c r="BF1346" s="30">
        <v>18</v>
      </c>
      <c r="BG1346" s="30">
        <v>2</v>
      </c>
      <c r="BH1346" s="30">
        <v>1</v>
      </c>
      <c r="BI1346" s="30">
        <v>21</v>
      </c>
      <c r="BJ1346" s="30">
        <v>18</v>
      </c>
      <c r="BK1346" s="30">
        <v>0</v>
      </c>
      <c r="BL1346" s="30">
        <v>3</v>
      </c>
      <c r="BM1346" s="30">
        <v>21</v>
      </c>
      <c r="BN1346" s="35">
        <f t="shared" si="1102"/>
        <v>9.0001650293442292</v>
      </c>
      <c r="BO1346" s="35">
        <f t="shared" si="1103"/>
        <v>30.885064014450162</v>
      </c>
      <c r="BP1346" s="35">
        <v>-2.1895057094367987</v>
      </c>
      <c r="BQ1346" s="35">
        <v>0.24947904954884115</v>
      </c>
      <c r="BR1346" s="35">
        <v>-0.43113898819648822</v>
      </c>
      <c r="BS1346" s="35">
        <v>-0.15289496573989539</v>
      </c>
      <c r="BT1346" s="35">
        <v>0</v>
      </c>
      <c r="BU1346" s="35">
        <f t="shared" si="1104"/>
        <v>-2.5240606138243415</v>
      </c>
      <c r="BV1346" s="35">
        <f t="shared" si="1105"/>
        <v>-8.6615938019080048</v>
      </c>
      <c r="BW1346" s="35">
        <v>7.4487479404803745</v>
      </c>
      <c r="BX1346" s="35">
        <v>0.25675412088935462</v>
      </c>
      <c r="BY1346" s="35">
        <v>4.5870450601111576</v>
      </c>
      <c r="BZ1346" s="35">
        <v>-0.76832147831231634</v>
      </c>
      <c r="CA1346" s="35">
        <f t="shared" si="1106"/>
        <v>11.52422564316857</v>
      </c>
      <c r="CB1346" s="35">
        <f t="shared" si="1107"/>
        <v>39.546657816358163</v>
      </c>
      <c r="CC1346" s="22">
        <v>52</v>
      </c>
      <c r="CD1346" s="23">
        <v>491200</v>
      </c>
      <c r="CE1346" s="76">
        <f t="shared" ref="CE1346:CE1409" si="1128">IF(CD1346&gt;165000, CD1346/H1346*82, 165000)</f>
        <v>1150811.4285714286</v>
      </c>
      <c r="CF1346" s="24">
        <v>9.6</v>
      </c>
      <c r="CG1346" s="24">
        <v>10.6</v>
      </c>
      <c r="CH1346" s="24">
        <v>-2.2999999999999998</v>
      </c>
      <c r="CI1346" s="24">
        <v>-1.2</v>
      </c>
      <c r="CJ1346" s="24">
        <f t="shared" si="1088"/>
        <v>-3.5833374807146767</v>
      </c>
      <c r="CK1346" s="24">
        <v>0</v>
      </c>
      <c r="CL1346" s="24">
        <f t="shared" si="1089"/>
        <v>0</v>
      </c>
      <c r="CM1346" s="24">
        <v>-1.2</v>
      </c>
      <c r="CN1346" s="19" t="s">
        <v>1263</v>
      </c>
      <c r="CO1346" s="19" t="s">
        <v>1264</v>
      </c>
      <c r="CP1346" s="19" t="s">
        <v>1265</v>
      </c>
      <c r="CQ1346" s="19" t="s">
        <v>2414</v>
      </c>
      <c r="CR1346" s="19">
        <v>70</v>
      </c>
      <c r="CS1346" s="19">
        <v>192</v>
      </c>
      <c r="CT1346" s="19">
        <v>44</v>
      </c>
      <c r="CU1346" s="19" t="s">
        <v>3402</v>
      </c>
      <c r="CV1346" s="19" t="s">
        <v>2382</v>
      </c>
      <c r="CW1346" s="19">
        <v>1</v>
      </c>
      <c r="CX1346" s="19">
        <v>0</v>
      </c>
      <c r="CY1346" s="19">
        <v>0</v>
      </c>
      <c r="CZ1346" s="77"/>
      <c r="DA1346" s="19">
        <v>1</v>
      </c>
    </row>
    <row r="1347" spans="1:105" ht="12.75" customHeight="1" x14ac:dyDescent="0.2">
      <c r="A1347" s="75" t="s">
        <v>2452</v>
      </c>
      <c r="B1347" s="19" t="s">
        <v>970</v>
      </c>
      <c r="C1347" s="19" t="s">
        <v>967</v>
      </c>
      <c r="D1347" s="19" t="s">
        <v>971</v>
      </c>
      <c r="E1347" s="19" t="str">
        <f t="shared" si="1099"/>
        <v xml:space="preserve">Meyer, Freddy </v>
      </c>
      <c r="F1347" s="19" t="s">
        <v>2825</v>
      </c>
      <c r="G1347" s="19" t="s">
        <v>1524</v>
      </c>
      <c r="H1347" s="19">
        <v>25</v>
      </c>
      <c r="I1347" s="19">
        <v>2</v>
      </c>
      <c r="J1347" s="19">
        <v>3</v>
      </c>
      <c r="K1347" s="19">
        <f>I1347+J1347</f>
        <v>5</v>
      </c>
      <c r="L1347" s="19">
        <v>-4</v>
      </c>
      <c r="M1347" s="19">
        <v>14</v>
      </c>
      <c r="N1347" s="19">
        <v>27</v>
      </c>
      <c r="O1347" s="20">
        <f t="shared" si="1100"/>
        <v>7.407407407407407E-2</v>
      </c>
      <c r="P1347" s="19">
        <v>590</v>
      </c>
      <c r="Q1347" s="19">
        <v>0</v>
      </c>
      <c r="R1347" s="19">
        <v>0</v>
      </c>
      <c r="S1347" s="19">
        <v>0</v>
      </c>
      <c r="T1347" s="19">
        <v>0</v>
      </c>
      <c r="U1347" s="20">
        <f t="shared" si="1101"/>
        <v>0</v>
      </c>
      <c r="V1347" s="19"/>
      <c r="W1347" s="19">
        <v>1</v>
      </c>
      <c r="X1347" s="19">
        <v>2</v>
      </c>
      <c r="Y1347" s="19">
        <v>0</v>
      </c>
      <c r="Z1347" s="19">
        <v>0</v>
      </c>
      <c r="AA1347" s="19">
        <f>I1347-W1347-Y1347</f>
        <v>1</v>
      </c>
      <c r="AB1347" s="19">
        <f>J1347-X1347-Z1347</f>
        <v>1</v>
      </c>
      <c r="AC1347" s="24">
        <f t="shared" si="1108"/>
        <v>4.7531027198310021</v>
      </c>
      <c r="AD1347" s="24">
        <f t="shared" si="1109"/>
        <v>9.5062054396620042</v>
      </c>
      <c r="AE1347" s="24">
        <f t="shared" si="1110"/>
        <v>0</v>
      </c>
      <c r="AF1347" s="24">
        <f t="shared" si="1111"/>
        <v>0</v>
      </c>
      <c r="AG1347" s="24">
        <f t="shared" si="1112"/>
        <v>3.1736236611275177</v>
      </c>
      <c r="AH1347" s="24">
        <f t="shared" si="1113"/>
        <v>3.1736236611275177</v>
      </c>
      <c r="AI1347" s="21">
        <f t="shared" si="1114"/>
        <v>2.0628553797328868</v>
      </c>
      <c r="AJ1347" s="21">
        <f t="shared" si="1115"/>
        <v>5.7037232637972011</v>
      </c>
      <c r="AK1347" s="21">
        <f t="shared" si="1116"/>
        <v>0</v>
      </c>
      <c r="AL1347" s="21">
        <f t="shared" si="1117"/>
        <v>2.3802177458456386</v>
      </c>
      <c r="AM1347" s="21">
        <f t="shared" si="1118"/>
        <v>0.95062054396620033</v>
      </c>
      <c r="AN1347" s="21">
        <f t="shared" si="1119"/>
        <v>7.605633802816901</v>
      </c>
      <c r="AO1347" s="24">
        <v>378.11666666666667</v>
      </c>
      <c r="AP1347" s="24">
        <v>63.11666666666666</v>
      </c>
      <c r="AQ1347" s="24">
        <v>23.666666666666668</v>
      </c>
      <c r="AR1347" s="36">
        <v>464.9</v>
      </c>
      <c r="AS1347" s="19"/>
      <c r="AT1347" s="19"/>
      <c r="AU1347" s="19"/>
      <c r="AV1347" s="19"/>
      <c r="AW1347" s="19"/>
      <c r="AX1347" s="24">
        <f t="shared" si="1120"/>
        <v>0</v>
      </c>
      <c r="AY1347" s="24">
        <f t="shared" si="1121"/>
        <v>0</v>
      </c>
      <c r="AZ1347" s="24">
        <f t="shared" si="1122"/>
        <v>0</v>
      </c>
      <c r="BA1347" s="24">
        <f t="shared" si="1123"/>
        <v>0</v>
      </c>
      <c r="BB1347" s="24">
        <f t="shared" si="1124"/>
        <v>0</v>
      </c>
      <c r="BC1347" s="24">
        <f t="shared" si="1125"/>
        <v>15.124666666666666</v>
      </c>
      <c r="BD1347" s="24">
        <f t="shared" si="1126"/>
        <v>0.94666666666666677</v>
      </c>
      <c r="BE1347" s="24">
        <f t="shared" si="1127"/>
        <v>2.5246666666666666</v>
      </c>
      <c r="BF1347" s="30">
        <v>13</v>
      </c>
      <c r="BG1347" s="30">
        <v>6</v>
      </c>
      <c r="BH1347" s="30">
        <v>0</v>
      </c>
      <c r="BI1347" s="30">
        <v>19</v>
      </c>
      <c r="BJ1347" s="30">
        <v>15</v>
      </c>
      <c r="BK1347" s="30">
        <v>1</v>
      </c>
      <c r="BL1347" s="30">
        <v>3</v>
      </c>
      <c r="BM1347" s="30">
        <v>19</v>
      </c>
      <c r="BN1347" s="35">
        <f t="shared" si="1102"/>
        <v>10.780346154964072</v>
      </c>
      <c r="BO1347" s="35">
        <f t="shared" si="1103"/>
        <v>46.377053796360819</v>
      </c>
      <c r="BP1347" s="35">
        <v>-0.4033269295015357</v>
      </c>
      <c r="BQ1347" s="35">
        <v>1.4225074626106928</v>
      </c>
      <c r="BR1347" s="35">
        <v>-0.15693412639029791</v>
      </c>
      <c r="BS1347" s="35">
        <v>-5.2645455213382798E-2</v>
      </c>
      <c r="BT1347" s="35">
        <v>-1.2046237934672999</v>
      </c>
      <c r="BU1347" s="35">
        <f t="shared" si="1104"/>
        <v>-0.39502284196182336</v>
      </c>
      <c r="BV1347" s="35">
        <f t="shared" si="1105"/>
        <v>-1.6993884360586078</v>
      </c>
      <c r="BW1347" s="35">
        <v>8.9579453015473245</v>
      </c>
      <c r="BX1347" s="35">
        <v>0.34573394798160395</v>
      </c>
      <c r="BY1347" s="35">
        <v>0.75331217787941152</v>
      </c>
      <c r="BZ1347" s="35">
        <v>1.1183775695175555</v>
      </c>
      <c r="CA1347" s="35">
        <f t="shared" si="1106"/>
        <v>11.175368996925895</v>
      </c>
      <c r="CB1347" s="35">
        <f t="shared" si="1107"/>
        <v>48.076442232419431</v>
      </c>
      <c r="CC1347" s="22">
        <v>39</v>
      </c>
      <c r="CD1347" s="23">
        <v>424840</v>
      </c>
      <c r="CE1347" s="76">
        <f t="shared" si="1128"/>
        <v>1393475.2</v>
      </c>
      <c r="CF1347" s="24">
        <v>9.4</v>
      </c>
      <c r="CG1347" s="24">
        <v>8.1999999999999993</v>
      </c>
      <c r="CH1347" s="24">
        <v>1.7</v>
      </c>
      <c r="CI1347" s="24">
        <v>-0.3</v>
      </c>
      <c r="CJ1347" s="24">
        <f t="shared" ref="CJ1347:CJ1378" si="1129">CI1347/(AO1347+2*(AP1347+AQ1347))*2000</f>
        <v>-1.0875804356363854</v>
      </c>
      <c r="CK1347" s="24">
        <v>0.7</v>
      </c>
      <c r="CL1347" s="24">
        <f t="shared" ref="CL1347:CL1378" si="1130">CK1347/(AO1347+2*(AP1347+AQ1347))*2000</f>
        <v>2.537687683151566</v>
      </c>
      <c r="CM1347" s="24">
        <v>0.4</v>
      </c>
      <c r="CN1347" s="19"/>
      <c r="CO1347" s="19"/>
      <c r="CP1347" s="19"/>
      <c r="CQ1347" s="19"/>
      <c r="CR1347" s="19"/>
      <c r="CS1347" s="19"/>
      <c r="CT1347" s="19"/>
      <c r="CU1347" s="19"/>
      <c r="CV1347" s="19"/>
      <c r="CW1347" s="19"/>
      <c r="CX1347" s="19"/>
      <c r="CY1347" s="19"/>
      <c r="CZ1347" s="77"/>
      <c r="DA1347" s="19">
        <v>1</v>
      </c>
    </row>
    <row r="1348" spans="1:105" ht="12.75" customHeight="1" x14ac:dyDescent="0.2">
      <c r="A1348" s="25" t="s">
        <v>2452</v>
      </c>
      <c r="B1348" s="10" t="s">
        <v>967</v>
      </c>
      <c r="C1348" s="10" t="s">
        <v>967</v>
      </c>
      <c r="D1348" s="10" t="s">
        <v>971</v>
      </c>
      <c r="E1348" s="10" t="s">
        <v>2824</v>
      </c>
      <c r="F1348" s="10" t="s">
        <v>2825</v>
      </c>
      <c r="G1348" s="10" t="s">
        <v>1524</v>
      </c>
      <c r="H1348" s="10">
        <v>60</v>
      </c>
      <c r="I1348" s="10">
        <v>2</v>
      </c>
      <c r="J1348" s="10">
        <v>6</v>
      </c>
      <c r="K1348" s="10">
        <v>8</v>
      </c>
      <c r="L1348" s="10">
        <v>-4</v>
      </c>
      <c r="M1348" s="10">
        <v>38</v>
      </c>
      <c r="N1348" s="10">
        <v>41</v>
      </c>
      <c r="O1348" s="11">
        <v>4.9000000000000002E-2</v>
      </c>
      <c r="P1348" s="10">
        <v>1407</v>
      </c>
      <c r="Q1348" s="10">
        <v>0</v>
      </c>
      <c r="R1348" s="10">
        <v>0</v>
      </c>
      <c r="S1348" s="10">
        <v>0</v>
      </c>
      <c r="T1348" s="10">
        <v>0</v>
      </c>
      <c r="U1348" s="11">
        <v>0</v>
      </c>
      <c r="V1348" s="41">
        <v>0</v>
      </c>
      <c r="W1348" s="10">
        <v>1</v>
      </c>
      <c r="X1348" s="10">
        <v>3</v>
      </c>
      <c r="Y1348" s="10">
        <v>0</v>
      </c>
      <c r="Z1348" s="10">
        <v>0</v>
      </c>
      <c r="AA1348" s="10">
        <v>1</v>
      </c>
      <c r="AB1348" s="10">
        <v>3</v>
      </c>
      <c r="AC1348" s="13">
        <f t="shared" si="1108"/>
        <v>3.9395929087327639</v>
      </c>
      <c r="AD1348" s="13">
        <f t="shared" si="1109"/>
        <v>11.818778726198293</v>
      </c>
      <c r="AE1348" s="13">
        <f t="shared" si="1110"/>
        <v>0</v>
      </c>
      <c r="AF1348" s="13">
        <f t="shared" si="1111"/>
        <v>0</v>
      </c>
      <c r="AG1348" s="13">
        <f t="shared" si="1112"/>
        <v>1.3730291311013982</v>
      </c>
      <c r="AH1348" s="13">
        <f t="shared" si="1113"/>
        <v>4.1190873933041949</v>
      </c>
      <c r="AI1348" s="29">
        <f t="shared" si="1114"/>
        <v>2.1281951532071672</v>
      </c>
      <c r="AJ1348" s="29">
        <f t="shared" si="1115"/>
        <v>6.3033486539724226</v>
      </c>
      <c r="AK1348" s="29">
        <f t="shared" si="1116"/>
        <v>0.61488009838081581</v>
      </c>
      <c r="AL1348" s="29">
        <f t="shared" si="1117"/>
        <v>2.2654980663173072</v>
      </c>
      <c r="AM1348" s="29">
        <f t="shared" si="1118"/>
        <v>0.78791858174655283</v>
      </c>
      <c r="AN1348" s="29">
        <f t="shared" si="1119"/>
        <v>3.6892805902848944</v>
      </c>
      <c r="AO1348" s="13">
        <v>873.98</v>
      </c>
      <c r="AP1348" s="13">
        <v>76.150000000000006</v>
      </c>
      <c r="AQ1348" s="13">
        <v>97.58</v>
      </c>
      <c r="AR1348" s="13">
        <v>1047.72</v>
      </c>
      <c r="AS1348" s="41">
        <v>88</v>
      </c>
      <c r="AT1348" s="41">
        <v>101</v>
      </c>
      <c r="AU1348" s="41">
        <v>11</v>
      </c>
      <c r="AV1348" s="41">
        <v>40</v>
      </c>
      <c r="AW1348" s="41">
        <v>17</v>
      </c>
      <c r="AX1348" s="13">
        <f t="shared" si="1120"/>
        <v>5.0395143740694079</v>
      </c>
      <c r="AY1348" s="13">
        <f t="shared" si="1121"/>
        <v>5.7839880884205703</v>
      </c>
      <c r="AZ1348" s="13">
        <f t="shared" si="1122"/>
        <v>0.62993929675867599</v>
      </c>
      <c r="BA1348" s="13">
        <f t="shared" si="1123"/>
        <v>2.290688351849731</v>
      </c>
      <c r="BB1348" s="13">
        <f t="shared" si="1124"/>
        <v>0.9735425495361355</v>
      </c>
      <c r="BC1348" s="13">
        <f t="shared" si="1125"/>
        <v>14.566333333333334</v>
      </c>
      <c r="BD1348" s="13">
        <f t="shared" si="1126"/>
        <v>1.6263333333333334</v>
      </c>
      <c r="BE1348" s="13">
        <f t="shared" si="1127"/>
        <v>1.2691666666666668</v>
      </c>
      <c r="BF1348" s="10">
        <v>31</v>
      </c>
      <c r="BG1348" s="10">
        <v>8</v>
      </c>
      <c r="BH1348" s="10">
        <v>1</v>
      </c>
      <c r="BI1348" s="10">
        <v>40</v>
      </c>
      <c r="BJ1348" s="10">
        <v>33</v>
      </c>
      <c r="BK1348" s="10">
        <v>1</v>
      </c>
      <c r="BL1348" s="10">
        <v>6</v>
      </c>
      <c r="BM1348" s="10">
        <v>40</v>
      </c>
      <c r="BN1348" s="39">
        <v>19.780999999999999</v>
      </c>
      <c r="BO1348" s="39">
        <v>37.759</v>
      </c>
      <c r="BP1348" s="13">
        <v>-2.593</v>
      </c>
      <c r="BQ1348" s="13">
        <v>1.6719999999999999</v>
      </c>
      <c r="BR1348" s="13">
        <v>-0.58799999999999997</v>
      </c>
      <c r="BS1348" s="13">
        <v>-0.20599999999999999</v>
      </c>
      <c r="BT1348" s="13">
        <v>-1.2050000000000001</v>
      </c>
      <c r="BU1348" s="39">
        <v>-2.919</v>
      </c>
      <c r="BV1348" s="39">
        <v>-5.5720000000000001</v>
      </c>
      <c r="BW1348" s="13">
        <v>16.407</v>
      </c>
      <c r="BX1348" s="13">
        <v>0.60199999999999998</v>
      </c>
      <c r="BY1348" s="13">
        <v>5.34</v>
      </c>
      <c r="BZ1348" s="13">
        <v>0.35</v>
      </c>
      <c r="CA1348" s="39">
        <v>22.7</v>
      </c>
      <c r="CB1348" s="39">
        <v>43.332000000000001</v>
      </c>
      <c r="CC1348" s="16">
        <v>47</v>
      </c>
      <c r="CD1348" s="12">
        <v>916040</v>
      </c>
      <c r="CE1348" s="73">
        <f t="shared" si="1128"/>
        <v>1251921.3333333335</v>
      </c>
      <c r="CF1348" s="13">
        <v>19</v>
      </c>
      <c r="CG1348" s="13">
        <v>18.8</v>
      </c>
      <c r="CH1348" s="13">
        <v>-0.6</v>
      </c>
      <c r="CI1348" s="17">
        <v>-0.8</v>
      </c>
      <c r="CJ1348" s="13">
        <f t="shared" si="1129"/>
        <v>-1.3099292638197539</v>
      </c>
      <c r="CK1348" s="17">
        <v>0.3</v>
      </c>
      <c r="CL1348" s="13">
        <f t="shared" si="1130"/>
        <v>0.49122347393240756</v>
      </c>
      <c r="CM1348" s="13">
        <v>-0.5</v>
      </c>
      <c r="CN1348" s="10" t="s">
        <v>1263</v>
      </c>
      <c r="CO1348" s="10" t="s">
        <v>1264</v>
      </c>
      <c r="CP1348" s="10" t="s">
        <v>1265</v>
      </c>
      <c r="CQ1348" s="10" t="s">
        <v>2414</v>
      </c>
      <c r="CR1348" s="10">
        <v>70</v>
      </c>
      <c r="CS1348" s="10">
        <v>192</v>
      </c>
      <c r="CT1348" s="10">
        <v>44</v>
      </c>
      <c r="CU1348" s="10" t="s">
        <v>3402</v>
      </c>
      <c r="CV1348" s="10" t="s">
        <v>2382</v>
      </c>
      <c r="CW1348" s="10">
        <v>1</v>
      </c>
      <c r="CX1348" s="10">
        <v>0</v>
      </c>
      <c r="CY1348" s="10">
        <v>0</v>
      </c>
      <c r="CZ1348" s="79"/>
      <c r="DA1348" s="10">
        <v>2</v>
      </c>
    </row>
    <row r="1349" spans="1:105" ht="12.75" customHeight="1" x14ac:dyDescent="0.2">
      <c r="A1349" s="78" t="s">
        <v>2372</v>
      </c>
      <c r="B1349" s="52" t="s">
        <v>967</v>
      </c>
      <c r="C1349" s="52" t="s">
        <v>967</v>
      </c>
      <c r="D1349" s="53" t="s">
        <v>971</v>
      </c>
      <c r="E1349" s="53" t="str">
        <f t="shared" ref="E1349:E1357" si="1131">CONCATENATE(RIGHT(F1349,LEN(F1349)-SEARCH(" ",F1349)), ", ", LEFT(F1349, SEARCH(" ", F1349)))</f>
        <v xml:space="preserve">Meyer, Freddy </v>
      </c>
      <c r="F1349" s="53" t="s">
        <v>2825</v>
      </c>
      <c r="G1349" s="54" t="s">
        <v>2374</v>
      </c>
      <c r="H1349" s="52">
        <v>52</v>
      </c>
      <c r="I1349" s="19">
        <v>3</v>
      </c>
      <c r="J1349" s="19">
        <v>9</v>
      </c>
      <c r="K1349" s="19">
        <v>12</v>
      </c>
      <c r="L1349" s="52">
        <v>6</v>
      </c>
      <c r="M1349" s="19">
        <v>22</v>
      </c>
      <c r="N1349" s="19">
        <v>49</v>
      </c>
      <c r="O1349" s="20">
        <f>IF(N1349=0,0,I1349/N1349)</f>
        <v>6.1224489795918366E-2</v>
      </c>
      <c r="P1349" s="19"/>
      <c r="Q1349" s="19"/>
      <c r="R1349" s="19"/>
      <c r="S1349" s="19">
        <v>0</v>
      </c>
      <c r="T1349" s="19">
        <v>0</v>
      </c>
      <c r="U1349" s="20">
        <f>IF(S1349+T1349=0,0,S1349/(S1349+T1349))</f>
        <v>0</v>
      </c>
      <c r="V1349" s="19"/>
      <c r="W1349" s="19"/>
      <c r="X1349" s="19"/>
      <c r="Y1349" s="19"/>
      <c r="Z1349" s="19"/>
      <c r="AA1349" s="19"/>
      <c r="AB1349" s="19"/>
      <c r="AC1349" s="24">
        <f t="shared" si="1108"/>
        <v>0</v>
      </c>
      <c r="AD1349" s="24">
        <f t="shared" si="1109"/>
        <v>0</v>
      </c>
      <c r="AE1349" s="24">
        <f t="shared" si="1110"/>
        <v>0</v>
      </c>
      <c r="AF1349" s="24">
        <f t="shared" si="1111"/>
        <v>0</v>
      </c>
      <c r="AG1349" s="24">
        <f t="shared" si="1112"/>
        <v>0</v>
      </c>
      <c r="AH1349" s="24">
        <f t="shared" si="1113"/>
        <v>0</v>
      </c>
      <c r="AI1349" s="21">
        <f t="shared" si="1114"/>
        <v>2.5822391360656716</v>
      </c>
      <c r="AJ1349" s="21">
        <f t="shared" si="1115"/>
        <v>3.4615384615384617</v>
      </c>
      <c r="AK1349" s="21">
        <f t="shared" si="1116"/>
        <v>2.3225806451612905</v>
      </c>
      <c r="AL1349" s="21">
        <f t="shared" si="1117"/>
        <v>2.4387814062842459</v>
      </c>
      <c r="AM1349" s="21">
        <f t="shared" si="1118"/>
        <v>0.86538461538461542</v>
      </c>
      <c r="AN1349" s="21">
        <f t="shared" si="1119"/>
        <v>7.4322580645161302</v>
      </c>
      <c r="AO1349" s="60">
        <v>836.48333333333335</v>
      </c>
      <c r="AP1349" s="60">
        <v>69.333333333333329</v>
      </c>
      <c r="AQ1349" s="60">
        <v>129.16666666666666</v>
      </c>
      <c r="AR1349" s="61">
        <f>SUM(AO1349:AQ1349)</f>
        <v>1034.9833333333333</v>
      </c>
      <c r="AS1349" s="19"/>
      <c r="AT1349" s="19"/>
      <c r="AU1349" s="19"/>
      <c r="AV1349" s="19"/>
      <c r="AW1349" s="19"/>
      <c r="AX1349" s="24">
        <f t="shared" si="1120"/>
        <v>0</v>
      </c>
      <c r="AY1349" s="24">
        <f t="shared" si="1121"/>
        <v>0</v>
      </c>
      <c r="AZ1349" s="24">
        <f t="shared" si="1122"/>
        <v>0</v>
      </c>
      <c r="BA1349" s="24">
        <f t="shared" si="1123"/>
        <v>0</v>
      </c>
      <c r="BB1349" s="24">
        <f t="shared" si="1124"/>
        <v>0</v>
      </c>
      <c r="BC1349" s="24">
        <f t="shared" si="1125"/>
        <v>16.086217948717948</v>
      </c>
      <c r="BD1349" s="24">
        <f t="shared" si="1126"/>
        <v>2.4839743589743586</v>
      </c>
      <c r="BE1349" s="24">
        <f t="shared" si="1127"/>
        <v>1.3333333333333333</v>
      </c>
      <c r="BF1349" s="53">
        <f>BI1349-BG1349-BH1349</f>
        <v>36</v>
      </c>
      <c r="BG1349" s="52">
        <v>4</v>
      </c>
      <c r="BH1349" s="52">
        <v>5</v>
      </c>
      <c r="BI1349" s="52">
        <v>45</v>
      </c>
      <c r="BJ1349" s="53">
        <f>BM1349-BK1349-BL1349</f>
        <v>34</v>
      </c>
      <c r="BK1349" s="52">
        <v>1</v>
      </c>
      <c r="BL1349" s="52">
        <v>16</v>
      </c>
      <c r="BM1349" s="52">
        <v>51</v>
      </c>
      <c r="BN1349" s="35">
        <f>BU1349+CA1349</f>
        <v>38.071955197840367</v>
      </c>
      <c r="BO1349" s="35">
        <f>BN1349/AR1349*2000</f>
        <v>73.570180256378436</v>
      </c>
      <c r="BP1349" s="24">
        <v>8.1906920713918829</v>
      </c>
      <c r="BQ1349" s="24">
        <v>-1.3156401265694129</v>
      </c>
      <c r="BR1349" s="24">
        <v>0.47484441735693922</v>
      </c>
      <c r="BS1349" s="24">
        <v>-0.33634384857436456</v>
      </c>
      <c r="BT1349" s="24">
        <v>0</v>
      </c>
      <c r="BU1349" s="24">
        <f>SUM(BP1349:BT1349)</f>
        <v>7.0135525136050445</v>
      </c>
      <c r="BV1349" s="35">
        <f>BU1349/AR1349*2000</f>
        <v>13.552976724787925</v>
      </c>
      <c r="BW1349" s="24">
        <v>20.667586529352864</v>
      </c>
      <c r="BX1349" s="24">
        <v>0.7290970108215753</v>
      </c>
      <c r="BY1349" s="24">
        <v>4.8875887345142948</v>
      </c>
      <c r="BZ1349" s="24">
        <v>4.7741304095465917</v>
      </c>
      <c r="CA1349" s="24">
        <f>SUM(BW1349:BZ1349)</f>
        <v>31.058402684235325</v>
      </c>
      <c r="CB1349" s="35">
        <f>CA1349/AR1349*2000</f>
        <v>60.017203531590503</v>
      </c>
      <c r="CC1349" s="55">
        <v>57.127563000000002</v>
      </c>
      <c r="CD1349" s="19">
        <v>1676223</v>
      </c>
      <c r="CE1349" s="76">
        <f t="shared" si="1128"/>
        <v>2643274.7307692305</v>
      </c>
      <c r="CF1349" s="24"/>
      <c r="CG1349" s="24"/>
      <c r="CH1349" s="24"/>
      <c r="CI1349" s="24"/>
      <c r="CJ1349" s="24"/>
      <c r="CK1349" s="24"/>
      <c r="CL1349" s="24"/>
      <c r="CM1349" s="24"/>
      <c r="CN1349" s="19"/>
      <c r="CO1349" s="19"/>
      <c r="CP1349" s="19"/>
      <c r="CQ1349" s="19"/>
      <c r="CR1349" s="19"/>
      <c r="CS1349" s="19"/>
      <c r="CT1349" s="19"/>
      <c r="CU1349" s="19"/>
      <c r="CV1349" s="19"/>
      <c r="CW1349" s="19"/>
      <c r="CX1349" s="19"/>
      <c r="CY1349" s="19"/>
      <c r="CZ1349" s="74">
        <v>262500</v>
      </c>
      <c r="DA1349" s="19">
        <v>1</v>
      </c>
    </row>
    <row r="1350" spans="1:105" ht="12.75" customHeight="1" x14ac:dyDescent="0.2">
      <c r="A1350" s="78" t="s">
        <v>2372</v>
      </c>
      <c r="B1350" s="52" t="s">
        <v>967</v>
      </c>
      <c r="C1350" s="52" t="s">
        <v>971</v>
      </c>
      <c r="D1350" s="53" t="s">
        <v>971</v>
      </c>
      <c r="E1350" s="53" t="str">
        <f t="shared" si="1131"/>
        <v xml:space="preserve">Meyer, Freddy </v>
      </c>
      <c r="F1350" s="53" t="s">
        <v>2825</v>
      </c>
      <c r="G1350" s="54" t="s">
        <v>2374</v>
      </c>
      <c r="H1350" s="52">
        <v>5</v>
      </c>
      <c r="I1350" s="53"/>
      <c r="J1350" s="53"/>
      <c r="K1350" s="53"/>
      <c r="L1350" s="52">
        <v>-4</v>
      </c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24">
        <f t="shared" si="1108"/>
        <v>0</v>
      </c>
      <c r="AD1350" s="24">
        <f t="shared" si="1109"/>
        <v>0</v>
      </c>
      <c r="AE1350" s="24">
        <f t="shared" si="1110"/>
        <v>0</v>
      </c>
      <c r="AF1350" s="24">
        <f t="shared" si="1111"/>
        <v>0</v>
      </c>
      <c r="AG1350" s="24">
        <f t="shared" si="1112"/>
        <v>0</v>
      </c>
      <c r="AH1350" s="24">
        <f t="shared" si="1113"/>
        <v>0</v>
      </c>
      <c r="AI1350" s="21">
        <f t="shared" si="1114"/>
        <v>0</v>
      </c>
      <c r="AJ1350" s="21">
        <f t="shared" si="1115"/>
        <v>0</v>
      </c>
      <c r="AK1350" s="21">
        <f t="shared" si="1116"/>
        <v>0</v>
      </c>
      <c r="AL1350" s="21">
        <f t="shared" si="1117"/>
        <v>5.8441558441558445</v>
      </c>
      <c r="AM1350" s="21">
        <f t="shared" si="1118"/>
        <v>21.556886227544911</v>
      </c>
      <c r="AN1350" s="21">
        <f t="shared" si="1119"/>
        <v>0</v>
      </c>
      <c r="AO1350" s="60">
        <v>30.8</v>
      </c>
      <c r="AP1350" s="60">
        <v>2.7833333333333332</v>
      </c>
      <c r="AQ1350" s="60">
        <v>0</v>
      </c>
      <c r="AR1350" s="61">
        <f>SUM(AO1350:AQ1350)</f>
        <v>33.583333333333336</v>
      </c>
      <c r="AS1350" s="19"/>
      <c r="AT1350" s="19"/>
      <c r="AU1350" s="19"/>
      <c r="AV1350" s="19"/>
      <c r="AW1350" s="19"/>
      <c r="AX1350" s="24">
        <f t="shared" si="1120"/>
        <v>0</v>
      </c>
      <c r="AY1350" s="24">
        <f t="shared" si="1121"/>
        <v>0</v>
      </c>
      <c r="AZ1350" s="24">
        <f t="shared" si="1122"/>
        <v>0</v>
      </c>
      <c r="BA1350" s="24">
        <f t="shared" si="1123"/>
        <v>0</v>
      </c>
      <c r="BB1350" s="24">
        <f t="shared" si="1124"/>
        <v>0</v>
      </c>
      <c r="BC1350" s="24">
        <f t="shared" si="1125"/>
        <v>6.16</v>
      </c>
      <c r="BD1350" s="24">
        <f t="shared" si="1126"/>
        <v>0</v>
      </c>
      <c r="BE1350" s="24">
        <f t="shared" si="1127"/>
        <v>0.55666666666666664</v>
      </c>
      <c r="BF1350" s="53">
        <f>BI1350-BG1350-BH1350</f>
        <v>0</v>
      </c>
      <c r="BG1350" s="52">
        <v>0</v>
      </c>
      <c r="BH1350" s="52">
        <v>0</v>
      </c>
      <c r="BI1350" s="52">
        <v>0</v>
      </c>
      <c r="BJ1350" s="53">
        <f>BM1350-BK1350-BL1350</f>
        <v>3</v>
      </c>
      <c r="BK1350" s="52">
        <v>1</v>
      </c>
      <c r="BL1350" s="52">
        <v>0</v>
      </c>
      <c r="BM1350" s="52">
        <v>4</v>
      </c>
      <c r="BN1350" s="35">
        <f>BU1350+CA1350</f>
        <v>-2.121922079183296</v>
      </c>
      <c r="BO1350" s="35">
        <f>BN1350/AR1350*2000</f>
        <v>-126.36756799106477</v>
      </c>
      <c r="BP1350" s="24">
        <v>-0.23650727281859504</v>
      </c>
      <c r="BQ1350" s="24">
        <v>-0.10600075603762311</v>
      </c>
      <c r="BR1350" s="24">
        <v>-0.10603843093564633</v>
      </c>
      <c r="BS1350" s="24">
        <v>0</v>
      </c>
      <c r="BT1350" s="24">
        <v>0</v>
      </c>
      <c r="BU1350" s="24">
        <f>SUM(BP1350:BT1350)</f>
        <v>-0.44854645979186447</v>
      </c>
      <c r="BV1350" s="35">
        <f>BU1350/AR1350*2000</f>
        <v>-26.712444255594903</v>
      </c>
      <c r="BW1350" s="24">
        <v>-0.86242054990270234</v>
      </c>
      <c r="BX1350" s="24">
        <v>-1.1634419676145873</v>
      </c>
      <c r="BY1350" s="24">
        <v>0</v>
      </c>
      <c r="BZ1350" s="24">
        <v>0.35248689812585804</v>
      </c>
      <c r="CA1350" s="24">
        <f>SUM(BW1350:BZ1350)</f>
        <v>-1.6733756193914315</v>
      </c>
      <c r="CB1350" s="35">
        <f>CA1350/AR1350*2000</f>
        <v>-99.655123735469857</v>
      </c>
      <c r="CC1350" s="22"/>
      <c r="CD1350" s="19"/>
      <c r="CE1350" s="76">
        <f t="shared" si="1128"/>
        <v>165000</v>
      </c>
      <c r="CF1350" s="24"/>
      <c r="CG1350" s="24"/>
      <c r="CH1350" s="24"/>
      <c r="CI1350" s="24"/>
      <c r="CJ1350" s="24"/>
      <c r="CK1350" s="24"/>
      <c r="CL1350" s="24"/>
      <c r="CM1350" s="24"/>
      <c r="CN1350" s="19"/>
      <c r="CO1350" s="19"/>
      <c r="CP1350" s="19"/>
      <c r="CQ1350" s="19"/>
      <c r="CR1350" s="19"/>
      <c r="CS1350" s="19"/>
      <c r="CT1350" s="19"/>
      <c r="CU1350" s="19"/>
      <c r="CV1350" s="19"/>
      <c r="CW1350" s="19"/>
      <c r="CX1350" s="19"/>
      <c r="CY1350" s="19"/>
      <c r="CZ1350" s="74">
        <v>262500</v>
      </c>
      <c r="DA1350" s="19">
        <v>1</v>
      </c>
    </row>
    <row r="1351" spans="1:105" ht="12.75" customHeight="1" x14ac:dyDescent="0.2">
      <c r="A1351" s="80" t="s">
        <v>2372</v>
      </c>
      <c r="B1351" s="48" t="s">
        <v>967</v>
      </c>
      <c r="C1351" s="48" t="s">
        <v>971</v>
      </c>
      <c r="D1351" s="49" t="s">
        <v>971</v>
      </c>
      <c r="E1351" s="49" t="str">
        <f t="shared" si="1131"/>
        <v xml:space="preserve">Meyer, Freddy </v>
      </c>
      <c r="F1351" s="49" t="s">
        <v>2825</v>
      </c>
      <c r="G1351" s="50" t="s">
        <v>2374</v>
      </c>
      <c r="H1351" s="48">
        <v>57</v>
      </c>
      <c r="I1351" s="65">
        <v>3</v>
      </c>
      <c r="J1351" s="65">
        <v>9</v>
      </c>
      <c r="K1351" s="65">
        <v>12</v>
      </c>
      <c r="L1351" s="48">
        <v>2</v>
      </c>
      <c r="M1351" s="10">
        <v>22</v>
      </c>
      <c r="N1351" s="10">
        <v>51</v>
      </c>
      <c r="O1351" s="11">
        <f>IF(N1351=0,0,I1351/N1351)</f>
        <v>5.8823529411764705E-2</v>
      </c>
      <c r="P1351" s="10"/>
      <c r="Q1351" s="10">
        <v>2</v>
      </c>
      <c r="R1351" s="10">
        <v>0</v>
      </c>
      <c r="S1351" s="10">
        <v>0</v>
      </c>
      <c r="T1351" s="10">
        <v>0</v>
      </c>
      <c r="U1351" s="11">
        <f>IF(S1351+T1351=0,0,S1351/(S1351+T1351))</f>
        <v>0</v>
      </c>
      <c r="V1351" s="10">
        <v>0</v>
      </c>
      <c r="W1351" s="10">
        <v>0</v>
      </c>
      <c r="X1351" s="10">
        <v>2</v>
      </c>
      <c r="Y1351" s="10">
        <v>0</v>
      </c>
      <c r="Z1351" s="10">
        <v>0</v>
      </c>
      <c r="AA1351" s="10">
        <v>3</v>
      </c>
      <c r="AB1351" s="10">
        <v>7</v>
      </c>
      <c r="AC1351" s="13">
        <f t="shared" si="1108"/>
        <v>0</v>
      </c>
      <c r="AD1351" s="13">
        <f t="shared" si="1109"/>
        <v>8.3217753120665741</v>
      </c>
      <c r="AE1351" s="13">
        <f t="shared" si="1110"/>
        <v>0</v>
      </c>
      <c r="AF1351" s="13">
        <f t="shared" si="1111"/>
        <v>0</v>
      </c>
      <c r="AG1351" s="13">
        <f t="shared" si="1112"/>
        <v>4.1508128675198899</v>
      </c>
      <c r="AH1351" s="13">
        <f t="shared" si="1113"/>
        <v>9.6852300242130767</v>
      </c>
      <c r="AI1351" s="29">
        <f t="shared" si="1114"/>
        <v>2.4904877205119336</v>
      </c>
      <c r="AJ1351" s="29">
        <f t="shared" si="1115"/>
        <v>3.32871012482663</v>
      </c>
      <c r="AK1351" s="29">
        <f t="shared" si="1116"/>
        <v>2.321981424148607</v>
      </c>
      <c r="AL1351" s="29">
        <f t="shared" si="1117"/>
        <v>2.5596679349705984</v>
      </c>
      <c r="AM1351" s="29">
        <f t="shared" si="1118"/>
        <v>1.664355062413315</v>
      </c>
      <c r="AN1351" s="29">
        <f t="shared" si="1119"/>
        <v>7.4303405572755423</v>
      </c>
      <c r="AO1351" s="13">
        <v>867.3</v>
      </c>
      <c r="AP1351" s="13">
        <v>72.099999999999994</v>
      </c>
      <c r="AQ1351" s="13">
        <v>129.19999999999999</v>
      </c>
      <c r="AR1351" s="59">
        <v>1068.5999999999999</v>
      </c>
      <c r="AS1351" s="10">
        <v>72</v>
      </c>
      <c r="AT1351" s="10">
        <v>88</v>
      </c>
      <c r="AU1351" s="10">
        <v>26</v>
      </c>
      <c r="AV1351" s="10">
        <v>27</v>
      </c>
      <c r="AW1351" s="10">
        <v>38</v>
      </c>
      <c r="AX1351" s="13">
        <f t="shared" si="1120"/>
        <v>4.0426726558113426</v>
      </c>
      <c r="AY1351" s="13">
        <f t="shared" si="1121"/>
        <v>4.9410443571027525</v>
      </c>
      <c r="AZ1351" s="13">
        <f t="shared" si="1122"/>
        <v>1.4598540145985401</v>
      </c>
      <c r="BA1351" s="13">
        <f t="shared" si="1123"/>
        <v>1.5160022459292535</v>
      </c>
      <c r="BB1351" s="13">
        <f t="shared" si="1124"/>
        <v>2.1336327905670975</v>
      </c>
      <c r="BC1351" s="13">
        <f t="shared" si="1125"/>
        <v>15.215789473684209</v>
      </c>
      <c r="BD1351" s="13">
        <f t="shared" si="1126"/>
        <v>2.2666666666666666</v>
      </c>
      <c r="BE1351" s="13">
        <f t="shared" si="1127"/>
        <v>1.2649122807017543</v>
      </c>
      <c r="BF1351" s="49">
        <v>36</v>
      </c>
      <c r="BG1351" s="49">
        <v>4</v>
      </c>
      <c r="BH1351" s="49">
        <v>5</v>
      </c>
      <c r="BI1351" s="49">
        <v>45</v>
      </c>
      <c r="BJ1351" s="49">
        <v>37</v>
      </c>
      <c r="BK1351" s="49">
        <v>2</v>
      </c>
      <c r="BL1351" s="49">
        <v>16</v>
      </c>
      <c r="BM1351" s="49">
        <v>55</v>
      </c>
      <c r="BN1351" s="39">
        <v>36</v>
      </c>
      <c r="BO1351" s="39">
        <v>67.3</v>
      </c>
      <c r="BP1351" s="13">
        <v>8</v>
      </c>
      <c r="BQ1351" s="13">
        <v>-1.4</v>
      </c>
      <c r="BR1351" s="13">
        <v>0.4</v>
      </c>
      <c r="BS1351" s="13">
        <v>-0.3</v>
      </c>
      <c r="BT1351" s="13">
        <v>0</v>
      </c>
      <c r="BU1351" s="13">
        <v>6.6</v>
      </c>
      <c r="BV1351" s="39">
        <v>12.3</v>
      </c>
      <c r="BW1351" s="13">
        <v>19.8</v>
      </c>
      <c r="BX1351" s="13">
        <v>-0.4</v>
      </c>
      <c r="BY1351" s="13">
        <v>4.9000000000000004</v>
      </c>
      <c r="BZ1351" s="13">
        <v>5.0999999999999996</v>
      </c>
      <c r="CA1351" s="13">
        <v>29.4</v>
      </c>
      <c r="CB1351" s="39">
        <v>55</v>
      </c>
      <c r="CC1351" s="51">
        <v>56.893177000000001</v>
      </c>
      <c r="CD1351" s="10">
        <v>1749649</v>
      </c>
      <c r="CE1351" s="73">
        <f t="shared" si="1128"/>
        <v>2517038.9122807016</v>
      </c>
      <c r="CF1351" s="66">
        <v>20.5</v>
      </c>
      <c r="CG1351" s="66">
        <v>25.4</v>
      </c>
      <c r="CH1351" s="66">
        <v>6.1</v>
      </c>
      <c r="CI1351" s="66">
        <v>0</v>
      </c>
      <c r="CJ1351" s="67">
        <f>CI1351/(AO1351+2*(AP1351+AQ1351))*2000</f>
        <v>0</v>
      </c>
      <c r="CK1351" s="66">
        <v>3.6</v>
      </c>
      <c r="CL1351" s="67">
        <f>CK1351/(AO1351+2*(AP1351+AQ1351))*2000</f>
        <v>5.6697377746279249</v>
      </c>
      <c r="CM1351" s="66">
        <v>3.7</v>
      </c>
      <c r="CN1351" s="10" t="s">
        <v>1938</v>
      </c>
      <c r="CO1351" s="10" t="s">
        <v>1939</v>
      </c>
      <c r="CP1351" s="10" t="s">
        <v>1265</v>
      </c>
      <c r="CQ1351" s="10" t="s">
        <v>2414</v>
      </c>
      <c r="CR1351" s="10">
        <v>70</v>
      </c>
      <c r="CS1351" s="10">
        <v>192</v>
      </c>
      <c r="CT1351" s="10">
        <v>44</v>
      </c>
      <c r="CU1351" s="10" t="s">
        <v>3402</v>
      </c>
      <c r="CV1351" s="10"/>
      <c r="CW1351" s="10"/>
      <c r="CX1351" s="10"/>
      <c r="CY1351" s="10"/>
      <c r="CZ1351" s="73">
        <v>262500</v>
      </c>
      <c r="DA1351" s="10">
        <v>2</v>
      </c>
    </row>
    <row r="1352" spans="1:105" ht="12.75" customHeight="1" x14ac:dyDescent="0.2">
      <c r="A1352" s="38" t="s">
        <v>2452</v>
      </c>
      <c r="B1352" t="s">
        <v>964</v>
      </c>
      <c r="C1352" t="s">
        <v>964</v>
      </c>
      <c r="D1352" s="82" t="s">
        <v>971</v>
      </c>
      <c r="E1352" t="str">
        <f t="shared" si="1131"/>
        <v xml:space="preserve">Murray, Garth </v>
      </c>
      <c r="F1352" t="s">
        <v>379</v>
      </c>
      <c r="G1352" t="s">
        <v>1540</v>
      </c>
      <c r="H1352">
        <v>43</v>
      </c>
      <c r="I1352">
        <v>2</v>
      </c>
      <c r="J1352">
        <v>1</v>
      </c>
      <c r="K1352">
        <f>I1352+J1352</f>
        <v>3</v>
      </c>
      <c r="L1352">
        <v>-10</v>
      </c>
      <c r="M1352">
        <v>32</v>
      </c>
      <c r="N1352">
        <v>28</v>
      </c>
      <c r="O1352" s="4">
        <f>IF(N1352=0,0,I1352/N1352)</f>
        <v>7.1428571428571425E-2</v>
      </c>
      <c r="P1352">
        <v>517</v>
      </c>
      <c r="Q1352">
        <v>0</v>
      </c>
      <c r="R1352">
        <v>0</v>
      </c>
      <c r="S1352">
        <v>45</v>
      </c>
      <c r="T1352">
        <v>62</v>
      </c>
      <c r="U1352" s="4">
        <f>IF(S1352+T1352=0,0,S1352/(S1352+T1352))</f>
        <v>0.42056074766355139</v>
      </c>
      <c r="V1352" s="40">
        <v>4.2</v>
      </c>
      <c r="W1352">
        <v>0</v>
      </c>
      <c r="X1352">
        <v>0</v>
      </c>
      <c r="Y1352">
        <v>0</v>
      </c>
      <c r="Z1352">
        <v>0</v>
      </c>
      <c r="AA1352">
        <f>I1352-W1352-Y1352</f>
        <v>2</v>
      </c>
      <c r="AB1352">
        <f>J1352-X1352-Z1352</f>
        <v>1</v>
      </c>
      <c r="AC1352" s="9">
        <f t="shared" si="1108"/>
        <v>0</v>
      </c>
      <c r="AD1352" s="9">
        <f t="shared" si="1109"/>
        <v>0</v>
      </c>
      <c r="AE1352" s="9">
        <f t="shared" si="1110"/>
        <v>0</v>
      </c>
      <c r="AF1352" s="9">
        <f t="shared" si="1111"/>
        <v>0</v>
      </c>
      <c r="AG1352" s="9">
        <f t="shared" si="1112"/>
        <v>7.4066454068511458</v>
      </c>
      <c r="AH1352" s="9">
        <f t="shared" si="1113"/>
        <v>3.7033227034255729</v>
      </c>
      <c r="AI1352" s="6">
        <f t="shared" si="1114"/>
        <v>0.92583067585639334</v>
      </c>
      <c r="AJ1352" s="6">
        <f t="shared" si="1115"/>
        <v>0</v>
      </c>
      <c r="AK1352" s="6">
        <f t="shared" si="1116"/>
        <v>0</v>
      </c>
      <c r="AL1352" s="6">
        <f t="shared" si="1117"/>
        <v>2.9626581627404582</v>
      </c>
      <c r="AM1352" s="6">
        <f t="shared" si="1118"/>
        <v>0</v>
      </c>
      <c r="AN1352" s="6">
        <f t="shared" si="1119"/>
        <v>3.3707865168539324</v>
      </c>
      <c r="AO1352" s="32">
        <v>324.03333333333336</v>
      </c>
      <c r="AP1352" s="32">
        <v>0.78333333333333344</v>
      </c>
      <c r="AQ1352" s="32">
        <v>35.6</v>
      </c>
      <c r="AR1352" s="32">
        <v>360.41666666666674</v>
      </c>
      <c r="AS1352" s="40">
        <v>30</v>
      </c>
      <c r="AT1352" s="40">
        <v>49</v>
      </c>
      <c r="AU1352" s="40">
        <v>18</v>
      </c>
      <c r="AV1352" s="40">
        <v>6</v>
      </c>
      <c r="AW1352" s="40">
        <v>12</v>
      </c>
      <c r="AX1352" s="9">
        <f t="shared" si="1120"/>
        <v>4.99421965317919</v>
      </c>
      <c r="AY1352" s="9">
        <f t="shared" si="1121"/>
        <v>8.1572254335260084</v>
      </c>
      <c r="AZ1352" s="9">
        <f t="shared" si="1122"/>
        <v>2.9965317919075138</v>
      </c>
      <c r="BA1352" s="9">
        <f t="shared" si="1123"/>
        <v>0.99884393063583787</v>
      </c>
      <c r="BB1352" s="9">
        <f t="shared" si="1124"/>
        <v>1.9976878612716757</v>
      </c>
      <c r="BC1352" s="9">
        <f t="shared" si="1125"/>
        <v>7.5356589147286828</v>
      </c>
      <c r="BD1352" s="9">
        <f t="shared" si="1126"/>
        <v>0.82790697674418612</v>
      </c>
      <c r="BE1352" s="9">
        <f t="shared" si="1127"/>
        <v>1.8217054263565895E-2</v>
      </c>
      <c r="BF1352" s="3">
        <v>5</v>
      </c>
      <c r="BG1352" s="3">
        <v>0</v>
      </c>
      <c r="BH1352" s="3">
        <v>0</v>
      </c>
      <c r="BI1352" s="3">
        <v>5</v>
      </c>
      <c r="BJ1352" s="3">
        <v>16</v>
      </c>
      <c r="BK1352" s="3">
        <v>0</v>
      </c>
      <c r="BL1352" s="3">
        <v>2</v>
      </c>
      <c r="BM1352" s="3">
        <v>18</v>
      </c>
      <c r="BN1352" s="34">
        <f>BU1352+CA1352</f>
        <v>9.7621173936660366E-2</v>
      </c>
      <c r="BO1352" s="34">
        <f>BN1352/AR1352*2000</f>
        <v>0.54171287271210367</v>
      </c>
      <c r="BP1352" s="34">
        <v>-3.2139270933444779</v>
      </c>
      <c r="BQ1352" s="34">
        <v>-4.5103580349650334E-2</v>
      </c>
      <c r="BR1352" s="34">
        <v>-0.11447402028989141</v>
      </c>
      <c r="BS1352" s="34">
        <v>-0.45501219160134682</v>
      </c>
      <c r="BT1352" s="34">
        <v>0</v>
      </c>
      <c r="BU1352" s="34">
        <f>SUM(BP1352:BT1352)</f>
        <v>-3.8285168855853664</v>
      </c>
      <c r="BV1352" s="34">
        <f>BU1352/AR1352*2000</f>
        <v>-21.244949191687578</v>
      </c>
      <c r="BW1352" s="34">
        <v>1.4298164227243058</v>
      </c>
      <c r="BX1352" s="34">
        <v>2.0759125888085588E-3</v>
      </c>
      <c r="BY1352" s="34">
        <v>2.0655231129997538</v>
      </c>
      <c r="BZ1352" s="34">
        <v>0.42872261120915883</v>
      </c>
      <c r="CA1352" s="34">
        <f>SUM(BW1352:BZ1352)</f>
        <v>3.9261380595220268</v>
      </c>
      <c r="CB1352" s="34">
        <f>CA1352/AR1352*2000</f>
        <v>21.786662064399682</v>
      </c>
      <c r="CC1352" s="15">
        <v>38</v>
      </c>
      <c r="CD1352" s="7">
        <v>165000</v>
      </c>
      <c r="CE1352" s="68">
        <f t="shared" si="1128"/>
        <v>165000</v>
      </c>
      <c r="CF1352" s="9">
        <v>7.3</v>
      </c>
      <c r="CG1352" s="9">
        <v>7.6</v>
      </c>
      <c r="CH1352" s="9">
        <v>-8.4</v>
      </c>
      <c r="CI1352" s="9">
        <v>-2.2999999999999998</v>
      </c>
      <c r="CJ1352" s="9">
        <f>CI1352/(AO1352+2*(AP1352+AQ1352))*2000</f>
        <v>-11.59274193548387</v>
      </c>
      <c r="CK1352" s="9">
        <v>-1</v>
      </c>
      <c r="CL1352" s="9">
        <f>CK1352/(AO1352+2*(AP1352+AQ1352))*2000</f>
        <v>-5.040322580645161</v>
      </c>
      <c r="CM1352" s="9">
        <v>-3.4</v>
      </c>
      <c r="CN1352" t="s">
        <v>1288</v>
      </c>
      <c r="CO1352" t="s">
        <v>3176</v>
      </c>
      <c r="CP1352" t="s">
        <v>3102</v>
      </c>
      <c r="CQ1352" t="s">
        <v>2400</v>
      </c>
      <c r="CR1352">
        <v>74</v>
      </c>
      <c r="CS1352">
        <v>208</v>
      </c>
      <c r="CU1352" t="s">
        <v>3402</v>
      </c>
      <c r="CV1352" t="s">
        <v>2382</v>
      </c>
      <c r="CW1352">
        <v>0</v>
      </c>
      <c r="CX1352">
        <v>0</v>
      </c>
      <c r="CY1352">
        <v>0</v>
      </c>
      <c r="CZ1352" s="70"/>
      <c r="DA1352">
        <v>0</v>
      </c>
    </row>
    <row r="1353" spans="1:105" ht="12.75" customHeight="1" x14ac:dyDescent="0.2">
      <c r="A1353" s="78" t="s">
        <v>2372</v>
      </c>
      <c r="B1353" s="52" t="s">
        <v>964</v>
      </c>
      <c r="C1353" s="52" t="s">
        <v>961</v>
      </c>
      <c r="D1353" s="53" t="s">
        <v>971</v>
      </c>
      <c r="E1353" s="53" t="str">
        <f t="shared" si="1131"/>
        <v xml:space="preserve">Murray, Garth </v>
      </c>
      <c r="F1353" s="53" t="s">
        <v>379</v>
      </c>
      <c r="G1353" s="54" t="s">
        <v>2377</v>
      </c>
      <c r="H1353" s="52">
        <v>6</v>
      </c>
      <c r="I1353" s="53"/>
      <c r="J1353" s="53"/>
      <c r="K1353" s="53"/>
      <c r="L1353" s="52">
        <v>0</v>
      </c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24">
        <f t="shared" si="1108"/>
        <v>0</v>
      </c>
      <c r="AD1353" s="24">
        <f t="shared" si="1109"/>
        <v>0</v>
      </c>
      <c r="AE1353" s="24">
        <f t="shared" si="1110"/>
        <v>0</v>
      </c>
      <c r="AF1353" s="24">
        <f t="shared" si="1111"/>
        <v>0</v>
      </c>
      <c r="AG1353" s="24">
        <f t="shared" si="1112"/>
        <v>0</v>
      </c>
      <c r="AH1353" s="24">
        <f t="shared" si="1113"/>
        <v>0</v>
      </c>
      <c r="AI1353" s="21">
        <f t="shared" si="1114"/>
        <v>0</v>
      </c>
      <c r="AJ1353" s="21">
        <f t="shared" si="1115"/>
        <v>0</v>
      </c>
      <c r="AK1353" s="21">
        <f t="shared" si="1116"/>
        <v>0</v>
      </c>
      <c r="AL1353" s="21">
        <f t="shared" si="1117"/>
        <v>0</v>
      </c>
      <c r="AM1353" s="21">
        <f t="shared" si="1118"/>
        <v>0</v>
      </c>
      <c r="AN1353" s="21">
        <f t="shared" si="1119"/>
        <v>0</v>
      </c>
      <c r="AO1353" s="60">
        <v>30.783333333333331</v>
      </c>
      <c r="AP1353" s="60">
        <v>6.6666666666666666E-2</v>
      </c>
      <c r="AQ1353" s="60">
        <v>0</v>
      </c>
      <c r="AR1353" s="61">
        <f>SUM(AO1353:AQ1353)</f>
        <v>30.849999999999998</v>
      </c>
      <c r="AS1353" s="19"/>
      <c r="AT1353" s="19"/>
      <c r="AU1353" s="19"/>
      <c r="AV1353" s="19"/>
      <c r="AW1353" s="19"/>
      <c r="AX1353" s="24">
        <f t="shared" si="1120"/>
        <v>0</v>
      </c>
      <c r="AY1353" s="24">
        <f t="shared" si="1121"/>
        <v>0</v>
      </c>
      <c r="AZ1353" s="24">
        <f t="shared" si="1122"/>
        <v>0</v>
      </c>
      <c r="BA1353" s="24">
        <f t="shared" si="1123"/>
        <v>0</v>
      </c>
      <c r="BB1353" s="24">
        <f t="shared" si="1124"/>
        <v>0</v>
      </c>
      <c r="BC1353" s="24">
        <f t="shared" si="1125"/>
        <v>5.1305555555555555</v>
      </c>
      <c r="BD1353" s="24">
        <f t="shared" si="1126"/>
        <v>0</v>
      </c>
      <c r="BE1353" s="24">
        <f t="shared" si="1127"/>
        <v>1.1111111111111112E-2</v>
      </c>
      <c r="BF1353" s="53">
        <f>BI1353-BG1353-BH1353</f>
        <v>0</v>
      </c>
      <c r="BG1353" s="52">
        <v>0</v>
      </c>
      <c r="BH1353" s="52">
        <v>0</v>
      </c>
      <c r="BI1353" s="52">
        <v>0</v>
      </c>
      <c r="BJ1353" s="53">
        <f>BM1353-BK1353-BL1353</f>
        <v>0</v>
      </c>
      <c r="BK1353" s="52">
        <v>0</v>
      </c>
      <c r="BL1353" s="52">
        <v>0</v>
      </c>
      <c r="BM1353" s="52">
        <v>0</v>
      </c>
      <c r="BN1353" s="35">
        <f>BU1353+CA1353</f>
        <v>-0.42709285995804058</v>
      </c>
      <c r="BO1353" s="35">
        <f>BN1353/AR1353*2000</f>
        <v>-27.688353968106362</v>
      </c>
      <c r="BP1353" s="24">
        <v>-0.73778930559265854</v>
      </c>
      <c r="BQ1353" s="24">
        <v>-3.5820166677025434E-3</v>
      </c>
      <c r="BR1353" s="24">
        <v>0.56733336447100335</v>
      </c>
      <c r="BS1353" s="24">
        <v>0</v>
      </c>
      <c r="BT1353" s="24">
        <v>0</v>
      </c>
      <c r="BU1353" s="24">
        <f>SUM(BP1353:BT1353)</f>
        <v>-0.17403795778935771</v>
      </c>
      <c r="BV1353" s="35">
        <f>BU1353/AR1353*2000</f>
        <v>-11.282849775647177</v>
      </c>
      <c r="BW1353" s="24">
        <v>0.35718613199785415</v>
      </c>
      <c r="BX1353" s="24">
        <v>1.5789122387839237E-4</v>
      </c>
      <c r="BY1353" s="24">
        <v>0</v>
      </c>
      <c r="BZ1353" s="24">
        <v>-0.6103989253904154</v>
      </c>
      <c r="CA1353" s="24">
        <f>SUM(BW1353:BZ1353)</f>
        <v>-0.25305490216868287</v>
      </c>
      <c r="CB1353" s="35">
        <f>CA1353/AR1353*2000</f>
        <v>-16.405504192459183</v>
      </c>
      <c r="CC1353" s="22"/>
      <c r="CD1353" s="19"/>
      <c r="CE1353" s="76">
        <f t="shared" si="1128"/>
        <v>165000</v>
      </c>
      <c r="CF1353" s="24"/>
      <c r="CG1353" s="24"/>
      <c r="CH1353" s="24"/>
      <c r="CI1353" s="24"/>
      <c r="CJ1353" s="24"/>
      <c r="CK1353" s="24"/>
      <c r="CL1353" s="24"/>
      <c r="CM1353" s="24"/>
      <c r="CN1353" s="19"/>
      <c r="CO1353" s="19"/>
      <c r="CP1353" s="19"/>
      <c r="CQ1353" s="19"/>
      <c r="CR1353" s="19"/>
      <c r="CS1353" s="19"/>
      <c r="CT1353" s="19"/>
      <c r="CU1353" s="19"/>
      <c r="CV1353" s="19"/>
      <c r="CW1353" s="19"/>
      <c r="CX1353" s="19"/>
      <c r="CY1353" s="19"/>
      <c r="CZ1353" s="74">
        <v>300000</v>
      </c>
      <c r="DA1353" s="19">
        <v>1</v>
      </c>
    </row>
    <row r="1354" spans="1:105" ht="12.75" customHeight="1" x14ac:dyDescent="0.2">
      <c r="A1354" s="78" t="s">
        <v>2372</v>
      </c>
      <c r="B1354" s="52" t="s">
        <v>964</v>
      </c>
      <c r="C1354" s="52" t="s">
        <v>964</v>
      </c>
      <c r="D1354" s="53" t="s">
        <v>971</v>
      </c>
      <c r="E1354" s="53" t="str">
        <f t="shared" si="1131"/>
        <v xml:space="preserve">Murray, Garth </v>
      </c>
      <c r="F1354" s="53" t="s">
        <v>379</v>
      </c>
      <c r="G1354" s="54" t="s">
        <v>2377</v>
      </c>
      <c r="H1354" s="52">
        <v>1</v>
      </c>
      <c r="I1354" s="53"/>
      <c r="J1354" s="53"/>
      <c r="K1354" s="53"/>
      <c r="L1354" s="52">
        <v>0</v>
      </c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24">
        <f t="shared" si="1108"/>
        <v>0</v>
      </c>
      <c r="AD1354" s="24">
        <f t="shared" si="1109"/>
        <v>0</v>
      </c>
      <c r="AE1354" s="24">
        <f t="shared" si="1110"/>
        <v>0</v>
      </c>
      <c r="AF1354" s="24">
        <f t="shared" si="1111"/>
        <v>0</v>
      </c>
      <c r="AG1354" s="24">
        <f t="shared" si="1112"/>
        <v>0</v>
      </c>
      <c r="AH1354" s="24">
        <f t="shared" si="1113"/>
        <v>0</v>
      </c>
      <c r="AI1354" s="21">
        <f t="shared" si="1114"/>
        <v>0</v>
      </c>
      <c r="AJ1354" s="21">
        <f t="shared" si="1115"/>
        <v>0</v>
      </c>
      <c r="AK1354" s="21">
        <f t="shared" si="1116"/>
        <v>0</v>
      </c>
      <c r="AL1354" s="21">
        <f t="shared" si="1117"/>
        <v>0</v>
      </c>
      <c r="AM1354" s="21">
        <f t="shared" si="1118"/>
        <v>0</v>
      </c>
      <c r="AN1354" s="21">
        <f t="shared" si="1119"/>
        <v>0</v>
      </c>
      <c r="AO1354" s="60">
        <v>12.033333333333333</v>
      </c>
      <c r="AP1354" s="60">
        <v>0</v>
      </c>
      <c r="AQ1354" s="60">
        <v>0.73333333333333328</v>
      </c>
      <c r="AR1354" s="61">
        <f>SUM(AO1354:AQ1354)</f>
        <v>12.766666666666666</v>
      </c>
      <c r="AS1354" s="19"/>
      <c r="AT1354" s="19"/>
      <c r="AU1354" s="19"/>
      <c r="AV1354" s="19"/>
      <c r="AW1354" s="19"/>
      <c r="AX1354" s="24">
        <f t="shared" si="1120"/>
        <v>0</v>
      </c>
      <c r="AY1354" s="24">
        <f t="shared" si="1121"/>
        <v>0</v>
      </c>
      <c r="AZ1354" s="24">
        <f t="shared" si="1122"/>
        <v>0</v>
      </c>
      <c r="BA1354" s="24">
        <f t="shared" si="1123"/>
        <v>0</v>
      </c>
      <c r="BB1354" s="24">
        <f t="shared" si="1124"/>
        <v>0</v>
      </c>
      <c r="BC1354" s="24">
        <f t="shared" si="1125"/>
        <v>12.033333333333333</v>
      </c>
      <c r="BD1354" s="24">
        <f t="shared" si="1126"/>
        <v>0.73333333333333328</v>
      </c>
      <c r="BE1354" s="24">
        <f t="shared" si="1127"/>
        <v>0</v>
      </c>
      <c r="BF1354" s="53">
        <f>BI1354-BG1354-BH1354</f>
        <v>0</v>
      </c>
      <c r="BG1354" s="52">
        <v>0</v>
      </c>
      <c r="BH1354" s="52">
        <v>0</v>
      </c>
      <c r="BI1354" s="52">
        <v>0</v>
      </c>
      <c r="BJ1354" s="53">
        <f>BM1354-BK1354-BL1354</f>
        <v>0</v>
      </c>
      <c r="BK1354" s="52">
        <v>0</v>
      </c>
      <c r="BL1354" s="52">
        <v>0</v>
      </c>
      <c r="BM1354" s="52">
        <v>0</v>
      </c>
      <c r="BN1354" s="35">
        <f>BU1354+CA1354</f>
        <v>-4.2273174498307808E-2</v>
      </c>
      <c r="BO1354" s="35">
        <f>BN1354/AR1354*2000</f>
        <v>-6.6224294253223732</v>
      </c>
      <c r="BP1354" s="24">
        <v>-0.29426869707261666</v>
      </c>
      <c r="BQ1354" s="24">
        <v>0</v>
      </c>
      <c r="BR1354" s="24">
        <v>-9.4667987150376165E-2</v>
      </c>
      <c r="BS1354" s="24">
        <v>-1.005663689756201E-2</v>
      </c>
      <c r="BT1354" s="24">
        <v>0</v>
      </c>
      <c r="BU1354" s="24">
        <f>SUM(BP1354:BT1354)</f>
        <v>-0.39899332112055486</v>
      </c>
      <c r="BV1354" s="35">
        <f>BU1354/AR1354*2000</f>
        <v>-62.505481115491634</v>
      </c>
      <c r="BW1354" s="24">
        <v>0.19058662011806846</v>
      </c>
      <c r="BX1354" s="24">
        <v>0</v>
      </c>
      <c r="BY1354" s="24">
        <v>5.9846468260754661E-2</v>
      </c>
      <c r="BZ1354" s="24">
        <v>0.10628705824342397</v>
      </c>
      <c r="CA1354" s="24">
        <f>SUM(BW1354:BZ1354)</f>
        <v>0.35672014662224705</v>
      </c>
      <c r="CB1354" s="35">
        <f>CA1354/AR1354*2000</f>
        <v>55.883051690169253</v>
      </c>
      <c r="CC1354" s="22"/>
      <c r="CD1354" s="19"/>
      <c r="CE1354" s="76">
        <f t="shared" si="1128"/>
        <v>165000</v>
      </c>
      <c r="CF1354" s="24"/>
      <c r="CG1354" s="24"/>
      <c r="CH1354" s="24"/>
      <c r="CI1354" s="24"/>
      <c r="CJ1354" s="24"/>
      <c r="CK1354" s="24"/>
      <c r="CL1354" s="24"/>
      <c r="CM1354" s="24"/>
      <c r="CN1354" s="19"/>
      <c r="CO1354" s="19"/>
      <c r="CP1354" s="19"/>
      <c r="CQ1354" s="19"/>
      <c r="CR1354" s="19"/>
      <c r="CS1354" s="19"/>
      <c r="CT1354" s="19"/>
      <c r="CU1354" s="19"/>
      <c r="CV1354" s="19"/>
      <c r="CW1354" s="19"/>
      <c r="CX1354" s="19"/>
      <c r="CY1354" s="19"/>
      <c r="CZ1354" s="74">
        <v>300000</v>
      </c>
      <c r="DA1354" s="19">
        <v>1</v>
      </c>
    </row>
    <row r="1355" spans="1:105" ht="12.75" customHeight="1" x14ac:dyDescent="0.2">
      <c r="A1355" s="80" t="s">
        <v>2372</v>
      </c>
      <c r="B1355" s="48" t="s">
        <v>964</v>
      </c>
      <c r="C1355" s="48" t="s">
        <v>961</v>
      </c>
      <c r="D1355" s="49" t="s">
        <v>971</v>
      </c>
      <c r="E1355" s="49" t="str">
        <f t="shared" si="1131"/>
        <v xml:space="preserve">Murray, Garth </v>
      </c>
      <c r="F1355" s="49" t="s">
        <v>379</v>
      </c>
      <c r="G1355" s="50" t="s">
        <v>1528</v>
      </c>
      <c r="H1355" s="48">
        <v>7</v>
      </c>
      <c r="I1355" s="65">
        <v>0</v>
      </c>
      <c r="J1355" s="65">
        <v>0</v>
      </c>
      <c r="K1355" s="65">
        <v>0</v>
      </c>
      <c r="L1355" s="48">
        <v>0</v>
      </c>
      <c r="M1355" s="10">
        <v>19</v>
      </c>
      <c r="N1355" s="10">
        <v>3</v>
      </c>
      <c r="O1355" s="11">
        <f>IF(N1355=0,0,I1355/N1355)</f>
        <v>0</v>
      </c>
      <c r="P1355" s="10"/>
      <c r="Q1355" s="10">
        <v>0</v>
      </c>
      <c r="R1355" s="10">
        <v>0</v>
      </c>
      <c r="S1355" s="10">
        <v>0</v>
      </c>
      <c r="T1355" s="10">
        <v>3</v>
      </c>
      <c r="U1355" s="11">
        <f>IF(S1355+T1355=0,0,S1355/(S1355+T1355))</f>
        <v>0</v>
      </c>
      <c r="V1355" s="10">
        <v>0.6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3">
        <f t="shared" si="1108"/>
        <v>0</v>
      </c>
      <c r="AD1355" s="13">
        <f t="shared" si="1109"/>
        <v>0</v>
      </c>
      <c r="AE1355" s="13">
        <f t="shared" si="1110"/>
        <v>0</v>
      </c>
      <c r="AF1355" s="13">
        <f t="shared" si="1111"/>
        <v>0</v>
      </c>
      <c r="AG1355" s="13">
        <f t="shared" si="1112"/>
        <v>0</v>
      </c>
      <c r="AH1355" s="13">
        <f t="shared" si="1113"/>
        <v>0</v>
      </c>
      <c r="AI1355" s="29">
        <f t="shared" si="1114"/>
        <v>0</v>
      </c>
      <c r="AJ1355" s="29">
        <f t="shared" si="1115"/>
        <v>0</v>
      </c>
      <c r="AK1355" s="29">
        <f t="shared" si="1116"/>
        <v>0</v>
      </c>
      <c r="AL1355" s="29">
        <f t="shared" si="1117"/>
        <v>0</v>
      </c>
      <c r="AM1355" s="29">
        <f t="shared" si="1118"/>
        <v>0</v>
      </c>
      <c r="AN1355" s="29">
        <f t="shared" si="1119"/>
        <v>0</v>
      </c>
      <c r="AO1355" s="13">
        <v>42.8</v>
      </c>
      <c r="AP1355" s="13">
        <v>0.1</v>
      </c>
      <c r="AQ1355" s="13">
        <v>0.7</v>
      </c>
      <c r="AR1355" s="59">
        <v>43.6</v>
      </c>
      <c r="AS1355" s="10">
        <v>0</v>
      </c>
      <c r="AT1355" s="10">
        <v>13</v>
      </c>
      <c r="AU1355" s="10">
        <v>0</v>
      </c>
      <c r="AV1355" s="10">
        <v>1</v>
      </c>
      <c r="AW1355" s="10">
        <v>0</v>
      </c>
      <c r="AX1355" s="13">
        <f t="shared" si="1120"/>
        <v>0</v>
      </c>
      <c r="AY1355" s="13">
        <f t="shared" si="1121"/>
        <v>17.889908256880734</v>
      </c>
      <c r="AZ1355" s="13">
        <f t="shared" si="1122"/>
        <v>0</v>
      </c>
      <c r="BA1355" s="13">
        <f t="shared" si="1123"/>
        <v>1.3761467889908257</v>
      </c>
      <c r="BB1355" s="13">
        <f t="shared" si="1124"/>
        <v>0</v>
      </c>
      <c r="BC1355" s="13">
        <f t="shared" si="1125"/>
        <v>6.1142857142857139</v>
      </c>
      <c r="BD1355" s="13">
        <f t="shared" si="1126"/>
        <v>9.9999999999999992E-2</v>
      </c>
      <c r="BE1355" s="13">
        <f t="shared" si="1127"/>
        <v>1.4285714285714287E-2</v>
      </c>
      <c r="BF1355" s="49">
        <v>0</v>
      </c>
      <c r="BG1355" s="49">
        <v>0</v>
      </c>
      <c r="BH1355" s="49">
        <v>0</v>
      </c>
      <c r="BI1355" s="49">
        <v>0</v>
      </c>
      <c r="BJ1355" s="49">
        <v>0</v>
      </c>
      <c r="BK1355" s="49">
        <v>0</v>
      </c>
      <c r="BL1355" s="49">
        <v>0</v>
      </c>
      <c r="BM1355" s="49">
        <v>0</v>
      </c>
      <c r="BN1355" s="39">
        <v>-0.5</v>
      </c>
      <c r="BO1355" s="39">
        <v>-21.5</v>
      </c>
      <c r="BP1355" s="13">
        <v>-1</v>
      </c>
      <c r="BQ1355" s="13">
        <v>0</v>
      </c>
      <c r="BR1355" s="13">
        <v>0.5</v>
      </c>
      <c r="BS1355" s="13">
        <v>0</v>
      </c>
      <c r="BT1355" s="13">
        <v>0</v>
      </c>
      <c r="BU1355" s="13">
        <v>-0.6</v>
      </c>
      <c r="BV1355" s="39">
        <v>-26.3</v>
      </c>
      <c r="BW1355" s="13">
        <v>0.5</v>
      </c>
      <c r="BX1355" s="13">
        <v>0</v>
      </c>
      <c r="BY1355" s="13">
        <v>0.1</v>
      </c>
      <c r="BZ1355" s="13">
        <v>-0.5</v>
      </c>
      <c r="CA1355" s="13">
        <v>0.1</v>
      </c>
      <c r="CB1355" s="39">
        <v>4.8</v>
      </c>
      <c r="CC1355" s="26"/>
      <c r="CD1355" s="10"/>
      <c r="CE1355" s="73">
        <f t="shared" si="1128"/>
        <v>165000</v>
      </c>
      <c r="CF1355" s="66">
        <v>0.6</v>
      </c>
      <c r="CG1355" s="66">
        <v>0.5</v>
      </c>
      <c r="CH1355" s="66">
        <v>0</v>
      </c>
      <c r="CI1355" s="66">
        <v>-0.3</v>
      </c>
      <c r="CJ1355" s="67">
        <f t="shared" ref="CJ1355:CJ1365" si="1132">CI1355/(AO1355+2*(AP1355+AQ1355))*2000</f>
        <v>-13.513513513513514</v>
      </c>
      <c r="CK1355" s="66">
        <v>0</v>
      </c>
      <c r="CL1355" s="67">
        <f t="shared" ref="CL1355:CL1365" si="1133">CK1355/(AO1355+2*(AP1355+AQ1355))*2000</f>
        <v>0</v>
      </c>
      <c r="CM1355" s="66">
        <v>-0.2</v>
      </c>
      <c r="CN1355" s="10" t="s">
        <v>1945</v>
      </c>
      <c r="CO1355" s="10" t="s">
        <v>3176</v>
      </c>
      <c r="CP1355" s="10" t="s">
        <v>3102</v>
      </c>
      <c r="CQ1355" s="10" t="s">
        <v>2400</v>
      </c>
      <c r="CR1355" s="10">
        <v>74</v>
      </c>
      <c r="CS1355" s="10">
        <v>209</v>
      </c>
      <c r="CT1355" s="10">
        <v>17</v>
      </c>
      <c r="CU1355" s="10" t="s">
        <v>3402</v>
      </c>
      <c r="CV1355" s="10"/>
      <c r="CW1355" s="10"/>
      <c r="CX1355" s="10"/>
      <c r="CY1355" s="10"/>
      <c r="CZ1355" s="73">
        <v>300000</v>
      </c>
      <c r="DA1355" s="10">
        <v>2</v>
      </c>
    </row>
    <row r="1356" spans="1:105" ht="12.75" customHeight="1" x14ac:dyDescent="0.2">
      <c r="A1356" s="75" t="s">
        <v>2452</v>
      </c>
      <c r="B1356" s="19" t="s">
        <v>971</v>
      </c>
      <c r="C1356" s="19" t="s">
        <v>971</v>
      </c>
      <c r="D1356" s="19" t="s">
        <v>971</v>
      </c>
      <c r="E1356" s="19" t="str">
        <f t="shared" si="1131"/>
        <v xml:space="preserve">Perrault, Joel </v>
      </c>
      <c r="F1356" s="19" t="s">
        <v>2851</v>
      </c>
      <c r="G1356" s="19" t="s">
        <v>1537</v>
      </c>
      <c r="H1356" s="19">
        <v>15</v>
      </c>
      <c r="I1356" s="19">
        <v>1</v>
      </c>
      <c r="J1356" s="19">
        <v>2</v>
      </c>
      <c r="K1356" s="19">
        <f>I1356+J1356</f>
        <v>3</v>
      </c>
      <c r="L1356" s="19">
        <v>-3</v>
      </c>
      <c r="M1356" s="19">
        <v>14</v>
      </c>
      <c r="N1356" s="19">
        <v>18</v>
      </c>
      <c r="O1356" s="20">
        <f>IF(N1356=0,0,I1356/N1356)</f>
        <v>5.5555555555555552E-2</v>
      </c>
      <c r="P1356" s="19">
        <v>236</v>
      </c>
      <c r="Q1356" s="19">
        <v>0</v>
      </c>
      <c r="R1356" s="19">
        <v>0</v>
      </c>
      <c r="S1356" s="19">
        <v>49</v>
      </c>
      <c r="T1356" s="19">
        <v>60</v>
      </c>
      <c r="U1356" s="20">
        <f>IF(S1356+T1356=0,0,S1356/(S1356+T1356))</f>
        <v>0.44954128440366975</v>
      </c>
      <c r="V1356" s="19">
        <v>8.4</v>
      </c>
      <c r="W1356" s="19">
        <v>0</v>
      </c>
      <c r="X1356" s="19">
        <v>0</v>
      </c>
      <c r="Y1356" s="19">
        <v>0</v>
      </c>
      <c r="Z1356" s="19">
        <v>0</v>
      </c>
      <c r="AA1356" s="19">
        <f>I1356-W1356-Y1356</f>
        <v>1</v>
      </c>
      <c r="AB1356" s="19">
        <f>J1356-X1356-Z1356</f>
        <v>2</v>
      </c>
      <c r="AC1356" s="24">
        <f t="shared" si="1108"/>
        <v>0</v>
      </c>
      <c r="AD1356" s="24">
        <f t="shared" si="1109"/>
        <v>0</v>
      </c>
      <c r="AE1356" s="24">
        <f t="shared" si="1110"/>
        <v>0</v>
      </c>
      <c r="AF1356" s="24">
        <f t="shared" si="1111"/>
        <v>0</v>
      </c>
      <c r="AG1356" s="24">
        <f t="shared" si="1112"/>
        <v>9.2331367017183883</v>
      </c>
      <c r="AH1356" s="24">
        <f t="shared" si="1113"/>
        <v>18.466273403436777</v>
      </c>
      <c r="AI1356" s="21">
        <f t="shared" si="1114"/>
        <v>2.3082841754295971</v>
      </c>
      <c r="AJ1356" s="21">
        <f t="shared" si="1115"/>
        <v>2.981366459627329</v>
      </c>
      <c r="AK1356" s="21">
        <f t="shared" si="1116"/>
        <v>0</v>
      </c>
      <c r="AL1356" s="21">
        <f t="shared" si="1117"/>
        <v>3.2315978456014363</v>
      </c>
      <c r="AM1356" s="21">
        <f t="shared" si="1118"/>
        <v>1.4906832298136645</v>
      </c>
      <c r="AN1356" s="21">
        <f t="shared" si="1119"/>
        <v>0</v>
      </c>
      <c r="AO1356" s="36">
        <v>129.96666666666667</v>
      </c>
      <c r="AP1356" s="36">
        <v>40.25</v>
      </c>
      <c r="AQ1356" s="36">
        <v>1.9166666666666665</v>
      </c>
      <c r="AR1356" s="36">
        <v>172.13333333333333</v>
      </c>
      <c r="AS1356" s="19">
        <v>16</v>
      </c>
      <c r="AT1356" s="19">
        <v>7</v>
      </c>
      <c r="AU1356" s="19">
        <v>15</v>
      </c>
      <c r="AV1356" s="19">
        <v>6</v>
      </c>
      <c r="AW1356" s="19">
        <v>3</v>
      </c>
      <c r="AX1356" s="24">
        <f t="shared" si="1120"/>
        <v>5.5770720371804803</v>
      </c>
      <c r="AY1356" s="24">
        <f t="shared" si="1121"/>
        <v>2.4399690162664602</v>
      </c>
      <c r="AZ1356" s="24">
        <f t="shared" si="1122"/>
        <v>5.2285050348566999</v>
      </c>
      <c r="BA1356" s="24">
        <f t="shared" si="1123"/>
        <v>2.0914020139426803</v>
      </c>
      <c r="BB1356" s="24">
        <f t="shared" si="1124"/>
        <v>1.0457010069713402</v>
      </c>
      <c r="BC1356" s="24">
        <f t="shared" si="1125"/>
        <v>8.6644444444444453</v>
      </c>
      <c r="BD1356" s="24">
        <f t="shared" si="1126"/>
        <v>0.12777777777777777</v>
      </c>
      <c r="BE1356" s="24">
        <f t="shared" si="1127"/>
        <v>2.6833333333333331</v>
      </c>
      <c r="BF1356" s="30">
        <v>5</v>
      </c>
      <c r="BG1356" s="30">
        <v>2</v>
      </c>
      <c r="BH1356" s="30">
        <v>0</v>
      </c>
      <c r="BI1356" s="30">
        <v>7</v>
      </c>
      <c r="BJ1356" s="30">
        <v>7</v>
      </c>
      <c r="BK1356" s="30">
        <v>1</v>
      </c>
      <c r="BL1356" s="30">
        <v>0</v>
      </c>
      <c r="BM1356" s="30">
        <v>8</v>
      </c>
      <c r="BN1356" s="35">
        <f>BU1356+CA1356</f>
        <v>-4.4405595918162284</v>
      </c>
      <c r="BO1356" s="35">
        <f>BN1356/AR1356*2000</f>
        <v>-51.594418185316371</v>
      </c>
      <c r="BP1356" s="35">
        <v>0.62952498479327212</v>
      </c>
      <c r="BQ1356" s="35">
        <v>-2.1657662098119763</v>
      </c>
      <c r="BR1356" s="35">
        <v>5.9958632413952958E-3</v>
      </c>
      <c r="BS1356" s="35">
        <v>-2.5350235528458671E-2</v>
      </c>
      <c r="BT1356" s="35">
        <v>0</v>
      </c>
      <c r="BU1356" s="35">
        <f>SUM(BP1356:BT1356)</f>
        <v>-1.5555955973057676</v>
      </c>
      <c r="BV1356" s="35">
        <f>BU1356/AR1356*2000</f>
        <v>-18.07430980603138</v>
      </c>
      <c r="BW1356" s="35">
        <v>0.96050326834450173</v>
      </c>
      <c r="BX1356" s="35">
        <v>-8.8638417550472651E-2</v>
      </c>
      <c r="BY1356" s="35">
        <v>0.35881215266185146</v>
      </c>
      <c r="BZ1356" s="35">
        <v>-4.1156409979663415</v>
      </c>
      <c r="CA1356" s="35">
        <f>SUM(BW1356:BZ1356)</f>
        <v>-2.884963994510461</v>
      </c>
      <c r="CB1356" s="35">
        <f>CA1356/AR1356*2000</f>
        <v>-33.520108379284984</v>
      </c>
      <c r="CC1356" s="22"/>
      <c r="CD1356" s="19"/>
      <c r="CE1356" s="76">
        <f t="shared" si="1128"/>
        <v>165000</v>
      </c>
      <c r="CF1356" s="24">
        <v>3.9</v>
      </c>
      <c r="CG1356" s="24">
        <v>3.3</v>
      </c>
      <c r="CH1356" s="24">
        <v>-1.2</v>
      </c>
      <c r="CI1356" s="24">
        <v>-0.8</v>
      </c>
      <c r="CJ1356" s="24">
        <f t="shared" si="1132"/>
        <v>-7.4661689220718621</v>
      </c>
      <c r="CK1356" s="24">
        <v>0</v>
      </c>
      <c r="CL1356" s="24">
        <f t="shared" si="1133"/>
        <v>0</v>
      </c>
      <c r="CM1356" s="24">
        <v>-0.8</v>
      </c>
      <c r="CN1356" s="19" t="s">
        <v>3260</v>
      </c>
      <c r="CO1356" s="19" t="s">
        <v>3417</v>
      </c>
      <c r="CP1356" s="19" t="s">
        <v>2399</v>
      </c>
      <c r="CQ1356" s="19" t="s">
        <v>2400</v>
      </c>
      <c r="CR1356" s="19">
        <v>73</v>
      </c>
      <c r="CS1356" s="19">
        <v>197</v>
      </c>
      <c r="CT1356" s="19">
        <v>26</v>
      </c>
      <c r="CU1356" s="19" t="s">
        <v>3401</v>
      </c>
      <c r="CV1356" s="19" t="s">
        <v>3090</v>
      </c>
      <c r="CW1356" s="19">
        <v>0</v>
      </c>
      <c r="CX1356" s="19">
        <v>0</v>
      </c>
      <c r="CY1356" s="19">
        <v>0</v>
      </c>
      <c r="CZ1356" s="77"/>
      <c r="DA1356" s="19">
        <v>1</v>
      </c>
    </row>
    <row r="1357" spans="1:105" ht="12.75" customHeight="1" x14ac:dyDescent="0.2">
      <c r="A1357" s="75" t="s">
        <v>2452</v>
      </c>
      <c r="B1357" s="19" t="s">
        <v>974</v>
      </c>
      <c r="C1357" s="19" t="s">
        <v>971</v>
      </c>
      <c r="D1357" s="19" t="s">
        <v>971</v>
      </c>
      <c r="E1357" s="19" t="str">
        <f t="shared" si="1131"/>
        <v xml:space="preserve">Perrault, Joel </v>
      </c>
      <c r="F1357" s="19" t="s">
        <v>2851</v>
      </c>
      <c r="G1357" s="19" t="s">
        <v>1537</v>
      </c>
      <c r="H1357" s="19">
        <v>11</v>
      </c>
      <c r="I1357" s="19">
        <v>0</v>
      </c>
      <c r="J1357" s="19">
        <v>0</v>
      </c>
      <c r="K1357" s="19">
        <f>I1357+J1357</f>
        <v>0</v>
      </c>
      <c r="L1357" s="19">
        <v>-4</v>
      </c>
      <c r="M1357" s="19">
        <v>0</v>
      </c>
      <c r="N1357" s="19">
        <v>13</v>
      </c>
      <c r="O1357" s="20">
        <f>IF(N1357=0,0,I1357/N1357)</f>
        <v>0</v>
      </c>
      <c r="P1357" s="19">
        <v>132</v>
      </c>
      <c r="Q1357" s="19">
        <v>0</v>
      </c>
      <c r="R1357" s="19">
        <v>0</v>
      </c>
      <c r="S1357" s="19">
        <v>5</v>
      </c>
      <c r="T1357" s="19">
        <v>15</v>
      </c>
      <c r="U1357" s="20">
        <f>IF(S1357+T1357=0,0,S1357/(S1357+T1357))</f>
        <v>0.25</v>
      </c>
      <c r="V1357" s="19"/>
      <c r="W1357" s="19">
        <v>0</v>
      </c>
      <c r="X1357" s="19">
        <v>0</v>
      </c>
      <c r="Y1357" s="19">
        <v>0</v>
      </c>
      <c r="Z1357" s="19">
        <v>0</v>
      </c>
      <c r="AA1357" s="19">
        <f>I1357-W1357-Y1357</f>
        <v>0</v>
      </c>
      <c r="AB1357" s="19">
        <f>J1357-X1357-Z1357</f>
        <v>0</v>
      </c>
      <c r="AC1357" s="24">
        <f t="shared" si="1108"/>
        <v>0</v>
      </c>
      <c r="AD1357" s="24">
        <f t="shared" si="1109"/>
        <v>0</v>
      </c>
      <c r="AE1357" s="24">
        <f t="shared" si="1110"/>
        <v>0</v>
      </c>
      <c r="AF1357" s="24">
        <f t="shared" si="1111"/>
        <v>0</v>
      </c>
      <c r="AG1357" s="24">
        <f t="shared" si="1112"/>
        <v>0</v>
      </c>
      <c r="AH1357" s="24">
        <f t="shared" si="1113"/>
        <v>0</v>
      </c>
      <c r="AI1357" s="21">
        <f t="shared" si="1114"/>
        <v>0.74534161490683226</v>
      </c>
      <c r="AJ1357" s="21">
        <f t="shared" si="1115"/>
        <v>0</v>
      </c>
      <c r="AK1357" s="21">
        <f t="shared" si="1116"/>
        <v>0</v>
      </c>
      <c r="AL1357" s="21">
        <f t="shared" si="1117"/>
        <v>2.981366459627329</v>
      </c>
      <c r="AM1357" s="21">
        <f t="shared" si="1118"/>
        <v>5.5299539170506913</v>
      </c>
      <c r="AN1357" s="21">
        <f t="shared" si="1119"/>
        <v>0</v>
      </c>
      <c r="AO1357" s="36">
        <v>80.5</v>
      </c>
      <c r="AP1357" s="36">
        <v>10.85</v>
      </c>
      <c r="AQ1357" s="36">
        <v>0.13333333333333333</v>
      </c>
      <c r="AR1357" s="36">
        <v>91.483333333333334</v>
      </c>
      <c r="AS1357" s="19"/>
      <c r="AT1357" s="19"/>
      <c r="AU1357" s="19"/>
      <c r="AV1357" s="19"/>
      <c r="AW1357" s="19"/>
      <c r="AX1357" s="24">
        <f t="shared" si="1120"/>
        <v>0</v>
      </c>
      <c r="AY1357" s="24">
        <f t="shared" si="1121"/>
        <v>0</v>
      </c>
      <c r="AZ1357" s="24">
        <f t="shared" si="1122"/>
        <v>0</v>
      </c>
      <c r="BA1357" s="24">
        <f t="shared" si="1123"/>
        <v>0</v>
      </c>
      <c r="BB1357" s="24">
        <f t="shared" si="1124"/>
        <v>0</v>
      </c>
      <c r="BC1357" s="24">
        <f t="shared" si="1125"/>
        <v>7.3181818181818183</v>
      </c>
      <c r="BD1357" s="24">
        <f t="shared" si="1126"/>
        <v>1.2121212121212121E-2</v>
      </c>
      <c r="BE1357" s="24">
        <f t="shared" si="1127"/>
        <v>0.98636363636363633</v>
      </c>
      <c r="BF1357" s="30">
        <v>1</v>
      </c>
      <c r="BG1357" s="30">
        <v>0</v>
      </c>
      <c r="BH1357" s="30">
        <v>0</v>
      </c>
      <c r="BI1357" s="30">
        <v>1</v>
      </c>
      <c r="BJ1357" s="30">
        <v>4</v>
      </c>
      <c r="BK1357" s="30">
        <v>1</v>
      </c>
      <c r="BL1357" s="30">
        <v>0</v>
      </c>
      <c r="BM1357" s="30">
        <v>5</v>
      </c>
      <c r="BN1357" s="35">
        <f>BU1357+CA1357</f>
        <v>-1.4449921971449875</v>
      </c>
      <c r="BO1357" s="35">
        <f>BN1357/AR1357*2000</f>
        <v>-31.590283049261888</v>
      </c>
      <c r="BP1357" s="35">
        <v>-2.0753116887083896</v>
      </c>
      <c r="BQ1357" s="35">
        <v>-0.5972323456599975</v>
      </c>
      <c r="BR1357" s="35">
        <v>-2.5045683480790504E-2</v>
      </c>
      <c r="BS1357" s="35">
        <v>-1.7776550794181569E-3</v>
      </c>
      <c r="BT1357" s="35">
        <v>0</v>
      </c>
      <c r="BU1357" s="35">
        <f>SUM(BP1357:BT1357)</f>
        <v>-2.6993673729285956</v>
      </c>
      <c r="BV1357" s="35">
        <f>BU1357/AR1357*2000</f>
        <v>-59.013314766156221</v>
      </c>
      <c r="BW1357" s="35">
        <v>0.42747596484087569</v>
      </c>
      <c r="BX1357" s="35">
        <v>-0.26902051031308061</v>
      </c>
      <c r="BY1357" s="35">
        <v>1.4186072824184071E-2</v>
      </c>
      <c r="BZ1357" s="35">
        <v>1.0817336484316289</v>
      </c>
      <c r="CA1357" s="35">
        <f>SUM(BW1357:BZ1357)</f>
        <v>1.2543751757836081</v>
      </c>
      <c r="CB1357" s="35">
        <f>CA1357/AR1357*2000</f>
        <v>27.423031716894329</v>
      </c>
      <c r="CC1357" s="22"/>
      <c r="CD1357" s="19"/>
      <c r="CE1357" s="76">
        <f t="shared" si="1128"/>
        <v>165000</v>
      </c>
      <c r="CF1357" s="24">
        <v>1.9</v>
      </c>
      <c r="CG1357" s="24">
        <v>1.8</v>
      </c>
      <c r="CH1357" s="24">
        <v>-4</v>
      </c>
      <c r="CI1357" s="24">
        <v>-0.9</v>
      </c>
      <c r="CJ1357" s="24">
        <f t="shared" si="1132"/>
        <v>-17.56668835393624</v>
      </c>
      <c r="CK1357" s="24">
        <v>-0.5</v>
      </c>
      <c r="CL1357" s="24">
        <f t="shared" si="1133"/>
        <v>-9.7592713077423561</v>
      </c>
      <c r="CM1357" s="24">
        <v>-1.5</v>
      </c>
      <c r="CN1357" s="19"/>
      <c r="CO1357" s="19"/>
      <c r="CP1357" s="19"/>
      <c r="CQ1357" s="19"/>
      <c r="CR1357" s="19"/>
      <c r="CS1357" s="19"/>
      <c r="CT1357" s="19"/>
      <c r="CU1357" s="19"/>
      <c r="CV1357" s="19"/>
      <c r="CW1357" s="19"/>
      <c r="CX1357" s="19"/>
      <c r="CY1357" s="19"/>
      <c r="CZ1357" s="77"/>
      <c r="DA1357" s="19">
        <v>1</v>
      </c>
    </row>
    <row r="1358" spans="1:105" ht="12.75" customHeight="1" x14ac:dyDescent="0.2">
      <c r="A1358" s="25" t="s">
        <v>2452</v>
      </c>
      <c r="B1358" s="10" t="s">
        <v>971</v>
      </c>
      <c r="C1358" s="10" t="s">
        <v>971</v>
      </c>
      <c r="D1358" s="10" t="s">
        <v>971</v>
      </c>
      <c r="E1358" s="10" t="s">
        <v>2850</v>
      </c>
      <c r="F1358" s="10" t="s">
        <v>2851</v>
      </c>
      <c r="G1358" s="10" t="s">
        <v>1537</v>
      </c>
      <c r="H1358" s="10">
        <v>26</v>
      </c>
      <c r="I1358" s="10">
        <v>1</v>
      </c>
      <c r="J1358" s="10">
        <v>2</v>
      </c>
      <c r="K1358" s="10">
        <v>3</v>
      </c>
      <c r="L1358" s="10">
        <v>-7</v>
      </c>
      <c r="M1358" s="10">
        <v>14</v>
      </c>
      <c r="N1358" s="10">
        <v>31</v>
      </c>
      <c r="O1358" s="11">
        <v>3.2000000000000001E-2</v>
      </c>
      <c r="P1358" s="10">
        <v>368</v>
      </c>
      <c r="Q1358" s="10">
        <v>0</v>
      </c>
      <c r="R1358" s="10">
        <v>0</v>
      </c>
      <c r="S1358" s="10">
        <v>54</v>
      </c>
      <c r="T1358" s="10">
        <v>75</v>
      </c>
      <c r="U1358" s="11">
        <v>0.41899999999999998</v>
      </c>
      <c r="V1358" s="41">
        <v>8.4</v>
      </c>
      <c r="W1358" s="10">
        <v>0</v>
      </c>
      <c r="X1358" s="10">
        <v>0</v>
      </c>
      <c r="Y1358" s="10">
        <v>0</v>
      </c>
      <c r="Z1358" s="10">
        <v>0</v>
      </c>
      <c r="AA1358" s="10">
        <v>1</v>
      </c>
      <c r="AB1358" s="10">
        <v>2</v>
      </c>
      <c r="AC1358" s="13">
        <f t="shared" si="1108"/>
        <v>0</v>
      </c>
      <c r="AD1358" s="13">
        <f t="shared" si="1109"/>
        <v>0</v>
      </c>
      <c r="AE1358" s="13">
        <f t="shared" si="1110"/>
        <v>0</v>
      </c>
      <c r="AF1358" s="13">
        <f t="shared" si="1111"/>
        <v>0</v>
      </c>
      <c r="AG1358" s="13">
        <f t="shared" si="1112"/>
        <v>5.7015251579797592</v>
      </c>
      <c r="AH1358" s="13">
        <f t="shared" si="1113"/>
        <v>11.403050315959518</v>
      </c>
      <c r="AI1358" s="29">
        <f t="shared" si="1114"/>
        <v>1.7104575473939279</v>
      </c>
      <c r="AJ1358" s="29">
        <f t="shared" si="1115"/>
        <v>2.3483365949119372</v>
      </c>
      <c r="AK1358" s="29">
        <f t="shared" si="1116"/>
        <v>0</v>
      </c>
      <c r="AL1358" s="29">
        <f t="shared" si="1117"/>
        <v>3.1358388368888681</v>
      </c>
      <c r="AM1358" s="29">
        <f t="shared" si="1118"/>
        <v>2.3483365949119372</v>
      </c>
      <c r="AN1358" s="29">
        <f t="shared" si="1119"/>
        <v>0</v>
      </c>
      <c r="AO1358" s="13">
        <v>210.47</v>
      </c>
      <c r="AP1358" s="13">
        <v>51.1</v>
      </c>
      <c r="AQ1358" s="13">
        <v>2.0499999999999998</v>
      </c>
      <c r="AR1358" s="13">
        <v>263.62</v>
      </c>
      <c r="AS1358" s="41">
        <v>7</v>
      </c>
      <c r="AT1358" s="41">
        <v>16</v>
      </c>
      <c r="AU1358" s="41">
        <v>15</v>
      </c>
      <c r="AV1358" s="41">
        <v>6</v>
      </c>
      <c r="AW1358" s="41">
        <v>3</v>
      </c>
      <c r="AX1358" s="13">
        <f t="shared" si="1120"/>
        <v>1.5932023366967605</v>
      </c>
      <c r="AY1358" s="13">
        <f t="shared" si="1121"/>
        <v>3.6416053410211666</v>
      </c>
      <c r="AZ1358" s="13">
        <f t="shared" si="1122"/>
        <v>3.4140050072073436</v>
      </c>
      <c r="BA1358" s="13">
        <f t="shared" si="1123"/>
        <v>1.3656020028829376</v>
      </c>
      <c r="BB1358" s="13">
        <f t="shared" si="1124"/>
        <v>0.68280100144146882</v>
      </c>
      <c r="BC1358" s="13">
        <f t="shared" si="1125"/>
        <v>8.0950000000000006</v>
      </c>
      <c r="BD1358" s="13">
        <f t="shared" si="1126"/>
        <v>7.8846153846153844E-2</v>
      </c>
      <c r="BE1358" s="13">
        <f t="shared" si="1127"/>
        <v>1.9653846153846155</v>
      </c>
      <c r="BF1358" s="10">
        <v>6</v>
      </c>
      <c r="BG1358" s="10">
        <v>2</v>
      </c>
      <c r="BH1358" s="10">
        <v>0</v>
      </c>
      <c r="BI1358" s="10">
        <v>8</v>
      </c>
      <c r="BJ1358" s="10">
        <v>11</v>
      </c>
      <c r="BK1358" s="10">
        <v>2</v>
      </c>
      <c r="BL1358" s="10">
        <v>0</v>
      </c>
      <c r="BM1358" s="10">
        <v>13</v>
      </c>
      <c r="BN1358" s="39">
        <v>-5.8860000000000001</v>
      </c>
      <c r="BO1358" s="39">
        <v>-44.652000000000001</v>
      </c>
      <c r="BP1358" s="13">
        <v>-1.446</v>
      </c>
      <c r="BQ1358" s="13">
        <v>-2.7629999999999999</v>
      </c>
      <c r="BR1358" s="13">
        <v>-1.9E-2</v>
      </c>
      <c r="BS1358" s="13">
        <v>-2.7E-2</v>
      </c>
      <c r="BT1358" s="13">
        <v>0</v>
      </c>
      <c r="BU1358" s="39">
        <v>-4.2549999999999999</v>
      </c>
      <c r="BV1358" s="39">
        <v>-32.280999999999999</v>
      </c>
      <c r="BW1358" s="13">
        <v>1.3879999999999999</v>
      </c>
      <c r="BX1358" s="13">
        <v>-0.35799999999999998</v>
      </c>
      <c r="BY1358" s="13">
        <v>0.373</v>
      </c>
      <c r="BZ1358" s="13">
        <v>-3.0339999999999998</v>
      </c>
      <c r="CA1358" s="39">
        <v>-1.631</v>
      </c>
      <c r="CB1358" s="39">
        <v>-12.371</v>
      </c>
      <c r="CC1358" s="16">
        <v>0</v>
      </c>
      <c r="CD1358" s="12">
        <v>0</v>
      </c>
      <c r="CE1358" s="73">
        <f t="shared" si="1128"/>
        <v>165000</v>
      </c>
      <c r="CF1358" s="13">
        <v>5.8</v>
      </c>
      <c r="CG1358" s="13">
        <v>5.0999999999999996</v>
      </c>
      <c r="CH1358" s="13">
        <v>-5.2</v>
      </c>
      <c r="CI1358" s="17">
        <v>-0.8</v>
      </c>
      <c r="CJ1358" s="13">
        <f t="shared" si="1132"/>
        <v>-5.0509833633235477</v>
      </c>
      <c r="CK1358" s="17">
        <v>-0.2</v>
      </c>
      <c r="CL1358" s="13">
        <f t="shared" si="1133"/>
        <v>-1.2627458408308869</v>
      </c>
      <c r="CM1358" s="13">
        <v>-1.1000000000000001</v>
      </c>
      <c r="CN1358" s="10" t="s">
        <v>3260</v>
      </c>
      <c r="CO1358" s="10" t="s">
        <v>3417</v>
      </c>
      <c r="CP1358" s="10" t="s">
        <v>2399</v>
      </c>
      <c r="CQ1358" s="10" t="s">
        <v>2400</v>
      </c>
      <c r="CR1358" s="10">
        <v>73</v>
      </c>
      <c r="CS1358" s="10">
        <v>197</v>
      </c>
      <c r="CT1358" s="10">
        <v>26</v>
      </c>
      <c r="CU1358" s="10" t="s">
        <v>3401</v>
      </c>
      <c r="CV1358" s="10" t="s">
        <v>3090</v>
      </c>
      <c r="CW1358" s="10">
        <v>0</v>
      </c>
      <c r="CX1358" s="10">
        <v>0</v>
      </c>
      <c r="CY1358" s="10">
        <v>0</v>
      </c>
      <c r="CZ1358" s="79"/>
      <c r="DA1358" s="10">
        <v>2</v>
      </c>
    </row>
    <row r="1359" spans="1:105" ht="12.75" customHeight="1" x14ac:dyDescent="0.2">
      <c r="A1359" s="44" t="s">
        <v>2372</v>
      </c>
      <c r="B1359" s="43" t="s">
        <v>971</v>
      </c>
      <c r="C1359" s="43" t="s">
        <v>971</v>
      </c>
      <c r="D1359" s="42" t="s">
        <v>971</v>
      </c>
      <c r="E1359" s="42" t="str">
        <f t="shared" ref="E1359:E1371" si="1134">CONCATENATE(RIGHT(F1359,LEN(F1359)-SEARCH(" ",F1359)), ", ", LEFT(F1359, SEARCH(" ", F1359)))</f>
        <v xml:space="preserve">Perrault, Joel </v>
      </c>
      <c r="F1359" s="42" t="s">
        <v>2851</v>
      </c>
      <c r="G1359" s="45" t="s">
        <v>2373</v>
      </c>
      <c r="H1359" s="43">
        <v>49</v>
      </c>
      <c r="I1359" s="64">
        <v>7</v>
      </c>
      <c r="J1359" s="64">
        <v>10</v>
      </c>
      <c r="K1359" s="64">
        <v>17</v>
      </c>
      <c r="L1359" s="43">
        <v>-11</v>
      </c>
      <c r="M1359">
        <v>48</v>
      </c>
      <c r="N1359">
        <v>87</v>
      </c>
      <c r="O1359" s="4">
        <f t="shared" ref="O1359:O1366" si="1135">IF(N1359=0,0,I1359/N1359)</f>
        <v>8.0459770114942528E-2</v>
      </c>
      <c r="Q1359">
        <v>2</v>
      </c>
      <c r="R1359">
        <v>0</v>
      </c>
      <c r="S1359">
        <v>294</v>
      </c>
      <c r="T1359">
        <v>305</v>
      </c>
      <c r="U1359" s="4">
        <f t="shared" ref="U1359:U1366" si="1136">IF(S1359+T1359=0,0,S1359/(S1359+T1359))</f>
        <v>0.49081803005008345</v>
      </c>
      <c r="V1359">
        <v>20.6</v>
      </c>
      <c r="W1359">
        <v>3</v>
      </c>
      <c r="X1359">
        <v>4</v>
      </c>
      <c r="Y1359">
        <v>0</v>
      </c>
      <c r="Z1359">
        <v>0</v>
      </c>
      <c r="AA1359">
        <v>4</v>
      </c>
      <c r="AB1359">
        <v>6</v>
      </c>
      <c r="AC1359" s="9">
        <f t="shared" si="1108"/>
        <v>8.5823267641449448</v>
      </c>
      <c r="AD1359" s="9">
        <f t="shared" si="1109"/>
        <v>11.443102352193261</v>
      </c>
      <c r="AE1359" s="9">
        <f t="shared" si="1110"/>
        <v>0</v>
      </c>
      <c r="AF1359" s="9">
        <f t="shared" si="1111"/>
        <v>0</v>
      </c>
      <c r="AG1359" s="9">
        <f t="shared" si="1112"/>
        <v>8.1053698074974658</v>
      </c>
      <c r="AH1359" s="9">
        <f t="shared" si="1113"/>
        <v>12.1580547112462</v>
      </c>
      <c r="AI1359" s="58">
        <f t="shared" si="1114"/>
        <v>1.9250253292806483</v>
      </c>
      <c r="AJ1359" s="58">
        <f t="shared" si="1115"/>
        <v>8.0101716465352819</v>
      </c>
      <c r="AK1359" s="58">
        <f t="shared" si="1116"/>
        <v>0</v>
      </c>
      <c r="AL1359" s="58">
        <f t="shared" si="1117"/>
        <v>2.9381965552178317</v>
      </c>
      <c r="AM1359" s="58">
        <f t="shared" si="1118"/>
        <v>0.57215511760966309</v>
      </c>
      <c r="AN1359" s="58">
        <f t="shared" si="1119"/>
        <v>0</v>
      </c>
      <c r="AO1359" s="56">
        <v>592.20000000000005</v>
      </c>
      <c r="AP1359" s="56">
        <v>104.86666666666667</v>
      </c>
      <c r="AQ1359" s="56">
        <v>10.416666666666666</v>
      </c>
      <c r="AR1359" s="57">
        <f>SUM(AO1359:AQ1359)</f>
        <v>707.48333333333335</v>
      </c>
      <c r="AS1359">
        <v>16</v>
      </c>
      <c r="AT1359">
        <v>42</v>
      </c>
      <c r="AU1359">
        <v>26</v>
      </c>
      <c r="AV1359">
        <v>15</v>
      </c>
      <c r="AW1359">
        <v>14</v>
      </c>
      <c r="AX1359" s="9">
        <f t="shared" si="1120"/>
        <v>1.3569224245565266</v>
      </c>
      <c r="AY1359" s="9">
        <f t="shared" si="1121"/>
        <v>3.5619213644608827</v>
      </c>
      <c r="AZ1359" s="9">
        <f t="shared" si="1122"/>
        <v>2.2049989399043559</v>
      </c>
      <c r="BA1359" s="9">
        <f t="shared" si="1123"/>
        <v>1.2721147730217437</v>
      </c>
      <c r="BB1359" s="9">
        <f t="shared" si="1124"/>
        <v>1.1873071214869608</v>
      </c>
      <c r="BC1359" s="33">
        <f t="shared" si="1125"/>
        <v>12.085714285714287</v>
      </c>
      <c r="BD1359" s="33">
        <f t="shared" si="1126"/>
        <v>0.21258503401360543</v>
      </c>
      <c r="BE1359" s="33">
        <f t="shared" si="1127"/>
        <v>2.1401360544217689</v>
      </c>
      <c r="BF1359" s="42">
        <f>BI1359-BG1359-BH1359</f>
        <v>19</v>
      </c>
      <c r="BG1359" s="43">
        <v>14</v>
      </c>
      <c r="BH1359" s="43">
        <v>0</v>
      </c>
      <c r="BI1359" s="43">
        <v>33</v>
      </c>
      <c r="BJ1359" s="42">
        <f>BM1359-BK1359-BL1359</f>
        <v>29</v>
      </c>
      <c r="BK1359" s="43">
        <v>1</v>
      </c>
      <c r="BL1359" s="43">
        <v>0</v>
      </c>
      <c r="BM1359" s="43">
        <v>30</v>
      </c>
      <c r="BN1359" s="34">
        <f t="shared" ref="BN1359:BN1367" si="1137">BU1359+CA1359</f>
        <v>4.6819516149404095</v>
      </c>
      <c r="BO1359" s="34">
        <f t="shared" ref="BO1359:BO1367" si="1138">BN1359/AR1359*2000</f>
        <v>13.235510702086012</v>
      </c>
      <c r="BP1359" s="33">
        <v>0.46168415246852362</v>
      </c>
      <c r="BQ1359" s="33">
        <v>4.2639638075543429</v>
      </c>
      <c r="BR1359" s="33">
        <v>0.26951826186484262</v>
      </c>
      <c r="BS1359" s="33">
        <v>-0.1438465265160038</v>
      </c>
      <c r="BT1359" s="33">
        <v>0.66959422110579658</v>
      </c>
      <c r="BU1359" s="9">
        <f t="shared" ref="BU1359:BU1367" si="1139">SUM(BP1359:BT1359)</f>
        <v>5.5209139164775021</v>
      </c>
      <c r="BV1359" s="34">
        <f t="shared" ref="BV1359:BV1367" si="1140">BU1359/AR1359*2000</f>
        <v>15.607191452738586</v>
      </c>
      <c r="BW1359" s="33">
        <v>2.5679196240932289</v>
      </c>
      <c r="BX1359" s="33">
        <v>0.26670893391036177</v>
      </c>
      <c r="BY1359" s="33">
        <v>1.068995509408402</v>
      </c>
      <c r="BZ1359" s="33">
        <v>-4.7425863689490857</v>
      </c>
      <c r="CA1359" s="9">
        <f t="shared" ref="CA1359:CA1367" si="1141">SUM(BW1359:BZ1359)</f>
        <v>-0.83896230153709261</v>
      </c>
      <c r="CB1359" s="34">
        <f t="shared" ref="CB1359:CB1367" si="1142">CA1359/AR1359*2000</f>
        <v>-2.3716807506525739</v>
      </c>
      <c r="CC1359" s="47">
        <v>37.659636999999996</v>
      </c>
      <c r="CD1359">
        <v>407599</v>
      </c>
      <c r="CE1359" s="68">
        <f t="shared" si="1128"/>
        <v>682104.44897959183</v>
      </c>
      <c r="CF1359" s="62">
        <v>16.8</v>
      </c>
      <c r="CG1359" s="62">
        <v>13.3</v>
      </c>
      <c r="CH1359" s="62">
        <v>-6.7</v>
      </c>
      <c r="CI1359" s="62">
        <v>-1.1000000000000001</v>
      </c>
      <c r="CJ1359" s="63">
        <f t="shared" si="1132"/>
        <v>-2.6739051168820644</v>
      </c>
      <c r="CK1359" s="62">
        <v>-0.4</v>
      </c>
      <c r="CL1359" s="63">
        <f t="shared" si="1133"/>
        <v>-0.97232913341165983</v>
      </c>
      <c r="CM1359" s="62">
        <v>-1.8</v>
      </c>
      <c r="CN1359" t="s">
        <v>2059</v>
      </c>
      <c r="CO1359" t="s">
        <v>3417</v>
      </c>
      <c r="CP1359" t="s">
        <v>2399</v>
      </c>
      <c r="CQ1359" t="s">
        <v>2400</v>
      </c>
      <c r="CR1359">
        <v>73</v>
      </c>
      <c r="CS1359">
        <v>197</v>
      </c>
      <c r="CT1359">
        <v>26</v>
      </c>
      <c r="CU1359" t="s">
        <v>3401</v>
      </c>
      <c r="CZ1359" s="72">
        <v>495000</v>
      </c>
      <c r="DA1359">
        <v>0</v>
      </c>
    </row>
    <row r="1360" spans="1:105" ht="12.75" customHeight="1" x14ac:dyDescent="0.2">
      <c r="A1360" s="38" t="s">
        <v>2452</v>
      </c>
      <c r="B1360" t="s">
        <v>971</v>
      </c>
      <c r="C1360" t="s">
        <v>971</v>
      </c>
      <c r="D1360" t="s">
        <v>971</v>
      </c>
      <c r="E1360" t="str">
        <f t="shared" si="1134"/>
        <v xml:space="preserve">Yandle, Keith </v>
      </c>
      <c r="F1360" t="s">
        <v>2359</v>
      </c>
      <c r="G1360" t="s">
        <v>1524</v>
      </c>
      <c r="H1360">
        <v>7</v>
      </c>
      <c r="I1360">
        <v>0</v>
      </c>
      <c r="J1360">
        <v>2</v>
      </c>
      <c r="K1360">
        <f>I1360+J1360</f>
        <v>2</v>
      </c>
      <c r="L1360">
        <v>0</v>
      </c>
      <c r="M1360">
        <v>8</v>
      </c>
      <c r="N1360">
        <v>10</v>
      </c>
      <c r="O1360" s="4">
        <f t="shared" si="1135"/>
        <v>0</v>
      </c>
      <c r="P1360">
        <v>180</v>
      </c>
      <c r="Q1360">
        <v>0</v>
      </c>
      <c r="R1360">
        <v>0</v>
      </c>
      <c r="S1360">
        <v>0</v>
      </c>
      <c r="T1360">
        <v>0</v>
      </c>
      <c r="U1360" s="4">
        <f t="shared" si="1136"/>
        <v>0</v>
      </c>
      <c r="V1360" s="40">
        <v>0</v>
      </c>
      <c r="W1360">
        <v>0</v>
      </c>
      <c r="X1360">
        <v>2</v>
      </c>
      <c r="Y1360">
        <v>0</v>
      </c>
      <c r="Z1360">
        <v>0</v>
      </c>
      <c r="AA1360">
        <f>I1360-W1360-Y1360</f>
        <v>0</v>
      </c>
      <c r="AB1360">
        <f>J1360-X1360-Z1360</f>
        <v>0</v>
      </c>
      <c r="AC1360" s="9">
        <f t="shared" si="1108"/>
        <v>0</v>
      </c>
      <c r="AD1360" s="9">
        <f t="shared" si="1109"/>
        <v>22.799240025332491</v>
      </c>
      <c r="AE1360" s="9">
        <f t="shared" si="1110"/>
        <v>0</v>
      </c>
      <c r="AF1360" s="9">
        <f t="shared" si="1111"/>
        <v>0</v>
      </c>
      <c r="AG1360" s="9">
        <f t="shared" si="1112"/>
        <v>0</v>
      </c>
      <c r="AH1360" s="9">
        <f t="shared" si="1113"/>
        <v>0</v>
      </c>
      <c r="AI1360" s="6">
        <f t="shared" si="1114"/>
        <v>1.16335433834222</v>
      </c>
      <c r="AJ1360" s="6">
        <f t="shared" si="1115"/>
        <v>4.559848005066498</v>
      </c>
      <c r="AK1360" s="6">
        <f t="shared" si="1116"/>
        <v>0</v>
      </c>
      <c r="AL1360" s="6">
        <f t="shared" si="1117"/>
        <v>0.58167716917111001</v>
      </c>
      <c r="AM1360" s="6">
        <f t="shared" si="1118"/>
        <v>2.279924002533249</v>
      </c>
      <c r="AN1360" s="6">
        <f t="shared" si="1119"/>
        <v>10.212765957446809</v>
      </c>
      <c r="AO1360" s="32">
        <v>103.15</v>
      </c>
      <c r="AP1360" s="32">
        <v>26.316666666666666</v>
      </c>
      <c r="AQ1360" s="32">
        <v>11.75</v>
      </c>
      <c r="AR1360" s="32">
        <v>141.21666666666667</v>
      </c>
      <c r="AS1360" s="40">
        <v>2</v>
      </c>
      <c r="AT1360" s="40">
        <v>4</v>
      </c>
      <c r="AU1360" s="40">
        <v>5</v>
      </c>
      <c r="AV1360" s="40">
        <v>8</v>
      </c>
      <c r="AW1360" s="40">
        <v>3</v>
      </c>
      <c r="AX1360" s="9">
        <f t="shared" si="1120"/>
        <v>0.84975805499822965</v>
      </c>
      <c r="AY1360" s="9">
        <f t="shared" si="1121"/>
        <v>1.6995161099964593</v>
      </c>
      <c r="AZ1360" s="9">
        <f t="shared" si="1122"/>
        <v>2.1243951374955738</v>
      </c>
      <c r="BA1360" s="9">
        <f t="shared" si="1123"/>
        <v>3.3990322199929186</v>
      </c>
      <c r="BB1360" s="9">
        <f t="shared" si="1124"/>
        <v>1.2746370824973445</v>
      </c>
      <c r="BC1360" s="9">
        <f t="shared" si="1125"/>
        <v>14.735714285714286</v>
      </c>
      <c r="BD1360" s="9">
        <f t="shared" si="1126"/>
        <v>1.6785714285714286</v>
      </c>
      <c r="BE1360" s="9">
        <f t="shared" si="1127"/>
        <v>3.7595238095238095</v>
      </c>
      <c r="BF1360" s="3">
        <v>2</v>
      </c>
      <c r="BG1360" s="3">
        <v>2</v>
      </c>
      <c r="BH1360" s="3">
        <v>0</v>
      </c>
      <c r="BI1360" s="3">
        <v>4</v>
      </c>
      <c r="BJ1360" s="3">
        <v>1</v>
      </c>
      <c r="BK1360" s="3">
        <v>1</v>
      </c>
      <c r="BL1360" s="3">
        <v>2</v>
      </c>
      <c r="BM1360" s="3">
        <v>4</v>
      </c>
      <c r="BN1360" s="34">
        <f t="shared" si="1137"/>
        <v>6.077007078255714</v>
      </c>
      <c r="BO1360" s="34">
        <f t="shared" si="1138"/>
        <v>86.066428583817498</v>
      </c>
      <c r="BP1360" s="34">
        <v>-0.89349045892411516</v>
      </c>
      <c r="BQ1360" s="34">
        <v>0.90617320527970524</v>
      </c>
      <c r="BR1360" s="34">
        <v>4.9189532575854315E-3</v>
      </c>
      <c r="BS1360" s="34">
        <v>-2.9122047292121696E-2</v>
      </c>
      <c r="BT1360" s="34">
        <v>0</v>
      </c>
      <c r="BU1360" s="34">
        <f t="shared" si="1139"/>
        <v>-1.1520347678946184E-2</v>
      </c>
      <c r="BV1360" s="34">
        <f t="shared" si="1140"/>
        <v>-0.16315847060941133</v>
      </c>
      <c r="BW1360" s="34">
        <v>8.1787333886238027</v>
      </c>
      <c r="BX1360" s="34">
        <v>-0.72755180573153444</v>
      </c>
      <c r="BY1360" s="34">
        <v>0.11962131046238081</v>
      </c>
      <c r="BZ1360" s="34">
        <v>-1.4822754674199887</v>
      </c>
      <c r="CA1360" s="34">
        <f t="shared" si="1141"/>
        <v>6.08852742593466</v>
      </c>
      <c r="CB1360" s="34">
        <f t="shared" si="1142"/>
        <v>86.229587054426901</v>
      </c>
      <c r="CE1360" s="68">
        <f t="shared" si="1128"/>
        <v>165000</v>
      </c>
      <c r="CF1360" s="9">
        <v>2.2000000000000002</v>
      </c>
      <c r="CG1360" s="9">
        <v>2</v>
      </c>
      <c r="CH1360" s="9">
        <v>0.7</v>
      </c>
      <c r="CI1360" s="9">
        <v>0.1</v>
      </c>
      <c r="CJ1360" s="9">
        <f t="shared" si="1132"/>
        <v>1.1155526633819839</v>
      </c>
      <c r="CK1360" s="9">
        <v>0.3</v>
      </c>
      <c r="CL1360" s="9">
        <f t="shared" si="1133"/>
        <v>3.346657990145951</v>
      </c>
      <c r="CM1360" s="9">
        <v>0.4</v>
      </c>
      <c r="CN1360" t="s">
        <v>2714</v>
      </c>
      <c r="CO1360" t="s">
        <v>3057</v>
      </c>
      <c r="CP1360" t="s">
        <v>2441</v>
      </c>
      <c r="CQ1360" t="s">
        <v>2414</v>
      </c>
      <c r="CR1360">
        <v>74</v>
      </c>
      <c r="CS1360">
        <v>195</v>
      </c>
      <c r="CT1360">
        <v>3</v>
      </c>
      <c r="CU1360" t="s">
        <v>3402</v>
      </c>
      <c r="CV1360" t="s">
        <v>3090</v>
      </c>
      <c r="CW1360">
        <v>0</v>
      </c>
      <c r="CX1360">
        <v>0</v>
      </c>
      <c r="CY1360">
        <v>0</v>
      </c>
      <c r="CZ1360" s="70"/>
      <c r="DA1360">
        <v>0</v>
      </c>
    </row>
    <row r="1361" spans="1:105" ht="12.75" customHeight="1" x14ac:dyDescent="0.2">
      <c r="A1361" s="44" t="s">
        <v>2372</v>
      </c>
      <c r="B1361" s="43" t="s">
        <v>971</v>
      </c>
      <c r="C1361" s="43" t="s">
        <v>971</v>
      </c>
      <c r="D1361" s="42" t="s">
        <v>971</v>
      </c>
      <c r="E1361" s="42" t="str">
        <f t="shared" si="1134"/>
        <v xml:space="preserve">Yandle, Keith </v>
      </c>
      <c r="F1361" s="42" t="s">
        <v>2359</v>
      </c>
      <c r="G1361" s="45" t="s">
        <v>2374</v>
      </c>
      <c r="H1361" s="43">
        <v>43</v>
      </c>
      <c r="I1361" s="64">
        <v>5</v>
      </c>
      <c r="J1361" s="64">
        <v>7</v>
      </c>
      <c r="K1361" s="64">
        <v>12</v>
      </c>
      <c r="L1361" s="43">
        <v>-12</v>
      </c>
      <c r="M1361">
        <v>14</v>
      </c>
      <c r="N1361">
        <v>72</v>
      </c>
      <c r="O1361" s="4">
        <f t="shared" si="1135"/>
        <v>6.9444444444444448E-2</v>
      </c>
      <c r="Q1361">
        <v>0</v>
      </c>
      <c r="R1361">
        <v>0</v>
      </c>
      <c r="S1361">
        <v>0</v>
      </c>
      <c r="T1361">
        <v>0</v>
      </c>
      <c r="U1361" s="4">
        <f t="shared" si="1136"/>
        <v>0</v>
      </c>
      <c r="V1361">
        <v>0</v>
      </c>
      <c r="W1361">
        <v>4</v>
      </c>
      <c r="X1361">
        <v>4</v>
      </c>
      <c r="Y1361">
        <v>0</v>
      </c>
      <c r="Z1361">
        <v>0</v>
      </c>
      <c r="AA1361">
        <v>1</v>
      </c>
      <c r="AB1361">
        <v>3</v>
      </c>
      <c r="AC1361" s="9">
        <f t="shared" si="1108"/>
        <v>14.823965410747375</v>
      </c>
      <c r="AD1361" s="9">
        <f t="shared" si="1109"/>
        <v>14.823965410747375</v>
      </c>
      <c r="AE1361" s="9">
        <f t="shared" si="1110"/>
        <v>0</v>
      </c>
      <c r="AF1361" s="9">
        <f t="shared" si="1111"/>
        <v>0</v>
      </c>
      <c r="AG1361" s="9">
        <f t="shared" si="1112"/>
        <v>2.3122129805067599</v>
      </c>
      <c r="AH1361" s="9">
        <f t="shared" si="1113"/>
        <v>6.9366389415202807</v>
      </c>
      <c r="AI1361" s="58">
        <f t="shared" si="1114"/>
        <v>1.73415973538007</v>
      </c>
      <c r="AJ1361" s="58">
        <f t="shared" si="1115"/>
        <v>9.6355775169857925</v>
      </c>
      <c r="AK1361" s="58">
        <f t="shared" si="1116"/>
        <v>0</v>
      </c>
      <c r="AL1361" s="58">
        <f t="shared" si="1117"/>
        <v>3.0058768746587878</v>
      </c>
      <c r="AM1361" s="58">
        <f t="shared" si="1118"/>
        <v>0.74119827053736875</v>
      </c>
      <c r="AN1361" s="58">
        <f t="shared" si="1119"/>
        <v>0</v>
      </c>
      <c r="AO1361" s="56">
        <v>518.98333333333335</v>
      </c>
      <c r="AP1361" s="56">
        <v>80.95</v>
      </c>
      <c r="AQ1361" s="56">
        <v>5.2166666666666668</v>
      </c>
      <c r="AR1361" s="57">
        <f>SUM(AO1361:AQ1361)</f>
        <v>605.15000000000009</v>
      </c>
      <c r="AS1361">
        <v>33</v>
      </c>
      <c r="AT1361">
        <v>13</v>
      </c>
      <c r="AU1361">
        <v>19</v>
      </c>
      <c r="AV1361">
        <v>16</v>
      </c>
      <c r="AW1361">
        <v>14</v>
      </c>
      <c r="AX1361" s="9">
        <f t="shared" si="1120"/>
        <v>3.2719160538709406</v>
      </c>
      <c r="AY1361" s="9">
        <f t="shared" si="1121"/>
        <v>1.2889366272824918</v>
      </c>
      <c r="AZ1361" s="9">
        <f t="shared" si="1122"/>
        <v>1.8838304552590266</v>
      </c>
      <c r="BA1361" s="9">
        <f t="shared" si="1123"/>
        <v>1.5863835412707592</v>
      </c>
      <c r="BB1361" s="9">
        <f t="shared" si="1124"/>
        <v>1.3880855986119141</v>
      </c>
      <c r="BC1361" s="33">
        <f t="shared" si="1125"/>
        <v>12.06937984496124</v>
      </c>
      <c r="BD1361" s="33">
        <f t="shared" si="1126"/>
        <v>0.12131782945736434</v>
      </c>
      <c r="BE1361" s="33">
        <f t="shared" si="1127"/>
        <v>1.8825581395348838</v>
      </c>
      <c r="BF1361" s="42">
        <f>BI1361-BG1361-BH1361</f>
        <v>15</v>
      </c>
      <c r="BG1361" s="43">
        <v>13</v>
      </c>
      <c r="BH1361" s="43">
        <v>0</v>
      </c>
      <c r="BI1361" s="43">
        <v>28</v>
      </c>
      <c r="BJ1361" s="42">
        <f>BM1361-BK1361-BL1361</f>
        <v>26</v>
      </c>
      <c r="BK1361" s="43">
        <v>1</v>
      </c>
      <c r="BL1361" s="43">
        <v>0</v>
      </c>
      <c r="BM1361" s="43">
        <v>27</v>
      </c>
      <c r="BN1361" s="34">
        <f t="shared" si="1137"/>
        <v>17.963253881714685</v>
      </c>
      <c r="BO1361" s="34">
        <f t="shared" si="1138"/>
        <v>59.367938136708858</v>
      </c>
      <c r="BP1361" s="33">
        <v>1.1609654283333799</v>
      </c>
      <c r="BQ1361" s="33">
        <v>8.2255997307140731</v>
      </c>
      <c r="BR1361" s="33">
        <v>0.25733018910123734</v>
      </c>
      <c r="BS1361" s="33">
        <v>-1.3692876244702952E-2</v>
      </c>
      <c r="BT1361" s="33">
        <v>-0.70822457216949508</v>
      </c>
      <c r="BU1361" s="9">
        <f t="shared" si="1139"/>
        <v>8.9219778997344932</v>
      </c>
      <c r="BV1361" s="34">
        <f t="shared" si="1140"/>
        <v>29.48683103275053</v>
      </c>
      <c r="BW1361" s="33">
        <v>5.1738832829956412</v>
      </c>
      <c r="BX1361" s="33">
        <v>1.3609339105557114</v>
      </c>
      <c r="BY1361" s="33">
        <v>0.63791252244620622</v>
      </c>
      <c r="BZ1361" s="33">
        <v>1.8685462659826342</v>
      </c>
      <c r="CA1361" s="9">
        <f t="shared" si="1141"/>
        <v>9.0412759819801938</v>
      </c>
      <c r="CB1361" s="34">
        <f t="shared" si="1142"/>
        <v>29.881107103958332</v>
      </c>
      <c r="CC1361" s="47">
        <v>43.199741000000003</v>
      </c>
      <c r="CD1361">
        <v>949881</v>
      </c>
      <c r="CE1361" s="68">
        <f t="shared" si="1128"/>
        <v>1811400.9767441861</v>
      </c>
      <c r="CF1361" s="62">
        <v>16.5</v>
      </c>
      <c r="CG1361" s="62">
        <v>12.9</v>
      </c>
      <c r="CH1361" s="62">
        <v>-8.1999999999999993</v>
      </c>
      <c r="CI1361" s="62">
        <v>1.1000000000000001</v>
      </c>
      <c r="CJ1361" s="63">
        <f t="shared" si="1132"/>
        <v>3.1823332288627979</v>
      </c>
      <c r="CK1361" s="62">
        <v>-1</v>
      </c>
      <c r="CL1361" s="63">
        <f t="shared" si="1133"/>
        <v>-2.8930302080570889</v>
      </c>
      <c r="CM1361" s="62">
        <v>-0.2</v>
      </c>
      <c r="CN1361" t="s">
        <v>2104</v>
      </c>
      <c r="CO1361" t="s">
        <v>3057</v>
      </c>
      <c r="CP1361" t="s">
        <v>2441</v>
      </c>
      <c r="CQ1361" t="s">
        <v>2414</v>
      </c>
      <c r="CR1361">
        <v>74</v>
      </c>
      <c r="CS1361">
        <v>195</v>
      </c>
      <c r="CT1361">
        <v>3</v>
      </c>
      <c r="CU1361" t="s">
        <v>3402</v>
      </c>
      <c r="CV1361" t="s">
        <v>3090</v>
      </c>
      <c r="CZ1361" s="72">
        <v>850000</v>
      </c>
      <c r="DA1361">
        <v>0</v>
      </c>
    </row>
    <row r="1362" spans="1:105" ht="12.75" customHeight="1" x14ac:dyDescent="0.2">
      <c r="A1362" s="38" t="s">
        <v>2452</v>
      </c>
      <c r="B1362" t="s">
        <v>957</v>
      </c>
      <c r="C1362" t="s">
        <v>957</v>
      </c>
      <c r="D1362" s="82" t="s">
        <v>971</v>
      </c>
      <c r="E1362" t="str">
        <f t="shared" si="1134"/>
        <v xml:space="preserve">Sauer, Kurt </v>
      </c>
      <c r="F1362" t="s">
        <v>514</v>
      </c>
      <c r="G1362" t="s">
        <v>1524</v>
      </c>
      <c r="H1362">
        <v>48</v>
      </c>
      <c r="I1362">
        <v>0</v>
      </c>
      <c r="J1362">
        <v>6</v>
      </c>
      <c r="K1362">
        <f>I1362+J1362</f>
        <v>6</v>
      </c>
      <c r="L1362">
        <v>-3</v>
      </c>
      <c r="M1362">
        <v>24</v>
      </c>
      <c r="N1362">
        <v>29</v>
      </c>
      <c r="O1362" s="4">
        <f t="shared" si="1135"/>
        <v>0</v>
      </c>
      <c r="P1362">
        <v>1372</v>
      </c>
      <c r="Q1362">
        <v>0</v>
      </c>
      <c r="R1362">
        <v>0</v>
      </c>
      <c r="S1362">
        <v>0</v>
      </c>
      <c r="T1362">
        <v>0</v>
      </c>
      <c r="U1362" s="4">
        <f t="shared" si="1136"/>
        <v>0</v>
      </c>
      <c r="V1362" s="40">
        <v>0</v>
      </c>
      <c r="W1362">
        <v>0</v>
      </c>
      <c r="X1362">
        <v>0</v>
      </c>
      <c r="Y1362">
        <v>0</v>
      </c>
      <c r="Z1362">
        <v>1</v>
      </c>
      <c r="AA1362">
        <f>I1362-W1362-Y1362</f>
        <v>0</v>
      </c>
      <c r="AB1362">
        <f>J1362-X1362-Z1362</f>
        <v>5</v>
      </c>
      <c r="AC1362" s="9">
        <f t="shared" si="1108"/>
        <v>0</v>
      </c>
      <c r="AD1362" s="9">
        <f t="shared" si="1109"/>
        <v>0</v>
      </c>
      <c r="AE1362" s="9">
        <f t="shared" si="1110"/>
        <v>0</v>
      </c>
      <c r="AF1362" s="9">
        <f t="shared" si="1111"/>
        <v>2.4089935760171306</v>
      </c>
      <c r="AG1362" s="9">
        <f t="shared" si="1112"/>
        <v>0</v>
      </c>
      <c r="AH1362" s="9">
        <f t="shared" si="1113"/>
        <v>7.980669046088364</v>
      </c>
      <c r="AI1362" s="6">
        <f t="shared" si="1114"/>
        <v>2.2345873329047414</v>
      </c>
      <c r="AJ1362" s="6">
        <f t="shared" si="1115"/>
        <v>0</v>
      </c>
      <c r="AK1362" s="6">
        <f t="shared" si="1116"/>
        <v>0.4817987152034261</v>
      </c>
      <c r="AL1362" s="6">
        <f t="shared" si="1117"/>
        <v>2.5538140947482759</v>
      </c>
      <c r="AM1362" s="6">
        <f t="shared" si="1118"/>
        <v>0</v>
      </c>
      <c r="AN1362" s="6">
        <f t="shared" si="1119"/>
        <v>7.2269807280513927</v>
      </c>
      <c r="AO1362" s="32">
        <v>751.81666666666672</v>
      </c>
      <c r="AP1362" s="32">
        <v>3.3666666666666667</v>
      </c>
      <c r="AQ1362" s="32">
        <v>124.53333333333333</v>
      </c>
      <c r="AR1362" s="32">
        <v>879.7166666666667</v>
      </c>
      <c r="AS1362" s="40">
        <v>76</v>
      </c>
      <c r="AT1362" s="40">
        <v>52</v>
      </c>
      <c r="AU1362" s="40">
        <v>16</v>
      </c>
      <c r="AV1362" s="40">
        <v>17</v>
      </c>
      <c r="AW1362" s="40">
        <v>21</v>
      </c>
      <c r="AX1362" s="9">
        <f t="shared" si="1120"/>
        <v>5.1834871075914597</v>
      </c>
      <c r="AY1362" s="9">
        <f t="shared" si="1121"/>
        <v>3.5465964420362615</v>
      </c>
      <c r="AZ1362" s="9">
        <f t="shared" si="1122"/>
        <v>1.0912604437034652</v>
      </c>
      <c r="BA1362" s="9">
        <f t="shared" si="1123"/>
        <v>1.1594642214349318</v>
      </c>
      <c r="BB1362" s="9">
        <f t="shared" si="1124"/>
        <v>1.4322793323607981</v>
      </c>
      <c r="BC1362" s="9">
        <f t="shared" si="1125"/>
        <v>15.662847222222224</v>
      </c>
      <c r="BD1362" s="9">
        <f t="shared" si="1126"/>
        <v>2.5944444444444446</v>
      </c>
      <c r="BE1362" s="9">
        <f t="shared" si="1127"/>
        <v>7.013888888888889E-2</v>
      </c>
      <c r="BF1362" s="3">
        <v>28</v>
      </c>
      <c r="BG1362" s="3">
        <v>0</v>
      </c>
      <c r="BH1362" s="3">
        <v>1</v>
      </c>
      <c r="BI1362" s="3">
        <v>29</v>
      </c>
      <c r="BJ1362" s="3">
        <v>32</v>
      </c>
      <c r="BK1362" s="3">
        <v>0</v>
      </c>
      <c r="BL1362" s="3">
        <v>15</v>
      </c>
      <c r="BM1362" s="3">
        <v>47</v>
      </c>
      <c r="BN1362" s="34">
        <f t="shared" si="1137"/>
        <v>18.998434817612736</v>
      </c>
      <c r="BO1362" s="34">
        <f t="shared" si="1138"/>
        <v>43.192167518207157</v>
      </c>
      <c r="BP1362" s="34">
        <v>-2.0925094007977263</v>
      </c>
      <c r="BQ1362" s="34">
        <v>-0.11570484351652792</v>
      </c>
      <c r="BR1362" s="34">
        <v>-0.31652014746300094</v>
      </c>
      <c r="BS1362" s="34">
        <v>0.38021468548819859</v>
      </c>
      <c r="BT1362" s="34">
        <v>0</v>
      </c>
      <c r="BU1362" s="34">
        <f t="shared" si="1139"/>
        <v>-2.1445197062890564</v>
      </c>
      <c r="BV1362" s="34">
        <f t="shared" si="1140"/>
        <v>-4.8754781796162918</v>
      </c>
      <c r="BW1362" s="34">
        <v>14.294662802610931</v>
      </c>
      <c r="BX1362" s="34">
        <v>0.10867541039459287</v>
      </c>
      <c r="BY1362" s="34">
        <v>4.3400578701189332</v>
      </c>
      <c r="BZ1362" s="34">
        <v>2.3995584407773318</v>
      </c>
      <c r="CA1362" s="34">
        <f t="shared" si="1141"/>
        <v>21.142954523901793</v>
      </c>
      <c r="CB1362" s="34">
        <f t="shared" si="1142"/>
        <v>48.067645697823451</v>
      </c>
      <c r="CC1362" s="15">
        <v>49</v>
      </c>
      <c r="CD1362" s="7">
        <v>744439</v>
      </c>
      <c r="CE1362" s="68">
        <f t="shared" si="1128"/>
        <v>1271749.9583333335</v>
      </c>
      <c r="CF1362" s="9">
        <v>13.4</v>
      </c>
      <c r="CG1362" s="9">
        <v>19.3</v>
      </c>
      <c r="CH1362" s="9">
        <v>-5.7</v>
      </c>
      <c r="CI1362" s="9">
        <v>-1.2</v>
      </c>
      <c r="CJ1362" s="9">
        <f t="shared" si="1132"/>
        <v>-2.3818581801941874</v>
      </c>
      <c r="CK1362" s="9">
        <v>0.2</v>
      </c>
      <c r="CL1362" s="9">
        <f t="shared" si="1133"/>
        <v>0.39697636336569792</v>
      </c>
      <c r="CM1362" s="9">
        <v>-1</v>
      </c>
      <c r="CN1362" t="s">
        <v>3625</v>
      </c>
      <c r="CO1362" t="s">
        <v>2674</v>
      </c>
      <c r="CP1362" t="s">
        <v>2413</v>
      </c>
      <c r="CQ1362" t="s">
        <v>2414</v>
      </c>
      <c r="CR1362">
        <v>76</v>
      </c>
      <c r="CS1362">
        <v>220</v>
      </c>
      <c r="CU1362" t="s">
        <v>3402</v>
      </c>
      <c r="CV1362" t="s">
        <v>2382</v>
      </c>
      <c r="CW1362">
        <v>0</v>
      </c>
      <c r="CX1362">
        <v>0</v>
      </c>
      <c r="CY1362">
        <v>0</v>
      </c>
      <c r="CZ1362" s="71"/>
      <c r="DA1362">
        <v>0</v>
      </c>
    </row>
    <row r="1363" spans="1:105" ht="12.75" customHeight="1" x14ac:dyDescent="0.2">
      <c r="A1363" s="44" t="s">
        <v>2372</v>
      </c>
      <c r="B1363" s="43" t="s">
        <v>957</v>
      </c>
      <c r="C1363" s="43" t="s">
        <v>957</v>
      </c>
      <c r="D1363" s="82" t="s">
        <v>971</v>
      </c>
      <c r="E1363" s="42" t="str">
        <f t="shared" si="1134"/>
        <v xml:space="preserve">Sauer, Kurt </v>
      </c>
      <c r="F1363" s="42" t="s">
        <v>514</v>
      </c>
      <c r="G1363" s="45" t="s">
        <v>2374</v>
      </c>
      <c r="H1363" s="43">
        <v>54</v>
      </c>
      <c r="I1363" s="64">
        <v>1</v>
      </c>
      <c r="J1363" s="64">
        <v>5</v>
      </c>
      <c r="K1363" s="64">
        <v>6</v>
      </c>
      <c r="L1363" s="43">
        <v>17</v>
      </c>
      <c r="M1363">
        <v>41</v>
      </c>
      <c r="N1363">
        <v>28</v>
      </c>
      <c r="O1363" s="4">
        <f t="shared" si="1135"/>
        <v>3.5714285714285712E-2</v>
      </c>
      <c r="Q1363">
        <v>0</v>
      </c>
      <c r="R1363">
        <v>0</v>
      </c>
      <c r="S1363">
        <v>0</v>
      </c>
      <c r="T1363">
        <v>0</v>
      </c>
      <c r="U1363" s="4">
        <f t="shared" si="1136"/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5</v>
      </c>
      <c r="AC1363" s="9">
        <f t="shared" si="1108"/>
        <v>0</v>
      </c>
      <c r="AD1363" s="9">
        <f t="shared" si="1109"/>
        <v>0</v>
      </c>
      <c r="AE1363" s="9">
        <f t="shared" si="1110"/>
        <v>0</v>
      </c>
      <c r="AF1363" s="9">
        <f t="shared" si="1111"/>
        <v>0</v>
      </c>
      <c r="AG1363" s="9">
        <f t="shared" si="1112"/>
        <v>1.4410375470338643</v>
      </c>
      <c r="AH1363" s="9">
        <f t="shared" si="1113"/>
        <v>7.2051877351693214</v>
      </c>
      <c r="AI1363" s="58">
        <f t="shared" si="1114"/>
        <v>2.9541269714194223</v>
      </c>
      <c r="AJ1363" s="58">
        <f t="shared" si="1115"/>
        <v>0</v>
      </c>
      <c r="AK1363" s="58">
        <f t="shared" si="1116"/>
        <v>0.3493110809237337</v>
      </c>
      <c r="AL1363" s="58">
        <f t="shared" si="1117"/>
        <v>1.8012969337923306</v>
      </c>
      <c r="AM1363" s="58">
        <f t="shared" si="1118"/>
        <v>0</v>
      </c>
      <c r="AN1363" s="58">
        <f t="shared" si="1119"/>
        <v>8.0341548612458755</v>
      </c>
      <c r="AO1363" s="56">
        <v>832.73333333333335</v>
      </c>
      <c r="AP1363" s="56">
        <v>4.7</v>
      </c>
      <c r="AQ1363" s="56">
        <v>171.76666666666668</v>
      </c>
      <c r="AR1363" s="57">
        <f>SUM(AO1363:AQ1363)</f>
        <v>1009.2</v>
      </c>
      <c r="AS1363">
        <v>59</v>
      </c>
      <c r="AT1363">
        <v>48</v>
      </c>
      <c r="AU1363">
        <v>18</v>
      </c>
      <c r="AV1363">
        <v>23</v>
      </c>
      <c r="AW1363">
        <v>25</v>
      </c>
      <c r="AX1363" s="9">
        <f t="shared" si="1120"/>
        <v>3.5077288941736025</v>
      </c>
      <c r="AY1363" s="9">
        <f t="shared" si="1121"/>
        <v>2.853745541022592</v>
      </c>
      <c r="AZ1363" s="9">
        <f t="shared" si="1122"/>
        <v>1.070154577883472</v>
      </c>
      <c r="BA1363" s="9">
        <f t="shared" si="1123"/>
        <v>1.3674197384066586</v>
      </c>
      <c r="BB1363" s="9">
        <f t="shared" si="1124"/>
        <v>1.4863258026159334</v>
      </c>
      <c r="BC1363" s="33">
        <f t="shared" si="1125"/>
        <v>15.420987654320989</v>
      </c>
      <c r="BD1363" s="33">
        <f t="shared" si="1126"/>
        <v>3.1808641975308642</v>
      </c>
      <c r="BE1363" s="33">
        <f t="shared" si="1127"/>
        <v>8.7037037037037038E-2</v>
      </c>
      <c r="BF1363" s="42">
        <f>BI1363-BG1363-BH1363</f>
        <v>41</v>
      </c>
      <c r="BG1363" s="43">
        <v>0</v>
      </c>
      <c r="BH1363" s="43">
        <v>1</v>
      </c>
      <c r="BI1363" s="43">
        <v>42</v>
      </c>
      <c r="BJ1363" s="42">
        <f>BM1363-BK1363-BL1363</f>
        <v>25</v>
      </c>
      <c r="BK1363" s="43">
        <v>0</v>
      </c>
      <c r="BL1363" s="43">
        <v>23</v>
      </c>
      <c r="BM1363" s="43">
        <v>48</v>
      </c>
      <c r="BN1363" s="34">
        <f t="shared" si="1137"/>
        <v>26.540533232897417</v>
      </c>
      <c r="BO1363" s="34">
        <f t="shared" si="1138"/>
        <v>52.597172478988135</v>
      </c>
      <c r="BP1363" s="33">
        <v>-0.11760359923185892</v>
      </c>
      <c r="BQ1363" s="33">
        <v>-0.17576271419516906</v>
      </c>
      <c r="BR1363" s="33">
        <v>0.30512601541514545</v>
      </c>
      <c r="BS1363" s="33">
        <v>-0.49959844748123799</v>
      </c>
      <c r="BT1363" s="33">
        <v>0</v>
      </c>
      <c r="BU1363" s="9">
        <f t="shared" si="1139"/>
        <v>-0.48783874549312056</v>
      </c>
      <c r="BV1363" s="34">
        <f t="shared" si="1140"/>
        <v>-0.96678308658961654</v>
      </c>
      <c r="BW1363" s="33">
        <v>24.090536013479909</v>
      </c>
      <c r="BX1363" s="33">
        <v>0.14816936519674079</v>
      </c>
      <c r="BY1363" s="33">
        <v>4.6607350746772971</v>
      </c>
      <c r="BZ1363" s="33">
        <v>-1.8710684749634072</v>
      </c>
      <c r="CA1363" s="9">
        <f t="shared" si="1141"/>
        <v>27.028371978390538</v>
      </c>
      <c r="CB1363" s="34">
        <f t="shared" si="1142"/>
        <v>53.563955565577764</v>
      </c>
      <c r="CC1363" s="47">
        <v>69.927779999999998</v>
      </c>
      <c r="CD1363">
        <v>1816391</v>
      </c>
      <c r="CE1363" s="68">
        <f t="shared" si="1128"/>
        <v>2758223.3703703703</v>
      </c>
      <c r="CF1363" s="62">
        <v>15.4</v>
      </c>
      <c r="CG1363" s="62">
        <v>24.4</v>
      </c>
      <c r="CH1363" s="62">
        <v>13.4</v>
      </c>
      <c r="CI1363" s="62">
        <v>-1.2</v>
      </c>
      <c r="CJ1363" s="63">
        <f t="shared" si="1132"/>
        <v>-2.0241776778183858</v>
      </c>
      <c r="CK1363" s="62">
        <v>5.9</v>
      </c>
      <c r="CL1363" s="63">
        <f t="shared" si="1133"/>
        <v>9.9522069159403994</v>
      </c>
      <c r="CM1363" s="62">
        <v>4.5999999999999996</v>
      </c>
      <c r="CN1363" t="s">
        <v>2124</v>
      </c>
      <c r="CO1363" t="s">
        <v>2674</v>
      </c>
      <c r="CP1363" t="s">
        <v>2413</v>
      </c>
      <c r="CQ1363" t="s">
        <v>2414</v>
      </c>
      <c r="CR1363">
        <v>76</v>
      </c>
      <c r="CS1363">
        <v>220</v>
      </c>
      <c r="CT1363">
        <v>34</v>
      </c>
      <c r="CU1363" t="s">
        <v>3402</v>
      </c>
      <c r="CZ1363" s="72">
        <v>719250</v>
      </c>
      <c r="DA1363">
        <v>0</v>
      </c>
    </row>
    <row r="1364" spans="1:105" ht="12.75" customHeight="1" x14ac:dyDescent="0.2">
      <c r="A1364" s="44" t="s">
        <v>2372</v>
      </c>
      <c r="B1364" s="43"/>
      <c r="C1364" s="43" t="s">
        <v>971</v>
      </c>
      <c r="D1364" s="82" t="s">
        <v>971</v>
      </c>
      <c r="E1364" s="42" t="str">
        <f t="shared" si="1134"/>
        <v xml:space="preserve">Turris, Kyle </v>
      </c>
      <c r="F1364" s="42" t="s">
        <v>948</v>
      </c>
      <c r="G1364" s="45" t="s">
        <v>2373</v>
      </c>
      <c r="H1364" s="43">
        <v>3</v>
      </c>
      <c r="I1364" s="64">
        <v>0</v>
      </c>
      <c r="J1364" s="64">
        <v>1</v>
      </c>
      <c r="K1364" s="64">
        <v>1</v>
      </c>
      <c r="L1364" s="43">
        <v>-5</v>
      </c>
      <c r="M1364">
        <v>2</v>
      </c>
      <c r="N1364">
        <v>11</v>
      </c>
      <c r="O1364" s="4">
        <f t="shared" si="1135"/>
        <v>0</v>
      </c>
      <c r="Q1364">
        <v>0</v>
      </c>
      <c r="R1364">
        <v>0</v>
      </c>
      <c r="S1364">
        <v>17</v>
      </c>
      <c r="T1364">
        <v>25</v>
      </c>
      <c r="U1364" s="4">
        <f t="shared" si="1136"/>
        <v>0.40476190476190477</v>
      </c>
      <c r="V1364">
        <v>27.1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 s="9">
        <f t="shared" si="1108"/>
        <v>0</v>
      </c>
      <c r="AD1364" s="9">
        <f t="shared" si="1109"/>
        <v>40.723981900452493</v>
      </c>
      <c r="AE1364" s="9">
        <f t="shared" si="1110"/>
        <v>0</v>
      </c>
      <c r="AF1364" s="9">
        <f t="shared" si="1111"/>
        <v>0</v>
      </c>
      <c r="AG1364" s="9">
        <f t="shared" si="1112"/>
        <v>0</v>
      </c>
      <c r="AH1364" s="9">
        <f t="shared" si="1113"/>
        <v>0</v>
      </c>
      <c r="AI1364" s="58">
        <f t="shared" si="1114"/>
        <v>0</v>
      </c>
      <c r="AJ1364" s="58">
        <f t="shared" si="1115"/>
        <v>16.289592760180998</v>
      </c>
      <c r="AK1364" s="58">
        <f t="shared" si="1116"/>
        <v>0</v>
      </c>
      <c r="AL1364" s="58">
        <f t="shared" si="1117"/>
        <v>4.71976401179941</v>
      </c>
      <c r="AM1364" s="58">
        <f t="shared" si="1118"/>
        <v>8.144796380090499</v>
      </c>
      <c r="AN1364" s="58">
        <f t="shared" si="1119"/>
        <v>0</v>
      </c>
      <c r="AO1364" s="56">
        <v>50.85</v>
      </c>
      <c r="AP1364" s="56">
        <v>7.3666666666666654</v>
      </c>
      <c r="AQ1364" s="56">
        <v>1.05</v>
      </c>
      <c r="AR1364" s="57">
        <f>SUM(AO1364:AQ1364)</f>
        <v>59.266666666666666</v>
      </c>
      <c r="AS1364">
        <v>3</v>
      </c>
      <c r="AT1364">
        <v>0</v>
      </c>
      <c r="AU1364">
        <v>2</v>
      </c>
      <c r="AV1364">
        <v>2</v>
      </c>
      <c r="AW1364">
        <v>2</v>
      </c>
      <c r="AX1364" s="9">
        <f t="shared" si="1120"/>
        <v>3.0371203599550056</v>
      </c>
      <c r="AY1364" s="9">
        <f t="shared" si="1121"/>
        <v>0</v>
      </c>
      <c r="AZ1364" s="9">
        <f t="shared" si="1122"/>
        <v>2.0247469066366706</v>
      </c>
      <c r="BA1364" s="9">
        <f t="shared" si="1123"/>
        <v>2.0247469066366706</v>
      </c>
      <c r="BB1364" s="9">
        <f t="shared" si="1124"/>
        <v>2.0247469066366706</v>
      </c>
      <c r="BC1364" s="33">
        <f t="shared" si="1125"/>
        <v>16.95</v>
      </c>
      <c r="BD1364" s="33">
        <f t="shared" si="1126"/>
        <v>0.35000000000000003</v>
      </c>
      <c r="BE1364" s="33">
        <f t="shared" si="1127"/>
        <v>2.4555555555555553</v>
      </c>
      <c r="BF1364" s="42">
        <f>BI1364-BG1364-BH1364</f>
        <v>0</v>
      </c>
      <c r="BG1364" s="43">
        <v>2</v>
      </c>
      <c r="BH1364" s="43">
        <v>0</v>
      </c>
      <c r="BI1364" s="43">
        <v>2</v>
      </c>
      <c r="BJ1364" s="42">
        <f>BM1364-BK1364-BL1364</f>
        <v>4</v>
      </c>
      <c r="BK1364" s="43">
        <v>1</v>
      </c>
      <c r="BL1364" s="43">
        <v>0</v>
      </c>
      <c r="BM1364" s="43">
        <v>5</v>
      </c>
      <c r="BN1364" s="34">
        <f t="shared" si="1137"/>
        <v>1.9106518630986704</v>
      </c>
      <c r="BO1364" s="34">
        <f t="shared" si="1138"/>
        <v>64.476440824477066</v>
      </c>
      <c r="BP1364" s="33">
        <v>-1.2102725313203468</v>
      </c>
      <c r="BQ1364" s="33">
        <v>0.74797352013401275</v>
      </c>
      <c r="BR1364" s="33">
        <v>-7.0131434565548642E-2</v>
      </c>
      <c r="BS1364" s="33">
        <v>-1.4499729872813184E-2</v>
      </c>
      <c r="BT1364" s="33">
        <v>2.7940052769421149</v>
      </c>
      <c r="BU1364" s="9">
        <f t="shared" si="1139"/>
        <v>2.2470751013174191</v>
      </c>
      <c r="BV1364" s="34">
        <f t="shared" si="1140"/>
        <v>75.829306006212107</v>
      </c>
      <c r="BW1364" s="33">
        <v>-0.26275527866511772</v>
      </c>
      <c r="BX1364" s="33">
        <v>-0.16304467145726798</v>
      </c>
      <c r="BY1364" s="33">
        <v>0.10775474734836693</v>
      </c>
      <c r="BZ1364" s="33">
        <v>-1.8378035444729841E-2</v>
      </c>
      <c r="CA1364" s="9">
        <f t="shared" si="1141"/>
        <v>-0.33642323821874859</v>
      </c>
      <c r="CB1364" s="34">
        <f t="shared" si="1142"/>
        <v>-11.352865181735048</v>
      </c>
      <c r="CE1364" s="68">
        <f t="shared" si="1128"/>
        <v>165000</v>
      </c>
      <c r="CF1364" s="62">
        <v>1.7</v>
      </c>
      <c r="CG1364" s="62">
        <v>1.2</v>
      </c>
      <c r="CH1364" s="62">
        <v>-4.5</v>
      </c>
      <c r="CI1364" s="62">
        <v>-0.4</v>
      </c>
      <c r="CJ1364" s="63">
        <f t="shared" si="1132"/>
        <v>-11.819748830337355</v>
      </c>
      <c r="CK1364" s="62">
        <v>-0.7</v>
      </c>
      <c r="CL1364" s="63">
        <f t="shared" si="1133"/>
        <v>-20.68456045309037</v>
      </c>
      <c r="CM1364" s="62">
        <v>-0.6</v>
      </c>
      <c r="CN1364" t="s">
        <v>2137</v>
      </c>
      <c r="CO1364" t="s">
        <v>2138</v>
      </c>
      <c r="CP1364" t="s">
        <v>2433</v>
      </c>
      <c r="CQ1364" t="s">
        <v>2400</v>
      </c>
      <c r="CR1364">
        <v>73</v>
      </c>
      <c r="CS1364">
        <v>180</v>
      </c>
      <c r="CT1364">
        <v>91</v>
      </c>
      <c r="CU1364" t="s">
        <v>3401</v>
      </c>
      <c r="CV1364" t="s">
        <v>3090</v>
      </c>
      <c r="CZ1364" s="72">
        <v>558333.33333333337</v>
      </c>
      <c r="DA1364">
        <v>0</v>
      </c>
    </row>
    <row r="1365" spans="1:105" ht="12.75" customHeight="1" x14ac:dyDescent="0.2">
      <c r="A1365" s="38" t="s">
        <v>2452</v>
      </c>
      <c r="B1365" t="s">
        <v>968</v>
      </c>
      <c r="C1365" t="s">
        <v>968</v>
      </c>
      <c r="D1365" s="82" t="s">
        <v>971</v>
      </c>
      <c r="E1365" t="str">
        <f t="shared" si="1134"/>
        <v xml:space="preserve">Hossa, Marcel </v>
      </c>
      <c r="F1365" t="s">
        <v>186</v>
      </c>
      <c r="G1365" t="s">
        <v>1540</v>
      </c>
      <c r="H1365">
        <v>64</v>
      </c>
      <c r="I1365">
        <v>10</v>
      </c>
      <c r="J1365">
        <v>8</v>
      </c>
      <c r="K1365">
        <f>I1365+J1365</f>
        <v>18</v>
      </c>
      <c r="L1365">
        <v>-4</v>
      </c>
      <c r="M1365">
        <v>26</v>
      </c>
      <c r="N1365">
        <v>83</v>
      </c>
      <c r="O1365" s="4">
        <f t="shared" si="1135"/>
        <v>0.12048192771084337</v>
      </c>
      <c r="P1365">
        <v>1148</v>
      </c>
      <c r="Q1365">
        <v>2</v>
      </c>
      <c r="R1365">
        <v>0</v>
      </c>
      <c r="S1365">
        <v>3</v>
      </c>
      <c r="T1365">
        <v>15</v>
      </c>
      <c r="U1365" s="4">
        <f t="shared" si="1136"/>
        <v>0.16666666666666666</v>
      </c>
      <c r="V1365" s="40">
        <v>0.5</v>
      </c>
      <c r="W1365">
        <v>3</v>
      </c>
      <c r="X1365">
        <v>1</v>
      </c>
      <c r="Y1365">
        <v>0</v>
      </c>
      <c r="Z1365">
        <v>1</v>
      </c>
      <c r="AA1365">
        <f>I1365-W1365-Y1365</f>
        <v>7</v>
      </c>
      <c r="AB1365">
        <f>J1365-X1365-Z1365</f>
        <v>6</v>
      </c>
      <c r="AC1365" s="9">
        <f t="shared" si="1108"/>
        <v>18.828451882845187</v>
      </c>
      <c r="AD1365" s="9">
        <f t="shared" si="1109"/>
        <v>6.2761506276150634</v>
      </c>
      <c r="AE1365" s="9">
        <f t="shared" si="1110"/>
        <v>0</v>
      </c>
      <c r="AF1365" s="9">
        <f t="shared" si="1111"/>
        <v>2.6136198635109631</v>
      </c>
      <c r="AG1365" s="9">
        <f t="shared" si="1112"/>
        <v>13.237032173342087</v>
      </c>
      <c r="AH1365" s="9">
        <f t="shared" si="1113"/>
        <v>11.346027577150361</v>
      </c>
      <c r="AI1365" s="6">
        <f t="shared" si="1114"/>
        <v>1.5128036769533815</v>
      </c>
      <c r="AJ1365" s="6">
        <f t="shared" si="1115"/>
        <v>11.297071129707113</v>
      </c>
      <c r="AK1365" s="6">
        <f t="shared" si="1116"/>
        <v>0</v>
      </c>
      <c r="AL1365" s="6">
        <f t="shared" si="1117"/>
        <v>1.7019041365725542</v>
      </c>
      <c r="AM1365" s="6">
        <f t="shared" si="1118"/>
        <v>2.5104602510460254</v>
      </c>
      <c r="AN1365" s="6">
        <f t="shared" si="1119"/>
        <v>4.1817917816175409</v>
      </c>
      <c r="AO1365" s="32">
        <v>634.58333333333337</v>
      </c>
      <c r="AP1365" s="32">
        <v>47.8</v>
      </c>
      <c r="AQ1365" s="32">
        <v>114.78333333333333</v>
      </c>
      <c r="AR1365" s="32">
        <v>797.16666666666663</v>
      </c>
      <c r="AS1365" s="40">
        <v>19</v>
      </c>
      <c r="AT1365" s="40">
        <v>82</v>
      </c>
      <c r="AU1365" s="40">
        <v>38</v>
      </c>
      <c r="AV1365" s="40">
        <v>20</v>
      </c>
      <c r="AW1365" s="40">
        <v>30</v>
      </c>
      <c r="AX1365" s="9">
        <f t="shared" si="1120"/>
        <v>1.4300648128789464</v>
      </c>
      <c r="AY1365" s="9">
        <f t="shared" si="1121"/>
        <v>6.1718586661091361</v>
      </c>
      <c r="AZ1365" s="9">
        <f t="shared" si="1122"/>
        <v>2.8601296257578928</v>
      </c>
      <c r="BA1365" s="9">
        <f t="shared" si="1123"/>
        <v>1.5053313819778382</v>
      </c>
      <c r="BB1365" s="9">
        <f t="shared" si="1124"/>
        <v>2.2579970729667576</v>
      </c>
      <c r="BC1365" s="9">
        <f t="shared" si="1125"/>
        <v>9.9153645833333339</v>
      </c>
      <c r="BD1365" s="9">
        <f t="shared" si="1126"/>
        <v>1.7934895833333333</v>
      </c>
      <c r="BE1365" s="9">
        <f t="shared" si="1127"/>
        <v>0.74687499999999996</v>
      </c>
      <c r="BF1365" s="3">
        <v>16</v>
      </c>
      <c r="BG1365" s="3">
        <v>9</v>
      </c>
      <c r="BH1365" s="3">
        <v>0</v>
      </c>
      <c r="BI1365" s="3">
        <v>25</v>
      </c>
      <c r="BJ1365" s="3">
        <v>18</v>
      </c>
      <c r="BK1365" s="3">
        <v>2</v>
      </c>
      <c r="BL1365" s="3">
        <v>8</v>
      </c>
      <c r="BM1365" s="3">
        <v>28</v>
      </c>
      <c r="BN1365" s="34">
        <f t="shared" si="1137"/>
        <v>30.143186930662154</v>
      </c>
      <c r="BO1365" s="34">
        <f t="shared" si="1138"/>
        <v>75.625808732583295</v>
      </c>
      <c r="BP1365" s="34">
        <v>3.9307949920330199</v>
      </c>
      <c r="BQ1365" s="34">
        <v>3.4042517599070417</v>
      </c>
      <c r="BR1365" s="34">
        <v>9.0989078003472404E-2</v>
      </c>
      <c r="BS1365" s="34">
        <v>-0.63968129677329177</v>
      </c>
      <c r="BT1365" s="34">
        <v>9.2589652097086272</v>
      </c>
      <c r="BU1365" s="34">
        <f t="shared" si="1139"/>
        <v>16.045319742878871</v>
      </c>
      <c r="BV1365" s="34">
        <f t="shared" si="1140"/>
        <v>40.25587223804024</v>
      </c>
      <c r="BW1365" s="34">
        <v>7.3577528448989042</v>
      </c>
      <c r="BX1365" s="34">
        <v>-0.22484646511850731</v>
      </c>
      <c r="BY1365" s="34">
        <v>6.1419118245746978</v>
      </c>
      <c r="BZ1365" s="34">
        <v>0.82304898342818822</v>
      </c>
      <c r="CA1365" s="34">
        <f t="shared" si="1141"/>
        <v>14.097867187783283</v>
      </c>
      <c r="CB1365" s="34">
        <f t="shared" si="1142"/>
        <v>35.369936494543047</v>
      </c>
      <c r="CC1365" s="15">
        <v>57</v>
      </c>
      <c r="CD1365" s="7">
        <v>1118748</v>
      </c>
      <c r="CE1365" s="68">
        <f t="shared" si="1128"/>
        <v>1433395.875</v>
      </c>
      <c r="CF1365" s="9">
        <v>14.7</v>
      </c>
      <c r="CG1365" s="9">
        <v>14.7</v>
      </c>
      <c r="CH1365" s="9">
        <v>-5.7</v>
      </c>
      <c r="CI1365" s="9">
        <v>0.3</v>
      </c>
      <c r="CJ1365" s="9">
        <f t="shared" si="1132"/>
        <v>0.62516280281323267</v>
      </c>
      <c r="CK1365" s="9">
        <v>0.5</v>
      </c>
      <c r="CL1365" s="9">
        <f t="shared" si="1133"/>
        <v>1.041938004688721</v>
      </c>
      <c r="CM1365" s="9">
        <v>0.8</v>
      </c>
      <c r="CN1365" t="s">
        <v>3044</v>
      </c>
      <c r="CO1365" t="s">
        <v>3045</v>
      </c>
      <c r="CQ1365" t="s">
        <v>2403</v>
      </c>
      <c r="CR1365">
        <v>75</v>
      </c>
      <c r="CS1365">
        <v>220</v>
      </c>
      <c r="CU1365" t="s">
        <v>3402</v>
      </c>
      <c r="CV1365" t="s">
        <v>2382</v>
      </c>
      <c r="CW1365">
        <v>4</v>
      </c>
      <c r="CX1365">
        <v>3</v>
      </c>
      <c r="CY1365">
        <v>3</v>
      </c>
      <c r="CZ1365" s="70"/>
      <c r="DA1365">
        <v>0</v>
      </c>
    </row>
    <row r="1366" spans="1:105" ht="12.75" customHeight="1" x14ac:dyDescent="0.2">
      <c r="A1366" s="78" t="s">
        <v>2372</v>
      </c>
      <c r="B1366" s="52" t="s">
        <v>968</v>
      </c>
      <c r="C1366" s="52" t="s">
        <v>968</v>
      </c>
      <c r="D1366" s="53" t="s">
        <v>971</v>
      </c>
      <c r="E1366" s="53" t="str">
        <f t="shared" si="1134"/>
        <v xml:space="preserve">Hossa, Marcel </v>
      </c>
      <c r="F1366" s="53" t="s">
        <v>186</v>
      </c>
      <c r="G1366" s="54" t="s">
        <v>1540</v>
      </c>
      <c r="H1366" s="52">
        <v>36</v>
      </c>
      <c r="I1366" s="19">
        <v>1</v>
      </c>
      <c r="J1366" s="19">
        <v>7</v>
      </c>
      <c r="K1366" s="19">
        <v>8</v>
      </c>
      <c r="L1366" s="52">
        <v>8</v>
      </c>
      <c r="M1366" s="19">
        <v>24</v>
      </c>
      <c r="N1366" s="19">
        <v>54</v>
      </c>
      <c r="O1366" s="20">
        <f t="shared" si="1135"/>
        <v>1.8518518518518517E-2</v>
      </c>
      <c r="P1366" s="19"/>
      <c r="Q1366" s="19"/>
      <c r="R1366" s="19"/>
      <c r="S1366" s="19">
        <v>1</v>
      </c>
      <c r="T1366" s="19">
        <v>4</v>
      </c>
      <c r="U1366" s="20">
        <f t="shared" si="1136"/>
        <v>0.2</v>
      </c>
      <c r="V1366" s="19"/>
      <c r="W1366" s="19"/>
      <c r="X1366" s="19"/>
      <c r="Y1366" s="19"/>
      <c r="Z1366" s="19"/>
      <c r="AA1366" s="19"/>
      <c r="AB1366" s="19"/>
      <c r="AC1366" s="24">
        <f t="shared" si="1108"/>
        <v>0</v>
      </c>
      <c r="AD1366" s="24">
        <f t="shared" si="1109"/>
        <v>0</v>
      </c>
      <c r="AE1366" s="24">
        <f t="shared" si="1110"/>
        <v>0</v>
      </c>
      <c r="AF1366" s="24">
        <f t="shared" si="1111"/>
        <v>0</v>
      </c>
      <c r="AG1366" s="24">
        <f t="shared" si="1112"/>
        <v>0</v>
      </c>
      <c r="AH1366" s="24">
        <f t="shared" si="1113"/>
        <v>0</v>
      </c>
      <c r="AI1366" s="21">
        <f t="shared" si="1114"/>
        <v>2.0912400278832006</v>
      </c>
      <c r="AJ1366" s="21">
        <f t="shared" si="1115"/>
        <v>8.6330935251798557</v>
      </c>
      <c r="AK1366" s="21">
        <f t="shared" si="1116"/>
        <v>0</v>
      </c>
      <c r="AL1366" s="21">
        <f t="shared" si="1117"/>
        <v>0.97591201301216013</v>
      </c>
      <c r="AM1366" s="21">
        <f t="shared" si="1118"/>
        <v>0</v>
      </c>
      <c r="AN1366" s="21">
        <f t="shared" si="1119"/>
        <v>5.9028489444558314</v>
      </c>
      <c r="AO1366" s="60">
        <v>430.36666666666667</v>
      </c>
      <c r="AP1366" s="60">
        <v>13.9</v>
      </c>
      <c r="AQ1366" s="60">
        <v>81.316666666666663</v>
      </c>
      <c r="AR1366" s="61">
        <f>SUM(AO1366:AQ1366)</f>
        <v>525.58333333333326</v>
      </c>
      <c r="AS1366" s="19"/>
      <c r="AT1366" s="19"/>
      <c r="AU1366" s="19"/>
      <c r="AV1366" s="19"/>
      <c r="AW1366" s="19"/>
      <c r="AX1366" s="24">
        <f t="shared" si="1120"/>
        <v>0</v>
      </c>
      <c r="AY1366" s="24">
        <f t="shared" si="1121"/>
        <v>0</v>
      </c>
      <c r="AZ1366" s="24">
        <f t="shared" si="1122"/>
        <v>0</v>
      </c>
      <c r="BA1366" s="24">
        <f t="shared" si="1123"/>
        <v>0</v>
      </c>
      <c r="BB1366" s="24">
        <f t="shared" si="1124"/>
        <v>0</v>
      </c>
      <c r="BC1366" s="24">
        <f t="shared" si="1125"/>
        <v>11.954629629629629</v>
      </c>
      <c r="BD1366" s="24">
        <f t="shared" si="1126"/>
        <v>2.2587962962962962</v>
      </c>
      <c r="BE1366" s="24">
        <f t="shared" si="1127"/>
        <v>0.38611111111111113</v>
      </c>
      <c r="BF1366" s="53">
        <f>BI1366-BG1366-BH1366</f>
        <v>15</v>
      </c>
      <c r="BG1366" s="52">
        <v>2</v>
      </c>
      <c r="BH1366" s="52">
        <v>0</v>
      </c>
      <c r="BI1366" s="52">
        <v>17</v>
      </c>
      <c r="BJ1366" s="53">
        <f>BM1366-BK1366-BL1366</f>
        <v>7</v>
      </c>
      <c r="BK1366" s="52">
        <v>0</v>
      </c>
      <c r="BL1366" s="52">
        <v>8</v>
      </c>
      <c r="BM1366" s="52">
        <v>15</v>
      </c>
      <c r="BN1366" s="35">
        <f t="shared" si="1137"/>
        <v>5.914254602344279</v>
      </c>
      <c r="BO1366" s="35">
        <f t="shared" si="1138"/>
        <v>22.505487625854244</v>
      </c>
      <c r="BP1366" s="24">
        <v>-2.2225933134397176</v>
      </c>
      <c r="BQ1366" s="24">
        <v>0.39042566261222472</v>
      </c>
      <c r="BR1366" s="24">
        <v>-4.6792517078881352E-2</v>
      </c>
      <c r="BS1366" s="24">
        <v>-1.1082923339090611</v>
      </c>
      <c r="BT1366" s="24">
        <v>0.94123329545663237</v>
      </c>
      <c r="BU1366" s="24">
        <f t="shared" si="1139"/>
        <v>-2.0460192063588027</v>
      </c>
      <c r="BV1366" s="35">
        <f t="shared" si="1140"/>
        <v>-7.7857080945950958</v>
      </c>
      <c r="BW1366" s="24">
        <v>6.694667234361602</v>
      </c>
      <c r="BX1366" s="24">
        <v>5.294228118306675E-2</v>
      </c>
      <c r="BY1366" s="24">
        <v>3.6903430850619747</v>
      </c>
      <c r="BZ1366" s="24">
        <v>-2.477678791903561</v>
      </c>
      <c r="CA1366" s="24">
        <f t="shared" si="1141"/>
        <v>7.9602738087030822</v>
      </c>
      <c r="CB1366" s="35">
        <f t="shared" si="1142"/>
        <v>30.291195720449341</v>
      </c>
      <c r="CC1366" s="55">
        <v>68.917541999999997</v>
      </c>
      <c r="CD1366" s="19">
        <v>455047</v>
      </c>
      <c r="CE1366" s="76">
        <f t="shared" si="1128"/>
        <v>1036495.9444444445</v>
      </c>
      <c r="CF1366" s="24"/>
      <c r="CG1366" s="24"/>
      <c r="CH1366" s="24"/>
      <c r="CI1366" s="24"/>
      <c r="CJ1366" s="24"/>
      <c r="CK1366" s="24"/>
      <c r="CL1366" s="24"/>
      <c r="CM1366" s="24"/>
      <c r="CN1366" s="19"/>
      <c r="CO1366" s="19"/>
      <c r="CP1366" s="19"/>
      <c r="CQ1366" s="19"/>
      <c r="CR1366" s="19"/>
      <c r="CS1366" s="19"/>
      <c r="CT1366" s="19"/>
      <c r="CU1366" s="19"/>
      <c r="CV1366" s="19"/>
      <c r="CW1366" s="19"/>
      <c r="CX1366" s="19"/>
      <c r="CY1366" s="19"/>
      <c r="CZ1366" s="74">
        <v>780000</v>
      </c>
      <c r="DA1366" s="19">
        <v>1</v>
      </c>
    </row>
    <row r="1367" spans="1:105" ht="12.75" customHeight="1" x14ac:dyDescent="0.2">
      <c r="A1367" s="78" t="s">
        <v>2372</v>
      </c>
      <c r="B1367" s="52" t="s">
        <v>968</v>
      </c>
      <c r="C1367" s="52" t="s">
        <v>971</v>
      </c>
      <c r="D1367" s="53" t="s">
        <v>971</v>
      </c>
      <c r="E1367" s="53" t="str">
        <f t="shared" si="1134"/>
        <v xml:space="preserve">Hossa, Marcel </v>
      </c>
      <c r="F1367" s="53" t="s">
        <v>186</v>
      </c>
      <c r="G1367" s="54" t="s">
        <v>1540</v>
      </c>
      <c r="H1367" s="52">
        <v>14</v>
      </c>
      <c r="I1367" s="53"/>
      <c r="J1367" s="53"/>
      <c r="K1367" s="53"/>
      <c r="L1367" s="52">
        <v>-6</v>
      </c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24">
        <f t="shared" si="1108"/>
        <v>0</v>
      </c>
      <c r="AD1367" s="24">
        <f t="shared" si="1109"/>
        <v>0</v>
      </c>
      <c r="AE1367" s="24">
        <f t="shared" si="1110"/>
        <v>0</v>
      </c>
      <c r="AF1367" s="24">
        <f t="shared" si="1111"/>
        <v>0</v>
      </c>
      <c r="AG1367" s="24">
        <f t="shared" si="1112"/>
        <v>0</v>
      </c>
      <c r="AH1367" s="24">
        <f t="shared" si="1113"/>
        <v>0</v>
      </c>
      <c r="AI1367" s="21">
        <f t="shared" si="1114"/>
        <v>1.3086150490730641</v>
      </c>
      <c r="AJ1367" s="21">
        <f t="shared" si="1115"/>
        <v>0</v>
      </c>
      <c r="AK1367" s="21">
        <f t="shared" si="1116"/>
        <v>0</v>
      </c>
      <c r="AL1367" s="21">
        <f t="shared" si="1117"/>
        <v>3.4896401308615044</v>
      </c>
      <c r="AM1367" s="21">
        <f t="shared" si="1118"/>
        <v>29.26829268292683</v>
      </c>
      <c r="AN1367" s="21">
        <f t="shared" si="1119"/>
        <v>7.6487252124645897</v>
      </c>
      <c r="AO1367" s="60">
        <v>137.55000000000001</v>
      </c>
      <c r="AP1367" s="60">
        <v>2.0499999999999998</v>
      </c>
      <c r="AQ1367" s="60">
        <v>23.533333333333335</v>
      </c>
      <c r="AR1367" s="61">
        <f>SUM(AO1367:AQ1367)</f>
        <v>163.13333333333335</v>
      </c>
      <c r="AS1367" s="19"/>
      <c r="AT1367" s="19"/>
      <c r="AU1367" s="19"/>
      <c r="AV1367" s="19"/>
      <c r="AW1367" s="19"/>
      <c r="AX1367" s="24">
        <f t="shared" si="1120"/>
        <v>0</v>
      </c>
      <c r="AY1367" s="24">
        <f t="shared" si="1121"/>
        <v>0</v>
      </c>
      <c r="AZ1367" s="24">
        <f t="shared" si="1122"/>
        <v>0</v>
      </c>
      <c r="BA1367" s="24">
        <f t="shared" si="1123"/>
        <v>0</v>
      </c>
      <c r="BB1367" s="24">
        <f t="shared" si="1124"/>
        <v>0</v>
      </c>
      <c r="BC1367" s="24">
        <f t="shared" si="1125"/>
        <v>9.8250000000000011</v>
      </c>
      <c r="BD1367" s="24">
        <f t="shared" si="1126"/>
        <v>1.680952380952381</v>
      </c>
      <c r="BE1367" s="24">
        <f t="shared" si="1127"/>
        <v>0.14642857142857141</v>
      </c>
      <c r="BF1367" s="53">
        <f>BI1367-BG1367-BH1367</f>
        <v>3</v>
      </c>
      <c r="BG1367" s="52">
        <v>0</v>
      </c>
      <c r="BH1367" s="52">
        <v>0</v>
      </c>
      <c r="BI1367" s="52">
        <v>3</v>
      </c>
      <c r="BJ1367" s="53">
        <f>BM1367-BK1367-BL1367</f>
        <v>8</v>
      </c>
      <c r="BK1367" s="52">
        <v>1</v>
      </c>
      <c r="BL1367" s="52">
        <v>3</v>
      </c>
      <c r="BM1367" s="52">
        <v>12</v>
      </c>
      <c r="BN1367" s="35">
        <f t="shared" si="1137"/>
        <v>-2.4326838007649929</v>
      </c>
      <c r="BO1367" s="35">
        <f t="shared" si="1138"/>
        <v>-29.824484684491122</v>
      </c>
      <c r="BP1367" s="24">
        <v>-3.2738050478488434</v>
      </c>
      <c r="BQ1367" s="24">
        <v>-0.10638087926509776</v>
      </c>
      <c r="BR1367" s="24">
        <v>0.25772866129928285</v>
      </c>
      <c r="BS1367" s="24">
        <v>-0.32497807270495588</v>
      </c>
      <c r="BT1367" s="24">
        <v>0</v>
      </c>
      <c r="BU1367" s="24">
        <f t="shared" si="1139"/>
        <v>-3.4474353385196141</v>
      </c>
      <c r="BV1367" s="35">
        <f t="shared" si="1140"/>
        <v>-42.265247305103557</v>
      </c>
      <c r="BW1367" s="24">
        <v>0.19183351196368453</v>
      </c>
      <c r="BX1367" s="24">
        <v>-0.18647909882688743</v>
      </c>
      <c r="BY1367" s="24">
        <v>0.5780366002790972</v>
      </c>
      <c r="BZ1367" s="24">
        <v>0.43136052433872712</v>
      </c>
      <c r="CA1367" s="24">
        <f t="shared" si="1141"/>
        <v>1.0147515377546215</v>
      </c>
      <c r="CB1367" s="35">
        <f t="shared" si="1142"/>
        <v>12.440762620612439</v>
      </c>
      <c r="CC1367" s="22"/>
      <c r="CD1367" s="19"/>
      <c r="CE1367" s="76">
        <f t="shared" si="1128"/>
        <v>165000</v>
      </c>
      <c r="CF1367" s="24"/>
      <c r="CG1367" s="24"/>
      <c r="CH1367" s="24"/>
      <c r="CI1367" s="24"/>
      <c r="CJ1367" s="24"/>
      <c r="CK1367" s="24"/>
      <c r="CL1367" s="24"/>
      <c r="CM1367" s="24"/>
      <c r="CN1367" s="19"/>
      <c r="CO1367" s="19"/>
      <c r="CP1367" s="19"/>
      <c r="CQ1367" s="19"/>
      <c r="CR1367" s="19"/>
      <c r="CS1367" s="19"/>
      <c r="CT1367" s="19"/>
      <c r="CU1367" s="19"/>
      <c r="CV1367" s="19"/>
      <c r="CW1367" s="19"/>
      <c r="CX1367" s="19"/>
      <c r="CY1367" s="19"/>
      <c r="CZ1367" s="74">
        <v>780000</v>
      </c>
      <c r="DA1367" s="19">
        <v>1</v>
      </c>
    </row>
    <row r="1368" spans="1:105" ht="12.75" customHeight="1" x14ac:dyDescent="0.2">
      <c r="A1368" s="80" t="s">
        <v>2372</v>
      </c>
      <c r="B1368" s="48" t="s">
        <v>968</v>
      </c>
      <c r="C1368" s="48" t="s">
        <v>971</v>
      </c>
      <c r="D1368" s="49" t="s">
        <v>971</v>
      </c>
      <c r="E1368" s="49" t="str">
        <f t="shared" si="1134"/>
        <v xml:space="preserve">Hossa, Marcel </v>
      </c>
      <c r="F1368" s="49" t="s">
        <v>186</v>
      </c>
      <c r="G1368" s="50" t="s">
        <v>1540</v>
      </c>
      <c r="H1368" s="48">
        <v>50</v>
      </c>
      <c r="I1368" s="65">
        <v>1</v>
      </c>
      <c r="J1368" s="65">
        <v>7</v>
      </c>
      <c r="K1368" s="65">
        <v>8</v>
      </c>
      <c r="L1368" s="48">
        <v>2</v>
      </c>
      <c r="M1368" s="10">
        <v>28</v>
      </c>
      <c r="N1368" s="10">
        <v>66</v>
      </c>
      <c r="O1368" s="11">
        <f>IF(N1368=0,0,I1368/N1368)</f>
        <v>1.5151515151515152E-2</v>
      </c>
      <c r="P1368" s="10"/>
      <c r="Q1368" s="10">
        <v>0</v>
      </c>
      <c r="R1368" s="10">
        <v>0</v>
      </c>
      <c r="S1368" s="10">
        <v>3</v>
      </c>
      <c r="T1368" s="10">
        <v>12</v>
      </c>
      <c r="U1368" s="11">
        <f>IF(S1368+T1368=0,0,S1368/(S1368+T1368))</f>
        <v>0.2</v>
      </c>
      <c r="V1368" s="10">
        <v>0.5</v>
      </c>
      <c r="W1368" s="10">
        <v>0</v>
      </c>
      <c r="X1368" s="10">
        <v>1</v>
      </c>
      <c r="Y1368" s="10">
        <v>0</v>
      </c>
      <c r="Z1368" s="10">
        <v>0</v>
      </c>
      <c r="AA1368" s="10">
        <v>1</v>
      </c>
      <c r="AB1368" s="10">
        <v>6</v>
      </c>
      <c r="AC1368" s="13">
        <f t="shared" si="1108"/>
        <v>0</v>
      </c>
      <c r="AD1368" s="13">
        <f t="shared" si="1109"/>
        <v>18.75</v>
      </c>
      <c r="AE1368" s="13">
        <f t="shared" si="1110"/>
        <v>0</v>
      </c>
      <c r="AF1368" s="13">
        <f t="shared" si="1111"/>
        <v>0</v>
      </c>
      <c r="AG1368" s="13">
        <f t="shared" si="1112"/>
        <v>2.1130480718436346</v>
      </c>
      <c r="AH1368" s="13">
        <f t="shared" si="1113"/>
        <v>12.678288431061807</v>
      </c>
      <c r="AI1368" s="29">
        <f t="shared" si="1114"/>
        <v>1.9017432646592711</v>
      </c>
      <c r="AJ1368" s="29">
        <f t="shared" si="1115"/>
        <v>7.5</v>
      </c>
      <c r="AK1368" s="29">
        <f t="shared" si="1116"/>
        <v>0</v>
      </c>
      <c r="AL1368" s="29">
        <f t="shared" si="1117"/>
        <v>1.5847860538827259</v>
      </c>
      <c r="AM1368" s="29">
        <f t="shared" si="1118"/>
        <v>3.75</v>
      </c>
      <c r="AN1368" s="29">
        <f t="shared" si="1119"/>
        <v>6.291706387035271</v>
      </c>
      <c r="AO1368" s="13">
        <v>567.9</v>
      </c>
      <c r="AP1368" s="13">
        <v>16</v>
      </c>
      <c r="AQ1368" s="13">
        <v>104.9</v>
      </c>
      <c r="AR1368" s="59">
        <v>688.7</v>
      </c>
      <c r="AS1368" s="10">
        <v>15</v>
      </c>
      <c r="AT1368" s="10">
        <v>94</v>
      </c>
      <c r="AU1368" s="10">
        <v>24</v>
      </c>
      <c r="AV1368" s="10">
        <v>12</v>
      </c>
      <c r="AW1368" s="10">
        <v>27</v>
      </c>
      <c r="AX1368" s="13">
        <f t="shared" si="1120"/>
        <v>1.3068099317554811</v>
      </c>
      <c r="AY1368" s="13">
        <f t="shared" si="1121"/>
        <v>8.1893422390010162</v>
      </c>
      <c r="AZ1368" s="13">
        <f t="shared" si="1122"/>
        <v>2.09089589080877</v>
      </c>
      <c r="BA1368" s="13">
        <f t="shared" si="1123"/>
        <v>1.045447945404385</v>
      </c>
      <c r="BB1368" s="13">
        <f t="shared" si="1124"/>
        <v>2.3522578771598663</v>
      </c>
      <c r="BC1368" s="13">
        <f t="shared" si="1125"/>
        <v>11.357999999999999</v>
      </c>
      <c r="BD1368" s="13">
        <f t="shared" si="1126"/>
        <v>2.0980000000000003</v>
      </c>
      <c r="BE1368" s="13">
        <f t="shared" si="1127"/>
        <v>0.32</v>
      </c>
      <c r="BF1368" s="49">
        <v>18</v>
      </c>
      <c r="BG1368" s="49">
        <v>2</v>
      </c>
      <c r="BH1368" s="49">
        <v>0</v>
      </c>
      <c r="BI1368" s="49">
        <v>20</v>
      </c>
      <c r="BJ1368" s="49">
        <v>15</v>
      </c>
      <c r="BK1368" s="49">
        <v>1</v>
      </c>
      <c r="BL1368" s="49">
        <v>11</v>
      </c>
      <c r="BM1368" s="49">
        <v>27</v>
      </c>
      <c r="BN1368" s="39">
        <v>3.5</v>
      </c>
      <c r="BO1368" s="39">
        <v>10.1</v>
      </c>
      <c r="BP1368" s="13">
        <v>-5.5</v>
      </c>
      <c r="BQ1368" s="13">
        <v>0.3</v>
      </c>
      <c r="BR1368" s="13">
        <v>0.2</v>
      </c>
      <c r="BS1368" s="13">
        <v>-1.4</v>
      </c>
      <c r="BT1368" s="13">
        <v>0.9</v>
      </c>
      <c r="BU1368" s="13">
        <v>-5.5</v>
      </c>
      <c r="BV1368" s="39">
        <v>-16</v>
      </c>
      <c r="BW1368" s="13">
        <v>6.9</v>
      </c>
      <c r="BX1368" s="13">
        <v>-0.1</v>
      </c>
      <c r="BY1368" s="13">
        <v>4.3</v>
      </c>
      <c r="BZ1368" s="13">
        <v>-2</v>
      </c>
      <c r="CA1368" s="13">
        <v>9</v>
      </c>
      <c r="CB1368" s="39">
        <v>26.1</v>
      </c>
      <c r="CC1368" s="51">
        <v>63.508186000000002</v>
      </c>
      <c r="CD1368" s="10">
        <v>308423</v>
      </c>
      <c r="CE1368" s="73">
        <f t="shared" si="1128"/>
        <v>505813.72000000003</v>
      </c>
      <c r="CF1368" s="66">
        <v>11.9</v>
      </c>
      <c r="CG1368" s="66">
        <v>14.7</v>
      </c>
      <c r="CH1368" s="66">
        <v>0.8</v>
      </c>
      <c r="CI1368" s="66">
        <v>-2.7</v>
      </c>
      <c r="CJ1368" s="67">
        <f t="shared" ref="CJ1368:CJ1394" si="1143">CI1368/(AO1368+2*(AP1368+AQ1368))*2000</f>
        <v>-6.6691367173027052</v>
      </c>
      <c r="CK1368" s="66">
        <v>1.7</v>
      </c>
      <c r="CL1368" s="67">
        <f t="shared" ref="CL1368:CL1394" si="1144">CK1368/(AO1368+2*(AP1368+AQ1368))*2000</f>
        <v>4.1990860812646655</v>
      </c>
      <c r="CM1368" s="66">
        <v>-1.3</v>
      </c>
      <c r="CN1368" s="10" t="s">
        <v>2165</v>
      </c>
      <c r="CO1368" s="10" t="s">
        <v>3045</v>
      </c>
      <c r="CP1368" s="10"/>
      <c r="CQ1368" s="10" t="s">
        <v>2403</v>
      </c>
      <c r="CR1368" s="10">
        <v>75</v>
      </c>
      <c r="CS1368" s="10">
        <v>220</v>
      </c>
      <c r="CT1368" s="10">
        <v>81</v>
      </c>
      <c r="CU1368" s="10" t="s">
        <v>3402</v>
      </c>
      <c r="CV1368" s="10"/>
      <c r="CW1368" s="10"/>
      <c r="CX1368" s="10"/>
      <c r="CY1368" s="10"/>
      <c r="CZ1368" s="73">
        <v>780000</v>
      </c>
      <c r="DA1368" s="10">
        <v>2</v>
      </c>
    </row>
    <row r="1369" spans="1:105" ht="12.75" customHeight="1" x14ac:dyDescent="0.2">
      <c r="A1369" s="44" t="s">
        <v>2372</v>
      </c>
      <c r="B1369" s="43"/>
      <c r="C1369" s="43" t="s">
        <v>971</v>
      </c>
      <c r="D1369" s="42" t="s">
        <v>971</v>
      </c>
      <c r="E1369" s="42" t="str">
        <f t="shared" si="1134"/>
        <v xml:space="preserve">Hanzal, Martin </v>
      </c>
      <c r="F1369" s="42" t="s">
        <v>153</v>
      </c>
      <c r="G1369" s="45" t="s">
        <v>2373</v>
      </c>
      <c r="H1369" s="43">
        <v>72</v>
      </c>
      <c r="I1369" s="64">
        <v>8</v>
      </c>
      <c r="J1369" s="64">
        <v>27</v>
      </c>
      <c r="K1369" s="64">
        <v>35</v>
      </c>
      <c r="L1369" s="43">
        <v>-7</v>
      </c>
      <c r="M1369">
        <v>28</v>
      </c>
      <c r="N1369">
        <v>111</v>
      </c>
      <c r="O1369" s="4">
        <f>IF(N1369=0,0,I1369/N1369)</f>
        <v>7.2072072072072071E-2</v>
      </c>
      <c r="Q1369">
        <v>3</v>
      </c>
      <c r="R1369">
        <v>0</v>
      </c>
      <c r="S1369">
        <v>470</v>
      </c>
      <c r="T1369">
        <v>549</v>
      </c>
      <c r="U1369" s="4">
        <f>IF(S1369+T1369=0,0,S1369/(S1369+T1369))</f>
        <v>0.46123650637880276</v>
      </c>
      <c r="V1369">
        <v>24.7</v>
      </c>
      <c r="W1369">
        <v>1</v>
      </c>
      <c r="X1369">
        <v>11</v>
      </c>
      <c r="Y1369">
        <v>1</v>
      </c>
      <c r="Z1369">
        <v>0</v>
      </c>
      <c r="AA1369">
        <v>6</v>
      </c>
      <c r="AB1369">
        <v>16</v>
      </c>
      <c r="AC1369" s="9">
        <f t="shared" si="1108"/>
        <v>1.5304821018620867</v>
      </c>
      <c r="AD1369" s="9">
        <f t="shared" si="1109"/>
        <v>16.835303120482955</v>
      </c>
      <c r="AE1369" s="9">
        <f t="shared" si="1110"/>
        <v>3.480951460065751</v>
      </c>
      <c r="AF1369" s="9">
        <f t="shared" si="1111"/>
        <v>0</v>
      </c>
      <c r="AG1369" s="9">
        <f t="shared" si="1112"/>
        <v>7.7951605045201102</v>
      </c>
      <c r="AH1369" s="9">
        <f t="shared" si="1113"/>
        <v>20.787094678720294</v>
      </c>
      <c r="AI1369" s="58">
        <f t="shared" si="1114"/>
        <v>2.1436691387430304</v>
      </c>
      <c r="AJ1369" s="58">
        <f t="shared" si="1115"/>
        <v>6.1219284074483467</v>
      </c>
      <c r="AK1369" s="58">
        <f t="shared" si="1116"/>
        <v>0.69619029201315019</v>
      </c>
      <c r="AL1369" s="58">
        <f t="shared" si="1117"/>
        <v>2.4684674930980353</v>
      </c>
      <c r="AM1369" s="58">
        <f t="shared" si="1118"/>
        <v>0.91828926111725195</v>
      </c>
      <c r="AN1369" s="58">
        <f t="shared" si="1119"/>
        <v>6.9619029201315019</v>
      </c>
      <c r="AO1369" s="56">
        <v>923.65</v>
      </c>
      <c r="AP1369" s="56">
        <v>196.01666666666665</v>
      </c>
      <c r="AQ1369" s="56">
        <v>86.183333333333337</v>
      </c>
      <c r="AR1369" s="57">
        <f>SUM(AO1369:AQ1369)</f>
        <v>1205.8499999999999</v>
      </c>
      <c r="AS1369">
        <v>35</v>
      </c>
      <c r="AT1369">
        <v>98</v>
      </c>
      <c r="AU1369">
        <v>41</v>
      </c>
      <c r="AV1369">
        <v>23</v>
      </c>
      <c r="AW1369">
        <v>38</v>
      </c>
      <c r="AX1369" s="9">
        <f t="shared" si="1120"/>
        <v>1.7415101380768754</v>
      </c>
      <c r="AY1369" s="9">
        <f t="shared" si="1121"/>
        <v>4.8762283866152512</v>
      </c>
      <c r="AZ1369" s="9">
        <f t="shared" si="1122"/>
        <v>2.0400547331757686</v>
      </c>
      <c r="BA1369" s="9">
        <f t="shared" si="1123"/>
        <v>1.1444209478790897</v>
      </c>
      <c r="BB1369" s="9">
        <f t="shared" si="1124"/>
        <v>1.8907824356263219</v>
      </c>
      <c r="BC1369" s="33">
        <f t="shared" si="1125"/>
        <v>12.828472222222222</v>
      </c>
      <c r="BD1369" s="33">
        <f t="shared" si="1126"/>
        <v>1.1969907407407407</v>
      </c>
      <c r="BE1369" s="33">
        <f t="shared" si="1127"/>
        <v>2.7224537037037035</v>
      </c>
      <c r="BF1369" s="42">
        <f>BI1369-BG1369-BH1369</f>
        <v>33</v>
      </c>
      <c r="BG1369" s="43">
        <v>20</v>
      </c>
      <c r="BH1369" s="43">
        <v>1</v>
      </c>
      <c r="BI1369" s="43">
        <v>54</v>
      </c>
      <c r="BJ1369" s="42">
        <f>BM1369-BK1369-BL1369</f>
        <v>38</v>
      </c>
      <c r="BK1369" s="43">
        <v>3</v>
      </c>
      <c r="BL1369" s="43">
        <v>10</v>
      </c>
      <c r="BM1369" s="43">
        <v>51</v>
      </c>
      <c r="BN1369" s="34">
        <f>BU1369+CA1369</f>
        <v>23.30651750490636</v>
      </c>
      <c r="BO1369" s="34">
        <f>BN1369/AR1369*2000</f>
        <v>38.655749064819602</v>
      </c>
      <c r="BP1369" s="33">
        <v>7.3861851772353289</v>
      </c>
      <c r="BQ1369" s="33">
        <v>1.9797975944822361</v>
      </c>
      <c r="BR1369" s="33">
        <v>0.61607880210356081</v>
      </c>
      <c r="BS1369" s="33">
        <v>1.3443776061705286</v>
      </c>
      <c r="BT1369" s="33">
        <v>-0.70822457216949508</v>
      </c>
      <c r="BU1369" s="9">
        <f>SUM(BP1369:BT1369)</f>
        <v>10.618214607822159</v>
      </c>
      <c r="BV1369" s="34">
        <f>BU1369/AR1369*2000</f>
        <v>17.611169893141202</v>
      </c>
      <c r="BW1369" s="33">
        <v>5.9994924304563799</v>
      </c>
      <c r="BX1369" s="33">
        <v>0.27744357058737834</v>
      </c>
      <c r="BY1369" s="33">
        <v>2.7209810647201378</v>
      </c>
      <c r="BZ1369" s="33">
        <v>3.6903858313203015</v>
      </c>
      <c r="CA1369" s="9">
        <f>SUM(BW1369:BZ1369)</f>
        <v>12.688302897084199</v>
      </c>
      <c r="CB1369" s="34">
        <f>CA1369/AR1369*2000</f>
        <v>21.0445791716784</v>
      </c>
      <c r="CC1369" s="47">
        <v>47.566665999999998</v>
      </c>
      <c r="CD1369">
        <v>1069723</v>
      </c>
      <c r="CE1369" s="68">
        <f t="shared" si="1128"/>
        <v>1218295.6388888888</v>
      </c>
      <c r="CF1369" s="62">
        <v>25.7</v>
      </c>
      <c r="CG1369" s="62">
        <v>23.6</v>
      </c>
      <c r="CH1369" s="62">
        <v>-2.2000000000000002</v>
      </c>
      <c r="CI1369" s="62">
        <v>0.7</v>
      </c>
      <c r="CJ1369" s="63">
        <f t="shared" si="1143"/>
        <v>0.94082860118947609</v>
      </c>
      <c r="CK1369" s="62">
        <v>1</v>
      </c>
      <c r="CL1369" s="63">
        <f t="shared" si="1144"/>
        <v>1.3440408588421089</v>
      </c>
      <c r="CM1369" s="62">
        <v>1.4</v>
      </c>
      <c r="CN1369" t="s">
        <v>2190</v>
      </c>
      <c r="CO1369" t="s">
        <v>2191</v>
      </c>
      <c r="CQ1369" t="s">
        <v>3079</v>
      </c>
      <c r="CR1369">
        <v>77</v>
      </c>
      <c r="CS1369">
        <v>208</v>
      </c>
      <c r="CT1369">
        <v>11</v>
      </c>
      <c r="CU1369" t="s">
        <v>3402</v>
      </c>
      <c r="CV1369" t="s">
        <v>3090</v>
      </c>
      <c r="CZ1369" s="72">
        <v>980000</v>
      </c>
      <c r="DA1369">
        <v>0</v>
      </c>
    </row>
    <row r="1370" spans="1:105" ht="12.75" customHeight="1" x14ac:dyDescent="0.2">
      <c r="A1370" s="75" t="s">
        <v>2452</v>
      </c>
      <c r="B1370" s="19" t="s">
        <v>958</v>
      </c>
      <c r="C1370" s="19" t="s">
        <v>971</v>
      </c>
      <c r="D1370" s="19" t="s">
        <v>971</v>
      </c>
      <c r="E1370" s="19" t="str">
        <f t="shared" si="1134"/>
        <v xml:space="preserve">Tjarnqvist, Mathias </v>
      </c>
      <c r="F1370" s="19" t="s">
        <v>2875</v>
      </c>
      <c r="G1370" s="19" t="s">
        <v>1540</v>
      </c>
      <c r="H1370" s="19">
        <v>18</v>
      </c>
      <c r="I1370" s="19">
        <v>1</v>
      </c>
      <c r="J1370" s="19">
        <v>3</v>
      </c>
      <c r="K1370" s="19">
        <f>I1370+J1370</f>
        <v>4</v>
      </c>
      <c r="L1370" s="19">
        <v>-3</v>
      </c>
      <c r="M1370" s="19">
        <v>4</v>
      </c>
      <c r="N1370" s="19">
        <v>13</v>
      </c>
      <c r="O1370" s="20">
        <f>IF(N1370=0,0,I1370/N1370)</f>
        <v>7.6923076923076927E-2</v>
      </c>
      <c r="P1370" s="19">
        <v>246</v>
      </c>
      <c r="Q1370" s="19">
        <v>0</v>
      </c>
      <c r="R1370" s="19">
        <v>0</v>
      </c>
      <c r="S1370" s="19">
        <v>3</v>
      </c>
      <c r="T1370" s="19">
        <v>4</v>
      </c>
      <c r="U1370" s="20">
        <f>IF(S1370+T1370=0,0,S1370/(S1370+T1370))</f>
        <v>0.42857142857142855</v>
      </c>
      <c r="V1370" s="19"/>
      <c r="W1370" s="19">
        <v>0</v>
      </c>
      <c r="X1370" s="19">
        <v>0</v>
      </c>
      <c r="Y1370" s="19">
        <v>0</v>
      </c>
      <c r="Z1370" s="19">
        <v>0</v>
      </c>
      <c r="AA1370" s="19">
        <f>I1370-W1370-Y1370</f>
        <v>1</v>
      </c>
      <c r="AB1370" s="19">
        <f>J1370-X1370-Z1370</f>
        <v>3</v>
      </c>
      <c r="AC1370" s="24">
        <f t="shared" si="1108"/>
        <v>0</v>
      </c>
      <c r="AD1370" s="24">
        <f t="shared" si="1109"/>
        <v>0</v>
      </c>
      <c r="AE1370" s="24">
        <f t="shared" si="1110"/>
        <v>0</v>
      </c>
      <c r="AF1370" s="24">
        <f t="shared" si="1111"/>
        <v>0</v>
      </c>
      <c r="AG1370" s="24">
        <f t="shared" si="1112"/>
        <v>7.4104569781803216</v>
      </c>
      <c r="AH1370" s="24">
        <f t="shared" si="1113"/>
        <v>22.231370934540966</v>
      </c>
      <c r="AI1370" s="21">
        <f t="shared" si="1114"/>
        <v>1.8526142445450802</v>
      </c>
      <c r="AJ1370" s="21">
        <f t="shared" si="1115"/>
        <v>19.35483870967742</v>
      </c>
      <c r="AK1370" s="21">
        <f t="shared" si="1116"/>
        <v>0</v>
      </c>
      <c r="AL1370" s="21">
        <f t="shared" si="1117"/>
        <v>2.9641827912721288</v>
      </c>
      <c r="AM1370" s="21">
        <f t="shared" si="1118"/>
        <v>0</v>
      </c>
      <c r="AN1370" s="21">
        <f t="shared" si="1119"/>
        <v>0</v>
      </c>
      <c r="AO1370" s="36">
        <v>161.93333333333334</v>
      </c>
      <c r="AP1370" s="36">
        <v>3.1</v>
      </c>
      <c r="AQ1370" s="36">
        <v>1.3333333333333333</v>
      </c>
      <c r="AR1370" s="36">
        <v>166.36666666666667</v>
      </c>
      <c r="AS1370" s="19"/>
      <c r="AT1370" s="19"/>
      <c r="AU1370" s="19"/>
      <c r="AV1370" s="19"/>
      <c r="AW1370" s="19"/>
      <c r="AX1370" s="24">
        <f t="shared" si="1120"/>
        <v>0</v>
      </c>
      <c r="AY1370" s="24">
        <f t="shared" si="1121"/>
        <v>0</v>
      </c>
      <c r="AZ1370" s="24">
        <f t="shared" si="1122"/>
        <v>0</v>
      </c>
      <c r="BA1370" s="24">
        <f t="shared" si="1123"/>
        <v>0</v>
      </c>
      <c r="BB1370" s="24">
        <f t="shared" si="1124"/>
        <v>0</v>
      </c>
      <c r="BC1370" s="24">
        <f t="shared" si="1125"/>
        <v>8.9962962962962969</v>
      </c>
      <c r="BD1370" s="24">
        <f t="shared" si="1126"/>
        <v>7.407407407407407E-2</v>
      </c>
      <c r="BE1370" s="24">
        <f t="shared" si="1127"/>
        <v>0.17222222222222222</v>
      </c>
      <c r="BF1370" s="30">
        <v>5</v>
      </c>
      <c r="BG1370" s="30">
        <v>1</v>
      </c>
      <c r="BH1370" s="30">
        <v>0</v>
      </c>
      <c r="BI1370" s="30">
        <v>6</v>
      </c>
      <c r="BJ1370" s="30">
        <v>8</v>
      </c>
      <c r="BK1370" s="30">
        <v>0</v>
      </c>
      <c r="BL1370" s="30">
        <v>0</v>
      </c>
      <c r="BM1370" s="30">
        <v>8</v>
      </c>
      <c r="BN1370" s="35">
        <f>BU1370+CA1370</f>
        <v>2.7242989240470834</v>
      </c>
      <c r="BO1370" s="35">
        <f>BN1370/AR1370*2000</f>
        <v>32.750538057067722</v>
      </c>
      <c r="BP1370" s="35">
        <v>1.0173944401648172</v>
      </c>
      <c r="BQ1370" s="35">
        <v>-0.18260299069831759</v>
      </c>
      <c r="BR1370" s="35">
        <v>7.7586421923726417E-2</v>
      </c>
      <c r="BS1370" s="35">
        <v>-1.8738083764602211E-2</v>
      </c>
      <c r="BT1370" s="35">
        <v>0</v>
      </c>
      <c r="BU1370" s="35">
        <f>SUM(BP1370:BT1370)</f>
        <v>0.8936397876256239</v>
      </c>
      <c r="BV1370" s="35">
        <f>BU1370/AR1370*2000</f>
        <v>10.743014878288406</v>
      </c>
      <c r="BW1370" s="35">
        <v>0.95721750325972255</v>
      </c>
      <c r="BX1370" s="35">
        <v>9.9856810168212733E-3</v>
      </c>
      <c r="BY1370" s="35">
        <v>0.15289951834033647</v>
      </c>
      <c r="BZ1370" s="35">
        <v>0.71055643380457911</v>
      </c>
      <c r="CA1370" s="35">
        <f>SUM(BW1370:BZ1370)</f>
        <v>1.8306591364214595</v>
      </c>
      <c r="CB1370" s="35">
        <f>CA1370/AR1370*2000</f>
        <v>22.007523178779316</v>
      </c>
      <c r="CC1370" s="22"/>
      <c r="CD1370" s="19"/>
      <c r="CE1370" s="76">
        <f t="shared" si="1128"/>
        <v>165000</v>
      </c>
      <c r="CF1370" s="24">
        <v>4.3</v>
      </c>
      <c r="CG1370" s="24">
        <v>4</v>
      </c>
      <c r="CH1370" s="24">
        <v>-3.2</v>
      </c>
      <c r="CI1370" s="24">
        <v>-0.6</v>
      </c>
      <c r="CJ1370" s="24">
        <f t="shared" si="1143"/>
        <v>-7.0257611241217788</v>
      </c>
      <c r="CK1370" s="24">
        <v>0</v>
      </c>
      <c r="CL1370" s="24">
        <f t="shared" si="1144"/>
        <v>0</v>
      </c>
      <c r="CM1370" s="24">
        <v>-0.7</v>
      </c>
      <c r="CN1370" s="19"/>
      <c r="CO1370" s="19"/>
      <c r="CP1370" s="19"/>
      <c r="CQ1370" s="19"/>
      <c r="CR1370" s="19"/>
      <c r="CS1370" s="19"/>
      <c r="CT1370" s="19"/>
      <c r="CU1370" s="19"/>
      <c r="CV1370" s="19"/>
      <c r="CW1370" s="19"/>
      <c r="CX1370" s="19"/>
      <c r="CY1370" s="19"/>
      <c r="CZ1370" s="76"/>
      <c r="DA1370" s="19">
        <v>1</v>
      </c>
    </row>
    <row r="1371" spans="1:105" ht="12.75" customHeight="1" x14ac:dyDescent="0.2">
      <c r="A1371" s="75" t="s">
        <v>2452</v>
      </c>
      <c r="B1371" s="19" t="s">
        <v>971</v>
      </c>
      <c r="C1371" s="19" t="s">
        <v>971</v>
      </c>
      <c r="D1371" s="19" t="s">
        <v>971</v>
      </c>
      <c r="E1371" s="19" t="str">
        <f t="shared" si="1134"/>
        <v xml:space="preserve">Tjarnqvist, Mathias </v>
      </c>
      <c r="F1371" s="19" t="s">
        <v>2875</v>
      </c>
      <c r="G1371" s="19" t="s">
        <v>1540</v>
      </c>
      <c r="H1371" s="19">
        <v>26</v>
      </c>
      <c r="I1371" s="19">
        <v>5</v>
      </c>
      <c r="J1371" s="19">
        <v>4</v>
      </c>
      <c r="K1371" s="19">
        <f>I1371+J1371</f>
        <v>9</v>
      </c>
      <c r="L1371" s="19">
        <v>-2</v>
      </c>
      <c r="M1371" s="19">
        <v>2</v>
      </c>
      <c r="N1371" s="19">
        <v>31</v>
      </c>
      <c r="O1371" s="20">
        <f>IF(N1371=0,0,I1371/N1371)</f>
        <v>0.16129032258064516</v>
      </c>
      <c r="P1371" s="19">
        <v>552</v>
      </c>
      <c r="Q1371" s="19">
        <v>0</v>
      </c>
      <c r="R1371" s="19">
        <v>0</v>
      </c>
      <c r="S1371" s="19">
        <v>6</v>
      </c>
      <c r="T1371" s="19">
        <v>5</v>
      </c>
      <c r="U1371" s="20">
        <f>IF(S1371+T1371=0,0,S1371/(S1371+T1371))</f>
        <v>0.54545454545454541</v>
      </c>
      <c r="V1371" s="19">
        <v>44</v>
      </c>
      <c r="W1371" s="19">
        <v>0</v>
      </c>
      <c r="X1371" s="19">
        <v>0</v>
      </c>
      <c r="Y1371" s="19">
        <v>1</v>
      </c>
      <c r="Z1371" s="19">
        <v>0</v>
      </c>
      <c r="AA1371" s="19">
        <f>I1371-W1371-Y1371</f>
        <v>4</v>
      </c>
      <c r="AB1371" s="19">
        <f>J1371-X1371-Z1371</f>
        <v>4</v>
      </c>
      <c r="AC1371" s="24">
        <f t="shared" si="1108"/>
        <v>0</v>
      </c>
      <c r="AD1371" s="24">
        <f t="shared" si="1109"/>
        <v>0</v>
      </c>
      <c r="AE1371" s="24">
        <f t="shared" si="1110"/>
        <v>3.629032258064516</v>
      </c>
      <c r="AF1371" s="24">
        <f t="shared" si="1111"/>
        <v>0</v>
      </c>
      <c r="AG1371" s="24">
        <f t="shared" si="1112"/>
        <v>16.674386289949052</v>
      </c>
      <c r="AH1371" s="24">
        <f t="shared" si="1113"/>
        <v>16.674386289949052</v>
      </c>
      <c r="AI1371" s="21">
        <f t="shared" si="1114"/>
        <v>2.0842982862436314</v>
      </c>
      <c r="AJ1371" s="21">
        <f t="shared" si="1115"/>
        <v>0</v>
      </c>
      <c r="AK1371" s="21">
        <f t="shared" si="1116"/>
        <v>0.72580645161290325</v>
      </c>
      <c r="AL1371" s="21">
        <f t="shared" si="1117"/>
        <v>2.7095877721167207</v>
      </c>
      <c r="AM1371" s="21">
        <f t="shared" si="1118"/>
        <v>0</v>
      </c>
      <c r="AN1371" s="21">
        <f t="shared" si="1119"/>
        <v>7.9838709677419351</v>
      </c>
      <c r="AO1371" s="36">
        <v>287.86666666666667</v>
      </c>
      <c r="AP1371" s="36">
        <v>15.05</v>
      </c>
      <c r="AQ1371" s="36">
        <v>82.666666666666671</v>
      </c>
      <c r="AR1371" s="36">
        <v>385.58333333333337</v>
      </c>
      <c r="AS1371" s="19">
        <v>64</v>
      </c>
      <c r="AT1371" s="19">
        <v>28</v>
      </c>
      <c r="AU1371" s="19">
        <v>22</v>
      </c>
      <c r="AV1371" s="19">
        <v>17</v>
      </c>
      <c r="AW1371" s="19">
        <v>11</v>
      </c>
      <c r="AX1371" s="24">
        <f t="shared" si="1120"/>
        <v>9.9589366760319855</v>
      </c>
      <c r="AY1371" s="24">
        <f t="shared" si="1121"/>
        <v>4.357034795763993</v>
      </c>
      <c r="AZ1371" s="24">
        <f t="shared" si="1122"/>
        <v>3.4233844823859947</v>
      </c>
      <c r="BA1371" s="24">
        <f t="shared" si="1123"/>
        <v>2.6453425545709961</v>
      </c>
      <c r="BB1371" s="24">
        <f t="shared" si="1124"/>
        <v>1.7116922411929973</v>
      </c>
      <c r="BC1371" s="24">
        <f t="shared" si="1125"/>
        <v>11.071794871794872</v>
      </c>
      <c r="BD1371" s="24">
        <f t="shared" si="1126"/>
        <v>3.1794871794871797</v>
      </c>
      <c r="BE1371" s="24">
        <f t="shared" si="1127"/>
        <v>0.5788461538461539</v>
      </c>
      <c r="BF1371" s="30">
        <v>10</v>
      </c>
      <c r="BG1371" s="30">
        <v>0</v>
      </c>
      <c r="BH1371" s="30">
        <v>1</v>
      </c>
      <c r="BI1371" s="30">
        <v>11</v>
      </c>
      <c r="BJ1371" s="30">
        <v>13</v>
      </c>
      <c r="BK1371" s="30">
        <v>0</v>
      </c>
      <c r="BL1371" s="30">
        <v>11</v>
      </c>
      <c r="BM1371" s="30">
        <v>24</v>
      </c>
      <c r="BN1371" s="35">
        <f>BU1371+CA1371</f>
        <v>19.559031806339416</v>
      </c>
      <c r="BO1371" s="35">
        <f>BN1371/AR1371*2000</f>
        <v>101.45164541866131</v>
      </c>
      <c r="BP1371" s="35">
        <v>4.7597898442520767</v>
      </c>
      <c r="BQ1371" s="35">
        <v>-0.80980823497317378</v>
      </c>
      <c r="BR1371" s="35">
        <v>1.3430896213175848E-2</v>
      </c>
      <c r="BS1371" s="35">
        <v>1.3105105411407598</v>
      </c>
      <c r="BT1371" s="35">
        <v>0</v>
      </c>
      <c r="BU1371" s="35">
        <f>SUM(BP1371:BT1371)</f>
        <v>5.2739230466328388</v>
      </c>
      <c r="BV1371" s="35">
        <f>BU1371/AR1371*2000</f>
        <v>27.355555029001106</v>
      </c>
      <c r="BW1371" s="35">
        <v>3.5438713776461213</v>
      </c>
      <c r="BX1371" s="35">
        <v>7.5788810336037502E-2</v>
      </c>
      <c r="BY1371" s="35">
        <v>3.9288836385492498</v>
      </c>
      <c r="BZ1371" s="35">
        <v>6.7365649331751669</v>
      </c>
      <c r="CA1371" s="35">
        <f>SUM(BW1371:BZ1371)</f>
        <v>14.285108759706576</v>
      </c>
      <c r="CB1371" s="35">
        <f>CA1371/AR1371*2000</f>
        <v>74.096090389660205</v>
      </c>
      <c r="CC1371" s="22">
        <v>48</v>
      </c>
      <c r="CD1371" s="23">
        <v>749159</v>
      </c>
      <c r="CE1371" s="76">
        <f t="shared" si="1128"/>
        <v>2362732.2307692305</v>
      </c>
      <c r="CF1371" s="24">
        <v>6.4</v>
      </c>
      <c r="CG1371" s="24">
        <v>8.8000000000000007</v>
      </c>
      <c r="CH1371" s="24">
        <v>0</v>
      </c>
      <c r="CI1371" s="24">
        <v>0.5</v>
      </c>
      <c r="CJ1371" s="24">
        <f t="shared" si="1143"/>
        <v>2.0691082143596109</v>
      </c>
      <c r="CK1371" s="24">
        <v>0.5</v>
      </c>
      <c r="CL1371" s="24">
        <f t="shared" si="1144"/>
        <v>2.0691082143596109</v>
      </c>
      <c r="CM1371" s="24">
        <v>1</v>
      </c>
      <c r="CN1371" s="19" t="s">
        <v>13</v>
      </c>
      <c r="CO1371" s="19" t="s">
        <v>14</v>
      </c>
      <c r="CP1371" s="19"/>
      <c r="CQ1371" s="19" t="s">
        <v>2436</v>
      </c>
      <c r="CR1371" s="19">
        <v>74</v>
      </c>
      <c r="CS1371" s="19">
        <v>196</v>
      </c>
      <c r="CT1371" s="19">
        <v>22</v>
      </c>
      <c r="CU1371" s="19" t="s">
        <v>3402</v>
      </c>
      <c r="CV1371" s="19" t="s">
        <v>2382</v>
      </c>
      <c r="CW1371" s="19">
        <v>0</v>
      </c>
      <c r="CX1371" s="19">
        <v>0</v>
      </c>
      <c r="CY1371" s="19">
        <v>0</v>
      </c>
      <c r="CZ1371" s="77"/>
      <c r="DA1371" s="19">
        <v>1</v>
      </c>
    </row>
    <row r="1372" spans="1:105" ht="12.75" customHeight="1" x14ac:dyDescent="0.2">
      <c r="A1372" s="25" t="s">
        <v>2452</v>
      </c>
      <c r="B1372" s="10" t="s">
        <v>971</v>
      </c>
      <c r="C1372" s="10" t="s">
        <v>971</v>
      </c>
      <c r="D1372" s="10" t="s">
        <v>971</v>
      </c>
      <c r="E1372" s="10" t="s">
        <v>2874</v>
      </c>
      <c r="F1372" s="10" t="s">
        <v>2875</v>
      </c>
      <c r="G1372" s="10" t="s">
        <v>1540</v>
      </c>
      <c r="H1372" s="10">
        <v>44</v>
      </c>
      <c r="I1372" s="10">
        <v>6</v>
      </c>
      <c r="J1372" s="10">
        <v>7</v>
      </c>
      <c r="K1372" s="10">
        <v>13</v>
      </c>
      <c r="L1372" s="10">
        <v>-5</v>
      </c>
      <c r="M1372" s="10">
        <v>6</v>
      </c>
      <c r="N1372" s="10">
        <v>44</v>
      </c>
      <c r="O1372" s="11">
        <v>0.13600000000000001</v>
      </c>
      <c r="P1372" s="10">
        <v>798</v>
      </c>
      <c r="Q1372" s="10">
        <v>0</v>
      </c>
      <c r="R1372" s="10">
        <v>0</v>
      </c>
      <c r="S1372" s="10">
        <v>9</v>
      </c>
      <c r="T1372" s="10">
        <v>9</v>
      </c>
      <c r="U1372" s="11">
        <v>0.5</v>
      </c>
      <c r="V1372" s="41">
        <v>0.7</v>
      </c>
      <c r="W1372" s="10">
        <v>0</v>
      </c>
      <c r="X1372" s="10">
        <v>0</v>
      </c>
      <c r="Y1372" s="10">
        <v>1</v>
      </c>
      <c r="Z1372" s="10">
        <v>0</v>
      </c>
      <c r="AA1372" s="10">
        <v>5</v>
      </c>
      <c r="AB1372" s="10">
        <v>7</v>
      </c>
      <c r="AC1372" s="13">
        <f t="shared" si="1108"/>
        <v>0</v>
      </c>
      <c r="AD1372" s="13">
        <f t="shared" si="1109"/>
        <v>0</v>
      </c>
      <c r="AE1372" s="13">
        <f t="shared" si="1110"/>
        <v>3.5714285714285712</v>
      </c>
      <c r="AF1372" s="13">
        <f t="shared" si="1111"/>
        <v>0</v>
      </c>
      <c r="AG1372" s="13">
        <f t="shared" si="1112"/>
        <v>13.339261894175188</v>
      </c>
      <c r="AH1372" s="13">
        <f t="shared" si="1113"/>
        <v>18.674966651845263</v>
      </c>
      <c r="AI1372" s="29">
        <f t="shared" si="1114"/>
        <v>2.0008892841262784</v>
      </c>
      <c r="AJ1372" s="29">
        <f t="shared" si="1115"/>
        <v>3.3057851239669422</v>
      </c>
      <c r="AK1372" s="29">
        <f t="shared" si="1116"/>
        <v>0.71428571428571419</v>
      </c>
      <c r="AL1372" s="29">
        <f t="shared" si="1117"/>
        <v>2.8012449977767897</v>
      </c>
      <c r="AM1372" s="29">
        <f t="shared" si="1118"/>
        <v>0</v>
      </c>
      <c r="AN1372" s="29">
        <f t="shared" si="1119"/>
        <v>7.8571428571428577</v>
      </c>
      <c r="AO1372" s="13">
        <v>449.8</v>
      </c>
      <c r="AP1372" s="13">
        <v>18.149999999999999</v>
      </c>
      <c r="AQ1372" s="13">
        <v>84</v>
      </c>
      <c r="AR1372" s="13">
        <v>551.95000000000005</v>
      </c>
      <c r="AS1372" s="41">
        <v>28</v>
      </c>
      <c r="AT1372" s="41">
        <v>64</v>
      </c>
      <c r="AU1372" s="41">
        <v>22</v>
      </c>
      <c r="AV1372" s="41">
        <v>17</v>
      </c>
      <c r="AW1372" s="41">
        <v>11</v>
      </c>
      <c r="AX1372" s="13">
        <f t="shared" si="1120"/>
        <v>3.043753963221306</v>
      </c>
      <c r="AY1372" s="13">
        <f t="shared" si="1121"/>
        <v>6.9571519159344133</v>
      </c>
      <c r="AZ1372" s="13">
        <f t="shared" si="1122"/>
        <v>2.3915209711024548</v>
      </c>
      <c r="BA1372" s="13">
        <f t="shared" si="1123"/>
        <v>1.8479934776700786</v>
      </c>
      <c r="BB1372" s="13">
        <f t="shared" si="1124"/>
        <v>1.1957604855512274</v>
      </c>
      <c r="BC1372" s="13">
        <f t="shared" si="1125"/>
        <v>10.222727272727273</v>
      </c>
      <c r="BD1372" s="13">
        <f t="shared" si="1126"/>
        <v>1.9090909090909092</v>
      </c>
      <c r="BE1372" s="13">
        <f t="shared" si="1127"/>
        <v>0.41249999999999998</v>
      </c>
      <c r="BF1372" s="10">
        <v>15</v>
      </c>
      <c r="BG1372" s="10">
        <v>1</v>
      </c>
      <c r="BH1372" s="10">
        <v>1</v>
      </c>
      <c r="BI1372" s="10">
        <v>17</v>
      </c>
      <c r="BJ1372" s="10">
        <v>21</v>
      </c>
      <c r="BK1372" s="10">
        <v>0</v>
      </c>
      <c r="BL1372" s="10">
        <v>11</v>
      </c>
      <c r="BM1372" s="10">
        <v>32</v>
      </c>
      <c r="BN1372" s="39">
        <v>22.283000000000001</v>
      </c>
      <c r="BO1372" s="39">
        <v>80.744</v>
      </c>
      <c r="BP1372" s="13">
        <v>5.7770000000000001</v>
      </c>
      <c r="BQ1372" s="13">
        <v>-0.99199999999999999</v>
      </c>
      <c r="BR1372" s="13">
        <v>9.0999999999999998E-2</v>
      </c>
      <c r="BS1372" s="13">
        <v>1.292</v>
      </c>
      <c r="BT1372" s="13">
        <v>0</v>
      </c>
      <c r="BU1372" s="39">
        <v>6.1680000000000001</v>
      </c>
      <c r="BV1372" s="39">
        <v>22.347999999999999</v>
      </c>
      <c r="BW1372" s="13">
        <v>4.5010000000000003</v>
      </c>
      <c r="BX1372" s="13">
        <v>8.5999999999999993E-2</v>
      </c>
      <c r="BY1372" s="13">
        <v>4.0819999999999999</v>
      </c>
      <c r="BZ1372" s="13">
        <v>7.4470000000000001</v>
      </c>
      <c r="CA1372" s="39">
        <v>16.116</v>
      </c>
      <c r="CB1372" s="39">
        <v>58.396000000000001</v>
      </c>
      <c r="CC1372" s="16">
        <v>28</v>
      </c>
      <c r="CD1372" s="12">
        <v>749159</v>
      </c>
      <c r="CE1372" s="73">
        <f t="shared" si="1128"/>
        <v>1396159.9545454544</v>
      </c>
      <c r="CF1372" s="13">
        <v>10.7</v>
      </c>
      <c r="CG1372" s="13">
        <v>12.8</v>
      </c>
      <c r="CH1372" s="13">
        <v>-3.2</v>
      </c>
      <c r="CI1372" s="17">
        <v>0.1</v>
      </c>
      <c r="CJ1372" s="13">
        <f t="shared" si="1143"/>
        <v>0.30576364470264483</v>
      </c>
      <c r="CK1372" s="17">
        <v>0.3</v>
      </c>
      <c r="CL1372" s="13">
        <f t="shared" si="1144"/>
        <v>0.9172909341079345</v>
      </c>
      <c r="CM1372" s="13">
        <v>0.3</v>
      </c>
      <c r="CN1372" s="10" t="s">
        <v>13</v>
      </c>
      <c r="CO1372" s="10" t="s">
        <v>14</v>
      </c>
      <c r="CP1372" s="10">
        <v>0</v>
      </c>
      <c r="CQ1372" s="10" t="s">
        <v>2436</v>
      </c>
      <c r="CR1372" s="10">
        <v>74</v>
      </c>
      <c r="CS1372" s="10">
        <v>196</v>
      </c>
      <c r="CT1372" s="10">
        <v>22</v>
      </c>
      <c r="CU1372" s="10" t="s">
        <v>3402</v>
      </c>
      <c r="CV1372" s="10" t="s">
        <v>2382</v>
      </c>
      <c r="CW1372" s="10">
        <v>0</v>
      </c>
      <c r="CX1372" s="10">
        <v>0</v>
      </c>
      <c r="CY1372" s="10">
        <v>0</v>
      </c>
      <c r="CZ1372" s="79"/>
      <c r="DA1372" s="10">
        <v>2</v>
      </c>
    </row>
    <row r="1373" spans="1:105" ht="12.75" customHeight="1" x14ac:dyDescent="0.2">
      <c r="A1373" s="44" t="s">
        <v>2372</v>
      </c>
      <c r="B1373" s="43" t="s">
        <v>971</v>
      </c>
      <c r="C1373" s="43" t="s">
        <v>971</v>
      </c>
      <c r="D1373" s="42" t="s">
        <v>971</v>
      </c>
      <c r="E1373" s="42" t="str">
        <f t="shared" ref="E1373:E1380" si="1145">CONCATENATE(RIGHT(F1373,LEN(F1373)-SEARCH(" ",F1373)), ", ", LEFT(F1373, SEARCH(" ", F1373)))</f>
        <v xml:space="preserve">Tjarnqvist, Mathias </v>
      </c>
      <c r="F1373" s="42" t="s">
        <v>2875</v>
      </c>
      <c r="G1373" s="45" t="s">
        <v>1540</v>
      </c>
      <c r="H1373" s="43">
        <v>78</v>
      </c>
      <c r="I1373" s="64">
        <v>4</v>
      </c>
      <c r="J1373" s="64">
        <v>7</v>
      </c>
      <c r="K1373" s="64">
        <v>11</v>
      </c>
      <c r="L1373" s="43">
        <v>-1</v>
      </c>
      <c r="M1373">
        <v>34</v>
      </c>
      <c r="N1373">
        <v>90</v>
      </c>
      <c r="O1373" s="4">
        <f t="shared" ref="O1373:O1380" si="1146">IF(N1373=0,0,I1373/N1373)</f>
        <v>4.4444444444444446E-2</v>
      </c>
      <c r="Q1373">
        <v>0</v>
      </c>
      <c r="R1373">
        <v>0</v>
      </c>
      <c r="S1373">
        <v>15</v>
      </c>
      <c r="T1373">
        <v>31</v>
      </c>
      <c r="U1373" s="4">
        <f t="shared" ref="U1373:U1380" si="1147">IF(S1373+T1373=0,0,S1373/(S1373+T1373))</f>
        <v>0.32608695652173914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4</v>
      </c>
      <c r="AB1373">
        <v>7</v>
      </c>
      <c r="AC1373" s="9">
        <f t="shared" si="1108"/>
        <v>0</v>
      </c>
      <c r="AD1373" s="9">
        <f t="shared" si="1109"/>
        <v>0</v>
      </c>
      <c r="AE1373" s="9">
        <f t="shared" si="1110"/>
        <v>0</v>
      </c>
      <c r="AF1373" s="9">
        <f t="shared" si="1111"/>
        <v>0</v>
      </c>
      <c r="AG1373" s="9">
        <f t="shared" si="1112"/>
        <v>5.8964437073889808</v>
      </c>
      <c r="AH1373" s="9">
        <f t="shared" si="1113"/>
        <v>10.318776487930718</v>
      </c>
      <c r="AI1373" s="58">
        <f t="shared" si="1114"/>
        <v>1.6952275658743323</v>
      </c>
      <c r="AJ1373" s="58">
        <f t="shared" si="1115"/>
        <v>0</v>
      </c>
      <c r="AK1373" s="58">
        <f t="shared" si="1116"/>
        <v>0</v>
      </c>
      <c r="AL1373" s="58">
        <f t="shared" si="1117"/>
        <v>1.7689331122166945</v>
      </c>
      <c r="AM1373" s="58">
        <f t="shared" si="1118"/>
        <v>0</v>
      </c>
      <c r="AN1373" s="58">
        <f t="shared" si="1119"/>
        <v>5.7281217571774468</v>
      </c>
      <c r="AO1373" s="56">
        <v>814.05</v>
      </c>
      <c r="AP1373" s="56">
        <v>9.1</v>
      </c>
      <c r="AQ1373" s="56">
        <v>240.91666666666669</v>
      </c>
      <c r="AR1373" s="57">
        <f>SUM(AO1373:AQ1373)</f>
        <v>1064.0666666666666</v>
      </c>
      <c r="AS1373">
        <v>78</v>
      </c>
      <c r="AT1373">
        <v>86</v>
      </c>
      <c r="AU1373">
        <v>40</v>
      </c>
      <c r="AV1373">
        <v>17</v>
      </c>
      <c r="AW1373">
        <v>18</v>
      </c>
      <c r="AX1373" s="9">
        <f t="shared" si="1120"/>
        <v>4.3982206628657359</v>
      </c>
      <c r="AY1373" s="9">
        <f t="shared" si="1121"/>
        <v>4.8493202180314512</v>
      </c>
      <c r="AZ1373" s="9">
        <f t="shared" si="1122"/>
        <v>2.2554977758285824</v>
      </c>
      <c r="BA1373" s="9">
        <f t="shared" si="1123"/>
        <v>0.95858655472714749</v>
      </c>
      <c r="BB1373" s="9">
        <f t="shared" si="1124"/>
        <v>1.0149739991228619</v>
      </c>
      <c r="BC1373" s="33">
        <f t="shared" si="1125"/>
        <v>10.436538461538461</v>
      </c>
      <c r="BD1373" s="33">
        <f t="shared" si="1126"/>
        <v>3.0886752136752138</v>
      </c>
      <c r="BE1373" s="33">
        <f t="shared" si="1127"/>
        <v>0.11666666666666667</v>
      </c>
      <c r="BF1373" s="42">
        <f>BI1373-BG1373-BH1373</f>
        <v>23</v>
      </c>
      <c r="BG1373" s="43">
        <v>0</v>
      </c>
      <c r="BH1373" s="43">
        <v>0</v>
      </c>
      <c r="BI1373" s="43">
        <v>23</v>
      </c>
      <c r="BJ1373" s="42">
        <f>BM1373-BK1373-BL1373</f>
        <v>24</v>
      </c>
      <c r="BK1373" s="43">
        <v>0</v>
      </c>
      <c r="BL1373" s="43">
        <v>23</v>
      </c>
      <c r="BM1373" s="43">
        <v>47</v>
      </c>
      <c r="BN1373" s="34">
        <f t="shared" ref="BN1373:BN1380" si="1148">BU1373+CA1373</f>
        <v>10.933259311413583</v>
      </c>
      <c r="BO1373" s="34">
        <f t="shared" ref="BO1373:BO1380" si="1149">BN1373/AR1373*2000</f>
        <v>20.549951716208728</v>
      </c>
      <c r="BP1373" s="33">
        <v>-4.0650295529771681</v>
      </c>
      <c r="BQ1373" s="33">
        <v>-0.47222731771336079</v>
      </c>
      <c r="BR1373" s="33">
        <v>-0.15842927464795412</v>
      </c>
      <c r="BS1373" s="33">
        <v>-3.3268824652621358</v>
      </c>
      <c r="BT1373" s="33">
        <v>0</v>
      </c>
      <c r="BU1373" s="9">
        <f t="shared" ref="BU1373:BU1380" si="1150">SUM(BP1373:BT1373)</f>
        <v>-8.0225686106006187</v>
      </c>
      <c r="BV1373" s="34">
        <f t="shared" ref="BV1373:BV1380" si="1151">BU1373/AR1373*2000</f>
        <v>-15.079071381368246</v>
      </c>
      <c r="BW1373" s="33">
        <v>8.6073529602865761</v>
      </c>
      <c r="BX1373" s="33">
        <v>4.0110336500978783E-2</v>
      </c>
      <c r="BY1373" s="33">
        <v>10.027423704986603</v>
      </c>
      <c r="BZ1373" s="33">
        <v>0.28094092024004313</v>
      </c>
      <c r="CA1373" s="9">
        <f t="shared" ref="CA1373:CA1380" si="1152">SUM(BW1373:BZ1373)</f>
        <v>18.955827922014201</v>
      </c>
      <c r="CB1373" s="34">
        <f t="shared" ref="CB1373:CB1380" si="1153">CA1373/AR1373*2000</f>
        <v>35.629023097576969</v>
      </c>
      <c r="CC1373" s="47">
        <v>53.096581</v>
      </c>
      <c r="CD1373">
        <v>327638</v>
      </c>
      <c r="CE1373" s="68">
        <f t="shared" si="1128"/>
        <v>344439.94871794875</v>
      </c>
      <c r="CF1373" s="62">
        <v>16</v>
      </c>
      <c r="CG1373" s="62">
        <v>22.2</v>
      </c>
      <c r="CH1373" s="62">
        <v>-3</v>
      </c>
      <c r="CI1373" s="62">
        <v>-3.1</v>
      </c>
      <c r="CJ1373" s="63">
        <f t="shared" si="1143"/>
        <v>-4.7181178261145291</v>
      </c>
      <c r="CK1373" s="62">
        <v>1.1000000000000001</v>
      </c>
      <c r="CL1373" s="63">
        <f t="shared" si="1144"/>
        <v>1.6741708415245105</v>
      </c>
      <c r="CM1373" s="62">
        <v>-2</v>
      </c>
      <c r="CN1373" t="s">
        <v>2201</v>
      </c>
      <c r="CO1373" t="s">
        <v>2202</v>
      </c>
      <c r="CQ1373" t="s">
        <v>2436</v>
      </c>
      <c r="CR1373">
        <v>74</v>
      </c>
      <c r="CS1373">
        <v>196</v>
      </c>
      <c r="CT1373">
        <v>22</v>
      </c>
      <c r="CU1373" t="s">
        <v>3402</v>
      </c>
      <c r="CZ1373" s="72">
        <v>462500</v>
      </c>
      <c r="DA1373">
        <v>0</v>
      </c>
    </row>
    <row r="1374" spans="1:105" ht="12.75" customHeight="1" x14ac:dyDescent="0.2">
      <c r="A1374" s="38" t="s">
        <v>2452</v>
      </c>
      <c r="B1374" t="s">
        <v>971</v>
      </c>
      <c r="C1374" t="s">
        <v>971</v>
      </c>
      <c r="D1374" t="s">
        <v>971</v>
      </c>
      <c r="E1374" t="str">
        <f t="shared" si="1145"/>
        <v xml:space="preserve">Jones, Matt </v>
      </c>
      <c r="F1374" t="s">
        <v>218</v>
      </c>
      <c r="G1374" t="s">
        <v>1524</v>
      </c>
      <c r="H1374">
        <v>45</v>
      </c>
      <c r="I1374">
        <v>1</v>
      </c>
      <c r="J1374">
        <v>6</v>
      </c>
      <c r="K1374">
        <f>I1374+J1374</f>
        <v>7</v>
      </c>
      <c r="L1374">
        <v>-12</v>
      </c>
      <c r="M1374">
        <v>39</v>
      </c>
      <c r="N1374">
        <v>20</v>
      </c>
      <c r="O1374" s="4">
        <f t="shared" si="1146"/>
        <v>0.05</v>
      </c>
      <c r="P1374">
        <v>1047</v>
      </c>
      <c r="Q1374">
        <v>0</v>
      </c>
      <c r="R1374">
        <v>0</v>
      </c>
      <c r="S1374">
        <v>0</v>
      </c>
      <c r="T1374">
        <v>0</v>
      </c>
      <c r="U1374" s="4">
        <f t="shared" si="1147"/>
        <v>0</v>
      </c>
      <c r="V1374" s="40">
        <v>0</v>
      </c>
      <c r="W1374">
        <v>0</v>
      </c>
      <c r="X1374">
        <v>0</v>
      </c>
      <c r="Y1374">
        <v>0</v>
      </c>
      <c r="Z1374">
        <v>1</v>
      </c>
      <c r="AA1374">
        <f>I1374-W1374-Y1374</f>
        <v>1</v>
      </c>
      <c r="AB1374">
        <f>J1374-X1374-Z1374</f>
        <v>5</v>
      </c>
      <c r="AC1374" s="9">
        <f t="shared" si="1108"/>
        <v>0</v>
      </c>
      <c r="AD1374" s="9">
        <f t="shared" si="1109"/>
        <v>0</v>
      </c>
      <c r="AE1374" s="9">
        <f t="shared" si="1110"/>
        <v>0</v>
      </c>
      <c r="AF1374" s="9">
        <f t="shared" si="1111"/>
        <v>3.1490552834149756</v>
      </c>
      <c r="AG1374" s="9">
        <f t="shared" si="1112"/>
        <v>1.8932421772285037</v>
      </c>
      <c r="AH1374" s="9">
        <f t="shared" si="1113"/>
        <v>9.4662108861425178</v>
      </c>
      <c r="AI1374" s="6">
        <f t="shared" si="1114"/>
        <v>1.2306074151985273</v>
      </c>
      <c r="AJ1374" s="6">
        <f t="shared" si="1115"/>
        <v>0</v>
      </c>
      <c r="AK1374" s="6">
        <f t="shared" si="1116"/>
        <v>0</v>
      </c>
      <c r="AL1374" s="6">
        <f t="shared" si="1117"/>
        <v>2.3665527215356299</v>
      </c>
      <c r="AM1374" s="6">
        <f t="shared" si="1118"/>
        <v>0</v>
      </c>
      <c r="AN1374" s="6">
        <f t="shared" si="1119"/>
        <v>6.9279216235129457</v>
      </c>
      <c r="AO1374" s="32">
        <v>633.83333333333337</v>
      </c>
      <c r="AP1374" s="32">
        <v>7.8666666666666671</v>
      </c>
      <c r="AQ1374" s="32">
        <v>95.266666666666666</v>
      </c>
      <c r="AR1374" s="32">
        <v>736.9666666666667</v>
      </c>
      <c r="AS1374" s="40">
        <v>59</v>
      </c>
      <c r="AT1374" s="40">
        <v>65</v>
      </c>
      <c r="AU1374" s="40">
        <v>5</v>
      </c>
      <c r="AV1374" s="40">
        <v>17</v>
      </c>
      <c r="AW1374" s="40">
        <v>4</v>
      </c>
      <c r="AX1374" s="9">
        <f t="shared" si="1120"/>
        <v>4.8034736984938258</v>
      </c>
      <c r="AY1374" s="9">
        <f t="shared" si="1121"/>
        <v>5.2919625491881135</v>
      </c>
      <c r="AZ1374" s="9">
        <f t="shared" si="1122"/>
        <v>0.40707404224523946</v>
      </c>
      <c r="BA1374" s="9">
        <f t="shared" si="1123"/>
        <v>1.3840517436338142</v>
      </c>
      <c r="BB1374" s="9">
        <f t="shared" si="1124"/>
        <v>0.32565923379619155</v>
      </c>
      <c r="BC1374" s="9">
        <f t="shared" si="1125"/>
        <v>14.085185185185185</v>
      </c>
      <c r="BD1374" s="9">
        <f t="shared" si="1126"/>
        <v>2.1170370370370368</v>
      </c>
      <c r="BE1374" s="9">
        <f t="shared" si="1127"/>
        <v>0.17481481481481481</v>
      </c>
      <c r="BF1374" s="3">
        <v>13</v>
      </c>
      <c r="BG1374" s="3">
        <v>0</v>
      </c>
      <c r="BH1374" s="3">
        <v>0</v>
      </c>
      <c r="BI1374" s="3">
        <v>13</v>
      </c>
      <c r="BJ1374" s="3">
        <v>25</v>
      </c>
      <c r="BK1374" s="3">
        <v>0</v>
      </c>
      <c r="BL1374" s="3">
        <v>11</v>
      </c>
      <c r="BM1374" s="3">
        <v>36</v>
      </c>
      <c r="BN1374" s="34">
        <f t="shared" si="1148"/>
        <v>34.935264505949419</v>
      </c>
      <c r="BO1374" s="34">
        <f t="shared" si="1149"/>
        <v>94.808262262289787</v>
      </c>
      <c r="BP1374" s="34">
        <v>1.8796266526096239</v>
      </c>
      <c r="BQ1374" s="34">
        <v>-0.29051043221752282</v>
      </c>
      <c r="BR1374" s="34">
        <v>2.5670515182805689E-2</v>
      </c>
      <c r="BS1374" s="34">
        <v>0.51509585532104141</v>
      </c>
      <c r="BT1374" s="34">
        <v>0</v>
      </c>
      <c r="BU1374" s="34">
        <f t="shared" si="1150"/>
        <v>2.1298825908959484</v>
      </c>
      <c r="BV1374" s="34">
        <f t="shared" si="1151"/>
        <v>5.7801327718918492</v>
      </c>
      <c r="BW1374" s="34">
        <v>24.134640082557258</v>
      </c>
      <c r="BX1374" s="34">
        <v>0.34455656437727589</v>
      </c>
      <c r="BY1374" s="34">
        <v>7.5027311130911061</v>
      </c>
      <c r="BZ1374" s="34">
        <v>0.82345415502783281</v>
      </c>
      <c r="CA1374" s="34">
        <f t="shared" si="1152"/>
        <v>32.805381915053474</v>
      </c>
      <c r="CB1374" s="34">
        <f t="shared" si="1153"/>
        <v>89.028129490397959</v>
      </c>
      <c r="CC1374" s="15">
        <v>30</v>
      </c>
      <c r="CD1374" s="7">
        <v>197542</v>
      </c>
      <c r="CE1374" s="68">
        <f t="shared" si="1128"/>
        <v>359965.4222222222</v>
      </c>
      <c r="CF1374" s="9">
        <v>10.3</v>
      </c>
      <c r="CG1374" s="9">
        <v>14.8</v>
      </c>
      <c r="CH1374" s="9">
        <v>-8.1999999999999993</v>
      </c>
      <c r="CI1374" s="9">
        <v>0</v>
      </c>
      <c r="CJ1374" s="9">
        <f t="shared" si="1143"/>
        <v>0</v>
      </c>
      <c r="CK1374" s="9">
        <v>-1.2</v>
      </c>
      <c r="CL1374" s="9">
        <f t="shared" si="1144"/>
        <v>-2.8568027615760028</v>
      </c>
      <c r="CM1374" s="9">
        <v>-1.2</v>
      </c>
      <c r="CN1374" t="s">
        <v>3230</v>
      </c>
      <c r="CO1374" t="s">
        <v>3231</v>
      </c>
      <c r="CP1374" t="s">
        <v>2959</v>
      </c>
      <c r="CQ1374" t="s">
        <v>2414</v>
      </c>
      <c r="CR1374">
        <v>72</v>
      </c>
      <c r="CS1374">
        <v>215</v>
      </c>
      <c r="CU1374" t="s">
        <v>3402</v>
      </c>
      <c r="CV1374" t="s">
        <v>3090</v>
      </c>
      <c r="CW1374">
        <v>0</v>
      </c>
      <c r="CX1374">
        <v>0</v>
      </c>
      <c r="CY1374">
        <v>0</v>
      </c>
      <c r="CZ1374" s="70"/>
      <c r="DA1374">
        <v>0</v>
      </c>
    </row>
    <row r="1375" spans="1:105" ht="12.75" customHeight="1" x14ac:dyDescent="0.2">
      <c r="A1375" s="44" t="s">
        <v>2372</v>
      </c>
      <c r="B1375" s="43" t="s">
        <v>971</v>
      </c>
      <c r="C1375" s="43" t="s">
        <v>971</v>
      </c>
      <c r="D1375" s="42" t="s">
        <v>971</v>
      </c>
      <c r="E1375" s="42" t="str">
        <f t="shared" si="1145"/>
        <v xml:space="preserve">Jones, Matt </v>
      </c>
      <c r="F1375" s="42" t="s">
        <v>218</v>
      </c>
      <c r="G1375" s="45" t="s">
        <v>2374</v>
      </c>
      <c r="H1375" s="43">
        <v>45</v>
      </c>
      <c r="I1375" s="64">
        <v>0</v>
      </c>
      <c r="J1375" s="64">
        <v>2</v>
      </c>
      <c r="K1375" s="64">
        <v>2</v>
      </c>
      <c r="L1375" s="43">
        <v>-13</v>
      </c>
      <c r="M1375">
        <v>10</v>
      </c>
      <c r="N1375">
        <v>25</v>
      </c>
      <c r="O1375" s="4">
        <f t="shared" si="1146"/>
        <v>0</v>
      </c>
      <c r="Q1375">
        <v>0</v>
      </c>
      <c r="R1375">
        <v>0</v>
      </c>
      <c r="S1375">
        <v>0</v>
      </c>
      <c r="T1375">
        <v>0</v>
      </c>
      <c r="U1375" s="4">
        <f t="shared" si="1147"/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</v>
      </c>
      <c r="AC1375" s="9">
        <f t="shared" si="1108"/>
        <v>0</v>
      </c>
      <c r="AD1375" s="9">
        <f t="shared" si="1109"/>
        <v>0</v>
      </c>
      <c r="AE1375" s="9">
        <f t="shared" si="1110"/>
        <v>0</v>
      </c>
      <c r="AF1375" s="9">
        <f t="shared" si="1111"/>
        <v>0</v>
      </c>
      <c r="AG1375" s="9">
        <f t="shared" si="1112"/>
        <v>0</v>
      </c>
      <c r="AH1375" s="9">
        <f t="shared" si="1113"/>
        <v>4.1166380789022297</v>
      </c>
      <c r="AI1375" s="58">
        <f t="shared" si="1114"/>
        <v>1.4408233276157805</v>
      </c>
      <c r="AJ1375" s="58">
        <f t="shared" si="1115"/>
        <v>0</v>
      </c>
      <c r="AK1375" s="58">
        <f t="shared" si="1116"/>
        <v>0.86538461538461542</v>
      </c>
      <c r="AL1375" s="58">
        <f t="shared" si="1117"/>
        <v>2.8816466552315609</v>
      </c>
      <c r="AM1375" s="58">
        <f t="shared" si="1118"/>
        <v>0</v>
      </c>
      <c r="AN1375" s="58">
        <f t="shared" si="1119"/>
        <v>8.6538461538461551</v>
      </c>
      <c r="AO1375" s="56">
        <v>583</v>
      </c>
      <c r="AP1375" s="56">
        <v>2.8166666666666664</v>
      </c>
      <c r="AQ1375" s="56">
        <v>69.333333333333329</v>
      </c>
      <c r="AR1375" s="57">
        <f>SUM(AO1375:AQ1375)</f>
        <v>655.15000000000009</v>
      </c>
      <c r="AS1375">
        <v>53</v>
      </c>
      <c r="AT1375">
        <v>80</v>
      </c>
      <c r="AU1375">
        <v>14</v>
      </c>
      <c r="AV1375">
        <v>6</v>
      </c>
      <c r="AW1375">
        <v>4</v>
      </c>
      <c r="AX1375" s="9">
        <f t="shared" si="1120"/>
        <v>4.8538502632984803</v>
      </c>
      <c r="AY1375" s="9">
        <f t="shared" si="1121"/>
        <v>7.3265664351675177</v>
      </c>
      <c r="AZ1375" s="9">
        <f t="shared" si="1122"/>
        <v>1.2821491261543154</v>
      </c>
      <c r="BA1375" s="9">
        <f t="shared" si="1123"/>
        <v>0.54949248263756389</v>
      </c>
      <c r="BB1375" s="9">
        <f t="shared" si="1124"/>
        <v>0.36632832175837587</v>
      </c>
      <c r="BC1375" s="33">
        <f t="shared" si="1125"/>
        <v>12.955555555555556</v>
      </c>
      <c r="BD1375" s="33">
        <f t="shared" si="1126"/>
        <v>1.5407407407407407</v>
      </c>
      <c r="BE1375" s="33">
        <f t="shared" si="1127"/>
        <v>6.2592592592592589E-2</v>
      </c>
      <c r="BF1375" s="42">
        <f>BI1375-BG1375-BH1375</f>
        <v>14</v>
      </c>
      <c r="BG1375" s="43">
        <v>0</v>
      </c>
      <c r="BH1375" s="43">
        <v>1</v>
      </c>
      <c r="BI1375" s="43">
        <v>15</v>
      </c>
      <c r="BJ1375" s="42">
        <f>BM1375-BK1375-BL1375</f>
        <v>28</v>
      </c>
      <c r="BK1375" s="43">
        <v>0</v>
      </c>
      <c r="BL1375" s="43">
        <v>10</v>
      </c>
      <c r="BM1375" s="43">
        <v>38</v>
      </c>
      <c r="BN1375" s="34">
        <f t="shared" si="1148"/>
        <v>7.48435055463447</v>
      </c>
      <c r="BO1375" s="34">
        <f t="shared" si="1149"/>
        <v>22.847746484421794</v>
      </c>
      <c r="BP1375" s="33">
        <v>-2.9697411038160149</v>
      </c>
      <c r="BQ1375" s="33">
        <v>-0.10727022616981022</v>
      </c>
      <c r="BR1375" s="33">
        <v>-0.98458055667922317</v>
      </c>
      <c r="BS1375" s="33">
        <v>-0.18198838715004559</v>
      </c>
      <c r="BT1375" s="33">
        <v>0</v>
      </c>
      <c r="BU1375" s="9">
        <f t="shared" si="1150"/>
        <v>-4.2435802738150938</v>
      </c>
      <c r="BV1375" s="34">
        <f t="shared" si="1151"/>
        <v>-12.954530332946938</v>
      </c>
      <c r="BW1375" s="33">
        <v>6.7809861083995413</v>
      </c>
      <c r="BX1375" s="33">
        <v>9.0963651047074698E-2</v>
      </c>
      <c r="BY1375" s="33">
        <v>1.1817717773672431</v>
      </c>
      <c r="BZ1375" s="33">
        <v>3.6742092916357048</v>
      </c>
      <c r="CA1375" s="9">
        <f t="shared" si="1152"/>
        <v>11.727930828449564</v>
      </c>
      <c r="CB1375" s="34">
        <f t="shared" si="1153"/>
        <v>35.802276817368728</v>
      </c>
      <c r="CC1375" s="47">
        <v>43.233333999999999</v>
      </c>
      <c r="CD1375">
        <v>348239</v>
      </c>
      <c r="CE1375" s="68">
        <f t="shared" si="1128"/>
        <v>634568.8444444444</v>
      </c>
      <c r="CF1375" s="62">
        <v>11.8</v>
      </c>
      <c r="CG1375" s="62">
        <v>16.3</v>
      </c>
      <c r="CH1375" s="62">
        <v>-13</v>
      </c>
      <c r="CI1375" s="62">
        <v>-1.8</v>
      </c>
      <c r="CJ1375" s="63">
        <f t="shared" si="1143"/>
        <v>-4.9498143819606772</v>
      </c>
      <c r="CK1375" s="62">
        <v>-2</v>
      </c>
      <c r="CL1375" s="63">
        <f t="shared" si="1144"/>
        <v>-5.4997937577340847</v>
      </c>
      <c r="CM1375" s="62">
        <v>-3.8</v>
      </c>
      <c r="CN1375" t="s">
        <v>535</v>
      </c>
      <c r="CO1375" t="s">
        <v>3231</v>
      </c>
      <c r="CP1375" t="s">
        <v>2959</v>
      </c>
      <c r="CQ1375" t="s">
        <v>2414</v>
      </c>
      <c r="CR1375">
        <v>72</v>
      </c>
      <c r="CS1375">
        <v>215</v>
      </c>
      <c r="CT1375">
        <v>5</v>
      </c>
      <c r="CU1375" t="s">
        <v>3402</v>
      </c>
      <c r="CZ1375" s="72">
        <v>522500</v>
      </c>
      <c r="DA1375">
        <v>0</v>
      </c>
    </row>
    <row r="1376" spans="1:105" ht="12.75" customHeight="1" x14ac:dyDescent="0.2">
      <c r="A1376" s="44" t="s">
        <v>2372</v>
      </c>
      <c r="B1376" s="43"/>
      <c r="C1376" s="43" t="s">
        <v>971</v>
      </c>
      <c r="D1376" s="82" t="s">
        <v>971</v>
      </c>
      <c r="E1376" s="42" t="str">
        <f t="shared" si="1145"/>
        <v xml:space="preserve">Murley, Matt </v>
      </c>
      <c r="F1376" s="42" t="s">
        <v>374</v>
      </c>
      <c r="G1376" s="45" t="s">
        <v>1540</v>
      </c>
      <c r="H1376" s="43">
        <v>3</v>
      </c>
      <c r="I1376" s="64">
        <v>0</v>
      </c>
      <c r="J1376" s="64">
        <v>1</v>
      </c>
      <c r="K1376" s="64">
        <v>1</v>
      </c>
      <c r="L1376" s="43">
        <v>1</v>
      </c>
      <c r="M1376">
        <v>0</v>
      </c>
      <c r="N1376">
        <v>3</v>
      </c>
      <c r="O1376" s="4">
        <f t="shared" si="1146"/>
        <v>0</v>
      </c>
      <c r="Q1376">
        <v>0</v>
      </c>
      <c r="R1376">
        <v>0</v>
      </c>
      <c r="S1376">
        <v>2</v>
      </c>
      <c r="T1376">
        <v>1</v>
      </c>
      <c r="U1376" s="4">
        <f t="shared" si="1147"/>
        <v>0.66666666666666663</v>
      </c>
      <c r="V1376">
        <v>1.6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 s="9">
        <f t="shared" si="1108"/>
        <v>0</v>
      </c>
      <c r="AD1376" s="9">
        <f t="shared" si="1109"/>
        <v>0</v>
      </c>
      <c r="AE1376" s="9">
        <f t="shared" si="1110"/>
        <v>0</v>
      </c>
      <c r="AF1376" s="9">
        <f t="shared" si="1111"/>
        <v>0</v>
      </c>
      <c r="AG1376" s="9">
        <f t="shared" si="1112"/>
        <v>0</v>
      </c>
      <c r="AH1376" s="9">
        <f t="shared" si="1113"/>
        <v>40.156162855549361</v>
      </c>
      <c r="AI1376" s="58">
        <f t="shared" si="1114"/>
        <v>2.0078081427774679</v>
      </c>
      <c r="AJ1376" s="58">
        <f t="shared" si="1115"/>
        <v>0</v>
      </c>
      <c r="AK1376" s="58">
        <f t="shared" si="1116"/>
        <v>0</v>
      </c>
      <c r="AL1376" s="58">
        <f t="shared" si="1117"/>
        <v>0</v>
      </c>
      <c r="AM1376" s="58">
        <f t="shared" si="1118"/>
        <v>0</v>
      </c>
      <c r="AN1376" s="58">
        <f t="shared" si="1119"/>
        <v>0</v>
      </c>
      <c r="AO1376" s="56">
        <v>29.883333333333333</v>
      </c>
      <c r="AP1376" s="56">
        <v>1.95</v>
      </c>
      <c r="AQ1376" s="56">
        <v>3.35</v>
      </c>
      <c r="AR1376" s="57">
        <f>SUM(AO1376:AQ1376)</f>
        <v>35.18333333333333</v>
      </c>
      <c r="AS1376">
        <v>0</v>
      </c>
      <c r="AT1376">
        <v>3</v>
      </c>
      <c r="AU1376">
        <v>1</v>
      </c>
      <c r="AV1376">
        <v>1</v>
      </c>
      <c r="AW1376">
        <v>1</v>
      </c>
      <c r="AX1376" s="9">
        <f t="shared" si="1120"/>
        <v>0</v>
      </c>
      <c r="AY1376" s="9">
        <f t="shared" si="1121"/>
        <v>5.1160587399336812</v>
      </c>
      <c r="AZ1376" s="9">
        <f t="shared" si="1122"/>
        <v>1.7053529133112271</v>
      </c>
      <c r="BA1376" s="9">
        <f t="shared" si="1123"/>
        <v>1.7053529133112271</v>
      </c>
      <c r="BB1376" s="9">
        <f t="shared" si="1124"/>
        <v>1.7053529133112271</v>
      </c>
      <c r="BC1376" s="33">
        <f t="shared" si="1125"/>
        <v>9.9611111111111104</v>
      </c>
      <c r="BD1376" s="33">
        <f t="shared" si="1126"/>
        <v>1.1166666666666667</v>
      </c>
      <c r="BE1376" s="33">
        <f t="shared" si="1127"/>
        <v>0.65</v>
      </c>
      <c r="BF1376" s="42">
        <f>BI1376-BG1376-BH1376</f>
        <v>1</v>
      </c>
      <c r="BG1376" s="43">
        <v>0</v>
      </c>
      <c r="BH1376" s="43">
        <v>0</v>
      </c>
      <c r="BI1376" s="43">
        <v>1</v>
      </c>
      <c r="BJ1376" s="42">
        <f>BM1376-BK1376-BL1376</f>
        <v>0</v>
      </c>
      <c r="BK1376" s="43">
        <v>0</v>
      </c>
      <c r="BL1376" s="43">
        <v>0</v>
      </c>
      <c r="BM1376" s="43">
        <v>0</v>
      </c>
      <c r="BN1376" s="34">
        <f t="shared" si="1148"/>
        <v>1.3350255987771795</v>
      </c>
      <c r="BO1376" s="34">
        <f t="shared" si="1149"/>
        <v>75.889659807324279</v>
      </c>
      <c r="BP1376" s="33">
        <v>0.41900444935368875</v>
      </c>
      <c r="BQ1376" s="33">
        <v>-0.10119156808143444</v>
      </c>
      <c r="BR1376" s="33">
        <v>-0.25614405714027927</v>
      </c>
      <c r="BS1376" s="33">
        <v>-4.6261042927546826E-2</v>
      </c>
      <c r="BT1376" s="33">
        <v>0</v>
      </c>
      <c r="BU1376" s="9">
        <f t="shared" si="1150"/>
        <v>1.5407781204428227E-2</v>
      </c>
      <c r="BV1376" s="34">
        <f t="shared" si="1151"/>
        <v>0.87585681882112143</v>
      </c>
      <c r="BW1376" s="33">
        <v>0.597953471057182</v>
      </c>
      <c r="BX1376" s="33">
        <v>8.595072107352596E-3</v>
      </c>
      <c r="BY1376" s="33">
        <v>0.34378895582574204</v>
      </c>
      <c r="BZ1376" s="33">
        <v>0.36928031858247473</v>
      </c>
      <c r="CA1376" s="9">
        <f t="shared" si="1152"/>
        <v>1.3196178175727513</v>
      </c>
      <c r="CB1376" s="34">
        <f t="shared" si="1153"/>
        <v>75.013802988503159</v>
      </c>
      <c r="CE1376" s="68">
        <f t="shared" si="1128"/>
        <v>165000</v>
      </c>
      <c r="CF1376" s="62">
        <v>0.4</v>
      </c>
      <c r="CG1376" s="62">
        <v>0.4</v>
      </c>
      <c r="CH1376" s="62">
        <v>1</v>
      </c>
      <c r="CI1376" s="62">
        <v>0.1</v>
      </c>
      <c r="CJ1376" s="63">
        <f t="shared" si="1143"/>
        <v>4.9403046521202141</v>
      </c>
      <c r="CK1376" s="62">
        <v>0.2</v>
      </c>
      <c r="CL1376" s="63">
        <f t="shared" si="1144"/>
        <v>9.8806093042404282</v>
      </c>
      <c r="CM1376" s="62">
        <v>0.3</v>
      </c>
      <c r="CN1376" t="s">
        <v>538</v>
      </c>
      <c r="CO1376" t="s">
        <v>539</v>
      </c>
      <c r="CP1376" t="s">
        <v>3131</v>
      </c>
      <c r="CQ1376" t="s">
        <v>2414</v>
      </c>
      <c r="CR1376">
        <v>74</v>
      </c>
      <c r="CS1376">
        <v>206</v>
      </c>
      <c r="CT1376">
        <v>18</v>
      </c>
      <c r="CU1376" t="s">
        <v>3402</v>
      </c>
      <c r="CZ1376" s="72">
        <v>500000</v>
      </c>
      <c r="DA1376">
        <v>0</v>
      </c>
    </row>
    <row r="1377" spans="1:105" ht="12.75" customHeight="1" x14ac:dyDescent="0.2">
      <c r="A1377" s="38" t="s">
        <v>2452</v>
      </c>
      <c r="B1377" t="s">
        <v>971</v>
      </c>
      <c r="C1377" t="s">
        <v>971</v>
      </c>
      <c r="D1377" t="s">
        <v>971</v>
      </c>
      <c r="E1377" t="str">
        <f t="shared" si="1145"/>
        <v xml:space="preserve">Zigomanis, Mike </v>
      </c>
      <c r="F1377" t="s">
        <v>2368</v>
      </c>
      <c r="G1377" t="s">
        <v>1537</v>
      </c>
      <c r="H1377">
        <v>75</v>
      </c>
      <c r="I1377">
        <v>14</v>
      </c>
      <c r="J1377">
        <v>9</v>
      </c>
      <c r="K1377">
        <f>I1377+J1377</f>
        <v>23</v>
      </c>
      <c r="L1377">
        <v>-8</v>
      </c>
      <c r="M1377">
        <v>46</v>
      </c>
      <c r="N1377">
        <v>142</v>
      </c>
      <c r="O1377" s="4">
        <f t="shared" si="1146"/>
        <v>9.8591549295774641E-2</v>
      </c>
      <c r="P1377">
        <v>1670</v>
      </c>
      <c r="Q1377">
        <v>0</v>
      </c>
      <c r="R1377">
        <v>0</v>
      </c>
      <c r="S1377">
        <v>568</v>
      </c>
      <c r="T1377">
        <v>442</v>
      </c>
      <c r="U1377" s="4">
        <f t="shared" si="1147"/>
        <v>0.56237623762376243</v>
      </c>
      <c r="V1377" s="40">
        <v>24</v>
      </c>
      <c r="W1377">
        <v>2</v>
      </c>
      <c r="X1377">
        <v>1</v>
      </c>
      <c r="Y1377">
        <v>1</v>
      </c>
      <c r="Z1377">
        <v>0</v>
      </c>
      <c r="AA1377">
        <f>I1377-W1377-Y1377</f>
        <v>11</v>
      </c>
      <c r="AB1377">
        <f>J1377-X1377-Z1377</f>
        <v>8</v>
      </c>
      <c r="AC1377" s="9">
        <f t="shared" si="1108"/>
        <v>9.5592140201805638</v>
      </c>
      <c r="AD1377" s="9">
        <f t="shared" si="1109"/>
        <v>4.7796070100902819</v>
      </c>
      <c r="AE1377" s="9">
        <f t="shared" si="1110"/>
        <v>1.2964563526361277</v>
      </c>
      <c r="AF1377" s="9">
        <f t="shared" si="1111"/>
        <v>0</v>
      </c>
      <c r="AG1377" s="9">
        <f t="shared" si="1112"/>
        <v>16.061650780774691</v>
      </c>
      <c r="AH1377" s="9">
        <f t="shared" si="1113"/>
        <v>11.681200567836138</v>
      </c>
      <c r="AI1377" s="6">
        <f t="shared" si="1114"/>
        <v>2.0442100993713241</v>
      </c>
      <c r="AJ1377" s="6">
        <f t="shared" si="1115"/>
        <v>3.8236856080722252</v>
      </c>
      <c r="AK1377" s="6">
        <f t="shared" si="1116"/>
        <v>0</v>
      </c>
      <c r="AL1377" s="6">
        <f t="shared" si="1117"/>
        <v>2.3362401135672277</v>
      </c>
      <c r="AM1377" s="6">
        <f t="shared" si="1118"/>
        <v>3.8236856080722252</v>
      </c>
      <c r="AN1377" s="6">
        <f t="shared" si="1119"/>
        <v>6.7415730337078648</v>
      </c>
      <c r="AO1377" s="32">
        <v>821.83333333333337</v>
      </c>
      <c r="AP1377" s="32">
        <v>62.766666666666666</v>
      </c>
      <c r="AQ1377" s="32">
        <v>231.4</v>
      </c>
      <c r="AR1377" s="32">
        <v>1116</v>
      </c>
      <c r="AS1377" s="40">
        <v>36</v>
      </c>
      <c r="AT1377" s="40">
        <v>75</v>
      </c>
      <c r="AU1377" s="40">
        <v>33</v>
      </c>
      <c r="AV1377" s="40">
        <v>29</v>
      </c>
      <c r="AW1377" s="40">
        <v>25</v>
      </c>
      <c r="AX1377" s="9">
        <f t="shared" si="1120"/>
        <v>1.935483870967742</v>
      </c>
      <c r="AY1377" s="9">
        <f t="shared" si="1121"/>
        <v>4.032258064516129</v>
      </c>
      <c r="AZ1377" s="9">
        <f t="shared" si="1122"/>
        <v>1.774193548387097</v>
      </c>
      <c r="BA1377" s="9">
        <f t="shared" si="1123"/>
        <v>1.5591397849462365</v>
      </c>
      <c r="BB1377" s="9">
        <f t="shared" si="1124"/>
        <v>1.3440860215053763</v>
      </c>
      <c r="BC1377" s="9">
        <f t="shared" si="1125"/>
        <v>10.957777777777778</v>
      </c>
      <c r="BD1377" s="9">
        <f t="shared" si="1126"/>
        <v>3.0853333333333333</v>
      </c>
      <c r="BE1377" s="9">
        <f t="shared" si="1127"/>
        <v>0.8368888888888889</v>
      </c>
      <c r="BF1377" s="3">
        <v>28</v>
      </c>
      <c r="BG1377" s="3">
        <v>4</v>
      </c>
      <c r="BH1377" s="3">
        <v>0</v>
      </c>
      <c r="BI1377" s="3">
        <v>32</v>
      </c>
      <c r="BJ1377" s="3">
        <v>32</v>
      </c>
      <c r="BK1377" s="3">
        <v>4</v>
      </c>
      <c r="BL1377" s="3">
        <v>26</v>
      </c>
      <c r="BM1377" s="3">
        <v>62</v>
      </c>
      <c r="BN1377" s="34">
        <f t="shared" si="1148"/>
        <v>37.081255090738125</v>
      </c>
      <c r="BO1377" s="34">
        <f t="shared" si="1149"/>
        <v>66.453862169781587</v>
      </c>
      <c r="BP1377" s="34">
        <v>8.7404254785537958</v>
      </c>
      <c r="BQ1377" s="34">
        <v>1.3006599356077979</v>
      </c>
      <c r="BR1377" s="34">
        <v>3.8873257420974916E-2</v>
      </c>
      <c r="BS1377" s="34">
        <v>-0.65666773586763283</v>
      </c>
      <c r="BT1377" s="34">
        <v>1.825467741950547</v>
      </c>
      <c r="BU1377" s="34">
        <f t="shared" si="1150"/>
        <v>11.248758677665482</v>
      </c>
      <c r="BV1377" s="34">
        <f t="shared" si="1151"/>
        <v>20.159065730583301</v>
      </c>
      <c r="BW1377" s="34">
        <v>13.009584416283282</v>
      </c>
      <c r="BX1377" s="34">
        <v>-0.84923722293788728</v>
      </c>
      <c r="BY1377" s="34">
        <v>16.027015079145063</v>
      </c>
      <c r="BZ1377" s="34">
        <v>-2.3548658594178162</v>
      </c>
      <c r="CA1377" s="34">
        <f t="shared" si="1152"/>
        <v>25.83249641307264</v>
      </c>
      <c r="CB1377" s="34">
        <f t="shared" si="1153"/>
        <v>46.294796439198279</v>
      </c>
      <c r="CC1377" s="15">
        <v>37</v>
      </c>
      <c r="CD1377" s="7">
        <v>1191779</v>
      </c>
      <c r="CE1377" s="68">
        <f t="shared" si="1128"/>
        <v>1303011.7066666668</v>
      </c>
      <c r="CF1377" s="9">
        <v>18.8</v>
      </c>
      <c r="CG1377" s="9">
        <v>23.3</v>
      </c>
      <c r="CH1377" s="9">
        <v>-1.5</v>
      </c>
      <c r="CI1377" s="9">
        <v>0.3</v>
      </c>
      <c r="CJ1377" s="9">
        <f t="shared" si="1143"/>
        <v>0.42548162155773545</v>
      </c>
      <c r="CK1377" s="9">
        <v>1</v>
      </c>
      <c r="CL1377" s="9">
        <f t="shared" si="1144"/>
        <v>1.4182720718591182</v>
      </c>
      <c r="CM1377" s="9">
        <v>1.3</v>
      </c>
      <c r="CN1377" t="s">
        <v>1575</v>
      </c>
      <c r="CO1377" t="s">
        <v>3440</v>
      </c>
      <c r="CP1377" t="s">
        <v>2427</v>
      </c>
      <c r="CQ1377" t="s">
        <v>2400</v>
      </c>
      <c r="CR1377">
        <v>72</v>
      </c>
      <c r="CS1377">
        <v>200</v>
      </c>
      <c r="CT1377">
        <v>15</v>
      </c>
      <c r="CU1377" t="s">
        <v>3401</v>
      </c>
      <c r="CV1377" t="s">
        <v>2382</v>
      </c>
      <c r="CW1377">
        <v>4</v>
      </c>
      <c r="CX1377">
        <v>1</v>
      </c>
      <c r="CY1377">
        <v>0</v>
      </c>
      <c r="CZ1377" s="70"/>
      <c r="DA1377">
        <v>0</v>
      </c>
    </row>
    <row r="1378" spans="1:105" ht="12.75" customHeight="1" x14ac:dyDescent="0.2">
      <c r="A1378" s="44" t="s">
        <v>2372</v>
      </c>
      <c r="B1378" s="43" t="s">
        <v>971</v>
      </c>
      <c r="C1378" s="43" t="s">
        <v>971</v>
      </c>
      <c r="D1378" s="42" t="s">
        <v>971</v>
      </c>
      <c r="E1378" s="42" t="str">
        <f t="shared" si="1145"/>
        <v xml:space="preserve">Zigomanis, Mike </v>
      </c>
      <c r="F1378" s="42" t="s">
        <v>2368</v>
      </c>
      <c r="G1378" s="45" t="s">
        <v>2373</v>
      </c>
      <c r="H1378" s="43">
        <v>33</v>
      </c>
      <c r="I1378" s="64">
        <v>2</v>
      </c>
      <c r="J1378" s="64">
        <v>1</v>
      </c>
      <c r="K1378" s="64">
        <v>3</v>
      </c>
      <c r="L1378" s="43">
        <v>-7</v>
      </c>
      <c r="M1378">
        <v>6</v>
      </c>
      <c r="N1378">
        <v>35</v>
      </c>
      <c r="O1378" s="4">
        <f t="shared" si="1146"/>
        <v>5.7142857142857141E-2</v>
      </c>
      <c r="Q1378">
        <v>0</v>
      </c>
      <c r="R1378">
        <v>0</v>
      </c>
      <c r="S1378">
        <v>196</v>
      </c>
      <c r="T1378">
        <v>132</v>
      </c>
      <c r="U1378" s="4">
        <f t="shared" si="1147"/>
        <v>0.59756097560975607</v>
      </c>
      <c r="V1378">
        <v>18</v>
      </c>
      <c r="W1378">
        <v>0</v>
      </c>
      <c r="X1378">
        <v>0</v>
      </c>
      <c r="Y1378">
        <v>0</v>
      </c>
      <c r="Z1378">
        <v>0</v>
      </c>
      <c r="AA1378">
        <v>2</v>
      </c>
      <c r="AB1378">
        <v>1</v>
      </c>
      <c r="AC1378" s="9">
        <f t="shared" si="1108"/>
        <v>0</v>
      </c>
      <c r="AD1378" s="9">
        <f t="shared" si="1109"/>
        <v>0</v>
      </c>
      <c r="AE1378" s="9">
        <f t="shared" si="1110"/>
        <v>0</v>
      </c>
      <c r="AF1378" s="9">
        <f t="shared" si="1111"/>
        <v>0</v>
      </c>
      <c r="AG1378" s="9">
        <f t="shared" si="1112"/>
        <v>7.8826363039194227</v>
      </c>
      <c r="AH1378" s="9">
        <f t="shared" si="1113"/>
        <v>3.9413181519597114</v>
      </c>
      <c r="AI1378" s="58">
        <f t="shared" si="1114"/>
        <v>1.1823954455879133</v>
      </c>
      <c r="AJ1378" s="58">
        <f t="shared" si="1115"/>
        <v>0</v>
      </c>
      <c r="AK1378" s="58">
        <f t="shared" si="1116"/>
        <v>0</v>
      </c>
      <c r="AL1378" s="58">
        <f t="shared" si="1117"/>
        <v>2.3647908911758266</v>
      </c>
      <c r="AM1378" s="58">
        <f t="shared" si="1118"/>
        <v>9.3023255813953494</v>
      </c>
      <c r="AN1378" s="58">
        <f t="shared" si="1119"/>
        <v>6.7073170731707314</v>
      </c>
      <c r="AO1378" s="56">
        <v>304.46666666666664</v>
      </c>
      <c r="AP1378" s="56">
        <v>6.45</v>
      </c>
      <c r="AQ1378" s="56">
        <v>98.4</v>
      </c>
      <c r="AR1378" s="57">
        <f>SUM(AO1378:AQ1378)</f>
        <v>409.31666666666661</v>
      </c>
      <c r="AS1378">
        <v>12</v>
      </c>
      <c r="AT1378">
        <v>26</v>
      </c>
      <c r="AU1378">
        <v>15</v>
      </c>
      <c r="AV1378">
        <v>4</v>
      </c>
      <c r="AW1378">
        <v>12</v>
      </c>
      <c r="AX1378" s="9">
        <f t="shared" si="1120"/>
        <v>1.7590292764363371</v>
      </c>
      <c r="AY1378" s="9">
        <f t="shared" si="1121"/>
        <v>3.8112300989453973</v>
      </c>
      <c r="AZ1378" s="9">
        <f t="shared" si="1122"/>
        <v>2.1987865955454216</v>
      </c>
      <c r="BA1378" s="9">
        <f t="shared" si="1123"/>
        <v>0.58634309214544578</v>
      </c>
      <c r="BB1378" s="9">
        <f t="shared" si="1124"/>
        <v>1.7590292764363371</v>
      </c>
      <c r="BC1378" s="33">
        <f t="shared" si="1125"/>
        <v>9.2262626262626259</v>
      </c>
      <c r="BD1378" s="33">
        <f t="shared" si="1126"/>
        <v>2.9818181818181819</v>
      </c>
      <c r="BE1378" s="33">
        <f t="shared" si="1127"/>
        <v>0.19545454545454546</v>
      </c>
      <c r="BF1378" s="42">
        <f>BI1378-BG1378-BH1378</f>
        <v>6</v>
      </c>
      <c r="BG1378" s="43">
        <v>0</v>
      </c>
      <c r="BH1378" s="43">
        <v>0</v>
      </c>
      <c r="BI1378" s="43">
        <v>6</v>
      </c>
      <c r="BJ1378" s="42">
        <f>BM1378-BK1378-BL1378</f>
        <v>12</v>
      </c>
      <c r="BK1378" s="43">
        <v>1</v>
      </c>
      <c r="BL1378" s="43">
        <v>11</v>
      </c>
      <c r="BM1378" s="43">
        <v>24</v>
      </c>
      <c r="BN1378" s="34">
        <f t="shared" si="1148"/>
        <v>0.66835782642056341</v>
      </c>
      <c r="BO1378" s="34">
        <f t="shared" si="1149"/>
        <v>3.2657249550253522</v>
      </c>
      <c r="BP1378" s="33">
        <v>-2.2287971430360689</v>
      </c>
      <c r="BQ1378" s="33">
        <v>-0.33471057134628318</v>
      </c>
      <c r="BR1378" s="33">
        <v>-2.6185888633278815</v>
      </c>
      <c r="BS1378" s="33">
        <v>-1.3588318280807785</v>
      </c>
      <c r="BT1378" s="33">
        <v>0</v>
      </c>
      <c r="BU1378" s="9">
        <f t="shared" si="1150"/>
        <v>-6.5409284057910115</v>
      </c>
      <c r="BV1378" s="34">
        <f t="shared" si="1151"/>
        <v>-31.960234891279018</v>
      </c>
      <c r="BW1378" s="33">
        <v>2.2515255129651677</v>
      </c>
      <c r="BX1378" s="33">
        <v>-0.16708508996927132</v>
      </c>
      <c r="BY1378" s="33">
        <v>2.7500069617700693</v>
      </c>
      <c r="BZ1378" s="33">
        <v>2.3748388474456088</v>
      </c>
      <c r="CA1378" s="9">
        <f t="shared" si="1152"/>
        <v>7.2092862322115749</v>
      </c>
      <c r="CB1378" s="34">
        <f t="shared" si="1153"/>
        <v>35.225959846304377</v>
      </c>
      <c r="CC1378" s="47">
        <v>49.637374999999999</v>
      </c>
      <c r="CD1378">
        <v>165000</v>
      </c>
      <c r="CE1378" s="68">
        <f t="shared" si="1128"/>
        <v>165000</v>
      </c>
      <c r="CF1378" s="62">
        <v>6.6</v>
      </c>
      <c r="CG1378" s="62">
        <v>9.8000000000000007</v>
      </c>
      <c r="CH1378" s="62">
        <v>-8.1999999999999993</v>
      </c>
      <c r="CI1378" s="62">
        <v>-1.7</v>
      </c>
      <c r="CJ1378" s="63">
        <f t="shared" si="1143"/>
        <v>-6.6126418152350084</v>
      </c>
      <c r="CK1378" s="62">
        <v>-0.7</v>
      </c>
      <c r="CL1378" s="63">
        <f t="shared" si="1144"/>
        <v>-2.7228525121555918</v>
      </c>
      <c r="CM1378" s="62">
        <v>-2.4</v>
      </c>
      <c r="CN1378" t="s">
        <v>566</v>
      </c>
      <c r="CO1378" t="s">
        <v>3081</v>
      </c>
      <c r="CP1378" t="s">
        <v>2427</v>
      </c>
      <c r="CQ1378" t="s">
        <v>2400</v>
      </c>
      <c r="CR1378">
        <v>72</v>
      </c>
      <c r="CS1378">
        <v>200</v>
      </c>
      <c r="CT1378">
        <v>15</v>
      </c>
      <c r="CU1378" t="s">
        <v>3401</v>
      </c>
      <c r="CZ1378" s="72">
        <v>650000</v>
      </c>
      <c r="DA1378">
        <v>0</v>
      </c>
    </row>
    <row r="1379" spans="1:105" ht="12.75" customHeight="1" x14ac:dyDescent="0.2">
      <c r="A1379" s="75" t="s">
        <v>2452</v>
      </c>
      <c r="B1379" s="19" t="s">
        <v>951</v>
      </c>
      <c r="C1379" s="19" t="s">
        <v>971</v>
      </c>
      <c r="D1379" s="19" t="s">
        <v>971</v>
      </c>
      <c r="E1379" s="19" t="str">
        <f t="shared" si="1145"/>
        <v xml:space="preserve">Kapanen, Niko </v>
      </c>
      <c r="F1379" s="19" t="s">
        <v>2887</v>
      </c>
      <c r="G1379" s="19" t="s">
        <v>1537</v>
      </c>
      <c r="H1379" s="19">
        <v>60</v>
      </c>
      <c r="I1379" s="19">
        <v>4</v>
      </c>
      <c r="J1379" s="19">
        <v>9</v>
      </c>
      <c r="K1379" s="19">
        <f>I1379+J1379</f>
        <v>13</v>
      </c>
      <c r="L1379" s="19">
        <v>-12</v>
      </c>
      <c r="M1379" s="19">
        <v>20</v>
      </c>
      <c r="N1379" s="19">
        <v>51</v>
      </c>
      <c r="O1379" s="20">
        <f t="shared" si="1146"/>
        <v>7.8431372549019607E-2</v>
      </c>
      <c r="P1379" s="19">
        <v>922</v>
      </c>
      <c r="Q1379" s="19">
        <v>0</v>
      </c>
      <c r="R1379" s="19">
        <v>0</v>
      </c>
      <c r="S1379" s="19">
        <v>285</v>
      </c>
      <c r="T1379" s="19">
        <v>242</v>
      </c>
      <c r="U1379" s="20">
        <f t="shared" si="1147"/>
        <v>0.54079696394686905</v>
      </c>
      <c r="V1379" s="19"/>
      <c r="W1379" s="19">
        <v>1</v>
      </c>
      <c r="X1379" s="19">
        <v>0</v>
      </c>
      <c r="Y1379" s="19">
        <v>0</v>
      </c>
      <c r="Z1379" s="19">
        <v>0</v>
      </c>
      <c r="AA1379" s="19">
        <f>I1379-W1379-Y1379</f>
        <v>3</v>
      </c>
      <c r="AB1379" s="19">
        <f>J1379-X1379-Z1379</f>
        <v>9</v>
      </c>
      <c r="AC1379" s="24">
        <f t="shared" si="1108"/>
        <v>9.5087163232963547</v>
      </c>
      <c r="AD1379" s="24">
        <f t="shared" si="1109"/>
        <v>0</v>
      </c>
      <c r="AE1379" s="24">
        <f t="shared" si="1110"/>
        <v>0</v>
      </c>
      <c r="AF1379" s="24">
        <f t="shared" si="1111"/>
        <v>0</v>
      </c>
      <c r="AG1379" s="24">
        <f t="shared" si="1112"/>
        <v>5.9522169252390524</v>
      </c>
      <c r="AH1379" s="24">
        <f t="shared" si="1113"/>
        <v>17.856650775717156</v>
      </c>
      <c r="AI1379" s="21">
        <f t="shared" si="1114"/>
        <v>2.1824795392543193</v>
      </c>
      <c r="AJ1379" s="21">
        <f t="shared" si="1115"/>
        <v>5.7052297939778134</v>
      </c>
      <c r="AK1379" s="21">
        <f t="shared" si="1116"/>
        <v>0</v>
      </c>
      <c r="AL1379" s="21">
        <f t="shared" si="1117"/>
        <v>2.9761084626195267</v>
      </c>
      <c r="AM1379" s="21">
        <f t="shared" si="1118"/>
        <v>5.7052297939778134</v>
      </c>
      <c r="AN1379" s="21">
        <f t="shared" si="1119"/>
        <v>7.072691552062869</v>
      </c>
      <c r="AO1379" s="36">
        <v>604.81666666666672</v>
      </c>
      <c r="AP1379" s="36">
        <v>31.55</v>
      </c>
      <c r="AQ1379" s="36">
        <v>8.4833333333333325</v>
      </c>
      <c r="AR1379" s="36">
        <v>644.85</v>
      </c>
      <c r="AS1379" s="19"/>
      <c r="AT1379" s="19"/>
      <c r="AU1379" s="19"/>
      <c r="AV1379" s="19"/>
      <c r="AW1379" s="19"/>
      <c r="AX1379" s="24">
        <f t="shared" si="1120"/>
        <v>0</v>
      </c>
      <c r="AY1379" s="24">
        <f t="shared" si="1121"/>
        <v>0</v>
      </c>
      <c r="AZ1379" s="24">
        <f t="shared" si="1122"/>
        <v>0</v>
      </c>
      <c r="BA1379" s="24">
        <f t="shared" si="1123"/>
        <v>0</v>
      </c>
      <c r="BB1379" s="24">
        <f t="shared" si="1124"/>
        <v>0</v>
      </c>
      <c r="BC1379" s="24">
        <f t="shared" si="1125"/>
        <v>10.080277777777779</v>
      </c>
      <c r="BD1379" s="24">
        <f t="shared" si="1126"/>
        <v>0.14138888888888887</v>
      </c>
      <c r="BE1379" s="24">
        <f t="shared" si="1127"/>
        <v>0.52583333333333337</v>
      </c>
      <c r="BF1379" s="30">
        <v>22</v>
      </c>
      <c r="BG1379" s="30">
        <v>3</v>
      </c>
      <c r="BH1379" s="30">
        <v>0</v>
      </c>
      <c r="BI1379" s="30">
        <v>25</v>
      </c>
      <c r="BJ1379" s="30">
        <v>30</v>
      </c>
      <c r="BK1379" s="30">
        <v>3</v>
      </c>
      <c r="BL1379" s="30">
        <v>1</v>
      </c>
      <c r="BM1379" s="30">
        <v>34</v>
      </c>
      <c r="BN1379" s="35">
        <f t="shared" si="1148"/>
        <v>3.3886305365119194</v>
      </c>
      <c r="BO1379" s="35">
        <f t="shared" si="1149"/>
        <v>10.509825654065034</v>
      </c>
      <c r="BP1379" s="35">
        <v>0.16295297835547393</v>
      </c>
      <c r="BQ1379" s="35">
        <v>0.34837051159357235</v>
      </c>
      <c r="BR1379" s="35">
        <v>9.651176659429811E-2</v>
      </c>
      <c r="BS1379" s="35">
        <v>-0.1157620852370089</v>
      </c>
      <c r="BT1379" s="35">
        <v>0</v>
      </c>
      <c r="BU1379" s="35">
        <f t="shared" si="1150"/>
        <v>0.49207317130633554</v>
      </c>
      <c r="BV1379" s="35">
        <f t="shared" si="1151"/>
        <v>1.5261632047959541</v>
      </c>
      <c r="BW1379" s="35">
        <v>2.1212551560255366</v>
      </c>
      <c r="BX1379" s="35">
        <v>-0.38140193581937282</v>
      </c>
      <c r="BY1379" s="35">
        <v>0.19533154487658061</v>
      </c>
      <c r="BZ1379" s="35">
        <v>0.96137260012283898</v>
      </c>
      <c r="CA1379" s="35">
        <f t="shared" si="1152"/>
        <v>2.8965573652055836</v>
      </c>
      <c r="CB1379" s="35">
        <f t="shared" si="1153"/>
        <v>8.9836624492690813</v>
      </c>
      <c r="CC1379" s="22">
        <v>43</v>
      </c>
      <c r="CD1379" s="23">
        <v>234992</v>
      </c>
      <c r="CE1379" s="76">
        <f t="shared" si="1128"/>
        <v>321155.73333333334</v>
      </c>
      <c r="CF1379" s="24">
        <v>15.4</v>
      </c>
      <c r="CG1379" s="24">
        <v>14.4</v>
      </c>
      <c r="CH1379" s="24">
        <v>-13.3</v>
      </c>
      <c r="CI1379" s="24">
        <v>-2.4</v>
      </c>
      <c r="CJ1379" s="24">
        <f t="shared" si="1143"/>
        <v>-7.0084929306694557</v>
      </c>
      <c r="CK1379" s="24">
        <v>-1.3</v>
      </c>
      <c r="CL1379" s="24">
        <f t="shared" si="1144"/>
        <v>-3.7962670041126221</v>
      </c>
      <c r="CM1379" s="24">
        <v>-3.7</v>
      </c>
      <c r="CN1379" s="19"/>
      <c r="CO1379" s="19"/>
      <c r="CP1379" s="19"/>
      <c r="CQ1379" s="19"/>
      <c r="CR1379" s="19"/>
      <c r="CS1379" s="19"/>
      <c r="CT1379" s="19"/>
      <c r="CU1379" s="19"/>
      <c r="CV1379" s="19"/>
      <c r="CW1379" s="19"/>
      <c r="CX1379" s="19"/>
      <c r="CY1379" s="19"/>
      <c r="CZ1379" s="77"/>
      <c r="DA1379" s="19">
        <v>1</v>
      </c>
    </row>
    <row r="1380" spans="1:105" ht="12.75" customHeight="1" x14ac:dyDescent="0.2">
      <c r="A1380" s="75" t="s">
        <v>2452</v>
      </c>
      <c r="B1380" s="19" t="s">
        <v>971</v>
      </c>
      <c r="C1380" s="19" t="s">
        <v>971</v>
      </c>
      <c r="D1380" s="19" t="s">
        <v>971</v>
      </c>
      <c r="E1380" s="19" t="str">
        <f t="shared" si="1145"/>
        <v xml:space="preserve">Kapanen, Niko </v>
      </c>
      <c r="F1380" s="19" t="s">
        <v>2887</v>
      </c>
      <c r="G1380" s="19" t="s">
        <v>1537</v>
      </c>
      <c r="H1380" s="19">
        <v>19</v>
      </c>
      <c r="I1380" s="19">
        <v>2</v>
      </c>
      <c r="J1380" s="19">
        <v>7</v>
      </c>
      <c r="K1380" s="19">
        <f>I1380+J1380</f>
        <v>9</v>
      </c>
      <c r="L1380" s="19">
        <v>-11</v>
      </c>
      <c r="M1380" s="19">
        <v>8</v>
      </c>
      <c r="N1380" s="19">
        <v>28</v>
      </c>
      <c r="O1380" s="20">
        <f t="shared" si="1146"/>
        <v>7.1428571428571425E-2</v>
      </c>
      <c r="P1380" s="19">
        <v>421</v>
      </c>
      <c r="Q1380" s="19">
        <v>1</v>
      </c>
      <c r="R1380" s="19">
        <v>0</v>
      </c>
      <c r="S1380" s="19">
        <v>151</v>
      </c>
      <c r="T1380" s="19">
        <v>128</v>
      </c>
      <c r="U1380" s="20">
        <f t="shared" si="1147"/>
        <v>0.54121863799283154</v>
      </c>
      <c r="V1380" s="19">
        <v>16.899999999999999</v>
      </c>
      <c r="W1380" s="19">
        <v>1</v>
      </c>
      <c r="X1380" s="19">
        <v>5</v>
      </c>
      <c r="Y1380" s="19">
        <v>0</v>
      </c>
      <c r="Z1380" s="19">
        <v>0</v>
      </c>
      <c r="AA1380" s="19">
        <f>I1380-W1380-Y1380</f>
        <v>1</v>
      </c>
      <c r="AB1380" s="19">
        <f>J1380-X1380-Z1380</f>
        <v>2</v>
      </c>
      <c r="AC1380" s="24">
        <f t="shared" si="1108"/>
        <v>4.1369800045966443</v>
      </c>
      <c r="AD1380" s="24">
        <f t="shared" si="1109"/>
        <v>20.684900022983221</v>
      </c>
      <c r="AE1380" s="24">
        <f t="shared" si="1110"/>
        <v>0</v>
      </c>
      <c r="AF1380" s="24">
        <f t="shared" si="1111"/>
        <v>0</v>
      </c>
      <c r="AG1380" s="24">
        <f t="shared" si="1112"/>
        <v>4.7244094488188972</v>
      </c>
      <c r="AH1380" s="24">
        <f t="shared" si="1113"/>
        <v>9.4488188976377945</v>
      </c>
      <c r="AI1380" s="21">
        <f t="shared" si="1114"/>
        <v>0.94488188976377951</v>
      </c>
      <c r="AJ1380" s="21">
        <f t="shared" si="1115"/>
        <v>8.2739600091932886</v>
      </c>
      <c r="AK1380" s="21">
        <f t="shared" si="1116"/>
        <v>0</v>
      </c>
      <c r="AL1380" s="21">
        <f t="shared" si="1117"/>
        <v>3.0708661417322833</v>
      </c>
      <c r="AM1380" s="21">
        <f t="shared" si="1118"/>
        <v>1.6547920018386579</v>
      </c>
      <c r="AN1380" s="21">
        <f t="shared" si="1119"/>
        <v>0</v>
      </c>
      <c r="AO1380" s="36">
        <v>254</v>
      </c>
      <c r="AP1380" s="36">
        <v>72.516666666666666</v>
      </c>
      <c r="AQ1380" s="36">
        <v>7.7666666666666675</v>
      </c>
      <c r="AR1380" s="36">
        <v>334.2833333333333</v>
      </c>
      <c r="AS1380" s="19">
        <v>24</v>
      </c>
      <c r="AT1380" s="19">
        <v>46</v>
      </c>
      <c r="AU1380" s="19">
        <v>40</v>
      </c>
      <c r="AV1380" s="19">
        <v>36</v>
      </c>
      <c r="AW1380" s="19">
        <v>39</v>
      </c>
      <c r="AX1380" s="24">
        <f t="shared" si="1120"/>
        <v>4.3077229894799824</v>
      </c>
      <c r="AY1380" s="24">
        <f t="shared" si="1121"/>
        <v>8.2564690631699662</v>
      </c>
      <c r="AZ1380" s="24">
        <f t="shared" si="1122"/>
        <v>7.179538315799971</v>
      </c>
      <c r="BA1380" s="24">
        <f t="shared" si="1123"/>
        <v>6.4615844842199737</v>
      </c>
      <c r="BB1380" s="24">
        <f t="shared" si="1124"/>
        <v>7.0000498579049717</v>
      </c>
      <c r="BC1380" s="24">
        <f t="shared" si="1125"/>
        <v>13.368421052631579</v>
      </c>
      <c r="BD1380" s="24">
        <f t="shared" si="1126"/>
        <v>0.40877192982456145</v>
      </c>
      <c r="BE1380" s="24">
        <f t="shared" si="1127"/>
        <v>3.8166666666666664</v>
      </c>
      <c r="BF1380" s="30">
        <v>4</v>
      </c>
      <c r="BG1380" s="30">
        <v>10</v>
      </c>
      <c r="BH1380" s="30">
        <v>0</v>
      </c>
      <c r="BI1380" s="30">
        <v>14</v>
      </c>
      <c r="BJ1380" s="30">
        <v>13</v>
      </c>
      <c r="BK1380" s="30">
        <v>2</v>
      </c>
      <c r="BL1380" s="30">
        <v>0</v>
      </c>
      <c r="BM1380" s="30">
        <v>15</v>
      </c>
      <c r="BN1380" s="35">
        <f t="shared" si="1148"/>
        <v>5.6176795221900386</v>
      </c>
      <c r="BO1380" s="35">
        <f t="shared" si="1149"/>
        <v>33.610287812873544</v>
      </c>
      <c r="BP1380" s="35">
        <v>-2.2014238752234716</v>
      </c>
      <c r="BQ1380" s="35">
        <v>2.5686974592162297</v>
      </c>
      <c r="BR1380" s="35">
        <v>1.1643980347856839E-2</v>
      </c>
      <c r="BS1380" s="35">
        <v>-0.1027235630979282</v>
      </c>
      <c r="BT1380" s="35">
        <v>-0.59201308371666328</v>
      </c>
      <c r="BU1380" s="35">
        <f t="shared" si="1150"/>
        <v>-0.3158190824739765</v>
      </c>
      <c r="BV1380" s="35">
        <f t="shared" si="1151"/>
        <v>-1.8895293362355878</v>
      </c>
      <c r="BW1380" s="35">
        <v>2.2619782829687018</v>
      </c>
      <c r="BX1380" s="35">
        <v>-0.21747931588827865</v>
      </c>
      <c r="BY1380" s="35">
        <v>1.4539692446993286</v>
      </c>
      <c r="BZ1380" s="35">
        <v>2.4350303928842632</v>
      </c>
      <c r="CA1380" s="35">
        <f t="shared" si="1152"/>
        <v>5.933498604664015</v>
      </c>
      <c r="CB1380" s="35">
        <f t="shared" si="1153"/>
        <v>35.499817149109134</v>
      </c>
      <c r="CC1380" s="22"/>
      <c r="CD1380" s="19"/>
      <c r="CE1380" s="76">
        <f t="shared" si="1128"/>
        <v>165000</v>
      </c>
      <c r="CF1380" s="24">
        <v>7.4</v>
      </c>
      <c r="CG1380" s="24">
        <v>4.7</v>
      </c>
      <c r="CH1380" s="24">
        <v>-6.9</v>
      </c>
      <c r="CI1380" s="24">
        <v>-0.5</v>
      </c>
      <c r="CJ1380" s="24">
        <f t="shared" si="1143"/>
        <v>-2.4121572726541771</v>
      </c>
      <c r="CK1380" s="24">
        <v>-1</v>
      </c>
      <c r="CL1380" s="24">
        <f t="shared" si="1144"/>
        <v>-4.8243145453083542</v>
      </c>
      <c r="CM1380" s="24">
        <v>-1.5</v>
      </c>
      <c r="CN1380" s="19" t="s">
        <v>3648</v>
      </c>
      <c r="CO1380" s="19" t="s">
        <v>2999</v>
      </c>
      <c r="CP1380" s="19"/>
      <c r="CQ1380" s="19" t="s">
        <v>2393</v>
      </c>
      <c r="CR1380" s="19">
        <v>68</v>
      </c>
      <c r="CS1380" s="19">
        <v>180</v>
      </c>
      <c r="CT1380" s="19">
        <v>8</v>
      </c>
      <c r="CU1380" s="19" t="s">
        <v>3402</v>
      </c>
      <c r="CV1380" s="19" t="s">
        <v>2382</v>
      </c>
      <c r="CW1380" s="19">
        <v>1</v>
      </c>
      <c r="CX1380" s="19">
        <v>0</v>
      </c>
      <c r="CY1380" s="19">
        <v>0</v>
      </c>
      <c r="CZ1380" s="77"/>
      <c r="DA1380" s="19">
        <v>1</v>
      </c>
    </row>
    <row r="1381" spans="1:105" ht="12.75" customHeight="1" x14ac:dyDescent="0.2">
      <c r="A1381" s="25" t="s">
        <v>2452</v>
      </c>
      <c r="B1381" s="10" t="s">
        <v>971</v>
      </c>
      <c r="C1381" s="10" t="s">
        <v>971</v>
      </c>
      <c r="D1381" s="10" t="s">
        <v>971</v>
      </c>
      <c r="E1381" s="10" t="s">
        <v>2886</v>
      </c>
      <c r="F1381" s="10" t="s">
        <v>2887</v>
      </c>
      <c r="G1381" s="10" t="s">
        <v>1537</v>
      </c>
      <c r="H1381" s="10">
        <v>79</v>
      </c>
      <c r="I1381" s="10">
        <v>6</v>
      </c>
      <c r="J1381" s="10">
        <v>16</v>
      </c>
      <c r="K1381" s="10">
        <v>22</v>
      </c>
      <c r="L1381" s="10">
        <v>-23</v>
      </c>
      <c r="M1381" s="10">
        <v>28</v>
      </c>
      <c r="N1381" s="10">
        <v>79</v>
      </c>
      <c r="O1381" s="11">
        <v>7.5999999999999998E-2</v>
      </c>
      <c r="P1381" s="10">
        <v>1343</v>
      </c>
      <c r="Q1381" s="10">
        <v>1</v>
      </c>
      <c r="R1381" s="10">
        <v>0</v>
      </c>
      <c r="S1381" s="10">
        <v>436</v>
      </c>
      <c r="T1381" s="10">
        <v>370</v>
      </c>
      <c r="U1381" s="11">
        <v>0.54100000000000004</v>
      </c>
      <c r="V1381" s="41">
        <v>16.899999999999999</v>
      </c>
      <c r="W1381" s="10">
        <v>2</v>
      </c>
      <c r="X1381" s="10">
        <v>5</v>
      </c>
      <c r="Y1381" s="10">
        <v>0</v>
      </c>
      <c r="Z1381" s="10">
        <v>0</v>
      </c>
      <c r="AA1381" s="10">
        <v>4</v>
      </c>
      <c r="AB1381" s="10">
        <v>11</v>
      </c>
      <c r="AC1381" s="13">
        <f t="shared" si="1108"/>
        <v>5.7653502450273857</v>
      </c>
      <c r="AD1381" s="13">
        <f t="shared" si="1109"/>
        <v>14.413375612568466</v>
      </c>
      <c r="AE1381" s="13">
        <f t="shared" si="1110"/>
        <v>0</v>
      </c>
      <c r="AF1381" s="13">
        <f t="shared" si="1111"/>
        <v>0</v>
      </c>
      <c r="AG1381" s="13">
        <f t="shared" si="1112"/>
        <v>5.5890640646468412</v>
      </c>
      <c r="AH1381" s="13">
        <f t="shared" si="1113"/>
        <v>15.369926177778812</v>
      </c>
      <c r="AI1381" s="29">
        <f t="shared" si="1114"/>
        <v>1.8164458210102232</v>
      </c>
      <c r="AJ1381" s="29">
        <f t="shared" si="1115"/>
        <v>7.4949553185356015</v>
      </c>
      <c r="AK1381" s="29">
        <f t="shared" si="1116"/>
        <v>0</v>
      </c>
      <c r="AL1381" s="29">
        <f t="shared" si="1117"/>
        <v>3.0041219347476771</v>
      </c>
      <c r="AM1381" s="29">
        <f t="shared" si="1118"/>
        <v>2.8826751225136928</v>
      </c>
      <c r="AN1381" s="29">
        <f t="shared" si="1119"/>
        <v>3.6923076923076925</v>
      </c>
      <c r="AO1381" s="13">
        <v>858.82</v>
      </c>
      <c r="AP1381" s="13">
        <v>104.07</v>
      </c>
      <c r="AQ1381" s="13">
        <v>16.25</v>
      </c>
      <c r="AR1381" s="13">
        <v>979.13</v>
      </c>
      <c r="AS1381" s="41">
        <v>24</v>
      </c>
      <c r="AT1381" s="41">
        <v>46</v>
      </c>
      <c r="AU1381" s="41">
        <v>40</v>
      </c>
      <c r="AV1381" s="41">
        <v>36</v>
      </c>
      <c r="AW1381" s="41">
        <v>39</v>
      </c>
      <c r="AX1381" s="13">
        <f t="shared" si="1120"/>
        <v>1.4706933706453689</v>
      </c>
      <c r="AY1381" s="13">
        <f t="shared" si="1121"/>
        <v>2.8188289604036236</v>
      </c>
      <c r="AZ1381" s="13">
        <f t="shared" si="1122"/>
        <v>2.4511556177422813</v>
      </c>
      <c r="BA1381" s="13">
        <f t="shared" si="1123"/>
        <v>2.2060400559680535</v>
      </c>
      <c r="BB1381" s="13">
        <f t="shared" si="1124"/>
        <v>2.3898767272987245</v>
      </c>
      <c r="BC1381" s="13">
        <f t="shared" si="1125"/>
        <v>10.871139240506329</v>
      </c>
      <c r="BD1381" s="13">
        <f t="shared" si="1126"/>
        <v>0.20569620253164558</v>
      </c>
      <c r="BE1381" s="13">
        <f t="shared" si="1127"/>
        <v>1.3173417721518987</v>
      </c>
      <c r="BF1381" s="10">
        <v>26</v>
      </c>
      <c r="BG1381" s="10">
        <v>13</v>
      </c>
      <c r="BH1381" s="10">
        <v>0</v>
      </c>
      <c r="BI1381" s="10">
        <v>39</v>
      </c>
      <c r="BJ1381" s="10">
        <v>43</v>
      </c>
      <c r="BK1381" s="10">
        <v>5</v>
      </c>
      <c r="BL1381" s="10">
        <v>1</v>
      </c>
      <c r="BM1381" s="10">
        <v>49</v>
      </c>
      <c r="BN1381" s="39">
        <v>9.0060000000000002</v>
      </c>
      <c r="BO1381" s="39">
        <v>18.396000000000001</v>
      </c>
      <c r="BP1381" s="13">
        <v>-2.0379999999999998</v>
      </c>
      <c r="BQ1381" s="13">
        <v>2.9169999999999998</v>
      </c>
      <c r="BR1381" s="13">
        <v>0.108</v>
      </c>
      <c r="BS1381" s="13">
        <v>-0.218</v>
      </c>
      <c r="BT1381" s="13">
        <v>-0.59199999999999997</v>
      </c>
      <c r="BU1381" s="39">
        <v>0.17599999999999999</v>
      </c>
      <c r="BV1381" s="39">
        <v>0.36</v>
      </c>
      <c r="BW1381" s="13">
        <v>4.383</v>
      </c>
      <c r="BX1381" s="13">
        <v>-0.59899999999999998</v>
      </c>
      <c r="BY1381" s="13">
        <v>1.649</v>
      </c>
      <c r="BZ1381" s="13">
        <v>3.3959999999999999</v>
      </c>
      <c r="CA1381" s="39">
        <v>8.83</v>
      </c>
      <c r="CB1381" s="39">
        <v>18.036000000000001</v>
      </c>
      <c r="CC1381" s="16">
        <v>33</v>
      </c>
      <c r="CD1381" s="12">
        <v>234992</v>
      </c>
      <c r="CE1381" s="73">
        <f t="shared" si="1128"/>
        <v>243915.74683544302</v>
      </c>
      <c r="CF1381" s="13">
        <v>22.8</v>
      </c>
      <c r="CG1381" s="13">
        <v>19.100000000000001</v>
      </c>
      <c r="CH1381" s="13">
        <v>-20.2</v>
      </c>
      <c r="CI1381" s="17">
        <v>-1.9</v>
      </c>
      <c r="CJ1381" s="13">
        <f t="shared" si="1143"/>
        <v>-3.456242155239845</v>
      </c>
      <c r="CK1381" s="17">
        <v>-1.2</v>
      </c>
      <c r="CL1381" s="13">
        <f t="shared" si="1144"/>
        <v>-2.1828897822567441</v>
      </c>
      <c r="CM1381" s="13">
        <v>-3.2</v>
      </c>
      <c r="CN1381" s="10" t="s">
        <v>3648</v>
      </c>
      <c r="CO1381" s="10" t="s">
        <v>2999</v>
      </c>
      <c r="CP1381" s="10">
        <v>0</v>
      </c>
      <c r="CQ1381" s="10" t="s">
        <v>2393</v>
      </c>
      <c r="CR1381" s="10">
        <v>68</v>
      </c>
      <c r="CS1381" s="10">
        <v>180</v>
      </c>
      <c r="CT1381" s="10">
        <v>8</v>
      </c>
      <c r="CU1381" s="10" t="s">
        <v>3402</v>
      </c>
      <c r="CV1381" s="10" t="s">
        <v>2382</v>
      </c>
      <c r="CW1381" s="10">
        <v>1</v>
      </c>
      <c r="CX1381" s="10">
        <v>0</v>
      </c>
      <c r="CY1381" s="10">
        <v>0</v>
      </c>
      <c r="CZ1381" s="79"/>
      <c r="DA1381" s="10">
        <v>2</v>
      </c>
    </row>
    <row r="1382" spans="1:105" ht="12.75" customHeight="1" x14ac:dyDescent="0.2">
      <c r="A1382" s="44" t="s">
        <v>2372</v>
      </c>
      <c r="B1382" s="43" t="s">
        <v>971</v>
      </c>
      <c r="C1382" s="43" t="s">
        <v>971</v>
      </c>
      <c r="D1382" s="42" t="s">
        <v>971</v>
      </c>
      <c r="E1382" s="42" t="str">
        <f t="shared" ref="E1382:E1393" si="1154">CONCATENATE(RIGHT(F1382,LEN(F1382)-SEARCH(" ",F1382)), ", ", LEFT(F1382, SEARCH(" ", F1382)))</f>
        <v xml:space="preserve">Kapanen, Niko </v>
      </c>
      <c r="F1382" s="42" t="s">
        <v>2887</v>
      </c>
      <c r="G1382" s="45" t="s">
        <v>2373</v>
      </c>
      <c r="H1382" s="43">
        <v>79</v>
      </c>
      <c r="I1382" s="64">
        <v>10</v>
      </c>
      <c r="J1382" s="64">
        <v>18</v>
      </c>
      <c r="K1382" s="64">
        <v>28</v>
      </c>
      <c r="L1382" s="43">
        <v>-1</v>
      </c>
      <c r="M1382">
        <v>34</v>
      </c>
      <c r="N1382">
        <v>85</v>
      </c>
      <c r="O1382" s="4">
        <f t="shared" ref="O1382:O1393" si="1155">IF(N1382=0,0,I1382/N1382)</f>
        <v>0.11764705882352941</v>
      </c>
      <c r="Q1382">
        <v>5</v>
      </c>
      <c r="R1382">
        <v>0</v>
      </c>
      <c r="S1382">
        <v>420</v>
      </c>
      <c r="T1382">
        <v>386</v>
      </c>
      <c r="U1382" s="4">
        <f t="shared" ref="U1382:U1393" si="1156">IF(S1382+T1382=0,0,S1382/(S1382+T1382))</f>
        <v>0.52109181141439209</v>
      </c>
      <c r="V1382">
        <v>17.600000000000001</v>
      </c>
      <c r="W1382">
        <v>5</v>
      </c>
      <c r="X1382">
        <v>10</v>
      </c>
      <c r="Y1382">
        <v>0</v>
      </c>
      <c r="Z1382">
        <v>0</v>
      </c>
      <c r="AA1382">
        <v>5</v>
      </c>
      <c r="AB1382">
        <v>8</v>
      </c>
      <c r="AC1382" s="9">
        <f t="shared" si="1108"/>
        <v>8.3110167143780593</v>
      </c>
      <c r="AD1382" s="9">
        <f t="shared" si="1109"/>
        <v>16.622033428756119</v>
      </c>
      <c r="AE1382" s="9">
        <f t="shared" si="1110"/>
        <v>0</v>
      </c>
      <c r="AF1382" s="9">
        <f t="shared" si="1111"/>
        <v>0</v>
      </c>
      <c r="AG1382" s="9">
        <f t="shared" si="1112"/>
        <v>6.7130363436328722</v>
      </c>
      <c r="AH1382" s="9">
        <f t="shared" si="1113"/>
        <v>10.740858149812595</v>
      </c>
      <c r="AI1382" s="58">
        <f t="shared" si="1114"/>
        <v>1.6782590859082178</v>
      </c>
      <c r="AJ1382" s="58">
        <f t="shared" si="1115"/>
        <v>7.313694708652692</v>
      </c>
      <c r="AK1382" s="58">
        <f t="shared" si="1116"/>
        <v>0</v>
      </c>
      <c r="AL1382" s="58">
        <f t="shared" si="1117"/>
        <v>1.6111287224718891</v>
      </c>
      <c r="AM1382" s="58">
        <f t="shared" si="1118"/>
        <v>0.66488133715024467</v>
      </c>
      <c r="AN1382" s="58">
        <f t="shared" si="1119"/>
        <v>10.703666997026758</v>
      </c>
      <c r="AO1382" s="56">
        <v>893.7833333333333</v>
      </c>
      <c r="AP1382" s="56">
        <v>180.48333333333332</v>
      </c>
      <c r="AQ1382" s="56">
        <v>16.816666666666666</v>
      </c>
      <c r="AR1382" s="57">
        <f>SUM(AO1382:AQ1382)</f>
        <v>1091.0833333333333</v>
      </c>
      <c r="AS1382">
        <v>26</v>
      </c>
      <c r="AT1382">
        <v>23</v>
      </c>
      <c r="AU1382">
        <v>32</v>
      </c>
      <c r="AV1382">
        <v>20</v>
      </c>
      <c r="AW1382">
        <v>25</v>
      </c>
      <c r="AX1382" s="9">
        <f t="shared" si="1120"/>
        <v>1.4297716336973958</v>
      </c>
      <c r="AY1382" s="9">
        <f t="shared" si="1121"/>
        <v>1.2647979836553884</v>
      </c>
      <c r="AZ1382" s="9">
        <f t="shared" si="1122"/>
        <v>1.7597189337814101</v>
      </c>
      <c r="BA1382" s="9">
        <f t="shared" si="1123"/>
        <v>1.0998243336133813</v>
      </c>
      <c r="BB1382" s="9">
        <f t="shared" si="1124"/>
        <v>1.3747804170167266</v>
      </c>
      <c r="BC1382" s="33">
        <f t="shared" si="1125"/>
        <v>11.313713080168776</v>
      </c>
      <c r="BD1382" s="33">
        <f t="shared" si="1126"/>
        <v>0.21286919831223627</v>
      </c>
      <c r="BE1382" s="33">
        <f t="shared" si="1127"/>
        <v>2.2845991561181433</v>
      </c>
      <c r="BF1382" s="42">
        <f>BI1382-BG1382-BH1382</f>
        <v>25</v>
      </c>
      <c r="BG1382" s="43">
        <v>22</v>
      </c>
      <c r="BH1382" s="43">
        <v>0</v>
      </c>
      <c r="BI1382" s="43">
        <v>47</v>
      </c>
      <c r="BJ1382" s="42">
        <f>BM1382-BK1382-BL1382</f>
        <v>24</v>
      </c>
      <c r="BK1382" s="43">
        <v>2</v>
      </c>
      <c r="BL1382" s="43">
        <v>3</v>
      </c>
      <c r="BM1382" s="43">
        <v>29</v>
      </c>
      <c r="BN1382" s="34">
        <f t="shared" ref="BN1382:BN1393" si="1157">BU1382+CA1382</f>
        <v>13.793413237262936</v>
      </c>
      <c r="BO1382" s="34">
        <f t="shared" ref="BO1382:BO1393" si="1158">BN1382/AR1382*2000</f>
        <v>25.283885869877835</v>
      </c>
      <c r="BP1382" s="33">
        <v>-1.946863781845527</v>
      </c>
      <c r="BQ1382" s="33">
        <v>9.9501183615297339</v>
      </c>
      <c r="BR1382" s="33">
        <v>-4.329920706991369</v>
      </c>
      <c r="BS1382" s="33">
        <v>-0.23222583240743658</v>
      </c>
      <c r="BT1382" s="33">
        <v>-0.70822457216949508</v>
      </c>
      <c r="BU1382" s="9">
        <f t="shared" ref="BU1382:BU1393" si="1159">SUM(BP1382:BT1382)</f>
        <v>2.7328834681159062</v>
      </c>
      <c r="BV1382" s="34">
        <f t="shared" ref="BV1382:BV1393" si="1160">BU1382/AR1382*2000</f>
        <v>5.0094862319393378</v>
      </c>
      <c r="BW1382" s="33">
        <v>10.202784865215499</v>
      </c>
      <c r="BX1382" s="33">
        <v>0.40449178621043475</v>
      </c>
      <c r="BY1382" s="33">
        <v>-0.11125170418744103</v>
      </c>
      <c r="BZ1382" s="33">
        <v>0.56450482190853735</v>
      </c>
      <c r="CA1382" s="9">
        <f t="shared" ref="CA1382:CA1393" si="1161">SUM(BW1382:BZ1382)</f>
        <v>11.060529769147029</v>
      </c>
      <c r="CB1382" s="34">
        <f t="shared" ref="CB1382:CB1393" si="1162">CA1382/AR1382*2000</f>
        <v>20.274399637938497</v>
      </c>
      <c r="CC1382" s="47">
        <v>53.151755999999999</v>
      </c>
      <c r="CD1382">
        <v>1986503</v>
      </c>
      <c r="CE1382" s="68">
        <f t="shared" si="1128"/>
        <v>2061939.8227848101</v>
      </c>
      <c r="CF1382" s="62">
        <v>21.7</v>
      </c>
      <c r="CG1382" s="62">
        <v>16.899999999999999</v>
      </c>
      <c r="CH1382" s="62">
        <v>4.5999999999999996</v>
      </c>
      <c r="CI1382" s="62">
        <v>0.6</v>
      </c>
      <c r="CJ1382" s="63">
        <f t="shared" si="1143"/>
        <v>0.93139981630725854</v>
      </c>
      <c r="CK1382" s="62">
        <v>1.6</v>
      </c>
      <c r="CL1382" s="63">
        <f t="shared" si="1144"/>
        <v>2.4837328434860231</v>
      </c>
      <c r="CM1382" s="62">
        <v>1.9</v>
      </c>
      <c r="CN1382" t="s">
        <v>622</v>
      </c>
      <c r="CO1382" t="s">
        <v>2999</v>
      </c>
      <c r="CQ1382" t="s">
        <v>2393</v>
      </c>
      <c r="CR1382">
        <v>68</v>
      </c>
      <c r="CS1382">
        <v>180</v>
      </c>
      <c r="CT1382">
        <v>39</v>
      </c>
      <c r="CU1382" t="s">
        <v>3402</v>
      </c>
      <c r="CZ1382" s="72">
        <v>850000</v>
      </c>
      <c r="DA1382">
        <v>0</v>
      </c>
    </row>
    <row r="1383" spans="1:105" ht="12.75" customHeight="1" x14ac:dyDescent="0.2">
      <c r="A1383" s="38" t="s">
        <v>2452</v>
      </c>
      <c r="B1383" t="s">
        <v>961</v>
      </c>
      <c r="C1383" t="s">
        <v>961</v>
      </c>
      <c r="D1383" t="s">
        <v>971</v>
      </c>
      <c r="E1383" t="str">
        <f t="shared" si="1154"/>
        <v xml:space="preserve">Jokinen, Olli </v>
      </c>
      <c r="F1383" t="s">
        <v>215</v>
      </c>
      <c r="G1383" t="s">
        <v>1537</v>
      </c>
      <c r="H1383">
        <v>82</v>
      </c>
      <c r="I1383">
        <v>39</v>
      </c>
      <c r="J1383">
        <v>52</v>
      </c>
      <c r="K1383">
        <f>I1383+J1383</f>
        <v>91</v>
      </c>
      <c r="L1383">
        <v>18</v>
      </c>
      <c r="M1383">
        <v>78</v>
      </c>
      <c r="N1383">
        <v>351</v>
      </c>
      <c r="O1383" s="4">
        <f t="shared" si="1155"/>
        <v>0.1111111111111111</v>
      </c>
      <c r="P1383">
        <v>2114</v>
      </c>
      <c r="Q1383">
        <v>8</v>
      </c>
      <c r="R1383">
        <v>0</v>
      </c>
      <c r="S1383">
        <v>476</v>
      </c>
      <c r="T1383">
        <v>598</v>
      </c>
      <c r="U1383" s="4">
        <f t="shared" si="1156"/>
        <v>0.44320297951582865</v>
      </c>
      <c r="V1383" s="40">
        <v>21.5</v>
      </c>
      <c r="W1383">
        <v>9</v>
      </c>
      <c r="X1383">
        <v>19</v>
      </c>
      <c r="Y1383">
        <v>1</v>
      </c>
      <c r="Z1383">
        <v>0</v>
      </c>
      <c r="AA1383">
        <f>I1383-W1383-Y1383</f>
        <v>29</v>
      </c>
      <c r="AB1383">
        <f>J1383-X1383-Z1383</f>
        <v>33</v>
      </c>
      <c r="AC1383" s="9">
        <f t="shared" si="1108"/>
        <v>8.4055414310174861</v>
      </c>
      <c r="AD1383" s="9">
        <f t="shared" si="1109"/>
        <v>17.745031909925803</v>
      </c>
      <c r="AE1383" s="9">
        <f t="shared" si="1110"/>
        <v>2.6564344746162925</v>
      </c>
      <c r="AF1383" s="9">
        <f t="shared" si="1111"/>
        <v>0</v>
      </c>
      <c r="AG1383" s="9">
        <f t="shared" si="1112"/>
        <v>27.85262652402422</v>
      </c>
      <c r="AH1383" s="9">
        <f t="shared" si="1113"/>
        <v>31.694368113544805</v>
      </c>
      <c r="AI1383" s="6">
        <f t="shared" si="1114"/>
        <v>3.457567430568524</v>
      </c>
      <c r="AJ1383" s="6">
        <f t="shared" si="1115"/>
        <v>7.8451720022829869</v>
      </c>
      <c r="AK1383" s="6">
        <f t="shared" si="1116"/>
        <v>0.53128689492325853</v>
      </c>
      <c r="AL1383" s="6">
        <f t="shared" si="1117"/>
        <v>2.4971320331883784</v>
      </c>
      <c r="AM1383" s="6">
        <f t="shared" si="1118"/>
        <v>0.37357961915633275</v>
      </c>
      <c r="AN1383" s="6">
        <f t="shared" si="1119"/>
        <v>5.3128689492325858</v>
      </c>
      <c r="AO1383" s="32">
        <v>1249.4333333333334</v>
      </c>
      <c r="AP1383" s="32">
        <v>321.21666666666664</v>
      </c>
      <c r="AQ1383" s="32">
        <v>112.93333333333334</v>
      </c>
      <c r="AR1383" s="32">
        <v>1683.5833333333335</v>
      </c>
      <c r="AS1383" s="40">
        <v>24</v>
      </c>
      <c r="AT1383" s="40">
        <v>52</v>
      </c>
      <c r="AU1383" s="40">
        <v>134</v>
      </c>
      <c r="AV1383" s="40">
        <v>68</v>
      </c>
      <c r="AW1383" s="40">
        <v>34</v>
      </c>
      <c r="AX1383" s="9">
        <f t="shared" si="1120"/>
        <v>0.85531851705192286</v>
      </c>
      <c r="AY1383" s="9">
        <f t="shared" si="1121"/>
        <v>1.8531901202791663</v>
      </c>
      <c r="AZ1383" s="9">
        <f t="shared" si="1122"/>
        <v>4.7755283868732361</v>
      </c>
      <c r="BA1383" s="9">
        <f t="shared" si="1123"/>
        <v>2.4234024649804482</v>
      </c>
      <c r="BB1383" s="9">
        <f t="shared" si="1124"/>
        <v>1.2117012324902241</v>
      </c>
      <c r="BC1383" s="9">
        <f t="shared" si="1125"/>
        <v>15.2369918699187</v>
      </c>
      <c r="BD1383" s="9">
        <f t="shared" si="1126"/>
        <v>1.3772357723577235</v>
      </c>
      <c r="BE1383" s="9">
        <f t="shared" si="1127"/>
        <v>3.9172764227642274</v>
      </c>
      <c r="BF1383" s="3">
        <v>72</v>
      </c>
      <c r="BG1383" s="3">
        <v>42</v>
      </c>
      <c r="BH1383" s="3">
        <v>1</v>
      </c>
      <c r="BI1383" s="3">
        <v>115</v>
      </c>
      <c r="BJ1383" s="3">
        <v>52</v>
      </c>
      <c r="BK1383" s="3">
        <v>2</v>
      </c>
      <c r="BL1383" s="3">
        <v>10</v>
      </c>
      <c r="BM1383" s="3">
        <v>64</v>
      </c>
      <c r="BN1383" s="34">
        <f t="shared" si="1157"/>
        <v>95.946816867246852</v>
      </c>
      <c r="BO1383" s="34">
        <f t="shared" si="1158"/>
        <v>113.97929044270278</v>
      </c>
      <c r="BP1383" s="34">
        <v>62.20808323386462</v>
      </c>
      <c r="BQ1383" s="34">
        <v>16.614204074569223</v>
      </c>
      <c r="BR1383" s="34">
        <v>-1.5837332782340825</v>
      </c>
      <c r="BS1383" s="34">
        <v>1.1911866802472366</v>
      </c>
      <c r="BT1383" s="34">
        <v>0.60685110857776525</v>
      </c>
      <c r="BU1383" s="34">
        <f t="shared" si="1159"/>
        <v>79.036591819024778</v>
      </c>
      <c r="BV1383" s="34">
        <f t="shared" si="1160"/>
        <v>93.890917371508905</v>
      </c>
      <c r="BW1383" s="34">
        <v>10.291701540349059</v>
      </c>
      <c r="BX1383" s="34">
        <v>0.90126420428221443</v>
      </c>
      <c r="BY1383" s="34">
        <v>5.7862249319029884</v>
      </c>
      <c r="BZ1383" s="34">
        <v>-6.8965628312183308E-2</v>
      </c>
      <c r="CA1383" s="34">
        <f t="shared" si="1161"/>
        <v>16.910225048222078</v>
      </c>
      <c r="CB1383" s="34">
        <f t="shared" si="1162"/>
        <v>20.088373071193875</v>
      </c>
      <c r="CC1383" s="15">
        <v>65</v>
      </c>
      <c r="CD1383" s="7">
        <v>4572043</v>
      </c>
      <c r="CE1383" s="68">
        <f t="shared" si="1128"/>
        <v>4572043</v>
      </c>
      <c r="CF1383" s="9">
        <v>40</v>
      </c>
      <c r="CG1383" s="9">
        <v>32.1</v>
      </c>
      <c r="CH1383" s="9">
        <v>17.899999999999999</v>
      </c>
      <c r="CI1383" s="9">
        <v>15.5</v>
      </c>
      <c r="CJ1383" s="9">
        <f t="shared" si="1143"/>
        <v>14.638292514008686</v>
      </c>
      <c r="CK1383" s="9">
        <v>4.8</v>
      </c>
      <c r="CL1383" s="9">
        <f t="shared" si="1144"/>
        <v>4.5331486494994646</v>
      </c>
      <c r="CM1383" s="9">
        <v>20.3</v>
      </c>
      <c r="CN1383" t="s">
        <v>2418</v>
      </c>
      <c r="CO1383" t="s">
        <v>2419</v>
      </c>
      <c r="CQ1383" t="s">
        <v>2393</v>
      </c>
      <c r="CR1383">
        <v>75</v>
      </c>
      <c r="CS1383">
        <v>214</v>
      </c>
      <c r="CT1383">
        <v>12</v>
      </c>
      <c r="CU1383" t="s">
        <v>3402</v>
      </c>
      <c r="CV1383" t="s">
        <v>2382</v>
      </c>
      <c r="CW1383">
        <v>6</v>
      </c>
      <c r="CX1383">
        <v>1</v>
      </c>
      <c r="CY1383">
        <v>0</v>
      </c>
      <c r="CZ1383" s="70"/>
      <c r="DA1383">
        <v>0</v>
      </c>
    </row>
    <row r="1384" spans="1:105" ht="12.75" customHeight="1" x14ac:dyDescent="0.2">
      <c r="A1384" s="44" t="s">
        <v>2372</v>
      </c>
      <c r="B1384" s="43" t="s">
        <v>961</v>
      </c>
      <c r="C1384" s="43" t="s">
        <v>961</v>
      </c>
      <c r="D1384" s="42" t="s">
        <v>971</v>
      </c>
      <c r="E1384" s="42" t="str">
        <f t="shared" si="1154"/>
        <v xml:space="preserve">Jokinen, Olli </v>
      </c>
      <c r="F1384" s="42" t="s">
        <v>215</v>
      </c>
      <c r="G1384" s="45" t="s">
        <v>2373</v>
      </c>
      <c r="H1384" s="43">
        <v>82</v>
      </c>
      <c r="I1384" s="64">
        <v>34</v>
      </c>
      <c r="J1384" s="64">
        <v>37</v>
      </c>
      <c r="K1384" s="64">
        <v>71</v>
      </c>
      <c r="L1384" s="43">
        <v>-19</v>
      </c>
      <c r="M1384">
        <v>67</v>
      </c>
      <c r="N1384">
        <v>341</v>
      </c>
      <c r="O1384" s="4">
        <f t="shared" si="1155"/>
        <v>9.9706744868035185E-2</v>
      </c>
      <c r="Q1384">
        <v>5</v>
      </c>
      <c r="R1384">
        <v>0</v>
      </c>
      <c r="S1384">
        <v>404</v>
      </c>
      <c r="T1384">
        <v>534</v>
      </c>
      <c r="U1384" s="4">
        <f t="shared" si="1156"/>
        <v>0.43070362473347545</v>
      </c>
      <c r="V1384">
        <v>19.100000000000001</v>
      </c>
      <c r="W1384">
        <v>18</v>
      </c>
      <c r="X1384">
        <v>15</v>
      </c>
      <c r="Y1384">
        <v>0</v>
      </c>
      <c r="Z1384">
        <v>0</v>
      </c>
      <c r="AA1384">
        <v>16</v>
      </c>
      <c r="AB1384">
        <v>22</v>
      </c>
      <c r="AC1384" s="9">
        <f t="shared" si="1108"/>
        <v>17.310466420900784</v>
      </c>
      <c r="AD1384" s="9">
        <f t="shared" si="1109"/>
        <v>14.425388684083989</v>
      </c>
      <c r="AE1384" s="9">
        <f t="shared" si="1110"/>
        <v>0</v>
      </c>
      <c r="AF1384" s="9">
        <f t="shared" si="1111"/>
        <v>0</v>
      </c>
      <c r="AG1384" s="9">
        <f t="shared" si="1112"/>
        <v>14.658539999236535</v>
      </c>
      <c r="AH1384" s="9">
        <f t="shared" si="1113"/>
        <v>20.155492498950235</v>
      </c>
      <c r="AI1384" s="58">
        <f t="shared" si="1114"/>
        <v>2.3362048123783228</v>
      </c>
      <c r="AJ1384" s="58">
        <f t="shared" si="1115"/>
        <v>8.655233210450394</v>
      </c>
      <c r="AK1384" s="58">
        <f t="shared" si="1116"/>
        <v>0</v>
      </c>
      <c r="AL1384" s="58">
        <f t="shared" si="1117"/>
        <v>3.0691318123401494</v>
      </c>
      <c r="AM1384" s="58">
        <f t="shared" si="1118"/>
        <v>0.57701554736335947</v>
      </c>
      <c r="AN1384" s="58">
        <f t="shared" si="1119"/>
        <v>11.57556270096463</v>
      </c>
      <c r="AO1384" s="56">
        <v>1309.8166666666666</v>
      </c>
      <c r="AP1384" s="56">
        <v>311.95</v>
      </c>
      <c r="AQ1384" s="56">
        <v>10.366666666666667</v>
      </c>
      <c r="AR1384" s="57">
        <f>SUM(AO1384:AQ1384)</f>
        <v>1632.1333333333332</v>
      </c>
      <c r="AS1384">
        <v>25</v>
      </c>
      <c r="AT1384">
        <v>78</v>
      </c>
      <c r="AU1384">
        <v>114</v>
      </c>
      <c r="AV1384">
        <v>43</v>
      </c>
      <c r="AW1384">
        <v>30</v>
      </c>
      <c r="AX1384" s="9">
        <f t="shared" si="1120"/>
        <v>0.91904256188219924</v>
      </c>
      <c r="AY1384" s="9">
        <f t="shared" si="1121"/>
        <v>2.8674127930724618</v>
      </c>
      <c r="AZ1384" s="9">
        <f t="shared" si="1122"/>
        <v>4.1908340821828283</v>
      </c>
      <c r="BA1384" s="9">
        <f t="shared" si="1123"/>
        <v>1.5807532064373826</v>
      </c>
      <c r="BB1384" s="9">
        <f t="shared" si="1124"/>
        <v>1.102851074258639</v>
      </c>
      <c r="BC1384" s="33">
        <f t="shared" si="1125"/>
        <v>15.973373983739837</v>
      </c>
      <c r="BD1384" s="33">
        <f t="shared" si="1126"/>
        <v>0.12642276422764229</v>
      </c>
      <c r="BE1384" s="33">
        <f t="shared" si="1127"/>
        <v>3.8042682926829268</v>
      </c>
      <c r="BF1384" s="42">
        <f>BI1384-BG1384-BH1384</f>
        <v>51</v>
      </c>
      <c r="BG1384" s="43">
        <v>45</v>
      </c>
      <c r="BH1384" s="43">
        <v>0</v>
      </c>
      <c r="BI1384" s="43">
        <v>96</v>
      </c>
      <c r="BJ1384" s="42">
        <f>BM1384-BK1384-BL1384</f>
        <v>67</v>
      </c>
      <c r="BK1384" s="43">
        <v>3</v>
      </c>
      <c r="BL1384" s="43">
        <v>2</v>
      </c>
      <c r="BM1384" s="43">
        <v>72</v>
      </c>
      <c r="BN1384" s="34">
        <f t="shared" si="1157"/>
        <v>71.060489050861747</v>
      </c>
      <c r="BO1384" s="34">
        <f t="shared" si="1158"/>
        <v>87.076818541207928</v>
      </c>
      <c r="BP1384" s="33">
        <v>25.207400132219831</v>
      </c>
      <c r="BQ1384" s="33">
        <v>36.165183969418948</v>
      </c>
      <c r="BR1384" s="33">
        <v>1.0949488052700158</v>
      </c>
      <c r="BS1384" s="33">
        <v>-0.1274478916246391</v>
      </c>
      <c r="BT1384" s="33">
        <v>6.0933253928383229</v>
      </c>
      <c r="BU1384" s="9">
        <f t="shared" si="1159"/>
        <v>68.433410408122469</v>
      </c>
      <c r="BV1384" s="34">
        <f t="shared" si="1160"/>
        <v>83.857622426422452</v>
      </c>
      <c r="BW1384" s="33">
        <v>2.6506010815848029</v>
      </c>
      <c r="BX1384" s="33">
        <v>0.41619476653158372</v>
      </c>
      <c r="BY1384" s="33">
        <v>-8.1999274589894214E-2</v>
      </c>
      <c r="BZ1384" s="33">
        <v>-0.35771793078720948</v>
      </c>
      <c r="CA1384" s="9">
        <f t="shared" si="1161"/>
        <v>2.6270786427392832</v>
      </c>
      <c r="CB1384" s="34">
        <f t="shared" si="1162"/>
        <v>3.2191961147854955</v>
      </c>
      <c r="CC1384" s="47">
        <v>32.411087000000002</v>
      </c>
      <c r="CD1384">
        <v>2710058</v>
      </c>
      <c r="CE1384" s="68">
        <f t="shared" si="1128"/>
        <v>2710058.0000000005</v>
      </c>
      <c r="CF1384" s="62">
        <v>41.2</v>
      </c>
      <c r="CG1384" s="62">
        <v>31</v>
      </c>
      <c r="CH1384" s="62">
        <v>-18.100000000000001</v>
      </c>
      <c r="CI1384" s="62">
        <v>9.5</v>
      </c>
      <c r="CJ1384" s="63">
        <f t="shared" si="1143"/>
        <v>9.721404998848783</v>
      </c>
      <c r="CK1384" s="62">
        <v>-1.7</v>
      </c>
      <c r="CL1384" s="63">
        <f t="shared" si="1144"/>
        <v>-1.7396198418992557</v>
      </c>
      <c r="CM1384" s="62">
        <v>8</v>
      </c>
      <c r="CN1384" t="s">
        <v>629</v>
      </c>
      <c r="CO1384" t="s">
        <v>2419</v>
      </c>
      <c r="CQ1384" t="s">
        <v>2393</v>
      </c>
      <c r="CR1384">
        <v>75</v>
      </c>
      <c r="CS1384">
        <v>214</v>
      </c>
      <c r="CT1384">
        <v>12</v>
      </c>
      <c r="CU1384" t="s">
        <v>3402</v>
      </c>
      <c r="CZ1384" s="72">
        <v>5250000</v>
      </c>
      <c r="DA1384">
        <v>0</v>
      </c>
    </row>
    <row r="1385" spans="1:105" ht="12.75" customHeight="1" x14ac:dyDescent="0.2">
      <c r="A1385" s="38" t="s">
        <v>2452</v>
      </c>
      <c r="B1385" t="s">
        <v>971</v>
      </c>
      <c r="D1385" t="s">
        <v>971</v>
      </c>
      <c r="E1385" t="str">
        <f t="shared" si="1154"/>
        <v xml:space="preserve">Fischer, Patrick </v>
      </c>
      <c r="F1385" t="s">
        <v>1424</v>
      </c>
      <c r="G1385" t="s">
        <v>1537</v>
      </c>
      <c r="H1385">
        <v>27</v>
      </c>
      <c r="I1385">
        <v>4</v>
      </c>
      <c r="J1385">
        <v>6</v>
      </c>
      <c r="K1385">
        <f>I1385+J1385</f>
        <v>10</v>
      </c>
      <c r="L1385">
        <v>0</v>
      </c>
      <c r="M1385">
        <v>24</v>
      </c>
      <c r="N1385">
        <v>32</v>
      </c>
      <c r="O1385" s="4">
        <f t="shared" si="1155"/>
        <v>0.125</v>
      </c>
      <c r="P1385">
        <v>416</v>
      </c>
      <c r="Q1385">
        <v>1</v>
      </c>
      <c r="R1385">
        <v>0</v>
      </c>
      <c r="S1385">
        <v>27</v>
      </c>
      <c r="T1385">
        <v>40</v>
      </c>
      <c r="U1385" s="4">
        <f t="shared" si="1156"/>
        <v>0.40298507462686567</v>
      </c>
      <c r="V1385" s="40">
        <v>4.4000000000000004</v>
      </c>
      <c r="W1385">
        <v>0</v>
      </c>
      <c r="X1385">
        <v>0</v>
      </c>
      <c r="Y1385">
        <v>0</v>
      </c>
      <c r="Z1385">
        <v>0</v>
      </c>
      <c r="AA1385">
        <f>I1385-W1385-Y1385</f>
        <v>4</v>
      </c>
      <c r="AB1385">
        <f>J1385-X1385-Z1385</f>
        <v>6</v>
      </c>
      <c r="AC1385" s="9">
        <f t="shared" si="1108"/>
        <v>0</v>
      </c>
      <c r="AD1385" s="9">
        <f t="shared" si="1109"/>
        <v>0</v>
      </c>
      <c r="AE1385" s="9">
        <f t="shared" si="1110"/>
        <v>0</v>
      </c>
      <c r="AF1385" s="9">
        <f t="shared" si="1111"/>
        <v>0</v>
      </c>
      <c r="AG1385" s="9">
        <f t="shared" si="1112"/>
        <v>19.427954668105773</v>
      </c>
      <c r="AH1385" s="9">
        <f t="shared" si="1113"/>
        <v>29.141932002158661</v>
      </c>
      <c r="AI1385" s="6">
        <f t="shared" si="1114"/>
        <v>2.6713437668645437</v>
      </c>
      <c r="AJ1385" s="6">
        <f t="shared" si="1115"/>
        <v>0</v>
      </c>
      <c r="AK1385" s="6">
        <f t="shared" si="1116"/>
        <v>0</v>
      </c>
      <c r="AL1385" s="6">
        <f t="shared" si="1117"/>
        <v>2.6713437668645437</v>
      </c>
      <c r="AM1385" s="6">
        <f t="shared" si="1118"/>
        <v>0</v>
      </c>
      <c r="AN1385" s="6">
        <f t="shared" si="1119"/>
        <v>8.3526682134570756</v>
      </c>
      <c r="AO1385" s="33">
        <v>247.06666666666666</v>
      </c>
      <c r="AP1385" s="33">
        <v>24.483333333333334</v>
      </c>
      <c r="AQ1385" s="33">
        <v>21.55</v>
      </c>
      <c r="AR1385" s="32">
        <v>293.10000000000002</v>
      </c>
      <c r="AS1385" s="40">
        <v>9</v>
      </c>
      <c r="AT1385" s="40">
        <v>5</v>
      </c>
      <c r="AU1385" s="40">
        <v>16</v>
      </c>
      <c r="AV1385" s="40">
        <v>4</v>
      </c>
      <c r="AW1385" s="40">
        <v>10</v>
      </c>
      <c r="AX1385" s="9">
        <f t="shared" si="1120"/>
        <v>1.842374616171955</v>
      </c>
      <c r="AY1385" s="9">
        <f t="shared" si="1121"/>
        <v>1.0235414534288638</v>
      </c>
      <c r="AZ1385" s="9">
        <f t="shared" si="1122"/>
        <v>3.2753326509723641</v>
      </c>
      <c r="BA1385" s="9">
        <f t="shared" si="1123"/>
        <v>0.81883316274309104</v>
      </c>
      <c r="BB1385" s="9">
        <f t="shared" si="1124"/>
        <v>2.0470829068577276</v>
      </c>
      <c r="BC1385" s="9">
        <f t="shared" si="1125"/>
        <v>9.1506172839506164</v>
      </c>
      <c r="BD1385" s="9">
        <f t="shared" si="1126"/>
        <v>0.79814814814814816</v>
      </c>
      <c r="BE1385" s="9">
        <f t="shared" si="1127"/>
        <v>0.90679012345679011</v>
      </c>
      <c r="BF1385" s="3">
        <v>11</v>
      </c>
      <c r="BG1385" s="3">
        <v>0</v>
      </c>
      <c r="BH1385" s="3">
        <v>0</v>
      </c>
      <c r="BI1385" s="3">
        <v>11</v>
      </c>
      <c r="BJ1385" s="3">
        <v>11</v>
      </c>
      <c r="BK1385" s="3">
        <v>0</v>
      </c>
      <c r="BL1385" s="3">
        <v>3</v>
      </c>
      <c r="BM1385" s="3">
        <v>14</v>
      </c>
      <c r="BN1385" s="34">
        <f t="shared" si="1157"/>
        <v>3.3030140262251475</v>
      </c>
      <c r="BO1385" s="34">
        <f t="shared" si="1158"/>
        <v>22.538478513989403</v>
      </c>
      <c r="BP1385" s="34">
        <v>8.443806938639236</v>
      </c>
      <c r="BQ1385" s="34">
        <v>-1.3173956779353182</v>
      </c>
      <c r="BR1385" s="34">
        <v>1.0209454973196906E-2</v>
      </c>
      <c r="BS1385" s="34">
        <v>-0.28502482207214841</v>
      </c>
      <c r="BT1385" s="34">
        <v>-0.59201308371666328</v>
      </c>
      <c r="BU1385" s="34">
        <f t="shared" si="1159"/>
        <v>6.2595828098883031</v>
      </c>
      <c r="BV1385" s="34">
        <f t="shared" si="1160"/>
        <v>42.712949913942701</v>
      </c>
      <c r="BW1385" s="34">
        <v>3.1306542342015669</v>
      </c>
      <c r="BX1385" s="34">
        <v>0.12329320308265679</v>
      </c>
      <c r="BY1385" s="34">
        <v>0.88515831699656555</v>
      </c>
      <c r="BZ1385" s="34">
        <v>-7.0956745379439452</v>
      </c>
      <c r="CA1385" s="34">
        <f t="shared" si="1161"/>
        <v>-2.9565687836631556</v>
      </c>
      <c r="CB1385" s="34">
        <f t="shared" si="1162"/>
        <v>-20.174471399953294</v>
      </c>
      <c r="CC1385" s="15">
        <v>42</v>
      </c>
      <c r="CD1385" s="7">
        <v>350924</v>
      </c>
      <c r="CE1385" s="68">
        <f t="shared" si="1128"/>
        <v>1065769.1851851852</v>
      </c>
      <c r="CF1385" s="9">
        <v>6</v>
      </c>
      <c r="CG1385" s="9">
        <v>6.4</v>
      </c>
      <c r="CH1385" s="9">
        <v>2.2999999999999998</v>
      </c>
      <c r="CI1385" s="9">
        <v>0.9</v>
      </c>
      <c r="CJ1385" s="9">
        <f t="shared" si="1143"/>
        <v>5.3076469431885203</v>
      </c>
      <c r="CK1385" s="9">
        <v>0.8</v>
      </c>
      <c r="CL1385" s="9">
        <f t="shared" si="1144"/>
        <v>4.7179083939453506</v>
      </c>
      <c r="CM1385" s="9">
        <v>1.6</v>
      </c>
      <c r="CN1385" t="s">
        <v>1101</v>
      </c>
      <c r="CO1385" t="s">
        <v>1102</v>
      </c>
      <c r="CQ1385" t="s">
        <v>3021</v>
      </c>
      <c r="CR1385">
        <v>71</v>
      </c>
      <c r="CS1385">
        <v>194</v>
      </c>
      <c r="CT1385">
        <v>12</v>
      </c>
      <c r="CU1385" t="s">
        <v>3402</v>
      </c>
      <c r="CV1385" t="s">
        <v>2382</v>
      </c>
      <c r="CW1385">
        <v>0</v>
      </c>
      <c r="CX1385">
        <v>0</v>
      </c>
      <c r="CY1385">
        <v>0</v>
      </c>
      <c r="CZ1385" s="70"/>
      <c r="DA1385">
        <v>0</v>
      </c>
    </row>
    <row r="1386" spans="1:105" ht="12.75" customHeight="1" x14ac:dyDescent="0.2">
      <c r="A1386" s="44" t="s">
        <v>2372</v>
      </c>
      <c r="B1386" s="43"/>
      <c r="C1386" s="43" t="s">
        <v>971</v>
      </c>
      <c r="D1386" s="82" t="s">
        <v>971</v>
      </c>
      <c r="E1386" s="42" t="str">
        <f t="shared" si="1154"/>
        <v xml:space="preserve">Mueller, Peter </v>
      </c>
      <c r="F1386" s="42" t="s">
        <v>373</v>
      </c>
      <c r="G1386" s="45" t="s">
        <v>2381</v>
      </c>
      <c r="H1386" s="43">
        <v>81</v>
      </c>
      <c r="I1386" s="64">
        <v>22</v>
      </c>
      <c r="J1386" s="64">
        <v>32</v>
      </c>
      <c r="K1386" s="64">
        <v>54</v>
      </c>
      <c r="L1386" s="43">
        <v>-13</v>
      </c>
      <c r="M1386">
        <v>32</v>
      </c>
      <c r="N1386">
        <v>201</v>
      </c>
      <c r="O1386" s="4">
        <f t="shared" si="1155"/>
        <v>0.10945273631840796</v>
      </c>
      <c r="Q1386">
        <v>3</v>
      </c>
      <c r="R1386">
        <v>0</v>
      </c>
      <c r="S1386">
        <v>105</v>
      </c>
      <c r="T1386">
        <v>146</v>
      </c>
      <c r="U1386" s="4">
        <f t="shared" si="1156"/>
        <v>0.41832669322709165</v>
      </c>
      <c r="V1386">
        <v>5.3</v>
      </c>
      <c r="W1386">
        <v>7</v>
      </c>
      <c r="X1386">
        <v>15</v>
      </c>
      <c r="Y1386">
        <v>0</v>
      </c>
      <c r="Z1386">
        <v>0</v>
      </c>
      <c r="AA1386">
        <v>15</v>
      </c>
      <c r="AB1386">
        <v>17</v>
      </c>
      <c r="AC1386" s="9">
        <f t="shared" si="1108"/>
        <v>6.5112914061288834</v>
      </c>
      <c r="AD1386" s="9">
        <f t="shared" si="1109"/>
        <v>13.952767298847606</v>
      </c>
      <c r="AE1386" s="9">
        <f t="shared" si="1110"/>
        <v>0</v>
      </c>
      <c r="AF1386" s="9">
        <f t="shared" si="1111"/>
        <v>0</v>
      </c>
      <c r="AG1386" s="9">
        <f t="shared" si="1112"/>
        <v>17.000377786173026</v>
      </c>
      <c r="AH1386" s="9">
        <f t="shared" si="1113"/>
        <v>19.267094824329433</v>
      </c>
      <c r="AI1386" s="58">
        <f t="shared" si="1114"/>
        <v>2.3800528900642237</v>
      </c>
      <c r="AJ1386" s="58">
        <f t="shared" si="1115"/>
        <v>7.8135496873546595</v>
      </c>
      <c r="AK1386" s="58">
        <f t="shared" si="1116"/>
        <v>0</v>
      </c>
      <c r="AL1386" s="58">
        <f t="shared" si="1117"/>
        <v>2.8900642236494147</v>
      </c>
      <c r="AM1386" s="58">
        <f t="shared" si="1118"/>
        <v>0.7441475892718723</v>
      </c>
      <c r="AN1386" s="58">
        <f t="shared" si="1119"/>
        <v>3.5928143712574849</v>
      </c>
      <c r="AO1386" s="56">
        <v>1058.8</v>
      </c>
      <c r="AP1386" s="56">
        <v>322.51666666666665</v>
      </c>
      <c r="AQ1386" s="56">
        <v>16.7</v>
      </c>
      <c r="AR1386" s="57">
        <f>SUM(AO1386:AQ1386)</f>
        <v>1398.0166666666667</v>
      </c>
      <c r="AS1386">
        <v>12</v>
      </c>
      <c r="AT1386">
        <v>30</v>
      </c>
      <c r="AU1386">
        <v>95</v>
      </c>
      <c r="AV1386">
        <v>19</v>
      </c>
      <c r="AW1386">
        <v>21</v>
      </c>
      <c r="AX1386" s="9">
        <f t="shared" si="1120"/>
        <v>0.51501531932141964</v>
      </c>
      <c r="AY1386" s="9">
        <f t="shared" si="1121"/>
        <v>1.287538298303549</v>
      </c>
      <c r="AZ1386" s="9">
        <f t="shared" si="1122"/>
        <v>4.0772046112945723</v>
      </c>
      <c r="BA1386" s="9">
        <f t="shared" si="1123"/>
        <v>0.8154409222589144</v>
      </c>
      <c r="BB1386" s="9">
        <f t="shared" si="1124"/>
        <v>0.9012768088124844</v>
      </c>
      <c r="BC1386" s="33">
        <f t="shared" si="1125"/>
        <v>13.071604938271605</v>
      </c>
      <c r="BD1386" s="33">
        <f t="shared" si="1126"/>
        <v>0.20617283950617282</v>
      </c>
      <c r="BE1386" s="33">
        <f t="shared" si="1127"/>
        <v>3.9816872427983538</v>
      </c>
      <c r="BF1386" s="42">
        <f>BI1386-BG1386-BH1386</f>
        <v>42</v>
      </c>
      <c r="BG1386" s="43">
        <v>42</v>
      </c>
      <c r="BH1386" s="43">
        <v>0</v>
      </c>
      <c r="BI1386" s="43">
        <v>84</v>
      </c>
      <c r="BJ1386" s="42">
        <f>BM1386-BK1386-BL1386</f>
        <v>51</v>
      </c>
      <c r="BK1386" s="43">
        <v>4</v>
      </c>
      <c r="BL1386" s="43">
        <v>1</v>
      </c>
      <c r="BM1386" s="43">
        <v>56</v>
      </c>
      <c r="BN1386" s="34">
        <f t="shared" si="1157"/>
        <v>46.115366872034926</v>
      </c>
      <c r="BO1386" s="34">
        <f t="shared" si="1158"/>
        <v>65.972556653404126</v>
      </c>
      <c r="BP1386" s="33">
        <v>25.24243725188278</v>
      </c>
      <c r="BQ1386" s="33">
        <v>10.682701701248023</v>
      </c>
      <c r="BR1386" s="33">
        <v>-4.0350572747481959</v>
      </c>
      <c r="BS1386" s="33">
        <v>-0.23061475131045728</v>
      </c>
      <c r="BT1386" s="33">
        <v>3.4253894182432125</v>
      </c>
      <c r="BU1386" s="9">
        <f t="shared" si="1159"/>
        <v>35.084856345315359</v>
      </c>
      <c r="BV1386" s="34">
        <f t="shared" si="1160"/>
        <v>50.192329150079793</v>
      </c>
      <c r="BW1386" s="33">
        <v>4.8630595984857363</v>
      </c>
      <c r="BX1386" s="33">
        <v>0.63950638138101945</v>
      </c>
      <c r="BY1386" s="33">
        <v>1.1014675824914284</v>
      </c>
      <c r="BZ1386" s="33">
        <v>4.4264769643613846</v>
      </c>
      <c r="CA1386" s="9">
        <f t="shared" si="1161"/>
        <v>11.030510526719569</v>
      </c>
      <c r="CB1386" s="34">
        <f t="shared" si="1162"/>
        <v>15.780227503324332</v>
      </c>
      <c r="CC1386" s="47">
        <v>41.504939999999998</v>
      </c>
      <c r="CD1386">
        <v>2323671</v>
      </c>
      <c r="CE1386" s="68">
        <f t="shared" si="1128"/>
        <v>2352358.2962962962</v>
      </c>
      <c r="CF1386" s="62">
        <v>35</v>
      </c>
      <c r="CG1386" s="62">
        <v>25.6</v>
      </c>
      <c r="CH1386" s="62">
        <v>-2.2000000000000002</v>
      </c>
      <c r="CI1386" s="62">
        <v>4.5999999999999996</v>
      </c>
      <c r="CJ1386" s="63">
        <f t="shared" si="1143"/>
        <v>5.2957768098700999</v>
      </c>
      <c r="CK1386" s="62">
        <v>0.8</v>
      </c>
      <c r="CL1386" s="63">
        <f t="shared" si="1144"/>
        <v>0.92100466258610447</v>
      </c>
      <c r="CM1386" s="62">
        <v>5.2</v>
      </c>
      <c r="CN1386" t="s">
        <v>659</v>
      </c>
      <c r="CO1386" t="s">
        <v>3456</v>
      </c>
      <c r="CP1386" t="s">
        <v>2413</v>
      </c>
      <c r="CQ1386" t="s">
        <v>2414</v>
      </c>
      <c r="CR1386">
        <v>74</v>
      </c>
      <c r="CS1386">
        <v>205</v>
      </c>
      <c r="CT1386">
        <v>88</v>
      </c>
      <c r="CU1386" t="s">
        <v>3401</v>
      </c>
      <c r="CV1386" t="s">
        <v>3090</v>
      </c>
      <c r="CZ1386" s="72">
        <v>1700000</v>
      </c>
      <c r="DA1386">
        <v>0</v>
      </c>
    </row>
    <row r="1387" spans="1:105" ht="12.75" customHeight="1" x14ac:dyDescent="0.2">
      <c r="A1387" s="44" t="s">
        <v>2372</v>
      </c>
      <c r="B1387" s="43"/>
      <c r="C1387" s="43" t="s">
        <v>971</v>
      </c>
      <c r="D1387" s="42" t="s">
        <v>971</v>
      </c>
      <c r="E1387" s="42" t="str">
        <f t="shared" si="1154"/>
        <v xml:space="preserve">Caldwell, Ryan </v>
      </c>
      <c r="F1387" s="42" t="s">
        <v>2543</v>
      </c>
      <c r="G1387" s="45" t="s">
        <v>2374</v>
      </c>
      <c r="H1387" s="43">
        <v>2</v>
      </c>
      <c r="I1387" s="64">
        <v>0</v>
      </c>
      <c r="J1387" s="64">
        <v>0</v>
      </c>
      <c r="K1387" s="64">
        <v>0</v>
      </c>
      <c r="L1387" s="43">
        <v>0</v>
      </c>
      <c r="M1387">
        <v>2</v>
      </c>
      <c r="N1387">
        <v>1</v>
      </c>
      <c r="O1387" s="4">
        <f t="shared" si="1155"/>
        <v>0</v>
      </c>
      <c r="Q1387">
        <v>0</v>
      </c>
      <c r="R1387">
        <v>0</v>
      </c>
      <c r="S1387">
        <v>0</v>
      </c>
      <c r="T1387">
        <v>0</v>
      </c>
      <c r="U1387" s="4">
        <f t="shared" si="1156"/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s="9">
        <f t="shared" si="1108"/>
        <v>0</v>
      </c>
      <c r="AD1387" s="9">
        <f t="shared" si="1109"/>
        <v>0</v>
      </c>
      <c r="AE1387" s="9">
        <f t="shared" si="1110"/>
        <v>0</v>
      </c>
      <c r="AF1387" s="9">
        <f t="shared" si="1111"/>
        <v>0</v>
      </c>
      <c r="AG1387" s="9">
        <f t="shared" si="1112"/>
        <v>0</v>
      </c>
      <c r="AH1387" s="9">
        <f t="shared" si="1113"/>
        <v>0</v>
      </c>
      <c r="AI1387" s="58">
        <f t="shared" si="1114"/>
        <v>0</v>
      </c>
      <c r="AJ1387" s="58">
        <f t="shared" si="1115"/>
        <v>0</v>
      </c>
      <c r="AK1387" s="58">
        <f t="shared" si="1116"/>
        <v>0</v>
      </c>
      <c r="AL1387" s="58">
        <f t="shared" si="1117"/>
        <v>0</v>
      </c>
      <c r="AM1387" s="58">
        <f t="shared" si="1118"/>
        <v>0</v>
      </c>
      <c r="AN1387" s="58">
        <f t="shared" si="1119"/>
        <v>65.454545454545467</v>
      </c>
      <c r="AO1387" s="56">
        <v>11.3</v>
      </c>
      <c r="AP1387" s="56">
        <v>3.3333333333333333E-2</v>
      </c>
      <c r="AQ1387" s="56">
        <v>0.91666666666666652</v>
      </c>
      <c r="AR1387" s="57">
        <f>SUM(AO1387:AQ1387)</f>
        <v>12.25</v>
      </c>
      <c r="AS1387">
        <v>2</v>
      </c>
      <c r="AT1387">
        <v>1</v>
      </c>
      <c r="AU1387">
        <v>0</v>
      </c>
      <c r="AV1387">
        <v>0</v>
      </c>
      <c r="AW1387">
        <v>0</v>
      </c>
      <c r="AX1387" s="9">
        <f t="shared" si="1120"/>
        <v>9.7959183673469372</v>
      </c>
      <c r="AY1387" s="9">
        <f t="shared" si="1121"/>
        <v>4.8979591836734686</v>
      </c>
      <c r="AZ1387" s="9">
        <f t="shared" si="1122"/>
        <v>0</v>
      </c>
      <c r="BA1387" s="9">
        <f t="shared" si="1123"/>
        <v>0</v>
      </c>
      <c r="BB1387" s="9">
        <f t="shared" si="1124"/>
        <v>0</v>
      </c>
      <c r="BC1387" s="33">
        <f t="shared" si="1125"/>
        <v>5.65</v>
      </c>
      <c r="BD1387" s="33">
        <f t="shared" si="1126"/>
        <v>0.45833333333333326</v>
      </c>
      <c r="BE1387" s="33">
        <f t="shared" si="1127"/>
        <v>1.6666666666666666E-2</v>
      </c>
      <c r="BF1387" s="42">
        <f>BI1387-BG1387-BH1387</f>
        <v>0</v>
      </c>
      <c r="BG1387" s="43">
        <v>0</v>
      </c>
      <c r="BH1387" s="43">
        <v>0</v>
      </c>
      <c r="BI1387" s="43">
        <v>0</v>
      </c>
      <c r="BJ1387" s="42">
        <f>BM1387-BK1387-BL1387</f>
        <v>0</v>
      </c>
      <c r="BK1387" s="43">
        <v>0</v>
      </c>
      <c r="BL1387" s="43">
        <v>1</v>
      </c>
      <c r="BM1387" s="43">
        <v>1</v>
      </c>
      <c r="BN1387" s="34">
        <f t="shared" si="1157"/>
        <v>3.9233534779277962E-2</v>
      </c>
      <c r="BO1387" s="34">
        <f t="shared" si="1158"/>
        <v>6.4054750660045654</v>
      </c>
      <c r="BP1387" s="33">
        <v>-8.6770525417211808E-2</v>
      </c>
      <c r="BQ1387" s="33">
        <v>-1.269470132187103E-3</v>
      </c>
      <c r="BR1387" s="33">
        <v>-3.8679030639057095E-2</v>
      </c>
      <c r="BS1387" s="33">
        <v>-2.4060964647241606E-3</v>
      </c>
      <c r="BT1387" s="33">
        <v>0</v>
      </c>
      <c r="BU1387" s="9">
        <f t="shared" si="1159"/>
        <v>-0.12912512265318019</v>
      </c>
      <c r="BV1387" s="34">
        <f t="shared" si="1160"/>
        <v>-21.081652678070235</v>
      </c>
      <c r="BW1387" s="33">
        <v>0.56704860259864598</v>
      </c>
      <c r="BX1387" s="33">
        <v>1.0764929117997009E-3</v>
      </c>
      <c r="BY1387" s="33">
        <v>0.11209325474294354</v>
      </c>
      <c r="BZ1387" s="33">
        <v>-0.51185969282093102</v>
      </c>
      <c r="CA1387" s="9">
        <f t="shared" si="1161"/>
        <v>0.16835865743245815</v>
      </c>
      <c r="CB1387" s="34">
        <f t="shared" si="1162"/>
        <v>27.487127744074797</v>
      </c>
      <c r="CE1387" s="68">
        <f t="shared" si="1128"/>
        <v>165000</v>
      </c>
      <c r="CF1387" s="62">
        <v>0.2</v>
      </c>
      <c r="CG1387" s="62">
        <v>0.2</v>
      </c>
      <c r="CH1387" s="62">
        <v>0</v>
      </c>
      <c r="CI1387" s="62">
        <v>0</v>
      </c>
      <c r="CJ1387" s="63">
        <f t="shared" si="1143"/>
        <v>0</v>
      </c>
      <c r="CK1387" s="62">
        <v>0</v>
      </c>
      <c r="CL1387" s="63">
        <f t="shared" si="1144"/>
        <v>0</v>
      </c>
      <c r="CM1387" s="62">
        <v>0</v>
      </c>
      <c r="CN1387" t="s">
        <v>1841</v>
      </c>
      <c r="CO1387" t="s">
        <v>710</v>
      </c>
      <c r="CP1387" t="s">
        <v>3134</v>
      </c>
      <c r="CQ1387" t="s">
        <v>2400</v>
      </c>
      <c r="CR1387">
        <v>74</v>
      </c>
      <c r="CS1387">
        <v>174</v>
      </c>
      <c r="CT1387">
        <v>29</v>
      </c>
      <c r="CU1387" t="s">
        <v>3402</v>
      </c>
      <c r="CZ1387" s="72">
        <v>475000</v>
      </c>
      <c r="DA1387">
        <v>0</v>
      </c>
    </row>
    <row r="1388" spans="1:105" ht="12.75" customHeight="1" x14ac:dyDescent="0.2">
      <c r="A1388" s="38" t="s">
        <v>2452</v>
      </c>
      <c r="B1388" t="s">
        <v>971</v>
      </c>
      <c r="C1388" t="s">
        <v>971</v>
      </c>
      <c r="D1388" t="s">
        <v>971</v>
      </c>
      <c r="E1388" t="str">
        <f t="shared" si="1154"/>
        <v xml:space="preserve">Doan, Shane </v>
      </c>
      <c r="F1388" t="s">
        <v>2597</v>
      </c>
      <c r="G1388" t="s">
        <v>1528</v>
      </c>
      <c r="H1388">
        <v>73</v>
      </c>
      <c r="I1388">
        <v>27</v>
      </c>
      <c r="J1388">
        <v>28</v>
      </c>
      <c r="K1388">
        <f>I1388+J1388</f>
        <v>55</v>
      </c>
      <c r="L1388">
        <v>-14</v>
      </c>
      <c r="M1388">
        <v>73</v>
      </c>
      <c r="N1388">
        <v>209</v>
      </c>
      <c r="O1388" s="4">
        <f t="shared" si="1155"/>
        <v>0.12918660287081341</v>
      </c>
      <c r="P1388">
        <v>1916</v>
      </c>
      <c r="Q1388">
        <v>7</v>
      </c>
      <c r="R1388">
        <v>0</v>
      </c>
      <c r="S1388">
        <v>68</v>
      </c>
      <c r="T1388">
        <v>106</v>
      </c>
      <c r="U1388" s="4">
        <f t="shared" si="1156"/>
        <v>0.39080459770114945</v>
      </c>
      <c r="V1388" s="40">
        <v>4.2</v>
      </c>
      <c r="W1388">
        <v>11</v>
      </c>
      <c r="X1388">
        <v>12</v>
      </c>
      <c r="Y1388">
        <v>0</v>
      </c>
      <c r="Z1388">
        <v>0</v>
      </c>
      <c r="AA1388">
        <f>I1388-W1388-Y1388</f>
        <v>16</v>
      </c>
      <c r="AB1388">
        <f>J1388-X1388-Z1388</f>
        <v>16</v>
      </c>
      <c r="AC1388" s="9">
        <f t="shared" si="1108"/>
        <v>10.349153251097638</v>
      </c>
      <c r="AD1388" s="9">
        <f t="shared" si="1109"/>
        <v>11.289985364833788</v>
      </c>
      <c r="AE1388" s="9">
        <f t="shared" si="1110"/>
        <v>0</v>
      </c>
      <c r="AF1388" s="9">
        <f t="shared" si="1111"/>
        <v>0</v>
      </c>
      <c r="AG1388" s="9">
        <f t="shared" si="1112"/>
        <v>18.348623853211006</v>
      </c>
      <c r="AH1388" s="9">
        <f t="shared" si="1113"/>
        <v>18.348623853211006</v>
      </c>
      <c r="AI1388" s="6">
        <f t="shared" si="1114"/>
        <v>2.2935779816513762</v>
      </c>
      <c r="AJ1388" s="6">
        <f t="shared" si="1115"/>
        <v>7.7148233326364215</v>
      </c>
      <c r="AK1388" s="6">
        <f t="shared" si="1116"/>
        <v>0</v>
      </c>
      <c r="AL1388" s="6">
        <f t="shared" si="1117"/>
        <v>2.7522935779816513</v>
      </c>
      <c r="AM1388" s="6">
        <f t="shared" si="1118"/>
        <v>1.1289985364833788</v>
      </c>
      <c r="AN1388" s="6">
        <f t="shared" si="1119"/>
        <v>7.0717653221581971</v>
      </c>
      <c r="AO1388" s="32">
        <v>1046.4000000000001</v>
      </c>
      <c r="AP1388" s="32">
        <v>318.86666666666667</v>
      </c>
      <c r="AQ1388" s="32">
        <v>127.26666666666668</v>
      </c>
      <c r="AR1388" s="32">
        <v>1492.5333333333333</v>
      </c>
      <c r="AS1388" s="40">
        <v>19</v>
      </c>
      <c r="AT1388" s="40">
        <v>156</v>
      </c>
      <c r="AU1388" s="40">
        <v>108</v>
      </c>
      <c r="AV1388" s="40">
        <v>50</v>
      </c>
      <c r="AW1388" s="40">
        <v>44</v>
      </c>
      <c r="AX1388" s="9">
        <f t="shared" si="1120"/>
        <v>0.76380203680543146</v>
      </c>
      <c r="AY1388" s="9">
        <f t="shared" si="1121"/>
        <v>6.2712167232445948</v>
      </c>
      <c r="AZ1388" s="9">
        <f t="shared" si="1122"/>
        <v>4.3416115776308732</v>
      </c>
      <c r="BA1388" s="9">
        <f t="shared" si="1123"/>
        <v>2.0100053600142935</v>
      </c>
      <c r="BB1388" s="9">
        <f t="shared" si="1124"/>
        <v>1.7688047168125782</v>
      </c>
      <c r="BC1388" s="9">
        <f t="shared" si="1125"/>
        <v>14.334246575342467</v>
      </c>
      <c r="BD1388" s="9">
        <f t="shared" si="1126"/>
        <v>1.7433789954337902</v>
      </c>
      <c r="BE1388" s="9">
        <f t="shared" si="1127"/>
        <v>4.3680365296803654</v>
      </c>
      <c r="BF1388" s="3">
        <v>40</v>
      </c>
      <c r="BG1388" s="3">
        <v>41</v>
      </c>
      <c r="BH1388" s="3">
        <v>0</v>
      </c>
      <c r="BI1388" s="3">
        <v>81</v>
      </c>
      <c r="BJ1388" s="3">
        <v>48</v>
      </c>
      <c r="BK1388" s="3">
        <v>6</v>
      </c>
      <c r="BL1388" s="3">
        <v>15</v>
      </c>
      <c r="BM1388" s="3">
        <v>69</v>
      </c>
      <c r="BN1388" s="34">
        <f t="shared" si="1157"/>
        <v>67.414721868136468</v>
      </c>
      <c r="BO1388" s="34">
        <f t="shared" si="1158"/>
        <v>90.335968199218058</v>
      </c>
      <c r="BP1388" s="34">
        <v>22.130986729597936</v>
      </c>
      <c r="BQ1388" s="34">
        <v>15.707977156055501</v>
      </c>
      <c r="BR1388" s="34">
        <v>5.1988917989294288E-2</v>
      </c>
      <c r="BS1388" s="34">
        <v>-1.683255639089656</v>
      </c>
      <c r="BT1388" s="34">
        <v>6.6109310128127845</v>
      </c>
      <c r="BU1388" s="34">
        <f t="shared" si="1159"/>
        <v>42.818628177365852</v>
      </c>
      <c r="BV1388" s="34">
        <f t="shared" si="1160"/>
        <v>57.377114763309606</v>
      </c>
      <c r="BW1388" s="34">
        <v>12.460810339194492</v>
      </c>
      <c r="BX1388" s="34">
        <v>-0.14222734076254112</v>
      </c>
      <c r="BY1388" s="34">
        <v>8.0794353307830757</v>
      </c>
      <c r="BZ1388" s="34">
        <v>4.1980753615555839</v>
      </c>
      <c r="CA1388" s="34">
        <f t="shared" si="1161"/>
        <v>24.596093690770612</v>
      </c>
      <c r="CB1388" s="34">
        <f t="shared" si="1162"/>
        <v>32.958853435908452</v>
      </c>
      <c r="CC1388" s="15">
        <v>27</v>
      </c>
      <c r="CD1388" s="7">
        <v>2179076</v>
      </c>
      <c r="CE1388" s="68">
        <f t="shared" si="1128"/>
        <v>2447729.2054794519</v>
      </c>
      <c r="CF1388" s="9">
        <v>33.200000000000003</v>
      </c>
      <c r="CG1388" s="9">
        <v>26.2</v>
      </c>
      <c r="CH1388" s="9">
        <v>3.4</v>
      </c>
      <c r="CI1388" s="9">
        <v>5.4</v>
      </c>
      <c r="CJ1388" s="9">
        <f t="shared" si="1143"/>
        <v>5.5708390646492436</v>
      </c>
      <c r="CK1388" s="9">
        <v>1.7</v>
      </c>
      <c r="CL1388" s="9">
        <f t="shared" si="1144"/>
        <v>1.7537826685006876</v>
      </c>
      <c r="CM1388" s="9">
        <v>7</v>
      </c>
      <c r="CN1388" t="s">
        <v>3158</v>
      </c>
      <c r="CO1388" t="s">
        <v>3159</v>
      </c>
      <c r="CP1388" t="s">
        <v>2417</v>
      </c>
      <c r="CQ1388" t="s">
        <v>2400</v>
      </c>
      <c r="CR1388">
        <v>74</v>
      </c>
      <c r="CS1388">
        <v>216</v>
      </c>
      <c r="CT1388">
        <v>19</v>
      </c>
      <c r="CU1388" t="s">
        <v>3401</v>
      </c>
      <c r="CV1388" t="s">
        <v>2382</v>
      </c>
      <c r="CW1388">
        <v>3</v>
      </c>
      <c r="CX1388">
        <v>2</v>
      </c>
      <c r="CY1388">
        <v>1</v>
      </c>
      <c r="CZ1388" s="70"/>
      <c r="DA1388">
        <v>0</v>
      </c>
    </row>
    <row r="1389" spans="1:105" ht="12.75" customHeight="1" x14ac:dyDescent="0.2">
      <c r="A1389" s="44" t="s">
        <v>2372</v>
      </c>
      <c r="B1389" s="43" t="s">
        <v>971</v>
      </c>
      <c r="C1389" s="43" t="s">
        <v>971</v>
      </c>
      <c r="D1389" s="42" t="s">
        <v>971</v>
      </c>
      <c r="E1389" s="42" t="str">
        <f t="shared" si="1154"/>
        <v xml:space="preserve">Doan, Shane </v>
      </c>
      <c r="F1389" s="42" t="s">
        <v>2597</v>
      </c>
      <c r="G1389" s="45" t="s">
        <v>2379</v>
      </c>
      <c r="H1389" s="43">
        <v>80</v>
      </c>
      <c r="I1389" s="64">
        <v>28</v>
      </c>
      <c r="J1389" s="64">
        <v>50</v>
      </c>
      <c r="K1389" s="64">
        <v>78</v>
      </c>
      <c r="L1389" s="43">
        <v>4</v>
      </c>
      <c r="M1389">
        <v>59</v>
      </c>
      <c r="N1389">
        <v>243</v>
      </c>
      <c r="O1389" s="4">
        <f t="shared" si="1155"/>
        <v>0.11522633744855967</v>
      </c>
      <c r="Q1389">
        <v>5</v>
      </c>
      <c r="R1389">
        <v>0</v>
      </c>
      <c r="S1389">
        <v>77</v>
      </c>
      <c r="T1389">
        <v>110</v>
      </c>
      <c r="U1389" s="4">
        <f t="shared" si="1156"/>
        <v>0.41176470588235292</v>
      </c>
      <c r="V1389">
        <v>4</v>
      </c>
      <c r="W1389">
        <v>9</v>
      </c>
      <c r="X1389">
        <v>18</v>
      </c>
      <c r="Y1389">
        <v>2</v>
      </c>
      <c r="Z1389">
        <v>7</v>
      </c>
      <c r="AA1389">
        <v>17</v>
      </c>
      <c r="AB1389">
        <v>25</v>
      </c>
      <c r="AC1389" s="9">
        <f t="shared" si="1108"/>
        <v>8.6019221579142986</v>
      </c>
      <c r="AD1389" s="9">
        <f t="shared" si="1109"/>
        <v>17.203844315828597</v>
      </c>
      <c r="AE1389" s="9">
        <f t="shared" si="1110"/>
        <v>4.1417395306028526</v>
      </c>
      <c r="AF1389" s="9">
        <f t="shared" si="1111"/>
        <v>14.496088357109985</v>
      </c>
      <c r="AG1389" s="9">
        <f t="shared" si="1112"/>
        <v>16.972890522082785</v>
      </c>
      <c r="AH1389" s="9">
        <f t="shared" si="1113"/>
        <v>24.960133120709976</v>
      </c>
      <c r="AI1389" s="58">
        <f t="shared" si="1114"/>
        <v>2.8953754420023574</v>
      </c>
      <c r="AJ1389" s="58">
        <f t="shared" si="1115"/>
        <v>7.263845377794298</v>
      </c>
      <c r="AK1389" s="58">
        <f t="shared" si="1116"/>
        <v>3.7275655775425678</v>
      </c>
      <c r="AL1389" s="58">
        <f t="shared" si="1117"/>
        <v>2.7955349095195174</v>
      </c>
      <c r="AM1389" s="58">
        <f t="shared" si="1118"/>
        <v>1.3380767801200022</v>
      </c>
      <c r="AN1389" s="58">
        <f t="shared" si="1119"/>
        <v>6.6267832489645642</v>
      </c>
      <c r="AO1389" s="56">
        <v>1201.9166666666667</v>
      </c>
      <c r="AP1389" s="56">
        <v>313.88333333333333</v>
      </c>
      <c r="AQ1389" s="56">
        <v>144.86666666666667</v>
      </c>
      <c r="AR1389" s="57">
        <f>SUM(AO1389:AQ1389)</f>
        <v>1660.666666666667</v>
      </c>
      <c r="AS1389">
        <v>17</v>
      </c>
      <c r="AT1389">
        <v>158</v>
      </c>
      <c r="AU1389">
        <v>66</v>
      </c>
      <c r="AV1389">
        <v>30</v>
      </c>
      <c r="AW1389">
        <v>64</v>
      </c>
      <c r="AX1389" s="9">
        <f t="shared" si="1120"/>
        <v>0.61421116017663568</v>
      </c>
      <c r="AY1389" s="9">
        <f t="shared" si="1121"/>
        <v>5.7085507828181443</v>
      </c>
      <c r="AZ1389" s="9">
        <f t="shared" si="1122"/>
        <v>2.3845845042151743</v>
      </c>
      <c r="BA1389" s="9">
        <f t="shared" si="1123"/>
        <v>1.0839020473705339</v>
      </c>
      <c r="BB1389" s="9">
        <f t="shared" si="1124"/>
        <v>2.3123243677238055</v>
      </c>
      <c r="BC1389" s="33">
        <f t="shared" si="1125"/>
        <v>15.023958333333335</v>
      </c>
      <c r="BD1389" s="33">
        <f t="shared" si="1126"/>
        <v>1.8108333333333335</v>
      </c>
      <c r="BE1389" s="33">
        <f t="shared" si="1127"/>
        <v>3.9235416666666665</v>
      </c>
      <c r="BF1389" s="42">
        <f>BI1389-BG1389-BH1389</f>
        <v>58</v>
      </c>
      <c r="BG1389" s="43">
        <v>38</v>
      </c>
      <c r="BH1389" s="43">
        <v>9</v>
      </c>
      <c r="BI1389" s="43">
        <v>105</v>
      </c>
      <c r="BJ1389" s="42">
        <f>BM1389-BK1389-BL1389</f>
        <v>56</v>
      </c>
      <c r="BK1389" s="43">
        <v>7</v>
      </c>
      <c r="BL1389" s="43">
        <v>16</v>
      </c>
      <c r="BM1389" s="43">
        <v>79</v>
      </c>
      <c r="BN1389" s="34">
        <f t="shared" si="1157"/>
        <v>82.12775983449383</v>
      </c>
      <c r="BO1389" s="34">
        <f t="shared" si="1158"/>
        <v>98.909385589514827</v>
      </c>
      <c r="BP1389" s="33">
        <v>32.505168949846279</v>
      </c>
      <c r="BQ1389" s="33">
        <v>19.233847224352353</v>
      </c>
      <c r="BR1389" s="33">
        <v>2.0023864001127518</v>
      </c>
      <c r="BS1389" s="33">
        <v>10.60352855788026</v>
      </c>
      <c r="BT1389" s="33">
        <v>0.66959422110579658</v>
      </c>
      <c r="BU1389" s="9">
        <f t="shared" si="1159"/>
        <v>65.014525353297444</v>
      </c>
      <c r="BV1389" s="34">
        <f t="shared" si="1160"/>
        <v>78.299307932513969</v>
      </c>
      <c r="BW1389" s="33">
        <v>5.486340697199898</v>
      </c>
      <c r="BX1389" s="33">
        <v>1.4908153624957714E-2</v>
      </c>
      <c r="BY1389" s="33">
        <v>5.0691980573705848</v>
      </c>
      <c r="BZ1389" s="33">
        <v>6.5427875730009424</v>
      </c>
      <c r="CA1389" s="9">
        <f t="shared" si="1161"/>
        <v>17.113234481196383</v>
      </c>
      <c r="CB1389" s="34">
        <f t="shared" si="1162"/>
        <v>20.610077657000858</v>
      </c>
      <c r="CC1389" s="47">
        <v>55.080554999999997</v>
      </c>
      <c r="CD1389">
        <v>4092306</v>
      </c>
      <c r="CE1389" s="68">
        <f t="shared" si="1128"/>
        <v>4194613.6499999994</v>
      </c>
      <c r="CF1389" s="62">
        <v>41.3</v>
      </c>
      <c r="CG1389" s="62">
        <v>36.9</v>
      </c>
      <c r="CH1389" s="62">
        <v>13</v>
      </c>
      <c r="CI1389" s="62">
        <v>10.199999999999999</v>
      </c>
      <c r="CJ1389" s="63">
        <f t="shared" si="1143"/>
        <v>9.6252899775881708</v>
      </c>
      <c r="CK1389" s="62">
        <v>4.4000000000000004</v>
      </c>
      <c r="CL1389" s="63">
        <f t="shared" si="1144"/>
        <v>4.1520858726850944</v>
      </c>
      <c r="CM1389" s="62">
        <v>14.3</v>
      </c>
      <c r="CN1389" t="s">
        <v>753</v>
      </c>
      <c r="CO1389" t="s">
        <v>3159</v>
      </c>
      <c r="CP1389" t="s">
        <v>2417</v>
      </c>
      <c r="CQ1389" t="s">
        <v>2400</v>
      </c>
      <c r="CR1389">
        <v>74</v>
      </c>
      <c r="CS1389">
        <v>216</v>
      </c>
      <c r="CT1389">
        <v>19</v>
      </c>
      <c r="CU1389" t="s">
        <v>3401</v>
      </c>
      <c r="CZ1389" s="72">
        <v>4550000</v>
      </c>
      <c r="DA1389">
        <v>0</v>
      </c>
    </row>
    <row r="1390" spans="1:105" ht="12.75" customHeight="1" x14ac:dyDescent="0.2">
      <c r="A1390" s="38" t="s">
        <v>2452</v>
      </c>
      <c r="B1390" t="s">
        <v>971</v>
      </c>
      <c r="C1390" t="s">
        <v>971</v>
      </c>
      <c r="D1390" s="82" t="s">
        <v>971</v>
      </c>
      <c r="E1390" t="str">
        <f t="shared" si="1154"/>
        <v xml:space="preserve">Reinprecht, Steve </v>
      </c>
      <c r="F1390" t="s">
        <v>478</v>
      </c>
      <c r="G1390" t="s">
        <v>1537</v>
      </c>
      <c r="H1390">
        <v>49</v>
      </c>
      <c r="I1390">
        <v>9</v>
      </c>
      <c r="J1390">
        <v>24</v>
      </c>
      <c r="K1390">
        <f>I1390+J1390</f>
        <v>33</v>
      </c>
      <c r="L1390">
        <v>-3</v>
      </c>
      <c r="M1390">
        <v>28</v>
      </c>
      <c r="N1390">
        <v>71</v>
      </c>
      <c r="O1390" s="4">
        <f t="shared" si="1155"/>
        <v>0.12676056338028169</v>
      </c>
      <c r="P1390">
        <v>1034</v>
      </c>
      <c r="Q1390">
        <v>1</v>
      </c>
      <c r="R1390">
        <v>0</v>
      </c>
      <c r="S1390">
        <v>281</v>
      </c>
      <c r="T1390">
        <v>256</v>
      </c>
      <c r="U1390" s="4">
        <f t="shared" si="1156"/>
        <v>0.52327746741154557</v>
      </c>
      <c r="V1390" s="40">
        <v>19.399999999999999</v>
      </c>
      <c r="W1390">
        <v>2</v>
      </c>
      <c r="X1390">
        <v>10</v>
      </c>
      <c r="Y1390">
        <v>0</v>
      </c>
      <c r="Z1390">
        <v>0</v>
      </c>
      <c r="AA1390">
        <f>I1390-W1390-Y1390</f>
        <v>7</v>
      </c>
      <c r="AB1390">
        <f>J1390-X1390-Z1390</f>
        <v>14</v>
      </c>
      <c r="AC1390" s="9">
        <f t="shared" si="1108"/>
        <v>3.8026830041195736</v>
      </c>
      <c r="AD1390" s="9">
        <f t="shared" si="1109"/>
        <v>19.013415020597865</v>
      </c>
      <c r="AE1390" s="9">
        <f t="shared" si="1110"/>
        <v>0</v>
      </c>
      <c r="AF1390" s="9">
        <f t="shared" si="1111"/>
        <v>0</v>
      </c>
      <c r="AG1390" s="9">
        <f t="shared" si="1112"/>
        <v>14.185594866165669</v>
      </c>
      <c r="AH1390" s="9">
        <f t="shared" si="1113"/>
        <v>28.371189732331338</v>
      </c>
      <c r="AI1390" s="6">
        <f t="shared" si="1114"/>
        <v>3.141096006079541</v>
      </c>
      <c r="AJ1390" s="6">
        <f t="shared" si="1115"/>
        <v>7.9856343086511039</v>
      </c>
      <c r="AK1390" s="6">
        <f t="shared" si="1116"/>
        <v>0</v>
      </c>
      <c r="AL1390" s="6">
        <f t="shared" si="1117"/>
        <v>3.2424216836950097</v>
      </c>
      <c r="AM1390" s="6">
        <f t="shared" si="1118"/>
        <v>0.76053660082391472</v>
      </c>
      <c r="AN1390" s="6">
        <f t="shared" si="1119"/>
        <v>13.432835820895523</v>
      </c>
      <c r="AO1390" s="32">
        <v>592.15</v>
      </c>
      <c r="AP1390" s="32">
        <v>157.78333333333333</v>
      </c>
      <c r="AQ1390" s="32">
        <v>17.866666666666667</v>
      </c>
      <c r="AR1390" s="32">
        <v>767.8</v>
      </c>
      <c r="AS1390" s="40">
        <v>17</v>
      </c>
      <c r="AT1390" s="40">
        <v>14</v>
      </c>
      <c r="AU1390" s="40">
        <v>24</v>
      </c>
      <c r="AV1390" s="40">
        <v>30</v>
      </c>
      <c r="AW1390" s="40">
        <v>22</v>
      </c>
      <c r="AX1390" s="9">
        <f t="shared" si="1120"/>
        <v>1.3284709559781194</v>
      </c>
      <c r="AY1390" s="9">
        <f t="shared" si="1121"/>
        <v>1.094034904923157</v>
      </c>
      <c r="AZ1390" s="9">
        <f t="shared" si="1122"/>
        <v>1.8754884084396979</v>
      </c>
      <c r="BA1390" s="9">
        <f t="shared" si="1123"/>
        <v>2.3443605105496226</v>
      </c>
      <c r="BB1390" s="9">
        <f t="shared" si="1124"/>
        <v>1.7191977077363898</v>
      </c>
      <c r="BC1390" s="9">
        <f t="shared" si="1125"/>
        <v>12.08469387755102</v>
      </c>
      <c r="BD1390" s="9">
        <f t="shared" si="1126"/>
        <v>0.36462585034013606</v>
      </c>
      <c r="BE1390" s="9">
        <f t="shared" si="1127"/>
        <v>3.2200680272108841</v>
      </c>
      <c r="BF1390" s="3">
        <v>31</v>
      </c>
      <c r="BG1390" s="3">
        <v>21</v>
      </c>
      <c r="BH1390" s="3">
        <v>0</v>
      </c>
      <c r="BI1390" s="3">
        <v>52</v>
      </c>
      <c r="BJ1390" s="3">
        <v>32</v>
      </c>
      <c r="BK1390" s="3">
        <v>2</v>
      </c>
      <c r="BL1390" s="3">
        <v>4</v>
      </c>
      <c r="BM1390" s="3">
        <v>38</v>
      </c>
      <c r="BN1390" s="34">
        <f t="shared" si="1157"/>
        <v>25.521395289669428</v>
      </c>
      <c r="BO1390" s="34">
        <f t="shared" si="1158"/>
        <v>66.479279212475717</v>
      </c>
      <c r="BP1390" s="34">
        <v>12.242210230320923</v>
      </c>
      <c r="BQ1390" s="34">
        <v>5.2025563842553728</v>
      </c>
      <c r="BR1390" s="34">
        <v>2.6744522444287225E-2</v>
      </c>
      <c r="BS1390" s="34">
        <v>-0.23630828249137129</v>
      </c>
      <c r="BT1390" s="34">
        <v>-1.1840261674333266</v>
      </c>
      <c r="BU1390" s="34">
        <f t="shared" si="1159"/>
        <v>16.051176687095882</v>
      </c>
      <c r="BV1390" s="34">
        <f t="shared" si="1160"/>
        <v>41.810827525646999</v>
      </c>
      <c r="BW1390" s="34">
        <v>4.3158005886506352</v>
      </c>
      <c r="BX1390" s="34">
        <v>0.21190667932674651</v>
      </c>
      <c r="BY1390" s="34">
        <v>-0.85409781098017756</v>
      </c>
      <c r="BZ1390" s="34">
        <v>5.7966091455763431</v>
      </c>
      <c r="CA1390" s="34">
        <f t="shared" si="1161"/>
        <v>9.4702186025735475</v>
      </c>
      <c r="CB1390" s="34">
        <f t="shared" si="1162"/>
        <v>24.668451686828728</v>
      </c>
      <c r="CC1390" s="15">
        <v>42</v>
      </c>
      <c r="CD1390" s="7">
        <v>1444722</v>
      </c>
      <c r="CE1390" s="68">
        <f t="shared" si="1128"/>
        <v>2417698.0408163266</v>
      </c>
      <c r="CF1390" s="9">
        <v>20.2</v>
      </c>
      <c r="CG1390" s="9">
        <v>15.8</v>
      </c>
      <c r="CH1390" s="9">
        <v>7.7</v>
      </c>
      <c r="CI1390" s="9">
        <v>1.9</v>
      </c>
      <c r="CJ1390" s="9">
        <f t="shared" si="1143"/>
        <v>4.0277704170862254</v>
      </c>
      <c r="CK1390" s="9">
        <v>2.1</v>
      </c>
      <c r="CL1390" s="9">
        <f t="shared" si="1144"/>
        <v>4.4517462504637235</v>
      </c>
      <c r="CM1390" s="9">
        <v>4</v>
      </c>
      <c r="CN1390" t="s">
        <v>3050</v>
      </c>
      <c r="CO1390" t="s">
        <v>2416</v>
      </c>
      <c r="CP1390" t="s">
        <v>2417</v>
      </c>
      <c r="CQ1390" t="s">
        <v>2400</v>
      </c>
      <c r="CR1390">
        <v>72</v>
      </c>
      <c r="CS1390">
        <v>191</v>
      </c>
      <c r="CU1390" t="s">
        <v>3402</v>
      </c>
      <c r="CV1390" t="s">
        <v>2382</v>
      </c>
      <c r="CW1390">
        <v>2</v>
      </c>
      <c r="CX1390">
        <v>0</v>
      </c>
      <c r="CY1390">
        <v>0</v>
      </c>
      <c r="CZ1390" s="70"/>
      <c r="DA1390">
        <v>0</v>
      </c>
    </row>
    <row r="1391" spans="1:105" ht="12.75" customHeight="1" x14ac:dyDescent="0.2">
      <c r="A1391" s="44" t="s">
        <v>2372</v>
      </c>
      <c r="B1391" s="43" t="s">
        <v>971</v>
      </c>
      <c r="C1391" s="43" t="s">
        <v>971</v>
      </c>
      <c r="D1391" s="82" t="s">
        <v>971</v>
      </c>
      <c r="E1391" s="42" t="str">
        <f t="shared" si="1154"/>
        <v xml:space="preserve">Reinprecht, Steve </v>
      </c>
      <c r="F1391" s="42" t="s">
        <v>478</v>
      </c>
      <c r="G1391" s="45" t="s">
        <v>2373</v>
      </c>
      <c r="H1391" s="43">
        <v>81</v>
      </c>
      <c r="I1391" s="64">
        <v>16</v>
      </c>
      <c r="J1391" s="64">
        <v>30</v>
      </c>
      <c r="K1391" s="64">
        <v>46</v>
      </c>
      <c r="L1391" s="43">
        <v>-3</v>
      </c>
      <c r="M1391">
        <v>26</v>
      </c>
      <c r="N1391">
        <v>105</v>
      </c>
      <c r="O1391" s="4">
        <f t="shared" si="1155"/>
        <v>0.15238095238095239</v>
      </c>
      <c r="Q1391">
        <v>0</v>
      </c>
      <c r="R1391">
        <v>0</v>
      </c>
      <c r="S1391">
        <v>516</v>
      </c>
      <c r="T1391">
        <v>504</v>
      </c>
      <c r="U1391" s="4">
        <f t="shared" si="1156"/>
        <v>0.50588235294117645</v>
      </c>
      <c r="V1391">
        <v>21.8</v>
      </c>
      <c r="W1391">
        <v>5</v>
      </c>
      <c r="X1391">
        <v>7</v>
      </c>
      <c r="Y1391">
        <v>1</v>
      </c>
      <c r="Z1391">
        <v>0</v>
      </c>
      <c r="AA1391">
        <v>10</v>
      </c>
      <c r="AB1391">
        <v>23</v>
      </c>
      <c r="AC1391" s="9">
        <f t="shared" si="1108"/>
        <v>6.432246998284735</v>
      </c>
      <c r="AD1391" s="9">
        <f t="shared" si="1109"/>
        <v>9.0051457975986278</v>
      </c>
      <c r="AE1391" s="9">
        <f t="shared" si="1110"/>
        <v>17.910447761194028</v>
      </c>
      <c r="AF1391" s="9">
        <f t="shared" si="1111"/>
        <v>0</v>
      </c>
      <c r="AG1391" s="9">
        <f t="shared" si="1112"/>
        <v>11.743981209630066</v>
      </c>
      <c r="AH1391" s="9">
        <f t="shared" si="1113"/>
        <v>27.011156782149151</v>
      </c>
      <c r="AI1391" s="58">
        <f t="shared" si="1114"/>
        <v>2.4662360540223141</v>
      </c>
      <c r="AJ1391" s="58">
        <f t="shared" si="1115"/>
        <v>6.9468267581475134</v>
      </c>
      <c r="AK1391" s="58">
        <f t="shared" si="1116"/>
        <v>3.5820895522388061</v>
      </c>
      <c r="AL1391" s="58">
        <f t="shared" si="1117"/>
        <v>2.2900763358778629</v>
      </c>
      <c r="AM1391" s="58">
        <f t="shared" si="1118"/>
        <v>1.8010291595197256</v>
      </c>
      <c r="AN1391" s="58">
        <f t="shared" si="1119"/>
        <v>0</v>
      </c>
      <c r="AO1391" s="56">
        <v>1021.8</v>
      </c>
      <c r="AP1391" s="56">
        <v>233.2</v>
      </c>
      <c r="AQ1391" s="56">
        <v>16.75</v>
      </c>
      <c r="AR1391" s="57">
        <f>SUM(AO1391:AQ1391)</f>
        <v>1271.75</v>
      </c>
      <c r="AS1391">
        <v>42</v>
      </c>
      <c r="AT1391">
        <v>28</v>
      </c>
      <c r="AU1391">
        <v>43</v>
      </c>
      <c r="AV1391">
        <v>26</v>
      </c>
      <c r="AW1391">
        <v>41</v>
      </c>
      <c r="AX1391" s="9">
        <f t="shared" si="1120"/>
        <v>1.9815215254570475</v>
      </c>
      <c r="AY1391" s="9">
        <f t="shared" si="1121"/>
        <v>1.3210143503046983</v>
      </c>
      <c r="AZ1391" s="9">
        <f t="shared" si="1122"/>
        <v>2.028700609396501</v>
      </c>
      <c r="BA1391" s="9">
        <f t="shared" si="1123"/>
        <v>1.2266561824257913</v>
      </c>
      <c r="BB1391" s="9">
        <f t="shared" si="1124"/>
        <v>1.9343424415175938</v>
      </c>
      <c r="BC1391" s="33">
        <f t="shared" si="1125"/>
        <v>12.614814814814814</v>
      </c>
      <c r="BD1391" s="33">
        <f t="shared" si="1126"/>
        <v>0.20679012345679013</v>
      </c>
      <c r="BE1391" s="33">
        <f t="shared" si="1127"/>
        <v>2.879012345679012</v>
      </c>
      <c r="BF1391" s="42">
        <f>BI1391-BG1391-BH1391</f>
        <v>42</v>
      </c>
      <c r="BG1391" s="43">
        <v>27</v>
      </c>
      <c r="BH1391" s="43">
        <v>1</v>
      </c>
      <c r="BI1391" s="43">
        <v>70</v>
      </c>
      <c r="BJ1391" s="42">
        <f>BM1391-BK1391-BL1391</f>
        <v>39</v>
      </c>
      <c r="BK1391" s="43">
        <v>7</v>
      </c>
      <c r="BL1391" s="43">
        <v>0</v>
      </c>
      <c r="BM1391" s="43">
        <v>46</v>
      </c>
      <c r="BN1391" s="34">
        <f t="shared" si="1157"/>
        <v>38.156547408331164</v>
      </c>
      <c r="BO1391" s="34">
        <f t="shared" si="1158"/>
        <v>60.006365100579771</v>
      </c>
      <c r="BP1391" s="33">
        <v>19.606672556819252</v>
      </c>
      <c r="BQ1391" s="33">
        <v>5.3307318536576558</v>
      </c>
      <c r="BR1391" s="33">
        <v>-2.0317650893556647</v>
      </c>
      <c r="BS1391" s="33">
        <v>2.3032010133156038</v>
      </c>
      <c r="BT1391" s="33">
        <v>-1.4164491443389902</v>
      </c>
      <c r="BU1391" s="9">
        <f t="shared" si="1159"/>
        <v>23.792391190097856</v>
      </c>
      <c r="BV1391" s="34">
        <f t="shared" si="1160"/>
        <v>37.416774035931361</v>
      </c>
      <c r="BW1391" s="33">
        <v>7.9634344221215985</v>
      </c>
      <c r="BX1391" s="33">
        <v>-0.34072213758610137</v>
      </c>
      <c r="BY1391" s="33">
        <v>1.7189447791287102</v>
      </c>
      <c r="BZ1391" s="33">
        <v>5.0224991545690978</v>
      </c>
      <c r="CA1391" s="9">
        <f t="shared" si="1161"/>
        <v>14.364156218233305</v>
      </c>
      <c r="CB1391" s="34">
        <f t="shared" si="1162"/>
        <v>22.589591064648403</v>
      </c>
      <c r="CC1391" s="47">
        <v>52.245677999999998</v>
      </c>
      <c r="CD1391">
        <v>3176993</v>
      </c>
      <c r="CE1391" s="68">
        <f t="shared" si="1128"/>
        <v>3216215.1358024692</v>
      </c>
      <c r="CF1391" s="62">
        <v>30.2</v>
      </c>
      <c r="CG1391" s="62">
        <v>23.7</v>
      </c>
      <c r="CH1391" s="62">
        <v>5</v>
      </c>
      <c r="CI1391" s="62">
        <v>3.3</v>
      </c>
      <c r="CJ1391" s="63">
        <f t="shared" si="1143"/>
        <v>4.3372543865413684</v>
      </c>
      <c r="CK1391" s="62">
        <v>2.1</v>
      </c>
      <c r="CL1391" s="63">
        <f t="shared" si="1144"/>
        <v>2.7600709732535984</v>
      </c>
      <c r="CM1391" s="62">
        <v>4.9000000000000004</v>
      </c>
      <c r="CN1391" t="s">
        <v>788</v>
      </c>
      <c r="CO1391" t="s">
        <v>2416</v>
      </c>
      <c r="CP1391" t="s">
        <v>2417</v>
      </c>
      <c r="CQ1391" t="s">
        <v>2400</v>
      </c>
      <c r="CR1391">
        <v>72</v>
      </c>
      <c r="CS1391">
        <v>191</v>
      </c>
      <c r="CT1391">
        <v>28</v>
      </c>
      <c r="CU1391" t="s">
        <v>3402</v>
      </c>
      <c r="CZ1391" s="72">
        <v>495000</v>
      </c>
      <c r="DA1391">
        <v>0</v>
      </c>
    </row>
    <row r="1392" spans="1:105" ht="12.75" customHeight="1" x14ac:dyDescent="0.2">
      <c r="A1392" s="75" t="s">
        <v>2452</v>
      </c>
      <c r="B1392" s="19" t="s">
        <v>950</v>
      </c>
      <c r="C1392" s="19" t="s">
        <v>958</v>
      </c>
      <c r="D1392" s="19" t="s">
        <v>971</v>
      </c>
      <c r="E1392" s="19" t="str">
        <f t="shared" si="1154"/>
        <v xml:space="preserve">Fedoruk, Todd </v>
      </c>
      <c r="F1392" s="19" t="s">
        <v>2923</v>
      </c>
      <c r="G1392" s="19" t="s">
        <v>1540</v>
      </c>
      <c r="H1392" s="19">
        <v>10</v>
      </c>
      <c r="I1392" s="19">
        <v>0</v>
      </c>
      <c r="J1392" s="19">
        <v>3</v>
      </c>
      <c r="K1392" s="19">
        <f>I1392+J1392</f>
        <v>3</v>
      </c>
      <c r="L1392" s="19">
        <v>2</v>
      </c>
      <c r="M1392" s="19">
        <v>36</v>
      </c>
      <c r="N1392" s="19">
        <v>2</v>
      </c>
      <c r="O1392" s="20">
        <f t="shared" si="1155"/>
        <v>0</v>
      </c>
      <c r="P1392" s="19">
        <v>118</v>
      </c>
      <c r="Q1392" s="19">
        <v>0</v>
      </c>
      <c r="R1392" s="19">
        <v>0</v>
      </c>
      <c r="S1392" s="19">
        <v>0</v>
      </c>
      <c r="T1392" s="19">
        <v>1</v>
      </c>
      <c r="U1392" s="20">
        <f t="shared" si="1156"/>
        <v>0</v>
      </c>
      <c r="V1392" s="19"/>
      <c r="W1392" s="19">
        <v>0</v>
      </c>
      <c r="X1392" s="19">
        <v>0</v>
      </c>
      <c r="Y1392" s="19">
        <v>0</v>
      </c>
      <c r="Z1392" s="19">
        <v>0</v>
      </c>
      <c r="AA1392" s="19">
        <f>I1392-W1392-Y1392</f>
        <v>0</v>
      </c>
      <c r="AB1392" s="19">
        <f>J1392-X1392-Z1392</f>
        <v>3</v>
      </c>
      <c r="AC1392" s="24">
        <f t="shared" si="1108"/>
        <v>0</v>
      </c>
      <c r="AD1392" s="24">
        <f t="shared" si="1109"/>
        <v>0</v>
      </c>
      <c r="AE1392" s="24">
        <f t="shared" si="1110"/>
        <v>0</v>
      </c>
      <c r="AF1392" s="24">
        <f t="shared" si="1111"/>
        <v>0</v>
      </c>
      <c r="AG1392" s="24">
        <f t="shared" si="1112"/>
        <v>0</v>
      </c>
      <c r="AH1392" s="24">
        <f t="shared" si="1113"/>
        <v>48.452220726783317</v>
      </c>
      <c r="AI1392" s="21">
        <f t="shared" si="1114"/>
        <v>4.0376850605652761</v>
      </c>
      <c r="AJ1392" s="21">
        <f t="shared" si="1115"/>
        <v>0</v>
      </c>
      <c r="AK1392" s="21">
        <f t="shared" si="1116"/>
        <v>0</v>
      </c>
      <c r="AL1392" s="21">
        <f t="shared" si="1117"/>
        <v>2.4226110363391657</v>
      </c>
      <c r="AM1392" s="21">
        <f t="shared" si="1118"/>
        <v>0</v>
      </c>
      <c r="AN1392" s="21">
        <f t="shared" si="1119"/>
        <v>0</v>
      </c>
      <c r="AO1392" s="24">
        <v>74.3</v>
      </c>
      <c r="AP1392" s="24">
        <v>0.75</v>
      </c>
      <c r="AQ1392" s="24">
        <v>0</v>
      </c>
      <c r="AR1392" s="36">
        <v>75.05</v>
      </c>
      <c r="AS1392" s="19"/>
      <c r="AT1392" s="19"/>
      <c r="AU1392" s="19"/>
      <c r="AV1392" s="19"/>
      <c r="AW1392" s="19"/>
      <c r="AX1392" s="24">
        <f t="shared" si="1120"/>
        <v>0</v>
      </c>
      <c r="AY1392" s="24">
        <f t="shared" si="1121"/>
        <v>0</v>
      </c>
      <c r="AZ1392" s="24">
        <f t="shared" si="1122"/>
        <v>0</v>
      </c>
      <c r="BA1392" s="24">
        <f t="shared" si="1123"/>
        <v>0</v>
      </c>
      <c r="BB1392" s="24">
        <f t="shared" si="1124"/>
        <v>0</v>
      </c>
      <c r="BC1392" s="24">
        <f t="shared" si="1125"/>
        <v>7.43</v>
      </c>
      <c r="BD1392" s="24">
        <f t="shared" si="1126"/>
        <v>0</v>
      </c>
      <c r="BE1392" s="24">
        <f t="shared" si="1127"/>
        <v>7.4999999999999997E-2</v>
      </c>
      <c r="BF1392" s="30">
        <v>5</v>
      </c>
      <c r="BG1392" s="30">
        <v>0</v>
      </c>
      <c r="BH1392" s="30">
        <v>0</v>
      </c>
      <c r="BI1392" s="30">
        <v>5</v>
      </c>
      <c r="BJ1392" s="30">
        <v>3</v>
      </c>
      <c r="BK1392" s="30">
        <v>0</v>
      </c>
      <c r="BL1392" s="30">
        <v>0</v>
      </c>
      <c r="BM1392" s="30">
        <v>3</v>
      </c>
      <c r="BN1392" s="35">
        <f t="shared" si="1157"/>
        <v>-5.1495103127343009</v>
      </c>
      <c r="BO1392" s="35">
        <f t="shared" si="1158"/>
        <v>-137.22878914681684</v>
      </c>
      <c r="BP1392" s="35">
        <v>1.0688346785450362</v>
      </c>
      <c r="BQ1392" s="35">
        <v>-4.0947624542348363E-2</v>
      </c>
      <c r="BR1392" s="35">
        <v>1.9333057285890915E-4</v>
      </c>
      <c r="BS1392" s="35">
        <v>0</v>
      </c>
      <c r="BT1392" s="35">
        <v>0</v>
      </c>
      <c r="BU1392" s="35">
        <f t="shared" si="1159"/>
        <v>1.0280803845755468</v>
      </c>
      <c r="BV1392" s="35">
        <f t="shared" si="1160"/>
        <v>27.397212113938622</v>
      </c>
      <c r="BW1392" s="35">
        <v>0.6099998218760937</v>
      </c>
      <c r="BX1392" s="35">
        <v>2.05114343154734E-3</v>
      </c>
      <c r="BY1392" s="35">
        <v>0</v>
      </c>
      <c r="BZ1392" s="35">
        <v>-6.7896416626174885</v>
      </c>
      <c r="CA1392" s="35">
        <f t="shared" si="1161"/>
        <v>-6.1775906973098476</v>
      </c>
      <c r="CB1392" s="35">
        <f t="shared" si="1162"/>
        <v>-164.62600126075543</v>
      </c>
      <c r="CC1392" s="22"/>
      <c r="CD1392" s="19"/>
      <c r="CE1392" s="76">
        <f t="shared" si="1128"/>
        <v>165000</v>
      </c>
      <c r="CF1392" s="24">
        <v>2.2999999999999998</v>
      </c>
      <c r="CG1392" s="24">
        <v>2.2000000000000002</v>
      </c>
      <c r="CH1392" s="24">
        <v>1.3</v>
      </c>
      <c r="CI1392" s="24">
        <v>-0.2</v>
      </c>
      <c r="CJ1392" s="24">
        <f t="shared" si="1143"/>
        <v>-5.2770448548812672</v>
      </c>
      <c r="CK1392" s="24">
        <v>0.4</v>
      </c>
      <c r="CL1392" s="24">
        <f t="shared" si="1144"/>
        <v>10.554089709762534</v>
      </c>
      <c r="CM1392" s="24">
        <v>0.2</v>
      </c>
      <c r="CN1392" s="19"/>
      <c r="CO1392" s="19"/>
      <c r="CP1392" s="19"/>
      <c r="CQ1392" s="19"/>
      <c r="CR1392" s="19"/>
      <c r="CS1392" s="19"/>
      <c r="CT1392" s="19"/>
      <c r="CU1392" s="19"/>
      <c r="CV1392" s="19"/>
      <c r="CW1392" s="19"/>
      <c r="CX1392" s="19"/>
      <c r="CY1392" s="19"/>
      <c r="CZ1392" s="77"/>
      <c r="DA1392" s="19">
        <v>1</v>
      </c>
    </row>
    <row r="1393" spans="1:105" ht="12.75" customHeight="1" x14ac:dyDescent="0.2">
      <c r="A1393" s="75" t="s">
        <v>2452</v>
      </c>
      <c r="B1393" s="19" t="s">
        <v>970</v>
      </c>
      <c r="C1393" s="19" t="s">
        <v>958</v>
      </c>
      <c r="D1393" s="19" t="s">
        <v>971</v>
      </c>
      <c r="E1393" s="19" t="str">
        <f t="shared" si="1154"/>
        <v xml:space="preserve">Fedoruk, Todd </v>
      </c>
      <c r="F1393" s="19" t="s">
        <v>2923</v>
      </c>
      <c r="G1393" s="19" t="s">
        <v>1540</v>
      </c>
      <c r="H1393" s="19">
        <v>48</v>
      </c>
      <c r="I1393" s="19">
        <v>3</v>
      </c>
      <c r="J1393" s="19">
        <v>8</v>
      </c>
      <c r="K1393" s="19">
        <f>I1393+J1393</f>
        <v>11</v>
      </c>
      <c r="L1393" s="19">
        <v>-11</v>
      </c>
      <c r="M1393" s="19">
        <v>84</v>
      </c>
      <c r="N1393" s="19">
        <v>28</v>
      </c>
      <c r="O1393" s="20">
        <f t="shared" si="1155"/>
        <v>0.10714285714285714</v>
      </c>
      <c r="P1393" s="19">
        <v>607</v>
      </c>
      <c r="Q1393" s="19">
        <v>0</v>
      </c>
      <c r="R1393" s="19">
        <v>0</v>
      </c>
      <c r="S1393" s="19">
        <v>0</v>
      </c>
      <c r="T1393" s="19">
        <v>2</v>
      </c>
      <c r="U1393" s="20">
        <f t="shared" si="1156"/>
        <v>0</v>
      </c>
      <c r="V1393" s="19">
        <v>58</v>
      </c>
      <c r="W1393" s="19">
        <v>0</v>
      </c>
      <c r="X1393" s="19">
        <v>0</v>
      </c>
      <c r="Y1393" s="19">
        <v>0</v>
      </c>
      <c r="Z1393" s="19">
        <v>0</v>
      </c>
      <c r="AA1393" s="19">
        <f>I1393-W1393-Y1393</f>
        <v>3</v>
      </c>
      <c r="AB1393" s="19">
        <f>J1393-X1393-Z1393</f>
        <v>8</v>
      </c>
      <c r="AC1393" s="24">
        <f t="shared" si="1108"/>
        <v>0</v>
      </c>
      <c r="AD1393" s="24">
        <f t="shared" si="1109"/>
        <v>0</v>
      </c>
      <c r="AE1393" s="24">
        <f t="shared" si="1110"/>
        <v>0</v>
      </c>
      <c r="AF1393" s="24">
        <f t="shared" si="1111"/>
        <v>0</v>
      </c>
      <c r="AG1393" s="24">
        <f t="shared" si="1112"/>
        <v>8.4043422434924704</v>
      </c>
      <c r="AH1393" s="24">
        <f t="shared" si="1113"/>
        <v>22.411579315979925</v>
      </c>
      <c r="AI1393" s="21">
        <f t="shared" si="1114"/>
        <v>1.9610131901482433</v>
      </c>
      <c r="AJ1393" s="21">
        <f t="shared" si="1115"/>
        <v>0</v>
      </c>
      <c r="AK1393" s="21">
        <f t="shared" si="1116"/>
        <v>0</v>
      </c>
      <c r="AL1393" s="21">
        <f t="shared" si="1117"/>
        <v>3.3617368973969883</v>
      </c>
      <c r="AM1393" s="21">
        <f t="shared" si="1118"/>
        <v>17.307692307692307</v>
      </c>
      <c r="AN1393" s="21">
        <f t="shared" si="1119"/>
        <v>0</v>
      </c>
      <c r="AO1393" s="24">
        <v>428.35</v>
      </c>
      <c r="AP1393" s="24">
        <v>3.4666666666666668</v>
      </c>
      <c r="AQ1393" s="24">
        <v>2.2833333333333332</v>
      </c>
      <c r="AR1393" s="36">
        <v>434.1</v>
      </c>
      <c r="AS1393" s="19">
        <v>75</v>
      </c>
      <c r="AT1393" s="19">
        <v>10</v>
      </c>
      <c r="AU1393" s="19">
        <v>13</v>
      </c>
      <c r="AV1393" s="19">
        <v>23</v>
      </c>
      <c r="AW1393" s="19">
        <v>13</v>
      </c>
      <c r="AX1393" s="24">
        <f t="shared" si="1120"/>
        <v>10.366275051831375</v>
      </c>
      <c r="AY1393" s="24">
        <f t="shared" si="1121"/>
        <v>1.38217000691085</v>
      </c>
      <c r="AZ1393" s="24">
        <f t="shared" si="1122"/>
        <v>1.7968210089841048</v>
      </c>
      <c r="BA1393" s="24">
        <f t="shared" si="1123"/>
        <v>3.178991015894955</v>
      </c>
      <c r="BB1393" s="24">
        <f t="shared" si="1124"/>
        <v>1.7968210089841048</v>
      </c>
      <c r="BC1393" s="24">
        <f t="shared" si="1125"/>
        <v>8.9239583333333332</v>
      </c>
      <c r="BD1393" s="24">
        <f t="shared" si="1126"/>
        <v>4.7569444444444442E-2</v>
      </c>
      <c r="BE1393" s="24">
        <f t="shared" si="1127"/>
        <v>7.2222222222222229E-2</v>
      </c>
      <c r="BF1393" s="30">
        <v>14</v>
      </c>
      <c r="BG1393" s="30">
        <v>0</v>
      </c>
      <c r="BH1393" s="30">
        <v>0</v>
      </c>
      <c r="BI1393" s="30">
        <v>14</v>
      </c>
      <c r="BJ1393" s="30">
        <v>24</v>
      </c>
      <c r="BK1393" s="30">
        <v>1</v>
      </c>
      <c r="BL1393" s="30">
        <v>0</v>
      </c>
      <c r="BM1393" s="30">
        <v>25</v>
      </c>
      <c r="BN1393" s="35">
        <f t="shared" si="1157"/>
        <v>2.1334091170165541</v>
      </c>
      <c r="BO1393" s="35">
        <f t="shared" si="1158"/>
        <v>9.8291136467014688</v>
      </c>
      <c r="BP1393" s="35">
        <v>3.7451041857268659</v>
      </c>
      <c r="BQ1393" s="35">
        <v>-0.18161535664616704</v>
      </c>
      <c r="BR1393" s="35">
        <v>-0.14653711392993832</v>
      </c>
      <c r="BS1393" s="35">
        <v>-2.7104692249657784E-2</v>
      </c>
      <c r="BT1393" s="35">
        <v>0</v>
      </c>
      <c r="BU1393" s="35">
        <f t="shared" si="1159"/>
        <v>3.3898470229011028</v>
      </c>
      <c r="BV1393" s="35">
        <f t="shared" si="1160"/>
        <v>15.617816276899806</v>
      </c>
      <c r="BW1393" s="35">
        <v>1.891543163249239</v>
      </c>
      <c r="BX1393" s="35">
        <v>-0.27629853004061494</v>
      </c>
      <c r="BY1393" s="35">
        <v>0.27244744093011597</v>
      </c>
      <c r="BZ1393" s="35">
        <v>-3.1441299800232887</v>
      </c>
      <c r="CA1393" s="35">
        <f t="shared" si="1161"/>
        <v>-1.2564379058845487</v>
      </c>
      <c r="CB1393" s="35">
        <f t="shared" si="1162"/>
        <v>-5.7887026301983351</v>
      </c>
      <c r="CC1393" s="22">
        <v>20</v>
      </c>
      <c r="CD1393" s="23">
        <v>165000</v>
      </c>
      <c r="CE1393" s="76">
        <f t="shared" si="1128"/>
        <v>165000</v>
      </c>
      <c r="CF1393" s="24">
        <v>9.6</v>
      </c>
      <c r="CG1393" s="24">
        <v>9.1</v>
      </c>
      <c r="CH1393" s="24">
        <v>-4.3</v>
      </c>
      <c r="CI1393" s="24">
        <v>-0.8</v>
      </c>
      <c r="CJ1393" s="24">
        <f t="shared" si="1143"/>
        <v>-3.6376037285438216</v>
      </c>
      <c r="CK1393" s="24">
        <v>-0.6</v>
      </c>
      <c r="CL1393" s="24">
        <f t="shared" si="1144"/>
        <v>-2.7282027964078663</v>
      </c>
      <c r="CM1393" s="24">
        <v>-1.4</v>
      </c>
      <c r="CN1393" s="19" t="s">
        <v>1145</v>
      </c>
      <c r="CO1393" s="19" t="s">
        <v>1146</v>
      </c>
      <c r="CP1393" s="19" t="s">
        <v>2417</v>
      </c>
      <c r="CQ1393" s="19" t="s">
        <v>2400</v>
      </c>
      <c r="CR1393" s="19">
        <v>74</v>
      </c>
      <c r="CS1393" s="19">
        <v>240</v>
      </c>
      <c r="CT1393" s="19">
        <v>29</v>
      </c>
      <c r="CU1393" s="19" t="s">
        <v>3402</v>
      </c>
      <c r="CV1393" s="19" t="s">
        <v>2382</v>
      </c>
      <c r="CW1393" s="19">
        <v>0</v>
      </c>
      <c r="CX1393" s="19">
        <v>0</v>
      </c>
      <c r="CY1393" s="19">
        <v>0</v>
      </c>
      <c r="CZ1393" s="77"/>
      <c r="DA1393" s="19">
        <v>1</v>
      </c>
    </row>
    <row r="1394" spans="1:105" ht="12.75" customHeight="1" x14ac:dyDescent="0.2">
      <c r="A1394" s="25" t="s">
        <v>2452</v>
      </c>
      <c r="B1394" s="10" t="s">
        <v>970</v>
      </c>
      <c r="C1394" s="10" t="s">
        <v>958</v>
      </c>
      <c r="D1394" s="10" t="s">
        <v>971</v>
      </c>
      <c r="E1394" s="10" t="s">
        <v>2922</v>
      </c>
      <c r="F1394" s="10" t="s">
        <v>2923</v>
      </c>
      <c r="G1394" s="10" t="s">
        <v>1540</v>
      </c>
      <c r="H1394" s="10">
        <v>58</v>
      </c>
      <c r="I1394" s="10">
        <v>3</v>
      </c>
      <c r="J1394" s="10">
        <v>11</v>
      </c>
      <c r="K1394" s="10">
        <v>14</v>
      </c>
      <c r="L1394" s="10">
        <v>-9</v>
      </c>
      <c r="M1394" s="10">
        <v>120</v>
      </c>
      <c r="N1394" s="10">
        <v>30</v>
      </c>
      <c r="O1394" s="11">
        <v>0.1</v>
      </c>
      <c r="P1394" s="10">
        <v>725</v>
      </c>
      <c r="Q1394" s="10">
        <v>0</v>
      </c>
      <c r="R1394" s="10">
        <v>0</v>
      </c>
      <c r="S1394" s="10">
        <v>0</v>
      </c>
      <c r="T1394" s="10">
        <v>3</v>
      </c>
      <c r="U1394" s="11">
        <v>0</v>
      </c>
      <c r="V1394" s="41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3</v>
      </c>
      <c r="AB1394" s="10">
        <v>11</v>
      </c>
      <c r="AC1394" s="13">
        <f t="shared" si="1108"/>
        <v>0</v>
      </c>
      <c r="AD1394" s="13">
        <f t="shared" si="1109"/>
        <v>0</v>
      </c>
      <c r="AE1394" s="13">
        <f t="shared" si="1110"/>
        <v>0</v>
      </c>
      <c r="AF1394" s="13">
        <f t="shared" si="1111"/>
        <v>0</v>
      </c>
      <c r="AG1394" s="13">
        <f t="shared" si="1112"/>
        <v>7.1620411817367957</v>
      </c>
      <c r="AH1394" s="13">
        <f t="shared" si="1113"/>
        <v>26.260817666368247</v>
      </c>
      <c r="AI1394" s="29">
        <f t="shared" si="1114"/>
        <v>2.2679797075499852</v>
      </c>
      <c r="AJ1394" s="29">
        <f t="shared" si="1115"/>
        <v>0</v>
      </c>
      <c r="AK1394" s="29">
        <f t="shared" si="1116"/>
        <v>0</v>
      </c>
      <c r="AL1394" s="29">
        <f t="shared" si="1117"/>
        <v>3.2229185317815578</v>
      </c>
      <c r="AM1394" s="29">
        <f t="shared" si="1118"/>
        <v>14.218009478672986</v>
      </c>
      <c r="AN1394" s="29">
        <f t="shared" si="1119"/>
        <v>0</v>
      </c>
      <c r="AO1394" s="13">
        <v>502.65</v>
      </c>
      <c r="AP1394" s="13">
        <v>4.22</v>
      </c>
      <c r="AQ1394" s="13">
        <v>2.2799999999999998</v>
      </c>
      <c r="AR1394" s="13">
        <v>509.15</v>
      </c>
      <c r="AS1394" s="41">
        <v>10</v>
      </c>
      <c r="AT1394" s="41">
        <v>75</v>
      </c>
      <c r="AU1394" s="41">
        <v>13</v>
      </c>
      <c r="AV1394" s="41">
        <v>23</v>
      </c>
      <c r="AW1394" s="41">
        <v>13</v>
      </c>
      <c r="AX1394" s="13">
        <f t="shared" si="1120"/>
        <v>1.1784346459785917</v>
      </c>
      <c r="AY1394" s="13">
        <f t="shared" si="1121"/>
        <v>8.83825984483944</v>
      </c>
      <c r="AZ1394" s="13">
        <f t="shared" si="1122"/>
        <v>1.5319650397721694</v>
      </c>
      <c r="BA1394" s="13">
        <f t="shared" si="1123"/>
        <v>2.7103996857507608</v>
      </c>
      <c r="BB1394" s="13">
        <f t="shared" si="1124"/>
        <v>1.5319650397721694</v>
      </c>
      <c r="BC1394" s="13">
        <f t="shared" si="1125"/>
        <v>8.6663793103448263</v>
      </c>
      <c r="BD1394" s="13">
        <f t="shared" si="1126"/>
        <v>3.9310344827586205E-2</v>
      </c>
      <c r="BE1394" s="13">
        <f t="shared" si="1127"/>
        <v>7.2758620689655162E-2</v>
      </c>
      <c r="BF1394" s="10">
        <v>19</v>
      </c>
      <c r="BG1394" s="10">
        <v>0</v>
      </c>
      <c r="BH1394" s="10">
        <v>0</v>
      </c>
      <c r="BI1394" s="10">
        <v>19</v>
      </c>
      <c r="BJ1394" s="10">
        <v>27</v>
      </c>
      <c r="BK1394" s="10">
        <v>1</v>
      </c>
      <c r="BL1394" s="10">
        <v>0</v>
      </c>
      <c r="BM1394" s="10">
        <v>28</v>
      </c>
      <c r="BN1394" s="39">
        <v>-3.016</v>
      </c>
      <c r="BO1394" s="39">
        <v>-11.848000000000001</v>
      </c>
      <c r="BP1394" s="13">
        <v>4.8140000000000001</v>
      </c>
      <c r="BQ1394" s="13">
        <v>-0.223</v>
      </c>
      <c r="BR1394" s="13">
        <v>-0.14599999999999999</v>
      </c>
      <c r="BS1394" s="13">
        <v>-2.7E-2</v>
      </c>
      <c r="BT1394" s="13">
        <v>0</v>
      </c>
      <c r="BU1394" s="39">
        <v>4.4180000000000001</v>
      </c>
      <c r="BV1394" s="39">
        <v>17.353999999999999</v>
      </c>
      <c r="BW1394" s="13">
        <v>2.5019999999999998</v>
      </c>
      <c r="BX1394" s="13">
        <v>-0.27400000000000002</v>
      </c>
      <c r="BY1394" s="13">
        <v>0.27200000000000002</v>
      </c>
      <c r="BZ1394" s="13">
        <v>-9.9339999999999993</v>
      </c>
      <c r="CA1394" s="39">
        <v>-7.4340000000000002</v>
      </c>
      <c r="CB1394" s="39">
        <v>-29.202000000000002</v>
      </c>
      <c r="CC1394" s="16">
        <v>17</v>
      </c>
      <c r="CD1394" s="12">
        <v>165000</v>
      </c>
      <c r="CE1394" s="73">
        <f t="shared" si="1128"/>
        <v>165000</v>
      </c>
      <c r="CF1394" s="13">
        <v>11.9</v>
      </c>
      <c r="CG1394" s="13">
        <v>11.3</v>
      </c>
      <c r="CH1394" s="13">
        <v>-3</v>
      </c>
      <c r="CI1394" s="17">
        <v>-0.7</v>
      </c>
      <c r="CJ1394" s="13">
        <f t="shared" si="1143"/>
        <v>-2.7150198778241053</v>
      </c>
      <c r="CK1394" s="17">
        <v>-0.4</v>
      </c>
      <c r="CL1394" s="13">
        <f t="shared" si="1144"/>
        <v>-1.5514399301852033</v>
      </c>
      <c r="CM1394" s="13">
        <v>-1.1000000000000001</v>
      </c>
      <c r="CN1394" s="10" t="s">
        <v>1145</v>
      </c>
      <c r="CO1394" s="10" t="s">
        <v>1146</v>
      </c>
      <c r="CP1394" s="10" t="s">
        <v>2417</v>
      </c>
      <c r="CQ1394" s="10" t="s">
        <v>2400</v>
      </c>
      <c r="CR1394" s="10">
        <v>74</v>
      </c>
      <c r="CS1394" s="10">
        <v>240</v>
      </c>
      <c r="CT1394" s="10">
        <v>29</v>
      </c>
      <c r="CU1394" s="10" t="s">
        <v>3402</v>
      </c>
      <c r="CV1394" s="10" t="s">
        <v>2382</v>
      </c>
      <c r="CW1394" s="10">
        <v>0</v>
      </c>
      <c r="CX1394" s="10">
        <v>0</v>
      </c>
      <c r="CY1394" s="10">
        <v>0</v>
      </c>
      <c r="CZ1394" s="79"/>
      <c r="DA1394" s="10">
        <v>2</v>
      </c>
    </row>
    <row r="1395" spans="1:105" ht="12.75" customHeight="1" x14ac:dyDescent="0.2">
      <c r="A1395" s="78" t="s">
        <v>2372</v>
      </c>
      <c r="B1395" s="52" t="s">
        <v>970</v>
      </c>
      <c r="C1395" s="52" t="s">
        <v>958</v>
      </c>
      <c r="D1395" s="53" t="s">
        <v>971</v>
      </c>
      <c r="E1395" s="53" t="str">
        <f t="shared" ref="E1395:E1426" si="1163">CONCATENATE(RIGHT(F1395,LEN(F1395)-SEARCH(" ",F1395)), ", ", LEFT(F1395, SEARCH(" ", F1395)))</f>
        <v xml:space="preserve">Fedoruk, Todd </v>
      </c>
      <c r="F1395" s="53" t="s">
        <v>2923</v>
      </c>
      <c r="G1395" s="54" t="s">
        <v>1540</v>
      </c>
      <c r="H1395" s="52">
        <v>11</v>
      </c>
      <c r="I1395" s="53"/>
      <c r="J1395" s="53"/>
      <c r="K1395" s="53"/>
      <c r="L1395" s="52">
        <v>2</v>
      </c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24">
        <f t="shared" si="1108"/>
        <v>0</v>
      </c>
      <c r="AD1395" s="24">
        <f t="shared" si="1109"/>
        <v>0</v>
      </c>
      <c r="AE1395" s="24">
        <f t="shared" si="1110"/>
        <v>0</v>
      </c>
      <c r="AF1395" s="24">
        <f t="shared" si="1111"/>
        <v>0</v>
      </c>
      <c r="AG1395" s="24">
        <f t="shared" si="1112"/>
        <v>0</v>
      </c>
      <c r="AH1395" s="24">
        <f t="shared" si="1113"/>
        <v>0</v>
      </c>
      <c r="AI1395" s="21">
        <f t="shared" si="1114"/>
        <v>2.4434389140271491</v>
      </c>
      <c r="AJ1395" s="21">
        <f t="shared" si="1115"/>
        <v>0</v>
      </c>
      <c r="AK1395" s="21">
        <f t="shared" si="1116"/>
        <v>0</v>
      </c>
      <c r="AL1395" s="21">
        <f t="shared" si="1117"/>
        <v>0.81447963800904966</v>
      </c>
      <c r="AM1395" s="21">
        <f t="shared" si="1118"/>
        <v>0</v>
      </c>
      <c r="AN1395" s="21">
        <f t="shared" si="1119"/>
        <v>0</v>
      </c>
      <c r="AO1395" s="60">
        <v>73.666666666666671</v>
      </c>
      <c r="AP1395" s="60">
        <v>1.0666666666666667</v>
      </c>
      <c r="AQ1395" s="60">
        <v>0.41666666666666669</v>
      </c>
      <c r="AR1395" s="61">
        <f>SUM(AO1395:AQ1395)</f>
        <v>75.150000000000006</v>
      </c>
      <c r="AS1395" s="19"/>
      <c r="AT1395" s="19"/>
      <c r="AU1395" s="19"/>
      <c r="AV1395" s="19"/>
      <c r="AW1395" s="19"/>
      <c r="AX1395" s="24">
        <f t="shared" si="1120"/>
        <v>0</v>
      </c>
      <c r="AY1395" s="24">
        <f t="shared" si="1121"/>
        <v>0</v>
      </c>
      <c r="AZ1395" s="24">
        <f t="shared" si="1122"/>
        <v>0</v>
      </c>
      <c r="BA1395" s="24">
        <f t="shared" si="1123"/>
        <v>0</v>
      </c>
      <c r="BB1395" s="24">
        <f t="shared" si="1124"/>
        <v>0</v>
      </c>
      <c r="BC1395" s="24">
        <f t="shared" si="1125"/>
        <v>6.6969696969696972</v>
      </c>
      <c r="BD1395" s="24">
        <f t="shared" si="1126"/>
        <v>3.787878787878788E-2</v>
      </c>
      <c r="BE1395" s="24">
        <f t="shared" si="1127"/>
        <v>9.696969696969697E-2</v>
      </c>
      <c r="BF1395" s="53">
        <f>BI1395-BG1395-BH1395</f>
        <v>3</v>
      </c>
      <c r="BG1395" s="52">
        <v>0</v>
      </c>
      <c r="BH1395" s="52">
        <v>0</v>
      </c>
      <c r="BI1395" s="52">
        <v>3</v>
      </c>
      <c r="BJ1395" s="53">
        <f>BM1395-BK1395-BL1395</f>
        <v>1</v>
      </c>
      <c r="BK1395" s="52">
        <v>0</v>
      </c>
      <c r="BL1395" s="52">
        <v>0</v>
      </c>
      <c r="BM1395" s="52">
        <v>1</v>
      </c>
      <c r="BN1395" s="35">
        <f>BU1395+CA1395</f>
        <v>-7.4001106015679694</v>
      </c>
      <c r="BO1395" s="35">
        <f>BN1395/AR1395*2000</f>
        <v>-196.94239791265386</v>
      </c>
      <c r="BP1395" s="24">
        <v>7.9600266381722282E-2</v>
      </c>
      <c r="BQ1395" s="24">
        <v>-5.1524032572971536E-2</v>
      </c>
      <c r="BR1395" s="24">
        <v>-0.52543242656315348</v>
      </c>
      <c r="BS1395" s="24">
        <v>-5.0431334483673606E-3</v>
      </c>
      <c r="BT1395" s="24">
        <v>0</v>
      </c>
      <c r="BU1395" s="24">
        <f>SUM(BP1395:BT1395)</f>
        <v>-0.50239932620277006</v>
      </c>
      <c r="BV1395" s="35">
        <f>BU1395/AR1395*2000</f>
        <v>-13.370574216973253</v>
      </c>
      <c r="BW1395" s="24">
        <v>1.1939094151341374</v>
      </c>
      <c r="BX1395" s="24">
        <v>4.0189463522970715E-3</v>
      </c>
      <c r="BY1395" s="24">
        <v>4.195505726524066E-2</v>
      </c>
      <c r="BZ1395" s="24">
        <v>-8.1375946941168742</v>
      </c>
      <c r="CA1395" s="24">
        <f>SUM(BW1395:BZ1395)</f>
        <v>-6.8977112753651992</v>
      </c>
      <c r="CB1395" s="35">
        <f>CA1395/AR1395*2000</f>
        <v>-183.57182369568059</v>
      </c>
      <c r="CC1395" s="22"/>
      <c r="CD1395" s="19"/>
      <c r="CE1395" s="76">
        <f t="shared" si="1128"/>
        <v>165000</v>
      </c>
      <c r="CF1395" s="24"/>
      <c r="CG1395" s="24"/>
      <c r="CH1395" s="24"/>
      <c r="CI1395" s="24"/>
      <c r="CJ1395" s="24"/>
      <c r="CK1395" s="24"/>
      <c r="CL1395" s="24"/>
      <c r="CM1395" s="24"/>
      <c r="CN1395" s="19"/>
      <c r="CO1395" s="19"/>
      <c r="CP1395" s="19"/>
      <c r="CQ1395" s="19"/>
      <c r="CR1395" s="19"/>
      <c r="CS1395" s="19"/>
      <c r="CT1395" s="19"/>
      <c r="CU1395" s="19"/>
      <c r="CV1395" s="19"/>
      <c r="CW1395" s="19"/>
      <c r="CX1395" s="19"/>
      <c r="CY1395" s="19"/>
      <c r="CZ1395" s="74">
        <v>437500</v>
      </c>
      <c r="DA1395" s="19">
        <v>1</v>
      </c>
    </row>
    <row r="1396" spans="1:105" ht="12.75" customHeight="1" x14ac:dyDescent="0.2">
      <c r="A1396" s="78" t="s">
        <v>2372</v>
      </c>
      <c r="B1396" s="52" t="s">
        <v>970</v>
      </c>
      <c r="C1396" s="52" t="s">
        <v>963</v>
      </c>
      <c r="D1396" s="53" t="s">
        <v>971</v>
      </c>
      <c r="E1396" s="53" t="str">
        <f t="shared" si="1163"/>
        <v xml:space="preserve">Fedoruk, Todd </v>
      </c>
      <c r="F1396" s="53" t="s">
        <v>2923</v>
      </c>
      <c r="G1396" s="54" t="s">
        <v>1540</v>
      </c>
      <c r="H1396" s="52">
        <v>58</v>
      </c>
      <c r="I1396" s="19">
        <v>6</v>
      </c>
      <c r="J1396" s="19">
        <v>5</v>
      </c>
      <c r="K1396" s="19">
        <v>11</v>
      </c>
      <c r="L1396" s="52">
        <v>0</v>
      </c>
      <c r="M1396" s="19">
        <v>106</v>
      </c>
      <c r="N1396" s="19">
        <v>51</v>
      </c>
      <c r="O1396" s="20">
        <f t="shared" ref="O1396:O1417" si="1164">IF(N1396=0,0,I1396/N1396)</f>
        <v>0.11764705882352941</v>
      </c>
      <c r="P1396" s="19"/>
      <c r="Q1396" s="19"/>
      <c r="R1396" s="19"/>
      <c r="S1396" s="19">
        <v>0</v>
      </c>
      <c r="T1396" s="19">
        <v>4</v>
      </c>
      <c r="U1396" s="20">
        <f t="shared" ref="U1396:U1417" si="1165">IF(S1396+T1396=0,0,S1396/(S1396+T1396))</f>
        <v>0</v>
      </c>
      <c r="V1396" s="19"/>
      <c r="W1396" s="19"/>
      <c r="X1396" s="19"/>
      <c r="Y1396" s="19"/>
      <c r="Z1396" s="19"/>
      <c r="AA1396" s="19"/>
      <c r="AB1396" s="19"/>
      <c r="AC1396" s="24">
        <f t="shared" si="1108"/>
        <v>0</v>
      </c>
      <c r="AD1396" s="24">
        <f t="shared" si="1109"/>
        <v>0</v>
      </c>
      <c r="AE1396" s="24">
        <f t="shared" si="1110"/>
        <v>0</v>
      </c>
      <c r="AF1396" s="24">
        <f t="shared" si="1111"/>
        <v>0</v>
      </c>
      <c r="AG1396" s="24">
        <f t="shared" si="1112"/>
        <v>0</v>
      </c>
      <c r="AH1396" s="24">
        <f t="shared" si="1113"/>
        <v>0</v>
      </c>
      <c r="AI1396" s="21">
        <f t="shared" si="1114"/>
        <v>2.5476923076923081</v>
      </c>
      <c r="AJ1396" s="21">
        <f t="shared" si="1115"/>
        <v>5.0588441946249771</v>
      </c>
      <c r="AK1396" s="21">
        <f t="shared" si="1116"/>
        <v>0</v>
      </c>
      <c r="AL1396" s="21">
        <f t="shared" si="1117"/>
        <v>2.5476923076923081</v>
      </c>
      <c r="AM1396" s="21">
        <f t="shared" si="1118"/>
        <v>0</v>
      </c>
      <c r="AN1396" s="21">
        <f t="shared" si="1119"/>
        <v>0</v>
      </c>
      <c r="AO1396" s="60">
        <v>541.66666666666663</v>
      </c>
      <c r="AP1396" s="60">
        <v>94.88333333333334</v>
      </c>
      <c r="AQ1396" s="60">
        <v>0.11666666666666667</v>
      </c>
      <c r="AR1396" s="61">
        <f>SUM(AO1396:AQ1396)</f>
        <v>636.66666666666663</v>
      </c>
      <c r="AS1396" s="19"/>
      <c r="AT1396" s="19"/>
      <c r="AU1396" s="19"/>
      <c r="AV1396" s="19"/>
      <c r="AW1396" s="19"/>
      <c r="AX1396" s="24">
        <f t="shared" si="1120"/>
        <v>0</v>
      </c>
      <c r="AY1396" s="24">
        <f t="shared" si="1121"/>
        <v>0</v>
      </c>
      <c r="AZ1396" s="24">
        <f t="shared" si="1122"/>
        <v>0</v>
      </c>
      <c r="BA1396" s="24">
        <f t="shared" si="1123"/>
        <v>0</v>
      </c>
      <c r="BB1396" s="24">
        <f t="shared" si="1124"/>
        <v>0</v>
      </c>
      <c r="BC1396" s="24">
        <f t="shared" si="1125"/>
        <v>9.3390804597701145</v>
      </c>
      <c r="BD1396" s="24">
        <f t="shared" si="1126"/>
        <v>2.0114942528735632E-3</v>
      </c>
      <c r="BE1396" s="24">
        <f t="shared" si="1127"/>
        <v>1.6359195402298852</v>
      </c>
      <c r="BF1396" s="53">
        <f>BI1396-BG1396-BH1396</f>
        <v>23</v>
      </c>
      <c r="BG1396" s="52">
        <v>8</v>
      </c>
      <c r="BH1396" s="52">
        <v>0</v>
      </c>
      <c r="BI1396" s="52">
        <v>31</v>
      </c>
      <c r="BJ1396" s="53">
        <f>BM1396-BK1396-BL1396</f>
        <v>23</v>
      </c>
      <c r="BK1396" s="52">
        <v>0</v>
      </c>
      <c r="BL1396" s="52">
        <v>0</v>
      </c>
      <c r="BM1396" s="52">
        <v>23</v>
      </c>
      <c r="BN1396" s="35">
        <f>BU1396+CA1396</f>
        <v>-0.72203357816237457</v>
      </c>
      <c r="BO1396" s="35">
        <f>BN1396/AR1396*2000</f>
        <v>-2.2681683083634803</v>
      </c>
      <c r="BP1396" s="24">
        <v>-0.31692107512155487</v>
      </c>
      <c r="BQ1396" s="24">
        <v>-1.2042903585348295</v>
      </c>
      <c r="BR1396" s="24">
        <v>2.201388165955855</v>
      </c>
      <c r="BS1396" s="24">
        <v>-1.7601146105267885E-3</v>
      </c>
      <c r="BT1396" s="24">
        <v>0</v>
      </c>
      <c r="BU1396" s="24">
        <f>SUM(BP1396:BT1396)</f>
        <v>0.6784166176889439</v>
      </c>
      <c r="BV1396" s="35">
        <f>BU1396/AR1396*2000</f>
        <v>2.1311516786040126</v>
      </c>
      <c r="BW1396" s="24">
        <v>4.1495084479544229</v>
      </c>
      <c r="BX1396" s="24">
        <v>0.52636911803593367</v>
      </c>
      <c r="BY1396" s="24">
        <v>1.469331263271542E-2</v>
      </c>
      <c r="BZ1396" s="24">
        <v>-6.0910210744743907</v>
      </c>
      <c r="CA1396" s="24">
        <f>SUM(BW1396:BZ1396)</f>
        <v>-1.4004501958513185</v>
      </c>
      <c r="CB1396" s="35">
        <f>CA1396/AR1396*2000</f>
        <v>-4.3993199869674928</v>
      </c>
      <c r="CC1396" s="55">
        <v>43.719375999999997</v>
      </c>
      <c r="CD1396" s="19">
        <v>696968</v>
      </c>
      <c r="CE1396" s="76">
        <f t="shared" si="1128"/>
        <v>985368.55172413785</v>
      </c>
      <c r="CF1396" s="24"/>
      <c r="CG1396" s="24"/>
      <c r="CH1396" s="24"/>
      <c r="CI1396" s="24"/>
      <c r="CJ1396" s="24"/>
      <c r="CK1396" s="24"/>
      <c r="CL1396" s="24"/>
      <c r="CM1396" s="24"/>
      <c r="CN1396" s="19"/>
      <c r="CO1396" s="19"/>
      <c r="CP1396" s="19"/>
      <c r="CQ1396" s="19"/>
      <c r="CR1396" s="19"/>
      <c r="CS1396" s="19"/>
      <c r="CT1396" s="19"/>
      <c r="CU1396" s="19"/>
      <c r="CV1396" s="19"/>
      <c r="CW1396" s="19"/>
      <c r="CX1396" s="19"/>
      <c r="CY1396" s="19"/>
      <c r="CZ1396" s="74">
        <v>437500</v>
      </c>
      <c r="DA1396" s="19">
        <v>1</v>
      </c>
    </row>
    <row r="1397" spans="1:105" ht="12.75" customHeight="1" x14ac:dyDescent="0.2">
      <c r="A1397" s="80" t="s">
        <v>2372</v>
      </c>
      <c r="B1397" s="48" t="s">
        <v>970</v>
      </c>
      <c r="C1397" s="48" t="s">
        <v>963</v>
      </c>
      <c r="D1397" s="49" t="s">
        <v>971</v>
      </c>
      <c r="E1397" s="49" t="str">
        <f t="shared" si="1163"/>
        <v xml:space="preserve">Fedoruk, Todd </v>
      </c>
      <c r="F1397" s="49" t="s">
        <v>2923</v>
      </c>
      <c r="G1397" s="50" t="s">
        <v>1540</v>
      </c>
      <c r="H1397" s="48">
        <v>69</v>
      </c>
      <c r="I1397" s="65">
        <v>6</v>
      </c>
      <c r="J1397" s="65">
        <v>7</v>
      </c>
      <c r="K1397" s="65">
        <v>13</v>
      </c>
      <c r="L1397" s="48">
        <v>2</v>
      </c>
      <c r="M1397" s="10">
        <v>139</v>
      </c>
      <c r="N1397" s="10">
        <v>57</v>
      </c>
      <c r="O1397" s="11">
        <f t="shared" si="1164"/>
        <v>0.10526315789473684</v>
      </c>
      <c r="P1397" s="10"/>
      <c r="Q1397" s="10">
        <v>0</v>
      </c>
      <c r="R1397" s="10">
        <v>0</v>
      </c>
      <c r="S1397" s="10">
        <v>0</v>
      </c>
      <c r="T1397" s="10">
        <v>4</v>
      </c>
      <c r="U1397" s="11">
        <f t="shared" si="1165"/>
        <v>0</v>
      </c>
      <c r="V1397" s="10">
        <v>0.1</v>
      </c>
      <c r="W1397" s="10">
        <v>2</v>
      </c>
      <c r="X1397" s="10">
        <v>0</v>
      </c>
      <c r="Y1397" s="10">
        <v>0</v>
      </c>
      <c r="Z1397" s="10">
        <v>0</v>
      </c>
      <c r="AA1397" s="10">
        <v>4</v>
      </c>
      <c r="AB1397" s="10">
        <v>7</v>
      </c>
      <c r="AC1397" s="13">
        <f t="shared" si="1108"/>
        <v>6.25</v>
      </c>
      <c r="AD1397" s="13">
        <f t="shared" si="1109"/>
        <v>0</v>
      </c>
      <c r="AE1397" s="13">
        <f t="shared" si="1110"/>
        <v>0</v>
      </c>
      <c r="AF1397" s="13">
        <f t="shared" si="1111"/>
        <v>0</v>
      </c>
      <c r="AG1397" s="13">
        <f t="shared" si="1112"/>
        <v>7.8010726474890308</v>
      </c>
      <c r="AH1397" s="13">
        <f t="shared" si="1113"/>
        <v>13.651877133105804</v>
      </c>
      <c r="AI1397" s="29">
        <f t="shared" si="1114"/>
        <v>2.5353486104339349</v>
      </c>
      <c r="AJ1397" s="29">
        <f t="shared" si="1115"/>
        <v>5</v>
      </c>
      <c r="AK1397" s="29">
        <f t="shared" si="1116"/>
        <v>0</v>
      </c>
      <c r="AL1397" s="29">
        <f t="shared" si="1117"/>
        <v>2.3403217942467092</v>
      </c>
      <c r="AM1397" s="29">
        <f t="shared" si="1118"/>
        <v>0</v>
      </c>
      <c r="AN1397" s="29">
        <f t="shared" si="1119"/>
        <v>0</v>
      </c>
      <c r="AO1397" s="13">
        <v>615.29999999999995</v>
      </c>
      <c r="AP1397" s="13">
        <v>96</v>
      </c>
      <c r="AQ1397" s="13">
        <v>0.5</v>
      </c>
      <c r="AR1397" s="59">
        <v>711.8</v>
      </c>
      <c r="AS1397" s="10">
        <v>16</v>
      </c>
      <c r="AT1397" s="10">
        <v>76</v>
      </c>
      <c r="AU1397" s="10">
        <v>16</v>
      </c>
      <c r="AV1397" s="10">
        <v>19</v>
      </c>
      <c r="AW1397" s="10">
        <v>5</v>
      </c>
      <c r="AX1397" s="13">
        <f t="shared" si="1120"/>
        <v>1.3486934532171959</v>
      </c>
      <c r="AY1397" s="13">
        <f t="shared" si="1121"/>
        <v>6.4062939027816803</v>
      </c>
      <c r="AZ1397" s="13">
        <f t="shared" si="1122"/>
        <v>1.3486934532171959</v>
      </c>
      <c r="BA1397" s="13">
        <f t="shared" si="1123"/>
        <v>1.6015734756954201</v>
      </c>
      <c r="BB1397" s="13">
        <f t="shared" si="1124"/>
        <v>0.42146670413037374</v>
      </c>
      <c r="BC1397" s="13">
        <f t="shared" si="1125"/>
        <v>8.9173913043478255</v>
      </c>
      <c r="BD1397" s="13">
        <f t="shared" si="1126"/>
        <v>7.246376811594203E-3</v>
      </c>
      <c r="BE1397" s="13">
        <f t="shared" si="1127"/>
        <v>1.3913043478260869</v>
      </c>
      <c r="BF1397" s="49">
        <v>26</v>
      </c>
      <c r="BG1397" s="49">
        <v>8</v>
      </c>
      <c r="BH1397" s="49">
        <v>0</v>
      </c>
      <c r="BI1397" s="49">
        <v>34</v>
      </c>
      <c r="BJ1397" s="49">
        <v>24</v>
      </c>
      <c r="BK1397" s="49">
        <v>0</v>
      </c>
      <c r="BL1397" s="49">
        <v>0</v>
      </c>
      <c r="BM1397" s="49">
        <v>24</v>
      </c>
      <c r="BN1397" s="39">
        <v>-8.1</v>
      </c>
      <c r="BO1397" s="39">
        <v>-22.8</v>
      </c>
      <c r="BP1397" s="13">
        <v>-0.2</v>
      </c>
      <c r="BQ1397" s="13">
        <v>-1.3</v>
      </c>
      <c r="BR1397" s="13">
        <v>1.7</v>
      </c>
      <c r="BS1397" s="13">
        <v>0</v>
      </c>
      <c r="BT1397" s="13">
        <v>0</v>
      </c>
      <c r="BU1397" s="13">
        <v>0.2</v>
      </c>
      <c r="BV1397" s="39">
        <v>0.5</v>
      </c>
      <c r="BW1397" s="13">
        <v>5.3</v>
      </c>
      <c r="BX1397" s="13">
        <v>0.5</v>
      </c>
      <c r="BY1397" s="13">
        <v>0.1</v>
      </c>
      <c r="BZ1397" s="13">
        <v>-14.2</v>
      </c>
      <c r="CA1397" s="13">
        <v>-8.3000000000000007</v>
      </c>
      <c r="CB1397" s="39">
        <v>-23.3</v>
      </c>
      <c r="CC1397" s="51">
        <v>42.418106000000002</v>
      </c>
      <c r="CD1397" s="10">
        <v>556588</v>
      </c>
      <c r="CE1397" s="73">
        <f t="shared" si="1128"/>
        <v>661452.40579710144</v>
      </c>
      <c r="CF1397" s="66">
        <v>16.7</v>
      </c>
      <c r="CG1397" s="66">
        <v>14.5</v>
      </c>
      <c r="CH1397" s="66">
        <v>2.2999999999999998</v>
      </c>
      <c r="CI1397" s="66">
        <v>-2.6</v>
      </c>
      <c r="CJ1397" s="67">
        <f t="shared" ref="CJ1397:CJ1417" si="1166">CI1397/(AO1397+2*(AP1397+AQ1397))*2000</f>
        <v>-6.4332549795867875</v>
      </c>
      <c r="CK1397" s="66">
        <v>1.1000000000000001</v>
      </c>
      <c r="CL1397" s="67">
        <f t="shared" ref="CL1397:CL1417" si="1167">CK1397/(AO1397+2*(AP1397+AQ1397))*2000</f>
        <v>2.7217617221328716</v>
      </c>
      <c r="CM1397" s="66">
        <v>-1.4</v>
      </c>
      <c r="CN1397" s="10" t="s">
        <v>806</v>
      </c>
      <c r="CO1397" s="10" t="s">
        <v>1146</v>
      </c>
      <c r="CP1397" s="10" t="s">
        <v>2417</v>
      </c>
      <c r="CQ1397" s="10" t="s">
        <v>2400</v>
      </c>
      <c r="CR1397" s="10">
        <v>74</v>
      </c>
      <c r="CS1397" s="10">
        <v>240</v>
      </c>
      <c r="CT1397" s="10">
        <v>17</v>
      </c>
      <c r="CU1397" s="10" t="s">
        <v>3402</v>
      </c>
      <c r="CV1397" s="10"/>
      <c r="CW1397" s="10"/>
      <c r="CX1397" s="10"/>
      <c r="CY1397" s="10"/>
      <c r="CZ1397" s="73">
        <v>437500</v>
      </c>
      <c r="DA1397" s="10">
        <v>2</v>
      </c>
    </row>
    <row r="1398" spans="1:105" ht="12.75" customHeight="1" x14ac:dyDescent="0.2">
      <c r="A1398" s="38" t="s">
        <v>2452</v>
      </c>
      <c r="B1398" t="s">
        <v>971</v>
      </c>
      <c r="C1398" t="s">
        <v>971</v>
      </c>
      <c r="D1398" s="82" t="s">
        <v>971</v>
      </c>
      <c r="E1398" t="str">
        <f t="shared" si="1163"/>
        <v xml:space="preserve">Michalek, Zbynek </v>
      </c>
      <c r="F1398" t="s">
        <v>350</v>
      </c>
      <c r="G1398" t="s">
        <v>1524</v>
      </c>
      <c r="H1398">
        <v>82</v>
      </c>
      <c r="I1398">
        <v>4</v>
      </c>
      <c r="J1398">
        <v>24</v>
      </c>
      <c r="K1398">
        <f>I1398+J1398</f>
        <v>28</v>
      </c>
      <c r="L1398">
        <v>-20</v>
      </c>
      <c r="M1398">
        <v>34</v>
      </c>
      <c r="N1398">
        <v>144</v>
      </c>
      <c r="O1398" s="4">
        <f t="shared" si="1164"/>
        <v>2.7777777777777776E-2</v>
      </c>
      <c r="P1398">
        <v>2523</v>
      </c>
      <c r="Q1398">
        <v>0</v>
      </c>
      <c r="R1398">
        <v>0</v>
      </c>
      <c r="S1398">
        <v>1</v>
      </c>
      <c r="T1398">
        <v>0</v>
      </c>
      <c r="U1398" s="4">
        <f t="shared" si="1165"/>
        <v>1</v>
      </c>
      <c r="V1398" s="40">
        <v>0</v>
      </c>
      <c r="W1398">
        <v>3</v>
      </c>
      <c r="X1398">
        <v>11</v>
      </c>
      <c r="Y1398">
        <v>0</v>
      </c>
      <c r="Z1398">
        <v>2</v>
      </c>
      <c r="AA1398">
        <f>I1398-W1398-Y1398</f>
        <v>1</v>
      </c>
      <c r="AB1398">
        <f>J1398-X1398-Z1398</f>
        <v>11</v>
      </c>
      <c r="AC1398" s="9">
        <f t="shared" si="1108"/>
        <v>3.2430484655576244</v>
      </c>
      <c r="AD1398" s="9">
        <f t="shared" si="1109"/>
        <v>11.891177707044623</v>
      </c>
      <c r="AE1398" s="9">
        <f t="shared" si="1110"/>
        <v>0</v>
      </c>
      <c r="AF1398" s="9">
        <f t="shared" si="1111"/>
        <v>2.083333333333333</v>
      </c>
      <c r="AG1398" s="9">
        <f t="shared" si="1112"/>
        <v>0.8726426528336646</v>
      </c>
      <c r="AH1398" s="9">
        <f t="shared" si="1113"/>
        <v>9.5990691811703108</v>
      </c>
      <c r="AI1398" s="6">
        <f t="shared" si="1114"/>
        <v>2.0943423668007952</v>
      </c>
      <c r="AJ1398" s="6">
        <f t="shared" si="1115"/>
        <v>6.2698937000780743</v>
      </c>
      <c r="AK1398" s="6">
        <f t="shared" si="1116"/>
        <v>0.83333333333333326</v>
      </c>
      <c r="AL1398" s="6">
        <f t="shared" si="1117"/>
        <v>2.9669850196344596</v>
      </c>
      <c r="AM1398" s="6">
        <f t="shared" si="1118"/>
        <v>0.86481292414869981</v>
      </c>
      <c r="AN1398" s="6">
        <f t="shared" si="1119"/>
        <v>9.5833333333333321</v>
      </c>
      <c r="AO1398" s="32">
        <v>1375.1333333333334</v>
      </c>
      <c r="AP1398" s="32">
        <v>277.51666666666665</v>
      </c>
      <c r="AQ1398" s="32">
        <v>288</v>
      </c>
      <c r="AR1398" s="32">
        <v>1940.65</v>
      </c>
      <c r="AS1398" s="40">
        <v>167</v>
      </c>
      <c r="AT1398" s="40">
        <v>44</v>
      </c>
      <c r="AU1398" s="40">
        <v>57</v>
      </c>
      <c r="AV1398" s="40">
        <v>54</v>
      </c>
      <c r="AW1398" s="40">
        <v>38</v>
      </c>
      <c r="AX1398" s="9">
        <f t="shared" si="1120"/>
        <v>5.1632185092623599</v>
      </c>
      <c r="AY1398" s="9">
        <f t="shared" si="1121"/>
        <v>1.3603689485481669</v>
      </c>
      <c r="AZ1398" s="9">
        <f t="shared" si="1122"/>
        <v>1.7622961378919433</v>
      </c>
      <c r="BA1398" s="9">
        <f t="shared" si="1123"/>
        <v>1.6695437095818411</v>
      </c>
      <c r="BB1398" s="9">
        <f t="shared" si="1124"/>
        <v>1.1748640919279623</v>
      </c>
      <c r="BC1398" s="9">
        <f t="shared" si="1125"/>
        <v>16.769918699186992</v>
      </c>
      <c r="BD1398" s="9">
        <f t="shared" si="1126"/>
        <v>3.5121951219512195</v>
      </c>
      <c r="BE1398" s="9">
        <f t="shared" si="1127"/>
        <v>3.3843495934959349</v>
      </c>
      <c r="BF1398" s="3">
        <v>48</v>
      </c>
      <c r="BG1398" s="3">
        <v>29</v>
      </c>
      <c r="BH1398" s="3">
        <v>4</v>
      </c>
      <c r="BI1398" s="3">
        <v>81</v>
      </c>
      <c r="BJ1398" s="3">
        <v>68</v>
      </c>
      <c r="BK1398" s="3">
        <v>4</v>
      </c>
      <c r="BL1398" s="3">
        <v>46</v>
      </c>
      <c r="BM1398" s="3">
        <v>118</v>
      </c>
      <c r="BN1398" s="34">
        <f t="shared" ref="BN1398:BN1419" si="1168">BU1398+CA1398</f>
        <v>74.404400958025832</v>
      </c>
      <c r="BO1398" s="34">
        <f t="shared" ref="BO1398:BO1419" si="1169">BN1398/AR1398*2000</f>
        <v>76.679876286837739</v>
      </c>
      <c r="BP1398" s="34">
        <v>1.4681420306868385</v>
      </c>
      <c r="BQ1398" s="34">
        <v>6.1586508728886056</v>
      </c>
      <c r="BR1398" s="34">
        <v>6.7598017037647826E-2</v>
      </c>
      <c r="BS1398" s="34">
        <v>1.1642291114892078</v>
      </c>
      <c r="BT1398" s="34">
        <v>0</v>
      </c>
      <c r="BU1398" s="34">
        <f t="shared" ref="BU1398:BU1419" si="1170">SUM(BP1398:BT1398)</f>
        <v>8.8586200321022996</v>
      </c>
      <c r="BV1398" s="34">
        <f t="shared" ref="BV1398:BV1419" si="1171">BU1398/AR1398*2000</f>
        <v>9.1295391050444952</v>
      </c>
      <c r="BW1398" s="34">
        <v>33.296647949701082</v>
      </c>
      <c r="BX1398" s="34">
        <v>4.6342675500381549</v>
      </c>
      <c r="BY1398" s="34">
        <v>6.7163305591327838</v>
      </c>
      <c r="BZ1398" s="34">
        <v>20.89853486705152</v>
      </c>
      <c r="CA1398" s="34">
        <f t="shared" ref="CA1398:CA1419" si="1172">SUM(BW1398:BZ1398)</f>
        <v>65.545780925923538</v>
      </c>
      <c r="CB1398" s="34">
        <f t="shared" ref="CB1398:CB1419" si="1173">CA1398/AR1398*2000</f>
        <v>67.550337181793253</v>
      </c>
      <c r="CC1398" s="15">
        <v>27</v>
      </c>
      <c r="CD1398" s="7">
        <v>1075019</v>
      </c>
      <c r="CE1398" s="68">
        <f t="shared" si="1128"/>
        <v>1075019</v>
      </c>
      <c r="CF1398" s="9">
        <v>39.6</v>
      </c>
      <c r="CG1398" s="9">
        <v>42.8</v>
      </c>
      <c r="CH1398" s="9">
        <v>-3.4</v>
      </c>
      <c r="CI1398" s="9">
        <v>0.3</v>
      </c>
      <c r="CJ1398" s="9">
        <f t="shared" si="1166"/>
        <v>0.23940945667353855</v>
      </c>
      <c r="CK1398" s="9">
        <v>1.8</v>
      </c>
      <c r="CL1398" s="9">
        <f t="shared" si="1167"/>
        <v>1.4364567400412314</v>
      </c>
      <c r="CM1398" s="9">
        <v>2.2000000000000002</v>
      </c>
      <c r="CN1398" t="s">
        <v>1065</v>
      </c>
      <c r="CO1398" t="s">
        <v>3172</v>
      </c>
      <c r="CQ1398" t="s">
        <v>3079</v>
      </c>
      <c r="CR1398">
        <v>73</v>
      </c>
      <c r="CS1398">
        <v>200</v>
      </c>
      <c r="CT1398">
        <v>4</v>
      </c>
      <c r="CV1398" t="s">
        <v>2382</v>
      </c>
      <c r="CW1398">
        <v>0</v>
      </c>
      <c r="CX1398">
        <v>0</v>
      </c>
      <c r="CY1398">
        <v>0</v>
      </c>
      <c r="CZ1398" s="70"/>
      <c r="DA1398">
        <v>0</v>
      </c>
    </row>
    <row r="1399" spans="1:105" ht="12.75" customHeight="1" x14ac:dyDescent="0.2">
      <c r="A1399" s="44" t="s">
        <v>2372</v>
      </c>
      <c r="B1399" s="43" t="s">
        <v>971</v>
      </c>
      <c r="C1399" s="43" t="s">
        <v>971</v>
      </c>
      <c r="D1399" s="82" t="s">
        <v>971</v>
      </c>
      <c r="E1399" s="42" t="str">
        <f t="shared" si="1163"/>
        <v xml:space="preserve">Michalek, Zbynek </v>
      </c>
      <c r="F1399" s="42" t="s">
        <v>350</v>
      </c>
      <c r="G1399" s="45" t="s">
        <v>2374</v>
      </c>
      <c r="H1399" s="43">
        <v>75</v>
      </c>
      <c r="I1399" s="64">
        <v>4</v>
      </c>
      <c r="J1399" s="64">
        <v>13</v>
      </c>
      <c r="K1399" s="64">
        <v>17</v>
      </c>
      <c r="L1399" s="43">
        <v>9</v>
      </c>
      <c r="M1399">
        <v>34</v>
      </c>
      <c r="N1399">
        <v>92</v>
      </c>
      <c r="O1399" s="4">
        <f t="shared" si="1164"/>
        <v>4.3478260869565216E-2</v>
      </c>
      <c r="Q1399">
        <v>2</v>
      </c>
      <c r="R1399">
        <v>0</v>
      </c>
      <c r="S1399">
        <v>0</v>
      </c>
      <c r="T1399">
        <v>0</v>
      </c>
      <c r="U1399" s="4">
        <f t="shared" si="1165"/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4</v>
      </c>
      <c r="AB1399">
        <v>12</v>
      </c>
      <c r="AC1399" s="9">
        <f t="shared" si="1108"/>
        <v>0</v>
      </c>
      <c r="AD1399" s="9">
        <f t="shared" si="1109"/>
        <v>0</v>
      </c>
      <c r="AE1399" s="9">
        <f t="shared" si="1110"/>
        <v>0</v>
      </c>
      <c r="AF1399" s="9">
        <f t="shared" si="1111"/>
        <v>1.4820913956360644</v>
      </c>
      <c r="AG1399" s="9">
        <f t="shared" si="1112"/>
        <v>3.4830563819751834</v>
      </c>
      <c r="AH1399" s="9">
        <f t="shared" si="1113"/>
        <v>10.449169145925552</v>
      </c>
      <c r="AI1399" s="58">
        <f t="shared" si="1114"/>
        <v>2.1769102387344894</v>
      </c>
      <c r="AJ1399" s="58">
        <f t="shared" si="1115"/>
        <v>3.0716723549488054</v>
      </c>
      <c r="AK1399" s="58">
        <f t="shared" si="1116"/>
        <v>1.7785096747632774</v>
      </c>
      <c r="AL1399" s="58">
        <f t="shared" si="1117"/>
        <v>2.0027574196357305</v>
      </c>
      <c r="AM1399" s="58">
        <f t="shared" si="1118"/>
        <v>1.5358361774744027</v>
      </c>
      <c r="AN1399" s="58">
        <f t="shared" si="1119"/>
        <v>7.4104569781803225</v>
      </c>
      <c r="AO1399" s="56">
        <v>1378.1</v>
      </c>
      <c r="AP1399" s="56">
        <v>39.06666666666667</v>
      </c>
      <c r="AQ1399" s="56">
        <v>202.41666666666663</v>
      </c>
      <c r="AR1399" s="57">
        <f>SUM(AO1399:AQ1399)</f>
        <v>1619.583333333333</v>
      </c>
      <c r="AS1399">
        <v>124</v>
      </c>
      <c r="AT1399">
        <v>53</v>
      </c>
      <c r="AU1399">
        <v>40</v>
      </c>
      <c r="AV1399">
        <v>29</v>
      </c>
      <c r="AW1399">
        <v>30</v>
      </c>
      <c r="AX1399" s="9">
        <f t="shared" si="1120"/>
        <v>4.5937741188577315</v>
      </c>
      <c r="AY1399" s="9">
        <f t="shared" si="1121"/>
        <v>1.9634679701569338</v>
      </c>
      <c r="AZ1399" s="9">
        <f t="shared" si="1122"/>
        <v>1.4818626189863651</v>
      </c>
      <c r="BA1399" s="9">
        <f t="shared" si="1123"/>
        <v>1.0743503987651146</v>
      </c>
      <c r="BB1399" s="9">
        <f t="shared" si="1124"/>
        <v>1.1113969642397739</v>
      </c>
      <c r="BC1399" s="33">
        <f t="shared" si="1125"/>
        <v>18.374666666666666</v>
      </c>
      <c r="BD1399" s="33">
        <f t="shared" si="1126"/>
        <v>2.6988888888888884</v>
      </c>
      <c r="BE1399" s="33">
        <f t="shared" si="1127"/>
        <v>0.52088888888888896</v>
      </c>
      <c r="BF1399" s="42">
        <f>BI1399-BG1399-BH1399</f>
        <v>50</v>
      </c>
      <c r="BG1399" s="43">
        <v>2</v>
      </c>
      <c r="BH1399" s="43">
        <v>6</v>
      </c>
      <c r="BI1399" s="43">
        <v>58</v>
      </c>
      <c r="BJ1399" s="42">
        <f>BM1399-BK1399-BL1399</f>
        <v>46</v>
      </c>
      <c r="BK1399" s="43">
        <v>1</v>
      </c>
      <c r="BL1399" s="43">
        <v>25</v>
      </c>
      <c r="BM1399" s="43">
        <v>72</v>
      </c>
      <c r="BN1399" s="34">
        <f t="shared" si="1168"/>
        <v>51.403386809167891</v>
      </c>
      <c r="BO1399" s="34">
        <f t="shared" si="1169"/>
        <v>63.477297834835589</v>
      </c>
      <c r="BP1399" s="33">
        <v>8.8721368109567535</v>
      </c>
      <c r="BQ1399" s="33">
        <v>-1.4878189949232852</v>
      </c>
      <c r="BR1399" s="33">
        <v>-1.1389859585056599</v>
      </c>
      <c r="BS1399" s="33">
        <v>0.22219200493415103</v>
      </c>
      <c r="BT1399" s="33">
        <v>0</v>
      </c>
      <c r="BU1399" s="9">
        <f t="shared" si="1170"/>
        <v>6.4675238624619595</v>
      </c>
      <c r="BV1399" s="34">
        <f t="shared" si="1171"/>
        <v>7.9866515409872418</v>
      </c>
      <c r="BW1399" s="33">
        <v>33.034773595762076</v>
      </c>
      <c r="BX1399" s="33">
        <v>8.3205668793872624E-3</v>
      </c>
      <c r="BY1399" s="33">
        <v>5.7811872675797744</v>
      </c>
      <c r="BZ1399" s="33">
        <v>6.1115815164846952</v>
      </c>
      <c r="CA1399" s="9">
        <f t="shared" si="1172"/>
        <v>44.935862946705932</v>
      </c>
      <c r="CB1399" s="34">
        <f t="shared" si="1173"/>
        <v>55.490646293848343</v>
      </c>
      <c r="CC1399" s="47">
        <v>62.922221999999998</v>
      </c>
      <c r="CD1399">
        <v>2817303</v>
      </c>
      <c r="CE1399" s="68">
        <f t="shared" si="1128"/>
        <v>3080251.2800000003</v>
      </c>
      <c r="CF1399" s="62">
        <v>25.6</v>
      </c>
      <c r="CG1399" s="62">
        <v>35.700000000000003</v>
      </c>
      <c r="CH1399" s="62">
        <v>9</v>
      </c>
      <c r="CI1399" s="62">
        <v>0.6</v>
      </c>
      <c r="CJ1399" s="63">
        <f t="shared" si="1166"/>
        <v>0.64479151740937102</v>
      </c>
      <c r="CK1399" s="62">
        <v>5.3</v>
      </c>
      <c r="CL1399" s="63">
        <f t="shared" si="1167"/>
        <v>5.6956584037827778</v>
      </c>
      <c r="CM1399" s="62">
        <v>5.9</v>
      </c>
      <c r="CN1399" t="s">
        <v>756</v>
      </c>
      <c r="CO1399" t="s">
        <v>3172</v>
      </c>
      <c r="CQ1399" t="s">
        <v>3079</v>
      </c>
      <c r="CR1399">
        <v>73</v>
      </c>
      <c r="CS1399">
        <v>200</v>
      </c>
      <c r="CT1399">
        <v>4</v>
      </c>
      <c r="CZ1399" s="72">
        <v>1250000</v>
      </c>
      <c r="DA1399">
        <v>0</v>
      </c>
    </row>
    <row r="1400" spans="1:105" ht="12.75" customHeight="1" x14ac:dyDescent="0.2">
      <c r="A1400" s="38" t="s">
        <v>2452</v>
      </c>
      <c r="B1400" t="s">
        <v>972</v>
      </c>
      <c r="C1400" t="s">
        <v>972</v>
      </c>
      <c r="D1400" s="82" t="s">
        <v>972</v>
      </c>
      <c r="E1400" t="str">
        <f t="shared" si="1163"/>
        <v xml:space="preserve">Nasreddine, Alain </v>
      </c>
      <c r="F1400" t="s">
        <v>383</v>
      </c>
      <c r="G1400" t="s">
        <v>1524</v>
      </c>
      <c r="H1400">
        <v>44</v>
      </c>
      <c r="I1400">
        <v>1</v>
      </c>
      <c r="J1400">
        <v>4</v>
      </c>
      <c r="K1400">
        <f>I1400+J1400</f>
        <v>5</v>
      </c>
      <c r="L1400">
        <v>12</v>
      </c>
      <c r="M1400">
        <v>18</v>
      </c>
      <c r="N1400">
        <v>29</v>
      </c>
      <c r="O1400" s="4">
        <f t="shared" si="1164"/>
        <v>3.4482758620689655E-2</v>
      </c>
      <c r="P1400">
        <v>996</v>
      </c>
      <c r="Q1400">
        <v>0</v>
      </c>
      <c r="R1400">
        <v>0</v>
      </c>
      <c r="S1400">
        <v>0</v>
      </c>
      <c r="T1400">
        <v>0</v>
      </c>
      <c r="U1400" s="4">
        <f t="shared" si="1165"/>
        <v>0</v>
      </c>
      <c r="V1400" s="40">
        <v>0</v>
      </c>
      <c r="W1400">
        <v>0</v>
      </c>
      <c r="X1400">
        <v>0</v>
      </c>
      <c r="Y1400">
        <v>0</v>
      </c>
      <c r="Z1400">
        <v>0</v>
      </c>
      <c r="AA1400">
        <f>I1400-W1400-Y1400</f>
        <v>1</v>
      </c>
      <c r="AB1400">
        <f>J1400-X1400-Z1400</f>
        <v>4</v>
      </c>
      <c r="AC1400" s="9">
        <f t="shared" si="1108"/>
        <v>0</v>
      </c>
      <c r="AD1400" s="9">
        <f t="shared" si="1109"/>
        <v>0</v>
      </c>
      <c r="AE1400" s="9">
        <f t="shared" si="1110"/>
        <v>0</v>
      </c>
      <c r="AF1400" s="9">
        <f t="shared" si="1111"/>
        <v>0</v>
      </c>
      <c r="AG1400" s="9">
        <f t="shared" si="1112"/>
        <v>2.1277853301022516</v>
      </c>
      <c r="AH1400" s="9">
        <f t="shared" si="1113"/>
        <v>8.5111413204090063</v>
      </c>
      <c r="AI1400" s="6">
        <f t="shared" si="1114"/>
        <v>2.7661209291329274</v>
      </c>
      <c r="AJ1400" s="6">
        <f t="shared" si="1115"/>
        <v>0</v>
      </c>
      <c r="AK1400" s="6">
        <f t="shared" si="1116"/>
        <v>0.48186320439030922</v>
      </c>
      <c r="AL1400" s="6">
        <f t="shared" si="1117"/>
        <v>1.7022282640818014</v>
      </c>
      <c r="AM1400" s="6">
        <f t="shared" si="1118"/>
        <v>0</v>
      </c>
      <c r="AN1400" s="6">
        <f t="shared" si="1119"/>
        <v>6.2642216570740201</v>
      </c>
      <c r="AO1400" s="32">
        <v>563.9666666666667</v>
      </c>
      <c r="AP1400" s="32">
        <v>5.65</v>
      </c>
      <c r="AQ1400" s="32">
        <v>124.51666666666665</v>
      </c>
      <c r="AR1400" s="32">
        <v>694.13333333333333</v>
      </c>
      <c r="AS1400" s="40">
        <v>74</v>
      </c>
      <c r="AT1400" s="40">
        <v>23</v>
      </c>
      <c r="AU1400" s="40">
        <v>6</v>
      </c>
      <c r="AV1400" s="40">
        <v>20</v>
      </c>
      <c r="AW1400" s="40">
        <v>6</v>
      </c>
      <c r="AX1400" s="9">
        <f t="shared" si="1120"/>
        <v>6.3964656165962346</v>
      </c>
      <c r="AY1400" s="9">
        <f t="shared" si="1121"/>
        <v>1.988090664617749</v>
      </c>
      <c r="AZ1400" s="9">
        <f t="shared" si="1122"/>
        <v>0.51863234729158658</v>
      </c>
      <c r="BA1400" s="9">
        <f t="shared" si="1123"/>
        <v>1.7287744909719556</v>
      </c>
      <c r="BB1400" s="9">
        <f t="shared" si="1124"/>
        <v>0.51863234729158658</v>
      </c>
      <c r="BC1400" s="9">
        <f t="shared" si="1125"/>
        <v>12.817424242424243</v>
      </c>
      <c r="BD1400" s="9">
        <f t="shared" si="1126"/>
        <v>2.8299242424242421</v>
      </c>
      <c r="BE1400" s="9">
        <f t="shared" si="1127"/>
        <v>0.12840909090909092</v>
      </c>
      <c r="BF1400" s="3">
        <v>26</v>
      </c>
      <c r="BG1400" s="3">
        <v>0</v>
      </c>
      <c r="BH1400" s="3">
        <v>1</v>
      </c>
      <c r="BI1400" s="3">
        <v>27</v>
      </c>
      <c r="BJ1400" s="3">
        <v>16</v>
      </c>
      <c r="BK1400" s="3">
        <v>0</v>
      </c>
      <c r="BL1400" s="3">
        <v>13</v>
      </c>
      <c r="BM1400" s="3">
        <v>29</v>
      </c>
      <c r="BN1400" s="34">
        <f t="shared" si="1168"/>
        <v>25.267953069639145</v>
      </c>
      <c r="BO1400" s="34">
        <f t="shared" si="1169"/>
        <v>72.804321176447786</v>
      </c>
      <c r="BP1400" s="34">
        <v>0.53360076811925605</v>
      </c>
      <c r="BQ1400" s="34">
        <v>-0.20657153813723844</v>
      </c>
      <c r="BR1400" s="34">
        <v>0.6924522305316696</v>
      </c>
      <c r="BS1400" s="34">
        <v>-0.28265902364424966</v>
      </c>
      <c r="BT1400" s="34">
        <v>0</v>
      </c>
      <c r="BU1400" s="34">
        <f t="shared" si="1170"/>
        <v>0.7368224368694376</v>
      </c>
      <c r="BV1400" s="34">
        <f t="shared" si="1171"/>
        <v>2.122999722059463</v>
      </c>
      <c r="BW1400" s="34">
        <v>16.437164343071483</v>
      </c>
      <c r="BX1400" s="34">
        <v>0.11890119070521876</v>
      </c>
      <c r="BY1400" s="34">
        <v>5.6658695295263435</v>
      </c>
      <c r="BZ1400" s="34">
        <v>2.3091955694666586</v>
      </c>
      <c r="CA1400" s="34">
        <f t="shared" si="1172"/>
        <v>24.531130632769706</v>
      </c>
      <c r="CB1400" s="34">
        <f t="shared" si="1173"/>
        <v>70.681321454388325</v>
      </c>
      <c r="CC1400" s="15">
        <v>66</v>
      </c>
      <c r="CD1400" s="7">
        <v>1241754</v>
      </c>
      <c r="CE1400" s="68">
        <f t="shared" si="1128"/>
        <v>2314177.9090909092</v>
      </c>
      <c r="CF1400" s="9">
        <v>10.6</v>
      </c>
      <c r="CG1400" s="9">
        <v>16.600000000000001</v>
      </c>
      <c r="CH1400" s="9">
        <v>8.6999999999999993</v>
      </c>
      <c r="CI1400" s="9">
        <v>-0.7</v>
      </c>
      <c r="CJ1400" s="9">
        <f t="shared" si="1166"/>
        <v>-1.6984107727769016</v>
      </c>
      <c r="CK1400" s="9">
        <v>3.4</v>
      </c>
      <c r="CL1400" s="9">
        <f t="shared" si="1167"/>
        <v>8.2494237534878074</v>
      </c>
      <c r="CM1400" s="9">
        <v>2.8</v>
      </c>
      <c r="CN1400" t="s">
        <v>3250</v>
      </c>
      <c r="CO1400" t="s">
        <v>3417</v>
      </c>
      <c r="CP1400" t="s">
        <v>2399</v>
      </c>
      <c r="CQ1400" t="s">
        <v>2400</v>
      </c>
      <c r="CR1400">
        <v>73</v>
      </c>
      <c r="CS1400">
        <v>204</v>
      </c>
      <c r="CU1400" t="s">
        <v>3402</v>
      </c>
      <c r="CV1400" t="s">
        <v>2382</v>
      </c>
      <c r="CW1400">
        <v>0</v>
      </c>
      <c r="CX1400">
        <v>0</v>
      </c>
      <c r="CY1400">
        <v>0</v>
      </c>
      <c r="CZ1400" s="70"/>
      <c r="DA1400">
        <v>0</v>
      </c>
    </row>
    <row r="1401" spans="1:105" ht="12.75" customHeight="1" x14ac:dyDescent="0.2">
      <c r="A1401" s="44" t="s">
        <v>2372</v>
      </c>
      <c r="B1401" s="43" t="s">
        <v>972</v>
      </c>
      <c r="C1401" s="43" t="s">
        <v>972</v>
      </c>
      <c r="D1401" s="82" t="s">
        <v>972</v>
      </c>
      <c r="E1401" s="42" t="str">
        <f t="shared" si="1163"/>
        <v xml:space="preserve">Nasreddine, Alain </v>
      </c>
      <c r="F1401" s="42" t="s">
        <v>383</v>
      </c>
      <c r="G1401" s="45" t="s">
        <v>2374</v>
      </c>
      <c r="H1401" s="43">
        <v>6</v>
      </c>
      <c r="I1401" s="64">
        <v>0</v>
      </c>
      <c r="J1401" s="64">
        <v>0</v>
      </c>
      <c r="K1401" s="64">
        <v>0</v>
      </c>
      <c r="L1401" s="43">
        <v>-4</v>
      </c>
      <c r="M1401">
        <v>4</v>
      </c>
      <c r="N1401">
        <v>3</v>
      </c>
      <c r="O1401" s="4">
        <f t="shared" si="1164"/>
        <v>0</v>
      </c>
      <c r="Q1401">
        <v>0</v>
      </c>
      <c r="R1401">
        <v>0</v>
      </c>
      <c r="S1401">
        <v>0</v>
      </c>
      <c r="T1401">
        <v>0</v>
      </c>
      <c r="U1401" s="4">
        <f t="shared" si="1165"/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s="9">
        <f t="shared" si="1108"/>
        <v>0</v>
      </c>
      <c r="AD1401" s="9">
        <f t="shared" si="1109"/>
        <v>0</v>
      </c>
      <c r="AE1401" s="9">
        <f t="shared" si="1110"/>
        <v>0</v>
      </c>
      <c r="AF1401" s="9">
        <f t="shared" si="1111"/>
        <v>0</v>
      </c>
      <c r="AG1401" s="9">
        <f t="shared" si="1112"/>
        <v>0</v>
      </c>
      <c r="AH1401" s="9">
        <f t="shared" si="1113"/>
        <v>0</v>
      </c>
      <c r="AI1401" s="58">
        <f t="shared" si="1114"/>
        <v>1.8614270941054809</v>
      </c>
      <c r="AJ1401" s="58">
        <f t="shared" si="1115"/>
        <v>0</v>
      </c>
      <c r="AK1401" s="58">
        <f t="shared" si="1116"/>
        <v>0</v>
      </c>
      <c r="AL1401" s="58">
        <f t="shared" si="1117"/>
        <v>5.5842812823164429</v>
      </c>
      <c r="AM1401" s="58">
        <f t="shared" si="1118"/>
        <v>0</v>
      </c>
      <c r="AN1401" s="58">
        <f t="shared" si="1119"/>
        <v>0</v>
      </c>
      <c r="AO1401" s="56">
        <v>64.466666666666669</v>
      </c>
      <c r="AP1401" s="56">
        <v>0.9</v>
      </c>
      <c r="AQ1401" s="56">
        <v>11.933333333333334</v>
      </c>
      <c r="AR1401" s="57">
        <f>SUM(AO1401:AQ1401)</f>
        <v>77.300000000000011</v>
      </c>
      <c r="AS1401">
        <v>4</v>
      </c>
      <c r="AT1401">
        <v>5</v>
      </c>
      <c r="AU1401">
        <v>1</v>
      </c>
      <c r="AV1401">
        <v>1</v>
      </c>
      <c r="AW1401">
        <v>0</v>
      </c>
      <c r="AX1401" s="9">
        <f t="shared" si="1120"/>
        <v>3.1047865459249673</v>
      </c>
      <c r="AY1401" s="9">
        <f t="shared" si="1121"/>
        <v>3.8809831824062089</v>
      </c>
      <c r="AZ1401" s="9">
        <f t="shared" si="1122"/>
        <v>0.77619663648124182</v>
      </c>
      <c r="BA1401" s="9">
        <f t="shared" si="1123"/>
        <v>0.77619663648124182</v>
      </c>
      <c r="BB1401" s="9">
        <f t="shared" si="1124"/>
        <v>0</v>
      </c>
      <c r="BC1401" s="33">
        <f t="shared" si="1125"/>
        <v>10.744444444444445</v>
      </c>
      <c r="BD1401" s="33">
        <f t="shared" si="1126"/>
        <v>1.9888888888888889</v>
      </c>
      <c r="BE1401" s="33">
        <f t="shared" si="1127"/>
        <v>0.15</v>
      </c>
      <c r="BF1401" s="42">
        <f>BI1401-BG1401-BH1401</f>
        <v>2</v>
      </c>
      <c r="BG1401" s="43">
        <v>0</v>
      </c>
      <c r="BH1401" s="43">
        <v>0</v>
      </c>
      <c r="BI1401" s="43">
        <v>2</v>
      </c>
      <c r="BJ1401" s="42">
        <f>BM1401-BK1401-BL1401</f>
        <v>6</v>
      </c>
      <c r="BK1401" s="43">
        <v>0</v>
      </c>
      <c r="BL1401" s="43">
        <v>0</v>
      </c>
      <c r="BM1401" s="43">
        <v>6</v>
      </c>
      <c r="BN1401" s="34">
        <f t="shared" si="1168"/>
        <v>-0.92498965052404758</v>
      </c>
      <c r="BO1401" s="34">
        <f t="shared" si="1169"/>
        <v>-23.932461850557502</v>
      </c>
      <c r="BP1401" s="33">
        <v>-0.51722393025839131</v>
      </c>
      <c r="BQ1401" s="33">
        <v>-3.4744406734077644E-2</v>
      </c>
      <c r="BR1401" s="33">
        <v>0.11960232393532506</v>
      </c>
      <c r="BS1401" s="33">
        <v>-2.8095579222842153E-2</v>
      </c>
      <c r="BT1401" s="33">
        <v>0</v>
      </c>
      <c r="BU1401" s="9">
        <f t="shared" si="1170"/>
        <v>-0.46046159227998607</v>
      </c>
      <c r="BV1401" s="34">
        <f t="shared" si="1171"/>
        <v>-11.913624638550738</v>
      </c>
      <c r="BW1401" s="33">
        <v>-1.2877560497426657</v>
      </c>
      <c r="BX1401" s="33">
        <v>1.7219742717767474E-2</v>
      </c>
      <c r="BY1401" s="33">
        <v>1.2478116560787582</v>
      </c>
      <c r="BZ1401" s="33">
        <v>-0.44180340729792139</v>
      </c>
      <c r="CA1401" s="9">
        <f t="shared" si="1172"/>
        <v>-0.46452805824406146</v>
      </c>
      <c r="CB1401" s="34">
        <f t="shared" si="1173"/>
        <v>-12.018837212006764</v>
      </c>
      <c r="CE1401" s="68">
        <f t="shared" si="1128"/>
        <v>165000</v>
      </c>
      <c r="CF1401" s="62">
        <v>1.9</v>
      </c>
      <c r="CG1401" s="62">
        <v>2.2000000000000002</v>
      </c>
      <c r="CH1401" s="62">
        <v>-4.5999999999999996</v>
      </c>
      <c r="CI1401" s="62">
        <v>-0.4</v>
      </c>
      <c r="CJ1401" s="63">
        <f t="shared" si="1166"/>
        <v>-8.8757396449704142</v>
      </c>
      <c r="CK1401" s="62">
        <v>-1</v>
      </c>
      <c r="CL1401" s="63">
        <f t="shared" si="1167"/>
        <v>-22.189349112426033</v>
      </c>
      <c r="CM1401" s="62">
        <v>-1.4</v>
      </c>
      <c r="CN1401" t="s">
        <v>1642</v>
      </c>
      <c r="CO1401" t="s">
        <v>3417</v>
      </c>
      <c r="CP1401" t="s">
        <v>2399</v>
      </c>
      <c r="CQ1401" t="s">
        <v>2400</v>
      </c>
      <c r="CR1401">
        <v>73</v>
      </c>
      <c r="CS1401">
        <v>204</v>
      </c>
      <c r="CT1401">
        <v>32</v>
      </c>
      <c r="CU1401" t="s">
        <v>3402</v>
      </c>
      <c r="CZ1401" s="72">
        <v>525000</v>
      </c>
      <c r="DA1401">
        <v>0</v>
      </c>
    </row>
    <row r="1402" spans="1:105" ht="12.75" customHeight="1" x14ac:dyDescent="0.2">
      <c r="A1402" s="44" t="s">
        <v>2372</v>
      </c>
      <c r="B1402" s="43"/>
      <c r="C1402" s="43" t="s">
        <v>972</v>
      </c>
      <c r="D1402" s="82" t="s">
        <v>972</v>
      </c>
      <c r="E1402" s="42" t="str">
        <f t="shared" si="1163"/>
        <v xml:space="preserve">Goligoski, Alex </v>
      </c>
      <c r="F1402" s="42" t="s">
        <v>127</v>
      </c>
      <c r="G1402" s="45" t="s">
        <v>2374</v>
      </c>
      <c r="H1402" s="43">
        <v>3</v>
      </c>
      <c r="I1402" s="64">
        <v>0</v>
      </c>
      <c r="J1402" s="64">
        <v>2</v>
      </c>
      <c r="K1402" s="64">
        <v>2</v>
      </c>
      <c r="L1402" s="43">
        <v>2</v>
      </c>
      <c r="M1402">
        <v>2</v>
      </c>
      <c r="N1402">
        <v>2</v>
      </c>
      <c r="O1402" s="4">
        <f t="shared" si="1164"/>
        <v>0</v>
      </c>
      <c r="Q1402">
        <v>0</v>
      </c>
      <c r="R1402">
        <v>0</v>
      </c>
      <c r="S1402">
        <v>0</v>
      </c>
      <c r="T1402">
        <v>0</v>
      </c>
      <c r="U1402" s="4">
        <f t="shared" si="1165"/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</v>
      </c>
      <c r="AC1402" s="9">
        <f t="shared" si="1108"/>
        <v>0</v>
      </c>
      <c r="AD1402" s="9">
        <f t="shared" si="1109"/>
        <v>0</v>
      </c>
      <c r="AE1402" s="9">
        <f t="shared" si="1110"/>
        <v>0</v>
      </c>
      <c r="AF1402" s="9">
        <f t="shared" si="1111"/>
        <v>0</v>
      </c>
      <c r="AG1402" s="9">
        <f t="shared" si="1112"/>
        <v>0</v>
      </c>
      <c r="AH1402" s="9">
        <f t="shared" si="1113"/>
        <v>70.901033973412112</v>
      </c>
      <c r="AI1402" s="58">
        <f t="shared" si="1114"/>
        <v>3.5450516986706053</v>
      </c>
      <c r="AJ1402" s="58">
        <f t="shared" si="1115"/>
        <v>0</v>
      </c>
      <c r="AK1402" s="58">
        <f t="shared" si="1116"/>
        <v>0</v>
      </c>
      <c r="AL1402" s="58">
        <f t="shared" si="1117"/>
        <v>0</v>
      </c>
      <c r="AM1402" s="58">
        <f t="shared" si="1118"/>
        <v>0</v>
      </c>
      <c r="AN1402" s="58">
        <f t="shared" si="1119"/>
        <v>128.57142857142856</v>
      </c>
      <c r="AO1402" s="56">
        <v>33.85</v>
      </c>
      <c r="AP1402" s="56">
        <v>7.5</v>
      </c>
      <c r="AQ1402" s="56">
        <v>0.46666666666666667</v>
      </c>
      <c r="AR1402" s="57">
        <f>SUM(AO1402:AQ1402)</f>
        <v>41.81666666666667</v>
      </c>
      <c r="AS1402">
        <v>4</v>
      </c>
      <c r="AT1402">
        <v>1</v>
      </c>
      <c r="AU1402">
        <v>0</v>
      </c>
      <c r="AV1402">
        <v>0</v>
      </c>
      <c r="AW1402">
        <v>1</v>
      </c>
      <c r="AX1402" s="9">
        <f t="shared" si="1120"/>
        <v>5.7393383818254282</v>
      </c>
      <c r="AY1402" s="9">
        <f t="shared" si="1121"/>
        <v>1.4348345954563571</v>
      </c>
      <c r="AZ1402" s="9">
        <f t="shared" si="1122"/>
        <v>0</v>
      </c>
      <c r="BA1402" s="9">
        <f t="shared" si="1123"/>
        <v>0</v>
      </c>
      <c r="BB1402" s="9">
        <f t="shared" si="1124"/>
        <v>1.4348345954563571</v>
      </c>
      <c r="BC1402" s="33">
        <f t="shared" si="1125"/>
        <v>11.283333333333333</v>
      </c>
      <c r="BD1402" s="33">
        <f t="shared" si="1126"/>
        <v>0.15555555555555556</v>
      </c>
      <c r="BE1402" s="33">
        <f t="shared" si="1127"/>
        <v>2.5</v>
      </c>
      <c r="BF1402" s="42">
        <f>BI1402-BG1402-BH1402</f>
        <v>2</v>
      </c>
      <c r="BG1402" s="43">
        <v>0</v>
      </c>
      <c r="BH1402" s="43">
        <v>0</v>
      </c>
      <c r="BI1402" s="43">
        <v>2</v>
      </c>
      <c r="BJ1402" s="42">
        <f>BM1402-BK1402-BL1402</f>
        <v>0</v>
      </c>
      <c r="BK1402" s="43">
        <v>0</v>
      </c>
      <c r="BL1402" s="43">
        <v>1</v>
      </c>
      <c r="BM1402" s="43">
        <v>1</v>
      </c>
      <c r="BN1402" s="34">
        <f t="shared" si="1168"/>
        <v>2.1157870434702382</v>
      </c>
      <c r="BO1402" s="34">
        <f t="shared" si="1169"/>
        <v>101.19348155298069</v>
      </c>
      <c r="BP1402" s="33">
        <v>1.6205963144980085</v>
      </c>
      <c r="BQ1402" s="33">
        <v>-0.28953672278398035</v>
      </c>
      <c r="BR1402" s="33">
        <v>-0.13463159467544947</v>
      </c>
      <c r="BS1402" s="33">
        <v>-1.0987098020105871E-3</v>
      </c>
      <c r="BT1402" s="33">
        <v>0</v>
      </c>
      <c r="BU1402" s="9">
        <f t="shared" si="1170"/>
        <v>1.1953292872365682</v>
      </c>
      <c r="BV1402" s="34">
        <f t="shared" si="1171"/>
        <v>57.169993809640559</v>
      </c>
      <c r="BW1402" s="33">
        <v>1.5445126027277289</v>
      </c>
      <c r="BX1402" s="33">
        <v>0.14349785598139564</v>
      </c>
      <c r="BY1402" s="33">
        <v>-0.5759231575914463</v>
      </c>
      <c r="BZ1402" s="33">
        <v>-0.19162954488400821</v>
      </c>
      <c r="CA1402" s="9">
        <f t="shared" si="1172"/>
        <v>0.92045775623367021</v>
      </c>
      <c r="CB1402" s="34">
        <f t="shared" si="1173"/>
        <v>44.023487743340141</v>
      </c>
      <c r="CE1402" s="68">
        <f t="shared" si="1128"/>
        <v>165000</v>
      </c>
      <c r="CF1402" s="62">
        <v>0.6</v>
      </c>
      <c r="CG1402" s="62">
        <v>1</v>
      </c>
      <c r="CH1402" s="62">
        <v>1.8</v>
      </c>
      <c r="CI1402" s="62">
        <v>0.5</v>
      </c>
      <c r="CJ1402" s="63">
        <f t="shared" si="1166"/>
        <v>20.087043856712423</v>
      </c>
      <c r="CK1402" s="62">
        <v>0.5</v>
      </c>
      <c r="CL1402" s="63">
        <f t="shared" si="1167"/>
        <v>20.087043856712423</v>
      </c>
      <c r="CM1402" s="62">
        <v>1</v>
      </c>
      <c r="CN1402" t="s">
        <v>1648</v>
      </c>
      <c r="CO1402" t="s">
        <v>1649</v>
      </c>
      <c r="CP1402" t="s">
        <v>2413</v>
      </c>
      <c r="CQ1402" t="s">
        <v>2414</v>
      </c>
      <c r="CR1402">
        <v>71</v>
      </c>
      <c r="CS1402">
        <v>180</v>
      </c>
      <c r="CT1402">
        <v>67</v>
      </c>
      <c r="CU1402" t="s">
        <v>3401</v>
      </c>
      <c r="CV1402" t="s">
        <v>3090</v>
      </c>
      <c r="CZ1402" s="72">
        <v>984200</v>
      </c>
      <c r="DA1402">
        <v>0</v>
      </c>
    </row>
    <row r="1403" spans="1:105" ht="12.75" customHeight="1" x14ac:dyDescent="0.2">
      <c r="A1403" s="38" t="s">
        <v>2452</v>
      </c>
      <c r="B1403" t="s">
        <v>971</v>
      </c>
      <c r="C1403" t="s">
        <v>971</v>
      </c>
      <c r="D1403" t="s">
        <v>972</v>
      </c>
      <c r="E1403" t="str">
        <f t="shared" si="1163"/>
        <v xml:space="preserve">Thomas, Bill </v>
      </c>
      <c r="F1403" t="s">
        <v>933</v>
      </c>
      <c r="G1403" t="s">
        <v>1528</v>
      </c>
      <c r="H1403">
        <v>24</v>
      </c>
      <c r="I1403">
        <v>8</v>
      </c>
      <c r="J1403">
        <v>6</v>
      </c>
      <c r="K1403">
        <f>I1403+J1403</f>
        <v>14</v>
      </c>
      <c r="L1403">
        <v>-6</v>
      </c>
      <c r="M1403">
        <v>2</v>
      </c>
      <c r="N1403">
        <v>60</v>
      </c>
      <c r="O1403" s="4">
        <f t="shared" si="1164"/>
        <v>0.13333333333333333</v>
      </c>
      <c r="P1403">
        <v>454</v>
      </c>
      <c r="Q1403">
        <v>1</v>
      </c>
      <c r="R1403">
        <v>0</v>
      </c>
      <c r="S1403">
        <v>0</v>
      </c>
      <c r="T1403">
        <v>0</v>
      </c>
      <c r="U1403" s="4">
        <f t="shared" si="1165"/>
        <v>0</v>
      </c>
      <c r="V1403" s="40">
        <v>0</v>
      </c>
      <c r="W1403">
        <v>4</v>
      </c>
      <c r="X1403">
        <v>3</v>
      </c>
      <c r="Y1403">
        <v>0</v>
      </c>
      <c r="Z1403">
        <v>0</v>
      </c>
      <c r="AA1403">
        <f>I1403-W1403-Y1403</f>
        <v>4</v>
      </c>
      <c r="AB1403">
        <f>J1403-X1403-Z1403</f>
        <v>3</v>
      </c>
      <c r="AC1403" s="9">
        <f t="shared" si="1108"/>
        <v>22.381100404103201</v>
      </c>
      <c r="AD1403" s="9">
        <f t="shared" si="1109"/>
        <v>16.785825303077399</v>
      </c>
      <c r="AE1403" s="9">
        <f t="shared" si="1110"/>
        <v>0</v>
      </c>
      <c r="AF1403" s="9">
        <f t="shared" si="1111"/>
        <v>0</v>
      </c>
      <c r="AG1403" s="9">
        <f t="shared" si="1112"/>
        <v>17.841655309131458</v>
      </c>
      <c r="AH1403" s="9">
        <f t="shared" si="1113"/>
        <v>13.381241481848592</v>
      </c>
      <c r="AI1403" s="6">
        <f t="shared" si="1114"/>
        <v>2.0071862222772889</v>
      </c>
      <c r="AJ1403" s="6">
        <f t="shared" si="1115"/>
        <v>11.190550202051599</v>
      </c>
      <c r="AK1403" s="6">
        <f t="shared" si="1116"/>
        <v>0</v>
      </c>
      <c r="AL1403" s="6">
        <f t="shared" si="1117"/>
        <v>3.3453103704621481</v>
      </c>
      <c r="AM1403" s="6">
        <f t="shared" si="1118"/>
        <v>0</v>
      </c>
      <c r="AN1403" s="6">
        <f t="shared" si="1119"/>
        <v>0</v>
      </c>
      <c r="AO1403" s="32">
        <v>269.03333333333336</v>
      </c>
      <c r="AP1403" s="32">
        <v>53.616666666666674</v>
      </c>
      <c r="AQ1403" s="32">
        <v>1</v>
      </c>
      <c r="AR1403" s="32">
        <v>323.64999999999998</v>
      </c>
      <c r="AS1403" s="40">
        <v>10</v>
      </c>
      <c r="AT1403" s="40">
        <v>6</v>
      </c>
      <c r="AU1403" s="40">
        <v>13</v>
      </c>
      <c r="AV1403" s="40">
        <v>4</v>
      </c>
      <c r="AW1403" s="40">
        <v>10</v>
      </c>
      <c r="AX1403" s="9">
        <f t="shared" si="1120"/>
        <v>1.8538544724239148</v>
      </c>
      <c r="AY1403" s="9">
        <f t="shared" si="1121"/>
        <v>1.1123126834543489</v>
      </c>
      <c r="AZ1403" s="9">
        <f t="shared" si="1122"/>
        <v>2.4100108141510894</v>
      </c>
      <c r="BA1403" s="9">
        <f t="shared" si="1123"/>
        <v>0.74154178896956591</v>
      </c>
      <c r="BB1403" s="9">
        <f t="shared" si="1124"/>
        <v>1.8538544724239148</v>
      </c>
      <c r="BC1403" s="9">
        <f t="shared" si="1125"/>
        <v>11.209722222222224</v>
      </c>
      <c r="BD1403" s="9">
        <f t="shared" si="1126"/>
        <v>4.1666666666666664E-2</v>
      </c>
      <c r="BE1403" s="9">
        <f t="shared" si="1127"/>
        <v>2.2340277777777779</v>
      </c>
      <c r="BF1403" s="3">
        <v>9</v>
      </c>
      <c r="BG1403" s="3">
        <v>10</v>
      </c>
      <c r="BH1403" s="3">
        <v>0</v>
      </c>
      <c r="BI1403" s="3">
        <v>19</v>
      </c>
      <c r="BJ1403" s="3">
        <v>15</v>
      </c>
      <c r="BK1403" s="3">
        <v>0</v>
      </c>
      <c r="BL1403" s="3">
        <v>0</v>
      </c>
      <c r="BM1403" s="3">
        <v>15</v>
      </c>
      <c r="BN1403" s="34">
        <f t="shared" si="1168"/>
        <v>19.352773966097455</v>
      </c>
      <c r="BO1403" s="34">
        <f t="shared" si="1169"/>
        <v>119.59075523619623</v>
      </c>
      <c r="BP1403" s="34">
        <v>4.4954643700335568</v>
      </c>
      <c r="BQ1403" s="34">
        <v>7.2222131572641146</v>
      </c>
      <c r="BR1403" s="34">
        <v>1.1273592978762126E-2</v>
      </c>
      <c r="BS1403" s="34">
        <v>-1.3226209840934961E-2</v>
      </c>
      <c r="BT1403" s="34">
        <v>0</v>
      </c>
      <c r="BU1403" s="34">
        <f t="shared" si="1170"/>
        <v>11.715724910435497</v>
      </c>
      <c r="BV1403" s="34">
        <f t="shared" si="1171"/>
        <v>72.397496742997063</v>
      </c>
      <c r="BW1403" s="34">
        <v>1.6998968415848574</v>
      </c>
      <c r="BX1403" s="34">
        <v>0.27000288244854109</v>
      </c>
      <c r="BY1403" s="34">
        <v>0.18720634051922685</v>
      </c>
      <c r="BZ1403" s="34">
        <v>5.4799429911093336</v>
      </c>
      <c r="CA1403" s="34">
        <f t="shared" si="1172"/>
        <v>7.6370490556619588</v>
      </c>
      <c r="CB1403" s="34">
        <f t="shared" si="1173"/>
        <v>47.193258493199188</v>
      </c>
      <c r="CC1403" s="15">
        <v>44</v>
      </c>
      <c r="CD1403" s="7">
        <v>985515</v>
      </c>
      <c r="CE1403" s="68">
        <f t="shared" si="1128"/>
        <v>3367176.25</v>
      </c>
      <c r="CF1403" s="9">
        <v>8.4</v>
      </c>
      <c r="CG1403" s="9">
        <v>5.9</v>
      </c>
      <c r="CH1403" s="9">
        <v>-1.6</v>
      </c>
      <c r="CI1403" s="9">
        <v>1.5</v>
      </c>
      <c r="CJ1403" s="9">
        <f t="shared" si="1166"/>
        <v>7.9309129362002109</v>
      </c>
      <c r="CK1403" s="9">
        <v>0</v>
      </c>
      <c r="CL1403" s="9">
        <f t="shared" si="1167"/>
        <v>0</v>
      </c>
      <c r="CM1403" s="9">
        <v>1.5</v>
      </c>
      <c r="CN1403" t="s">
        <v>3582</v>
      </c>
      <c r="CO1403" t="s">
        <v>3522</v>
      </c>
      <c r="CP1403" t="s">
        <v>3523</v>
      </c>
      <c r="CQ1403" t="s">
        <v>2414</v>
      </c>
      <c r="CR1403">
        <v>73</v>
      </c>
      <c r="CS1403">
        <v>185</v>
      </c>
      <c r="CT1403">
        <v>21</v>
      </c>
      <c r="CU1403" t="s">
        <v>3401</v>
      </c>
      <c r="CV1403" t="s">
        <v>3090</v>
      </c>
      <c r="CW1403">
        <v>0</v>
      </c>
      <c r="CX1403">
        <v>0</v>
      </c>
      <c r="CY1403">
        <v>0</v>
      </c>
      <c r="CZ1403" s="70"/>
      <c r="DA1403">
        <v>0</v>
      </c>
    </row>
    <row r="1404" spans="1:105" ht="12.75" customHeight="1" x14ac:dyDescent="0.2">
      <c r="A1404" s="44" t="s">
        <v>2372</v>
      </c>
      <c r="B1404" s="43" t="s">
        <v>971</v>
      </c>
      <c r="C1404" s="43" t="s">
        <v>971</v>
      </c>
      <c r="D1404" s="42" t="s">
        <v>972</v>
      </c>
      <c r="E1404" s="42" t="str">
        <f t="shared" si="1163"/>
        <v xml:space="preserve">Thomas, Bill </v>
      </c>
      <c r="F1404" s="42" t="s">
        <v>933</v>
      </c>
      <c r="G1404" s="45" t="s">
        <v>1528</v>
      </c>
      <c r="H1404" s="43">
        <v>7</v>
      </c>
      <c r="I1404" s="64">
        <v>0</v>
      </c>
      <c r="J1404" s="64">
        <v>0</v>
      </c>
      <c r="K1404" s="64">
        <v>0</v>
      </c>
      <c r="L1404" s="43">
        <v>-2</v>
      </c>
      <c r="M1404">
        <v>0</v>
      </c>
      <c r="N1404">
        <v>9</v>
      </c>
      <c r="O1404" s="4">
        <f t="shared" si="1164"/>
        <v>0</v>
      </c>
      <c r="Q1404">
        <v>0</v>
      </c>
      <c r="R1404">
        <v>0</v>
      </c>
      <c r="S1404">
        <v>0</v>
      </c>
      <c r="T1404">
        <v>0</v>
      </c>
      <c r="U1404" s="4">
        <f t="shared" si="1165"/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s="9">
        <f t="shared" si="1108"/>
        <v>0</v>
      </c>
      <c r="AD1404" s="9">
        <f t="shared" si="1109"/>
        <v>0</v>
      </c>
      <c r="AE1404" s="9">
        <f t="shared" si="1110"/>
        <v>0</v>
      </c>
      <c r="AF1404" s="9">
        <f t="shared" si="1111"/>
        <v>0</v>
      </c>
      <c r="AG1404" s="9">
        <f t="shared" si="1112"/>
        <v>0</v>
      </c>
      <c r="AH1404" s="9">
        <f t="shared" si="1113"/>
        <v>0</v>
      </c>
      <c r="AI1404" s="58">
        <f t="shared" si="1114"/>
        <v>0</v>
      </c>
      <c r="AJ1404" s="58">
        <f t="shared" si="1115"/>
        <v>16.513761467889911</v>
      </c>
      <c r="AK1404" s="58">
        <f t="shared" si="1116"/>
        <v>0</v>
      </c>
      <c r="AL1404" s="58">
        <f t="shared" si="1117"/>
        <v>1.4277215942891137</v>
      </c>
      <c r="AM1404" s="58">
        <f t="shared" si="1118"/>
        <v>0</v>
      </c>
      <c r="AN1404" s="58">
        <f t="shared" si="1119"/>
        <v>0</v>
      </c>
      <c r="AO1404" s="56">
        <v>84.05</v>
      </c>
      <c r="AP1404" s="56">
        <v>7.2666666666666657</v>
      </c>
      <c r="AQ1404" s="56">
        <v>0.66666666666666663</v>
      </c>
      <c r="AR1404" s="57">
        <f>SUM(AO1404:AQ1404)</f>
        <v>91.983333333333334</v>
      </c>
      <c r="AS1404">
        <v>2</v>
      </c>
      <c r="AT1404">
        <v>10</v>
      </c>
      <c r="AU1404">
        <v>6</v>
      </c>
      <c r="AV1404">
        <v>0</v>
      </c>
      <c r="AW1404">
        <v>1</v>
      </c>
      <c r="AX1404" s="9">
        <f t="shared" si="1120"/>
        <v>1.3045841637977893</v>
      </c>
      <c r="AY1404" s="9">
        <f t="shared" si="1121"/>
        <v>6.5229208189889469</v>
      </c>
      <c r="AZ1404" s="9">
        <f t="shared" si="1122"/>
        <v>3.9137524913933683</v>
      </c>
      <c r="BA1404" s="9">
        <f t="shared" si="1123"/>
        <v>0</v>
      </c>
      <c r="BB1404" s="9">
        <f t="shared" si="1124"/>
        <v>0.65229208189889465</v>
      </c>
      <c r="BC1404" s="33">
        <f t="shared" si="1125"/>
        <v>12.007142857142856</v>
      </c>
      <c r="BD1404" s="33">
        <f t="shared" si="1126"/>
        <v>9.5238095238095233E-2</v>
      </c>
      <c r="BE1404" s="33">
        <f t="shared" si="1127"/>
        <v>1.038095238095238</v>
      </c>
      <c r="BF1404" s="42">
        <f>BI1404-BG1404-BH1404</f>
        <v>0</v>
      </c>
      <c r="BG1404" s="43">
        <v>2</v>
      </c>
      <c r="BH1404" s="43">
        <v>0</v>
      </c>
      <c r="BI1404" s="43">
        <v>2</v>
      </c>
      <c r="BJ1404" s="42">
        <f>BM1404-BK1404-BL1404</f>
        <v>2</v>
      </c>
      <c r="BK1404" s="43">
        <v>0</v>
      </c>
      <c r="BL1404" s="43">
        <v>0</v>
      </c>
      <c r="BM1404" s="43">
        <v>2</v>
      </c>
      <c r="BN1404" s="34">
        <f t="shared" si="1168"/>
        <v>-0.22615123745447185</v>
      </c>
      <c r="BO1404" s="34">
        <f t="shared" si="1169"/>
        <v>-4.9172220501062913</v>
      </c>
      <c r="BP1404" s="33">
        <v>-2.0004603000486751</v>
      </c>
      <c r="BQ1404" s="33">
        <v>-0.37708994601286677</v>
      </c>
      <c r="BR1404" s="33">
        <v>5.3028217095556093E-2</v>
      </c>
      <c r="BS1404" s="33">
        <v>-9.2061776970242416E-3</v>
      </c>
      <c r="BT1404" s="33">
        <v>0</v>
      </c>
      <c r="BU1404" s="9">
        <f t="shared" si="1170"/>
        <v>-2.3337282066630101</v>
      </c>
      <c r="BV1404" s="34">
        <f t="shared" si="1171"/>
        <v>-50.742414350346294</v>
      </c>
      <c r="BW1404" s="33">
        <v>1.0416850123370662</v>
      </c>
      <c r="BX1404" s="33">
        <v>3.2029499476972062E-2</v>
      </c>
      <c r="BY1404" s="33">
        <v>6.8415712602137718E-2</v>
      </c>
      <c r="BZ1404" s="33">
        <v>0.96544674479236248</v>
      </c>
      <c r="CA1404" s="9">
        <f t="shared" si="1172"/>
        <v>2.1075769692085382</v>
      </c>
      <c r="CB1404" s="34">
        <f t="shared" si="1173"/>
        <v>45.825192300240005</v>
      </c>
      <c r="CE1404" s="68">
        <f t="shared" si="1128"/>
        <v>165000</v>
      </c>
      <c r="CF1404" s="62">
        <v>1.4</v>
      </c>
      <c r="CG1404" s="62">
        <v>0.9</v>
      </c>
      <c r="CH1404" s="62">
        <v>-1.6</v>
      </c>
      <c r="CI1404" s="62">
        <v>-0.6</v>
      </c>
      <c r="CJ1404" s="63">
        <f t="shared" si="1166"/>
        <v>-12.010008340283569</v>
      </c>
      <c r="CK1404" s="62">
        <v>-0.2</v>
      </c>
      <c r="CL1404" s="63">
        <f t="shared" si="1167"/>
        <v>-4.0033361134278573</v>
      </c>
      <c r="CM1404" s="62">
        <v>-0.9</v>
      </c>
      <c r="CN1404" t="s">
        <v>849</v>
      </c>
      <c r="CO1404" t="s">
        <v>3522</v>
      </c>
      <c r="CP1404" t="s">
        <v>3523</v>
      </c>
      <c r="CQ1404" t="s">
        <v>2414</v>
      </c>
      <c r="CR1404">
        <v>73</v>
      </c>
      <c r="CS1404">
        <v>185</v>
      </c>
      <c r="CT1404">
        <v>21</v>
      </c>
      <c r="CU1404" t="s">
        <v>3401</v>
      </c>
      <c r="CZ1404" s="72">
        <v>760000</v>
      </c>
      <c r="DA1404">
        <v>0</v>
      </c>
    </row>
    <row r="1405" spans="1:105" ht="12.75" customHeight="1" x14ac:dyDescent="0.2">
      <c r="A1405" s="38" t="s">
        <v>2452</v>
      </c>
      <c r="B1405" t="s">
        <v>972</v>
      </c>
      <c r="C1405" t="s">
        <v>972</v>
      </c>
      <c r="D1405" s="82" t="s">
        <v>972</v>
      </c>
      <c r="E1405" t="str">
        <f t="shared" si="1163"/>
        <v xml:space="preserve">Orpik, Brooks </v>
      </c>
      <c r="F1405" t="s">
        <v>408</v>
      </c>
      <c r="G1405" t="s">
        <v>1524</v>
      </c>
      <c r="H1405">
        <v>70</v>
      </c>
      <c r="I1405">
        <v>0</v>
      </c>
      <c r="J1405">
        <v>6</v>
      </c>
      <c r="K1405">
        <f>I1405+J1405</f>
        <v>6</v>
      </c>
      <c r="L1405">
        <v>4</v>
      </c>
      <c r="M1405">
        <v>82</v>
      </c>
      <c r="N1405">
        <v>59</v>
      </c>
      <c r="O1405" s="4">
        <f t="shared" si="1164"/>
        <v>0</v>
      </c>
      <c r="P1405">
        <v>1554</v>
      </c>
      <c r="Q1405">
        <v>0</v>
      </c>
      <c r="R1405">
        <v>0</v>
      </c>
      <c r="S1405">
        <v>0</v>
      </c>
      <c r="T1405">
        <v>0</v>
      </c>
      <c r="U1405" s="4">
        <f t="shared" si="1165"/>
        <v>0</v>
      </c>
      <c r="V1405" s="40">
        <v>0</v>
      </c>
      <c r="W1405">
        <v>0</v>
      </c>
      <c r="X1405">
        <v>2</v>
      </c>
      <c r="Y1405">
        <v>0</v>
      </c>
      <c r="Z1405">
        <v>0</v>
      </c>
      <c r="AA1405">
        <f>I1405-W1405-Y1405</f>
        <v>0</v>
      </c>
      <c r="AB1405">
        <f>J1405-X1405-Z1405</f>
        <v>4</v>
      </c>
      <c r="AC1405" s="9">
        <f t="shared" si="1108"/>
        <v>0</v>
      </c>
      <c r="AD1405" s="9">
        <f t="shared" si="1109"/>
        <v>7.860262008733625</v>
      </c>
      <c r="AE1405" s="9">
        <f t="shared" si="1110"/>
        <v>0</v>
      </c>
      <c r="AF1405" s="9">
        <f t="shared" si="1111"/>
        <v>0</v>
      </c>
      <c r="AG1405" s="9">
        <f t="shared" si="1112"/>
        <v>0</v>
      </c>
      <c r="AH1405" s="9">
        <f t="shared" si="1113"/>
        <v>4.4985239218381468</v>
      </c>
      <c r="AI1405" s="6">
        <f t="shared" si="1114"/>
        <v>2.3617250589650269</v>
      </c>
      <c r="AJ1405" s="6">
        <f t="shared" si="1115"/>
        <v>4.716157205240175</v>
      </c>
      <c r="AK1405" s="6">
        <f t="shared" si="1116"/>
        <v>0</v>
      </c>
      <c r="AL1405" s="6">
        <f t="shared" si="1117"/>
        <v>2.1367988628731198</v>
      </c>
      <c r="AM1405" s="6">
        <f t="shared" si="1118"/>
        <v>0.7860262008733625</v>
      </c>
      <c r="AN1405" s="6">
        <f t="shared" si="1119"/>
        <v>3.1007751937984493</v>
      </c>
      <c r="AO1405" s="32">
        <v>1067.0166666666667</v>
      </c>
      <c r="AP1405" s="32">
        <v>76.333333333333329</v>
      </c>
      <c r="AQ1405" s="32">
        <v>19.350000000000001</v>
      </c>
      <c r="AR1405" s="32">
        <v>1162.7</v>
      </c>
      <c r="AS1405" s="40">
        <v>114</v>
      </c>
      <c r="AT1405" s="40">
        <v>186</v>
      </c>
      <c r="AU1405" s="40">
        <v>31</v>
      </c>
      <c r="AV1405" s="40">
        <v>28</v>
      </c>
      <c r="AW1405" s="40">
        <v>8</v>
      </c>
      <c r="AX1405" s="9">
        <f t="shared" si="1120"/>
        <v>5.8828588629913128</v>
      </c>
      <c r="AY1405" s="9">
        <f t="shared" si="1121"/>
        <v>9.5983486711963515</v>
      </c>
      <c r="AZ1405" s="9">
        <f t="shared" si="1122"/>
        <v>1.5997247785327255</v>
      </c>
      <c r="BA1405" s="9">
        <f t="shared" si="1123"/>
        <v>1.4449127031908489</v>
      </c>
      <c r="BB1405" s="9">
        <f t="shared" si="1124"/>
        <v>0.41283220091167111</v>
      </c>
      <c r="BC1405" s="9">
        <f t="shared" si="1125"/>
        <v>15.243095238095238</v>
      </c>
      <c r="BD1405" s="9">
        <f t="shared" si="1126"/>
        <v>0.27642857142857147</v>
      </c>
      <c r="BE1405" s="9">
        <f t="shared" si="1127"/>
        <v>1.0904761904761904</v>
      </c>
      <c r="BF1405" s="3">
        <v>42</v>
      </c>
      <c r="BG1405" s="3">
        <v>6</v>
      </c>
      <c r="BH1405" s="3">
        <v>0</v>
      </c>
      <c r="BI1405" s="3">
        <v>48</v>
      </c>
      <c r="BJ1405" s="3">
        <v>38</v>
      </c>
      <c r="BK1405" s="3">
        <v>1</v>
      </c>
      <c r="BL1405" s="3">
        <v>1</v>
      </c>
      <c r="BM1405" s="3">
        <v>40</v>
      </c>
      <c r="BN1405" s="34">
        <f t="shared" si="1168"/>
        <v>19.735174973002181</v>
      </c>
      <c r="BO1405" s="34">
        <f t="shared" si="1169"/>
        <v>33.947148831172576</v>
      </c>
      <c r="BP1405" s="34">
        <v>-5.3957917759307961</v>
      </c>
      <c r="BQ1405" s="34">
        <v>-0.9852225590173137</v>
      </c>
      <c r="BR1405" s="34">
        <v>1.1598840882239323</v>
      </c>
      <c r="BS1405" s="34">
        <v>-4.392546197978503E-2</v>
      </c>
      <c r="BT1405" s="34">
        <v>0</v>
      </c>
      <c r="BU1405" s="34">
        <f t="shared" si="1170"/>
        <v>-5.2650557087039624</v>
      </c>
      <c r="BV1405" s="34">
        <f t="shared" si="1171"/>
        <v>-9.056602233945064</v>
      </c>
      <c r="BW1405" s="34">
        <v>25.403067138236263</v>
      </c>
      <c r="BX1405" s="34">
        <v>0.40443484576184247</v>
      </c>
      <c r="BY1405" s="34">
        <v>1.5623714824623027</v>
      </c>
      <c r="BZ1405" s="34">
        <v>-2.3696427847542645</v>
      </c>
      <c r="CA1405" s="34">
        <f t="shared" si="1172"/>
        <v>25.000230681706142</v>
      </c>
      <c r="CB1405" s="34">
        <f t="shared" si="1173"/>
        <v>43.00375106511764</v>
      </c>
      <c r="CC1405" s="15">
        <v>50</v>
      </c>
      <c r="CD1405" s="7">
        <v>738679</v>
      </c>
      <c r="CE1405" s="68">
        <f t="shared" si="1128"/>
        <v>865309.68571428559</v>
      </c>
      <c r="CF1405" s="9">
        <v>20.3</v>
      </c>
      <c r="CG1405" s="9">
        <v>22</v>
      </c>
      <c r="CH1405" s="9">
        <v>3.2</v>
      </c>
      <c r="CI1405" s="9">
        <v>-2.7</v>
      </c>
      <c r="CJ1405" s="9">
        <f t="shared" si="1166"/>
        <v>-4.2912202164152422</v>
      </c>
      <c r="CK1405" s="9">
        <v>2.5</v>
      </c>
      <c r="CL1405" s="9">
        <f t="shared" si="1167"/>
        <v>3.9733520522363355</v>
      </c>
      <c r="CM1405" s="9">
        <v>-0.3</v>
      </c>
      <c r="CN1405" t="s">
        <v>2434</v>
      </c>
      <c r="CO1405" t="s">
        <v>2672</v>
      </c>
      <c r="CP1405" t="s">
        <v>1298</v>
      </c>
      <c r="CQ1405" t="s">
        <v>2414</v>
      </c>
      <c r="CR1405">
        <v>74</v>
      </c>
      <c r="CS1405">
        <v>219</v>
      </c>
      <c r="CT1405">
        <v>44</v>
      </c>
      <c r="CU1405" t="s">
        <v>3402</v>
      </c>
      <c r="CV1405" t="s">
        <v>2382</v>
      </c>
      <c r="CW1405">
        <v>0</v>
      </c>
      <c r="CX1405">
        <v>0</v>
      </c>
      <c r="CY1405">
        <v>0</v>
      </c>
      <c r="CZ1405" s="70"/>
      <c r="DA1405">
        <v>0</v>
      </c>
    </row>
    <row r="1406" spans="1:105" ht="12.75" customHeight="1" x14ac:dyDescent="0.2">
      <c r="A1406" s="44" t="s">
        <v>2372</v>
      </c>
      <c r="B1406" s="43" t="s">
        <v>972</v>
      </c>
      <c r="C1406" s="43" t="s">
        <v>972</v>
      </c>
      <c r="D1406" s="82" t="s">
        <v>972</v>
      </c>
      <c r="E1406" s="42" t="str">
        <f t="shared" si="1163"/>
        <v xml:space="preserve">Orpik, Brooks </v>
      </c>
      <c r="F1406" s="42" t="s">
        <v>408</v>
      </c>
      <c r="G1406" s="45" t="s">
        <v>2374</v>
      </c>
      <c r="H1406" s="43">
        <v>78</v>
      </c>
      <c r="I1406" s="64">
        <v>1</v>
      </c>
      <c r="J1406" s="64">
        <v>10</v>
      </c>
      <c r="K1406" s="64">
        <v>11</v>
      </c>
      <c r="L1406" s="43">
        <v>11</v>
      </c>
      <c r="M1406">
        <v>57</v>
      </c>
      <c r="N1406">
        <v>50</v>
      </c>
      <c r="O1406" s="4">
        <f t="shared" si="1164"/>
        <v>0.02</v>
      </c>
      <c r="Q1406">
        <v>0</v>
      </c>
      <c r="R1406">
        <v>0</v>
      </c>
      <c r="S1406">
        <v>0</v>
      </c>
      <c r="T1406">
        <v>0</v>
      </c>
      <c r="U1406" s="4">
        <f t="shared" si="1165"/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9</v>
      </c>
      <c r="AC1406" s="9">
        <f t="shared" si="1108"/>
        <v>0</v>
      </c>
      <c r="AD1406" s="9">
        <f t="shared" si="1109"/>
        <v>0</v>
      </c>
      <c r="AE1406" s="9">
        <f t="shared" si="1110"/>
        <v>0</v>
      </c>
      <c r="AF1406" s="9">
        <f t="shared" si="1111"/>
        <v>3.0292830696735109</v>
      </c>
      <c r="AG1406" s="9">
        <f t="shared" si="1112"/>
        <v>1.0158586827699081</v>
      </c>
      <c r="AH1406" s="9">
        <f t="shared" si="1113"/>
        <v>9.1427281449291726</v>
      </c>
      <c r="AI1406" s="58">
        <f t="shared" si="1114"/>
        <v>2.2856820362322932</v>
      </c>
      <c r="AJ1406" s="58">
        <f t="shared" si="1115"/>
        <v>2.7874564459930316</v>
      </c>
      <c r="AK1406" s="58">
        <f t="shared" si="1116"/>
        <v>1.2117132278694043</v>
      </c>
      <c r="AL1406" s="58">
        <f t="shared" si="1117"/>
        <v>1.8285456289858344</v>
      </c>
      <c r="AM1406" s="58">
        <f t="shared" si="1118"/>
        <v>0</v>
      </c>
      <c r="AN1406" s="58">
        <f t="shared" si="1119"/>
        <v>6.6644227532817233</v>
      </c>
      <c r="AO1406" s="56">
        <v>1181.2666666666667</v>
      </c>
      <c r="AP1406" s="56">
        <v>43.05</v>
      </c>
      <c r="AQ1406" s="56">
        <v>99.033333333333331</v>
      </c>
      <c r="AR1406" s="57">
        <f>SUM(AO1406:AQ1406)</f>
        <v>1323.35</v>
      </c>
      <c r="AS1406">
        <v>125</v>
      </c>
      <c r="AT1406">
        <v>239</v>
      </c>
      <c r="AU1406">
        <v>38</v>
      </c>
      <c r="AV1406">
        <v>25</v>
      </c>
      <c r="AW1406">
        <v>10</v>
      </c>
      <c r="AX1406" s="9">
        <f t="shared" si="1120"/>
        <v>5.6674349189556805</v>
      </c>
      <c r="AY1406" s="9">
        <f t="shared" si="1121"/>
        <v>10.836135565043262</v>
      </c>
      <c r="AZ1406" s="9">
        <f t="shared" si="1122"/>
        <v>1.722900215362527</v>
      </c>
      <c r="BA1406" s="9">
        <f t="shared" si="1123"/>
        <v>1.1334869837911361</v>
      </c>
      <c r="BB1406" s="9">
        <f t="shared" si="1124"/>
        <v>0.45339479351645451</v>
      </c>
      <c r="BC1406" s="33">
        <f t="shared" si="1125"/>
        <v>15.144444444444444</v>
      </c>
      <c r="BD1406" s="33">
        <f t="shared" si="1126"/>
        <v>1.2696581196581196</v>
      </c>
      <c r="BE1406" s="33">
        <f t="shared" si="1127"/>
        <v>0.55192307692307685</v>
      </c>
      <c r="BF1406" s="42">
        <f>BI1406-BG1406-BH1406</f>
        <v>45</v>
      </c>
      <c r="BG1406" s="43">
        <v>2</v>
      </c>
      <c r="BH1406" s="43">
        <v>2</v>
      </c>
      <c r="BI1406" s="43">
        <v>49</v>
      </c>
      <c r="BJ1406" s="42">
        <f>BM1406-BK1406-BL1406</f>
        <v>36</v>
      </c>
      <c r="BK1406" s="43">
        <v>0</v>
      </c>
      <c r="BL1406" s="43">
        <v>11</v>
      </c>
      <c r="BM1406" s="43">
        <v>47</v>
      </c>
      <c r="BN1406" s="34">
        <f t="shared" si="1168"/>
        <v>33.887910261310431</v>
      </c>
      <c r="BO1406" s="34">
        <f t="shared" si="1169"/>
        <v>51.215340252103275</v>
      </c>
      <c r="BP1406" s="33">
        <v>0.95002646994771833</v>
      </c>
      <c r="BQ1406" s="33">
        <v>-1.661940788780047</v>
      </c>
      <c r="BR1406" s="33">
        <v>0.52955883632311118</v>
      </c>
      <c r="BS1406" s="33">
        <v>0.52370968155646291</v>
      </c>
      <c r="BT1406" s="33">
        <v>0</v>
      </c>
      <c r="BU1406" s="9">
        <f t="shared" si="1170"/>
        <v>0.3413541990472454</v>
      </c>
      <c r="BV1406" s="34">
        <f t="shared" si="1171"/>
        <v>0.51589405531000176</v>
      </c>
      <c r="BW1406" s="33">
        <v>28.523501489247295</v>
      </c>
      <c r="BX1406" s="33">
        <v>0.82367769333321095</v>
      </c>
      <c r="BY1406" s="33">
        <v>4.1082399278815256</v>
      </c>
      <c r="BZ1406" s="33">
        <v>9.1136951801150709E-2</v>
      </c>
      <c r="CA1406" s="9">
        <f t="shared" si="1172"/>
        <v>33.546556062263186</v>
      </c>
      <c r="CB1406" s="34">
        <f t="shared" si="1173"/>
        <v>50.699446196793268</v>
      </c>
      <c r="CC1406" s="47">
        <v>65.186645999999996</v>
      </c>
      <c r="CD1406">
        <v>2390155</v>
      </c>
      <c r="CE1406" s="68">
        <f t="shared" si="1128"/>
        <v>2512727.0512820515</v>
      </c>
      <c r="CF1406" s="62">
        <v>22</v>
      </c>
      <c r="CG1406" s="62">
        <v>27</v>
      </c>
      <c r="CH1406" s="62">
        <v>4.4000000000000004</v>
      </c>
      <c r="CI1406" s="62">
        <v>-1.1000000000000001</v>
      </c>
      <c r="CJ1406" s="63">
        <f t="shared" si="1166"/>
        <v>-1.5012624252212088</v>
      </c>
      <c r="CK1406" s="62">
        <v>3.1</v>
      </c>
      <c r="CL1406" s="63">
        <f t="shared" si="1167"/>
        <v>4.2308304710779518</v>
      </c>
      <c r="CM1406" s="62">
        <v>2</v>
      </c>
      <c r="CN1406" t="s">
        <v>1769</v>
      </c>
      <c r="CO1406" t="s">
        <v>2672</v>
      </c>
      <c r="CP1406" t="s">
        <v>1298</v>
      </c>
      <c r="CQ1406" t="s">
        <v>2414</v>
      </c>
      <c r="CR1406">
        <v>74</v>
      </c>
      <c r="CS1406">
        <v>219</v>
      </c>
      <c r="CT1406">
        <v>44</v>
      </c>
      <c r="CU1406" t="s">
        <v>3402</v>
      </c>
      <c r="CZ1406" s="72">
        <v>1037500</v>
      </c>
      <c r="DA1406">
        <v>0</v>
      </c>
    </row>
    <row r="1407" spans="1:105" ht="12.75" customHeight="1" x14ac:dyDescent="0.2">
      <c r="A1407" s="44" t="s">
        <v>2372</v>
      </c>
      <c r="B1407" s="43"/>
      <c r="C1407" s="43" t="s">
        <v>972</v>
      </c>
      <c r="D1407" s="82" t="s">
        <v>972</v>
      </c>
      <c r="E1407" s="42" t="str">
        <f t="shared" si="1163"/>
        <v xml:space="preserve">Minard, Chris </v>
      </c>
      <c r="F1407" s="42" t="s">
        <v>354</v>
      </c>
      <c r="G1407" s="45" t="s">
        <v>1540</v>
      </c>
      <c r="H1407" s="43">
        <v>15</v>
      </c>
      <c r="I1407" s="64">
        <v>1</v>
      </c>
      <c r="J1407" s="64">
        <v>1</v>
      </c>
      <c r="K1407" s="64">
        <v>2</v>
      </c>
      <c r="L1407" s="43">
        <v>-1</v>
      </c>
      <c r="M1407">
        <v>10</v>
      </c>
      <c r="N1407">
        <v>9</v>
      </c>
      <c r="O1407" s="4">
        <f t="shared" si="1164"/>
        <v>0.1111111111111111</v>
      </c>
      <c r="Q1407">
        <v>0</v>
      </c>
      <c r="R1407">
        <v>0</v>
      </c>
      <c r="S1407">
        <v>0</v>
      </c>
      <c r="T1407">
        <v>0</v>
      </c>
      <c r="U1407" s="4">
        <f t="shared" si="1165"/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0</v>
      </c>
      <c r="AC1407" s="9">
        <f t="shared" si="1108"/>
        <v>0</v>
      </c>
      <c r="AD1407" s="9">
        <f t="shared" si="1109"/>
        <v>91.83673469387756</v>
      </c>
      <c r="AE1407" s="9">
        <f t="shared" si="1110"/>
        <v>0</v>
      </c>
      <c r="AF1407" s="9">
        <f t="shared" si="1111"/>
        <v>0</v>
      </c>
      <c r="AG1407" s="9">
        <f t="shared" si="1112"/>
        <v>21.86456119040389</v>
      </c>
      <c r="AH1407" s="9">
        <f t="shared" si="1113"/>
        <v>0</v>
      </c>
      <c r="AI1407" s="58">
        <f t="shared" si="1114"/>
        <v>1.0932280595201944</v>
      </c>
      <c r="AJ1407" s="58">
        <f t="shared" si="1115"/>
        <v>36.734693877551024</v>
      </c>
      <c r="AK1407" s="58">
        <f t="shared" si="1116"/>
        <v>0</v>
      </c>
      <c r="AL1407" s="58">
        <f t="shared" si="1117"/>
        <v>2.1864561190403888</v>
      </c>
      <c r="AM1407" s="58">
        <f t="shared" si="1118"/>
        <v>0</v>
      </c>
      <c r="AN1407" s="58">
        <f t="shared" si="1119"/>
        <v>0</v>
      </c>
      <c r="AO1407" s="56">
        <v>54.883333333333333</v>
      </c>
      <c r="AP1407" s="56">
        <v>3.2666666666666666</v>
      </c>
      <c r="AQ1407" s="56">
        <v>0</v>
      </c>
      <c r="AR1407" s="57">
        <f>SUM(AO1407:AQ1407)</f>
        <v>58.15</v>
      </c>
      <c r="AS1407">
        <v>0</v>
      </c>
      <c r="AT1407">
        <v>16</v>
      </c>
      <c r="AU1407">
        <v>3</v>
      </c>
      <c r="AV1407">
        <v>0</v>
      </c>
      <c r="AW1407">
        <v>2</v>
      </c>
      <c r="AX1407" s="9">
        <f t="shared" si="1120"/>
        <v>0</v>
      </c>
      <c r="AY1407" s="9">
        <f t="shared" si="1121"/>
        <v>16.50902837489252</v>
      </c>
      <c r="AZ1407" s="9">
        <f t="shared" si="1122"/>
        <v>3.0954428202923476</v>
      </c>
      <c r="BA1407" s="9">
        <f t="shared" si="1123"/>
        <v>0</v>
      </c>
      <c r="BB1407" s="9">
        <f t="shared" si="1124"/>
        <v>2.0636285468615649</v>
      </c>
      <c r="BC1407" s="33">
        <f t="shared" si="1125"/>
        <v>3.6588888888888889</v>
      </c>
      <c r="BD1407" s="33">
        <f t="shared" si="1126"/>
        <v>0</v>
      </c>
      <c r="BE1407" s="33">
        <f t="shared" si="1127"/>
        <v>0.21777777777777776</v>
      </c>
      <c r="BF1407" s="42">
        <f>BI1407-BG1407-BH1407</f>
        <v>1</v>
      </c>
      <c r="BG1407" s="43">
        <v>2</v>
      </c>
      <c r="BH1407" s="43">
        <v>0</v>
      </c>
      <c r="BI1407" s="43">
        <v>3</v>
      </c>
      <c r="BJ1407" s="42">
        <f>BM1407-BK1407-BL1407</f>
        <v>2</v>
      </c>
      <c r="BK1407" s="43">
        <v>0</v>
      </c>
      <c r="BL1407" s="43">
        <v>0</v>
      </c>
      <c r="BM1407" s="43">
        <v>2</v>
      </c>
      <c r="BN1407" s="34">
        <f t="shared" si="1168"/>
        <v>2.6098334514909372</v>
      </c>
      <c r="BO1407" s="34">
        <f t="shared" si="1169"/>
        <v>89.762113550849094</v>
      </c>
      <c r="BP1407" s="33">
        <v>0.73704366760232476</v>
      </c>
      <c r="BQ1407" s="33">
        <v>0.5850359812824345</v>
      </c>
      <c r="BR1407" s="33">
        <v>0.30527661436721981</v>
      </c>
      <c r="BS1407" s="33">
        <v>0</v>
      </c>
      <c r="BT1407" s="33">
        <v>0</v>
      </c>
      <c r="BU1407" s="9">
        <f t="shared" si="1170"/>
        <v>1.6273562632519791</v>
      </c>
      <c r="BV1407" s="34">
        <f t="shared" si="1171"/>
        <v>55.9709806793458</v>
      </c>
      <c r="BW1407" s="33">
        <v>0.43641747450428731</v>
      </c>
      <c r="BX1407" s="33">
        <v>8.5304404140420891E-3</v>
      </c>
      <c r="BY1407" s="33">
        <v>0</v>
      </c>
      <c r="BZ1407" s="33">
        <v>0.5375292733206285</v>
      </c>
      <c r="CA1407" s="9">
        <f t="shared" si="1172"/>
        <v>0.98247718823895791</v>
      </c>
      <c r="CB1407" s="34">
        <f t="shared" si="1173"/>
        <v>33.791132871503279</v>
      </c>
      <c r="CE1407" s="68">
        <f t="shared" si="1128"/>
        <v>165000</v>
      </c>
      <c r="CF1407" s="62">
        <v>2.1</v>
      </c>
      <c r="CG1407" s="62">
        <v>1.7</v>
      </c>
      <c r="CH1407" s="62">
        <v>-0.9</v>
      </c>
      <c r="CI1407" s="62">
        <v>-0.2</v>
      </c>
      <c r="CJ1407" s="63">
        <f t="shared" si="1166"/>
        <v>-6.5128900949796478</v>
      </c>
      <c r="CK1407" s="62">
        <v>-0.1</v>
      </c>
      <c r="CL1407" s="63">
        <f t="shared" si="1167"/>
        <v>-3.2564450474898239</v>
      </c>
      <c r="CM1407" s="62">
        <v>-0.3</v>
      </c>
      <c r="CN1407" t="s">
        <v>1806</v>
      </c>
      <c r="CO1407" t="s">
        <v>1807</v>
      </c>
      <c r="CP1407" t="s">
        <v>2427</v>
      </c>
      <c r="CQ1407" t="s">
        <v>2400</v>
      </c>
      <c r="CR1407">
        <v>73</v>
      </c>
      <c r="CS1407">
        <v>190</v>
      </c>
      <c r="CT1407">
        <v>39</v>
      </c>
      <c r="CU1407" t="s">
        <v>3402</v>
      </c>
      <c r="CV1407" t="s">
        <v>3090</v>
      </c>
      <c r="CZ1407" s="72">
        <v>544500</v>
      </c>
      <c r="DA1407">
        <v>0</v>
      </c>
    </row>
    <row r="1408" spans="1:105" ht="12.75" customHeight="1" x14ac:dyDescent="0.2">
      <c r="A1408" s="44" t="s">
        <v>2372</v>
      </c>
      <c r="B1408" s="43"/>
      <c r="C1408" s="43" t="s">
        <v>972</v>
      </c>
      <c r="D1408" s="82" t="s">
        <v>972</v>
      </c>
      <c r="E1408" s="42" t="str">
        <f t="shared" si="1163"/>
        <v xml:space="preserve">James, Connor </v>
      </c>
      <c r="F1408" s="42" t="s">
        <v>202</v>
      </c>
      <c r="G1408" s="45" t="s">
        <v>2379</v>
      </c>
      <c r="H1408" s="43">
        <v>13</v>
      </c>
      <c r="I1408" s="64">
        <v>1</v>
      </c>
      <c r="J1408" s="64">
        <v>0</v>
      </c>
      <c r="K1408" s="64">
        <v>1</v>
      </c>
      <c r="L1408" s="43">
        <v>-2</v>
      </c>
      <c r="M1408">
        <v>2</v>
      </c>
      <c r="N1408">
        <v>9</v>
      </c>
      <c r="O1408" s="4">
        <f t="shared" si="1164"/>
        <v>0.1111111111111111</v>
      </c>
      <c r="Q1408">
        <v>0</v>
      </c>
      <c r="R1408">
        <v>0</v>
      </c>
      <c r="S1408">
        <v>0</v>
      </c>
      <c r="T1408">
        <v>0</v>
      </c>
      <c r="U1408" s="4">
        <f t="shared" si="1165"/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 s="9">
        <f t="shared" si="1108"/>
        <v>140.625</v>
      </c>
      <c r="AD1408" s="9">
        <f t="shared" si="1109"/>
        <v>0</v>
      </c>
      <c r="AE1408" s="9">
        <f t="shared" si="1110"/>
        <v>0</v>
      </c>
      <c r="AF1408" s="9">
        <f t="shared" si="1111"/>
        <v>0</v>
      </c>
      <c r="AG1408" s="9">
        <f t="shared" si="1112"/>
        <v>0</v>
      </c>
      <c r="AH1408" s="9">
        <f t="shared" si="1113"/>
        <v>0</v>
      </c>
      <c r="AI1408" s="58">
        <f t="shared" si="1114"/>
        <v>0</v>
      </c>
      <c r="AJ1408" s="58">
        <f t="shared" si="1115"/>
        <v>28.125</v>
      </c>
      <c r="AK1408" s="58">
        <f t="shared" si="1116"/>
        <v>0</v>
      </c>
      <c r="AL1408" s="58">
        <f t="shared" si="1117"/>
        <v>1.279317697228145</v>
      </c>
      <c r="AM1408" s="58">
        <f t="shared" si="1118"/>
        <v>0</v>
      </c>
      <c r="AN1408" s="58">
        <f t="shared" si="1119"/>
        <v>0</v>
      </c>
      <c r="AO1408" s="56">
        <v>93.8</v>
      </c>
      <c r="AP1408" s="56">
        <v>2.1333333333333333</v>
      </c>
      <c r="AQ1408" s="56">
        <v>0.6166666666666667</v>
      </c>
      <c r="AR1408" s="57">
        <f>SUM(AO1408:AQ1408)</f>
        <v>96.55</v>
      </c>
      <c r="AS1408">
        <v>0</v>
      </c>
      <c r="AT1408">
        <v>3</v>
      </c>
      <c r="AU1408">
        <v>1</v>
      </c>
      <c r="AV1408">
        <v>0</v>
      </c>
      <c r="AW1408">
        <v>1</v>
      </c>
      <c r="AX1408" s="9">
        <f t="shared" si="1120"/>
        <v>0</v>
      </c>
      <c r="AY1408" s="9">
        <f t="shared" si="1121"/>
        <v>1.8643190056965304</v>
      </c>
      <c r="AZ1408" s="9">
        <f t="shared" si="1122"/>
        <v>0.62143966856551014</v>
      </c>
      <c r="BA1408" s="9">
        <f t="shared" si="1123"/>
        <v>0</v>
      </c>
      <c r="BB1408" s="9">
        <f t="shared" si="1124"/>
        <v>0.62143966856551014</v>
      </c>
      <c r="BC1408" s="33">
        <f t="shared" si="1125"/>
        <v>7.2153846153846155</v>
      </c>
      <c r="BD1408" s="33">
        <f t="shared" si="1126"/>
        <v>4.7435897435897441E-2</v>
      </c>
      <c r="BE1408" s="33">
        <f t="shared" si="1127"/>
        <v>0.1641025641025641</v>
      </c>
      <c r="BF1408" s="42">
        <f>BI1408-BG1408-BH1408</f>
        <v>0</v>
      </c>
      <c r="BG1408" s="43">
        <v>1</v>
      </c>
      <c r="BH1408" s="43">
        <v>0</v>
      </c>
      <c r="BI1408" s="43">
        <v>1</v>
      </c>
      <c r="BJ1408" s="42">
        <f>BM1408-BK1408-BL1408</f>
        <v>2</v>
      </c>
      <c r="BK1408" s="43">
        <v>0</v>
      </c>
      <c r="BL1408" s="43">
        <v>0</v>
      </c>
      <c r="BM1408" s="43">
        <v>2</v>
      </c>
      <c r="BN1408" s="34">
        <f t="shared" si="1168"/>
        <v>1.0324480788349444</v>
      </c>
      <c r="BO1408" s="34">
        <f t="shared" si="1169"/>
        <v>21.386806397409515</v>
      </c>
      <c r="BP1408" s="33">
        <v>-2.3326236199694672</v>
      </c>
      <c r="BQ1408" s="33">
        <v>1.8340220725795049</v>
      </c>
      <c r="BR1408" s="33">
        <v>2.0216397047752372E-2</v>
      </c>
      <c r="BS1408" s="33">
        <v>-7.6382823537822974E-3</v>
      </c>
      <c r="BT1408" s="33">
        <v>0</v>
      </c>
      <c r="BU1408" s="9">
        <f t="shared" si="1170"/>
        <v>-0.48602343269599224</v>
      </c>
      <c r="BV1408" s="34">
        <f t="shared" si="1171"/>
        <v>-10.067808030988964</v>
      </c>
      <c r="BW1408" s="33">
        <v>1.1444691077396081</v>
      </c>
      <c r="BX1408" s="33">
        <v>5.5708998622315681E-3</v>
      </c>
      <c r="BY1408" s="33">
        <v>5.4114894159925764E-2</v>
      </c>
      <c r="BZ1408" s="33">
        <v>0.31431660976917136</v>
      </c>
      <c r="CA1408" s="9">
        <f t="shared" si="1172"/>
        <v>1.5184715115309366</v>
      </c>
      <c r="CB1408" s="34">
        <f t="shared" si="1173"/>
        <v>31.454614428398482</v>
      </c>
      <c r="CE1408" s="68">
        <f t="shared" si="1128"/>
        <v>165000</v>
      </c>
      <c r="CF1408" s="62">
        <v>1.6</v>
      </c>
      <c r="CG1408" s="62">
        <v>1.4</v>
      </c>
      <c r="CH1408" s="62">
        <v>-2</v>
      </c>
      <c r="CI1408" s="62">
        <v>-0.3</v>
      </c>
      <c r="CJ1408" s="63">
        <f t="shared" si="1166"/>
        <v>-6.0422960725075532</v>
      </c>
      <c r="CK1408" s="62">
        <v>-0.3</v>
      </c>
      <c r="CL1408" s="63">
        <f t="shared" si="1167"/>
        <v>-6.0422960725075532</v>
      </c>
      <c r="CM1408" s="62">
        <v>-0.5</v>
      </c>
      <c r="CN1408" t="s">
        <v>1822</v>
      </c>
      <c r="CO1408" t="s">
        <v>1563</v>
      </c>
      <c r="CP1408" t="s">
        <v>2417</v>
      </c>
      <c r="CQ1408" t="s">
        <v>2400</v>
      </c>
      <c r="CR1408">
        <v>70</v>
      </c>
      <c r="CS1408">
        <v>180</v>
      </c>
      <c r="CT1408">
        <v>36</v>
      </c>
      <c r="CU1408" t="s">
        <v>3401</v>
      </c>
      <c r="CV1408" t="s">
        <v>3090</v>
      </c>
      <c r="CZ1408" s="72">
        <v>475000</v>
      </c>
      <c r="DA1408">
        <v>0</v>
      </c>
    </row>
    <row r="1409" spans="1:105" ht="12.75" customHeight="1" x14ac:dyDescent="0.2">
      <c r="A1409" s="38" t="s">
        <v>2452</v>
      </c>
      <c r="B1409" t="s">
        <v>956</v>
      </c>
      <c r="C1409" t="s">
        <v>956</v>
      </c>
      <c r="D1409" t="s">
        <v>972</v>
      </c>
      <c r="E1409" t="str">
        <f t="shared" si="1163"/>
        <v xml:space="preserve">Richmond, Danny </v>
      </c>
      <c r="F1409" t="s">
        <v>484</v>
      </c>
      <c r="G1409" t="s">
        <v>1524</v>
      </c>
      <c r="H1409">
        <v>22</v>
      </c>
      <c r="I1409">
        <v>0</v>
      </c>
      <c r="J1409">
        <v>2</v>
      </c>
      <c r="K1409">
        <f>I1409+J1409</f>
        <v>2</v>
      </c>
      <c r="L1409">
        <v>-1</v>
      </c>
      <c r="M1409">
        <v>48</v>
      </c>
      <c r="N1409">
        <v>13</v>
      </c>
      <c r="O1409" s="4">
        <f t="shared" si="1164"/>
        <v>0</v>
      </c>
      <c r="P1409">
        <v>384</v>
      </c>
      <c r="Q1409">
        <v>0</v>
      </c>
      <c r="R1409">
        <v>0</v>
      </c>
      <c r="S1409">
        <v>0</v>
      </c>
      <c r="T1409">
        <v>0</v>
      </c>
      <c r="U1409" s="4">
        <f t="shared" si="1165"/>
        <v>0</v>
      </c>
      <c r="V1409" s="40">
        <v>0</v>
      </c>
      <c r="W1409">
        <v>0</v>
      </c>
      <c r="X1409">
        <v>0</v>
      </c>
      <c r="Y1409">
        <v>0</v>
      </c>
      <c r="Z1409">
        <v>0</v>
      </c>
      <c r="AA1409">
        <f>I1409-W1409-Y1409</f>
        <v>0</v>
      </c>
      <c r="AB1409">
        <f>J1409-X1409-Z1409</f>
        <v>2</v>
      </c>
      <c r="AC1409" s="9">
        <f t="shared" si="1108"/>
        <v>0</v>
      </c>
      <c r="AD1409" s="9">
        <f t="shared" si="1109"/>
        <v>0</v>
      </c>
      <c r="AE1409" s="9">
        <f t="shared" si="1110"/>
        <v>0</v>
      </c>
      <c r="AF1409" s="9">
        <f t="shared" si="1111"/>
        <v>0</v>
      </c>
      <c r="AG1409" s="9">
        <f t="shared" si="1112"/>
        <v>0</v>
      </c>
      <c r="AH1409" s="9">
        <f t="shared" si="1113"/>
        <v>9.7415775943715328</v>
      </c>
      <c r="AI1409" s="6">
        <f t="shared" si="1114"/>
        <v>3.166012718170748</v>
      </c>
      <c r="AJ1409" s="6">
        <f t="shared" si="1115"/>
        <v>0</v>
      </c>
      <c r="AK1409" s="6">
        <f t="shared" si="1116"/>
        <v>0</v>
      </c>
      <c r="AL1409" s="6">
        <f t="shared" si="1117"/>
        <v>3.4095521580300363</v>
      </c>
      <c r="AM1409" s="6">
        <f t="shared" si="1118"/>
        <v>0</v>
      </c>
      <c r="AN1409" s="6">
        <f t="shared" si="1119"/>
        <v>6.127659574468086</v>
      </c>
      <c r="AO1409" s="32">
        <v>246.36666666666667</v>
      </c>
      <c r="AP1409" s="32">
        <v>5.2</v>
      </c>
      <c r="AQ1409" s="32">
        <v>19.583333333333332</v>
      </c>
      <c r="AR1409" s="32">
        <v>271.14999999999998</v>
      </c>
      <c r="AS1409" s="40">
        <v>12</v>
      </c>
      <c r="AT1409" s="40">
        <v>7</v>
      </c>
      <c r="AU1409" s="40">
        <v>11</v>
      </c>
      <c r="AV1409" s="40">
        <v>7</v>
      </c>
      <c r="AW1409" s="40">
        <v>4</v>
      </c>
      <c r="AX1409" s="9">
        <f t="shared" si="1120"/>
        <v>2.655356813571824</v>
      </c>
      <c r="AY1409" s="9">
        <f t="shared" si="1121"/>
        <v>1.5489581412502307</v>
      </c>
      <c r="AZ1409" s="9">
        <f t="shared" si="1122"/>
        <v>2.4340770791075053</v>
      </c>
      <c r="BA1409" s="9">
        <f t="shared" si="1123"/>
        <v>1.5489581412502307</v>
      </c>
      <c r="BB1409" s="9">
        <f t="shared" si="1124"/>
        <v>0.88511893785727458</v>
      </c>
      <c r="BC1409" s="9">
        <f t="shared" si="1125"/>
        <v>11.198484848484849</v>
      </c>
      <c r="BD1409" s="9">
        <f t="shared" si="1126"/>
        <v>0.89015151515151514</v>
      </c>
      <c r="BE1409" s="9">
        <f t="shared" si="1127"/>
        <v>0.23636363636363636</v>
      </c>
      <c r="BF1409" s="3">
        <v>13</v>
      </c>
      <c r="BG1409" s="3">
        <v>0</v>
      </c>
      <c r="BH1409" s="3">
        <v>0</v>
      </c>
      <c r="BI1409" s="3">
        <v>13</v>
      </c>
      <c r="BJ1409" s="3">
        <v>14</v>
      </c>
      <c r="BK1409" s="3">
        <v>0</v>
      </c>
      <c r="BL1409" s="3">
        <v>2</v>
      </c>
      <c r="BM1409" s="3">
        <v>16</v>
      </c>
      <c r="BN1409" s="34">
        <f t="shared" si="1168"/>
        <v>-0.30065865054596719</v>
      </c>
      <c r="BO1409" s="34">
        <f t="shared" si="1169"/>
        <v>-2.2176555452404001</v>
      </c>
      <c r="BP1409" s="34">
        <v>-0.25980406196479816</v>
      </c>
      <c r="BQ1409" s="34">
        <v>-0.17331330846944357</v>
      </c>
      <c r="BR1409" s="34">
        <v>-0.14149288660639991</v>
      </c>
      <c r="BS1409" s="34">
        <v>-4.1325223642868121E-2</v>
      </c>
      <c r="BT1409" s="34">
        <v>0</v>
      </c>
      <c r="BU1409" s="34">
        <f t="shared" si="1170"/>
        <v>-0.61593548068350978</v>
      </c>
      <c r="BV1409" s="34">
        <f t="shared" si="1171"/>
        <v>-4.5431346537599842</v>
      </c>
      <c r="BW1409" s="34">
        <v>1.7070871370625791</v>
      </c>
      <c r="BX1409" s="34">
        <v>0.16024417702162419</v>
      </c>
      <c r="BY1409" s="34">
        <v>0.87503878526691981</v>
      </c>
      <c r="BZ1409" s="34">
        <v>-2.4270932692135805</v>
      </c>
      <c r="CA1409" s="34">
        <f t="shared" si="1172"/>
        <v>0.3152768301375426</v>
      </c>
      <c r="CB1409" s="34">
        <f t="shared" si="1173"/>
        <v>2.3254791085195841</v>
      </c>
      <c r="CC1409" s="15">
        <v>33</v>
      </c>
      <c r="CD1409" s="7">
        <v>165000</v>
      </c>
      <c r="CE1409" s="68">
        <f t="shared" si="1128"/>
        <v>165000</v>
      </c>
      <c r="CF1409" s="9">
        <v>6.2</v>
      </c>
      <c r="CG1409" s="9">
        <v>7.6</v>
      </c>
      <c r="CH1409" s="9">
        <v>0.6</v>
      </c>
      <c r="CI1409" s="9">
        <v>-0.7</v>
      </c>
      <c r="CJ1409" s="9">
        <f t="shared" si="1166"/>
        <v>-4.730795224149583</v>
      </c>
      <c r="CK1409" s="9">
        <v>0.8</v>
      </c>
      <c r="CL1409" s="9">
        <f t="shared" si="1167"/>
        <v>5.4066231133138096</v>
      </c>
      <c r="CM1409" s="9">
        <v>0</v>
      </c>
      <c r="CN1409" t="s">
        <v>2720</v>
      </c>
      <c r="CO1409" t="s">
        <v>2958</v>
      </c>
      <c r="CP1409" t="s">
        <v>2959</v>
      </c>
      <c r="CQ1409" t="s">
        <v>2414</v>
      </c>
      <c r="CR1409">
        <v>72</v>
      </c>
      <c r="CS1409">
        <v>192</v>
      </c>
      <c r="CT1409">
        <v>44</v>
      </c>
      <c r="CU1409" t="s">
        <v>3402</v>
      </c>
      <c r="CV1409" t="s">
        <v>3090</v>
      </c>
      <c r="CW1409">
        <v>0</v>
      </c>
      <c r="CX1409">
        <v>0</v>
      </c>
      <c r="CY1409">
        <v>0</v>
      </c>
      <c r="CZ1409" s="70"/>
      <c r="DA1409">
        <v>0</v>
      </c>
    </row>
    <row r="1410" spans="1:105" ht="12.75" customHeight="1" x14ac:dyDescent="0.2">
      <c r="A1410" s="44" t="s">
        <v>2372</v>
      </c>
      <c r="B1410" s="43" t="s">
        <v>956</v>
      </c>
      <c r="C1410" s="43" t="s">
        <v>956</v>
      </c>
      <c r="D1410" s="42" t="s">
        <v>972</v>
      </c>
      <c r="E1410" s="42" t="str">
        <f t="shared" si="1163"/>
        <v xml:space="preserve">Richmond, Danny </v>
      </c>
      <c r="F1410" s="42" t="s">
        <v>484</v>
      </c>
      <c r="G1410" s="45" t="s">
        <v>2374</v>
      </c>
      <c r="H1410" s="43">
        <v>7</v>
      </c>
      <c r="I1410" s="64">
        <v>0</v>
      </c>
      <c r="J1410" s="64">
        <v>0</v>
      </c>
      <c r="K1410" s="64">
        <v>0</v>
      </c>
      <c r="L1410" s="43">
        <v>-5</v>
      </c>
      <c r="M1410">
        <v>2</v>
      </c>
      <c r="N1410">
        <v>2</v>
      </c>
      <c r="O1410" s="4">
        <f t="shared" si="1164"/>
        <v>0</v>
      </c>
      <c r="Q1410">
        <v>0</v>
      </c>
      <c r="R1410">
        <v>0</v>
      </c>
      <c r="S1410">
        <v>0</v>
      </c>
      <c r="T1410">
        <v>0</v>
      </c>
      <c r="U1410" s="4">
        <f t="shared" si="1165"/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 s="9">
        <f t="shared" ref="AC1410:AC1473" si="1174">IF(AP1410=0,0,W1410/AP1410*300)</f>
        <v>0</v>
      </c>
      <c r="AD1410" s="9">
        <f t="shared" ref="AD1410:AD1473" si="1175">IF(AP1410=0,0,X1410/AP1410*300)</f>
        <v>0</v>
      </c>
      <c r="AE1410" s="9">
        <f t="shared" ref="AE1410:AE1473" si="1176">IF(AQ1410=0,0,Y1410/AQ1410*300)</f>
        <v>0</v>
      </c>
      <c r="AF1410" s="9">
        <f t="shared" ref="AF1410:AF1473" si="1177">IF(AQ1410=0,0,Z1410/AQ1410*300)</f>
        <v>0</v>
      </c>
      <c r="AG1410" s="9">
        <f t="shared" ref="AG1410:AG1473" si="1178">AA1410/AO1410*1200</f>
        <v>0</v>
      </c>
      <c r="AH1410" s="9">
        <f t="shared" ref="AH1410:AH1473" si="1179">AB1410/AO1410*1200</f>
        <v>0</v>
      </c>
      <c r="AI1410" s="58">
        <f t="shared" ref="AI1410:AI1473" si="1180">IF(AO1410=0,0,BF1410/AO1410*60)</f>
        <v>1.0008340283569641</v>
      </c>
      <c r="AJ1410" s="58">
        <f t="shared" ref="AJ1410:AJ1473" si="1181">IF(AP1410=0,0,BG1410/AP1410*60)</f>
        <v>0</v>
      </c>
      <c r="AK1410" s="58">
        <f t="shared" ref="AK1410:AK1473" si="1182">IF(AQ1410=0,0,BH1410/AQ1410*60)</f>
        <v>0</v>
      </c>
      <c r="AL1410" s="58">
        <f t="shared" ref="AL1410:AL1473" si="1183">IF(AO1410=0,0,BJ1410/AO1410*60)</f>
        <v>6.0050041701417838</v>
      </c>
      <c r="AM1410" s="58">
        <f t="shared" ref="AM1410:AM1473" si="1184">IF(AP1410=0,0,BK1410/AP1410*60)</f>
        <v>0</v>
      </c>
      <c r="AN1410" s="58">
        <f t="shared" ref="AN1410:AN1473" si="1185">IF(AQ1410=0,0,BL1410/AQ1410*60)</f>
        <v>23.684210526315791</v>
      </c>
      <c r="AO1410" s="56">
        <v>59.95</v>
      </c>
      <c r="AP1410" s="56">
        <v>0.8</v>
      </c>
      <c r="AQ1410" s="56">
        <v>5.0666666666666664</v>
      </c>
      <c r="AR1410" s="57">
        <f>SUM(AO1410:AQ1410)</f>
        <v>65.816666666666663</v>
      </c>
      <c r="AS1410">
        <v>2</v>
      </c>
      <c r="AT1410">
        <v>7</v>
      </c>
      <c r="AU1410">
        <v>1</v>
      </c>
      <c r="AV1410">
        <v>5</v>
      </c>
      <c r="AW1410">
        <v>0</v>
      </c>
      <c r="AX1410" s="9">
        <f t="shared" ref="AX1410:AX1473" si="1186">AS1410/AR1410*60</f>
        <v>1.8232463914915171</v>
      </c>
      <c r="AY1410" s="9">
        <f t="shared" ref="AY1410:AY1473" si="1187">AT1410/AR1410*60</f>
        <v>6.3813623702203097</v>
      </c>
      <c r="AZ1410" s="9">
        <f t="shared" ref="AZ1410:AZ1473" si="1188">AU1410/AR1410*60</f>
        <v>0.91162319574575856</v>
      </c>
      <c r="BA1410" s="9">
        <f t="shared" ref="BA1410:BA1473" si="1189">AV1410/AR1410*60</f>
        <v>4.5581159787287922</v>
      </c>
      <c r="BB1410" s="9">
        <f t="shared" ref="BB1410:BB1473" si="1190">AW1410/AR1410*60</f>
        <v>0</v>
      </c>
      <c r="BC1410" s="33">
        <f t="shared" ref="BC1410:BC1473" si="1191">AO1410/H1410</f>
        <v>8.5642857142857149</v>
      </c>
      <c r="BD1410" s="33">
        <f t="shared" ref="BD1410:BD1473" si="1192">AQ1410/H1410</f>
        <v>0.72380952380952379</v>
      </c>
      <c r="BE1410" s="33">
        <f t="shared" ref="BE1410:BE1473" si="1193">AP1410/H1410</f>
        <v>0.1142857142857143</v>
      </c>
      <c r="BF1410" s="42">
        <f>BI1410-BG1410-BH1410</f>
        <v>1</v>
      </c>
      <c r="BG1410" s="43">
        <v>0</v>
      </c>
      <c r="BH1410" s="43">
        <v>0</v>
      </c>
      <c r="BI1410" s="43">
        <v>1</v>
      </c>
      <c r="BJ1410" s="42">
        <f>BM1410-BK1410-BL1410</f>
        <v>6</v>
      </c>
      <c r="BK1410" s="43">
        <v>0</v>
      </c>
      <c r="BL1410" s="43">
        <v>2</v>
      </c>
      <c r="BM1410" s="43">
        <v>8</v>
      </c>
      <c r="BN1410" s="34">
        <f t="shared" si="1168"/>
        <v>-2.8298009615895392</v>
      </c>
      <c r="BO1410" s="34">
        <f t="shared" si="1169"/>
        <v>-85.990406530955866</v>
      </c>
      <c r="BP1410" s="33">
        <v>-0.47982645393620388</v>
      </c>
      <c r="BQ1410" s="33">
        <v>-2.9290531309761041E-2</v>
      </c>
      <c r="BR1410" s="33">
        <v>0.1300581121706616</v>
      </c>
      <c r="BS1410" s="33">
        <v>-1.1161502922433527E-2</v>
      </c>
      <c r="BT1410" s="33">
        <v>0</v>
      </c>
      <c r="BU1410" s="9">
        <f t="shared" si="1170"/>
        <v>-0.39022037599773685</v>
      </c>
      <c r="BV1410" s="34">
        <f t="shared" si="1171"/>
        <v>-11.857798207072276</v>
      </c>
      <c r="BW1410" s="33">
        <v>-1.7202491390802823</v>
      </c>
      <c r="BX1410" s="33">
        <v>1.829633692202038E-2</v>
      </c>
      <c r="BY1410" s="33">
        <v>-0.80026905691161454</v>
      </c>
      <c r="BZ1410" s="33">
        <v>6.2641273478074189E-2</v>
      </c>
      <c r="CA1410" s="9">
        <f t="shared" si="1172"/>
        <v>-2.4395805855918025</v>
      </c>
      <c r="CB1410" s="34">
        <f t="shared" si="1173"/>
        <v>-74.132608323883588</v>
      </c>
      <c r="CE1410" s="68">
        <f t="shared" ref="CE1410:CE1473" si="1194">IF(CD1410&gt;165000, CD1410/H1410*82, 165000)</f>
        <v>165000</v>
      </c>
      <c r="CF1410" s="62">
        <v>1.7</v>
      </c>
      <c r="CG1410" s="62">
        <v>2.5</v>
      </c>
      <c r="CH1410" s="62">
        <v>-5.5</v>
      </c>
      <c r="CI1410" s="62">
        <v>-0.4</v>
      </c>
      <c r="CJ1410" s="63">
        <f t="shared" si="1166"/>
        <v>-11.16019530341781</v>
      </c>
      <c r="CK1410" s="62">
        <v>-1.2</v>
      </c>
      <c r="CL1410" s="63">
        <f t="shared" si="1167"/>
        <v>-33.480585910253431</v>
      </c>
      <c r="CM1410" s="62">
        <v>-1.6</v>
      </c>
      <c r="CN1410" t="s">
        <v>1850</v>
      </c>
      <c r="CO1410" t="s">
        <v>2958</v>
      </c>
      <c r="CP1410" t="s">
        <v>2959</v>
      </c>
      <c r="CQ1410" t="s">
        <v>2414</v>
      </c>
      <c r="CR1410">
        <v>72</v>
      </c>
      <c r="CS1410">
        <v>192</v>
      </c>
      <c r="CT1410">
        <v>44</v>
      </c>
      <c r="CU1410" t="s">
        <v>3402</v>
      </c>
      <c r="CZ1410" s="72">
        <v>550000</v>
      </c>
      <c r="DA1410">
        <v>0</v>
      </c>
    </row>
    <row r="1411" spans="1:105" ht="12.75" customHeight="1" x14ac:dyDescent="0.2">
      <c r="A1411" s="38" t="s">
        <v>2452</v>
      </c>
      <c r="B1411" t="s">
        <v>958</v>
      </c>
      <c r="C1411" t="s">
        <v>972</v>
      </c>
      <c r="D1411" s="82" t="s">
        <v>972</v>
      </c>
      <c r="E1411" t="str">
        <f t="shared" si="1163"/>
        <v xml:space="preserve">Sydor, Darryl </v>
      </c>
      <c r="F1411" t="s">
        <v>923</v>
      </c>
      <c r="G1411" t="s">
        <v>1524</v>
      </c>
      <c r="H1411">
        <v>74</v>
      </c>
      <c r="I1411">
        <v>5</v>
      </c>
      <c r="J1411">
        <v>16</v>
      </c>
      <c r="K1411">
        <f>I1411+J1411</f>
        <v>21</v>
      </c>
      <c r="L1411">
        <v>-4</v>
      </c>
      <c r="M1411">
        <v>36</v>
      </c>
      <c r="N1411">
        <v>75</v>
      </c>
      <c r="O1411" s="4">
        <f t="shared" si="1164"/>
        <v>6.6666666666666666E-2</v>
      </c>
      <c r="P1411">
        <v>1883</v>
      </c>
      <c r="Q1411">
        <v>1</v>
      </c>
      <c r="R1411">
        <v>0</v>
      </c>
      <c r="S1411">
        <v>0</v>
      </c>
      <c r="T1411">
        <v>0</v>
      </c>
      <c r="U1411" s="4">
        <f t="shared" si="1165"/>
        <v>0</v>
      </c>
      <c r="V1411" s="40">
        <v>0</v>
      </c>
      <c r="W1411">
        <v>2</v>
      </c>
      <c r="X1411">
        <v>4</v>
      </c>
      <c r="Y1411">
        <v>0</v>
      </c>
      <c r="Z1411">
        <v>0</v>
      </c>
      <c r="AA1411">
        <f>I1411-W1411-Y1411</f>
        <v>3</v>
      </c>
      <c r="AB1411">
        <f>J1411-X1411-Z1411</f>
        <v>12</v>
      </c>
      <c r="AC1411" s="9">
        <f t="shared" si="1174"/>
        <v>3.5664751337428178</v>
      </c>
      <c r="AD1411" s="9">
        <f t="shared" si="1175"/>
        <v>7.1329502674856355</v>
      </c>
      <c r="AE1411" s="9">
        <f t="shared" si="1176"/>
        <v>0</v>
      </c>
      <c r="AF1411" s="9">
        <f t="shared" si="1177"/>
        <v>0</v>
      </c>
      <c r="AG1411" s="9">
        <f t="shared" si="1178"/>
        <v>3.2756058354311368</v>
      </c>
      <c r="AH1411" s="9">
        <f t="shared" si="1179"/>
        <v>13.102423341724547</v>
      </c>
      <c r="AI1411" s="6">
        <f t="shared" si="1180"/>
        <v>1.8015832094871251</v>
      </c>
      <c r="AJ1411" s="6">
        <f t="shared" si="1181"/>
        <v>4.2797701604913811</v>
      </c>
      <c r="AK1411" s="6">
        <f t="shared" si="1182"/>
        <v>0.53623296343189086</v>
      </c>
      <c r="AL1411" s="6">
        <f t="shared" si="1183"/>
        <v>2.019956931849201</v>
      </c>
      <c r="AM1411" s="6">
        <f t="shared" si="1184"/>
        <v>0.7132950267485636</v>
      </c>
      <c r="AN1411" s="6">
        <f t="shared" si="1185"/>
        <v>7.2391450063305269</v>
      </c>
      <c r="AO1411" s="32">
        <v>1099.0333333333333</v>
      </c>
      <c r="AP1411" s="32">
        <v>168.23333333333332</v>
      </c>
      <c r="AQ1411" s="32">
        <v>223.78333333333336</v>
      </c>
      <c r="AR1411" s="32">
        <v>1491.05</v>
      </c>
      <c r="AS1411" s="40">
        <v>136</v>
      </c>
      <c r="AT1411" s="40">
        <v>56</v>
      </c>
      <c r="AU1411" s="40">
        <v>56</v>
      </c>
      <c r="AV1411" s="40">
        <v>32</v>
      </c>
      <c r="AW1411" s="40">
        <v>25</v>
      </c>
      <c r="AX1411" s="9">
        <f t="shared" si="1186"/>
        <v>5.4726534992119644</v>
      </c>
      <c r="AY1411" s="9">
        <f t="shared" si="1187"/>
        <v>2.2534455584990445</v>
      </c>
      <c r="AZ1411" s="9">
        <f t="shared" si="1188"/>
        <v>2.2534455584990445</v>
      </c>
      <c r="BA1411" s="9">
        <f t="shared" si="1189"/>
        <v>1.2876831762851682</v>
      </c>
      <c r="BB1411" s="9">
        <f t="shared" si="1190"/>
        <v>1.0060024814727877</v>
      </c>
      <c r="BC1411" s="9">
        <f t="shared" si="1191"/>
        <v>14.851801801801802</v>
      </c>
      <c r="BD1411" s="9">
        <f t="shared" si="1192"/>
        <v>3.0240990990990992</v>
      </c>
      <c r="BE1411" s="9">
        <f t="shared" si="1193"/>
        <v>2.2734234234234232</v>
      </c>
      <c r="BF1411" s="3">
        <v>33</v>
      </c>
      <c r="BG1411" s="3">
        <v>12</v>
      </c>
      <c r="BH1411" s="3">
        <v>2</v>
      </c>
      <c r="BI1411" s="3">
        <v>47</v>
      </c>
      <c r="BJ1411" s="3">
        <v>37</v>
      </c>
      <c r="BK1411" s="3">
        <v>2</v>
      </c>
      <c r="BL1411" s="3">
        <v>27</v>
      </c>
      <c r="BM1411" s="3">
        <v>66</v>
      </c>
      <c r="BN1411" s="34">
        <f t="shared" si="1168"/>
        <v>56.738022654781389</v>
      </c>
      <c r="BO1411" s="34">
        <f t="shared" si="1169"/>
        <v>76.10478877942576</v>
      </c>
      <c r="BP1411" s="34">
        <v>7.5495011878240614</v>
      </c>
      <c r="BQ1411" s="34">
        <v>0.87845920102296504</v>
      </c>
      <c r="BR1411" s="34">
        <v>0.69536305996416914</v>
      </c>
      <c r="BS1411" s="34">
        <v>-0.58933577518612879</v>
      </c>
      <c r="BT1411" s="34">
        <v>0</v>
      </c>
      <c r="BU1411" s="34">
        <f t="shared" si="1170"/>
        <v>8.5339876736250666</v>
      </c>
      <c r="BV1411" s="34">
        <f t="shared" si="1171"/>
        <v>11.446950368699998</v>
      </c>
      <c r="BW1411" s="34">
        <v>31.435502949400028</v>
      </c>
      <c r="BX1411" s="34">
        <v>1.7294181686510033</v>
      </c>
      <c r="BY1411" s="34">
        <v>8.7258476420959283</v>
      </c>
      <c r="BZ1411" s="34">
        <v>6.3132662210093589</v>
      </c>
      <c r="CA1411" s="34">
        <f t="shared" si="1172"/>
        <v>48.204034981156319</v>
      </c>
      <c r="CB1411" s="34">
        <f t="shared" si="1173"/>
        <v>64.657838410725759</v>
      </c>
      <c r="CC1411" s="15">
        <v>61</v>
      </c>
      <c r="CD1411" s="7">
        <v>2897052</v>
      </c>
      <c r="CE1411" s="68">
        <f t="shared" si="1194"/>
        <v>3210246.8108108109</v>
      </c>
      <c r="CF1411" s="9">
        <v>26.2</v>
      </c>
      <c r="CG1411" s="9">
        <v>35.1</v>
      </c>
      <c r="CH1411" s="9">
        <v>-6.3</v>
      </c>
      <c r="CI1411" s="9">
        <v>1.5</v>
      </c>
      <c r="CJ1411" s="9">
        <f t="shared" si="1166"/>
        <v>1.5931459321673864</v>
      </c>
      <c r="CK1411" s="9">
        <v>4.0999999999999996</v>
      </c>
      <c r="CL1411" s="9">
        <f t="shared" si="1167"/>
        <v>4.3545988812575231</v>
      </c>
      <c r="CM1411" s="9">
        <v>5.5</v>
      </c>
      <c r="CN1411" t="s">
        <v>1012</v>
      </c>
      <c r="CO1411" t="s">
        <v>2416</v>
      </c>
      <c r="CP1411" t="s">
        <v>2417</v>
      </c>
      <c r="CQ1411" t="s">
        <v>2400</v>
      </c>
      <c r="CR1411">
        <v>73</v>
      </c>
      <c r="CS1411">
        <v>211</v>
      </c>
      <c r="CT1411">
        <v>5</v>
      </c>
      <c r="CU1411" t="s">
        <v>3402</v>
      </c>
      <c r="CV1411" t="s">
        <v>2382</v>
      </c>
      <c r="CW1411">
        <v>0</v>
      </c>
      <c r="CX1411">
        <v>0</v>
      </c>
      <c r="CY1411">
        <v>0</v>
      </c>
      <c r="CZ1411" s="70"/>
      <c r="DA1411">
        <v>0</v>
      </c>
    </row>
    <row r="1412" spans="1:105" ht="12.75" customHeight="1" x14ac:dyDescent="0.2">
      <c r="A1412" s="44" t="s">
        <v>2372</v>
      </c>
      <c r="B1412" s="43" t="s">
        <v>958</v>
      </c>
      <c r="C1412" s="43" t="s">
        <v>972</v>
      </c>
      <c r="D1412" s="82" t="s">
        <v>972</v>
      </c>
      <c r="E1412" s="42" t="str">
        <f t="shared" si="1163"/>
        <v xml:space="preserve">Sydor, Darryl </v>
      </c>
      <c r="F1412" s="42" t="s">
        <v>923</v>
      </c>
      <c r="G1412" s="45" t="s">
        <v>2374</v>
      </c>
      <c r="H1412" s="43">
        <v>74</v>
      </c>
      <c r="I1412" s="64">
        <v>1</v>
      </c>
      <c r="J1412" s="64">
        <v>12</v>
      </c>
      <c r="K1412" s="64">
        <v>13</v>
      </c>
      <c r="L1412" s="43">
        <v>1</v>
      </c>
      <c r="M1412">
        <v>26</v>
      </c>
      <c r="N1412">
        <v>59</v>
      </c>
      <c r="O1412" s="4">
        <f t="shared" si="1164"/>
        <v>1.6949152542372881E-2</v>
      </c>
      <c r="Q1412">
        <v>0</v>
      </c>
      <c r="R1412">
        <v>0</v>
      </c>
      <c r="S1412">
        <v>0</v>
      </c>
      <c r="T1412">
        <v>0</v>
      </c>
      <c r="U1412" s="4">
        <f t="shared" si="1165"/>
        <v>0</v>
      </c>
      <c r="V1412">
        <v>0</v>
      </c>
      <c r="W1412">
        <v>1</v>
      </c>
      <c r="X1412">
        <v>3</v>
      </c>
      <c r="Y1412">
        <v>0</v>
      </c>
      <c r="Z1412">
        <v>0</v>
      </c>
      <c r="AA1412">
        <v>0</v>
      </c>
      <c r="AB1412">
        <v>9</v>
      </c>
      <c r="AC1412" s="9">
        <f t="shared" si="1174"/>
        <v>1.8875838926174495</v>
      </c>
      <c r="AD1412" s="9">
        <f t="shared" si="1175"/>
        <v>5.6627516778523495</v>
      </c>
      <c r="AE1412" s="9">
        <f t="shared" si="1176"/>
        <v>0</v>
      </c>
      <c r="AF1412" s="9">
        <f t="shared" si="1177"/>
        <v>0</v>
      </c>
      <c r="AG1412" s="9">
        <f t="shared" si="1178"/>
        <v>0</v>
      </c>
      <c r="AH1412" s="9">
        <f t="shared" si="1179"/>
        <v>10.366673065847573</v>
      </c>
      <c r="AI1412" s="58">
        <f t="shared" si="1180"/>
        <v>2.4188903820311003</v>
      </c>
      <c r="AJ1412" s="58">
        <f t="shared" si="1181"/>
        <v>5.6627516778523486</v>
      </c>
      <c r="AK1412" s="58">
        <f t="shared" si="1182"/>
        <v>0</v>
      </c>
      <c r="AL1412" s="58">
        <f t="shared" si="1183"/>
        <v>2.1885198694567096</v>
      </c>
      <c r="AM1412" s="58">
        <f t="shared" si="1184"/>
        <v>1.1325503355704698</v>
      </c>
      <c r="AN1412" s="58">
        <f t="shared" si="1185"/>
        <v>6.7221184858258356</v>
      </c>
      <c r="AO1412" s="56">
        <v>1041.8</v>
      </c>
      <c r="AP1412" s="56">
        <v>158.93333333333334</v>
      </c>
      <c r="AQ1412" s="56">
        <v>98.183333333333337</v>
      </c>
      <c r="AR1412" s="57">
        <f>SUM(AO1412:AQ1412)</f>
        <v>1298.9166666666667</v>
      </c>
      <c r="AS1412">
        <v>102</v>
      </c>
      <c r="AT1412">
        <v>36</v>
      </c>
      <c r="AU1412">
        <v>37</v>
      </c>
      <c r="AV1412">
        <v>21</v>
      </c>
      <c r="AW1412">
        <v>7</v>
      </c>
      <c r="AX1412" s="9">
        <f t="shared" si="1186"/>
        <v>4.7116186565727851</v>
      </c>
      <c r="AY1412" s="9">
        <f t="shared" si="1187"/>
        <v>1.6629242317315711</v>
      </c>
      <c r="AZ1412" s="9">
        <f t="shared" si="1188"/>
        <v>1.7091165715018926</v>
      </c>
      <c r="BA1412" s="9">
        <f t="shared" si="1189"/>
        <v>0.97003913517674989</v>
      </c>
      <c r="BB1412" s="9">
        <f t="shared" si="1190"/>
        <v>0.32334637839224994</v>
      </c>
      <c r="BC1412" s="33">
        <f t="shared" si="1191"/>
        <v>14.078378378378378</v>
      </c>
      <c r="BD1412" s="33">
        <f t="shared" si="1192"/>
        <v>1.326801801801802</v>
      </c>
      <c r="BE1412" s="33">
        <f t="shared" si="1193"/>
        <v>2.147747747747748</v>
      </c>
      <c r="BF1412" s="42">
        <f>BI1412-BG1412-BH1412</f>
        <v>42</v>
      </c>
      <c r="BG1412" s="43">
        <v>15</v>
      </c>
      <c r="BH1412" s="43">
        <v>0</v>
      </c>
      <c r="BI1412" s="43">
        <v>57</v>
      </c>
      <c r="BJ1412" s="42">
        <f>BM1412-BK1412-BL1412</f>
        <v>38</v>
      </c>
      <c r="BK1412" s="43">
        <v>3</v>
      </c>
      <c r="BL1412" s="43">
        <v>11</v>
      </c>
      <c r="BM1412" s="43">
        <v>52</v>
      </c>
      <c r="BN1412" s="34">
        <f t="shared" si="1168"/>
        <v>30.137690384657336</v>
      </c>
      <c r="BO1412" s="34">
        <f t="shared" si="1169"/>
        <v>46.404347804694687</v>
      </c>
      <c r="BP1412" s="33">
        <v>-0.41133670524626459</v>
      </c>
      <c r="BQ1412" s="33">
        <v>-1.1618772232220895</v>
      </c>
      <c r="BR1412" s="33">
        <v>-0.49720114087146416</v>
      </c>
      <c r="BS1412" s="33">
        <v>-0.23116069441587031</v>
      </c>
      <c r="BT1412" s="33">
        <v>0</v>
      </c>
      <c r="BU1412" s="9">
        <f t="shared" si="1170"/>
        <v>-2.3015757637556886</v>
      </c>
      <c r="BV1412" s="34">
        <f t="shared" si="1171"/>
        <v>-3.5438389895513263</v>
      </c>
      <c r="BW1412" s="33">
        <v>20.750146546976627</v>
      </c>
      <c r="BX1412" s="33">
        <v>0.28819161594085579</v>
      </c>
      <c r="BY1412" s="33">
        <v>4.0193594886915589</v>
      </c>
      <c r="BZ1412" s="33">
        <v>7.3815684968039808</v>
      </c>
      <c r="CA1412" s="9">
        <f t="shared" si="1172"/>
        <v>32.439266148413026</v>
      </c>
      <c r="CB1412" s="34">
        <f t="shared" si="1173"/>
        <v>49.948186794246006</v>
      </c>
      <c r="CC1412" s="47">
        <v>58.980826999999998</v>
      </c>
      <c r="CD1412">
        <v>2055397</v>
      </c>
      <c r="CE1412" s="68">
        <f t="shared" si="1194"/>
        <v>2277602.0810810812</v>
      </c>
      <c r="CF1412" s="62">
        <v>25.8</v>
      </c>
      <c r="CG1412" s="62">
        <v>26.7</v>
      </c>
      <c r="CH1412" s="62">
        <v>-3.8</v>
      </c>
      <c r="CI1412" s="62">
        <v>-1.3</v>
      </c>
      <c r="CJ1412" s="63">
        <f t="shared" si="1166"/>
        <v>-1.6709153617103318</v>
      </c>
      <c r="CK1412" s="62">
        <v>1</v>
      </c>
      <c r="CL1412" s="63">
        <f t="shared" si="1167"/>
        <v>1.2853195090079477</v>
      </c>
      <c r="CM1412" s="62">
        <v>-0.3</v>
      </c>
      <c r="CN1412" t="s">
        <v>1859</v>
      </c>
      <c r="CO1412" t="s">
        <v>2416</v>
      </c>
      <c r="CP1412" t="s">
        <v>2417</v>
      </c>
      <c r="CQ1412" t="s">
        <v>2400</v>
      </c>
      <c r="CR1412">
        <v>73</v>
      </c>
      <c r="CS1412">
        <v>211</v>
      </c>
      <c r="CT1412">
        <v>5</v>
      </c>
      <c r="CU1412" t="s">
        <v>3402</v>
      </c>
      <c r="CZ1412" s="72">
        <v>2500000</v>
      </c>
      <c r="DA1412">
        <v>0</v>
      </c>
    </row>
    <row r="1413" spans="1:105" ht="12.75" customHeight="1" x14ac:dyDescent="0.2">
      <c r="A1413" s="38" t="s">
        <v>2452</v>
      </c>
      <c r="B1413" t="s">
        <v>954</v>
      </c>
      <c r="C1413" t="s">
        <v>954</v>
      </c>
      <c r="D1413" s="82" t="s">
        <v>972</v>
      </c>
      <c r="E1413" t="str">
        <f t="shared" si="1163"/>
        <v xml:space="preserve">Godard, Eric </v>
      </c>
      <c r="F1413" t="s">
        <v>126</v>
      </c>
      <c r="G1413" t="s">
        <v>1528</v>
      </c>
      <c r="H1413">
        <v>19</v>
      </c>
      <c r="I1413">
        <v>0</v>
      </c>
      <c r="J1413">
        <v>1</v>
      </c>
      <c r="K1413">
        <f>I1413+J1413</f>
        <v>1</v>
      </c>
      <c r="L1413">
        <v>0</v>
      </c>
      <c r="M1413">
        <v>50</v>
      </c>
      <c r="N1413">
        <v>3</v>
      </c>
      <c r="O1413" s="4">
        <f t="shared" si="1164"/>
        <v>0</v>
      </c>
      <c r="P1413">
        <v>120</v>
      </c>
      <c r="Q1413">
        <v>0</v>
      </c>
      <c r="R1413">
        <v>0</v>
      </c>
      <c r="S1413">
        <v>0</v>
      </c>
      <c r="T1413">
        <v>0</v>
      </c>
      <c r="U1413" s="4">
        <f t="shared" si="1165"/>
        <v>0</v>
      </c>
      <c r="V1413" s="40">
        <v>0</v>
      </c>
      <c r="W1413">
        <v>0</v>
      </c>
      <c r="X1413">
        <v>0</v>
      </c>
      <c r="Y1413">
        <v>0</v>
      </c>
      <c r="Z1413">
        <v>0</v>
      </c>
      <c r="AA1413">
        <f>I1413-W1413-Y1413</f>
        <v>0</v>
      </c>
      <c r="AB1413">
        <f>J1413-X1413-Z1413</f>
        <v>1</v>
      </c>
      <c r="AC1413" s="9">
        <f t="shared" si="1174"/>
        <v>0</v>
      </c>
      <c r="AD1413" s="9">
        <f t="shared" si="1175"/>
        <v>0</v>
      </c>
      <c r="AE1413" s="9">
        <f t="shared" si="1176"/>
        <v>0</v>
      </c>
      <c r="AF1413" s="9">
        <f t="shared" si="1177"/>
        <v>0</v>
      </c>
      <c r="AG1413" s="9">
        <f t="shared" si="1178"/>
        <v>0</v>
      </c>
      <c r="AH1413" s="9">
        <f t="shared" si="1179"/>
        <v>17.179670722977811</v>
      </c>
      <c r="AI1413" s="6">
        <f t="shared" si="1180"/>
        <v>0.85898353614889056</v>
      </c>
      <c r="AJ1413" s="6">
        <f t="shared" si="1181"/>
        <v>0</v>
      </c>
      <c r="AK1413" s="6">
        <f t="shared" si="1182"/>
        <v>0</v>
      </c>
      <c r="AL1413" s="6">
        <f t="shared" si="1183"/>
        <v>0.85898353614889056</v>
      </c>
      <c r="AM1413" s="6">
        <f t="shared" si="1184"/>
        <v>0</v>
      </c>
      <c r="AN1413" s="6">
        <f t="shared" si="1185"/>
        <v>0</v>
      </c>
      <c r="AO1413" s="32">
        <v>69.849999999999994</v>
      </c>
      <c r="AP1413" s="32">
        <v>1.9166666666666665</v>
      </c>
      <c r="AQ1413" s="32">
        <v>0.11666666666666667</v>
      </c>
      <c r="AR1413" s="32">
        <v>71.883333333333326</v>
      </c>
      <c r="AS1413" s="40">
        <v>1</v>
      </c>
      <c r="AT1413" s="40">
        <v>9</v>
      </c>
      <c r="AU1413" s="40">
        <v>1</v>
      </c>
      <c r="AV1413" s="40">
        <v>4</v>
      </c>
      <c r="AW1413" s="40">
        <v>1</v>
      </c>
      <c r="AX1413" s="9">
        <f t="shared" si="1186"/>
        <v>0.83468583352654768</v>
      </c>
      <c r="AY1413" s="9">
        <f t="shared" si="1187"/>
        <v>7.51217250173893</v>
      </c>
      <c r="AZ1413" s="9">
        <f t="shared" si="1188"/>
        <v>0.83468583352654768</v>
      </c>
      <c r="BA1413" s="9">
        <f t="shared" si="1189"/>
        <v>3.3387433341061907</v>
      </c>
      <c r="BB1413" s="9">
        <f t="shared" si="1190"/>
        <v>0.83468583352654768</v>
      </c>
      <c r="BC1413" s="9">
        <f t="shared" si="1191"/>
        <v>3.676315789473684</v>
      </c>
      <c r="BD1413" s="9">
        <f t="shared" si="1192"/>
        <v>6.1403508771929825E-3</v>
      </c>
      <c r="BE1413" s="9">
        <f t="shared" si="1193"/>
        <v>0.10087719298245613</v>
      </c>
      <c r="BF1413" s="3">
        <v>1</v>
      </c>
      <c r="BG1413" s="3">
        <v>0</v>
      </c>
      <c r="BH1413" s="3">
        <v>0</v>
      </c>
      <c r="BI1413" s="3">
        <v>1</v>
      </c>
      <c r="BJ1413" s="3">
        <v>1</v>
      </c>
      <c r="BK1413" s="3">
        <v>0</v>
      </c>
      <c r="BL1413" s="3">
        <v>0</v>
      </c>
      <c r="BM1413" s="3">
        <v>1</v>
      </c>
      <c r="BN1413" s="34">
        <f t="shared" si="1168"/>
        <v>-2.0595444089862989</v>
      </c>
      <c r="BO1413" s="34">
        <f t="shared" si="1169"/>
        <v>-57.302418056655668</v>
      </c>
      <c r="BP1413" s="34">
        <v>-0.97184839741762996</v>
      </c>
      <c r="BQ1413" s="34">
        <v>-9.3565278866209356E-2</v>
      </c>
      <c r="BR1413" s="34">
        <v>3.3448313354653828E-3</v>
      </c>
      <c r="BS1413" s="34">
        <v>-1.3679309637370091E-3</v>
      </c>
      <c r="BT1413" s="34">
        <v>0</v>
      </c>
      <c r="BU1413" s="34">
        <f t="shared" si="1170"/>
        <v>-1.0634367759121111</v>
      </c>
      <c r="BV1413" s="34">
        <f t="shared" si="1171"/>
        <v>-29.587853723499499</v>
      </c>
      <c r="BW1413" s="34">
        <v>1.1833234811970952</v>
      </c>
      <c r="BX1413" s="34">
        <v>5.2556315570765335E-3</v>
      </c>
      <c r="BY1413" s="34">
        <v>1.1775368896129765E-2</v>
      </c>
      <c r="BZ1413" s="34">
        <v>-2.1964621147244894</v>
      </c>
      <c r="CA1413" s="34">
        <f t="shared" si="1172"/>
        <v>-0.99610763307418804</v>
      </c>
      <c r="CB1413" s="34">
        <f t="shared" si="1173"/>
        <v>-27.714564333156172</v>
      </c>
      <c r="CE1413" s="68">
        <f t="shared" si="1194"/>
        <v>165000</v>
      </c>
      <c r="CF1413" s="9">
        <v>1.8</v>
      </c>
      <c r="CG1413" s="9">
        <v>1.7</v>
      </c>
      <c r="CH1413" s="9">
        <v>-0.2</v>
      </c>
      <c r="CI1413" s="9">
        <v>-0.6</v>
      </c>
      <c r="CJ1413" s="9">
        <f t="shared" si="1166"/>
        <v>-16.234498308906428</v>
      </c>
      <c r="CK1413" s="9">
        <v>0.1</v>
      </c>
      <c r="CL1413" s="9">
        <f t="shared" si="1167"/>
        <v>2.7057497181510715</v>
      </c>
      <c r="CM1413" s="9">
        <v>-0.5</v>
      </c>
      <c r="CN1413" t="s">
        <v>2746</v>
      </c>
      <c r="CO1413" t="s">
        <v>3638</v>
      </c>
      <c r="CP1413" t="s">
        <v>2433</v>
      </c>
      <c r="CQ1413" t="s">
        <v>2400</v>
      </c>
      <c r="CR1413">
        <v>76</v>
      </c>
      <c r="CS1413">
        <v>221</v>
      </c>
      <c r="CT1413">
        <v>17</v>
      </c>
      <c r="CU1413" t="s">
        <v>3401</v>
      </c>
      <c r="CV1413" t="s">
        <v>2382</v>
      </c>
      <c r="CW1413">
        <v>0</v>
      </c>
      <c r="CX1413">
        <v>0</v>
      </c>
      <c r="CY1413">
        <v>0</v>
      </c>
      <c r="CZ1413" s="70"/>
      <c r="DA1413">
        <v>0</v>
      </c>
    </row>
    <row r="1414" spans="1:105" ht="12.75" customHeight="1" x14ac:dyDescent="0.2">
      <c r="A1414" s="44" t="s">
        <v>2372</v>
      </c>
      <c r="B1414" s="43" t="s">
        <v>954</v>
      </c>
      <c r="C1414" s="43" t="s">
        <v>954</v>
      </c>
      <c r="D1414" s="82" t="s">
        <v>972</v>
      </c>
      <c r="E1414" s="42" t="str">
        <f t="shared" si="1163"/>
        <v xml:space="preserve">Godard, Eric </v>
      </c>
      <c r="F1414" s="42" t="s">
        <v>126</v>
      </c>
      <c r="G1414" s="45" t="s">
        <v>1528</v>
      </c>
      <c r="H1414" s="43">
        <v>74</v>
      </c>
      <c r="I1414" s="64">
        <v>1</v>
      </c>
      <c r="J1414" s="64">
        <v>1</v>
      </c>
      <c r="K1414" s="64">
        <v>2</v>
      </c>
      <c r="L1414" s="43">
        <v>-8</v>
      </c>
      <c r="M1414">
        <v>171</v>
      </c>
      <c r="N1414">
        <v>14</v>
      </c>
      <c r="O1414" s="4">
        <f t="shared" si="1164"/>
        <v>7.1428571428571425E-2</v>
      </c>
      <c r="Q1414">
        <v>1</v>
      </c>
      <c r="R1414">
        <v>0</v>
      </c>
      <c r="S1414">
        <v>0</v>
      </c>
      <c r="T1414">
        <v>1</v>
      </c>
      <c r="U1414" s="4">
        <f t="shared" si="1165"/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 s="9">
        <f t="shared" si="1174"/>
        <v>0</v>
      </c>
      <c r="AD1414" s="9">
        <f t="shared" si="1175"/>
        <v>0</v>
      </c>
      <c r="AE1414" s="9">
        <f t="shared" si="1176"/>
        <v>0</v>
      </c>
      <c r="AF1414" s="9">
        <f t="shared" si="1177"/>
        <v>0</v>
      </c>
      <c r="AG1414" s="9">
        <f t="shared" si="1178"/>
        <v>3.464203233256351</v>
      </c>
      <c r="AH1414" s="9">
        <f t="shared" si="1179"/>
        <v>3.464203233256351</v>
      </c>
      <c r="AI1414" s="58">
        <f t="shared" si="1180"/>
        <v>1.0392609699769055</v>
      </c>
      <c r="AJ1414" s="58">
        <f t="shared" si="1181"/>
        <v>0</v>
      </c>
      <c r="AK1414" s="58">
        <f t="shared" si="1182"/>
        <v>0</v>
      </c>
      <c r="AL1414" s="58">
        <f t="shared" si="1183"/>
        <v>2.424942263279446</v>
      </c>
      <c r="AM1414" s="58">
        <f t="shared" si="1184"/>
        <v>0</v>
      </c>
      <c r="AN1414" s="58">
        <f t="shared" si="1185"/>
        <v>0</v>
      </c>
      <c r="AO1414" s="56">
        <v>346.4</v>
      </c>
      <c r="AP1414" s="56">
        <v>1.8666666666666667</v>
      </c>
      <c r="AQ1414" s="56">
        <v>0.6333333333333333</v>
      </c>
      <c r="AR1414" s="57">
        <f>SUM(AO1414:AQ1414)</f>
        <v>348.9</v>
      </c>
      <c r="AS1414">
        <v>6</v>
      </c>
      <c r="AT1414">
        <v>36</v>
      </c>
      <c r="AU1414">
        <v>11</v>
      </c>
      <c r="AV1414">
        <v>13</v>
      </c>
      <c r="AW1414">
        <v>1</v>
      </c>
      <c r="AX1414" s="9">
        <f t="shared" si="1186"/>
        <v>1.0318142734307825</v>
      </c>
      <c r="AY1414" s="9">
        <f t="shared" si="1187"/>
        <v>6.1908856405846953</v>
      </c>
      <c r="AZ1414" s="9">
        <f t="shared" si="1188"/>
        <v>1.8916595012897679</v>
      </c>
      <c r="BA1414" s="9">
        <f t="shared" si="1189"/>
        <v>2.2355975924333618</v>
      </c>
      <c r="BB1414" s="9">
        <f t="shared" si="1190"/>
        <v>0.1719690455717971</v>
      </c>
      <c r="BC1414" s="33">
        <f t="shared" si="1191"/>
        <v>4.6810810810810803</v>
      </c>
      <c r="BD1414" s="33">
        <f t="shared" si="1192"/>
        <v>8.5585585585585579E-3</v>
      </c>
      <c r="BE1414" s="33">
        <f t="shared" si="1193"/>
        <v>2.5225225225225224E-2</v>
      </c>
      <c r="BF1414" s="42">
        <f>BI1414-BG1414-BH1414</f>
        <v>6</v>
      </c>
      <c r="BG1414" s="43">
        <v>0</v>
      </c>
      <c r="BH1414" s="43">
        <v>0</v>
      </c>
      <c r="BI1414" s="43">
        <v>6</v>
      </c>
      <c r="BJ1414" s="42">
        <f>BM1414-BK1414-BL1414</f>
        <v>14</v>
      </c>
      <c r="BK1414" s="43">
        <v>0</v>
      </c>
      <c r="BL1414" s="43">
        <v>0</v>
      </c>
      <c r="BM1414" s="43">
        <v>14</v>
      </c>
      <c r="BN1414" s="34">
        <f t="shared" si="1168"/>
        <v>-8.3271733025588599</v>
      </c>
      <c r="BO1414" s="34">
        <f t="shared" si="1169"/>
        <v>-47.733868171733221</v>
      </c>
      <c r="BP1414" s="33">
        <v>-5.559245935862327</v>
      </c>
      <c r="BQ1414" s="33">
        <v>-0.10883749293537444</v>
      </c>
      <c r="BR1414" s="33">
        <v>-2.5123570884734946E-2</v>
      </c>
      <c r="BS1414" s="33">
        <v>-8.1242791060282867E-3</v>
      </c>
      <c r="BT1414" s="33">
        <v>0</v>
      </c>
      <c r="BU1414" s="9">
        <f t="shared" si="1170"/>
        <v>-5.7013312787884649</v>
      </c>
      <c r="BV1414" s="34">
        <f t="shared" si="1171"/>
        <v>-32.681749950062859</v>
      </c>
      <c r="BW1414" s="33">
        <v>3.729318280438048</v>
      </c>
      <c r="BX1414" s="33">
        <v>9.0055682255447671E-3</v>
      </c>
      <c r="BY1414" s="33">
        <v>9.340058531136948E-2</v>
      </c>
      <c r="BZ1414" s="33">
        <v>-6.4575664577453571</v>
      </c>
      <c r="CA1414" s="9">
        <f t="shared" si="1172"/>
        <v>-2.625842023770395</v>
      </c>
      <c r="CB1414" s="34">
        <f t="shared" si="1173"/>
        <v>-15.052118221670364</v>
      </c>
      <c r="CC1414" s="47">
        <v>27.568677999999998</v>
      </c>
      <c r="CD1414">
        <v>165000</v>
      </c>
      <c r="CE1414" s="68">
        <f t="shared" si="1194"/>
        <v>165000</v>
      </c>
      <c r="CF1414" s="62">
        <v>9.4</v>
      </c>
      <c r="CG1414" s="62">
        <v>9</v>
      </c>
      <c r="CH1414" s="62">
        <v>-8.6999999999999993</v>
      </c>
      <c r="CI1414" s="62">
        <v>-3.5</v>
      </c>
      <c r="CJ1414" s="63">
        <f t="shared" si="1166"/>
        <v>-19.920318725099602</v>
      </c>
      <c r="CK1414" s="62">
        <v>-0.9</v>
      </c>
      <c r="CL1414" s="63">
        <f t="shared" si="1167"/>
        <v>-5.122367672168469</v>
      </c>
      <c r="CM1414" s="62">
        <v>-4.4000000000000004</v>
      </c>
      <c r="CN1414" t="s">
        <v>1923</v>
      </c>
      <c r="CO1414" t="s">
        <v>3638</v>
      </c>
      <c r="CP1414" t="s">
        <v>2433</v>
      </c>
      <c r="CQ1414" t="s">
        <v>2400</v>
      </c>
      <c r="CR1414">
        <v>76</v>
      </c>
      <c r="CS1414">
        <v>214</v>
      </c>
      <c r="CT1414">
        <v>17</v>
      </c>
      <c r="CU1414" t="s">
        <v>3401</v>
      </c>
      <c r="CZ1414" s="72">
        <v>475000</v>
      </c>
      <c r="DA1414">
        <v>0</v>
      </c>
    </row>
    <row r="1415" spans="1:105" ht="12.75" customHeight="1" x14ac:dyDescent="0.2">
      <c r="A1415" s="38" t="s">
        <v>2452</v>
      </c>
      <c r="B1415" t="s">
        <v>972</v>
      </c>
      <c r="C1415" t="s">
        <v>972</v>
      </c>
      <c r="D1415" t="s">
        <v>972</v>
      </c>
      <c r="E1415" t="str">
        <f t="shared" si="1163"/>
        <v xml:space="preserve">Malkin, Evgeni </v>
      </c>
      <c r="F1415" t="s">
        <v>320</v>
      </c>
      <c r="G1415" t="s">
        <v>1540</v>
      </c>
      <c r="H1415">
        <v>78</v>
      </c>
      <c r="I1415">
        <v>33</v>
      </c>
      <c r="J1415">
        <v>52</v>
      </c>
      <c r="K1415">
        <f>I1415+J1415</f>
        <v>85</v>
      </c>
      <c r="L1415">
        <v>2</v>
      </c>
      <c r="M1415">
        <v>80</v>
      </c>
      <c r="N1415">
        <v>242</v>
      </c>
      <c r="O1415" s="4">
        <f t="shared" si="1164"/>
        <v>0.13636363636363635</v>
      </c>
      <c r="P1415">
        <v>1744</v>
      </c>
      <c r="Q1415">
        <v>6</v>
      </c>
      <c r="R1415">
        <v>0</v>
      </c>
      <c r="S1415">
        <v>315</v>
      </c>
      <c r="T1415">
        <v>413</v>
      </c>
      <c r="U1415" s="4">
        <f t="shared" si="1165"/>
        <v>0.43269230769230771</v>
      </c>
      <c r="V1415" s="40">
        <v>15.9</v>
      </c>
      <c r="W1415">
        <v>16</v>
      </c>
      <c r="X1415">
        <v>24</v>
      </c>
      <c r="Y1415">
        <v>0</v>
      </c>
      <c r="Z1415">
        <v>0</v>
      </c>
      <c r="AA1415">
        <f>I1415-W1415-Y1415</f>
        <v>17</v>
      </c>
      <c r="AB1415">
        <f>J1415-X1415-Z1415</f>
        <v>28</v>
      </c>
      <c r="AC1415" s="9">
        <f t="shared" si="1174"/>
        <v>10.696776110533353</v>
      </c>
      <c r="AD1415" s="9">
        <f t="shared" si="1175"/>
        <v>16.045164165800028</v>
      </c>
      <c r="AE1415" s="9">
        <f t="shared" si="1176"/>
        <v>0</v>
      </c>
      <c r="AF1415" s="9">
        <f t="shared" si="1177"/>
        <v>0</v>
      </c>
      <c r="AG1415" s="9">
        <f t="shared" si="1178"/>
        <v>20.205355079401766</v>
      </c>
      <c r="AH1415" s="9">
        <f t="shared" si="1179"/>
        <v>33.279408366073497</v>
      </c>
      <c r="AI1415" s="6">
        <f t="shared" si="1180"/>
        <v>3.4467958664861835</v>
      </c>
      <c r="AJ1415" s="6">
        <f t="shared" si="1181"/>
        <v>8.557420888426682</v>
      </c>
      <c r="AK1415" s="6">
        <f t="shared" si="1182"/>
        <v>1.6651248843663276</v>
      </c>
      <c r="AL1415" s="6">
        <f t="shared" si="1183"/>
        <v>2.8525207170920139</v>
      </c>
      <c r="AM1415" s="6">
        <f t="shared" si="1184"/>
        <v>1.0696776110533353</v>
      </c>
      <c r="AN1415" s="6">
        <f t="shared" si="1185"/>
        <v>4.995374653098982</v>
      </c>
      <c r="AO1415" s="32">
        <v>1009.6333333333332</v>
      </c>
      <c r="AP1415" s="32">
        <v>448.73333333333335</v>
      </c>
      <c r="AQ1415" s="32">
        <v>36.033333333333331</v>
      </c>
      <c r="AR1415" s="32">
        <v>1494.4</v>
      </c>
      <c r="AS1415" s="40">
        <v>36</v>
      </c>
      <c r="AT1415" s="40">
        <v>40</v>
      </c>
      <c r="AU1415" s="40">
        <v>99</v>
      </c>
      <c r="AV1415" s="40">
        <v>69</v>
      </c>
      <c r="AW1415" s="40">
        <v>40</v>
      </c>
      <c r="AX1415" s="9">
        <f t="shared" si="1186"/>
        <v>1.4453961456102782</v>
      </c>
      <c r="AY1415" s="9">
        <f t="shared" si="1187"/>
        <v>1.6059957173447537</v>
      </c>
      <c r="AZ1415" s="9">
        <f t="shared" si="1188"/>
        <v>3.9748394004282654</v>
      </c>
      <c r="BA1415" s="9">
        <f t="shared" si="1189"/>
        <v>2.7703426124196997</v>
      </c>
      <c r="BB1415" s="9">
        <f t="shared" si="1190"/>
        <v>1.6059957173447537</v>
      </c>
      <c r="BC1415" s="9">
        <f t="shared" si="1191"/>
        <v>12.944017094017093</v>
      </c>
      <c r="BD1415" s="9">
        <f t="shared" si="1192"/>
        <v>0.46196581196581193</v>
      </c>
      <c r="BE1415" s="9">
        <f t="shared" si="1193"/>
        <v>5.752991452991453</v>
      </c>
      <c r="BF1415" s="3">
        <v>58</v>
      </c>
      <c r="BG1415" s="3">
        <v>64</v>
      </c>
      <c r="BH1415" s="3">
        <v>1</v>
      </c>
      <c r="BI1415" s="3">
        <v>123</v>
      </c>
      <c r="BJ1415" s="3">
        <v>48</v>
      </c>
      <c r="BK1415" s="3">
        <v>8</v>
      </c>
      <c r="BL1415" s="3">
        <v>3</v>
      </c>
      <c r="BM1415" s="3">
        <v>59</v>
      </c>
      <c r="BN1415" s="34">
        <f t="shared" si="1168"/>
        <v>71.593400046742588</v>
      </c>
      <c r="BO1415" s="34">
        <f t="shared" si="1169"/>
        <v>95.81557822101523</v>
      </c>
      <c r="BP1415" s="34">
        <v>36.036725716932658</v>
      </c>
      <c r="BQ1415" s="34">
        <v>27.144473910573339</v>
      </c>
      <c r="BR1415" s="34">
        <v>1.4907807529387156</v>
      </c>
      <c r="BS1415" s="34">
        <v>-0.43650696746665846</v>
      </c>
      <c r="BT1415" s="34">
        <v>6.8771679238147856</v>
      </c>
      <c r="BU1415" s="34">
        <f t="shared" si="1170"/>
        <v>71.112641336792834</v>
      </c>
      <c r="BV1415" s="34">
        <f t="shared" si="1171"/>
        <v>95.172164529968995</v>
      </c>
      <c r="BW1415" s="34">
        <v>5.8881279787940448</v>
      </c>
      <c r="BX1415" s="34">
        <v>-0.40416363160715507</v>
      </c>
      <c r="BY1415" s="34">
        <v>1.800921936415393</v>
      </c>
      <c r="BZ1415" s="34">
        <v>-6.8041275736525328</v>
      </c>
      <c r="CA1415" s="34">
        <f t="shared" si="1172"/>
        <v>0.48075870994974945</v>
      </c>
      <c r="CB1415" s="34">
        <f t="shared" si="1173"/>
        <v>0.64341369104623847</v>
      </c>
      <c r="CC1415" s="15">
        <v>50</v>
      </c>
      <c r="CD1415" s="7">
        <v>3920691</v>
      </c>
      <c r="CE1415" s="68">
        <f t="shared" si="1194"/>
        <v>4121752.076923077</v>
      </c>
      <c r="CF1415" s="9">
        <v>39.200000000000003</v>
      </c>
      <c r="CG1415" s="9">
        <v>28.6</v>
      </c>
      <c r="CH1415" s="9">
        <v>7.9</v>
      </c>
      <c r="CI1415" s="9">
        <v>13.5</v>
      </c>
      <c r="CJ1415" s="9">
        <f t="shared" si="1166"/>
        <v>13.642105263157896</v>
      </c>
      <c r="CK1415" s="9">
        <v>2.5</v>
      </c>
      <c r="CL1415" s="9">
        <f t="shared" si="1167"/>
        <v>2.5263157894736841</v>
      </c>
      <c r="CM1415" s="9">
        <v>16</v>
      </c>
      <c r="CN1415" t="s">
        <v>3088</v>
      </c>
      <c r="CO1415" t="s">
        <v>3089</v>
      </c>
      <c r="CQ1415" t="s">
        <v>2396</v>
      </c>
      <c r="CR1415">
        <v>75</v>
      </c>
      <c r="CS1415">
        <v>195</v>
      </c>
      <c r="CT1415">
        <v>71</v>
      </c>
      <c r="CU1415" t="s">
        <v>3402</v>
      </c>
      <c r="CV1415" t="s">
        <v>3090</v>
      </c>
      <c r="CW1415">
        <v>12</v>
      </c>
      <c r="CX1415">
        <v>3</v>
      </c>
      <c r="CY1415">
        <v>2</v>
      </c>
      <c r="CZ1415" s="70"/>
      <c r="DA1415">
        <v>0</v>
      </c>
    </row>
    <row r="1416" spans="1:105" ht="12.75" customHeight="1" x14ac:dyDescent="0.2">
      <c r="A1416" s="44" t="s">
        <v>2372</v>
      </c>
      <c r="B1416" s="43" t="s">
        <v>972</v>
      </c>
      <c r="C1416" s="43" t="s">
        <v>972</v>
      </c>
      <c r="D1416" s="42" t="s">
        <v>972</v>
      </c>
      <c r="E1416" s="42" t="str">
        <f t="shared" si="1163"/>
        <v xml:space="preserve">Malkin, Evgeni </v>
      </c>
      <c r="F1416" s="42" t="s">
        <v>320</v>
      </c>
      <c r="G1416" s="45" t="s">
        <v>2373</v>
      </c>
      <c r="H1416" s="43">
        <v>82</v>
      </c>
      <c r="I1416" s="64">
        <v>47</v>
      </c>
      <c r="J1416" s="64">
        <v>59</v>
      </c>
      <c r="K1416" s="64">
        <v>106</v>
      </c>
      <c r="L1416" s="43">
        <v>16</v>
      </c>
      <c r="M1416">
        <v>78</v>
      </c>
      <c r="N1416">
        <v>272</v>
      </c>
      <c r="O1416" s="4">
        <f t="shared" si="1164"/>
        <v>0.17279411764705882</v>
      </c>
      <c r="Q1416">
        <v>5</v>
      </c>
      <c r="R1416">
        <v>0</v>
      </c>
      <c r="S1416">
        <v>350</v>
      </c>
      <c r="T1416">
        <v>540</v>
      </c>
      <c r="U1416" s="4">
        <f t="shared" si="1165"/>
        <v>0.39325842696629215</v>
      </c>
      <c r="V1416">
        <v>18.899999999999999</v>
      </c>
      <c r="W1416">
        <v>17</v>
      </c>
      <c r="X1416">
        <v>23</v>
      </c>
      <c r="Y1416">
        <v>0</v>
      </c>
      <c r="Z1416">
        <v>0</v>
      </c>
      <c r="AA1416">
        <v>30</v>
      </c>
      <c r="AB1416">
        <v>36</v>
      </c>
      <c r="AC1416" s="9">
        <f t="shared" si="1174"/>
        <v>12.357644778289314</v>
      </c>
      <c r="AD1416" s="9">
        <f t="shared" si="1175"/>
        <v>16.719166464744365</v>
      </c>
      <c r="AE1416" s="9">
        <f t="shared" si="1176"/>
        <v>0</v>
      </c>
      <c r="AF1416" s="9">
        <f t="shared" si="1177"/>
        <v>0</v>
      </c>
      <c r="AG1416" s="9">
        <f t="shared" si="1178"/>
        <v>28.365441437182366</v>
      </c>
      <c r="AH1416" s="9">
        <f t="shared" si="1179"/>
        <v>34.03852972461884</v>
      </c>
      <c r="AI1416" s="58">
        <f t="shared" si="1180"/>
        <v>3.6402316511050699</v>
      </c>
      <c r="AJ1416" s="58">
        <f t="shared" si="1181"/>
        <v>8.7230433729101033</v>
      </c>
      <c r="AK1416" s="58">
        <f t="shared" si="1182"/>
        <v>0</v>
      </c>
      <c r="AL1416" s="58">
        <f t="shared" si="1183"/>
        <v>2.6001654650750501</v>
      </c>
      <c r="AM1416" s="58">
        <f t="shared" si="1184"/>
        <v>0.87230433729101042</v>
      </c>
      <c r="AN1416" s="58">
        <f t="shared" si="1185"/>
        <v>5.4135338345864659</v>
      </c>
      <c r="AO1416" s="56">
        <v>1269.1500000000001</v>
      </c>
      <c r="AP1416" s="56">
        <v>412.7</v>
      </c>
      <c r="AQ1416" s="56">
        <v>66.5</v>
      </c>
      <c r="AR1416" s="57">
        <f>SUM(AO1416:AQ1416)</f>
        <v>1748.3500000000001</v>
      </c>
      <c r="AS1416">
        <v>40</v>
      </c>
      <c r="AT1416">
        <v>49</v>
      </c>
      <c r="AU1416">
        <v>86</v>
      </c>
      <c r="AV1416">
        <v>76</v>
      </c>
      <c r="AW1416">
        <v>69</v>
      </c>
      <c r="AX1416" s="9">
        <f t="shared" si="1186"/>
        <v>1.3727228529756628</v>
      </c>
      <c r="AY1416" s="9">
        <f t="shared" si="1187"/>
        <v>1.6815854948951867</v>
      </c>
      <c r="AZ1416" s="9">
        <f t="shared" si="1188"/>
        <v>2.9513541338976745</v>
      </c>
      <c r="BA1416" s="9">
        <f t="shared" si="1189"/>
        <v>2.6081734206537592</v>
      </c>
      <c r="BB1416" s="9">
        <f t="shared" si="1190"/>
        <v>2.3679469213830182</v>
      </c>
      <c r="BC1416" s="33">
        <f t="shared" si="1191"/>
        <v>15.477439024390245</v>
      </c>
      <c r="BD1416" s="33">
        <f t="shared" si="1192"/>
        <v>0.81097560975609762</v>
      </c>
      <c r="BE1416" s="33">
        <f t="shared" si="1193"/>
        <v>5.0329268292682929</v>
      </c>
      <c r="BF1416" s="42">
        <f>BI1416-BG1416-BH1416</f>
        <v>77</v>
      </c>
      <c r="BG1416" s="43">
        <v>60</v>
      </c>
      <c r="BH1416" s="43">
        <v>0</v>
      </c>
      <c r="BI1416" s="43">
        <v>137</v>
      </c>
      <c r="BJ1416" s="42">
        <f>BM1416-BK1416-BL1416</f>
        <v>55</v>
      </c>
      <c r="BK1416" s="43">
        <v>6</v>
      </c>
      <c r="BL1416" s="43">
        <v>6</v>
      </c>
      <c r="BM1416" s="43">
        <v>67</v>
      </c>
      <c r="BN1416" s="34">
        <f t="shared" si="1168"/>
        <v>113.39576176910089</v>
      </c>
      <c r="BO1416" s="34">
        <f t="shared" si="1169"/>
        <v>129.71746134252396</v>
      </c>
      <c r="BP1416" s="33">
        <v>68.203543301370146</v>
      </c>
      <c r="BQ1416" s="33">
        <v>33.704662736804408</v>
      </c>
      <c r="BR1416" s="33">
        <v>9.1297181748530534</v>
      </c>
      <c r="BS1416" s="33">
        <v>-0.82369585382679389</v>
      </c>
      <c r="BT1416" s="33">
        <v>-3.8631100491228505</v>
      </c>
      <c r="BU1416" s="9">
        <f t="shared" si="1170"/>
        <v>106.35111831007796</v>
      </c>
      <c r="BV1416" s="34">
        <f t="shared" si="1171"/>
        <v>121.65884211980205</v>
      </c>
      <c r="BW1416" s="33">
        <v>7.6323319589445111</v>
      </c>
      <c r="BX1416" s="33">
        <v>0.21888884673279393</v>
      </c>
      <c r="BY1416" s="33">
        <v>2.6899432267742887</v>
      </c>
      <c r="BZ1416" s="33">
        <v>-3.4965205734286764</v>
      </c>
      <c r="CA1416" s="9">
        <f t="shared" si="1172"/>
        <v>7.0446434590229172</v>
      </c>
      <c r="CB1416" s="34">
        <f t="shared" si="1173"/>
        <v>8.0586192227218998</v>
      </c>
      <c r="CC1416" s="47">
        <v>67.982146999999998</v>
      </c>
      <c r="CD1416">
        <v>6938541</v>
      </c>
      <c r="CE1416" s="68">
        <f t="shared" si="1194"/>
        <v>6938541</v>
      </c>
      <c r="CF1416" s="62">
        <v>44.5</v>
      </c>
      <c r="CG1416" s="62">
        <v>35</v>
      </c>
      <c r="CH1416" s="62">
        <v>13.6</v>
      </c>
      <c r="CI1416" s="62">
        <v>19.399999999999999</v>
      </c>
      <c r="CJ1416" s="63">
        <f t="shared" si="1166"/>
        <v>17.418239770151061</v>
      </c>
      <c r="CK1416" s="62">
        <v>4</v>
      </c>
      <c r="CL1416" s="63">
        <f t="shared" si="1167"/>
        <v>3.5913896433301158</v>
      </c>
      <c r="CM1416" s="62">
        <v>22.1</v>
      </c>
      <c r="CN1416" t="s">
        <v>1931</v>
      </c>
      <c r="CO1416" t="s">
        <v>3089</v>
      </c>
      <c r="CQ1416" t="s">
        <v>2396</v>
      </c>
      <c r="CR1416">
        <v>75</v>
      </c>
      <c r="CS1416">
        <v>195</v>
      </c>
      <c r="CT1416">
        <v>71</v>
      </c>
      <c r="CU1416" t="s">
        <v>3402</v>
      </c>
      <c r="CZ1416" s="72">
        <v>3834200</v>
      </c>
      <c r="DA1416">
        <v>0</v>
      </c>
    </row>
    <row r="1417" spans="1:105" ht="12.75" customHeight="1" x14ac:dyDescent="0.2">
      <c r="A1417" s="38" t="s">
        <v>2452</v>
      </c>
      <c r="B1417" t="s">
        <v>976</v>
      </c>
      <c r="C1417" t="s">
        <v>976</v>
      </c>
      <c r="D1417" s="82" t="s">
        <v>972</v>
      </c>
      <c r="E1417" t="str">
        <f t="shared" si="1163"/>
        <v xml:space="preserve">Gill, Hal </v>
      </c>
      <c r="F1417" t="s">
        <v>116</v>
      </c>
      <c r="G1417" t="s">
        <v>1524</v>
      </c>
      <c r="H1417">
        <v>82</v>
      </c>
      <c r="I1417">
        <v>6</v>
      </c>
      <c r="J1417">
        <v>14</v>
      </c>
      <c r="K1417">
        <f>I1417+J1417</f>
        <v>20</v>
      </c>
      <c r="L1417">
        <v>11</v>
      </c>
      <c r="M1417">
        <v>91</v>
      </c>
      <c r="N1417">
        <v>79</v>
      </c>
      <c r="O1417" s="4">
        <f t="shared" si="1164"/>
        <v>7.5949367088607597E-2</v>
      </c>
      <c r="P1417">
        <v>2094</v>
      </c>
      <c r="Q1417">
        <v>1</v>
      </c>
      <c r="R1417">
        <v>0</v>
      </c>
      <c r="S1417">
        <v>0</v>
      </c>
      <c r="T1417">
        <v>1</v>
      </c>
      <c r="U1417" s="4">
        <f t="shared" si="1165"/>
        <v>0</v>
      </c>
      <c r="V1417" s="40">
        <v>0</v>
      </c>
      <c r="W1417">
        <v>0</v>
      </c>
      <c r="X1417">
        <v>0</v>
      </c>
      <c r="Y1417">
        <v>0</v>
      </c>
      <c r="Z1417">
        <v>1</v>
      </c>
      <c r="AA1417">
        <f>I1417-W1417-Y1417</f>
        <v>6</v>
      </c>
      <c r="AB1417">
        <f>J1417-X1417-Z1417</f>
        <v>13</v>
      </c>
      <c r="AC1417" s="9">
        <f t="shared" si="1174"/>
        <v>0</v>
      </c>
      <c r="AD1417" s="9">
        <f t="shared" si="1175"/>
        <v>0</v>
      </c>
      <c r="AE1417" s="9">
        <f t="shared" si="1176"/>
        <v>0</v>
      </c>
      <c r="AF1417" s="9">
        <f t="shared" si="1177"/>
        <v>0.92378752886836024</v>
      </c>
      <c r="AG1417" s="9">
        <f t="shared" si="1178"/>
        <v>5.9113300492610836</v>
      </c>
      <c r="AH1417" s="9">
        <f t="shared" si="1179"/>
        <v>12.807881773399016</v>
      </c>
      <c r="AI1417" s="6">
        <f t="shared" si="1180"/>
        <v>3.0049261083743843</v>
      </c>
      <c r="AJ1417" s="6">
        <f t="shared" si="1181"/>
        <v>0</v>
      </c>
      <c r="AK1417" s="6">
        <f t="shared" si="1182"/>
        <v>0.36951501154734406</v>
      </c>
      <c r="AL1417" s="6">
        <f t="shared" si="1183"/>
        <v>2.6108374384236455</v>
      </c>
      <c r="AM1417" s="6">
        <f t="shared" si="1184"/>
        <v>10.285714285714286</v>
      </c>
      <c r="AN1417" s="6">
        <f t="shared" si="1185"/>
        <v>7.759815242494227</v>
      </c>
      <c r="AO1417" s="33">
        <v>1218</v>
      </c>
      <c r="AP1417" s="33">
        <v>5.833333333333333</v>
      </c>
      <c r="AQ1417" s="33">
        <v>324.75</v>
      </c>
      <c r="AR1417" s="32">
        <v>1548.5833333333333</v>
      </c>
      <c r="AS1417" s="40">
        <v>125</v>
      </c>
      <c r="AT1417" s="40">
        <v>121</v>
      </c>
      <c r="AU1417" s="40">
        <v>45</v>
      </c>
      <c r="AV1417" s="40">
        <v>71</v>
      </c>
      <c r="AW1417" s="40">
        <v>35</v>
      </c>
      <c r="AX1417" s="9">
        <f t="shared" si="1186"/>
        <v>4.8431361997524629</v>
      </c>
      <c r="AY1417" s="9">
        <f t="shared" si="1187"/>
        <v>4.6881558413603832</v>
      </c>
      <c r="AZ1417" s="9">
        <f t="shared" si="1188"/>
        <v>1.7435290319108863</v>
      </c>
      <c r="BA1417" s="9">
        <f t="shared" si="1189"/>
        <v>2.7509013614593982</v>
      </c>
      <c r="BB1417" s="9">
        <f t="shared" si="1190"/>
        <v>1.3560781359306895</v>
      </c>
      <c r="BC1417" s="9">
        <f t="shared" si="1191"/>
        <v>14.853658536585366</v>
      </c>
      <c r="BD1417" s="9">
        <f t="shared" si="1192"/>
        <v>3.9603658536585367</v>
      </c>
      <c r="BE1417" s="9">
        <f t="shared" si="1193"/>
        <v>7.113821138211382E-2</v>
      </c>
      <c r="BF1417" s="3">
        <v>61</v>
      </c>
      <c r="BG1417" s="3">
        <v>0</v>
      </c>
      <c r="BH1417" s="3">
        <v>2</v>
      </c>
      <c r="BI1417" s="3">
        <v>63</v>
      </c>
      <c r="BJ1417" s="3">
        <v>53</v>
      </c>
      <c r="BK1417" s="3">
        <v>1</v>
      </c>
      <c r="BL1417" s="3">
        <v>42</v>
      </c>
      <c r="BM1417" s="3">
        <v>96</v>
      </c>
      <c r="BN1417" s="34">
        <f t="shared" si="1168"/>
        <v>45.028803799000315</v>
      </c>
      <c r="BO1417" s="34">
        <f t="shared" si="1169"/>
        <v>58.154834589463896</v>
      </c>
      <c r="BP1417" s="34">
        <v>13.42640091401862</v>
      </c>
      <c r="BQ1417" s="34">
        <v>-0.22236958083266259</v>
      </c>
      <c r="BR1417" s="34">
        <v>7.9585073439017329E-2</v>
      </c>
      <c r="BS1417" s="34">
        <v>-3.7139062458192443E-2</v>
      </c>
      <c r="BT1417" s="34">
        <v>0</v>
      </c>
      <c r="BU1417" s="34">
        <f t="shared" si="1170"/>
        <v>13.246477344166783</v>
      </c>
      <c r="BV1417" s="34">
        <f t="shared" si="1171"/>
        <v>17.10786505192933</v>
      </c>
      <c r="BW1417" s="34">
        <v>30.961281291094018</v>
      </c>
      <c r="BX1417" s="34">
        <v>-1.5745997033754289</v>
      </c>
      <c r="BY1417" s="34">
        <v>15.161225397375949</v>
      </c>
      <c r="BZ1417" s="34">
        <v>-12.765580530261003</v>
      </c>
      <c r="CA1417" s="34">
        <f t="shared" si="1172"/>
        <v>31.78232645483353</v>
      </c>
      <c r="CB1417" s="34">
        <f t="shared" si="1173"/>
        <v>41.046969537534558</v>
      </c>
      <c r="CC1417" s="15">
        <v>54</v>
      </c>
      <c r="CD1417" s="7">
        <v>2192737</v>
      </c>
      <c r="CE1417" s="68">
        <f t="shared" si="1194"/>
        <v>2192737</v>
      </c>
      <c r="CF1417" s="9">
        <v>24.2</v>
      </c>
      <c r="CG1417" s="9">
        <v>38.1</v>
      </c>
      <c r="CH1417" s="9">
        <v>6.8</v>
      </c>
      <c r="CI1417" s="9">
        <v>1.6</v>
      </c>
      <c r="CJ1417" s="9">
        <f t="shared" si="1166"/>
        <v>1.7028824833702885</v>
      </c>
      <c r="CK1417" s="9">
        <v>4.3</v>
      </c>
      <c r="CL1417" s="9">
        <f t="shared" si="1167"/>
        <v>4.5764966740576503</v>
      </c>
      <c r="CM1417" s="9">
        <v>5.9</v>
      </c>
      <c r="CN1417" t="s">
        <v>3653</v>
      </c>
      <c r="CO1417" t="s">
        <v>3654</v>
      </c>
      <c r="CP1417" t="s">
        <v>2441</v>
      </c>
      <c r="CQ1417" t="s">
        <v>2414</v>
      </c>
      <c r="CR1417">
        <v>79</v>
      </c>
      <c r="CS1417">
        <v>250</v>
      </c>
      <c r="CU1417" t="s">
        <v>3402</v>
      </c>
      <c r="CV1417" t="s">
        <v>2382</v>
      </c>
      <c r="CW1417">
        <v>0</v>
      </c>
      <c r="CX1417">
        <v>0</v>
      </c>
      <c r="CY1417">
        <v>0</v>
      </c>
      <c r="CZ1417" s="70"/>
      <c r="DA1417">
        <v>0</v>
      </c>
    </row>
    <row r="1418" spans="1:105" ht="12.75" customHeight="1" x14ac:dyDescent="0.2">
      <c r="A1418" s="78" t="s">
        <v>2372</v>
      </c>
      <c r="B1418" s="52" t="s">
        <v>976</v>
      </c>
      <c r="C1418" s="52" t="s">
        <v>972</v>
      </c>
      <c r="D1418" s="53" t="s">
        <v>972</v>
      </c>
      <c r="E1418" s="53" t="str">
        <f t="shared" si="1163"/>
        <v xml:space="preserve">Gill, Hal </v>
      </c>
      <c r="F1418" s="53" t="s">
        <v>116</v>
      </c>
      <c r="G1418" s="54" t="s">
        <v>2374</v>
      </c>
      <c r="H1418" s="52">
        <v>18</v>
      </c>
      <c r="I1418" s="53"/>
      <c r="J1418" s="53"/>
      <c r="K1418" s="53"/>
      <c r="L1418" s="52">
        <v>6</v>
      </c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24">
        <f t="shared" si="1174"/>
        <v>0</v>
      </c>
      <c r="AD1418" s="24">
        <f t="shared" si="1175"/>
        <v>0</v>
      </c>
      <c r="AE1418" s="24">
        <f t="shared" si="1176"/>
        <v>0</v>
      </c>
      <c r="AF1418" s="24">
        <f t="shared" si="1177"/>
        <v>0</v>
      </c>
      <c r="AG1418" s="24">
        <f t="shared" si="1178"/>
        <v>0</v>
      </c>
      <c r="AH1418" s="24">
        <f t="shared" si="1179"/>
        <v>0</v>
      </c>
      <c r="AI1418" s="21">
        <f t="shared" si="1180"/>
        <v>3.4309676599529833</v>
      </c>
      <c r="AJ1418" s="21">
        <f t="shared" si="1181"/>
        <v>0</v>
      </c>
      <c r="AK1418" s="21">
        <f t="shared" si="1182"/>
        <v>0</v>
      </c>
      <c r="AL1418" s="21">
        <f t="shared" si="1183"/>
        <v>2.0585805959717898</v>
      </c>
      <c r="AM1418" s="21">
        <f t="shared" si="1184"/>
        <v>0</v>
      </c>
      <c r="AN1418" s="21">
        <f t="shared" si="1185"/>
        <v>5.9113300492610836</v>
      </c>
      <c r="AO1418" s="60">
        <v>262.31666666666666</v>
      </c>
      <c r="AP1418" s="60">
        <v>2.3666666666666667</v>
      </c>
      <c r="AQ1418" s="60">
        <v>50.75</v>
      </c>
      <c r="AR1418" s="61">
        <f>SUM(AO1418:AQ1418)</f>
        <v>315.43333333333334</v>
      </c>
      <c r="AS1418" s="19"/>
      <c r="AT1418" s="19"/>
      <c r="AU1418" s="19"/>
      <c r="AV1418" s="19"/>
      <c r="AW1418" s="19"/>
      <c r="AX1418" s="24">
        <f t="shared" si="1186"/>
        <v>0</v>
      </c>
      <c r="AY1418" s="24">
        <f t="shared" si="1187"/>
        <v>0</v>
      </c>
      <c r="AZ1418" s="24">
        <f t="shared" si="1188"/>
        <v>0</v>
      </c>
      <c r="BA1418" s="24">
        <f t="shared" si="1189"/>
        <v>0</v>
      </c>
      <c r="BB1418" s="24">
        <f t="shared" si="1190"/>
        <v>0</v>
      </c>
      <c r="BC1418" s="24">
        <f t="shared" si="1191"/>
        <v>14.573148148148148</v>
      </c>
      <c r="BD1418" s="24">
        <f t="shared" si="1192"/>
        <v>2.8194444444444446</v>
      </c>
      <c r="BE1418" s="24">
        <f t="shared" si="1193"/>
        <v>0.13148148148148148</v>
      </c>
      <c r="BF1418" s="53">
        <f>BI1418-BG1418-BH1418</f>
        <v>15</v>
      </c>
      <c r="BG1418" s="52">
        <v>0</v>
      </c>
      <c r="BH1418" s="52">
        <v>0</v>
      </c>
      <c r="BI1418" s="52">
        <v>15</v>
      </c>
      <c r="BJ1418" s="53">
        <f>BM1418-BK1418-BL1418</f>
        <v>9</v>
      </c>
      <c r="BK1418" s="52">
        <v>0</v>
      </c>
      <c r="BL1418" s="52">
        <v>5</v>
      </c>
      <c r="BM1418" s="52">
        <v>14</v>
      </c>
      <c r="BN1418" s="35">
        <f t="shared" si="1168"/>
        <v>8.669271837778771</v>
      </c>
      <c r="BO1418" s="35">
        <f t="shared" si="1169"/>
        <v>54.967379294803571</v>
      </c>
      <c r="BP1418" s="24">
        <v>2.646337432242873</v>
      </c>
      <c r="BQ1418" s="24">
        <v>-9.1364921411833791E-2</v>
      </c>
      <c r="BR1418" s="24">
        <v>8.9865739237879341E-2</v>
      </c>
      <c r="BS1418" s="24">
        <v>-0.11948469096865134</v>
      </c>
      <c r="BT1418" s="24">
        <v>0</v>
      </c>
      <c r="BU1418" s="24">
        <f t="shared" si="1170"/>
        <v>2.5253535591002669</v>
      </c>
      <c r="BV1418" s="35">
        <f t="shared" si="1171"/>
        <v>16.011963811266622</v>
      </c>
      <c r="BW1418" s="24">
        <v>5.6251466901843479</v>
      </c>
      <c r="BX1418" s="24">
        <v>4.5281545665240404E-2</v>
      </c>
      <c r="BY1418" s="24">
        <v>2.1830837384516957</v>
      </c>
      <c r="BZ1418" s="24">
        <v>-1.7095936956227797</v>
      </c>
      <c r="CA1418" s="24">
        <f t="shared" si="1172"/>
        <v>6.1439182786785045</v>
      </c>
      <c r="CB1418" s="35">
        <f t="shared" si="1173"/>
        <v>38.95541548353696</v>
      </c>
      <c r="CC1418" s="22"/>
      <c r="CD1418" s="19"/>
      <c r="CE1418" s="76">
        <f t="shared" si="1194"/>
        <v>165000</v>
      </c>
      <c r="CF1418" s="24"/>
      <c r="CG1418" s="24"/>
      <c r="CH1418" s="24"/>
      <c r="CI1418" s="24"/>
      <c r="CJ1418" s="24"/>
      <c r="CK1418" s="24"/>
      <c r="CL1418" s="24"/>
      <c r="CM1418" s="24"/>
      <c r="CN1418" s="19"/>
      <c r="CO1418" s="19"/>
      <c r="CP1418" s="19"/>
      <c r="CQ1418" s="19"/>
      <c r="CR1418" s="19"/>
      <c r="CS1418" s="19"/>
      <c r="CT1418" s="19"/>
      <c r="CU1418" s="19"/>
      <c r="CV1418" s="19"/>
      <c r="CW1418" s="19"/>
      <c r="CX1418" s="19"/>
      <c r="CY1418" s="19"/>
      <c r="CZ1418" s="74">
        <v>2075000</v>
      </c>
      <c r="DA1418" s="19">
        <v>1</v>
      </c>
    </row>
    <row r="1419" spans="1:105" ht="12.75" customHeight="1" x14ac:dyDescent="0.2">
      <c r="A1419" s="78" t="s">
        <v>2372</v>
      </c>
      <c r="B1419" s="52" t="s">
        <v>976</v>
      </c>
      <c r="C1419" s="52" t="s">
        <v>2375</v>
      </c>
      <c r="D1419" s="53" t="s">
        <v>972</v>
      </c>
      <c r="E1419" s="53" t="str">
        <f t="shared" si="1163"/>
        <v xml:space="preserve">Gill, Hal </v>
      </c>
      <c r="F1419" s="53" t="s">
        <v>116</v>
      </c>
      <c r="G1419" s="54" t="s">
        <v>2374</v>
      </c>
      <c r="H1419" s="52">
        <v>63</v>
      </c>
      <c r="I1419" s="19">
        <v>2</v>
      </c>
      <c r="J1419" s="19">
        <v>18</v>
      </c>
      <c r="K1419" s="19">
        <v>20</v>
      </c>
      <c r="L1419" s="52">
        <v>0</v>
      </c>
      <c r="M1419" s="19">
        <v>52</v>
      </c>
      <c r="N1419" s="19">
        <v>69</v>
      </c>
      <c r="O1419" s="20">
        <f t="shared" ref="O1419:O1426" si="1195">IF(N1419=0,0,I1419/N1419)</f>
        <v>2.8985507246376812E-2</v>
      </c>
      <c r="P1419" s="19"/>
      <c r="Q1419" s="19"/>
      <c r="R1419" s="19"/>
      <c r="S1419" s="19">
        <v>0</v>
      </c>
      <c r="T1419" s="19">
        <v>0</v>
      </c>
      <c r="U1419" s="20">
        <f t="shared" ref="U1419:U1426" si="1196">IF(S1419+T1419=0,0,S1419/(S1419+T1419))</f>
        <v>0</v>
      </c>
      <c r="V1419" s="19"/>
      <c r="W1419" s="19"/>
      <c r="X1419" s="19"/>
      <c r="Y1419" s="19"/>
      <c r="Z1419" s="19"/>
      <c r="AA1419" s="19"/>
      <c r="AB1419" s="19"/>
      <c r="AC1419" s="24">
        <f t="shared" si="1174"/>
        <v>0</v>
      </c>
      <c r="AD1419" s="24">
        <f t="shared" si="1175"/>
        <v>0</v>
      </c>
      <c r="AE1419" s="24">
        <f t="shared" si="1176"/>
        <v>0</v>
      </c>
      <c r="AF1419" s="24">
        <f t="shared" si="1177"/>
        <v>0</v>
      </c>
      <c r="AG1419" s="24">
        <f t="shared" si="1178"/>
        <v>0</v>
      </c>
      <c r="AH1419" s="24">
        <f t="shared" si="1179"/>
        <v>0</v>
      </c>
      <c r="AI1419" s="21">
        <f t="shared" si="1180"/>
        <v>2.4285762471750933</v>
      </c>
      <c r="AJ1419" s="21">
        <f t="shared" si="1181"/>
        <v>0</v>
      </c>
      <c r="AK1419" s="21">
        <f t="shared" si="1182"/>
        <v>0.58114507102884194</v>
      </c>
      <c r="AL1419" s="21">
        <f t="shared" si="1183"/>
        <v>2.6107194657132258</v>
      </c>
      <c r="AM1419" s="21">
        <f t="shared" si="1184"/>
        <v>0</v>
      </c>
      <c r="AN1419" s="21">
        <f t="shared" si="1185"/>
        <v>7.9423159707275071</v>
      </c>
      <c r="AO1419" s="60">
        <v>988.23333333333335</v>
      </c>
      <c r="AP1419" s="60">
        <v>6.15</v>
      </c>
      <c r="AQ1419" s="60">
        <v>309.73333333333335</v>
      </c>
      <c r="AR1419" s="61">
        <f>SUM(AO1419:AQ1419)</f>
        <v>1304.1166666666668</v>
      </c>
      <c r="AS1419" s="19"/>
      <c r="AT1419" s="19"/>
      <c r="AU1419" s="19"/>
      <c r="AV1419" s="19"/>
      <c r="AW1419" s="19"/>
      <c r="AX1419" s="24">
        <f t="shared" si="1186"/>
        <v>0</v>
      </c>
      <c r="AY1419" s="24">
        <f t="shared" si="1187"/>
        <v>0</v>
      </c>
      <c r="AZ1419" s="24">
        <f t="shared" si="1188"/>
        <v>0</v>
      </c>
      <c r="BA1419" s="24">
        <f t="shared" si="1189"/>
        <v>0</v>
      </c>
      <c r="BB1419" s="24">
        <f t="shared" si="1190"/>
        <v>0</v>
      </c>
      <c r="BC1419" s="24">
        <f t="shared" si="1191"/>
        <v>15.686243386243387</v>
      </c>
      <c r="BD1419" s="24">
        <f t="shared" si="1192"/>
        <v>4.916402116402117</v>
      </c>
      <c r="BE1419" s="24">
        <f t="shared" si="1193"/>
        <v>9.7619047619047619E-2</v>
      </c>
      <c r="BF1419" s="53">
        <f>BI1419-BG1419-BH1419</f>
        <v>40</v>
      </c>
      <c r="BG1419" s="52">
        <v>0</v>
      </c>
      <c r="BH1419" s="52">
        <v>3</v>
      </c>
      <c r="BI1419" s="52">
        <v>43</v>
      </c>
      <c r="BJ1419" s="53">
        <f>BM1419-BK1419-BL1419</f>
        <v>43</v>
      </c>
      <c r="BK1419" s="52">
        <v>0</v>
      </c>
      <c r="BL1419" s="52">
        <v>41</v>
      </c>
      <c r="BM1419" s="52">
        <v>84</v>
      </c>
      <c r="BN1419" s="35">
        <f t="shared" si="1168"/>
        <v>43.090184830641711</v>
      </c>
      <c r="BO1419" s="35">
        <f t="shared" si="1169"/>
        <v>66.083328174588232</v>
      </c>
      <c r="BP1419" s="24">
        <v>11.746053129933857</v>
      </c>
      <c r="BQ1419" s="24">
        <v>-0.25077302049904149</v>
      </c>
      <c r="BR1419" s="24">
        <v>-1.6899380148573886</v>
      </c>
      <c r="BS1419" s="24">
        <v>0.41178377283761985</v>
      </c>
      <c r="BT1419" s="24">
        <v>0</v>
      </c>
      <c r="BU1419" s="24">
        <f t="shared" si="1170"/>
        <v>10.217125867415048</v>
      </c>
      <c r="BV1419" s="35">
        <f t="shared" si="1171"/>
        <v>15.669036564849842</v>
      </c>
      <c r="BW1419" s="24">
        <v>22.073682459895725</v>
      </c>
      <c r="BX1419" s="24">
        <v>0.19562334184281796</v>
      </c>
      <c r="BY1419" s="24">
        <v>9.8551039667514804</v>
      </c>
      <c r="BZ1419" s="24">
        <v>0.74864919473663549</v>
      </c>
      <c r="CA1419" s="24">
        <f t="shared" si="1172"/>
        <v>32.873058963226661</v>
      </c>
      <c r="CB1419" s="35">
        <f t="shared" si="1173"/>
        <v>50.414291609738378</v>
      </c>
      <c r="CC1419" s="55">
        <v>44.200718000000002</v>
      </c>
      <c r="CD1419" s="19">
        <v>1296502</v>
      </c>
      <c r="CE1419" s="76">
        <f t="shared" si="1194"/>
        <v>1687510.5396825399</v>
      </c>
      <c r="CF1419" s="24"/>
      <c r="CG1419" s="24"/>
      <c r="CH1419" s="24"/>
      <c r="CI1419" s="24"/>
      <c r="CJ1419" s="24"/>
      <c r="CK1419" s="24"/>
      <c r="CL1419" s="24"/>
      <c r="CM1419" s="24"/>
      <c r="CN1419" s="19"/>
      <c r="CO1419" s="19"/>
      <c r="CP1419" s="19"/>
      <c r="CQ1419" s="19"/>
      <c r="CR1419" s="19"/>
      <c r="CS1419" s="19"/>
      <c r="CT1419" s="19"/>
      <c r="CU1419" s="19"/>
      <c r="CV1419" s="19"/>
      <c r="CW1419" s="19"/>
      <c r="CX1419" s="19"/>
      <c r="CY1419" s="19"/>
      <c r="CZ1419" s="74">
        <v>2075000</v>
      </c>
      <c r="DA1419" s="19">
        <v>1</v>
      </c>
    </row>
    <row r="1420" spans="1:105" ht="12.75" customHeight="1" x14ac:dyDescent="0.2">
      <c r="A1420" s="80" t="s">
        <v>2372</v>
      </c>
      <c r="B1420" s="48" t="s">
        <v>976</v>
      </c>
      <c r="C1420" s="48" t="s">
        <v>972</v>
      </c>
      <c r="D1420" s="49" t="s">
        <v>972</v>
      </c>
      <c r="E1420" s="49" t="str">
        <f t="shared" si="1163"/>
        <v xml:space="preserve">Gill, Hal </v>
      </c>
      <c r="F1420" s="49" t="s">
        <v>116</v>
      </c>
      <c r="G1420" s="50" t="s">
        <v>2374</v>
      </c>
      <c r="H1420" s="48">
        <v>81</v>
      </c>
      <c r="I1420" s="65">
        <v>3</v>
      </c>
      <c r="J1420" s="65">
        <v>21</v>
      </c>
      <c r="K1420" s="65">
        <v>24</v>
      </c>
      <c r="L1420" s="48">
        <v>6</v>
      </c>
      <c r="M1420" s="10">
        <v>68</v>
      </c>
      <c r="N1420" s="10">
        <v>86</v>
      </c>
      <c r="O1420" s="11">
        <f t="shared" si="1195"/>
        <v>3.4883720930232558E-2</v>
      </c>
      <c r="P1420" s="10"/>
      <c r="Q1420" s="10">
        <v>0</v>
      </c>
      <c r="R1420" s="10">
        <v>0</v>
      </c>
      <c r="S1420" s="10">
        <v>0</v>
      </c>
      <c r="T1420" s="10">
        <v>0</v>
      </c>
      <c r="U1420" s="11">
        <f t="shared" si="1196"/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1</v>
      </c>
      <c r="AA1420" s="10">
        <v>3</v>
      </c>
      <c r="AB1420" s="10">
        <v>20</v>
      </c>
      <c r="AC1420" s="13">
        <f t="shared" si="1174"/>
        <v>0</v>
      </c>
      <c r="AD1420" s="13">
        <f t="shared" si="1175"/>
        <v>0</v>
      </c>
      <c r="AE1420" s="13">
        <f t="shared" si="1176"/>
        <v>0</v>
      </c>
      <c r="AF1420" s="13">
        <f t="shared" si="1177"/>
        <v>0.83217753120665749</v>
      </c>
      <c r="AG1420" s="13">
        <f t="shared" si="1178"/>
        <v>2.8786182632336481</v>
      </c>
      <c r="AH1420" s="13">
        <f t="shared" si="1179"/>
        <v>19.190788421557656</v>
      </c>
      <c r="AI1420" s="29">
        <f t="shared" si="1180"/>
        <v>2.6387334079641773</v>
      </c>
      <c r="AJ1420" s="29">
        <f t="shared" si="1181"/>
        <v>0</v>
      </c>
      <c r="AK1420" s="29">
        <f t="shared" si="1182"/>
        <v>0.49930651872399445</v>
      </c>
      <c r="AL1420" s="29">
        <f t="shared" si="1183"/>
        <v>2.4948024948024949</v>
      </c>
      <c r="AM1420" s="29">
        <f t="shared" si="1184"/>
        <v>0</v>
      </c>
      <c r="AN1420" s="29">
        <f t="shared" si="1185"/>
        <v>7.6560332871012484</v>
      </c>
      <c r="AO1420" s="13">
        <v>1250.5999999999999</v>
      </c>
      <c r="AP1420" s="13">
        <v>8.5</v>
      </c>
      <c r="AQ1420" s="13">
        <v>360.5</v>
      </c>
      <c r="AR1420" s="59">
        <v>1619.6</v>
      </c>
      <c r="AS1420" s="10">
        <v>143</v>
      </c>
      <c r="AT1420" s="10">
        <v>127</v>
      </c>
      <c r="AU1420" s="10">
        <v>41</v>
      </c>
      <c r="AV1420" s="10">
        <v>78</v>
      </c>
      <c r="AW1420" s="10">
        <v>24</v>
      </c>
      <c r="AX1420" s="13">
        <f t="shared" si="1186"/>
        <v>5.2976043467522853</v>
      </c>
      <c r="AY1420" s="13">
        <f t="shared" si="1187"/>
        <v>4.7048653988639169</v>
      </c>
      <c r="AZ1420" s="13">
        <f t="shared" si="1188"/>
        <v>1.5188935539639419</v>
      </c>
      <c r="BA1420" s="13">
        <f t="shared" si="1189"/>
        <v>2.8896023709557919</v>
      </c>
      <c r="BB1420" s="13">
        <f t="shared" si="1190"/>
        <v>0.88910842183255134</v>
      </c>
      <c r="BC1420" s="13">
        <f t="shared" si="1191"/>
        <v>15.439506172839504</v>
      </c>
      <c r="BD1420" s="13">
        <f t="shared" si="1192"/>
        <v>4.4506172839506171</v>
      </c>
      <c r="BE1420" s="13">
        <f t="shared" si="1193"/>
        <v>0.10493827160493827</v>
      </c>
      <c r="BF1420" s="49">
        <v>55</v>
      </c>
      <c r="BG1420" s="49">
        <v>0</v>
      </c>
      <c r="BH1420" s="49">
        <v>3</v>
      </c>
      <c r="BI1420" s="49">
        <v>58</v>
      </c>
      <c r="BJ1420" s="49">
        <v>52</v>
      </c>
      <c r="BK1420" s="49">
        <v>0</v>
      </c>
      <c r="BL1420" s="49">
        <v>46</v>
      </c>
      <c r="BM1420" s="49">
        <v>98</v>
      </c>
      <c r="BN1420" s="39">
        <v>51.8</v>
      </c>
      <c r="BO1420" s="39">
        <v>63.9</v>
      </c>
      <c r="BP1420" s="13">
        <v>14.4</v>
      </c>
      <c r="BQ1420" s="13">
        <v>-0.3</v>
      </c>
      <c r="BR1420" s="13">
        <v>-1.6</v>
      </c>
      <c r="BS1420" s="13">
        <v>0.3</v>
      </c>
      <c r="BT1420" s="13">
        <v>0</v>
      </c>
      <c r="BU1420" s="13">
        <v>12.7</v>
      </c>
      <c r="BV1420" s="39">
        <v>15.7</v>
      </c>
      <c r="BW1420" s="13">
        <v>27.7</v>
      </c>
      <c r="BX1420" s="13">
        <v>0.2</v>
      </c>
      <c r="BY1420" s="13">
        <v>12</v>
      </c>
      <c r="BZ1420" s="13">
        <v>-1</v>
      </c>
      <c r="CA1420" s="13">
        <v>39</v>
      </c>
      <c r="CB1420" s="39">
        <v>48.2</v>
      </c>
      <c r="CC1420" s="51">
        <v>47.401767999999997</v>
      </c>
      <c r="CD1420" s="10">
        <v>1891306</v>
      </c>
      <c r="CE1420" s="73">
        <f t="shared" si="1194"/>
        <v>1914655.4567901234</v>
      </c>
      <c r="CF1420" s="66">
        <v>25.1</v>
      </c>
      <c r="CG1420" s="66">
        <v>39.9</v>
      </c>
      <c r="CH1420" s="66">
        <v>4.5999999999999996</v>
      </c>
      <c r="CI1420" s="66">
        <v>2.6</v>
      </c>
      <c r="CJ1420" s="67">
        <f t="shared" ref="CJ1420:CJ1426" si="1197">CI1420/(AO1420+2*(AP1420+AQ1420))*2000</f>
        <v>2.6149049582620942</v>
      </c>
      <c r="CK1420" s="66">
        <v>3.5</v>
      </c>
      <c r="CL1420" s="67">
        <f t="shared" ref="CL1420:CL1426" si="1198">CK1420/(AO1420+2*(AP1420+AQ1420))*2000</f>
        <v>3.5200643668912805</v>
      </c>
      <c r="CM1420" s="66">
        <v>6.1</v>
      </c>
      <c r="CN1420" s="10" t="s">
        <v>1960</v>
      </c>
      <c r="CO1420" s="10" t="s">
        <v>3654</v>
      </c>
      <c r="CP1420" s="10" t="s">
        <v>2441</v>
      </c>
      <c r="CQ1420" s="10" t="s">
        <v>2414</v>
      </c>
      <c r="CR1420" s="10">
        <v>79</v>
      </c>
      <c r="CS1420" s="10">
        <v>250</v>
      </c>
      <c r="CT1420" s="10">
        <v>2</v>
      </c>
      <c r="CU1420" s="10" t="s">
        <v>3402</v>
      </c>
      <c r="CV1420" s="10"/>
      <c r="CW1420" s="10"/>
      <c r="CX1420" s="10"/>
      <c r="CY1420" s="10"/>
      <c r="CZ1420" s="73">
        <v>2075000</v>
      </c>
      <c r="DA1420" s="10">
        <v>2</v>
      </c>
    </row>
    <row r="1421" spans="1:105" ht="12.75" customHeight="1" x14ac:dyDescent="0.2">
      <c r="A1421" s="38" t="s">
        <v>2452</v>
      </c>
      <c r="B1421" t="s">
        <v>971</v>
      </c>
      <c r="C1421" t="s">
        <v>972</v>
      </c>
      <c r="D1421" s="82" t="s">
        <v>972</v>
      </c>
      <c r="E1421" t="str">
        <f t="shared" si="1163"/>
        <v xml:space="preserve">Taffe, Jeff </v>
      </c>
      <c r="F1421" t="s">
        <v>925</v>
      </c>
      <c r="G1421" t="s">
        <v>1540</v>
      </c>
      <c r="H1421">
        <v>17</v>
      </c>
      <c r="I1421">
        <v>4</v>
      </c>
      <c r="J1421">
        <v>2</v>
      </c>
      <c r="K1421">
        <f>I1421+J1421</f>
        <v>6</v>
      </c>
      <c r="L1421">
        <v>-7</v>
      </c>
      <c r="M1421">
        <v>2</v>
      </c>
      <c r="N1421">
        <v>34</v>
      </c>
      <c r="O1421" s="4">
        <f t="shared" si="1195"/>
        <v>0.11764705882352941</v>
      </c>
      <c r="P1421">
        <v>327</v>
      </c>
      <c r="Q1421">
        <v>0</v>
      </c>
      <c r="R1421">
        <v>0</v>
      </c>
      <c r="S1421">
        <v>25</v>
      </c>
      <c r="T1421">
        <v>39</v>
      </c>
      <c r="U1421" s="4">
        <f t="shared" si="1196"/>
        <v>0.390625</v>
      </c>
      <c r="V1421" s="40">
        <v>6.6</v>
      </c>
      <c r="W1421">
        <v>1</v>
      </c>
      <c r="X1421">
        <v>2</v>
      </c>
      <c r="Y1421">
        <v>0</v>
      </c>
      <c r="Z1421">
        <v>0</v>
      </c>
      <c r="AA1421">
        <f>I1421-W1421-Y1421</f>
        <v>3</v>
      </c>
      <c r="AB1421">
        <f>J1421-X1421-Z1421</f>
        <v>0</v>
      </c>
      <c r="AC1421" s="9">
        <f t="shared" si="1174"/>
        <v>5.9800664451827252</v>
      </c>
      <c r="AD1421" s="9">
        <f t="shared" si="1175"/>
        <v>11.96013289036545</v>
      </c>
      <c r="AE1421" s="9">
        <f t="shared" si="1176"/>
        <v>0</v>
      </c>
      <c r="AF1421" s="9">
        <f t="shared" si="1177"/>
        <v>0</v>
      </c>
      <c r="AG1421" s="9">
        <f t="shared" si="1178"/>
        <v>18.904253457027828</v>
      </c>
      <c r="AH1421" s="9">
        <f t="shared" si="1179"/>
        <v>0</v>
      </c>
      <c r="AI1421" s="6">
        <f t="shared" si="1180"/>
        <v>1.2602835638018555</v>
      </c>
      <c r="AJ1421" s="6">
        <f t="shared" si="1181"/>
        <v>8.3720930232558146</v>
      </c>
      <c r="AK1421" s="6">
        <f t="shared" si="1182"/>
        <v>0</v>
      </c>
      <c r="AL1421" s="6">
        <f t="shared" si="1183"/>
        <v>3.4657798004551026</v>
      </c>
      <c r="AM1421" s="6">
        <f t="shared" si="1184"/>
        <v>0</v>
      </c>
      <c r="AN1421" s="6">
        <f t="shared" si="1185"/>
        <v>0</v>
      </c>
      <c r="AO1421" s="32">
        <v>190.43333333333334</v>
      </c>
      <c r="AP1421" s="32">
        <v>50.166666666666664</v>
      </c>
      <c r="AQ1421" s="32">
        <v>0.66666666666666663</v>
      </c>
      <c r="AR1421" s="32">
        <v>241.26666666666665</v>
      </c>
      <c r="AS1421" s="40">
        <v>4</v>
      </c>
      <c r="AT1421" s="40">
        <v>15</v>
      </c>
      <c r="AU1421" s="40">
        <v>15</v>
      </c>
      <c r="AV1421" s="40">
        <v>8</v>
      </c>
      <c r="AW1421" s="40">
        <v>8</v>
      </c>
      <c r="AX1421" s="9">
        <f t="shared" si="1186"/>
        <v>0.99474993092014374</v>
      </c>
      <c r="AY1421" s="9">
        <f t="shared" si="1187"/>
        <v>3.7303122409505391</v>
      </c>
      <c r="AZ1421" s="9">
        <f t="shared" si="1188"/>
        <v>3.7303122409505391</v>
      </c>
      <c r="BA1421" s="9">
        <f t="shared" si="1189"/>
        <v>1.9894998618402875</v>
      </c>
      <c r="BB1421" s="9">
        <f t="shared" si="1190"/>
        <v>1.9894998618402875</v>
      </c>
      <c r="BC1421" s="9">
        <f t="shared" si="1191"/>
        <v>11.201960784313727</v>
      </c>
      <c r="BD1421" s="9">
        <f t="shared" si="1192"/>
        <v>3.9215686274509803E-2</v>
      </c>
      <c r="BE1421" s="9">
        <f t="shared" si="1193"/>
        <v>2.9509803921568625</v>
      </c>
      <c r="BF1421" s="3">
        <v>4</v>
      </c>
      <c r="BG1421" s="3">
        <v>7</v>
      </c>
      <c r="BH1421" s="3">
        <v>0</v>
      </c>
      <c r="BI1421" s="3">
        <v>11</v>
      </c>
      <c r="BJ1421" s="3">
        <v>11</v>
      </c>
      <c r="BK1421" s="3">
        <v>0</v>
      </c>
      <c r="BL1421" s="3">
        <v>0</v>
      </c>
      <c r="BM1421" s="3">
        <v>11</v>
      </c>
      <c r="BN1421" s="34">
        <f t="shared" ref="BN1421:BN1429" si="1199">BU1421+CA1421</f>
        <v>6.7580441817614467</v>
      </c>
      <c r="BO1421" s="34">
        <f t="shared" ref="BO1421:BO1429" si="1200">BN1421/AR1421*2000</f>
        <v>56.021366524687323</v>
      </c>
      <c r="BP1421" s="34">
        <v>1.4111722587647764</v>
      </c>
      <c r="BQ1421" s="34">
        <v>0.76645651738760479</v>
      </c>
      <c r="BR1421" s="34">
        <v>8.403961684976596E-3</v>
      </c>
      <c r="BS1421" s="34">
        <v>-8.8174732272899743E-3</v>
      </c>
      <c r="BT1421" s="34">
        <v>-0.59201308371666328</v>
      </c>
      <c r="BU1421" s="34">
        <f t="shared" ref="BU1421:BU1429" si="1201">SUM(BP1421:BT1421)</f>
        <v>1.5852021808934043</v>
      </c>
      <c r="BV1421" s="34">
        <f t="shared" ref="BV1421:BV1429" si="1202">BU1421/AR1421*2000</f>
        <v>13.140664666151459</v>
      </c>
      <c r="BW1421" s="34">
        <v>0.98701607686206239</v>
      </c>
      <c r="BX1421" s="34">
        <v>0.25262936778679163</v>
      </c>
      <c r="BY1421" s="34">
        <v>0.1248042270128179</v>
      </c>
      <c r="BZ1421" s="34">
        <v>3.8083923292063702</v>
      </c>
      <c r="CA1421" s="34">
        <f t="shared" ref="CA1421:CA1429" si="1203">SUM(BW1421:BZ1421)</f>
        <v>5.1728420008680427</v>
      </c>
      <c r="CB1421" s="34">
        <f t="shared" ref="CB1421:CB1429" si="1204">CA1421/AR1421*2000</f>
        <v>42.880701858535858</v>
      </c>
      <c r="CE1421" s="68">
        <f t="shared" si="1194"/>
        <v>165000</v>
      </c>
      <c r="CF1421" s="9">
        <v>5.6</v>
      </c>
      <c r="CG1421" s="9">
        <v>3.8</v>
      </c>
      <c r="CH1421" s="9">
        <v>-4.0999999999999996</v>
      </c>
      <c r="CI1421" s="9">
        <v>-0.2</v>
      </c>
      <c r="CJ1421" s="9">
        <f t="shared" si="1197"/>
        <v>-1.3693940431359122</v>
      </c>
      <c r="CK1421" s="9">
        <v>-0.5</v>
      </c>
      <c r="CL1421" s="9">
        <f t="shared" si="1198"/>
        <v>-3.4234851078397806</v>
      </c>
      <c r="CM1421" s="9">
        <v>-0.8</v>
      </c>
      <c r="CN1421" t="s">
        <v>1121</v>
      </c>
      <c r="CO1421" t="s">
        <v>1122</v>
      </c>
      <c r="CP1421" t="s">
        <v>2413</v>
      </c>
      <c r="CQ1421" t="s">
        <v>2414</v>
      </c>
      <c r="CR1421">
        <v>75</v>
      </c>
      <c r="CS1421">
        <v>207</v>
      </c>
      <c r="CU1421" t="s">
        <v>3402</v>
      </c>
      <c r="CV1421" t="s">
        <v>2382</v>
      </c>
      <c r="CW1421">
        <v>1</v>
      </c>
      <c r="CX1421">
        <v>0</v>
      </c>
      <c r="CY1421">
        <v>0</v>
      </c>
      <c r="CZ1421" s="70"/>
      <c r="DA1421">
        <v>0</v>
      </c>
    </row>
    <row r="1422" spans="1:105" ht="12.75" customHeight="1" x14ac:dyDescent="0.2">
      <c r="A1422" s="44" t="s">
        <v>2372</v>
      </c>
      <c r="B1422" s="43" t="s">
        <v>971</v>
      </c>
      <c r="C1422" s="43" t="s">
        <v>972</v>
      </c>
      <c r="D1422" s="82" t="s">
        <v>972</v>
      </c>
      <c r="E1422" s="42" t="str">
        <f t="shared" si="1163"/>
        <v xml:space="preserve">Taffe, Jeff </v>
      </c>
      <c r="F1422" s="42" t="s">
        <v>925</v>
      </c>
      <c r="G1422" s="45" t="s">
        <v>1540</v>
      </c>
      <c r="H1422" s="43">
        <v>45</v>
      </c>
      <c r="I1422" s="64">
        <v>5</v>
      </c>
      <c r="J1422" s="64">
        <v>7</v>
      </c>
      <c r="K1422" s="64">
        <v>12</v>
      </c>
      <c r="L1422" s="43">
        <v>2</v>
      </c>
      <c r="M1422">
        <v>8</v>
      </c>
      <c r="N1422">
        <v>56</v>
      </c>
      <c r="O1422" s="4">
        <f t="shared" si="1195"/>
        <v>8.9285714285714288E-2</v>
      </c>
      <c r="Q1422">
        <v>1</v>
      </c>
      <c r="R1422">
        <v>0</v>
      </c>
      <c r="S1422">
        <v>74</v>
      </c>
      <c r="T1422">
        <v>78</v>
      </c>
      <c r="U1422" s="4">
        <f t="shared" si="1196"/>
        <v>0.48684210526315791</v>
      </c>
      <c r="V1422">
        <v>5.9</v>
      </c>
      <c r="W1422">
        <v>1</v>
      </c>
      <c r="X1422">
        <v>2</v>
      </c>
      <c r="Y1422">
        <v>0</v>
      </c>
      <c r="Z1422">
        <v>0</v>
      </c>
      <c r="AA1422">
        <v>4</v>
      </c>
      <c r="AB1422">
        <v>5</v>
      </c>
      <c r="AC1422" s="9">
        <f t="shared" si="1174"/>
        <v>6.1686086360520891</v>
      </c>
      <c r="AD1422" s="9">
        <f t="shared" si="1175"/>
        <v>12.337217272104178</v>
      </c>
      <c r="AE1422" s="9">
        <f t="shared" si="1176"/>
        <v>0</v>
      </c>
      <c r="AF1422" s="9">
        <f t="shared" si="1177"/>
        <v>0</v>
      </c>
      <c r="AG1422" s="9">
        <f t="shared" si="1178"/>
        <v>12.566541583035169</v>
      </c>
      <c r="AH1422" s="9">
        <f t="shared" si="1179"/>
        <v>15.708176978793963</v>
      </c>
      <c r="AI1422" s="58">
        <f t="shared" si="1180"/>
        <v>1.8849812374552757</v>
      </c>
      <c r="AJ1422" s="58">
        <f t="shared" si="1181"/>
        <v>6.16860863605209</v>
      </c>
      <c r="AK1422" s="58">
        <f t="shared" si="1182"/>
        <v>0</v>
      </c>
      <c r="AL1422" s="58">
        <f t="shared" si="1183"/>
        <v>1.4137359280914565</v>
      </c>
      <c r="AM1422" s="58">
        <f t="shared" si="1184"/>
        <v>1.2337217272104177</v>
      </c>
      <c r="AN1422" s="58">
        <f t="shared" si="1185"/>
        <v>0</v>
      </c>
      <c r="AO1422" s="56">
        <v>381.96666666666664</v>
      </c>
      <c r="AP1422" s="56">
        <v>48.63333333333334</v>
      </c>
      <c r="AQ1422" s="56">
        <v>0.76666666666666683</v>
      </c>
      <c r="AR1422" s="57">
        <f>SUM(AO1422:AQ1422)</f>
        <v>431.36666666666662</v>
      </c>
      <c r="AS1422">
        <v>10</v>
      </c>
      <c r="AT1422">
        <v>52</v>
      </c>
      <c r="AU1422">
        <v>23</v>
      </c>
      <c r="AV1422">
        <v>7</v>
      </c>
      <c r="AW1422">
        <v>9</v>
      </c>
      <c r="AX1422" s="9">
        <f t="shared" si="1186"/>
        <v>1.3909280581098833</v>
      </c>
      <c r="AY1422" s="9">
        <f t="shared" si="1187"/>
        <v>7.2328259021713945</v>
      </c>
      <c r="AZ1422" s="9">
        <f t="shared" si="1188"/>
        <v>3.1991345336527321</v>
      </c>
      <c r="BA1422" s="9">
        <f t="shared" si="1189"/>
        <v>0.97364964067691839</v>
      </c>
      <c r="BB1422" s="9">
        <f t="shared" si="1190"/>
        <v>1.2518352522988951</v>
      </c>
      <c r="BC1422" s="33">
        <f t="shared" si="1191"/>
        <v>8.4881481481481469</v>
      </c>
      <c r="BD1422" s="33">
        <f t="shared" si="1192"/>
        <v>1.7037037037037042E-2</v>
      </c>
      <c r="BE1422" s="33">
        <f t="shared" si="1193"/>
        <v>1.0807407407407408</v>
      </c>
      <c r="BF1422" s="42">
        <f>BI1422-BG1422-BH1422</f>
        <v>12</v>
      </c>
      <c r="BG1422" s="43">
        <v>5</v>
      </c>
      <c r="BH1422" s="43">
        <v>0</v>
      </c>
      <c r="BI1422" s="43">
        <v>17</v>
      </c>
      <c r="BJ1422" s="42">
        <f>BM1422-BK1422-BL1422</f>
        <v>9</v>
      </c>
      <c r="BK1422" s="43">
        <v>1</v>
      </c>
      <c r="BL1422" s="43">
        <v>0</v>
      </c>
      <c r="BM1422" s="43">
        <v>10</v>
      </c>
      <c r="BN1422" s="34">
        <f t="shared" si="1199"/>
        <v>9.8651868866115748</v>
      </c>
      <c r="BO1422" s="34">
        <f t="shared" si="1200"/>
        <v>45.739217463619084</v>
      </c>
      <c r="BP1422" s="33">
        <v>3.4500030820464334</v>
      </c>
      <c r="BQ1422" s="33">
        <v>0.90173787471710509</v>
      </c>
      <c r="BR1422" s="33">
        <v>-0.62290151154883611</v>
      </c>
      <c r="BS1422" s="33">
        <v>-9.4962429263239414E-3</v>
      </c>
      <c r="BT1422" s="33">
        <v>0</v>
      </c>
      <c r="BU1422" s="9">
        <f t="shared" si="1201"/>
        <v>3.7193432022883783</v>
      </c>
      <c r="BV1422" s="34">
        <f t="shared" si="1202"/>
        <v>17.244462726010568</v>
      </c>
      <c r="BW1422" s="33">
        <v>4.419923261988556</v>
      </c>
      <c r="BX1422" s="33">
        <v>-1.6137415649518472E-2</v>
      </c>
      <c r="BY1422" s="33">
        <v>6.7277976523150956E-2</v>
      </c>
      <c r="BZ1422" s="33">
        <v>1.6747798614610083</v>
      </c>
      <c r="CA1422" s="9">
        <f t="shared" si="1203"/>
        <v>6.1458436843231965</v>
      </c>
      <c r="CB1422" s="34">
        <f t="shared" si="1204"/>
        <v>28.494754737608517</v>
      </c>
      <c r="CC1422" s="47">
        <v>61.716560000000001</v>
      </c>
      <c r="CD1422">
        <v>1067538</v>
      </c>
      <c r="CE1422" s="68">
        <f t="shared" si="1194"/>
        <v>1945291.4666666666</v>
      </c>
      <c r="CF1422" s="62">
        <v>8.6999999999999993</v>
      </c>
      <c r="CG1422" s="62">
        <v>7.6</v>
      </c>
      <c r="CH1422" s="62">
        <v>1.1000000000000001</v>
      </c>
      <c r="CI1422" s="62">
        <v>0.5</v>
      </c>
      <c r="CJ1422" s="63">
        <f t="shared" si="1197"/>
        <v>2.0800110933924985</v>
      </c>
      <c r="CK1422" s="62">
        <v>0.6</v>
      </c>
      <c r="CL1422" s="63">
        <f t="shared" si="1198"/>
        <v>2.4960133120709975</v>
      </c>
      <c r="CM1422" s="62">
        <v>1.1000000000000001</v>
      </c>
      <c r="CN1422" t="s">
        <v>2022</v>
      </c>
      <c r="CO1422" t="s">
        <v>1122</v>
      </c>
      <c r="CP1422" t="s">
        <v>2413</v>
      </c>
      <c r="CQ1422" t="s">
        <v>2414</v>
      </c>
      <c r="CR1422">
        <v>75</v>
      </c>
      <c r="CS1422">
        <v>207</v>
      </c>
      <c r="CT1422">
        <v>38</v>
      </c>
      <c r="CU1422" t="s">
        <v>3402</v>
      </c>
      <c r="CZ1422" s="72">
        <v>500000</v>
      </c>
      <c r="DA1422">
        <v>0</v>
      </c>
    </row>
    <row r="1423" spans="1:105" ht="12.75" customHeight="1" x14ac:dyDescent="0.2">
      <c r="A1423" s="44" t="s">
        <v>2372</v>
      </c>
      <c r="B1423" s="43"/>
      <c r="C1423" s="43" t="s">
        <v>972</v>
      </c>
      <c r="D1423" s="82" t="s">
        <v>972</v>
      </c>
      <c r="E1423" s="42" t="str">
        <f t="shared" si="1163"/>
        <v xml:space="preserve">Filewich, Jonathan </v>
      </c>
      <c r="F1423" s="42" t="s">
        <v>2633</v>
      </c>
      <c r="G1423" s="45" t="s">
        <v>1528</v>
      </c>
      <c r="H1423" s="43">
        <v>5</v>
      </c>
      <c r="I1423" s="64">
        <v>0</v>
      </c>
      <c r="J1423" s="64">
        <v>0</v>
      </c>
      <c r="K1423" s="64">
        <v>0</v>
      </c>
      <c r="L1423" s="43">
        <v>-2</v>
      </c>
      <c r="M1423">
        <v>0</v>
      </c>
      <c r="N1423">
        <v>3</v>
      </c>
      <c r="O1423" s="4">
        <f t="shared" si="1195"/>
        <v>0</v>
      </c>
      <c r="Q1423">
        <v>0</v>
      </c>
      <c r="R1423">
        <v>0</v>
      </c>
      <c r="S1423">
        <v>0</v>
      </c>
      <c r="T1423">
        <v>0</v>
      </c>
      <c r="U1423" s="4">
        <f t="shared" si="1196"/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s="9">
        <f t="shared" si="1174"/>
        <v>0</v>
      </c>
      <c r="AD1423" s="9">
        <f t="shared" si="1175"/>
        <v>0</v>
      </c>
      <c r="AE1423" s="9">
        <f t="shared" si="1176"/>
        <v>0</v>
      </c>
      <c r="AF1423" s="9">
        <f t="shared" si="1177"/>
        <v>0</v>
      </c>
      <c r="AG1423" s="9">
        <f t="shared" si="1178"/>
        <v>0</v>
      </c>
      <c r="AH1423" s="9">
        <f t="shared" si="1179"/>
        <v>0</v>
      </c>
      <c r="AI1423" s="58">
        <f t="shared" si="1180"/>
        <v>0</v>
      </c>
      <c r="AJ1423" s="58">
        <f t="shared" si="1181"/>
        <v>0</v>
      </c>
      <c r="AK1423" s="58">
        <f t="shared" si="1182"/>
        <v>0</v>
      </c>
      <c r="AL1423" s="58">
        <f t="shared" si="1183"/>
        <v>2.9244516653127541</v>
      </c>
      <c r="AM1423" s="58">
        <f t="shared" si="1184"/>
        <v>0</v>
      </c>
      <c r="AN1423" s="58">
        <f t="shared" si="1185"/>
        <v>0</v>
      </c>
      <c r="AO1423" s="56">
        <v>41.033333333333331</v>
      </c>
      <c r="AP1423" s="56">
        <v>0.56666666666666665</v>
      </c>
      <c r="AQ1423" s="56">
        <v>1.8666666666666667</v>
      </c>
      <c r="AR1423" s="57">
        <f>SUM(AO1423:AQ1423)</f>
        <v>43.466666666666669</v>
      </c>
      <c r="AS1423">
        <v>1</v>
      </c>
      <c r="AT1423">
        <v>2</v>
      </c>
      <c r="AU1423">
        <v>1</v>
      </c>
      <c r="AV1423">
        <v>1</v>
      </c>
      <c r="AW1423">
        <v>1</v>
      </c>
      <c r="AX1423" s="9">
        <f t="shared" si="1186"/>
        <v>1.3803680981595092</v>
      </c>
      <c r="AY1423" s="9">
        <f t="shared" si="1187"/>
        <v>2.7607361963190185</v>
      </c>
      <c r="AZ1423" s="9">
        <f t="shared" si="1188"/>
        <v>1.3803680981595092</v>
      </c>
      <c r="BA1423" s="9">
        <f t="shared" si="1189"/>
        <v>1.3803680981595092</v>
      </c>
      <c r="BB1423" s="9">
        <f t="shared" si="1190"/>
        <v>1.3803680981595092</v>
      </c>
      <c r="BC1423" s="33">
        <f t="shared" si="1191"/>
        <v>8.206666666666667</v>
      </c>
      <c r="BD1423" s="33">
        <f t="shared" si="1192"/>
        <v>0.37333333333333335</v>
      </c>
      <c r="BE1423" s="33">
        <f t="shared" si="1193"/>
        <v>0.11333333333333333</v>
      </c>
      <c r="BF1423" s="42">
        <f>BI1423-BG1423-BH1423</f>
        <v>0</v>
      </c>
      <c r="BG1423" s="43">
        <v>0</v>
      </c>
      <c r="BH1423" s="43">
        <v>0</v>
      </c>
      <c r="BI1423" s="43">
        <v>0</v>
      </c>
      <c r="BJ1423" s="42">
        <f>BM1423-BK1423-BL1423</f>
        <v>2</v>
      </c>
      <c r="BK1423" s="43">
        <v>0</v>
      </c>
      <c r="BL1423" s="43">
        <v>0</v>
      </c>
      <c r="BM1423" s="43">
        <v>2</v>
      </c>
      <c r="BN1423" s="34">
        <f t="shared" si="1199"/>
        <v>-0.64450520596229488</v>
      </c>
      <c r="BO1423" s="34">
        <f t="shared" si="1200"/>
        <v>-29.655147513602525</v>
      </c>
      <c r="BP1423" s="33">
        <v>-1.0204192168381003</v>
      </c>
      <c r="BQ1423" s="33">
        <v>-2.9808219121987962E-2</v>
      </c>
      <c r="BR1423" s="33">
        <v>-0.32267232932689716</v>
      </c>
      <c r="BS1423" s="33">
        <v>-2.3121287124962631E-2</v>
      </c>
      <c r="BT1423" s="33">
        <v>0</v>
      </c>
      <c r="BU1423" s="9">
        <f t="shared" si="1201"/>
        <v>-1.3960210524119481</v>
      </c>
      <c r="BV1423" s="34">
        <f t="shared" si="1202"/>
        <v>-64.234097503617235</v>
      </c>
      <c r="BW1423" s="33">
        <v>0.18442993393959708</v>
      </c>
      <c r="BX1423" s="33">
        <v>1.4797702759052605E-3</v>
      </c>
      <c r="BY1423" s="33">
        <v>0.16380724718680234</v>
      </c>
      <c r="BZ1423" s="33">
        <v>0.4017988950473485</v>
      </c>
      <c r="CA1423" s="9">
        <f t="shared" si="1203"/>
        <v>0.75151584644965319</v>
      </c>
      <c r="CB1423" s="34">
        <f t="shared" si="1204"/>
        <v>34.578949990014713</v>
      </c>
      <c r="CE1423" s="68">
        <f t="shared" si="1194"/>
        <v>165000</v>
      </c>
      <c r="CF1423" s="62">
        <v>0.8</v>
      </c>
      <c r="CG1423" s="62">
        <v>0.8</v>
      </c>
      <c r="CH1423" s="62">
        <v>-2.1</v>
      </c>
      <c r="CI1423" s="62">
        <v>-0.4</v>
      </c>
      <c r="CJ1423" s="63">
        <f t="shared" si="1197"/>
        <v>-17.429193899782138</v>
      </c>
      <c r="CK1423" s="62">
        <v>-0.3</v>
      </c>
      <c r="CL1423" s="63">
        <f t="shared" si="1198"/>
        <v>-13.071895424836601</v>
      </c>
      <c r="CM1423" s="62">
        <v>-0.7</v>
      </c>
      <c r="CN1423" t="s">
        <v>2074</v>
      </c>
      <c r="CO1423" t="s">
        <v>3258</v>
      </c>
      <c r="CP1423" t="s">
        <v>2433</v>
      </c>
      <c r="CQ1423" t="s">
        <v>2400</v>
      </c>
      <c r="CR1423">
        <v>74</v>
      </c>
      <c r="CS1423">
        <v>208</v>
      </c>
      <c r="CT1423">
        <v>34</v>
      </c>
      <c r="CU1423" t="s">
        <v>3401</v>
      </c>
      <c r="CV1423" t="s">
        <v>3090</v>
      </c>
      <c r="CZ1423" s="72">
        <v>690000</v>
      </c>
      <c r="DA1423">
        <v>0</v>
      </c>
    </row>
    <row r="1424" spans="1:105" ht="12.75" customHeight="1" x14ac:dyDescent="0.2">
      <c r="A1424" s="38" t="s">
        <v>2452</v>
      </c>
      <c r="B1424" t="s">
        <v>972</v>
      </c>
      <c r="C1424" t="s">
        <v>972</v>
      </c>
      <c r="D1424" s="82" t="s">
        <v>972</v>
      </c>
      <c r="E1424" t="str">
        <f t="shared" si="1163"/>
        <v xml:space="preserve">Staal, Jordan </v>
      </c>
      <c r="F1424" t="s">
        <v>893</v>
      </c>
      <c r="G1424" t="s">
        <v>1537</v>
      </c>
      <c r="H1424">
        <v>81</v>
      </c>
      <c r="I1424">
        <v>29</v>
      </c>
      <c r="J1424">
        <v>13</v>
      </c>
      <c r="K1424">
        <f>I1424+J1424</f>
        <v>42</v>
      </c>
      <c r="L1424">
        <v>16</v>
      </c>
      <c r="M1424">
        <v>24</v>
      </c>
      <c r="N1424">
        <v>131</v>
      </c>
      <c r="O1424" s="4">
        <f t="shared" si="1195"/>
        <v>0.22137404580152673</v>
      </c>
      <c r="P1424">
        <v>1637</v>
      </c>
      <c r="Q1424">
        <v>4</v>
      </c>
      <c r="R1424">
        <v>0</v>
      </c>
      <c r="S1424">
        <v>142</v>
      </c>
      <c r="T1424">
        <v>241</v>
      </c>
      <c r="U1424" s="4">
        <f t="shared" si="1196"/>
        <v>0.37075718015665798</v>
      </c>
      <c r="V1424" s="40">
        <v>8</v>
      </c>
      <c r="W1424">
        <v>4</v>
      </c>
      <c r="X1424">
        <v>2</v>
      </c>
      <c r="Y1424">
        <v>7</v>
      </c>
      <c r="Z1424">
        <v>2</v>
      </c>
      <c r="AA1424">
        <f>I1424-W1424-Y1424</f>
        <v>18</v>
      </c>
      <c r="AB1424">
        <f>J1424-X1424-Z1424</f>
        <v>9</v>
      </c>
      <c r="AC1424" s="9">
        <f t="shared" si="1174"/>
        <v>12.280402524304963</v>
      </c>
      <c r="AD1424" s="9">
        <f t="shared" si="1175"/>
        <v>6.1402012621524813</v>
      </c>
      <c r="AE1424" s="9">
        <f t="shared" si="1176"/>
        <v>8.5435313262815296</v>
      </c>
      <c r="AF1424" s="9">
        <f t="shared" si="1177"/>
        <v>2.4410089503661516</v>
      </c>
      <c r="AG1424" s="9">
        <f t="shared" si="1178"/>
        <v>24.920680703778483</v>
      </c>
      <c r="AH1424" s="9">
        <f t="shared" si="1179"/>
        <v>12.460340351889242</v>
      </c>
      <c r="AI1424" s="6">
        <f t="shared" si="1180"/>
        <v>2.3536198442457459</v>
      </c>
      <c r="AJ1424" s="6">
        <f t="shared" si="1181"/>
        <v>10.438342145659218</v>
      </c>
      <c r="AK1424" s="6">
        <f t="shared" si="1182"/>
        <v>2.4410089503661512</v>
      </c>
      <c r="AL1424" s="6">
        <f t="shared" si="1183"/>
        <v>2.0074992789154886</v>
      </c>
      <c r="AM1424" s="6">
        <f t="shared" si="1184"/>
        <v>1.2280402524304963</v>
      </c>
      <c r="AN1424" s="6">
        <f t="shared" si="1185"/>
        <v>7.8112286411716845</v>
      </c>
      <c r="AO1424" s="32">
        <v>866.75</v>
      </c>
      <c r="AP1424" s="32">
        <v>97.716666666666669</v>
      </c>
      <c r="AQ1424" s="32">
        <v>245.8</v>
      </c>
      <c r="AR1424" s="32">
        <v>1210.2666666666667</v>
      </c>
      <c r="AS1424" s="40">
        <v>42</v>
      </c>
      <c r="AT1424" s="40">
        <v>33</v>
      </c>
      <c r="AU1424" s="40">
        <v>48</v>
      </c>
      <c r="AV1424" s="40">
        <v>27</v>
      </c>
      <c r="AW1424" s="40">
        <v>37</v>
      </c>
      <c r="AX1424" s="9">
        <f t="shared" si="1186"/>
        <v>2.0821857441886089</v>
      </c>
      <c r="AY1424" s="9">
        <f t="shared" si="1187"/>
        <v>1.6360030847196212</v>
      </c>
      <c r="AZ1424" s="9">
        <f t="shared" si="1188"/>
        <v>2.3796408505012669</v>
      </c>
      <c r="BA1424" s="9">
        <f t="shared" si="1189"/>
        <v>1.3385479784069627</v>
      </c>
      <c r="BB1424" s="9">
        <f t="shared" si="1190"/>
        <v>1.8343064889280598</v>
      </c>
      <c r="BC1424" s="9">
        <f t="shared" si="1191"/>
        <v>10.700617283950617</v>
      </c>
      <c r="BD1424" s="9">
        <f t="shared" si="1192"/>
        <v>3.0345679012345679</v>
      </c>
      <c r="BE1424" s="9">
        <f t="shared" si="1193"/>
        <v>1.2063786008230453</v>
      </c>
      <c r="BF1424" s="3">
        <v>34</v>
      </c>
      <c r="BG1424" s="3">
        <v>17</v>
      </c>
      <c r="BH1424" s="3">
        <v>10</v>
      </c>
      <c r="BI1424" s="3">
        <v>61</v>
      </c>
      <c r="BJ1424" s="3">
        <v>29</v>
      </c>
      <c r="BK1424" s="3">
        <v>2</v>
      </c>
      <c r="BL1424" s="3">
        <v>32</v>
      </c>
      <c r="BM1424" s="3">
        <v>63</v>
      </c>
      <c r="BN1424" s="34">
        <f t="shared" si="1199"/>
        <v>68.455131779285068</v>
      </c>
      <c r="BO1424" s="34">
        <f t="shared" si="1200"/>
        <v>113.12404722807932</v>
      </c>
      <c r="BP1424" s="34">
        <v>23.624319785667222</v>
      </c>
      <c r="BQ1424" s="34">
        <v>3.945530830069337</v>
      </c>
      <c r="BR1424" s="34">
        <v>1.2073355544633049</v>
      </c>
      <c r="BS1424" s="34">
        <v>18.87045847808054</v>
      </c>
      <c r="BT1424" s="34">
        <v>0</v>
      </c>
      <c r="BU1424" s="34">
        <f t="shared" si="1201"/>
        <v>47.647644648280405</v>
      </c>
      <c r="BV1424" s="34">
        <f t="shared" si="1202"/>
        <v>78.739084468900089</v>
      </c>
      <c r="BW1424" s="34">
        <v>8.9858585238862663</v>
      </c>
      <c r="BX1424" s="34">
        <v>-0.1360438895790107</v>
      </c>
      <c r="BY1424" s="34">
        <v>5.8233746039906187</v>
      </c>
      <c r="BZ1424" s="34">
        <v>6.1342978927067868</v>
      </c>
      <c r="CA1424" s="34">
        <f t="shared" si="1203"/>
        <v>20.807487131004663</v>
      </c>
      <c r="CB1424" s="34">
        <f t="shared" si="1204"/>
        <v>34.384962759179238</v>
      </c>
      <c r="CC1424" s="15">
        <v>71</v>
      </c>
      <c r="CD1424" s="7">
        <v>4369584</v>
      </c>
      <c r="CE1424" s="68">
        <f t="shared" si="1194"/>
        <v>4423529.4814814813</v>
      </c>
      <c r="CF1424" s="9">
        <v>23.2</v>
      </c>
      <c r="CG1424" s="9">
        <v>29.4</v>
      </c>
      <c r="CH1424" s="9">
        <v>10.9</v>
      </c>
      <c r="CI1424" s="9">
        <v>6.8</v>
      </c>
      <c r="CJ1424" s="9">
        <f t="shared" si="1197"/>
        <v>8.752829116028618</v>
      </c>
      <c r="CK1424" s="9">
        <v>3.8</v>
      </c>
      <c r="CL1424" s="9">
        <f t="shared" si="1198"/>
        <v>4.8912868589571694</v>
      </c>
      <c r="CM1424" s="9">
        <v>10.6</v>
      </c>
      <c r="CN1424" t="s">
        <v>3135</v>
      </c>
      <c r="CO1424" t="s">
        <v>3113</v>
      </c>
      <c r="CP1424" t="s">
        <v>2427</v>
      </c>
      <c r="CQ1424" t="s">
        <v>2400</v>
      </c>
      <c r="CR1424">
        <v>76</v>
      </c>
      <c r="CS1424">
        <v>220</v>
      </c>
      <c r="CT1424">
        <v>11</v>
      </c>
      <c r="CU1424" t="s">
        <v>3402</v>
      </c>
      <c r="CV1424" t="s">
        <v>3090</v>
      </c>
      <c r="CW1424">
        <v>0</v>
      </c>
      <c r="CX1424">
        <v>0</v>
      </c>
      <c r="CY1424">
        <v>0</v>
      </c>
      <c r="CZ1424" s="70"/>
      <c r="DA1424">
        <v>0</v>
      </c>
    </row>
    <row r="1425" spans="1:105" ht="12.75" customHeight="1" x14ac:dyDescent="0.2">
      <c r="A1425" s="44" t="s">
        <v>2372</v>
      </c>
      <c r="B1425" s="43" t="s">
        <v>972</v>
      </c>
      <c r="C1425" s="43" t="s">
        <v>972</v>
      </c>
      <c r="D1425" s="82" t="s">
        <v>972</v>
      </c>
      <c r="E1425" s="42" t="str">
        <f t="shared" si="1163"/>
        <v xml:space="preserve">Staal, Jordan </v>
      </c>
      <c r="F1425" s="42" t="s">
        <v>893</v>
      </c>
      <c r="G1425" s="45" t="s">
        <v>2373</v>
      </c>
      <c r="H1425" s="43">
        <v>82</v>
      </c>
      <c r="I1425" s="64">
        <v>12</v>
      </c>
      <c r="J1425" s="64">
        <v>16</v>
      </c>
      <c r="K1425" s="64">
        <v>28</v>
      </c>
      <c r="L1425" s="43">
        <v>-5</v>
      </c>
      <c r="M1425">
        <v>55</v>
      </c>
      <c r="N1425">
        <v>183</v>
      </c>
      <c r="O1425" s="4">
        <f t="shared" si="1195"/>
        <v>6.5573770491803282E-2</v>
      </c>
      <c r="Q1425">
        <v>4</v>
      </c>
      <c r="R1425">
        <v>0</v>
      </c>
      <c r="S1425">
        <v>507</v>
      </c>
      <c r="T1425">
        <v>695</v>
      </c>
      <c r="U1425" s="4">
        <f t="shared" si="1196"/>
        <v>0.42179700499168055</v>
      </c>
      <c r="V1425">
        <v>25.6</v>
      </c>
      <c r="W1425">
        <v>3</v>
      </c>
      <c r="X1425">
        <v>4</v>
      </c>
      <c r="Y1425">
        <v>0</v>
      </c>
      <c r="Z1425">
        <v>1</v>
      </c>
      <c r="AA1425">
        <v>9</v>
      </c>
      <c r="AB1425">
        <v>11</v>
      </c>
      <c r="AC1425" s="9">
        <f t="shared" si="1174"/>
        <v>7.2153928380545169</v>
      </c>
      <c r="AD1425" s="9">
        <f t="shared" si="1175"/>
        <v>9.6205237840726898</v>
      </c>
      <c r="AE1425" s="9">
        <f t="shared" si="1176"/>
        <v>0</v>
      </c>
      <c r="AF1425" s="9">
        <f t="shared" si="1177"/>
        <v>1.0568962480183195</v>
      </c>
      <c r="AG1425" s="9">
        <f t="shared" si="1178"/>
        <v>9.9102268034930496</v>
      </c>
      <c r="AH1425" s="9">
        <f t="shared" si="1179"/>
        <v>12.112499426491505</v>
      </c>
      <c r="AI1425" s="58">
        <f t="shared" si="1180"/>
        <v>1.871931729548687</v>
      </c>
      <c r="AJ1425" s="58">
        <f t="shared" si="1181"/>
        <v>3.8482095136290759</v>
      </c>
      <c r="AK1425" s="58">
        <f t="shared" si="1182"/>
        <v>0.21137924960366389</v>
      </c>
      <c r="AL1425" s="58">
        <f t="shared" si="1183"/>
        <v>2.0371021762735713</v>
      </c>
      <c r="AM1425" s="58">
        <f t="shared" si="1184"/>
        <v>1.4430785676109033</v>
      </c>
      <c r="AN1425" s="58">
        <f t="shared" si="1185"/>
        <v>6.3413774881099165</v>
      </c>
      <c r="AO1425" s="56">
        <v>1089.7833333333333</v>
      </c>
      <c r="AP1425" s="56">
        <v>124.73333333333332</v>
      </c>
      <c r="AQ1425" s="56">
        <v>283.85000000000002</v>
      </c>
      <c r="AR1425" s="57">
        <f>SUM(AO1425:AQ1425)</f>
        <v>1498.3666666666668</v>
      </c>
      <c r="AS1425">
        <v>57</v>
      </c>
      <c r="AT1425">
        <v>86</v>
      </c>
      <c r="AU1425">
        <v>66</v>
      </c>
      <c r="AV1425">
        <v>37</v>
      </c>
      <c r="AW1425">
        <v>40</v>
      </c>
      <c r="AX1425" s="9">
        <f t="shared" si="1186"/>
        <v>2.282485372961669</v>
      </c>
      <c r="AY1425" s="9">
        <f t="shared" si="1187"/>
        <v>3.4437498609597115</v>
      </c>
      <c r="AZ1425" s="9">
        <f t="shared" si="1188"/>
        <v>2.6428778002714064</v>
      </c>
      <c r="BA1425" s="9">
        <f t="shared" si="1189"/>
        <v>1.4816133122733641</v>
      </c>
      <c r="BB1425" s="9">
        <f t="shared" si="1190"/>
        <v>1.6017441213766099</v>
      </c>
      <c r="BC1425" s="33">
        <f t="shared" si="1191"/>
        <v>13.290040650406503</v>
      </c>
      <c r="BD1425" s="33">
        <f t="shared" si="1192"/>
        <v>3.4615853658536588</v>
      </c>
      <c r="BE1425" s="33">
        <f t="shared" si="1193"/>
        <v>1.5211382113821137</v>
      </c>
      <c r="BF1425" s="42">
        <f>BI1425-BG1425-BH1425</f>
        <v>34</v>
      </c>
      <c r="BG1425" s="43">
        <v>8</v>
      </c>
      <c r="BH1425" s="43">
        <v>1</v>
      </c>
      <c r="BI1425" s="43">
        <v>43</v>
      </c>
      <c r="BJ1425" s="42">
        <f>BM1425-BK1425-BL1425</f>
        <v>37</v>
      </c>
      <c r="BK1425" s="43">
        <v>3</v>
      </c>
      <c r="BL1425" s="43">
        <v>30</v>
      </c>
      <c r="BM1425" s="43">
        <v>70</v>
      </c>
      <c r="BN1425" s="34">
        <f t="shared" si="1199"/>
        <v>21.682832231046614</v>
      </c>
      <c r="BO1425" s="34">
        <f t="shared" si="1200"/>
        <v>28.9419575507285</v>
      </c>
      <c r="BP1425" s="33">
        <v>3.5476862766260409</v>
      </c>
      <c r="BQ1425" s="33">
        <v>3.0617666821928546</v>
      </c>
      <c r="BR1425" s="33">
        <v>-6.8792270620361015E-2</v>
      </c>
      <c r="BS1425" s="33">
        <v>-2.7590091260422072</v>
      </c>
      <c r="BT1425" s="33">
        <v>0</v>
      </c>
      <c r="BU1425" s="9">
        <f t="shared" si="1201"/>
        <v>3.7816515621563274</v>
      </c>
      <c r="BV1425" s="34">
        <f t="shared" si="1202"/>
        <v>5.0476984656488089</v>
      </c>
      <c r="BW1425" s="33">
        <v>9.4281184046015074</v>
      </c>
      <c r="BX1425" s="33">
        <v>-0.10368601901913425</v>
      </c>
      <c r="BY1425" s="33">
        <v>9.1804897540654107</v>
      </c>
      <c r="BZ1425" s="33">
        <v>-0.6037414707574954</v>
      </c>
      <c r="CA1425" s="9">
        <f t="shared" si="1203"/>
        <v>17.901180668890287</v>
      </c>
      <c r="CB1425" s="34">
        <f t="shared" si="1204"/>
        <v>23.894259085079693</v>
      </c>
      <c r="CC1425" s="47">
        <v>49.787022</v>
      </c>
      <c r="CD1425">
        <v>1398192</v>
      </c>
      <c r="CE1425" s="68">
        <f t="shared" si="1194"/>
        <v>1398192</v>
      </c>
      <c r="CF1425" s="62">
        <v>23.1</v>
      </c>
      <c r="CG1425" s="62">
        <v>29.3</v>
      </c>
      <c r="CH1425" s="62">
        <v>-11.7</v>
      </c>
      <c r="CI1425" s="62">
        <v>-0.1</v>
      </c>
      <c r="CJ1425" s="63">
        <f t="shared" si="1197"/>
        <v>-0.10487951965179999</v>
      </c>
      <c r="CK1425" s="62">
        <v>-0.5</v>
      </c>
      <c r="CL1425" s="63">
        <f t="shared" si="1198"/>
        <v>-0.52439759825900001</v>
      </c>
      <c r="CM1425" s="62">
        <v>-0.6</v>
      </c>
      <c r="CN1425" t="s">
        <v>2081</v>
      </c>
      <c r="CO1425" t="s">
        <v>3113</v>
      </c>
      <c r="CP1425" t="s">
        <v>2427</v>
      </c>
      <c r="CQ1425" t="s">
        <v>2400</v>
      </c>
      <c r="CR1425">
        <v>76</v>
      </c>
      <c r="CS1425">
        <v>220</v>
      </c>
      <c r="CT1425">
        <v>11</v>
      </c>
      <c r="CU1425" t="s">
        <v>3402</v>
      </c>
      <c r="CZ1425" s="72">
        <v>2200000</v>
      </c>
      <c r="DA1425">
        <v>0</v>
      </c>
    </row>
    <row r="1426" spans="1:105" ht="12.75" customHeight="1" x14ac:dyDescent="0.2">
      <c r="A1426" s="38" t="s">
        <v>2452</v>
      </c>
      <c r="B1426" t="s">
        <v>978</v>
      </c>
      <c r="C1426" t="s">
        <v>530</v>
      </c>
      <c r="D1426" t="s">
        <v>972</v>
      </c>
      <c r="E1426" t="str">
        <f t="shared" si="1163"/>
        <v xml:space="preserve">Beech, Kris </v>
      </c>
      <c r="F1426" t="s">
        <v>2481</v>
      </c>
      <c r="G1426" t="s">
        <v>1537</v>
      </c>
      <c r="H1426">
        <v>64</v>
      </c>
      <c r="I1426">
        <v>8</v>
      </c>
      <c r="J1426">
        <v>18</v>
      </c>
      <c r="K1426">
        <f>I1426+J1426</f>
        <v>26</v>
      </c>
      <c r="L1426">
        <v>-11</v>
      </c>
      <c r="M1426">
        <v>46</v>
      </c>
      <c r="N1426">
        <v>77</v>
      </c>
      <c r="O1426" s="4">
        <f t="shared" si="1195"/>
        <v>0.1038961038961039</v>
      </c>
      <c r="P1426">
        <v>1126</v>
      </c>
      <c r="Q1426">
        <v>0</v>
      </c>
      <c r="R1426">
        <v>0</v>
      </c>
      <c r="S1426">
        <v>360</v>
      </c>
      <c r="T1426">
        <v>384</v>
      </c>
      <c r="U1426" s="4">
        <f t="shared" si="1196"/>
        <v>0.4838709677419355</v>
      </c>
      <c r="V1426" s="40">
        <v>18.7</v>
      </c>
      <c r="W1426">
        <v>3</v>
      </c>
      <c r="X1426">
        <v>8</v>
      </c>
      <c r="Y1426">
        <v>0</v>
      </c>
      <c r="Z1426">
        <v>0</v>
      </c>
      <c r="AA1426">
        <f>I1426-W1426-Y1426</f>
        <v>5</v>
      </c>
      <c r="AB1426">
        <f>J1426-X1426-Z1426</f>
        <v>10</v>
      </c>
      <c r="AC1426" s="9">
        <f t="shared" si="1174"/>
        <v>4.4561808879353029</v>
      </c>
      <c r="AD1426" s="9">
        <f t="shared" si="1175"/>
        <v>11.883149034494142</v>
      </c>
      <c r="AE1426" s="9">
        <f t="shared" si="1176"/>
        <v>0</v>
      </c>
      <c r="AF1426" s="9">
        <f t="shared" si="1177"/>
        <v>0</v>
      </c>
      <c r="AG1426" s="9">
        <f t="shared" si="1178"/>
        <v>10.140559420861386</v>
      </c>
      <c r="AH1426" s="9">
        <f t="shared" si="1179"/>
        <v>20.281118841722773</v>
      </c>
      <c r="AI1426" s="6">
        <f t="shared" si="1180"/>
        <v>2.3323286667981185</v>
      </c>
      <c r="AJ1426" s="6">
        <f t="shared" si="1181"/>
        <v>5.0503383396600094</v>
      </c>
      <c r="AK1426" s="6">
        <f t="shared" si="1182"/>
        <v>0</v>
      </c>
      <c r="AL1426" s="6">
        <f t="shared" si="1183"/>
        <v>2.6365454494239602</v>
      </c>
      <c r="AM1426" s="6">
        <f t="shared" si="1184"/>
        <v>1.7824723551741211</v>
      </c>
      <c r="AN1426" s="6">
        <f t="shared" si="1185"/>
        <v>0</v>
      </c>
      <c r="AO1426" s="33">
        <v>591.68333333333328</v>
      </c>
      <c r="AP1426" s="33">
        <v>201.96666666666667</v>
      </c>
      <c r="AQ1426" s="33">
        <v>4</v>
      </c>
      <c r="AR1426" s="32">
        <v>797.65</v>
      </c>
      <c r="AS1426" s="40">
        <v>33</v>
      </c>
      <c r="AT1426" s="40">
        <v>56</v>
      </c>
      <c r="AU1426" s="40">
        <v>27</v>
      </c>
      <c r="AV1426" s="40">
        <v>35</v>
      </c>
      <c r="AW1426" s="40">
        <v>22</v>
      </c>
      <c r="AX1426" s="9">
        <f t="shared" si="1186"/>
        <v>2.4822917319626403</v>
      </c>
      <c r="AY1426" s="9">
        <f t="shared" si="1187"/>
        <v>4.212373848179026</v>
      </c>
      <c r="AZ1426" s="9">
        <f t="shared" si="1188"/>
        <v>2.0309659625148875</v>
      </c>
      <c r="BA1426" s="9">
        <f t="shared" si="1189"/>
        <v>2.6327336551118914</v>
      </c>
      <c r="BB1426" s="9">
        <f t="shared" si="1190"/>
        <v>1.6548611546417602</v>
      </c>
      <c r="BC1426" s="9">
        <f t="shared" si="1191"/>
        <v>9.2450520833333325</v>
      </c>
      <c r="BD1426" s="9">
        <f t="shared" si="1192"/>
        <v>6.25E-2</v>
      </c>
      <c r="BE1426" s="9">
        <f t="shared" si="1193"/>
        <v>3.1557291666666667</v>
      </c>
      <c r="BF1426" s="3">
        <v>23</v>
      </c>
      <c r="BG1426" s="3">
        <v>17</v>
      </c>
      <c r="BH1426" s="3">
        <v>0</v>
      </c>
      <c r="BI1426" s="3">
        <v>40</v>
      </c>
      <c r="BJ1426" s="3">
        <v>26</v>
      </c>
      <c r="BK1426" s="3">
        <v>6</v>
      </c>
      <c r="BL1426" s="3">
        <v>0</v>
      </c>
      <c r="BM1426" s="3">
        <v>32</v>
      </c>
      <c r="BN1426" s="34">
        <f t="shared" si="1199"/>
        <v>3.5994711689362267</v>
      </c>
      <c r="BO1426" s="34">
        <f t="shared" si="1200"/>
        <v>9.0251894162508037</v>
      </c>
      <c r="BP1426" s="34">
        <v>5.1265381681655606</v>
      </c>
      <c r="BQ1426" s="34">
        <v>1.9512073287392959</v>
      </c>
      <c r="BR1426" s="34">
        <v>0.12224104067023095</v>
      </c>
      <c r="BS1426" s="34">
        <v>-4.9364543846609973E-2</v>
      </c>
      <c r="BT1426" s="34">
        <v>-1.4116977453673822</v>
      </c>
      <c r="BU1426" s="34">
        <f t="shared" si="1201"/>
        <v>5.7389242483610952</v>
      </c>
      <c r="BV1426" s="34">
        <f t="shared" si="1202"/>
        <v>14.389580012188542</v>
      </c>
      <c r="BW1426" s="34">
        <v>3.7595510551569737</v>
      </c>
      <c r="BX1426" s="34">
        <v>-0.70005662933405777</v>
      </c>
      <c r="BY1426" s="34">
        <v>0.42284901447795142</v>
      </c>
      <c r="BZ1426" s="34">
        <v>-5.621796519725736</v>
      </c>
      <c r="CA1426" s="34">
        <f t="shared" si="1203"/>
        <v>-2.1394530794248685</v>
      </c>
      <c r="CB1426" s="34">
        <f t="shared" si="1204"/>
        <v>-5.3643905959377385</v>
      </c>
      <c r="CC1426" s="15">
        <v>34</v>
      </c>
      <c r="CD1426" s="7">
        <v>538492</v>
      </c>
      <c r="CE1426" s="68">
        <f t="shared" si="1194"/>
        <v>689942.875</v>
      </c>
      <c r="CF1426" s="9">
        <v>18.7</v>
      </c>
      <c r="CG1426" s="9">
        <v>14.1</v>
      </c>
      <c r="CH1426" s="9">
        <v>-4.3</v>
      </c>
      <c r="CI1426" s="9">
        <v>0.7</v>
      </c>
      <c r="CJ1426" s="9">
        <f t="shared" si="1197"/>
        <v>1.3949549130644172</v>
      </c>
      <c r="CK1426" s="9">
        <v>-0.4</v>
      </c>
      <c r="CL1426" s="9">
        <f t="shared" si="1198"/>
        <v>-0.79711709317966695</v>
      </c>
      <c r="CM1426" s="9">
        <v>0.3</v>
      </c>
      <c r="CN1426" t="s">
        <v>3556</v>
      </c>
      <c r="CO1426" t="s">
        <v>3557</v>
      </c>
      <c r="CP1426" t="s">
        <v>2433</v>
      </c>
      <c r="CQ1426" t="s">
        <v>2400</v>
      </c>
      <c r="CR1426">
        <v>75</v>
      </c>
      <c r="CS1426">
        <v>211</v>
      </c>
      <c r="CU1426" t="s">
        <v>3402</v>
      </c>
      <c r="CV1426" t="s">
        <v>2382</v>
      </c>
      <c r="CW1426">
        <v>1</v>
      </c>
      <c r="CX1426">
        <v>0</v>
      </c>
      <c r="CY1426">
        <v>0</v>
      </c>
      <c r="CZ1426" s="70"/>
      <c r="DA1426">
        <v>0</v>
      </c>
    </row>
    <row r="1427" spans="1:105" ht="12.75" customHeight="1" x14ac:dyDescent="0.2">
      <c r="A1427" s="78" t="s">
        <v>2372</v>
      </c>
      <c r="B1427" s="52" t="s">
        <v>530</v>
      </c>
      <c r="C1427" s="52" t="s">
        <v>530</v>
      </c>
      <c r="D1427" s="53" t="s">
        <v>972</v>
      </c>
      <c r="E1427" s="53" t="str">
        <f t="shared" ref="E1427:E1458" si="1205">CONCATENATE(RIGHT(F1427,LEN(F1427)-SEARCH(" ",F1427)), ", ", LEFT(F1427, SEARCH(" ", F1427)))</f>
        <v xml:space="preserve">Beech, Kris </v>
      </c>
      <c r="F1427" s="53" t="s">
        <v>2481</v>
      </c>
      <c r="G1427" s="54" t="s">
        <v>2373</v>
      </c>
      <c r="H1427" s="52">
        <v>16</v>
      </c>
      <c r="I1427" s="53"/>
      <c r="J1427" s="53"/>
      <c r="K1427" s="53"/>
      <c r="L1427" s="52">
        <v>3</v>
      </c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24">
        <f t="shared" si="1174"/>
        <v>0</v>
      </c>
      <c r="AD1427" s="24">
        <f t="shared" si="1175"/>
        <v>0</v>
      </c>
      <c r="AE1427" s="24">
        <f t="shared" si="1176"/>
        <v>0</v>
      </c>
      <c r="AF1427" s="24">
        <f t="shared" si="1177"/>
        <v>0</v>
      </c>
      <c r="AG1427" s="24">
        <f t="shared" si="1178"/>
        <v>0</v>
      </c>
      <c r="AH1427" s="24">
        <f t="shared" si="1179"/>
        <v>0</v>
      </c>
      <c r="AI1427" s="21">
        <f t="shared" si="1180"/>
        <v>2.4518388791593697</v>
      </c>
      <c r="AJ1427" s="21">
        <f t="shared" si="1181"/>
        <v>9.9953725127255915</v>
      </c>
      <c r="AK1427" s="21">
        <f t="shared" si="1182"/>
        <v>0</v>
      </c>
      <c r="AL1427" s="21">
        <f t="shared" si="1183"/>
        <v>1.4010507880910683</v>
      </c>
      <c r="AM1427" s="21">
        <f t="shared" si="1184"/>
        <v>0</v>
      </c>
      <c r="AN1427" s="21">
        <f t="shared" si="1185"/>
        <v>0</v>
      </c>
      <c r="AO1427" s="60">
        <v>171.3</v>
      </c>
      <c r="AP1427" s="60">
        <v>36.016666666666666</v>
      </c>
      <c r="AQ1427" s="60">
        <v>0.6333333333333333</v>
      </c>
      <c r="AR1427" s="61">
        <f>SUM(AO1427:AQ1427)</f>
        <v>207.95</v>
      </c>
      <c r="AS1427" s="19"/>
      <c r="AT1427" s="19"/>
      <c r="AU1427" s="19"/>
      <c r="AV1427" s="19"/>
      <c r="AW1427" s="19"/>
      <c r="AX1427" s="24">
        <f t="shared" si="1186"/>
        <v>0</v>
      </c>
      <c r="AY1427" s="24">
        <f t="shared" si="1187"/>
        <v>0</v>
      </c>
      <c r="AZ1427" s="24">
        <f t="shared" si="1188"/>
        <v>0</v>
      </c>
      <c r="BA1427" s="24">
        <f t="shared" si="1189"/>
        <v>0</v>
      </c>
      <c r="BB1427" s="24">
        <f t="shared" si="1190"/>
        <v>0</v>
      </c>
      <c r="BC1427" s="24">
        <f t="shared" si="1191"/>
        <v>10.706250000000001</v>
      </c>
      <c r="BD1427" s="24">
        <f t="shared" si="1192"/>
        <v>3.9583333333333331E-2</v>
      </c>
      <c r="BE1427" s="24">
        <f t="shared" si="1193"/>
        <v>2.2510416666666666</v>
      </c>
      <c r="BF1427" s="53">
        <f>BI1427-BG1427-BH1427</f>
        <v>7</v>
      </c>
      <c r="BG1427" s="52">
        <v>6</v>
      </c>
      <c r="BH1427" s="52">
        <v>0</v>
      </c>
      <c r="BI1427" s="52">
        <v>13</v>
      </c>
      <c r="BJ1427" s="53">
        <f>BM1427-BK1427-BL1427</f>
        <v>4</v>
      </c>
      <c r="BK1427" s="52">
        <v>0</v>
      </c>
      <c r="BL1427" s="52">
        <v>0</v>
      </c>
      <c r="BM1427" s="52">
        <v>4</v>
      </c>
      <c r="BN1427" s="35">
        <f t="shared" si="1199"/>
        <v>14.30203732561619</v>
      </c>
      <c r="BO1427" s="35">
        <f t="shared" si="1200"/>
        <v>137.55265521150463</v>
      </c>
      <c r="BP1427" s="24">
        <v>5.5085782469696483</v>
      </c>
      <c r="BQ1427" s="24">
        <v>3.1830165519228224</v>
      </c>
      <c r="BR1427" s="24">
        <v>0.22731435414521434</v>
      </c>
      <c r="BS1427" s="24">
        <v>-7.8890145606015406E-3</v>
      </c>
      <c r="BT1427" s="24">
        <v>0</v>
      </c>
      <c r="BU1427" s="24">
        <f t="shared" si="1201"/>
        <v>8.9110201384770829</v>
      </c>
      <c r="BV1427" s="35">
        <f t="shared" si="1202"/>
        <v>85.70348774683417</v>
      </c>
      <c r="BW1427" s="24">
        <v>3.0063136971541971</v>
      </c>
      <c r="BX1427" s="24">
        <v>0.17108617256946532</v>
      </c>
      <c r="BY1427" s="24">
        <v>9.0896689621539725E-2</v>
      </c>
      <c r="BZ1427" s="24">
        <v>2.1227206277939059</v>
      </c>
      <c r="CA1427" s="24">
        <f t="shared" si="1203"/>
        <v>5.3910171871391075</v>
      </c>
      <c r="CB1427" s="35">
        <f t="shared" si="1204"/>
        <v>51.84916746467043</v>
      </c>
      <c r="CC1427" s="22"/>
      <c r="CD1427" s="19"/>
      <c r="CE1427" s="76">
        <f t="shared" si="1194"/>
        <v>165000</v>
      </c>
      <c r="CF1427" s="24"/>
      <c r="CG1427" s="24"/>
      <c r="CH1427" s="24"/>
      <c r="CI1427" s="24"/>
      <c r="CJ1427" s="24"/>
      <c r="CK1427" s="24"/>
      <c r="CL1427" s="24"/>
      <c r="CM1427" s="24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  <c r="CZ1427" s="74">
        <v>585000</v>
      </c>
      <c r="DA1427" s="19">
        <v>1</v>
      </c>
    </row>
    <row r="1428" spans="1:105" ht="12.75" customHeight="1" x14ac:dyDescent="0.2">
      <c r="A1428" s="78" t="s">
        <v>2372</v>
      </c>
      <c r="B1428" s="52" t="s">
        <v>530</v>
      </c>
      <c r="C1428" s="52" t="s">
        <v>972</v>
      </c>
      <c r="D1428" s="53" t="s">
        <v>972</v>
      </c>
      <c r="E1428" s="53" t="str">
        <f t="shared" si="1205"/>
        <v xml:space="preserve">Beech, Kris </v>
      </c>
      <c r="F1428" s="53" t="s">
        <v>2481</v>
      </c>
      <c r="G1428" s="54" t="s">
        <v>2373</v>
      </c>
      <c r="H1428" s="52">
        <v>5</v>
      </c>
      <c r="I1428" s="53"/>
      <c r="J1428" s="53"/>
      <c r="K1428" s="53"/>
      <c r="L1428" s="52">
        <v>-1</v>
      </c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24">
        <f t="shared" si="1174"/>
        <v>0</v>
      </c>
      <c r="AD1428" s="24">
        <f t="shared" si="1175"/>
        <v>0</v>
      </c>
      <c r="AE1428" s="24">
        <f t="shared" si="1176"/>
        <v>0</v>
      </c>
      <c r="AF1428" s="24">
        <f t="shared" si="1177"/>
        <v>0</v>
      </c>
      <c r="AG1428" s="24">
        <f t="shared" si="1178"/>
        <v>0</v>
      </c>
      <c r="AH1428" s="24">
        <f t="shared" si="1179"/>
        <v>0</v>
      </c>
      <c r="AI1428" s="21">
        <f t="shared" si="1180"/>
        <v>1.8117765475591345</v>
      </c>
      <c r="AJ1428" s="21">
        <f t="shared" si="1181"/>
        <v>0</v>
      </c>
      <c r="AK1428" s="21">
        <f t="shared" si="1182"/>
        <v>0</v>
      </c>
      <c r="AL1428" s="21">
        <f t="shared" si="1183"/>
        <v>3.6235530951182691</v>
      </c>
      <c r="AM1428" s="21">
        <f t="shared" si="1184"/>
        <v>0</v>
      </c>
      <c r="AN1428" s="21">
        <f t="shared" si="1185"/>
        <v>0</v>
      </c>
      <c r="AO1428" s="60">
        <v>33.116666666666667</v>
      </c>
      <c r="AP1428" s="60">
        <v>8.0833333333333339</v>
      </c>
      <c r="AQ1428" s="60">
        <v>0</v>
      </c>
      <c r="AR1428" s="61">
        <f>SUM(AO1428:AQ1428)</f>
        <v>41.2</v>
      </c>
      <c r="AS1428" s="19"/>
      <c r="AT1428" s="19"/>
      <c r="AU1428" s="19"/>
      <c r="AV1428" s="19"/>
      <c r="AW1428" s="19"/>
      <c r="AX1428" s="24">
        <f t="shared" si="1186"/>
        <v>0</v>
      </c>
      <c r="AY1428" s="24">
        <f t="shared" si="1187"/>
        <v>0</v>
      </c>
      <c r="AZ1428" s="24">
        <f t="shared" si="1188"/>
        <v>0</v>
      </c>
      <c r="BA1428" s="24">
        <f t="shared" si="1189"/>
        <v>0</v>
      </c>
      <c r="BB1428" s="24">
        <f t="shared" si="1190"/>
        <v>0</v>
      </c>
      <c r="BC1428" s="24">
        <f t="shared" si="1191"/>
        <v>6.6233333333333331</v>
      </c>
      <c r="BD1428" s="24">
        <f t="shared" si="1192"/>
        <v>0</v>
      </c>
      <c r="BE1428" s="24">
        <f t="shared" si="1193"/>
        <v>1.6166666666666667</v>
      </c>
      <c r="BF1428" s="53">
        <f>BI1428-BG1428-BH1428</f>
        <v>1</v>
      </c>
      <c r="BG1428" s="52">
        <v>0</v>
      </c>
      <c r="BH1428" s="52">
        <v>0</v>
      </c>
      <c r="BI1428" s="52">
        <v>1</v>
      </c>
      <c r="BJ1428" s="53">
        <f>BM1428-BK1428-BL1428</f>
        <v>2</v>
      </c>
      <c r="BK1428" s="52">
        <v>0</v>
      </c>
      <c r="BL1428" s="52">
        <v>0</v>
      </c>
      <c r="BM1428" s="52">
        <v>2</v>
      </c>
      <c r="BN1428" s="35">
        <f t="shared" si="1199"/>
        <v>-1.3219512198095933</v>
      </c>
      <c r="BO1428" s="35">
        <f t="shared" si="1200"/>
        <v>-64.172389311145295</v>
      </c>
      <c r="BP1428" s="24">
        <v>-0.8235471096089787</v>
      </c>
      <c r="BQ1428" s="24">
        <v>-0.42520547865188718</v>
      </c>
      <c r="BR1428" s="24">
        <v>6.2629058876356183E-2</v>
      </c>
      <c r="BS1428" s="24">
        <v>0</v>
      </c>
      <c r="BT1428" s="24">
        <v>0</v>
      </c>
      <c r="BU1428" s="24">
        <f t="shared" si="1201"/>
        <v>-1.1861235293845096</v>
      </c>
      <c r="BV1428" s="35">
        <f t="shared" si="1202"/>
        <v>-57.578812106044154</v>
      </c>
      <c r="BW1428" s="24">
        <v>4.0393734459178578E-2</v>
      </c>
      <c r="BX1428" s="24">
        <v>2.1108487759236808E-2</v>
      </c>
      <c r="BY1428" s="24">
        <v>0</v>
      </c>
      <c r="BZ1428" s="24">
        <v>-0.197329912643499</v>
      </c>
      <c r="CA1428" s="24">
        <f t="shared" si="1203"/>
        <v>-0.13582769042508361</v>
      </c>
      <c r="CB1428" s="35">
        <f t="shared" si="1204"/>
        <v>-6.5935772051011456</v>
      </c>
      <c r="CC1428" s="22"/>
      <c r="CD1428" s="19"/>
      <c r="CE1428" s="76">
        <f t="shared" si="1194"/>
        <v>165000</v>
      </c>
      <c r="CF1428" s="24"/>
      <c r="CG1428" s="24"/>
      <c r="CH1428" s="24"/>
      <c r="CI1428" s="24"/>
      <c r="CJ1428" s="24"/>
      <c r="CK1428" s="24"/>
      <c r="CL1428" s="24"/>
      <c r="CM1428" s="24"/>
      <c r="CN1428" s="19"/>
      <c r="CO1428" s="19"/>
      <c r="CP1428" s="19"/>
      <c r="CQ1428" s="19"/>
      <c r="CR1428" s="19"/>
      <c r="CS1428" s="19"/>
      <c r="CT1428" s="19"/>
      <c r="CU1428" s="19"/>
      <c r="CV1428" s="19"/>
      <c r="CW1428" s="19"/>
      <c r="CX1428" s="19"/>
      <c r="CY1428" s="19"/>
      <c r="CZ1428" s="74">
        <v>585000</v>
      </c>
      <c r="DA1428" s="19">
        <v>1</v>
      </c>
    </row>
    <row r="1429" spans="1:105" ht="12.75" customHeight="1" x14ac:dyDescent="0.2">
      <c r="A1429" s="78" t="s">
        <v>2372</v>
      </c>
      <c r="B1429" s="52" t="s">
        <v>530</v>
      </c>
      <c r="C1429" s="52" t="s">
        <v>977</v>
      </c>
      <c r="D1429" s="53" t="s">
        <v>972</v>
      </c>
      <c r="E1429" s="53" t="str">
        <f t="shared" si="1205"/>
        <v xml:space="preserve">Beech, Kris </v>
      </c>
      <c r="F1429" s="53" t="s">
        <v>2481</v>
      </c>
      <c r="G1429" s="54" t="s">
        <v>2373</v>
      </c>
      <c r="H1429" s="52">
        <v>4</v>
      </c>
      <c r="I1429" s="53"/>
      <c r="J1429" s="53"/>
      <c r="K1429" s="53"/>
      <c r="L1429" s="52">
        <v>1</v>
      </c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24">
        <f t="shared" si="1174"/>
        <v>0</v>
      </c>
      <c r="AD1429" s="24">
        <f t="shared" si="1175"/>
        <v>0</v>
      </c>
      <c r="AE1429" s="24">
        <f t="shared" si="1176"/>
        <v>0</v>
      </c>
      <c r="AF1429" s="24">
        <f t="shared" si="1177"/>
        <v>0</v>
      </c>
      <c r="AG1429" s="24">
        <f t="shared" si="1178"/>
        <v>0</v>
      </c>
      <c r="AH1429" s="24">
        <f t="shared" si="1179"/>
        <v>0</v>
      </c>
      <c r="AI1429" s="21">
        <f t="shared" si="1180"/>
        <v>3.5820895522388061</v>
      </c>
      <c r="AJ1429" s="21">
        <f t="shared" si="1181"/>
        <v>0</v>
      </c>
      <c r="AK1429" s="21">
        <f t="shared" si="1182"/>
        <v>0</v>
      </c>
      <c r="AL1429" s="21">
        <f t="shared" si="1183"/>
        <v>1.791044776119403</v>
      </c>
      <c r="AM1429" s="21">
        <f t="shared" si="1184"/>
        <v>0</v>
      </c>
      <c r="AN1429" s="21">
        <f t="shared" si="1185"/>
        <v>0</v>
      </c>
      <c r="AO1429" s="60">
        <v>33.5</v>
      </c>
      <c r="AP1429" s="60">
        <v>4.8666666666666671</v>
      </c>
      <c r="AQ1429" s="60">
        <v>6.6666666666666666E-2</v>
      </c>
      <c r="AR1429" s="61">
        <f>SUM(AO1429:AQ1429)</f>
        <v>38.433333333333337</v>
      </c>
      <c r="AS1429" s="19"/>
      <c r="AT1429" s="19"/>
      <c r="AU1429" s="19"/>
      <c r="AV1429" s="19"/>
      <c r="AW1429" s="19"/>
      <c r="AX1429" s="24">
        <f t="shared" si="1186"/>
        <v>0</v>
      </c>
      <c r="AY1429" s="24">
        <f t="shared" si="1187"/>
        <v>0</v>
      </c>
      <c r="AZ1429" s="24">
        <f t="shared" si="1188"/>
        <v>0</v>
      </c>
      <c r="BA1429" s="24">
        <f t="shared" si="1189"/>
        <v>0</v>
      </c>
      <c r="BB1429" s="24">
        <f t="shared" si="1190"/>
        <v>0</v>
      </c>
      <c r="BC1429" s="24">
        <f t="shared" si="1191"/>
        <v>8.375</v>
      </c>
      <c r="BD1429" s="24">
        <f t="shared" si="1192"/>
        <v>1.6666666666666666E-2</v>
      </c>
      <c r="BE1429" s="24">
        <f t="shared" si="1193"/>
        <v>1.2166666666666668</v>
      </c>
      <c r="BF1429" s="53">
        <f>BI1429-BG1429-BH1429</f>
        <v>2</v>
      </c>
      <c r="BG1429" s="52">
        <v>0</v>
      </c>
      <c r="BH1429" s="52">
        <v>0</v>
      </c>
      <c r="BI1429" s="52">
        <v>2</v>
      </c>
      <c r="BJ1429" s="53">
        <f>BM1429-BK1429-BL1429</f>
        <v>1</v>
      </c>
      <c r="BK1429" s="52">
        <v>0</v>
      </c>
      <c r="BL1429" s="52">
        <v>0</v>
      </c>
      <c r="BM1429" s="52">
        <v>1</v>
      </c>
      <c r="BN1429" s="35">
        <f t="shared" si="1199"/>
        <v>2.7262210376932878</v>
      </c>
      <c r="BO1429" s="35">
        <f t="shared" si="1200"/>
        <v>141.86753014882675</v>
      </c>
      <c r="BP1429" s="24">
        <v>2.4120351323881861</v>
      </c>
      <c r="BQ1429" s="24">
        <v>-0.25492963728678031</v>
      </c>
      <c r="BR1429" s="24">
        <v>-0.27407189187341191</v>
      </c>
      <c r="BS1429" s="24">
        <v>-8.1198888651472614E-4</v>
      </c>
      <c r="BT1429" s="24">
        <v>0</v>
      </c>
      <c r="BU1429" s="24">
        <f t="shared" si="1201"/>
        <v>1.8822216143414789</v>
      </c>
      <c r="BV1429" s="35">
        <f t="shared" si="1202"/>
        <v>97.947352003893087</v>
      </c>
      <c r="BW1429" s="24">
        <v>0.38924290589839761</v>
      </c>
      <c r="BX1429" s="24">
        <v>1.8332881243966474E-2</v>
      </c>
      <c r="BY1429" s="24">
        <v>7.3883805982432995E-3</v>
      </c>
      <c r="BZ1429" s="24">
        <v>0.42903525561120154</v>
      </c>
      <c r="CA1429" s="24">
        <f t="shared" si="1203"/>
        <v>0.84399942335180889</v>
      </c>
      <c r="CB1429" s="35">
        <f t="shared" si="1204"/>
        <v>43.920178144933672</v>
      </c>
      <c r="CC1429" s="22"/>
      <c r="CD1429" s="19"/>
      <c r="CE1429" s="76">
        <f t="shared" si="1194"/>
        <v>165000</v>
      </c>
      <c r="CF1429" s="24"/>
      <c r="CG1429" s="24"/>
      <c r="CH1429" s="24"/>
      <c r="CI1429" s="24"/>
      <c r="CJ1429" s="24"/>
      <c r="CK1429" s="24"/>
      <c r="CL1429" s="24"/>
      <c r="CM1429" s="24"/>
      <c r="CN1429" s="19"/>
      <c r="CO1429" s="19"/>
      <c r="CP1429" s="19"/>
      <c r="CQ1429" s="19"/>
      <c r="CR1429" s="19"/>
      <c r="CS1429" s="19"/>
      <c r="CT1429" s="19"/>
      <c r="CU1429" s="19"/>
      <c r="CV1429" s="19"/>
      <c r="CW1429" s="19"/>
      <c r="CX1429" s="19"/>
      <c r="CY1429" s="19"/>
      <c r="CZ1429" s="74">
        <v>585000</v>
      </c>
      <c r="DA1429" s="19">
        <v>1</v>
      </c>
    </row>
    <row r="1430" spans="1:105" ht="12.75" customHeight="1" x14ac:dyDescent="0.2">
      <c r="A1430" s="80" t="s">
        <v>2372</v>
      </c>
      <c r="B1430" s="48" t="s">
        <v>530</v>
      </c>
      <c r="C1430" s="48" t="s">
        <v>972</v>
      </c>
      <c r="D1430" s="49" t="s">
        <v>972</v>
      </c>
      <c r="E1430" s="49" t="str">
        <f t="shared" si="1205"/>
        <v xml:space="preserve">Beech, Kris </v>
      </c>
      <c r="F1430" s="49" t="s">
        <v>2481</v>
      </c>
      <c r="G1430" s="50" t="s">
        <v>2373</v>
      </c>
      <c r="H1430" s="48">
        <v>25</v>
      </c>
      <c r="I1430" s="65">
        <v>6</v>
      </c>
      <c r="J1430" s="65">
        <v>5</v>
      </c>
      <c r="K1430" s="65">
        <v>11</v>
      </c>
      <c r="L1430" s="48">
        <v>3</v>
      </c>
      <c r="M1430" s="10">
        <v>4</v>
      </c>
      <c r="N1430" s="10">
        <v>36</v>
      </c>
      <c r="O1430" s="11">
        <f t="shared" ref="O1430:O1436" si="1206">IF(N1430=0,0,I1430/N1430)</f>
        <v>0.16666666666666666</v>
      </c>
      <c r="P1430" s="10"/>
      <c r="Q1430" s="10">
        <v>0</v>
      </c>
      <c r="R1430" s="10">
        <v>0</v>
      </c>
      <c r="S1430" s="10">
        <v>144</v>
      </c>
      <c r="T1430" s="10">
        <v>132</v>
      </c>
      <c r="U1430" s="11">
        <f t="shared" ref="U1430:U1436" si="1207">IF(S1430+T1430=0,0,S1430/(S1430+T1430))</f>
        <v>0.52173913043478259</v>
      </c>
      <c r="V1430" s="10">
        <v>19.2</v>
      </c>
      <c r="W1430" s="10">
        <v>2</v>
      </c>
      <c r="X1430" s="10">
        <v>1</v>
      </c>
      <c r="Y1430" s="10">
        <v>0</v>
      </c>
      <c r="Z1430" s="10">
        <v>0</v>
      </c>
      <c r="AA1430" s="10">
        <v>4</v>
      </c>
      <c r="AB1430" s="10">
        <v>4</v>
      </c>
      <c r="AC1430" s="13">
        <f t="shared" si="1174"/>
        <v>13.605442176870747</v>
      </c>
      <c r="AD1430" s="13">
        <f t="shared" si="1175"/>
        <v>6.8027210884353737</v>
      </c>
      <c r="AE1430" s="13">
        <f t="shared" si="1176"/>
        <v>0</v>
      </c>
      <c r="AF1430" s="13">
        <f t="shared" si="1177"/>
        <v>0</v>
      </c>
      <c r="AG1430" s="13">
        <f t="shared" si="1178"/>
        <v>23.483365949119374</v>
      </c>
      <c r="AH1430" s="13">
        <f t="shared" si="1179"/>
        <v>23.483365949119374</v>
      </c>
      <c r="AI1430" s="29">
        <f t="shared" si="1180"/>
        <v>2.9354207436399218</v>
      </c>
      <c r="AJ1430" s="29">
        <f t="shared" si="1181"/>
        <v>8.1632653061224474</v>
      </c>
      <c r="AK1430" s="29">
        <f t="shared" si="1182"/>
        <v>0</v>
      </c>
      <c r="AL1430" s="29">
        <f t="shared" si="1183"/>
        <v>2.054794520547945</v>
      </c>
      <c r="AM1430" s="29">
        <f t="shared" si="1184"/>
        <v>0</v>
      </c>
      <c r="AN1430" s="29">
        <f t="shared" si="1185"/>
        <v>0</v>
      </c>
      <c r="AO1430" s="13">
        <v>204.4</v>
      </c>
      <c r="AP1430" s="13">
        <v>44.1</v>
      </c>
      <c r="AQ1430" s="13">
        <v>0.6</v>
      </c>
      <c r="AR1430" s="59">
        <v>249.2</v>
      </c>
      <c r="AS1430" s="10">
        <v>3</v>
      </c>
      <c r="AT1430" s="10">
        <v>33</v>
      </c>
      <c r="AU1430" s="10">
        <v>3</v>
      </c>
      <c r="AV1430" s="10">
        <v>5</v>
      </c>
      <c r="AW1430" s="10">
        <v>6</v>
      </c>
      <c r="AX1430" s="13">
        <f t="shared" si="1186"/>
        <v>0.72231139646869991</v>
      </c>
      <c r="AY1430" s="13">
        <f t="shared" si="1187"/>
        <v>7.9454253611556993</v>
      </c>
      <c r="AZ1430" s="13">
        <f t="shared" si="1188"/>
        <v>0.72231139646869991</v>
      </c>
      <c r="BA1430" s="13">
        <f t="shared" si="1189"/>
        <v>1.203852327447833</v>
      </c>
      <c r="BB1430" s="13">
        <f t="shared" si="1190"/>
        <v>1.4446227929373998</v>
      </c>
      <c r="BC1430" s="13">
        <f t="shared" si="1191"/>
        <v>8.1760000000000002</v>
      </c>
      <c r="BD1430" s="13">
        <f t="shared" si="1192"/>
        <v>2.4E-2</v>
      </c>
      <c r="BE1430" s="13">
        <f t="shared" si="1193"/>
        <v>1.764</v>
      </c>
      <c r="BF1430" s="49">
        <v>10</v>
      </c>
      <c r="BG1430" s="49">
        <v>6</v>
      </c>
      <c r="BH1430" s="49">
        <v>0</v>
      </c>
      <c r="BI1430" s="49">
        <v>16</v>
      </c>
      <c r="BJ1430" s="49">
        <v>7</v>
      </c>
      <c r="BK1430" s="49">
        <v>0</v>
      </c>
      <c r="BL1430" s="49">
        <v>0</v>
      </c>
      <c r="BM1430" s="49">
        <v>7</v>
      </c>
      <c r="BN1430" s="39">
        <v>13</v>
      </c>
      <c r="BO1430" s="39">
        <v>104.2</v>
      </c>
      <c r="BP1430" s="13">
        <v>4.7</v>
      </c>
      <c r="BQ1430" s="13">
        <v>2.8</v>
      </c>
      <c r="BR1430" s="13">
        <v>0.3</v>
      </c>
      <c r="BS1430" s="13">
        <v>0</v>
      </c>
      <c r="BT1430" s="13">
        <v>0</v>
      </c>
      <c r="BU1430" s="13">
        <v>7.7</v>
      </c>
      <c r="BV1430" s="39">
        <v>62</v>
      </c>
      <c r="BW1430" s="13">
        <v>3</v>
      </c>
      <c r="BX1430" s="13">
        <v>0.2</v>
      </c>
      <c r="BY1430" s="13">
        <v>0.1</v>
      </c>
      <c r="BZ1430" s="13">
        <v>1.9</v>
      </c>
      <c r="CA1430" s="13">
        <v>5.3</v>
      </c>
      <c r="CB1430" s="39">
        <v>42.2</v>
      </c>
      <c r="CC1430" s="51">
        <v>62.340015000000001</v>
      </c>
      <c r="CD1430" s="10">
        <v>1255977</v>
      </c>
      <c r="CE1430" s="73">
        <f t="shared" si="1194"/>
        <v>4119604.56</v>
      </c>
      <c r="CF1430" s="66">
        <v>7.3</v>
      </c>
      <c r="CG1430" s="66">
        <v>5.5</v>
      </c>
      <c r="CH1430" s="66">
        <v>3.6</v>
      </c>
      <c r="CI1430" s="66">
        <v>1.2</v>
      </c>
      <c r="CJ1430" s="67">
        <f t="shared" ref="CJ1430:CJ1435" si="1208">CI1430/(AO1430+2*(AP1430+AQ1430))*2000</f>
        <v>8.1688223281143628</v>
      </c>
      <c r="CK1430" s="66">
        <v>1</v>
      </c>
      <c r="CL1430" s="67">
        <f t="shared" ref="CL1430:CL1435" si="1209">CK1430/(AO1430+2*(AP1430+AQ1430))*2000</f>
        <v>6.8073519400953026</v>
      </c>
      <c r="CM1430" s="66">
        <v>2.2000000000000002</v>
      </c>
      <c r="CN1430" s="10" t="s">
        <v>2116</v>
      </c>
      <c r="CO1430" s="10" t="s">
        <v>3557</v>
      </c>
      <c r="CP1430" s="10" t="s">
        <v>2433</v>
      </c>
      <c r="CQ1430" s="10" t="s">
        <v>2400</v>
      </c>
      <c r="CR1430" s="10">
        <v>75</v>
      </c>
      <c r="CS1430" s="10">
        <v>211</v>
      </c>
      <c r="CT1430" s="10">
        <v>24</v>
      </c>
      <c r="CU1430" s="10" t="s">
        <v>3402</v>
      </c>
      <c r="CV1430" s="10"/>
      <c r="CW1430" s="10"/>
      <c r="CX1430" s="10"/>
      <c r="CY1430" s="10"/>
      <c r="CZ1430" s="73">
        <v>585000</v>
      </c>
      <c r="DA1430" s="10">
        <v>2</v>
      </c>
    </row>
    <row r="1431" spans="1:105" ht="12.75" customHeight="1" x14ac:dyDescent="0.2">
      <c r="A1431" s="38" t="s">
        <v>2452</v>
      </c>
      <c r="B1431" t="s">
        <v>972</v>
      </c>
      <c r="C1431" t="s">
        <v>972</v>
      </c>
      <c r="D1431" s="82" t="s">
        <v>972</v>
      </c>
      <c r="E1431" t="str">
        <f t="shared" si="1205"/>
        <v xml:space="preserve">Letang, Kris </v>
      </c>
      <c r="F1431" t="s">
        <v>295</v>
      </c>
      <c r="G1431" t="s">
        <v>1524</v>
      </c>
      <c r="H1431">
        <v>7</v>
      </c>
      <c r="I1431">
        <v>2</v>
      </c>
      <c r="J1431">
        <v>0</v>
      </c>
      <c r="K1431">
        <f>I1431+J1431</f>
        <v>2</v>
      </c>
      <c r="L1431">
        <v>-3</v>
      </c>
      <c r="M1431">
        <v>4</v>
      </c>
      <c r="N1431">
        <v>8</v>
      </c>
      <c r="O1431" s="4">
        <f t="shared" si="1206"/>
        <v>0.25</v>
      </c>
      <c r="P1431">
        <v>104</v>
      </c>
      <c r="Q1431">
        <v>0</v>
      </c>
      <c r="R1431">
        <v>0</v>
      </c>
      <c r="S1431">
        <v>0</v>
      </c>
      <c r="T1431">
        <v>0</v>
      </c>
      <c r="U1431" s="4">
        <f t="shared" si="1207"/>
        <v>0</v>
      </c>
      <c r="V1431" s="40">
        <v>0</v>
      </c>
      <c r="W1431">
        <v>2</v>
      </c>
      <c r="X1431">
        <v>0</v>
      </c>
      <c r="Y1431">
        <v>0</v>
      </c>
      <c r="Z1431">
        <v>0</v>
      </c>
      <c r="AA1431">
        <f>I1431-W1431-Y1431</f>
        <v>0</v>
      </c>
      <c r="AB1431">
        <f>J1431-X1431-Z1431</f>
        <v>0</v>
      </c>
      <c r="AC1431" s="9">
        <f t="shared" si="1174"/>
        <v>20.15677491601344</v>
      </c>
      <c r="AD1431" s="9">
        <f t="shared" si="1175"/>
        <v>0</v>
      </c>
      <c r="AE1431" s="9">
        <f t="shared" si="1176"/>
        <v>0</v>
      </c>
      <c r="AF1431" s="9">
        <f t="shared" si="1177"/>
        <v>0</v>
      </c>
      <c r="AG1431" s="9">
        <f t="shared" si="1178"/>
        <v>0</v>
      </c>
      <c r="AH1431" s="9">
        <f t="shared" si="1179"/>
        <v>0</v>
      </c>
      <c r="AI1431" s="6">
        <f t="shared" si="1180"/>
        <v>1.1764705882352942</v>
      </c>
      <c r="AJ1431" s="6">
        <f t="shared" si="1181"/>
        <v>8.0627099664053752</v>
      </c>
      <c r="AK1431" s="6">
        <f t="shared" si="1182"/>
        <v>0</v>
      </c>
      <c r="AL1431" s="6">
        <f t="shared" si="1183"/>
        <v>4.7058823529411766</v>
      </c>
      <c r="AM1431" s="6">
        <f t="shared" si="1184"/>
        <v>0</v>
      </c>
      <c r="AN1431" s="6">
        <f t="shared" si="1185"/>
        <v>0</v>
      </c>
      <c r="AO1431" s="32">
        <v>51</v>
      </c>
      <c r="AP1431" s="32">
        <v>29.766666666666666</v>
      </c>
      <c r="AQ1431" s="32">
        <v>0.1</v>
      </c>
      <c r="AR1431" s="32">
        <v>80.866666666666674</v>
      </c>
      <c r="AS1431" s="40">
        <v>3</v>
      </c>
      <c r="AT1431" s="40">
        <v>8</v>
      </c>
      <c r="AU1431" s="40">
        <v>3</v>
      </c>
      <c r="AV1431" s="40">
        <v>3</v>
      </c>
      <c r="AW1431" s="40">
        <v>2</v>
      </c>
      <c r="AX1431" s="9">
        <f t="shared" si="1186"/>
        <v>2.225886232481451</v>
      </c>
      <c r="AY1431" s="9">
        <f t="shared" si="1187"/>
        <v>5.9356966199505354</v>
      </c>
      <c r="AZ1431" s="9">
        <f t="shared" si="1188"/>
        <v>2.225886232481451</v>
      </c>
      <c r="BA1431" s="9">
        <f t="shared" si="1189"/>
        <v>2.225886232481451</v>
      </c>
      <c r="BB1431" s="9">
        <f t="shared" si="1190"/>
        <v>1.4839241549876339</v>
      </c>
      <c r="BC1431" s="9">
        <f t="shared" si="1191"/>
        <v>7.2857142857142856</v>
      </c>
      <c r="BD1431" s="9">
        <f t="shared" si="1192"/>
        <v>1.4285714285714287E-2</v>
      </c>
      <c r="BE1431" s="9">
        <f t="shared" si="1193"/>
        <v>4.2523809523809524</v>
      </c>
      <c r="BF1431" s="3">
        <v>1</v>
      </c>
      <c r="BG1431" s="3">
        <v>4</v>
      </c>
      <c r="BH1431" s="3">
        <v>0</v>
      </c>
      <c r="BI1431" s="3">
        <v>5</v>
      </c>
      <c r="BJ1431" s="3">
        <v>4</v>
      </c>
      <c r="BK1431" s="3">
        <v>0</v>
      </c>
      <c r="BL1431" s="3">
        <v>0</v>
      </c>
      <c r="BM1431" s="3">
        <v>4</v>
      </c>
      <c r="BN1431" s="34">
        <f t="shared" ref="BN1431:BN1437" si="1210">BU1431+CA1431</f>
        <v>2.2028004162838637</v>
      </c>
      <c r="BO1431" s="34">
        <f t="shared" ref="BO1431:BO1437" si="1211">BN1431/AR1431*2000</f>
        <v>54.47981243900734</v>
      </c>
      <c r="BP1431" s="34">
        <v>-0.4305080153444098</v>
      </c>
      <c r="BQ1431" s="34">
        <v>2.5844109705856271</v>
      </c>
      <c r="BR1431" s="34">
        <v>8.0670817867356456E-2</v>
      </c>
      <c r="BS1431" s="34">
        <v>-2.2700497147175728E-4</v>
      </c>
      <c r="BT1431" s="34">
        <v>0</v>
      </c>
      <c r="BU1431" s="34">
        <f t="shared" ref="BU1431:BU1437" si="1212">SUM(BP1431:BT1431)</f>
        <v>2.2343467681371019</v>
      </c>
      <c r="BV1431" s="34">
        <f t="shared" ref="BV1431:BV1437" si="1213">BU1431/AR1431*2000</f>
        <v>55.260018997619994</v>
      </c>
      <c r="BW1431" s="34">
        <v>-0.39524430461881943</v>
      </c>
      <c r="BX1431" s="34">
        <v>0.62642338229947103</v>
      </c>
      <c r="BY1431" s="34">
        <v>1.1528438527276504E-2</v>
      </c>
      <c r="BZ1431" s="34">
        <v>-0.27425386806116614</v>
      </c>
      <c r="CA1431" s="34">
        <f t="shared" ref="CA1431:CA1437" si="1214">SUM(BW1431:BZ1431)</f>
        <v>-3.1546351853238036E-2</v>
      </c>
      <c r="CB1431" s="34">
        <f t="shared" ref="CB1431:CB1437" si="1215">CA1431/AR1431*2000</f>
        <v>-0.78020655861264709</v>
      </c>
      <c r="CE1431" s="68">
        <f t="shared" si="1194"/>
        <v>165000</v>
      </c>
      <c r="CF1431" s="9">
        <v>2.7</v>
      </c>
      <c r="CG1431" s="9">
        <v>1.7</v>
      </c>
      <c r="CH1431" s="9">
        <v>-2.5</v>
      </c>
      <c r="CI1431" s="9">
        <v>0.3</v>
      </c>
      <c r="CJ1431" s="9">
        <f t="shared" si="1208"/>
        <v>5.4184226369656834</v>
      </c>
      <c r="CK1431" s="9">
        <v>-0.5</v>
      </c>
      <c r="CL1431" s="9">
        <f t="shared" si="1209"/>
        <v>-9.0307043949428039</v>
      </c>
      <c r="CM1431" s="9">
        <v>-0.2</v>
      </c>
      <c r="CN1431" t="s">
        <v>1290</v>
      </c>
      <c r="CO1431" t="s">
        <v>3417</v>
      </c>
      <c r="CP1431" t="s">
        <v>2399</v>
      </c>
      <c r="CQ1431" t="s">
        <v>2400</v>
      </c>
      <c r="CR1431">
        <v>72</v>
      </c>
      <c r="CS1431">
        <v>201</v>
      </c>
      <c r="CT1431">
        <v>58</v>
      </c>
      <c r="CU1431" t="s">
        <v>3401</v>
      </c>
      <c r="CV1431" t="s">
        <v>3090</v>
      </c>
      <c r="CW1431">
        <v>0</v>
      </c>
      <c r="CX1431">
        <v>0</v>
      </c>
      <c r="CY1431">
        <v>0</v>
      </c>
      <c r="CZ1431" s="70"/>
      <c r="DA1431">
        <v>0</v>
      </c>
    </row>
    <row r="1432" spans="1:105" ht="12.75" customHeight="1" x14ac:dyDescent="0.2">
      <c r="A1432" s="44" t="s">
        <v>2372</v>
      </c>
      <c r="B1432" s="43" t="s">
        <v>972</v>
      </c>
      <c r="C1432" s="43" t="s">
        <v>972</v>
      </c>
      <c r="D1432" s="42" t="s">
        <v>972</v>
      </c>
      <c r="E1432" s="42" t="str">
        <f t="shared" si="1205"/>
        <v xml:space="preserve">Letang, Kris </v>
      </c>
      <c r="F1432" s="42" t="s">
        <v>295</v>
      </c>
      <c r="G1432" s="45" t="s">
        <v>2374</v>
      </c>
      <c r="H1432" s="43">
        <v>63</v>
      </c>
      <c r="I1432" s="64">
        <v>6</v>
      </c>
      <c r="J1432" s="64">
        <v>11</v>
      </c>
      <c r="K1432" s="64">
        <v>17</v>
      </c>
      <c r="L1432" s="43">
        <v>-1</v>
      </c>
      <c r="M1432">
        <v>23</v>
      </c>
      <c r="N1432">
        <v>68</v>
      </c>
      <c r="O1432" s="4">
        <f t="shared" si="1206"/>
        <v>8.8235294117647065E-2</v>
      </c>
      <c r="Q1432">
        <v>3</v>
      </c>
      <c r="R1432">
        <v>0</v>
      </c>
      <c r="S1432">
        <v>0</v>
      </c>
      <c r="T1432">
        <v>0</v>
      </c>
      <c r="U1432" s="4">
        <f t="shared" si="1207"/>
        <v>0</v>
      </c>
      <c r="V1432">
        <v>0</v>
      </c>
      <c r="W1432">
        <v>1</v>
      </c>
      <c r="X1432">
        <v>8</v>
      </c>
      <c r="Y1432">
        <v>0</v>
      </c>
      <c r="Z1432">
        <v>0</v>
      </c>
      <c r="AA1432">
        <v>5</v>
      </c>
      <c r="AB1432">
        <v>3</v>
      </c>
      <c r="AC1432" s="9">
        <f t="shared" si="1174"/>
        <v>1.8350494443878074</v>
      </c>
      <c r="AD1432" s="9">
        <f t="shared" si="1175"/>
        <v>14.680395555102459</v>
      </c>
      <c r="AE1432" s="9">
        <f t="shared" si="1176"/>
        <v>0</v>
      </c>
      <c r="AF1432" s="9">
        <f t="shared" si="1177"/>
        <v>0</v>
      </c>
      <c r="AG1432" s="9">
        <f t="shared" si="1178"/>
        <v>6.4680728736210424</v>
      </c>
      <c r="AH1432" s="9">
        <f t="shared" si="1179"/>
        <v>3.8808437241726255</v>
      </c>
      <c r="AI1432" s="58">
        <f t="shared" si="1180"/>
        <v>2.0697833195587334</v>
      </c>
      <c r="AJ1432" s="58">
        <f t="shared" si="1181"/>
        <v>7.7072076664287898</v>
      </c>
      <c r="AK1432" s="58">
        <f t="shared" si="1182"/>
        <v>0</v>
      </c>
      <c r="AL1432" s="58">
        <f t="shared" si="1183"/>
        <v>1.940421862086313</v>
      </c>
      <c r="AM1432" s="58">
        <f t="shared" si="1184"/>
        <v>1.1010296666326842</v>
      </c>
      <c r="AN1432" s="58">
        <f t="shared" si="1185"/>
        <v>7.929515418502203</v>
      </c>
      <c r="AO1432" s="56">
        <v>927.63333333333333</v>
      </c>
      <c r="AP1432" s="56">
        <v>163.48333333333332</v>
      </c>
      <c r="AQ1432" s="56">
        <v>52.966666666666669</v>
      </c>
      <c r="AR1432" s="57">
        <f>SUM(AO1432:AQ1432)</f>
        <v>1144.0833333333333</v>
      </c>
      <c r="AS1432">
        <v>75</v>
      </c>
      <c r="AT1432">
        <v>79</v>
      </c>
      <c r="AU1432">
        <v>38</v>
      </c>
      <c r="AV1432">
        <v>39</v>
      </c>
      <c r="AW1432">
        <v>16</v>
      </c>
      <c r="AX1432" s="9">
        <f t="shared" si="1186"/>
        <v>3.9332799184208613</v>
      </c>
      <c r="AY1432" s="9">
        <f t="shared" si="1187"/>
        <v>4.1430548474033078</v>
      </c>
      <c r="AZ1432" s="9">
        <f t="shared" si="1188"/>
        <v>1.9928618253332366</v>
      </c>
      <c r="BA1432" s="9">
        <f t="shared" si="1189"/>
        <v>2.0453055575788479</v>
      </c>
      <c r="BB1432" s="9">
        <f t="shared" si="1190"/>
        <v>0.83909971592978372</v>
      </c>
      <c r="BC1432" s="33">
        <f t="shared" si="1191"/>
        <v>14.724338624338625</v>
      </c>
      <c r="BD1432" s="33">
        <f t="shared" si="1192"/>
        <v>0.84074074074074079</v>
      </c>
      <c r="BE1432" s="33">
        <f t="shared" si="1193"/>
        <v>2.5949735449735449</v>
      </c>
      <c r="BF1432" s="42">
        <f>BI1432-BG1432-BH1432</f>
        <v>32</v>
      </c>
      <c r="BG1432" s="43">
        <v>21</v>
      </c>
      <c r="BH1432" s="43">
        <v>0</v>
      </c>
      <c r="BI1432" s="43">
        <v>53</v>
      </c>
      <c r="BJ1432" s="42">
        <f>BM1432-BK1432-BL1432</f>
        <v>30</v>
      </c>
      <c r="BK1432" s="43">
        <v>3</v>
      </c>
      <c r="BL1432" s="43">
        <v>7</v>
      </c>
      <c r="BM1432" s="43">
        <v>40</v>
      </c>
      <c r="BN1432" s="34">
        <f t="shared" si="1210"/>
        <v>49.783218318907636</v>
      </c>
      <c r="BO1432" s="34">
        <f t="shared" si="1211"/>
        <v>87.027259061387085</v>
      </c>
      <c r="BP1432" s="33">
        <v>5.3375266828613777</v>
      </c>
      <c r="BQ1432" s="33">
        <v>2.4468284852760815</v>
      </c>
      <c r="BR1432" s="33">
        <v>1.1067200289612673</v>
      </c>
      <c r="BS1432" s="33">
        <v>-0.12470356252820165</v>
      </c>
      <c r="BT1432" s="33">
        <v>12.924098318054046</v>
      </c>
      <c r="BU1432" s="9">
        <f t="shared" si="1212"/>
        <v>21.690469952624568</v>
      </c>
      <c r="BV1432" s="34">
        <f t="shared" si="1213"/>
        <v>37.917639949230804</v>
      </c>
      <c r="BW1432" s="33">
        <v>21.17993403285519</v>
      </c>
      <c r="BX1432" s="33">
        <v>0.37524698190290207</v>
      </c>
      <c r="BY1432" s="33">
        <v>1.1654294589085576</v>
      </c>
      <c r="BZ1432" s="33">
        <v>5.3721378926164185</v>
      </c>
      <c r="CA1432" s="9">
        <f t="shared" si="1214"/>
        <v>28.092748366283068</v>
      </c>
      <c r="CB1432" s="34">
        <f t="shared" si="1215"/>
        <v>49.109619112156288</v>
      </c>
      <c r="CC1432" s="47">
        <v>56.843547999999998</v>
      </c>
      <c r="CD1432">
        <v>2253211</v>
      </c>
      <c r="CE1432" s="68">
        <f t="shared" si="1194"/>
        <v>2932750.8253968256</v>
      </c>
      <c r="CF1432" s="62">
        <v>23.8</v>
      </c>
      <c r="CG1432" s="62">
        <v>21.3</v>
      </c>
      <c r="CH1432" s="62">
        <v>-3.4</v>
      </c>
      <c r="CI1432" s="62">
        <v>1.1000000000000001</v>
      </c>
      <c r="CJ1432" s="63">
        <f t="shared" si="1208"/>
        <v>1.6170129361034888</v>
      </c>
      <c r="CK1432" s="62">
        <v>0.7</v>
      </c>
      <c r="CL1432" s="63">
        <f t="shared" si="1209"/>
        <v>1.0290082320658565</v>
      </c>
      <c r="CM1432" s="62">
        <v>3.8</v>
      </c>
      <c r="CN1432" t="s">
        <v>2123</v>
      </c>
      <c r="CO1432" t="s">
        <v>3417</v>
      </c>
      <c r="CP1432" t="s">
        <v>2399</v>
      </c>
      <c r="CQ1432" t="s">
        <v>2400</v>
      </c>
      <c r="CR1432">
        <v>72</v>
      </c>
      <c r="CS1432">
        <v>201</v>
      </c>
      <c r="CT1432">
        <v>58</v>
      </c>
      <c r="CU1432" t="s">
        <v>3401</v>
      </c>
      <c r="CV1432" t="s">
        <v>3090</v>
      </c>
      <c r="CZ1432" s="72">
        <v>835000</v>
      </c>
      <c r="DA1432">
        <v>0</v>
      </c>
    </row>
    <row r="1433" spans="1:105" ht="12.75" customHeight="1" x14ac:dyDescent="0.2">
      <c r="A1433" s="38" t="s">
        <v>2452</v>
      </c>
      <c r="B1433" t="s">
        <v>972</v>
      </c>
      <c r="C1433" t="s">
        <v>972</v>
      </c>
      <c r="D1433" t="s">
        <v>972</v>
      </c>
      <c r="E1433" t="str">
        <f t="shared" si="1205"/>
        <v xml:space="preserve">Eaton, Mark </v>
      </c>
      <c r="F1433" t="s">
        <v>2613</v>
      </c>
      <c r="G1433" t="s">
        <v>1524</v>
      </c>
      <c r="H1433">
        <v>35</v>
      </c>
      <c r="I1433">
        <v>0</v>
      </c>
      <c r="J1433">
        <v>3</v>
      </c>
      <c r="K1433">
        <f>I1433+J1433</f>
        <v>3</v>
      </c>
      <c r="L1433">
        <v>-6</v>
      </c>
      <c r="M1433">
        <v>16</v>
      </c>
      <c r="N1433">
        <v>22</v>
      </c>
      <c r="O1433" s="4">
        <f t="shared" si="1206"/>
        <v>0</v>
      </c>
      <c r="P1433">
        <v>889</v>
      </c>
      <c r="Q1433">
        <v>0</v>
      </c>
      <c r="R1433">
        <v>0</v>
      </c>
      <c r="S1433">
        <v>0</v>
      </c>
      <c r="T1433">
        <v>0</v>
      </c>
      <c r="U1433" s="4">
        <f t="shared" si="1207"/>
        <v>0</v>
      </c>
      <c r="V1433" s="40">
        <v>0</v>
      </c>
      <c r="W1433">
        <v>0</v>
      </c>
      <c r="X1433">
        <v>0</v>
      </c>
      <c r="Y1433">
        <v>0</v>
      </c>
      <c r="Z1433">
        <v>1</v>
      </c>
      <c r="AA1433">
        <f>I1433-W1433-Y1433</f>
        <v>0</v>
      </c>
      <c r="AB1433">
        <f>J1433-X1433-Z1433</f>
        <v>2</v>
      </c>
      <c r="AC1433" s="9">
        <f t="shared" si="1174"/>
        <v>0</v>
      </c>
      <c r="AD1433" s="9">
        <f t="shared" si="1175"/>
        <v>0</v>
      </c>
      <c r="AE1433" s="9">
        <f t="shared" si="1176"/>
        <v>0</v>
      </c>
      <c r="AF1433" s="9">
        <f t="shared" si="1177"/>
        <v>2.364687335785602</v>
      </c>
      <c r="AG1433" s="9">
        <f t="shared" si="1178"/>
        <v>0</v>
      </c>
      <c r="AH1433" s="9">
        <f t="shared" si="1179"/>
        <v>4.6137579699464935</v>
      </c>
      <c r="AI1433" s="6">
        <f t="shared" si="1180"/>
        <v>1.7301592387299352</v>
      </c>
      <c r="AJ1433" s="6">
        <f t="shared" si="1181"/>
        <v>4.7968021319120586</v>
      </c>
      <c r="AK1433" s="6">
        <f t="shared" si="1182"/>
        <v>1.8917498686284815</v>
      </c>
      <c r="AL1433" s="6">
        <f t="shared" si="1183"/>
        <v>2.9989426804652206</v>
      </c>
      <c r="AM1433" s="6">
        <f t="shared" si="1184"/>
        <v>0</v>
      </c>
      <c r="AN1433" s="6">
        <f t="shared" si="1185"/>
        <v>7.0940620073568068</v>
      </c>
      <c r="AO1433" s="32">
        <v>520.18333333333328</v>
      </c>
      <c r="AP1433" s="32">
        <v>25.016666666666666</v>
      </c>
      <c r="AQ1433" s="32">
        <v>126.86666666666665</v>
      </c>
      <c r="AR1433" s="32">
        <v>672.06666666666661</v>
      </c>
      <c r="AS1433" s="40">
        <v>83</v>
      </c>
      <c r="AT1433" s="40">
        <v>18</v>
      </c>
      <c r="AU1433" s="40">
        <v>8</v>
      </c>
      <c r="AV1433" s="40">
        <v>8</v>
      </c>
      <c r="AW1433" s="40">
        <v>4</v>
      </c>
      <c r="AX1433" s="9">
        <f t="shared" si="1186"/>
        <v>7.409979168733261</v>
      </c>
      <c r="AY1433" s="9">
        <f t="shared" si="1187"/>
        <v>1.6069834341831168</v>
      </c>
      <c r="AZ1433" s="9">
        <f t="shared" si="1188"/>
        <v>0.71421485963694087</v>
      </c>
      <c r="BA1433" s="9">
        <f t="shared" si="1189"/>
        <v>0.71421485963694087</v>
      </c>
      <c r="BB1433" s="9">
        <f t="shared" si="1190"/>
        <v>0.35710742981847043</v>
      </c>
      <c r="BC1433" s="9">
        <f t="shared" si="1191"/>
        <v>14.862380952380951</v>
      </c>
      <c r="BD1433" s="9">
        <f t="shared" si="1192"/>
        <v>3.624761904761904</v>
      </c>
      <c r="BE1433" s="9">
        <f t="shared" si="1193"/>
        <v>0.71476190476190471</v>
      </c>
      <c r="BF1433" s="3">
        <v>15</v>
      </c>
      <c r="BG1433" s="3">
        <v>2</v>
      </c>
      <c r="BH1433" s="3">
        <v>4</v>
      </c>
      <c r="BI1433" s="3">
        <v>21</v>
      </c>
      <c r="BJ1433" s="3">
        <v>26</v>
      </c>
      <c r="BK1433" s="3">
        <v>0</v>
      </c>
      <c r="BL1433" s="3">
        <v>15</v>
      </c>
      <c r="BM1433" s="3">
        <v>41</v>
      </c>
      <c r="BN1433" s="34">
        <f t="shared" si="1210"/>
        <v>12.249979940008114</v>
      </c>
      <c r="BO1433" s="34">
        <f t="shared" si="1211"/>
        <v>36.454657097534316</v>
      </c>
      <c r="BP1433" s="34">
        <v>-2.5854151172896285</v>
      </c>
      <c r="BQ1433" s="34">
        <v>-0.91464271015927701</v>
      </c>
      <c r="BR1433" s="34">
        <v>0.67043900652994259</v>
      </c>
      <c r="BS1433" s="34">
        <v>0.43425673965794304</v>
      </c>
      <c r="BT1433" s="34">
        <v>0</v>
      </c>
      <c r="BU1433" s="34">
        <f t="shared" si="1212"/>
        <v>-2.3953620812610201</v>
      </c>
      <c r="BV1433" s="34">
        <f t="shared" si="1213"/>
        <v>-7.1283466360312087</v>
      </c>
      <c r="BW1433" s="34">
        <v>6.8754615439276119</v>
      </c>
      <c r="BX1433" s="34">
        <v>0.52646220427295976</v>
      </c>
      <c r="BY1433" s="34">
        <v>4.6000250897859374</v>
      </c>
      <c r="BZ1433" s="34">
        <v>2.6433931832826252</v>
      </c>
      <c r="CA1433" s="34">
        <f t="shared" si="1214"/>
        <v>14.645342021269133</v>
      </c>
      <c r="CB1433" s="34">
        <f t="shared" si="1215"/>
        <v>43.583003733565526</v>
      </c>
      <c r="CC1433" s="15">
        <v>47</v>
      </c>
      <c r="CD1433" s="7">
        <v>447221</v>
      </c>
      <c r="CE1433" s="68">
        <f t="shared" si="1194"/>
        <v>1047774.9142857143</v>
      </c>
      <c r="CF1433" s="9">
        <v>10.7</v>
      </c>
      <c r="CG1433" s="9">
        <v>16.3</v>
      </c>
      <c r="CH1433" s="9">
        <v>-9.3000000000000007</v>
      </c>
      <c r="CI1433" s="9">
        <v>-1.5</v>
      </c>
      <c r="CJ1433" s="9">
        <f t="shared" si="1208"/>
        <v>-3.6409976333515388</v>
      </c>
      <c r="CK1433" s="9">
        <v>-1.2</v>
      </c>
      <c r="CL1433" s="9">
        <f t="shared" si="1209"/>
        <v>-2.912798106681231</v>
      </c>
      <c r="CM1433" s="9">
        <v>-2.7</v>
      </c>
      <c r="CN1433" t="s">
        <v>1280</v>
      </c>
      <c r="CO1433" t="s">
        <v>2701</v>
      </c>
      <c r="CP1433" t="s">
        <v>2702</v>
      </c>
      <c r="CQ1433" t="s">
        <v>2414</v>
      </c>
      <c r="CR1433">
        <v>74</v>
      </c>
      <c r="CS1433">
        <v>204</v>
      </c>
      <c r="CT1433">
        <v>3</v>
      </c>
      <c r="CU1433" t="s">
        <v>3402</v>
      </c>
      <c r="CV1433" t="s">
        <v>2382</v>
      </c>
      <c r="CW1433">
        <v>0</v>
      </c>
      <c r="CX1433">
        <v>0</v>
      </c>
      <c r="CY1433">
        <v>0</v>
      </c>
      <c r="CZ1433" s="70"/>
      <c r="DA1433">
        <v>0</v>
      </c>
    </row>
    <row r="1434" spans="1:105" ht="12.75" customHeight="1" x14ac:dyDescent="0.2">
      <c r="A1434" s="44" t="s">
        <v>2372</v>
      </c>
      <c r="B1434" s="43" t="s">
        <v>972</v>
      </c>
      <c r="C1434" s="43" t="s">
        <v>972</v>
      </c>
      <c r="D1434" s="42" t="s">
        <v>972</v>
      </c>
      <c r="E1434" s="42" t="str">
        <f t="shared" si="1205"/>
        <v xml:space="preserve">Eaton, Mark </v>
      </c>
      <c r="F1434" s="42" t="s">
        <v>2613</v>
      </c>
      <c r="G1434" s="45" t="s">
        <v>2374</v>
      </c>
      <c r="H1434" s="43">
        <v>36</v>
      </c>
      <c r="I1434" s="64">
        <v>0</v>
      </c>
      <c r="J1434" s="64">
        <v>3</v>
      </c>
      <c r="K1434" s="64">
        <v>3</v>
      </c>
      <c r="L1434" s="43">
        <v>6</v>
      </c>
      <c r="M1434">
        <v>4</v>
      </c>
      <c r="N1434">
        <v>28</v>
      </c>
      <c r="O1434" s="4">
        <f t="shared" si="1206"/>
        <v>0</v>
      </c>
      <c r="Q1434">
        <v>0</v>
      </c>
      <c r="R1434">
        <v>0</v>
      </c>
      <c r="S1434">
        <v>0</v>
      </c>
      <c r="T1434">
        <v>0</v>
      </c>
      <c r="U1434" s="4">
        <f t="shared" si="1207"/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</v>
      </c>
      <c r="AC1434" s="9">
        <f t="shared" si="1174"/>
        <v>0</v>
      </c>
      <c r="AD1434" s="9">
        <f t="shared" si="1175"/>
        <v>0</v>
      </c>
      <c r="AE1434" s="9">
        <f t="shared" si="1176"/>
        <v>0</v>
      </c>
      <c r="AF1434" s="9">
        <f t="shared" si="1177"/>
        <v>0</v>
      </c>
      <c r="AG1434" s="9">
        <f t="shared" si="1178"/>
        <v>0</v>
      </c>
      <c r="AH1434" s="9">
        <f t="shared" si="1179"/>
        <v>6.530019952838745</v>
      </c>
      <c r="AI1434" s="58">
        <f t="shared" si="1180"/>
        <v>2.2855069834935606</v>
      </c>
      <c r="AJ1434" s="58">
        <f t="shared" si="1181"/>
        <v>0</v>
      </c>
      <c r="AK1434" s="58">
        <f t="shared" si="1182"/>
        <v>0.79295154185022021</v>
      </c>
      <c r="AL1434" s="58">
        <f t="shared" si="1183"/>
        <v>1.8501723199709779</v>
      </c>
      <c r="AM1434" s="58">
        <f t="shared" si="1184"/>
        <v>0</v>
      </c>
      <c r="AN1434" s="58">
        <f t="shared" si="1185"/>
        <v>7.929515418502203</v>
      </c>
      <c r="AO1434" s="56">
        <v>551.29999999999995</v>
      </c>
      <c r="AP1434" s="56">
        <v>5.55</v>
      </c>
      <c r="AQ1434" s="56">
        <v>151.33333333333334</v>
      </c>
      <c r="AR1434" s="57">
        <f>SUM(AO1434:AQ1434)</f>
        <v>708.18333333333328</v>
      </c>
      <c r="AS1434">
        <v>89</v>
      </c>
      <c r="AT1434">
        <v>17</v>
      </c>
      <c r="AU1434">
        <v>8</v>
      </c>
      <c r="AV1434">
        <v>7</v>
      </c>
      <c r="AW1434">
        <v>2</v>
      </c>
      <c r="AX1434" s="9">
        <f t="shared" si="1186"/>
        <v>7.5404203243039714</v>
      </c>
      <c r="AY1434" s="9">
        <f t="shared" si="1187"/>
        <v>1.440305005765927</v>
      </c>
      <c r="AZ1434" s="9">
        <f t="shared" si="1188"/>
        <v>0.67779059094867156</v>
      </c>
      <c r="BA1434" s="9">
        <f t="shared" si="1189"/>
        <v>0.59306676708008754</v>
      </c>
      <c r="BB1434" s="9">
        <f t="shared" si="1190"/>
        <v>0.16944764773716789</v>
      </c>
      <c r="BC1434" s="33">
        <f t="shared" si="1191"/>
        <v>15.313888888888888</v>
      </c>
      <c r="BD1434" s="33">
        <f t="shared" si="1192"/>
        <v>4.2037037037037042</v>
      </c>
      <c r="BE1434" s="33">
        <f t="shared" si="1193"/>
        <v>0.15416666666666667</v>
      </c>
      <c r="BF1434" s="42">
        <f>BI1434-BG1434-BH1434</f>
        <v>21</v>
      </c>
      <c r="BG1434" s="43">
        <v>0</v>
      </c>
      <c r="BH1434" s="43">
        <v>2</v>
      </c>
      <c r="BI1434" s="43">
        <v>23</v>
      </c>
      <c r="BJ1434" s="42">
        <f>BM1434-BK1434-BL1434</f>
        <v>17</v>
      </c>
      <c r="BK1434" s="43">
        <v>0</v>
      </c>
      <c r="BL1434" s="43">
        <v>20</v>
      </c>
      <c r="BM1434" s="43">
        <v>37</v>
      </c>
      <c r="BN1434" s="34">
        <f t="shared" si="1210"/>
        <v>17.485422352766157</v>
      </c>
      <c r="BO1434" s="34">
        <f t="shared" si="1211"/>
        <v>49.381061456118687</v>
      </c>
      <c r="BP1434" s="33">
        <v>-1.7740965562359723</v>
      </c>
      <c r="BQ1434" s="33">
        <v>-0.21425717486014542</v>
      </c>
      <c r="BR1434" s="33">
        <v>-1.5430944422628909</v>
      </c>
      <c r="BS1434" s="33">
        <v>-0.35629589293771902</v>
      </c>
      <c r="BT1434" s="33">
        <v>0</v>
      </c>
      <c r="BU1434" s="9">
        <f t="shared" si="1212"/>
        <v>-3.8877440662967278</v>
      </c>
      <c r="BV1434" s="34">
        <f t="shared" si="1213"/>
        <v>-10.979484783968543</v>
      </c>
      <c r="BW1434" s="33">
        <v>13.171918874424527</v>
      </c>
      <c r="BX1434" s="33">
        <v>0.10618841342623277</v>
      </c>
      <c r="BY1434" s="33">
        <v>2.7050781925640033</v>
      </c>
      <c r="BZ1434" s="33">
        <v>5.3899809386481232</v>
      </c>
      <c r="CA1434" s="9">
        <f t="shared" si="1214"/>
        <v>21.373166419062887</v>
      </c>
      <c r="CB1434" s="34">
        <f t="shared" si="1215"/>
        <v>60.360546240087238</v>
      </c>
      <c r="CC1434" s="47">
        <v>66.383232000000007</v>
      </c>
      <c r="CD1434">
        <v>1130367</v>
      </c>
      <c r="CE1434" s="68">
        <f t="shared" si="1194"/>
        <v>2574724.833333333</v>
      </c>
      <c r="CF1434" s="62">
        <v>10.4</v>
      </c>
      <c r="CG1434" s="62">
        <v>17.5</v>
      </c>
      <c r="CH1434" s="62">
        <v>1.5</v>
      </c>
      <c r="CI1434" s="62">
        <v>-1.3</v>
      </c>
      <c r="CJ1434" s="63">
        <f t="shared" si="1208"/>
        <v>-3.0055487053020964</v>
      </c>
      <c r="CK1434" s="62">
        <v>1.4</v>
      </c>
      <c r="CL1434" s="63">
        <f t="shared" si="1209"/>
        <v>3.2367447595561036</v>
      </c>
      <c r="CM1434" s="62">
        <v>0.1</v>
      </c>
      <c r="CN1434" t="s">
        <v>2175</v>
      </c>
      <c r="CO1434" t="s">
        <v>2701</v>
      </c>
      <c r="CP1434" t="s">
        <v>2702</v>
      </c>
      <c r="CQ1434" t="s">
        <v>2414</v>
      </c>
      <c r="CR1434">
        <v>74</v>
      </c>
      <c r="CS1434">
        <v>204</v>
      </c>
      <c r="CT1434">
        <v>3</v>
      </c>
      <c r="CU1434" t="s">
        <v>3402</v>
      </c>
      <c r="CZ1434" s="72">
        <v>1600000</v>
      </c>
      <c r="DA1434">
        <v>0</v>
      </c>
    </row>
    <row r="1435" spans="1:105" ht="12.75" customHeight="1" x14ac:dyDescent="0.2">
      <c r="A1435" s="38" t="s">
        <v>2452</v>
      </c>
      <c r="B1435" t="s">
        <v>977</v>
      </c>
      <c r="C1435" t="s">
        <v>977</v>
      </c>
      <c r="D1435" s="82" t="s">
        <v>972</v>
      </c>
      <c r="E1435" t="str">
        <f t="shared" si="1205"/>
        <v xml:space="preserve">Cooke, Matt </v>
      </c>
      <c r="F1435" t="s">
        <v>2576</v>
      </c>
      <c r="G1435" t="s">
        <v>1540</v>
      </c>
      <c r="H1435">
        <v>81</v>
      </c>
      <c r="I1435">
        <v>10</v>
      </c>
      <c r="J1435">
        <v>20</v>
      </c>
      <c r="K1435">
        <f>I1435+J1435</f>
        <v>30</v>
      </c>
      <c r="L1435">
        <v>0</v>
      </c>
      <c r="M1435">
        <v>64</v>
      </c>
      <c r="N1435">
        <v>133</v>
      </c>
      <c r="O1435" s="4">
        <f t="shared" si="1206"/>
        <v>7.5187969924812026E-2</v>
      </c>
      <c r="P1435">
        <v>1710</v>
      </c>
      <c r="Q1435">
        <v>3</v>
      </c>
      <c r="R1435">
        <v>0</v>
      </c>
      <c r="S1435">
        <v>9</v>
      </c>
      <c r="T1435">
        <v>10</v>
      </c>
      <c r="U1435" s="4">
        <f t="shared" si="1207"/>
        <v>0.47368421052631576</v>
      </c>
      <c r="V1435" s="40">
        <v>0.4</v>
      </c>
      <c r="W1435">
        <v>1</v>
      </c>
      <c r="X1435">
        <v>3</v>
      </c>
      <c r="Y1435">
        <v>0</v>
      </c>
      <c r="Z1435">
        <v>2</v>
      </c>
      <c r="AA1435">
        <f>I1435-W1435-Y1435</f>
        <v>9</v>
      </c>
      <c r="AB1435">
        <f>J1435-X1435-Z1435</f>
        <v>15</v>
      </c>
      <c r="AC1435" s="9">
        <f t="shared" si="1174"/>
        <v>4.5180722891566258</v>
      </c>
      <c r="AD1435" s="9">
        <f t="shared" si="1175"/>
        <v>13.554216867469878</v>
      </c>
      <c r="AE1435" s="9">
        <f t="shared" si="1176"/>
        <v>0</v>
      </c>
      <c r="AF1435" s="9">
        <f t="shared" si="1177"/>
        <v>2.9717682020802374</v>
      </c>
      <c r="AG1435" s="9">
        <f t="shared" si="1178"/>
        <v>10.843554945698557</v>
      </c>
      <c r="AH1435" s="9">
        <f t="shared" si="1179"/>
        <v>18.07259157616426</v>
      </c>
      <c r="AI1435" s="6">
        <f t="shared" si="1180"/>
        <v>2.2289529610602585</v>
      </c>
      <c r="AJ1435" s="6">
        <f t="shared" si="1181"/>
        <v>6.3253012048192767</v>
      </c>
      <c r="AK1435" s="6">
        <f t="shared" si="1182"/>
        <v>0.59435364041604755</v>
      </c>
      <c r="AL1435" s="6">
        <f t="shared" si="1183"/>
        <v>2.4096788768219013</v>
      </c>
      <c r="AM1435" s="6">
        <f t="shared" si="1184"/>
        <v>0.90361445783132521</v>
      </c>
      <c r="AN1435" s="6">
        <f t="shared" si="1185"/>
        <v>4.7548291233283804</v>
      </c>
      <c r="AO1435" s="32">
        <v>995.98333333333335</v>
      </c>
      <c r="AP1435" s="32">
        <v>66.400000000000006</v>
      </c>
      <c r="AQ1435" s="32">
        <v>201.9</v>
      </c>
      <c r="AR1435" s="32">
        <v>1264.2833333333335</v>
      </c>
      <c r="AS1435" s="40">
        <v>36</v>
      </c>
      <c r="AT1435" s="40">
        <v>209</v>
      </c>
      <c r="AU1435" s="40">
        <v>59</v>
      </c>
      <c r="AV1435" s="40">
        <v>27</v>
      </c>
      <c r="AW1435" s="40">
        <v>27</v>
      </c>
      <c r="AX1435" s="9">
        <f t="shared" si="1186"/>
        <v>1.7084777937434907</v>
      </c>
      <c r="AY1435" s="9">
        <f t="shared" si="1187"/>
        <v>9.9186627470108206</v>
      </c>
      <c r="AZ1435" s="9">
        <f t="shared" si="1188"/>
        <v>2.8000052730796097</v>
      </c>
      <c r="BA1435" s="9">
        <f t="shared" si="1189"/>
        <v>1.2813583453076181</v>
      </c>
      <c r="BB1435" s="9">
        <f t="shared" si="1190"/>
        <v>1.2813583453076181</v>
      </c>
      <c r="BC1435" s="9">
        <f t="shared" si="1191"/>
        <v>12.296090534979424</v>
      </c>
      <c r="BD1435" s="9">
        <f t="shared" si="1192"/>
        <v>2.4925925925925925</v>
      </c>
      <c r="BE1435" s="9">
        <f t="shared" si="1193"/>
        <v>0.8197530864197532</v>
      </c>
      <c r="BF1435" s="3">
        <v>37</v>
      </c>
      <c r="BG1435" s="3">
        <v>7</v>
      </c>
      <c r="BH1435" s="3">
        <v>2</v>
      </c>
      <c r="BI1435" s="3">
        <v>46</v>
      </c>
      <c r="BJ1435" s="3">
        <v>40</v>
      </c>
      <c r="BK1435" s="3">
        <v>1</v>
      </c>
      <c r="BL1435" s="3">
        <v>16</v>
      </c>
      <c r="BM1435" s="3">
        <v>57</v>
      </c>
      <c r="BN1435" s="34">
        <f t="shared" si="1210"/>
        <v>21.268501365100011</v>
      </c>
      <c r="BO1435" s="34">
        <f t="shared" si="1211"/>
        <v>33.645150267107866</v>
      </c>
      <c r="BP1435" s="34">
        <v>7.7227625139091938</v>
      </c>
      <c r="BQ1435" s="34">
        <v>1.0280950064594467</v>
      </c>
      <c r="BR1435" s="34">
        <v>0.19271642576757159</v>
      </c>
      <c r="BS1435" s="34">
        <v>-0.5086788576452429</v>
      </c>
      <c r="BT1435" s="34">
        <v>0</v>
      </c>
      <c r="BU1435" s="34">
        <f t="shared" si="1212"/>
        <v>8.4348950884909684</v>
      </c>
      <c r="BV1435" s="34">
        <f t="shared" si="1213"/>
        <v>13.343361991891534</v>
      </c>
      <c r="BW1435" s="34">
        <v>8.2022603590124046</v>
      </c>
      <c r="BX1435" s="34">
        <v>-5.3543677071381749E-3</v>
      </c>
      <c r="BY1435" s="34">
        <v>9.3468567020206752</v>
      </c>
      <c r="BZ1435" s="34">
        <v>-4.7101564167168997</v>
      </c>
      <c r="CA1435" s="34">
        <f t="shared" si="1214"/>
        <v>12.833606276609043</v>
      </c>
      <c r="CB1435" s="34">
        <f t="shared" si="1215"/>
        <v>20.301788275216328</v>
      </c>
      <c r="CC1435" s="15">
        <v>61</v>
      </c>
      <c r="CD1435" s="7">
        <v>1128089</v>
      </c>
      <c r="CE1435" s="68">
        <f t="shared" si="1194"/>
        <v>1142016.024691358</v>
      </c>
      <c r="CF1435" s="9">
        <v>25.8</v>
      </c>
      <c r="CG1435" s="9">
        <v>30.1</v>
      </c>
      <c r="CH1435" s="9">
        <v>-4.9000000000000004</v>
      </c>
      <c r="CI1435" s="9">
        <v>-1.7</v>
      </c>
      <c r="CJ1435" s="9">
        <f t="shared" si="1208"/>
        <v>-2.218476428687945</v>
      </c>
      <c r="CK1435" s="9">
        <v>2.4</v>
      </c>
      <c r="CL1435" s="9">
        <f t="shared" si="1209"/>
        <v>3.1319667228535693</v>
      </c>
      <c r="CM1435" s="9">
        <v>0.7</v>
      </c>
      <c r="CN1435" t="s">
        <v>3027</v>
      </c>
      <c r="CO1435" t="s">
        <v>1577</v>
      </c>
      <c r="CP1435" t="s">
        <v>2427</v>
      </c>
      <c r="CQ1435" t="s">
        <v>2400</v>
      </c>
      <c r="CR1435">
        <v>71</v>
      </c>
      <c r="CS1435">
        <v>205</v>
      </c>
      <c r="CU1435" t="s">
        <v>3402</v>
      </c>
      <c r="CV1435" t="s">
        <v>2382</v>
      </c>
      <c r="CW1435">
        <v>0</v>
      </c>
      <c r="CX1435">
        <v>0</v>
      </c>
      <c r="CY1435">
        <v>0</v>
      </c>
      <c r="CZ1435" s="70"/>
      <c r="DA1435">
        <v>0</v>
      </c>
    </row>
    <row r="1436" spans="1:105" ht="12.75" customHeight="1" x14ac:dyDescent="0.2">
      <c r="A1436" s="78" t="s">
        <v>2372</v>
      </c>
      <c r="B1436" s="52" t="s">
        <v>977</v>
      </c>
      <c r="C1436" s="52" t="s">
        <v>977</v>
      </c>
      <c r="D1436" s="53" t="s">
        <v>972</v>
      </c>
      <c r="E1436" s="53" t="str">
        <f t="shared" si="1205"/>
        <v xml:space="preserve">Cooke, Matt </v>
      </c>
      <c r="F1436" s="53" t="s">
        <v>2576</v>
      </c>
      <c r="G1436" s="54" t="s">
        <v>1540</v>
      </c>
      <c r="H1436" s="52">
        <v>61</v>
      </c>
      <c r="I1436" s="19">
        <v>7</v>
      </c>
      <c r="J1436" s="19">
        <v>9</v>
      </c>
      <c r="K1436" s="19">
        <v>16</v>
      </c>
      <c r="L1436" s="52">
        <v>-4</v>
      </c>
      <c r="M1436" s="19">
        <v>64</v>
      </c>
      <c r="N1436" s="19">
        <v>68</v>
      </c>
      <c r="O1436" s="20">
        <f t="shared" si="1206"/>
        <v>0.10294117647058823</v>
      </c>
      <c r="P1436" s="19"/>
      <c r="Q1436" s="19"/>
      <c r="R1436" s="19"/>
      <c r="S1436" s="19">
        <v>11</v>
      </c>
      <c r="T1436" s="19">
        <v>15</v>
      </c>
      <c r="U1436" s="20">
        <f t="shared" si="1207"/>
        <v>0.42307692307692307</v>
      </c>
      <c r="V1436" s="19"/>
      <c r="W1436" s="19"/>
      <c r="X1436" s="19"/>
      <c r="Y1436" s="19"/>
      <c r="Z1436" s="19"/>
      <c r="AA1436" s="19"/>
      <c r="AB1436" s="19"/>
      <c r="AC1436" s="24">
        <f t="shared" si="1174"/>
        <v>0</v>
      </c>
      <c r="AD1436" s="24">
        <f t="shared" si="1175"/>
        <v>0</v>
      </c>
      <c r="AE1436" s="24">
        <f t="shared" si="1176"/>
        <v>0</v>
      </c>
      <c r="AF1436" s="24">
        <f t="shared" si="1177"/>
        <v>0</v>
      </c>
      <c r="AG1436" s="24">
        <f t="shared" si="1178"/>
        <v>0</v>
      </c>
      <c r="AH1436" s="24">
        <f t="shared" si="1179"/>
        <v>0</v>
      </c>
      <c r="AI1436" s="21">
        <f t="shared" si="1180"/>
        <v>1.7095234703326445</v>
      </c>
      <c r="AJ1436" s="21">
        <f t="shared" si="1181"/>
        <v>5.4054054054054061</v>
      </c>
      <c r="AK1436" s="21">
        <f t="shared" si="1182"/>
        <v>0.64504569073642726</v>
      </c>
      <c r="AL1436" s="21">
        <f t="shared" si="1183"/>
        <v>2.1369043379158059</v>
      </c>
      <c r="AM1436" s="21">
        <f t="shared" si="1184"/>
        <v>0</v>
      </c>
      <c r="AN1436" s="21">
        <f t="shared" si="1185"/>
        <v>7.0955025981006994</v>
      </c>
      <c r="AO1436" s="60">
        <v>701.95</v>
      </c>
      <c r="AP1436" s="60">
        <v>22.2</v>
      </c>
      <c r="AQ1436" s="60">
        <v>93.016666666666666</v>
      </c>
      <c r="AR1436" s="61">
        <f>SUM(AO1436:AQ1436)</f>
        <v>817.16666666666674</v>
      </c>
      <c r="AS1436" s="19"/>
      <c r="AT1436" s="19"/>
      <c r="AU1436" s="19"/>
      <c r="AV1436" s="19"/>
      <c r="AW1436" s="19"/>
      <c r="AX1436" s="24">
        <f t="shared" si="1186"/>
        <v>0</v>
      </c>
      <c r="AY1436" s="24">
        <f t="shared" si="1187"/>
        <v>0</v>
      </c>
      <c r="AZ1436" s="24">
        <f t="shared" si="1188"/>
        <v>0</v>
      </c>
      <c r="BA1436" s="24">
        <f t="shared" si="1189"/>
        <v>0</v>
      </c>
      <c r="BB1436" s="24">
        <f t="shared" si="1190"/>
        <v>0</v>
      </c>
      <c r="BC1436" s="24">
        <f t="shared" si="1191"/>
        <v>11.507377049180329</v>
      </c>
      <c r="BD1436" s="24">
        <f t="shared" si="1192"/>
        <v>1.5248633879781421</v>
      </c>
      <c r="BE1436" s="24">
        <f t="shared" si="1193"/>
        <v>0.36393442622950817</v>
      </c>
      <c r="BF1436" s="53">
        <f>BI1436-BG1436-BH1436</f>
        <v>20</v>
      </c>
      <c r="BG1436" s="52">
        <v>2</v>
      </c>
      <c r="BH1436" s="52">
        <v>1</v>
      </c>
      <c r="BI1436" s="52">
        <v>23</v>
      </c>
      <c r="BJ1436" s="53">
        <f>BM1436-BK1436-BL1436</f>
        <v>25</v>
      </c>
      <c r="BK1436" s="52">
        <v>0</v>
      </c>
      <c r="BL1436" s="52">
        <v>11</v>
      </c>
      <c r="BM1436" s="52">
        <v>36</v>
      </c>
      <c r="BN1436" s="35">
        <f t="shared" si="1210"/>
        <v>12.734741070631602</v>
      </c>
      <c r="BO1436" s="35">
        <f t="shared" si="1211"/>
        <v>31.168038516740609</v>
      </c>
      <c r="BP1436" s="24">
        <v>4.7166359998924543</v>
      </c>
      <c r="BQ1436" s="24">
        <v>-6.4847323160247924E-2</v>
      </c>
      <c r="BR1436" s="24">
        <v>1.2326845570589426</v>
      </c>
      <c r="BS1436" s="24">
        <v>-1.1329274939096716</v>
      </c>
      <c r="BT1436" s="24">
        <v>0</v>
      </c>
      <c r="BU1436" s="24">
        <f t="shared" si="1212"/>
        <v>4.7515457398814771</v>
      </c>
      <c r="BV1436" s="35">
        <f t="shared" si="1213"/>
        <v>11.629318555696047</v>
      </c>
      <c r="BW1436" s="24">
        <v>6.4541846909427525</v>
      </c>
      <c r="BX1436" s="24">
        <v>8.3628074715627873E-2</v>
      </c>
      <c r="BY1436" s="24">
        <v>3.2470788788831539</v>
      </c>
      <c r="BZ1436" s="24">
        <v>-1.8016963137914099</v>
      </c>
      <c r="CA1436" s="24">
        <f t="shared" si="1214"/>
        <v>7.9831953307501244</v>
      </c>
      <c r="CB1436" s="35">
        <f t="shared" si="1215"/>
        <v>19.538719961044563</v>
      </c>
      <c r="CC1436" s="55">
        <v>48.534408999999997</v>
      </c>
      <c r="CD1436" s="19">
        <v>960724</v>
      </c>
      <c r="CE1436" s="76">
        <f t="shared" si="1194"/>
        <v>1291465.0491803279</v>
      </c>
      <c r="CF1436" s="24"/>
      <c r="CG1436" s="24"/>
      <c r="CH1436" s="24"/>
      <c r="CI1436" s="24"/>
      <c r="CJ1436" s="24"/>
      <c r="CK1436" s="24"/>
      <c r="CL1436" s="24"/>
      <c r="CM1436" s="24"/>
      <c r="CN1436" s="19"/>
      <c r="CO1436" s="19"/>
      <c r="CP1436" s="19"/>
      <c r="CQ1436" s="19"/>
      <c r="CR1436" s="19"/>
      <c r="CS1436" s="19"/>
      <c r="CT1436" s="19"/>
      <c r="CU1436" s="19"/>
      <c r="CV1436" s="19"/>
      <c r="CW1436" s="19"/>
      <c r="CX1436" s="19"/>
      <c r="CY1436" s="19"/>
      <c r="CZ1436" s="74">
        <v>1508333.3333333333</v>
      </c>
      <c r="DA1436" s="19">
        <v>1</v>
      </c>
    </row>
    <row r="1437" spans="1:105" ht="12.75" customHeight="1" x14ac:dyDescent="0.2">
      <c r="A1437" s="78" t="s">
        <v>2372</v>
      </c>
      <c r="B1437" s="52" t="s">
        <v>977</v>
      </c>
      <c r="C1437" s="52" t="s">
        <v>978</v>
      </c>
      <c r="D1437" s="53" t="s">
        <v>972</v>
      </c>
      <c r="E1437" s="53" t="str">
        <f t="shared" si="1205"/>
        <v xml:space="preserve">Cooke, Matt </v>
      </c>
      <c r="F1437" s="53" t="s">
        <v>2576</v>
      </c>
      <c r="G1437" s="54" t="s">
        <v>1540</v>
      </c>
      <c r="H1437" s="52">
        <v>17</v>
      </c>
      <c r="I1437" s="53"/>
      <c r="J1437" s="53"/>
      <c r="K1437" s="53"/>
      <c r="L1437" s="52">
        <v>5</v>
      </c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24">
        <f t="shared" si="1174"/>
        <v>0</v>
      </c>
      <c r="AD1437" s="24">
        <f t="shared" si="1175"/>
        <v>0</v>
      </c>
      <c r="AE1437" s="24">
        <f t="shared" si="1176"/>
        <v>0</v>
      </c>
      <c r="AF1437" s="24">
        <f t="shared" si="1177"/>
        <v>0</v>
      </c>
      <c r="AG1437" s="24">
        <f t="shared" si="1178"/>
        <v>0</v>
      </c>
      <c r="AH1437" s="24">
        <f t="shared" si="1179"/>
        <v>0</v>
      </c>
      <c r="AI1437" s="21">
        <f t="shared" si="1180"/>
        <v>2.3146872416643705</v>
      </c>
      <c r="AJ1437" s="21">
        <f t="shared" si="1181"/>
        <v>32.142857142857139</v>
      </c>
      <c r="AK1437" s="21">
        <f t="shared" si="1182"/>
        <v>2.3017902813299238</v>
      </c>
      <c r="AL1437" s="21">
        <f t="shared" si="1183"/>
        <v>0.9920088178561588</v>
      </c>
      <c r="AM1437" s="21">
        <f t="shared" si="1184"/>
        <v>0</v>
      </c>
      <c r="AN1437" s="21">
        <f t="shared" si="1185"/>
        <v>6.9053708439897701</v>
      </c>
      <c r="AO1437" s="60">
        <v>181.45</v>
      </c>
      <c r="AP1437" s="60">
        <v>1.8666666666666667</v>
      </c>
      <c r="AQ1437" s="60">
        <v>26.066666666666663</v>
      </c>
      <c r="AR1437" s="61">
        <f>SUM(AO1437:AQ1437)</f>
        <v>209.38333333333333</v>
      </c>
      <c r="AS1437" s="19"/>
      <c r="AT1437" s="19"/>
      <c r="AU1437" s="19"/>
      <c r="AV1437" s="19"/>
      <c r="AW1437" s="19"/>
      <c r="AX1437" s="24">
        <f t="shared" si="1186"/>
        <v>0</v>
      </c>
      <c r="AY1437" s="24">
        <f t="shared" si="1187"/>
        <v>0</v>
      </c>
      <c r="AZ1437" s="24">
        <f t="shared" si="1188"/>
        <v>0</v>
      </c>
      <c r="BA1437" s="24">
        <f t="shared" si="1189"/>
        <v>0</v>
      </c>
      <c r="BB1437" s="24">
        <f t="shared" si="1190"/>
        <v>0</v>
      </c>
      <c r="BC1437" s="24">
        <f t="shared" si="1191"/>
        <v>10.673529411764704</v>
      </c>
      <c r="BD1437" s="24">
        <f t="shared" si="1192"/>
        <v>1.5333333333333332</v>
      </c>
      <c r="BE1437" s="24">
        <f t="shared" si="1193"/>
        <v>0.10980392156862745</v>
      </c>
      <c r="BF1437" s="53">
        <f>BI1437-BG1437-BH1437</f>
        <v>7</v>
      </c>
      <c r="BG1437" s="52">
        <v>1</v>
      </c>
      <c r="BH1437" s="52">
        <v>1</v>
      </c>
      <c r="BI1437" s="52">
        <v>9</v>
      </c>
      <c r="BJ1437" s="53">
        <f>BM1437-BK1437-BL1437</f>
        <v>3</v>
      </c>
      <c r="BK1437" s="52">
        <v>0</v>
      </c>
      <c r="BL1437" s="52">
        <v>3</v>
      </c>
      <c r="BM1437" s="52">
        <v>6</v>
      </c>
      <c r="BN1437" s="35">
        <f t="shared" si="1210"/>
        <v>6.9276613651536447</v>
      </c>
      <c r="BO1437" s="35">
        <f t="shared" si="1211"/>
        <v>66.172042013725815</v>
      </c>
      <c r="BP1437" s="24">
        <v>3.0803136133352602</v>
      </c>
      <c r="BQ1437" s="24">
        <v>0.66961272835665053</v>
      </c>
      <c r="BR1437" s="24">
        <v>-0.75277213412780919</v>
      </c>
      <c r="BS1437" s="24">
        <v>2.5075140362673722</v>
      </c>
      <c r="BT1437" s="24">
        <v>0</v>
      </c>
      <c r="BU1437" s="24">
        <f t="shared" si="1212"/>
        <v>5.5046682438314738</v>
      </c>
      <c r="BV1437" s="35">
        <f t="shared" si="1213"/>
        <v>52.579812883847559</v>
      </c>
      <c r="BW1437" s="24">
        <v>3.842569919405336</v>
      </c>
      <c r="BX1437" s="24">
        <v>1.2045876544180637E-2</v>
      </c>
      <c r="BY1437" s="24">
        <v>1.1147553692662759</v>
      </c>
      <c r="BZ1437" s="24">
        <v>-3.5463780438936214</v>
      </c>
      <c r="CA1437" s="24">
        <f t="shared" si="1214"/>
        <v>1.4229931213221705</v>
      </c>
      <c r="CB1437" s="35">
        <f t="shared" si="1215"/>
        <v>13.592229129878252</v>
      </c>
      <c r="CC1437" s="22"/>
      <c r="CD1437" s="19"/>
      <c r="CE1437" s="76">
        <f t="shared" si="1194"/>
        <v>165000</v>
      </c>
      <c r="CF1437" s="24"/>
      <c r="CG1437" s="24"/>
      <c r="CH1437" s="24"/>
      <c r="CI1437" s="24"/>
      <c r="CJ1437" s="24"/>
      <c r="CK1437" s="24"/>
      <c r="CL1437" s="24"/>
      <c r="CM1437" s="24"/>
      <c r="CN1437" s="19"/>
      <c r="CO1437" s="19"/>
      <c r="CP1437" s="19"/>
      <c r="CQ1437" s="19"/>
      <c r="CR1437" s="19"/>
      <c r="CS1437" s="19"/>
      <c r="CT1437" s="19"/>
      <c r="CU1437" s="19"/>
      <c r="CV1437" s="19"/>
      <c r="CW1437" s="19"/>
      <c r="CX1437" s="19"/>
      <c r="CY1437" s="19"/>
      <c r="CZ1437" s="74">
        <v>1508333.3333333333</v>
      </c>
      <c r="DA1437" s="19">
        <v>1</v>
      </c>
    </row>
    <row r="1438" spans="1:105" ht="12.75" customHeight="1" x14ac:dyDescent="0.2">
      <c r="A1438" s="80" t="s">
        <v>2372</v>
      </c>
      <c r="B1438" s="48" t="s">
        <v>977</v>
      </c>
      <c r="C1438" s="48" t="s">
        <v>978</v>
      </c>
      <c r="D1438" s="49" t="s">
        <v>972</v>
      </c>
      <c r="E1438" s="49" t="str">
        <f t="shared" si="1205"/>
        <v xml:space="preserve">Cooke, Matt </v>
      </c>
      <c r="F1438" s="49" t="s">
        <v>2576</v>
      </c>
      <c r="G1438" s="50" t="s">
        <v>1540</v>
      </c>
      <c r="H1438" s="48">
        <v>78</v>
      </c>
      <c r="I1438" s="65">
        <v>10</v>
      </c>
      <c r="J1438" s="65">
        <v>13</v>
      </c>
      <c r="K1438" s="65">
        <v>23</v>
      </c>
      <c r="L1438" s="48">
        <v>1</v>
      </c>
      <c r="M1438" s="10">
        <v>91</v>
      </c>
      <c r="N1438" s="10">
        <v>86</v>
      </c>
      <c r="O1438" s="11">
        <f t="shared" ref="O1438:O1445" si="1216">IF(N1438=0,0,I1438/N1438)</f>
        <v>0.11627906976744186</v>
      </c>
      <c r="P1438" s="10"/>
      <c r="Q1438" s="10">
        <v>1</v>
      </c>
      <c r="R1438" s="10">
        <v>0</v>
      </c>
      <c r="S1438" s="10">
        <v>12</v>
      </c>
      <c r="T1438" s="10">
        <v>16</v>
      </c>
      <c r="U1438" s="11">
        <f t="shared" ref="U1438:U1445" si="1217">IF(S1438+T1438=0,0,S1438/(S1438+T1438))</f>
        <v>0.42857142857142855</v>
      </c>
      <c r="V1438" s="10">
        <v>0.6</v>
      </c>
      <c r="W1438" s="10">
        <v>0</v>
      </c>
      <c r="X1438" s="10">
        <v>2</v>
      </c>
      <c r="Y1438" s="10">
        <v>1</v>
      </c>
      <c r="Z1438" s="10">
        <v>0</v>
      </c>
      <c r="AA1438" s="10">
        <v>9</v>
      </c>
      <c r="AB1438" s="10">
        <v>11</v>
      </c>
      <c r="AC1438" s="13">
        <f t="shared" si="1174"/>
        <v>0</v>
      </c>
      <c r="AD1438" s="13">
        <f t="shared" si="1175"/>
        <v>24.896265560165975</v>
      </c>
      <c r="AE1438" s="13">
        <f t="shared" si="1176"/>
        <v>2.5188916876574305</v>
      </c>
      <c r="AF1438" s="13">
        <f t="shared" si="1177"/>
        <v>0</v>
      </c>
      <c r="AG1438" s="13">
        <f t="shared" si="1178"/>
        <v>12.225492415666743</v>
      </c>
      <c r="AH1438" s="13">
        <f t="shared" si="1179"/>
        <v>14.942268508037129</v>
      </c>
      <c r="AI1438" s="29">
        <f t="shared" si="1180"/>
        <v>1.8338238623500114</v>
      </c>
      <c r="AJ1438" s="29">
        <f t="shared" si="1181"/>
        <v>7.4688796680497918</v>
      </c>
      <c r="AK1438" s="29">
        <f t="shared" si="1182"/>
        <v>1.0075566750629723</v>
      </c>
      <c r="AL1438" s="29">
        <f t="shared" si="1183"/>
        <v>1.9017432646592711</v>
      </c>
      <c r="AM1438" s="29">
        <f t="shared" si="1184"/>
        <v>0</v>
      </c>
      <c r="AN1438" s="29">
        <f t="shared" si="1185"/>
        <v>7.0528967254408066</v>
      </c>
      <c r="AO1438" s="13">
        <v>883.4</v>
      </c>
      <c r="AP1438" s="13">
        <v>24.1</v>
      </c>
      <c r="AQ1438" s="13">
        <v>119.1</v>
      </c>
      <c r="AR1438" s="59">
        <v>1026.5999999999999</v>
      </c>
      <c r="AS1438" s="10">
        <v>38</v>
      </c>
      <c r="AT1438" s="10">
        <v>198</v>
      </c>
      <c r="AU1438" s="10">
        <v>48</v>
      </c>
      <c r="AV1438" s="10">
        <v>23</v>
      </c>
      <c r="AW1438" s="10">
        <v>26</v>
      </c>
      <c r="AX1438" s="13">
        <f t="shared" si="1186"/>
        <v>2.2209234365867916</v>
      </c>
      <c r="AY1438" s="13">
        <f t="shared" si="1187"/>
        <v>11.572180011689071</v>
      </c>
      <c r="AZ1438" s="13">
        <f t="shared" si="1188"/>
        <v>2.8053769725306843</v>
      </c>
      <c r="BA1438" s="13">
        <f t="shared" si="1189"/>
        <v>1.344243132670953</v>
      </c>
      <c r="BB1438" s="13">
        <f t="shared" si="1190"/>
        <v>1.5195791934541205</v>
      </c>
      <c r="BC1438" s="13">
        <f t="shared" si="1191"/>
        <v>11.325641025641024</v>
      </c>
      <c r="BD1438" s="13">
        <f t="shared" si="1192"/>
        <v>1.5269230769230768</v>
      </c>
      <c r="BE1438" s="13">
        <f t="shared" si="1193"/>
        <v>0.30897435897435899</v>
      </c>
      <c r="BF1438" s="49">
        <v>27</v>
      </c>
      <c r="BG1438" s="49">
        <v>3</v>
      </c>
      <c r="BH1438" s="49">
        <v>2</v>
      </c>
      <c r="BI1438" s="49">
        <v>32</v>
      </c>
      <c r="BJ1438" s="49">
        <v>28</v>
      </c>
      <c r="BK1438" s="49">
        <v>0</v>
      </c>
      <c r="BL1438" s="49">
        <v>14</v>
      </c>
      <c r="BM1438" s="49">
        <v>42</v>
      </c>
      <c r="BN1438" s="39">
        <v>19.7</v>
      </c>
      <c r="BO1438" s="39">
        <v>38.299999999999997</v>
      </c>
      <c r="BP1438" s="13">
        <v>7.8</v>
      </c>
      <c r="BQ1438" s="13">
        <v>0.6</v>
      </c>
      <c r="BR1438" s="13">
        <v>0.5</v>
      </c>
      <c r="BS1438" s="13">
        <v>1.4</v>
      </c>
      <c r="BT1438" s="13">
        <v>0</v>
      </c>
      <c r="BU1438" s="13">
        <v>10.3</v>
      </c>
      <c r="BV1438" s="39">
        <v>20</v>
      </c>
      <c r="BW1438" s="13">
        <v>10.3</v>
      </c>
      <c r="BX1438" s="13">
        <v>0.1</v>
      </c>
      <c r="BY1438" s="13">
        <v>4.4000000000000004</v>
      </c>
      <c r="BZ1438" s="13">
        <v>-5.3</v>
      </c>
      <c r="CA1438" s="13">
        <v>9.4</v>
      </c>
      <c r="CB1438" s="39">
        <v>18.3</v>
      </c>
      <c r="CC1438" s="51">
        <v>48.229754999999997</v>
      </c>
      <c r="CD1438" s="10">
        <v>1506267</v>
      </c>
      <c r="CE1438" s="73">
        <f t="shared" si="1194"/>
        <v>1583511.4615384615</v>
      </c>
      <c r="CF1438" s="66">
        <v>19.2</v>
      </c>
      <c r="CG1438" s="66">
        <v>21.9</v>
      </c>
      <c r="CH1438" s="66">
        <v>-1.2</v>
      </c>
      <c r="CI1438" s="66">
        <v>0.2</v>
      </c>
      <c r="CJ1438" s="67">
        <f t="shared" ref="CJ1438:CJ1446" si="1218">CI1438/(AO1438+2*(AP1438+AQ1438))*2000</f>
        <v>0.34193879295606089</v>
      </c>
      <c r="CK1438" s="66">
        <v>1.6</v>
      </c>
      <c r="CL1438" s="67">
        <f t="shared" ref="CL1438:CL1446" si="1219">CK1438/(AO1438+2*(AP1438+AQ1438))*2000</f>
        <v>2.7355103436484871</v>
      </c>
      <c r="CM1438" s="66">
        <v>1.9</v>
      </c>
      <c r="CN1438" s="10" t="s">
        <v>2210</v>
      </c>
      <c r="CO1438" s="10" t="s">
        <v>1577</v>
      </c>
      <c r="CP1438" s="10" t="s">
        <v>2427</v>
      </c>
      <c r="CQ1438" s="10" t="s">
        <v>2400</v>
      </c>
      <c r="CR1438" s="10">
        <v>71</v>
      </c>
      <c r="CS1438" s="10">
        <v>205</v>
      </c>
      <c r="CT1438" s="10">
        <v>24</v>
      </c>
      <c r="CU1438" s="10" t="s">
        <v>3402</v>
      </c>
      <c r="CV1438" s="10"/>
      <c r="CW1438" s="10"/>
      <c r="CX1438" s="10"/>
      <c r="CY1438" s="10"/>
      <c r="CZ1438" s="73">
        <v>1508333</v>
      </c>
      <c r="DA1438" s="10">
        <v>2</v>
      </c>
    </row>
    <row r="1439" spans="1:105" ht="12.75" customHeight="1" x14ac:dyDescent="0.2">
      <c r="A1439" s="38" t="s">
        <v>2452</v>
      </c>
      <c r="B1439" t="s">
        <v>972</v>
      </c>
      <c r="C1439" t="s">
        <v>972</v>
      </c>
      <c r="D1439" s="82" t="s">
        <v>972</v>
      </c>
      <c r="E1439" t="str">
        <f t="shared" si="1205"/>
        <v xml:space="preserve">Talbot, Maxime </v>
      </c>
      <c r="F1439" t="s">
        <v>1409</v>
      </c>
      <c r="G1439" t="s">
        <v>1537</v>
      </c>
      <c r="H1439">
        <v>75</v>
      </c>
      <c r="I1439">
        <v>13</v>
      </c>
      <c r="J1439">
        <v>11</v>
      </c>
      <c r="K1439">
        <f>I1439+J1439</f>
        <v>24</v>
      </c>
      <c r="L1439">
        <v>-2</v>
      </c>
      <c r="M1439">
        <v>53</v>
      </c>
      <c r="N1439">
        <v>88</v>
      </c>
      <c r="O1439" s="4">
        <f t="shared" si="1216"/>
        <v>0.14772727272727273</v>
      </c>
      <c r="P1439">
        <v>1446</v>
      </c>
      <c r="Q1439">
        <v>4</v>
      </c>
      <c r="R1439">
        <v>0</v>
      </c>
      <c r="S1439">
        <v>401</v>
      </c>
      <c r="T1439">
        <v>502</v>
      </c>
      <c r="U1439" s="4">
        <f t="shared" si="1217"/>
        <v>0.44407530454042082</v>
      </c>
      <c r="V1439" s="40">
        <v>20.6</v>
      </c>
      <c r="W1439">
        <v>0</v>
      </c>
      <c r="X1439">
        <v>1</v>
      </c>
      <c r="Y1439">
        <v>4</v>
      </c>
      <c r="Z1439">
        <v>0</v>
      </c>
      <c r="AA1439">
        <f>I1439-W1439-Y1439</f>
        <v>9</v>
      </c>
      <c r="AB1439">
        <f>J1439-X1439-Z1439</f>
        <v>10</v>
      </c>
      <c r="AC1439" s="9">
        <f t="shared" si="1174"/>
        <v>0</v>
      </c>
      <c r="AD1439" s="9">
        <f t="shared" si="1175"/>
        <v>31.97158081705151</v>
      </c>
      <c r="AE1439" s="9">
        <f t="shared" si="1176"/>
        <v>3.9385153985011758</v>
      </c>
      <c r="AF1439" s="9">
        <f t="shared" si="1177"/>
        <v>0</v>
      </c>
      <c r="AG1439" s="9">
        <f t="shared" si="1178"/>
        <v>14.828035971716893</v>
      </c>
      <c r="AH1439" s="9">
        <f t="shared" si="1179"/>
        <v>16.475595524129883</v>
      </c>
      <c r="AI1439" s="6">
        <f t="shared" si="1180"/>
        <v>2.2242053957575338</v>
      </c>
      <c r="AJ1439" s="6">
        <f t="shared" si="1181"/>
        <v>6.3943161634103021</v>
      </c>
      <c r="AK1439" s="6">
        <f t="shared" si="1182"/>
        <v>0.78770307970023512</v>
      </c>
      <c r="AL1439" s="6">
        <f t="shared" si="1183"/>
        <v>2.8008512391020801</v>
      </c>
      <c r="AM1439" s="6">
        <f t="shared" si="1184"/>
        <v>0</v>
      </c>
      <c r="AN1439" s="6">
        <f t="shared" si="1185"/>
        <v>6.49855040752694</v>
      </c>
      <c r="AO1439" s="32">
        <v>728.35</v>
      </c>
      <c r="AP1439" s="32">
        <v>9.3833333333333329</v>
      </c>
      <c r="AQ1439" s="32">
        <v>304.68333333333334</v>
      </c>
      <c r="AR1439" s="32">
        <v>1042.4166666666667</v>
      </c>
      <c r="AS1439" s="40">
        <v>51</v>
      </c>
      <c r="AT1439" s="40">
        <v>114</v>
      </c>
      <c r="AU1439" s="40">
        <v>31</v>
      </c>
      <c r="AV1439" s="40">
        <v>22</v>
      </c>
      <c r="AW1439" s="40">
        <v>22</v>
      </c>
      <c r="AX1439" s="9">
        <f t="shared" si="1186"/>
        <v>2.9354864497561755</v>
      </c>
      <c r="AY1439" s="9">
        <f t="shared" si="1187"/>
        <v>6.5616755935726276</v>
      </c>
      <c r="AZ1439" s="9">
        <f t="shared" si="1188"/>
        <v>1.7843152929890478</v>
      </c>
      <c r="BA1439" s="9">
        <f t="shared" si="1189"/>
        <v>1.2662882724438405</v>
      </c>
      <c r="BB1439" s="9">
        <f t="shared" si="1190"/>
        <v>1.2662882724438405</v>
      </c>
      <c r="BC1439" s="9">
        <f t="shared" si="1191"/>
        <v>9.711333333333334</v>
      </c>
      <c r="BD1439" s="9">
        <f t="shared" si="1192"/>
        <v>4.0624444444444441</v>
      </c>
      <c r="BE1439" s="9">
        <f t="shared" si="1193"/>
        <v>0.12511111111111112</v>
      </c>
      <c r="BF1439" s="3">
        <v>27</v>
      </c>
      <c r="BG1439" s="3">
        <v>1</v>
      </c>
      <c r="BH1439" s="3">
        <v>4</v>
      </c>
      <c r="BI1439" s="3">
        <v>32</v>
      </c>
      <c r="BJ1439" s="3">
        <v>34</v>
      </c>
      <c r="BK1439" s="3">
        <v>0</v>
      </c>
      <c r="BL1439" s="3">
        <v>33</v>
      </c>
      <c r="BM1439" s="3">
        <v>67</v>
      </c>
      <c r="BN1439" s="34">
        <f t="shared" ref="BN1439:BN1445" si="1220">BU1439+CA1439</f>
        <v>37.435107276939362</v>
      </c>
      <c r="BO1439" s="34">
        <f t="shared" ref="BO1439:BO1445" si="1221">BN1439/AR1439*2000</f>
        <v>71.823692912826331</v>
      </c>
      <c r="BP1439" s="34">
        <v>9.4364238372126437</v>
      </c>
      <c r="BQ1439" s="34">
        <v>0.58350924014375549</v>
      </c>
      <c r="BR1439" s="34">
        <v>1.0398920658519804</v>
      </c>
      <c r="BS1439" s="34">
        <v>7.5555433444752778</v>
      </c>
      <c r="BT1439" s="34">
        <v>0</v>
      </c>
      <c r="BU1439" s="34">
        <f t="shared" ref="BU1439:BU1445" si="1222">SUM(BP1439:BT1439)</f>
        <v>18.615368487683657</v>
      </c>
      <c r="BV1439" s="34">
        <f t="shared" ref="BV1439:BV1445" si="1223">BU1439/AR1439*2000</f>
        <v>35.715792126021881</v>
      </c>
      <c r="BW1439" s="34">
        <v>4.6534588725887032</v>
      </c>
      <c r="BX1439" s="34">
        <v>2.2703546871285667E-2</v>
      </c>
      <c r="BY1439" s="34">
        <v>10.952212703078658</v>
      </c>
      <c r="BZ1439" s="34">
        <v>3.1913636667170624</v>
      </c>
      <c r="CA1439" s="34">
        <f t="shared" ref="CA1439:CA1445" si="1224">SUM(BW1439:BZ1439)</f>
        <v>18.819738789255709</v>
      </c>
      <c r="CB1439" s="34">
        <f t="shared" ref="CB1439:CB1445" si="1225">CA1439/AR1439*2000</f>
        <v>36.107900786804457</v>
      </c>
      <c r="CC1439" s="15">
        <v>49</v>
      </c>
      <c r="CD1439" s="7">
        <v>1186202</v>
      </c>
      <c r="CE1439" s="68">
        <f t="shared" si="1194"/>
        <v>1296914.1866666668</v>
      </c>
      <c r="CF1439" s="9">
        <v>17.899999999999999</v>
      </c>
      <c r="CG1439" s="9">
        <v>26.7</v>
      </c>
      <c r="CH1439" s="9">
        <v>-8.9</v>
      </c>
      <c r="CI1439" s="9">
        <v>1.1000000000000001</v>
      </c>
      <c r="CJ1439" s="9">
        <f t="shared" si="1218"/>
        <v>1.6218407892958508</v>
      </c>
      <c r="CK1439" s="9">
        <v>0.4</v>
      </c>
      <c r="CL1439" s="9">
        <f t="shared" si="1219"/>
        <v>0.58976028701667305</v>
      </c>
      <c r="CM1439" s="9">
        <v>1.5</v>
      </c>
      <c r="CN1439" t="s">
        <v>1609</v>
      </c>
      <c r="CO1439" t="s">
        <v>1610</v>
      </c>
      <c r="CP1439" t="s">
        <v>2399</v>
      </c>
      <c r="CQ1439" t="s">
        <v>2400</v>
      </c>
      <c r="CR1439">
        <v>71</v>
      </c>
      <c r="CS1439">
        <v>190</v>
      </c>
      <c r="CT1439">
        <v>25</v>
      </c>
      <c r="CU1439" t="s">
        <v>3402</v>
      </c>
      <c r="CV1439" t="s">
        <v>2382</v>
      </c>
      <c r="CW1439">
        <v>0</v>
      </c>
      <c r="CX1439">
        <v>0</v>
      </c>
      <c r="CY1439">
        <v>0</v>
      </c>
      <c r="CZ1439" s="70"/>
      <c r="DA1439">
        <v>0</v>
      </c>
    </row>
    <row r="1440" spans="1:105" ht="12.75" customHeight="1" x14ac:dyDescent="0.2">
      <c r="A1440" s="44" t="s">
        <v>2372</v>
      </c>
      <c r="B1440" s="43" t="s">
        <v>972</v>
      </c>
      <c r="C1440" s="43" t="s">
        <v>972</v>
      </c>
      <c r="D1440" s="42" t="s">
        <v>972</v>
      </c>
      <c r="E1440" s="42" t="str">
        <f t="shared" si="1205"/>
        <v xml:space="preserve">Talbot, Maxime </v>
      </c>
      <c r="F1440" s="42" t="s">
        <v>1409</v>
      </c>
      <c r="G1440" s="45" t="s">
        <v>2373</v>
      </c>
      <c r="H1440" s="43">
        <v>63</v>
      </c>
      <c r="I1440" s="64">
        <v>12</v>
      </c>
      <c r="J1440" s="64">
        <v>14</v>
      </c>
      <c r="K1440" s="64">
        <v>26</v>
      </c>
      <c r="L1440" s="43">
        <v>8</v>
      </c>
      <c r="M1440">
        <v>53</v>
      </c>
      <c r="N1440">
        <v>80</v>
      </c>
      <c r="O1440" s="4">
        <f t="shared" si="1216"/>
        <v>0.15</v>
      </c>
      <c r="Q1440">
        <v>1</v>
      </c>
      <c r="R1440">
        <v>0</v>
      </c>
      <c r="S1440">
        <v>231</v>
      </c>
      <c r="T1440">
        <v>282</v>
      </c>
      <c r="U1440" s="4">
        <f t="shared" si="1217"/>
        <v>0.45029239766081869</v>
      </c>
      <c r="V1440">
        <v>14.2</v>
      </c>
      <c r="W1440">
        <v>0</v>
      </c>
      <c r="X1440">
        <v>1</v>
      </c>
      <c r="Y1440">
        <v>2</v>
      </c>
      <c r="Z1440">
        <v>0</v>
      </c>
      <c r="AA1440">
        <v>10</v>
      </c>
      <c r="AB1440">
        <v>13</v>
      </c>
      <c r="AC1440" s="9">
        <f t="shared" si="1174"/>
        <v>0</v>
      </c>
      <c r="AD1440" s="9">
        <f t="shared" si="1175"/>
        <v>15.01251042535446</v>
      </c>
      <c r="AE1440" s="9">
        <f t="shared" si="1176"/>
        <v>3.3416875522138678</v>
      </c>
      <c r="AF1440" s="9">
        <f t="shared" si="1177"/>
        <v>0</v>
      </c>
      <c r="AG1440" s="9">
        <f t="shared" si="1178"/>
        <v>15.494533872772662</v>
      </c>
      <c r="AH1440" s="9">
        <f t="shared" si="1179"/>
        <v>20.14289403460446</v>
      </c>
      <c r="AI1440" s="58">
        <f t="shared" si="1180"/>
        <v>2.0917620728243094</v>
      </c>
      <c r="AJ1440" s="58">
        <f t="shared" si="1181"/>
        <v>3.0025020850708919</v>
      </c>
      <c r="AK1440" s="58">
        <f t="shared" si="1182"/>
        <v>1.0025062656641603</v>
      </c>
      <c r="AL1440" s="58">
        <f t="shared" si="1183"/>
        <v>1.7043987260049926</v>
      </c>
      <c r="AM1440" s="58">
        <f t="shared" si="1184"/>
        <v>0</v>
      </c>
      <c r="AN1440" s="58">
        <f t="shared" si="1185"/>
        <v>5.6808688387635753</v>
      </c>
      <c r="AO1440" s="56">
        <v>774.4666666666667</v>
      </c>
      <c r="AP1440" s="56">
        <v>19.983333333333334</v>
      </c>
      <c r="AQ1440" s="56">
        <v>179.55</v>
      </c>
      <c r="AR1440" s="57">
        <f>SUM(AO1440:AQ1440)</f>
        <v>974</v>
      </c>
      <c r="AS1440">
        <v>37</v>
      </c>
      <c r="AT1440">
        <v>66</v>
      </c>
      <c r="AU1440">
        <v>16</v>
      </c>
      <c r="AV1440">
        <v>18</v>
      </c>
      <c r="AW1440">
        <v>18</v>
      </c>
      <c r="AX1440" s="9">
        <f t="shared" si="1186"/>
        <v>2.2792607802874745</v>
      </c>
      <c r="AY1440" s="9">
        <f t="shared" si="1187"/>
        <v>4.0657084188911705</v>
      </c>
      <c r="AZ1440" s="9">
        <f t="shared" si="1188"/>
        <v>0.98562628336755653</v>
      </c>
      <c r="BA1440" s="9">
        <f t="shared" si="1189"/>
        <v>1.108829568788501</v>
      </c>
      <c r="BB1440" s="9">
        <f t="shared" si="1190"/>
        <v>1.108829568788501</v>
      </c>
      <c r="BC1440" s="33">
        <f t="shared" si="1191"/>
        <v>12.293121693121694</v>
      </c>
      <c r="BD1440" s="33">
        <f t="shared" si="1192"/>
        <v>2.85</v>
      </c>
      <c r="BE1440" s="33">
        <f t="shared" si="1193"/>
        <v>0.3171957671957672</v>
      </c>
      <c r="BF1440" s="42">
        <f>BI1440-BG1440-BH1440</f>
        <v>27</v>
      </c>
      <c r="BG1440" s="43">
        <v>1</v>
      </c>
      <c r="BH1440" s="43">
        <v>3</v>
      </c>
      <c r="BI1440" s="43">
        <v>31</v>
      </c>
      <c r="BJ1440" s="42">
        <f>BM1440-BK1440-BL1440</f>
        <v>22</v>
      </c>
      <c r="BK1440" s="43">
        <v>0</v>
      </c>
      <c r="BL1440" s="43">
        <v>17</v>
      </c>
      <c r="BM1440" s="43">
        <v>39</v>
      </c>
      <c r="BN1440" s="34">
        <f t="shared" si="1220"/>
        <v>28.998601601736635</v>
      </c>
      <c r="BO1440" s="34">
        <f t="shared" si="1221"/>
        <v>59.545383165783647</v>
      </c>
      <c r="BP1440" s="33">
        <v>14.247755743253689</v>
      </c>
      <c r="BQ1440" s="33">
        <v>8.4129315882501693E-2</v>
      </c>
      <c r="BR1440" s="33">
        <v>-1.3348349645451856</v>
      </c>
      <c r="BS1440" s="33">
        <v>3.7048487076141439</v>
      </c>
      <c r="BT1440" s="33">
        <v>0</v>
      </c>
      <c r="BU1440" s="9">
        <f t="shared" si="1222"/>
        <v>16.70189880220515</v>
      </c>
      <c r="BV1440" s="34">
        <f t="shared" si="1223"/>
        <v>34.295480086663552</v>
      </c>
      <c r="BW1440" s="33">
        <v>7.9072256167616644</v>
      </c>
      <c r="BX1440" s="33">
        <v>5.2183663553247273E-2</v>
      </c>
      <c r="BY1440" s="33">
        <v>6.3191397260139182</v>
      </c>
      <c r="BZ1440" s="33">
        <v>-1.9818462067973472</v>
      </c>
      <c r="CA1440" s="9">
        <f t="shared" si="1224"/>
        <v>12.296702799531484</v>
      </c>
      <c r="CB1440" s="34">
        <f t="shared" si="1225"/>
        <v>25.249903079120088</v>
      </c>
      <c r="CC1440" s="47">
        <v>61.081642000000002</v>
      </c>
      <c r="CD1440">
        <v>2641383</v>
      </c>
      <c r="CE1440" s="68">
        <f t="shared" si="1194"/>
        <v>3437990.5714285714</v>
      </c>
      <c r="CF1440" s="62">
        <v>15.6</v>
      </c>
      <c r="CG1440" s="62">
        <v>19.899999999999999</v>
      </c>
      <c r="CH1440" s="62">
        <v>3</v>
      </c>
      <c r="CI1440" s="62">
        <v>2.7</v>
      </c>
      <c r="CJ1440" s="63">
        <f t="shared" si="1218"/>
        <v>4.6014883826620467</v>
      </c>
      <c r="CK1440" s="62">
        <v>1.6</v>
      </c>
      <c r="CL1440" s="63">
        <f t="shared" si="1219"/>
        <v>2.7268079304663977</v>
      </c>
      <c r="CM1440" s="62">
        <v>4.3</v>
      </c>
      <c r="CN1440" t="s">
        <v>556</v>
      </c>
      <c r="CO1440" t="s">
        <v>1610</v>
      </c>
      <c r="CP1440" t="s">
        <v>2399</v>
      </c>
      <c r="CQ1440" t="s">
        <v>2400</v>
      </c>
      <c r="CR1440">
        <v>71</v>
      </c>
      <c r="CS1440">
        <v>190</v>
      </c>
      <c r="CT1440">
        <v>25</v>
      </c>
      <c r="CU1440" t="s">
        <v>3402</v>
      </c>
      <c r="CZ1440" s="72">
        <v>675000</v>
      </c>
      <c r="DA1440">
        <v>0</v>
      </c>
    </row>
    <row r="1441" spans="1:105" ht="12.75" customHeight="1" x14ac:dyDescent="0.2">
      <c r="A1441" s="38" t="s">
        <v>2452</v>
      </c>
      <c r="B1441" t="s">
        <v>967</v>
      </c>
      <c r="C1441" t="s">
        <v>967</v>
      </c>
      <c r="D1441" s="82" t="s">
        <v>972</v>
      </c>
      <c r="E1441" t="str">
        <f t="shared" si="1205"/>
        <v xml:space="preserve">Satan, Miroslav </v>
      </c>
      <c r="F1441" t="s">
        <v>513</v>
      </c>
      <c r="G1441" t="s">
        <v>1528</v>
      </c>
      <c r="H1441">
        <v>81</v>
      </c>
      <c r="I1441">
        <v>27</v>
      </c>
      <c r="J1441">
        <v>32</v>
      </c>
      <c r="K1441">
        <f>I1441+J1441</f>
        <v>59</v>
      </c>
      <c r="L1441">
        <v>-12</v>
      </c>
      <c r="M1441">
        <v>46</v>
      </c>
      <c r="N1441">
        <v>216</v>
      </c>
      <c r="O1441" s="4">
        <f t="shared" si="1216"/>
        <v>0.125</v>
      </c>
      <c r="P1441">
        <v>1691</v>
      </c>
      <c r="Q1441">
        <v>2</v>
      </c>
      <c r="R1441">
        <v>0</v>
      </c>
      <c r="S1441">
        <v>91</v>
      </c>
      <c r="T1441">
        <v>73</v>
      </c>
      <c r="U1441" s="4">
        <f t="shared" si="1217"/>
        <v>0.55487804878048785</v>
      </c>
      <c r="V1441" s="40">
        <v>3.4</v>
      </c>
      <c r="W1441">
        <v>7</v>
      </c>
      <c r="X1441">
        <v>14</v>
      </c>
      <c r="Y1441">
        <v>1</v>
      </c>
      <c r="Z1441">
        <v>0</v>
      </c>
      <c r="AA1441">
        <f>I1441-W1441-Y1441</f>
        <v>19</v>
      </c>
      <c r="AB1441">
        <f>J1441-X1441-Z1441</f>
        <v>18</v>
      </c>
      <c r="AC1441" s="9">
        <f t="shared" si="1174"/>
        <v>6.8560235063663075</v>
      </c>
      <c r="AD1441" s="9">
        <f t="shared" si="1175"/>
        <v>13.712047012732615</v>
      </c>
      <c r="AE1441" s="9">
        <f t="shared" si="1176"/>
        <v>2.9488859764089121</v>
      </c>
      <c r="AF1441" s="9">
        <f t="shared" si="1177"/>
        <v>0</v>
      </c>
      <c r="AG1441" s="9">
        <f t="shared" si="1178"/>
        <v>20.777327197339048</v>
      </c>
      <c r="AH1441" s="9">
        <f t="shared" si="1179"/>
        <v>19.68378366063699</v>
      </c>
      <c r="AI1441" s="6">
        <f t="shared" si="1180"/>
        <v>2.4604729575796238</v>
      </c>
      <c r="AJ1441" s="6">
        <f t="shared" si="1181"/>
        <v>5.8765915768854065</v>
      </c>
      <c r="AK1441" s="6">
        <f t="shared" si="1182"/>
        <v>0.58977719528178241</v>
      </c>
      <c r="AL1441" s="6">
        <f t="shared" si="1183"/>
        <v>2.624504488084932</v>
      </c>
      <c r="AM1441" s="6">
        <f t="shared" si="1184"/>
        <v>1.5670910871694417</v>
      </c>
      <c r="AN1441" s="6">
        <f t="shared" si="1185"/>
        <v>2.3591087811271296</v>
      </c>
      <c r="AO1441" s="33">
        <v>1097.3499999999999</v>
      </c>
      <c r="AP1441" s="33">
        <v>306.3</v>
      </c>
      <c r="AQ1441" s="33">
        <v>101.73333333333333</v>
      </c>
      <c r="AR1441" s="32">
        <v>1505.3833333333332</v>
      </c>
      <c r="AS1441" s="40">
        <v>30</v>
      </c>
      <c r="AT1441" s="40">
        <v>35</v>
      </c>
      <c r="AU1441" s="40">
        <v>76</v>
      </c>
      <c r="AV1441" s="40">
        <v>51</v>
      </c>
      <c r="AW1441" s="40">
        <v>50</v>
      </c>
      <c r="AX1441" s="9">
        <f t="shared" si="1186"/>
        <v>1.1957087342094483</v>
      </c>
      <c r="AY1441" s="9">
        <f t="shared" si="1187"/>
        <v>1.3949935232443564</v>
      </c>
      <c r="AZ1441" s="9">
        <f t="shared" si="1188"/>
        <v>3.029128793330603</v>
      </c>
      <c r="BA1441" s="9">
        <f t="shared" si="1189"/>
        <v>2.0327048481560621</v>
      </c>
      <c r="BB1441" s="9">
        <f t="shared" si="1190"/>
        <v>1.9928478903490807</v>
      </c>
      <c r="BC1441" s="9">
        <f t="shared" si="1191"/>
        <v>13.54753086419753</v>
      </c>
      <c r="BD1441" s="9">
        <f t="shared" si="1192"/>
        <v>1.2559670781893004</v>
      </c>
      <c r="BE1441" s="9">
        <f t="shared" si="1193"/>
        <v>3.7814814814814817</v>
      </c>
      <c r="BF1441" s="3">
        <v>45</v>
      </c>
      <c r="BG1441" s="3">
        <v>30</v>
      </c>
      <c r="BH1441" s="3">
        <v>1</v>
      </c>
      <c r="BI1441" s="3">
        <v>76</v>
      </c>
      <c r="BJ1441" s="3">
        <v>48</v>
      </c>
      <c r="BK1441" s="3">
        <v>8</v>
      </c>
      <c r="BL1441" s="3">
        <v>4</v>
      </c>
      <c r="BM1441" s="3">
        <v>60</v>
      </c>
      <c r="BN1441" s="34">
        <f t="shared" si="1220"/>
        <v>60.397474983583436</v>
      </c>
      <c r="BO1441" s="34">
        <f t="shared" si="1221"/>
        <v>80.241987068963752</v>
      </c>
      <c r="BP1441" s="34">
        <v>28.68915361488768</v>
      </c>
      <c r="BQ1441" s="34">
        <v>8.4511951832738106</v>
      </c>
      <c r="BR1441" s="34">
        <v>-1.113608248187578</v>
      </c>
      <c r="BS1441" s="34">
        <v>1.2166387384825303</v>
      </c>
      <c r="BT1441" s="34">
        <v>11.508772480799021</v>
      </c>
      <c r="BU1441" s="34">
        <f t="shared" si="1222"/>
        <v>48.752151769255462</v>
      </c>
      <c r="BV1441" s="34">
        <f t="shared" si="1223"/>
        <v>64.770415202225976</v>
      </c>
      <c r="BW1441" s="34">
        <v>4.9036726481693114</v>
      </c>
      <c r="BX1441" s="34">
        <v>-0.27024857269898434</v>
      </c>
      <c r="BY1441" s="34">
        <v>5.3450541735415937</v>
      </c>
      <c r="BZ1441" s="34">
        <v>1.6668449653160478</v>
      </c>
      <c r="CA1441" s="34">
        <f t="shared" si="1224"/>
        <v>11.64532321432797</v>
      </c>
      <c r="CB1441" s="34">
        <f t="shared" si="1225"/>
        <v>15.471571866737781</v>
      </c>
      <c r="CC1441" s="15">
        <v>41</v>
      </c>
      <c r="CD1441" s="7">
        <v>3119374</v>
      </c>
      <c r="CE1441" s="68">
        <f t="shared" si="1194"/>
        <v>3157884.7901234566</v>
      </c>
      <c r="CF1441" s="9">
        <v>33.5</v>
      </c>
      <c r="CG1441" s="9">
        <v>26.5</v>
      </c>
      <c r="CH1441" s="9">
        <v>-15.5</v>
      </c>
      <c r="CI1441" s="9">
        <v>6.7</v>
      </c>
      <c r="CJ1441" s="9">
        <f t="shared" si="1218"/>
        <v>7.0031793040372818</v>
      </c>
      <c r="CK1441" s="9">
        <v>-1.6</v>
      </c>
      <c r="CL1441" s="9">
        <f t="shared" si="1219"/>
        <v>-1.6724010278297985</v>
      </c>
      <c r="CM1441" s="9">
        <v>5.0999999999999996</v>
      </c>
      <c r="CN1441" t="s">
        <v>3152</v>
      </c>
      <c r="CO1441" t="s">
        <v>3153</v>
      </c>
      <c r="CQ1441" t="s">
        <v>2403</v>
      </c>
      <c r="CR1441">
        <v>75</v>
      </c>
      <c r="CS1441">
        <v>191</v>
      </c>
      <c r="CT1441">
        <v>81</v>
      </c>
      <c r="CU1441" t="s">
        <v>3402</v>
      </c>
      <c r="CV1441" t="s">
        <v>2382</v>
      </c>
      <c r="CW1441">
        <v>13</v>
      </c>
      <c r="CX1441">
        <v>5</v>
      </c>
      <c r="CY1441">
        <v>2</v>
      </c>
      <c r="CZ1441" s="71"/>
      <c r="DA1441">
        <v>0</v>
      </c>
    </row>
    <row r="1442" spans="1:105" ht="12.75" customHeight="1" x14ac:dyDescent="0.2">
      <c r="A1442" s="44" t="s">
        <v>2372</v>
      </c>
      <c r="B1442" s="43" t="s">
        <v>967</v>
      </c>
      <c r="C1442" s="43" t="s">
        <v>967</v>
      </c>
      <c r="D1442" s="82" t="s">
        <v>972</v>
      </c>
      <c r="E1442" s="42" t="str">
        <f t="shared" si="1205"/>
        <v xml:space="preserve">Satan, Miroslav </v>
      </c>
      <c r="F1442" s="42" t="s">
        <v>513</v>
      </c>
      <c r="G1442" s="45" t="s">
        <v>1528</v>
      </c>
      <c r="H1442" s="43">
        <v>80</v>
      </c>
      <c r="I1442" s="64">
        <v>16</v>
      </c>
      <c r="J1442" s="64">
        <v>25</v>
      </c>
      <c r="K1442" s="64">
        <v>41</v>
      </c>
      <c r="L1442" s="43">
        <v>-11</v>
      </c>
      <c r="M1442">
        <v>39</v>
      </c>
      <c r="N1442">
        <v>171</v>
      </c>
      <c r="O1442" s="4">
        <f t="shared" si="1216"/>
        <v>9.3567251461988299E-2</v>
      </c>
      <c r="Q1442">
        <v>4</v>
      </c>
      <c r="R1442">
        <v>0</v>
      </c>
      <c r="S1442">
        <v>19</v>
      </c>
      <c r="T1442">
        <v>19</v>
      </c>
      <c r="U1442" s="4">
        <f t="shared" si="1217"/>
        <v>0.5</v>
      </c>
      <c r="V1442">
        <v>0.8</v>
      </c>
      <c r="W1442">
        <v>5</v>
      </c>
      <c r="X1442">
        <v>8</v>
      </c>
      <c r="Y1442">
        <v>0</v>
      </c>
      <c r="Z1442">
        <v>0</v>
      </c>
      <c r="AA1442">
        <v>11</v>
      </c>
      <c r="AB1442">
        <v>17</v>
      </c>
      <c r="AC1442" s="9">
        <f t="shared" si="1174"/>
        <v>4.7984644913627639</v>
      </c>
      <c r="AD1442" s="9">
        <f t="shared" si="1175"/>
        <v>7.6775431861804222</v>
      </c>
      <c r="AE1442" s="9">
        <f t="shared" si="1176"/>
        <v>0</v>
      </c>
      <c r="AF1442" s="9">
        <f t="shared" si="1177"/>
        <v>0</v>
      </c>
      <c r="AG1442" s="9">
        <f t="shared" si="1178"/>
        <v>12.051125989044431</v>
      </c>
      <c r="AH1442" s="9">
        <f t="shared" si="1179"/>
        <v>18.624467437614122</v>
      </c>
      <c r="AI1442" s="58">
        <f t="shared" si="1180"/>
        <v>2.2458916615946438</v>
      </c>
      <c r="AJ1442" s="58">
        <f t="shared" si="1181"/>
        <v>4.4145873320537419</v>
      </c>
      <c r="AK1442" s="58">
        <f t="shared" si="1182"/>
        <v>1.03359173126615</v>
      </c>
      <c r="AL1442" s="58">
        <f t="shared" si="1183"/>
        <v>2.4102251978088862</v>
      </c>
      <c r="AM1442" s="58">
        <f t="shared" si="1184"/>
        <v>1.7274472168905948</v>
      </c>
      <c r="AN1442" s="58">
        <f t="shared" si="1185"/>
        <v>5.1679586563307494</v>
      </c>
      <c r="AO1442" s="56">
        <v>1095.3333333333333</v>
      </c>
      <c r="AP1442" s="56">
        <v>312.60000000000002</v>
      </c>
      <c r="AQ1442" s="56">
        <v>58.05</v>
      </c>
      <c r="AR1442" s="57">
        <f>SUM(AO1442:AQ1442)</f>
        <v>1465.9833333333333</v>
      </c>
      <c r="AS1442">
        <v>22</v>
      </c>
      <c r="AT1442">
        <v>19</v>
      </c>
      <c r="AU1442">
        <v>65</v>
      </c>
      <c r="AV1442">
        <v>51</v>
      </c>
      <c r="AW1442">
        <v>52</v>
      </c>
      <c r="AX1442" s="9">
        <f t="shared" si="1186"/>
        <v>0.90041951363703543</v>
      </c>
      <c r="AY1442" s="9">
        <f t="shared" si="1187"/>
        <v>0.77763503450471239</v>
      </c>
      <c r="AZ1442" s="9">
        <f t="shared" si="1188"/>
        <v>2.6603303812003318</v>
      </c>
      <c r="BA1442" s="9">
        <f t="shared" si="1189"/>
        <v>2.0873361452494912</v>
      </c>
      <c r="BB1442" s="9">
        <f t="shared" si="1190"/>
        <v>2.1282643049602656</v>
      </c>
      <c r="BC1442" s="33">
        <f t="shared" si="1191"/>
        <v>13.691666666666666</v>
      </c>
      <c r="BD1442" s="33">
        <f t="shared" si="1192"/>
        <v>0.72562499999999996</v>
      </c>
      <c r="BE1442" s="33">
        <f t="shared" si="1193"/>
        <v>3.9075000000000002</v>
      </c>
      <c r="BF1442" s="42">
        <f>BI1442-BG1442-BH1442</f>
        <v>41</v>
      </c>
      <c r="BG1442" s="43">
        <v>23</v>
      </c>
      <c r="BH1442" s="43">
        <v>1</v>
      </c>
      <c r="BI1442" s="43">
        <v>65</v>
      </c>
      <c r="BJ1442" s="42">
        <f>BM1442-BK1442-BL1442</f>
        <v>44</v>
      </c>
      <c r="BK1442" s="43">
        <v>9</v>
      </c>
      <c r="BL1442" s="43">
        <v>5</v>
      </c>
      <c r="BM1442" s="43">
        <v>58</v>
      </c>
      <c r="BN1442" s="34">
        <f t="shared" si="1220"/>
        <v>33.936485543383334</v>
      </c>
      <c r="BO1442" s="34">
        <f t="shared" si="1221"/>
        <v>46.29859667806592</v>
      </c>
      <c r="BP1442" s="33">
        <v>17.769173441811617</v>
      </c>
      <c r="BQ1442" s="33">
        <v>1.9404000064896059</v>
      </c>
      <c r="BR1442" s="33">
        <v>-4.2686847544895112</v>
      </c>
      <c r="BS1442" s="33">
        <v>-0.79525109856911158</v>
      </c>
      <c r="BT1442" s="33">
        <v>-4.4204554397515791E-2</v>
      </c>
      <c r="BU1442" s="9">
        <f t="shared" si="1222"/>
        <v>14.601433040845086</v>
      </c>
      <c r="BV1442" s="34">
        <f t="shared" si="1223"/>
        <v>19.920326116729502</v>
      </c>
      <c r="BW1442" s="33">
        <v>11.282154291326048</v>
      </c>
      <c r="BX1442" s="33">
        <v>-1.0751456757535198</v>
      </c>
      <c r="BY1442" s="33">
        <v>3.5303894383006065</v>
      </c>
      <c r="BZ1442" s="33">
        <v>5.5976544486651161</v>
      </c>
      <c r="CA1442" s="9">
        <f t="shared" si="1224"/>
        <v>19.33505250253825</v>
      </c>
      <c r="CB1442" s="34">
        <f t="shared" si="1225"/>
        <v>26.378270561336418</v>
      </c>
      <c r="CC1442" s="47">
        <v>39.483333999999999</v>
      </c>
      <c r="CD1442">
        <v>1455393</v>
      </c>
      <c r="CE1442" s="68">
        <f t="shared" si="1194"/>
        <v>1491777.825</v>
      </c>
      <c r="CF1442" s="62">
        <v>31.6</v>
      </c>
      <c r="CG1442" s="62">
        <v>25.1</v>
      </c>
      <c r="CH1442" s="62">
        <v>2.2000000000000002</v>
      </c>
      <c r="CI1442" s="62">
        <v>1.4</v>
      </c>
      <c r="CJ1442" s="63">
        <f t="shared" si="1218"/>
        <v>1.5245285758362221</v>
      </c>
      <c r="CK1442" s="62">
        <v>1.2</v>
      </c>
      <c r="CL1442" s="63">
        <f t="shared" si="1219"/>
        <v>1.3067387792881904</v>
      </c>
      <c r="CM1442" s="62">
        <v>2.1</v>
      </c>
      <c r="CN1442" t="s">
        <v>600</v>
      </c>
      <c r="CO1442" t="s">
        <v>3153</v>
      </c>
      <c r="CQ1442" t="s">
        <v>2403</v>
      </c>
      <c r="CR1442">
        <v>75</v>
      </c>
      <c r="CS1442">
        <v>191</v>
      </c>
      <c r="CT1442">
        <v>81</v>
      </c>
      <c r="CU1442" t="s">
        <v>3402</v>
      </c>
      <c r="CZ1442" s="72">
        <v>4255000</v>
      </c>
      <c r="DA1442">
        <v>0</v>
      </c>
    </row>
    <row r="1443" spans="1:105" ht="12.75" customHeight="1" x14ac:dyDescent="0.2">
      <c r="A1443" s="75" t="s">
        <v>2452</v>
      </c>
      <c r="B1443" s="19" t="s">
        <v>951</v>
      </c>
      <c r="C1443" s="19" t="s">
        <v>951</v>
      </c>
      <c r="D1443" s="19" t="s">
        <v>972</v>
      </c>
      <c r="E1443" s="19" t="str">
        <f t="shared" si="1205"/>
        <v xml:space="preserve">Dupuis, Pascal </v>
      </c>
      <c r="F1443" s="19" t="s">
        <v>2895</v>
      </c>
      <c r="G1443" s="19" t="s">
        <v>1540</v>
      </c>
      <c r="H1443" s="19">
        <v>17</v>
      </c>
      <c r="I1443" s="19">
        <v>3</v>
      </c>
      <c r="J1443" s="19">
        <v>2</v>
      </c>
      <c r="K1443" s="19">
        <f>I1443+J1443</f>
        <v>5</v>
      </c>
      <c r="L1443" s="19">
        <v>-6</v>
      </c>
      <c r="M1443" s="19">
        <v>4</v>
      </c>
      <c r="N1443" s="19">
        <v>40</v>
      </c>
      <c r="O1443" s="20">
        <f t="shared" si="1216"/>
        <v>7.4999999999999997E-2</v>
      </c>
      <c r="P1443" s="19">
        <v>417</v>
      </c>
      <c r="Q1443" s="19">
        <v>1</v>
      </c>
      <c r="R1443" s="19">
        <v>0</v>
      </c>
      <c r="S1443" s="19">
        <v>10</v>
      </c>
      <c r="T1443" s="19">
        <v>9</v>
      </c>
      <c r="U1443" s="20">
        <f t="shared" si="1217"/>
        <v>0.52631578947368418</v>
      </c>
      <c r="V1443" s="19">
        <v>3.2</v>
      </c>
      <c r="W1443" s="19">
        <v>0</v>
      </c>
      <c r="X1443" s="19">
        <v>1</v>
      </c>
      <c r="Y1443" s="19">
        <v>0</v>
      </c>
      <c r="Z1443" s="19">
        <v>0</v>
      </c>
      <c r="AA1443" s="19">
        <f t="shared" ref="AA1443:AB1445" si="1226">I1443-W1443-Y1443</f>
        <v>3</v>
      </c>
      <c r="AB1443" s="19">
        <f t="shared" si="1226"/>
        <v>1</v>
      </c>
      <c r="AC1443" s="24">
        <f t="shared" si="1174"/>
        <v>0</v>
      </c>
      <c r="AD1443" s="24">
        <f t="shared" si="1175"/>
        <v>35.433070866141733</v>
      </c>
      <c r="AE1443" s="24">
        <f t="shared" si="1176"/>
        <v>0</v>
      </c>
      <c r="AF1443" s="24">
        <f t="shared" si="1177"/>
        <v>0</v>
      </c>
      <c r="AG1443" s="24">
        <f t="shared" si="1178"/>
        <v>15.523932729624837</v>
      </c>
      <c r="AH1443" s="24">
        <f t="shared" si="1179"/>
        <v>5.1746442432082791</v>
      </c>
      <c r="AI1443" s="21">
        <f t="shared" si="1180"/>
        <v>1.5523932729624836</v>
      </c>
      <c r="AJ1443" s="21">
        <f t="shared" si="1181"/>
        <v>7.0866141732283463</v>
      </c>
      <c r="AK1443" s="21">
        <f t="shared" si="1182"/>
        <v>0</v>
      </c>
      <c r="AL1443" s="21">
        <f t="shared" si="1183"/>
        <v>3.1047865459249673</v>
      </c>
      <c r="AM1443" s="21">
        <f t="shared" si="1184"/>
        <v>0</v>
      </c>
      <c r="AN1443" s="21">
        <f t="shared" si="1185"/>
        <v>4.0924592648730584</v>
      </c>
      <c r="AO1443" s="36">
        <v>231.9</v>
      </c>
      <c r="AP1443" s="36">
        <v>8.4666666666666668</v>
      </c>
      <c r="AQ1443" s="36">
        <v>43.983333333333334</v>
      </c>
      <c r="AR1443" s="36">
        <v>284.35000000000002</v>
      </c>
      <c r="AS1443" s="19">
        <v>52</v>
      </c>
      <c r="AT1443" s="19">
        <v>27</v>
      </c>
      <c r="AU1443" s="19">
        <v>67</v>
      </c>
      <c r="AV1443" s="19">
        <v>25</v>
      </c>
      <c r="AW1443" s="19">
        <v>45</v>
      </c>
      <c r="AX1443" s="24">
        <f t="shared" si="1186"/>
        <v>10.972393177422191</v>
      </c>
      <c r="AY1443" s="24">
        <f t="shared" si="1187"/>
        <v>5.6972041498153683</v>
      </c>
      <c r="AZ1443" s="24">
        <f t="shared" si="1188"/>
        <v>14.137506593986284</v>
      </c>
      <c r="BA1443" s="24">
        <f t="shared" si="1189"/>
        <v>5.2751890276068227</v>
      </c>
      <c r="BB1443" s="24">
        <f t="shared" si="1190"/>
        <v>9.4953402496922799</v>
      </c>
      <c r="BC1443" s="24">
        <f t="shared" si="1191"/>
        <v>13.641176470588235</v>
      </c>
      <c r="BD1443" s="24">
        <f t="shared" si="1192"/>
        <v>2.5872549019607844</v>
      </c>
      <c r="BE1443" s="24">
        <f t="shared" si="1193"/>
        <v>0.49803921568627452</v>
      </c>
      <c r="BF1443" s="30">
        <v>6</v>
      </c>
      <c r="BG1443" s="30">
        <v>1</v>
      </c>
      <c r="BH1443" s="30">
        <v>0</v>
      </c>
      <c r="BI1443" s="30">
        <v>7</v>
      </c>
      <c r="BJ1443" s="30">
        <v>12</v>
      </c>
      <c r="BK1443" s="30">
        <v>0</v>
      </c>
      <c r="BL1443" s="30">
        <v>3</v>
      </c>
      <c r="BM1443" s="30">
        <v>15</v>
      </c>
      <c r="BN1443" s="35">
        <f t="shared" si="1220"/>
        <v>5.9272054713170057</v>
      </c>
      <c r="BO1443" s="35">
        <f t="shared" si="1221"/>
        <v>41.68950568888345</v>
      </c>
      <c r="BP1443" s="35">
        <v>1.8534955725012157</v>
      </c>
      <c r="BQ1443" s="35">
        <v>0.31423348296888165</v>
      </c>
      <c r="BR1443" s="35">
        <v>4.2557371219800987E-2</v>
      </c>
      <c r="BS1443" s="35">
        <v>-0.60018888593411879</v>
      </c>
      <c r="BT1443" s="35">
        <v>0</v>
      </c>
      <c r="BU1443" s="35">
        <f t="shared" si="1222"/>
        <v>1.6100975407557798</v>
      </c>
      <c r="BV1443" s="35">
        <f t="shared" si="1223"/>
        <v>11.324758507162157</v>
      </c>
      <c r="BW1443" s="35">
        <v>0.78543041084114162</v>
      </c>
      <c r="BX1443" s="35">
        <v>2.3144256009879276E-2</v>
      </c>
      <c r="BY1443" s="35">
        <v>1.973543624315071</v>
      </c>
      <c r="BZ1443" s="35">
        <v>1.5349896393951339</v>
      </c>
      <c r="CA1443" s="35">
        <f t="shared" si="1224"/>
        <v>4.3171079305612254</v>
      </c>
      <c r="CB1443" s="35">
        <f t="shared" si="1225"/>
        <v>30.364747181721295</v>
      </c>
      <c r="CC1443" s="22"/>
      <c r="CD1443" s="19"/>
      <c r="CE1443" s="76">
        <f t="shared" si="1194"/>
        <v>165000</v>
      </c>
      <c r="CF1443" s="24">
        <v>4.8</v>
      </c>
      <c r="CG1443" s="24">
        <v>5.2</v>
      </c>
      <c r="CH1443" s="24">
        <v>-6.7</v>
      </c>
      <c r="CI1443" s="24">
        <v>-0.2</v>
      </c>
      <c r="CJ1443" s="24">
        <f t="shared" si="1218"/>
        <v>-1.1876484560570071</v>
      </c>
      <c r="CK1443" s="24">
        <v>-0.8</v>
      </c>
      <c r="CL1443" s="24">
        <f t="shared" si="1219"/>
        <v>-4.7505938242280283</v>
      </c>
      <c r="CM1443" s="24">
        <v>-1</v>
      </c>
      <c r="CN1443" s="19" t="s">
        <v>1578</v>
      </c>
      <c r="CO1443" s="19" t="s">
        <v>2398</v>
      </c>
      <c r="CP1443" s="19" t="s">
        <v>2399</v>
      </c>
      <c r="CQ1443" s="19" t="s">
        <v>2400</v>
      </c>
      <c r="CR1443" s="19">
        <v>72</v>
      </c>
      <c r="CS1443" s="19">
        <v>200</v>
      </c>
      <c r="CT1443" s="19">
        <v>9</v>
      </c>
      <c r="CU1443" s="19" t="s">
        <v>3402</v>
      </c>
      <c r="CV1443" s="19" t="s">
        <v>2382</v>
      </c>
      <c r="CW1443" s="19">
        <v>1</v>
      </c>
      <c r="CX1443" s="19">
        <v>0</v>
      </c>
      <c r="CY1443" s="19">
        <v>0</v>
      </c>
      <c r="CZ1443" s="77"/>
      <c r="DA1443" s="19">
        <v>1</v>
      </c>
    </row>
    <row r="1444" spans="1:105" ht="12.75" customHeight="1" x14ac:dyDescent="0.2">
      <c r="A1444" s="75" t="s">
        <v>2452</v>
      </c>
      <c r="B1444" s="19" t="s">
        <v>963</v>
      </c>
      <c r="C1444" s="19" t="s">
        <v>951</v>
      </c>
      <c r="D1444" s="19" t="s">
        <v>972</v>
      </c>
      <c r="E1444" s="19" t="str">
        <f t="shared" si="1205"/>
        <v xml:space="preserve">Dupuis, Pascal </v>
      </c>
      <c r="F1444" s="19" t="s">
        <v>2895</v>
      </c>
      <c r="G1444" s="19" t="s">
        <v>1540</v>
      </c>
      <c r="H1444" s="19">
        <v>48</v>
      </c>
      <c r="I1444" s="19">
        <v>10</v>
      </c>
      <c r="J1444" s="19">
        <v>3</v>
      </c>
      <c r="K1444" s="19">
        <f>I1444+J1444</f>
        <v>13</v>
      </c>
      <c r="L1444" s="19">
        <v>-7</v>
      </c>
      <c r="M1444" s="19">
        <v>38</v>
      </c>
      <c r="N1444" s="19">
        <v>106</v>
      </c>
      <c r="O1444" s="20">
        <f t="shared" si="1216"/>
        <v>9.4339622641509441E-2</v>
      </c>
      <c r="P1444" s="19">
        <v>1150</v>
      </c>
      <c r="Q1444" s="19">
        <v>0</v>
      </c>
      <c r="R1444" s="19">
        <v>0</v>
      </c>
      <c r="S1444" s="19">
        <v>30</v>
      </c>
      <c r="T1444" s="19">
        <v>80</v>
      </c>
      <c r="U1444" s="20">
        <f t="shared" si="1217"/>
        <v>0.27272727272727271</v>
      </c>
      <c r="V1444" s="19"/>
      <c r="W1444" s="19">
        <v>2</v>
      </c>
      <c r="X1444" s="19">
        <v>0</v>
      </c>
      <c r="Y1444" s="19">
        <v>2</v>
      </c>
      <c r="Z1444" s="19">
        <v>1</v>
      </c>
      <c r="AA1444" s="19">
        <f t="shared" si="1226"/>
        <v>6</v>
      </c>
      <c r="AB1444" s="19">
        <f t="shared" si="1226"/>
        <v>2</v>
      </c>
      <c r="AC1444" s="24">
        <f t="shared" si="1174"/>
        <v>15.838099428068633</v>
      </c>
      <c r="AD1444" s="24">
        <f t="shared" si="1175"/>
        <v>0</v>
      </c>
      <c r="AE1444" s="24">
        <f t="shared" si="1176"/>
        <v>4.7009663097414469</v>
      </c>
      <c r="AF1444" s="24">
        <f t="shared" si="1177"/>
        <v>2.3504831548707235</v>
      </c>
      <c r="AG1444" s="24">
        <f t="shared" si="1178"/>
        <v>12.854464843633766</v>
      </c>
      <c r="AH1444" s="24">
        <f t="shared" si="1179"/>
        <v>4.2848216145445885</v>
      </c>
      <c r="AI1444" s="21">
        <f t="shared" si="1180"/>
        <v>1.178325943999762</v>
      </c>
      <c r="AJ1444" s="21">
        <f t="shared" si="1181"/>
        <v>3.1676198856137265</v>
      </c>
      <c r="AK1444" s="21">
        <f t="shared" si="1182"/>
        <v>1.4102898929224341</v>
      </c>
      <c r="AL1444" s="21">
        <f t="shared" si="1183"/>
        <v>2.1424108072722943</v>
      </c>
      <c r="AM1444" s="21">
        <f t="shared" si="1184"/>
        <v>1.5838099428068633</v>
      </c>
      <c r="AN1444" s="21">
        <f t="shared" si="1185"/>
        <v>7.5215460955863156</v>
      </c>
      <c r="AO1444" s="36">
        <v>560.11666666666667</v>
      </c>
      <c r="AP1444" s="36">
        <v>37.883333333333333</v>
      </c>
      <c r="AQ1444" s="36">
        <v>127.63333333333333</v>
      </c>
      <c r="AR1444" s="36">
        <v>725.63333333333333</v>
      </c>
      <c r="AS1444" s="19"/>
      <c r="AT1444" s="19"/>
      <c r="AU1444" s="19"/>
      <c r="AV1444" s="19"/>
      <c r="AW1444" s="19"/>
      <c r="AX1444" s="24">
        <f t="shared" si="1186"/>
        <v>0</v>
      </c>
      <c r="AY1444" s="24">
        <f t="shared" si="1187"/>
        <v>0</v>
      </c>
      <c r="AZ1444" s="24">
        <f t="shared" si="1188"/>
        <v>0</v>
      </c>
      <c r="BA1444" s="24">
        <f t="shared" si="1189"/>
        <v>0</v>
      </c>
      <c r="BB1444" s="24">
        <f t="shared" si="1190"/>
        <v>0</v>
      </c>
      <c r="BC1444" s="24">
        <f t="shared" si="1191"/>
        <v>11.669097222222222</v>
      </c>
      <c r="BD1444" s="24">
        <f t="shared" si="1192"/>
        <v>2.6590277777777778</v>
      </c>
      <c r="BE1444" s="24">
        <f t="shared" si="1193"/>
        <v>0.78923611111111114</v>
      </c>
      <c r="BF1444" s="30">
        <v>11</v>
      </c>
      <c r="BG1444" s="30">
        <v>2</v>
      </c>
      <c r="BH1444" s="30">
        <v>3</v>
      </c>
      <c r="BI1444" s="30">
        <v>16</v>
      </c>
      <c r="BJ1444" s="30">
        <v>20</v>
      </c>
      <c r="BK1444" s="30">
        <v>1</v>
      </c>
      <c r="BL1444" s="30">
        <v>16</v>
      </c>
      <c r="BM1444" s="30">
        <v>37</v>
      </c>
      <c r="BN1444" s="35">
        <f t="shared" si="1220"/>
        <v>9.7329379087203343</v>
      </c>
      <c r="BO1444" s="35">
        <f t="shared" si="1221"/>
        <v>26.82604963586844</v>
      </c>
      <c r="BP1444" s="35">
        <v>0.25746793551964248</v>
      </c>
      <c r="BQ1444" s="35">
        <v>1.7549059719820488</v>
      </c>
      <c r="BR1444" s="35">
        <v>-0.18745055432888796</v>
      </c>
      <c r="BS1444" s="35">
        <v>4.1758844568253481</v>
      </c>
      <c r="BT1444" s="35">
        <v>-0.57262884841687789</v>
      </c>
      <c r="BU1444" s="35">
        <f t="shared" si="1222"/>
        <v>5.4281789615812732</v>
      </c>
      <c r="BV1444" s="35">
        <f t="shared" si="1223"/>
        <v>14.96121722150197</v>
      </c>
      <c r="BW1444" s="35">
        <v>4.7207168485106044</v>
      </c>
      <c r="BX1444" s="35">
        <v>-4.8010374356433495E-2</v>
      </c>
      <c r="BY1444" s="35">
        <v>2.7961199466499189</v>
      </c>
      <c r="BZ1444" s="35">
        <v>-3.1640674736650283</v>
      </c>
      <c r="CA1444" s="35">
        <f t="shared" si="1224"/>
        <v>4.3047589471390619</v>
      </c>
      <c r="CB1444" s="35">
        <f t="shared" si="1225"/>
        <v>11.864832414366472</v>
      </c>
      <c r="CC1444" s="22">
        <v>58</v>
      </c>
      <c r="CD1444" s="23">
        <v>587123</v>
      </c>
      <c r="CE1444" s="76">
        <f t="shared" si="1194"/>
        <v>1003001.7916666666</v>
      </c>
      <c r="CF1444" s="24">
        <v>11.9</v>
      </c>
      <c r="CG1444" s="24">
        <v>17.3</v>
      </c>
      <c r="CH1444" s="24">
        <v>-11.8</v>
      </c>
      <c r="CI1444" s="24">
        <v>0.1</v>
      </c>
      <c r="CJ1444" s="24">
        <f t="shared" si="1218"/>
        <v>0.22442910845536668</v>
      </c>
      <c r="CK1444" s="24">
        <v>0.2</v>
      </c>
      <c r="CL1444" s="24">
        <f t="shared" si="1219"/>
        <v>0.44885821691073335</v>
      </c>
      <c r="CM1444" s="24">
        <v>0.3</v>
      </c>
      <c r="CN1444" s="19"/>
      <c r="CO1444" s="19"/>
      <c r="CP1444" s="19"/>
      <c r="CQ1444" s="19"/>
      <c r="CR1444" s="19"/>
      <c r="CS1444" s="19"/>
      <c r="CT1444" s="19"/>
      <c r="CU1444" s="19"/>
      <c r="CV1444" s="19"/>
      <c r="CW1444" s="19"/>
      <c r="CX1444" s="19"/>
      <c r="CY1444" s="19"/>
      <c r="CZ1444" s="77"/>
      <c r="DA1444" s="19">
        <v>1</v>
      </c>
    </row>
    <row r="1445" spans="1:105" ht="12.75" customHeight="1" x14ac:dyDescent="0.2">
      <c r="A1445" s="75" t="s">
        <v>2452</v>
      </c>
      <c r="B1445" s="19" t="s">
        <v>968</v>
      </c>
      <c r="C1445" s="19" t="s">
        <v>951</v>
      </c>
      <c r="D1445" s="19" t="s">
        <v>972</v>
      </c>
      <c r="E1445" s="19" t="str">
        <f t="shared" si="1205"/>
        <v xml:space="preserve">Dupuis, Pascal </v>
      </c>
      <c r="F1445" s="19" t="s">
        <v>2895</v>
      </c>
      <c r="G1445" s="19" t="s">
        <v>1540</v>
      </c>
      <c r="H1445" s="19">
        <v>6</v>
      </c>
      <c r="I1445" s="19">
        <v>1</v>
      </c>
      <c r="J1445" s="19">
        <v>0</v>
      </c>
      <c r="K1445" s="19">
        <f>I1445+J1445</f>
        <v>1</v>
      </c>
      <c r="L1445" s="19">
        <v>-4</v>
      </c>
      <c r="M1445" s="19">
        <v>0</v>
      </c>
      <c r="N1445" s="19">
        <v>10</v>
      </c>
      <c r="O1445" s="20">
        <f t="shared" si="1216"/>
        <v>0.1</v>
      </c>
      <c r="P1445" s="19">
        <v>121</v>
      </c>
      <c r="Q1445" s="19">
        <v>0</v>
      </c>
      <c r="R1445" s="19">
        <v>0</v>
      </c>
      <c r="S1445" s="19">
        <v>1</v>
      </c>
      <c r="T1445" s="19">
        <v>1</v>
      </c>
      <c r="U1445" s="20">
        <f t="shared" si="1217"/>
        <v>0.5</v>
      </c>
      <c r="V1445" s="19"/>
      <c r="W1445" s="19">
        <v>0</v>
      </c>
      <c r="X1445" s="19">
        <v>0</v>
      </c>
      <c r="Y1445" s="19">
        <v>0</v>
      </c>
      <c r="Z1445" s="19">
        <v>0</v>
      </c>
      <c r="AA1445" s="19">
        <f t="shared" si="1226"/>
        <v>1</v>
      </c>
      <c r="AB1445" s="19">
        <f t="shared" si="1226"/>
        <v>0</v>
      </c>
      <c r="AC1445" s="24">
        <f t="shared" si="1174"/>
        <v>0</v>
      </c>
      <c r="AD1445" s="24">
        <f t="shared" si="1175"/>
        <v>0</v>
      </c>
      <c r="AE1445" s="24">
        <f t="shared" si="1176"/>
        <v>0</v>
      </c>
      <c r="AF1445" s="24">
        <f t="shared" si="1177"/>
        <v>0</v>
      </c>
      <c r="AG1445" s="24">
        <f t="shared" si="1178"/>
        <v>15.078534031413612</v>
      </c>
      <c r="AH1445" s="24">
        <f t="shared" si="1179"/>
        <v>0</v>
      </c>
      <c r="AI1445" s="21">
        <f t="shared" si="1180"/>
        <v>0.75392670157068065</v>
      </c>
      <c r="AJ1445" s="21">
        <f t="shared" si="1181"/>
        <v>0</v>
      </c>
      <c r="AK1445" s="21">
        <f t="shared" si="1182"/>
        <v>0</v>
      </c>
      <c r="AL1445" s="21">
        <f t="shared" si="1183"/>
        <v>3.7696335078534031</v>
      </c>
      <c r="AM1445" s="21">
        <f t="shared" si="1184"/>
        <v>0</v>
      </c>
      <c r="AN1445" s="21">
        <f t="shared" si="1185"/>
        <v>0</v>
      </c>
      <c r="AO1445" s="24">
        <v>79.583333333333329</v>
      </c>
      <c r="AP1445" s="24">
        <v>4.55</v>
      </c>
      <c r="AQ1445" s="24">
        <v>8.8166666666666664</v>
      </c>
      <c r="AR1445" s="36">
        <v>92.95</v>
      </c>
      <c r="AS1445" s="19"/>
      <c r="AT1445" s="19"/>
      <c r="AU1445" s="19"/>
      <c r="AV1445" s="19"/>
      <c r="AW1445" s="19"/>
      <c r="AX1445" s="24">
        <f t="shared" si="1186"/>
        <v>0</v>
      </c>
      <c r="AY1445" s="24">
        <f t="shared" si="1187"/>
        <v>0</v>
      </c>
      <c r="AZ1445" s="24">
        <f t="shared" si="1188"/>
        <v>0</v>
      </c>
      <c r="BA1445" s="24">
        <f t="shared" si="1189"/>
        <v>0</v>
      </c>
      <c r="BB1445" s="24">
        <f t="shared" si="1190"/>
        <v>0</v>
      </c>
      <c r="BC1445" s="24">
        <f t="shared" si="1191"/>
        <v>13.263888888888888</v>
      </c>
      <c r="BD1445" s="24">
        <f t="shared" si="1192"/>
        <v>1.4694444444444443</v>
      </c>
      <c r="BE1445" s="24">
        <f t="shared" si="1193"/>
        <v>0.7583333333333333</v>
      </c>
      <c r="BF1445" s="30">
        <v>1</v>
      </c>
      <c r="BG1445" s="30">
        <v>0</v>
      </c>
      <c r="BH1445" s="30">
        <v>0</v>
      </c>
      <c r="BI1445" s="30">
        <v>1</v>
      </c>
      <c r="BJ1445" s="30">
        <v>5</v>
      </c>
      <c r="BK1445" s="30">
        <v>0</v>
      </c>
      <c r="BL1445" s="30">
        <v>0</v>
      </c>
      <c r="BM1445" s="30">
        <v>5</v>
      </c>
      <c r="BN1445" s="35">
        <f t="shared" si="1220"/>
        <v>1.7339287156449483</v>
      </c>
      <c r="BO1445" s="35">
        <f t="shared" si="1221"/>
        <v>37.308848104248483</v>
      </c>
      <c r="BP1445" s="35">
        <v>0.1045894747392636</v>
      </c>
      <c r="BQ1445" s="35">
        <v>-0.21145376434018681</v>
      </c>
      <c r="BR1445" s="35">
        <v>1.0609368346756545E-2</v>
      </c>
      <c r="BS1445" s="35">
        <v>-9.9733882971930823E-2</v>
      </c>
      <c r="BT1445" s="35">
        <v>0</v>
      </c>
      <c r="BU1445" s="35">
        <f t="shared" si="1222"/>
        <v>-0.19598880422609749</v>
      </c>
      <c r="BV1445" s="35">
        <f t="shared" si="1223"/>
        <v>-4.2170802415513178</v>
      </c>
      <c r="BW1445" s="35">
        <v>8.2756643881796502E-2</v>
      </c>
      <c r="BX1445" s="35">
        <v>1.5415747293863209E-2</v>
      </c>
      <c r="BY1445" s="35">
        <v>0.82091659330720357</v>
      </c>
      <c r="BZ1445" s="35">
        <v>1.0108285353881825</v>
      </c>
      <c r="CA1445" s="35">
        <f t="shared" si="1224"/>
        <v>1.9299175198710459</v>
      </c>
      <c r="CB1445" s="35">
        <f t="shared" si="1225"/>
        <v>41.525928345799805</v>
      </c>
      <c r="CC1445" s="22"/>
      <c r="CD1445" s="19"/>
      <c r="CE1445" s="76">
        <f t="shared" si="1194"/>
        <v>165000</v>
      </c>
      <c r="CF1445" s="24">
        <v>1.6</v>
      </c>
      <c r="CG1445" s="24">
        <v>1.6</v>
      </c>
      <c r="CH1445" s="24">
        <v>-4.2</v>
      </c>
      <c r="CI1445" s="24">
        <v>-0.3</v>
      </c>
      <c r="CJ1445" s="24">
        <f t="shared" si="1218"/>
        <v>-5.6435177927574856</v>
      </c>
      <c r="CK1445" s="24">
        <v>-0.6</v>
      </c>
      <c r="CL1445" s="24">
        <f t="shared" si="1219"/>
        <v>-11.287035585514971</v>
      </c>
      <c r="CM1445" s="24">
        <v>-0.9</v>
      </c>
      <c r="CN1445" s="19"/>
      <c r="CO1445" s="19"/>
      <c r="CP1445" s="19"/>
      <c r="CQ1445" s="19"/>
      <c r="CR1445" s="19"/>
      <c r="CS1445" s="19"/>
      <c r="CT1445" s="19"/>
      <c r="CU1445" s="19"/>
      <c r="CV1445" s="19"/>
      <c r="CW1445" s="19"/>
      <c r="CX1445" s="19"/>
      <c r="CY1445" s="19"/>
      <c r="CZ1445" s="76"/>
      <c r="DA1445" s="19">
        <v>1</v>
      </c>
    </row>
    <row r="1446" spans="1:105" ht="12.75" customHeight="1" x14ac:dyDescent="0.2">
      <c r="A1446" s="25" t="s">
        <v>2452</v>
      </c>
      <c r="B1446" s="10" t="s">
        <v>951</v>
      </c>
      <c r="C1446" s="10" t="s">
        <v>951</v>
      </c>
      <c r="D1446" s="10" t="s">
        <v>972</v>
      </c>
      <c r="E1446" s="10" t="s">
        <v>2894</v>
      </c>
      <c r="F1446" s="10" t="s">
        <v>2895</v>
      </c>
      <c r="G1446" s="10" t="s">
        <v>1540</v>
      </c>
      <c r="H1446" s="10">
        <v>71</v>
      </c>
      <c r="I1446" s="10">
        <v>14</v>
      </c>
      <c r="J1446" s="10">
        <v>5</v>
      </c>
      <c r="K1446" s="10">
        <v>19</v>
      </c>
      <c r="L1446" s="10">
        <v>-17</v>
      </c>
      <c r="M1446" s="10">
        <v>42</v>
      </c>
      <c r="N1446" s="10">
        <v>156</v>
      </c>
      <c r="O1446" s="11">
        <v>0.09</v>
      </c>
      <c r="P1446" s="10">
        <v>1688</v>
      </c>
      <c r="Q1446" s="10">
        <v>1</v>
      </c>
      <c r="R1446" s="10">
        <v>0</v>
      </c>
      <c r="S1446" s="10">
        <v>41</v>
      </c>
      <c r="T1446" s="10">
        <v>90</v>
      </c>
      <c r="U1446" s="11">
        <v>0.313</v>
      </c>
      <c r="V1446" s="41">
        <v>3.2</v>
      </c>
      <c r="W1446" s="10">
        <v>2</v>
      </c>
      <c r="X1446" s="10">
        <v>1</v>
      </c>
      <c r="Y1446" s="10">
        <v>2</v>
      </c>
      <c r="Z1446" s="10">
        <v>1</v>
      </c>
      <c r="AA1446" s="10">
        <v>10</v>
      </c>
      <c r="AB1446" s="10">
        <v>3</v>
      </c>
      <c r="AC1446" s="13">
        <f t="shared" si="1174"/>
        <v>11.787819253438114</v>
      </c>
      <c r="AD1446" s="13">
        <f t="shared" si="1175"/>
        <v>5.8939096267190569</v>
      </c>
      <c r="AE1446" s="13">
        <f t="shared" si="1176"/>
        <v>3.3253340575171948</v>
      </c>
      <c r="AF1446" s="13">
        <f t="shared" si="1177"/>
        <v>1.6626670287585974</v>
      </c>
      <c r="AG1446" s="13">
        <f t="shared" si="1178"/>
        <v>13.767783386874713</v>
      </c>
      <c r="AH1446" s="13">
        <f t="shared" si="1179"/>
        <v>4.1303350160624142</v>
      </c>
      <c r="AI1446" s="29">
        <f t="shared" si="1180"/>
        <v>1.2391005048187242</v>
      </c>
      <c r="AJ1446" s="29">
        <f t="shared" si="1181"/>
        <v>3.5363457760314345</v>
      </c>
      <c r="AK1446" s="29">
        <f t="shared" si="1182"/>
        <v>0.99760021725515857</v>
      </c>
      <c r="AL1446" s="29">
        <f t="shared" si="1183"/>
        <v>2.5470399265718218</v>
      </c>
      <c r="AM1446" s="29">
        <f t="shared" si="1184"/>
        <v>1.1787819253438114</v>
      </c>
      <c r="AN1446" s="29">
        <f t="shared" si="1185"/>
        <v>6.3181347092826705</v>
      </c>
      <c r="AO1446" s="13">
        <v>871.6</v>
      </c>
      <c r="AP1446" s="13">
        <v>50.9</v>
      </c>
      <c r="AQ1446" s="13">
        <v>180.43299999999999</v>
      </c>
      <c r="AR1446" s="13">
        <v>1102.933</v>
      </c>
      <c r="AS1446" s="41">
        <v>27</v>
      </c>
      <c r="AT1446" s="41">
        <v>52</v>
      </c>
      <c r="AU1446" s="41">
        <v>67</v>
      </c>
      <c r="AV1446" s="41">
        <v>25</v>
      </c>
      <c r="AW1446" s="41">
        <v>45</v>
      </c>
      <c r="AX1446" s="13">
        <f t="shared" si="1186"/>
        <v>1.4688108887847222</v>
      </c>
      <c r="AY1446" s="13">
        <f t="shared" si="1187"/>
        <v>2.8288209709927985</v>
      </c>
      <c r="AZ1446" s="13">
        <f t="shared" si="1188"/>
        <v>3.6448270203176438</v>
      </c>
      <c r="BA1446" s="13">
        <f t="shared" si="1189"/>
        <v>1.3600100822080761</v>
      </c>
      <c r="BB1446" s="13">
        <f t="shared" si="1190"/>
        <v>2.4480181479745369</v>
      </c>
      <c r="BC1446" s="13">
        <f t="shared" si="1191"/>
        <v>12.27605633802817</v>
      </c>
      <c r="BD1446" s="13">
        <f t="shared" si="1192"/>
        <v>2.5413098591549295</v>
      </c>
      <c r="BE1446" s="13">
        <f t="shared" si="1193"/>
        <v>0.71690140845070416</v>
      </c>
      <c r="BF1446" s="10">
        <v>18</v>
      </c>
      <c r="BG1446" s="10">
        <v>3</v>
      </c>
      <c r="BH1446" s="10">
        <v>3</v>
      </c>
      <c r="BI1446" s="10">
        <v>24</v>
      </c>
      <c r="BJ1446" s="10">
        <v>37</v>
      </c>
      <c r="BK1446" s="10">
        <v>1</v>
      </c>
      <c r="BL1446" s="10">
        <v>19</v>
      </c>
      <c r="BM1446" s="10">
        <v>57</v>
      </c>
      <c r="BN1446" s="39">
        <v>17.393999999999998</v>
      </c>
      <c r="BO1446" s="39">
        <v>31.541</v>
      </c>
      <c r="BP1446" s="13">
        <v>2.2160000000000002</v>
      </c>
      <c r="BQ1446" s="13">
        <v>1.8580000000000001</v>
      </c>
      <c r="BR1446" s="13">
        <v>-0.13400000000000001</v>
      </c>
      <c r="BS1446" s="13">
        <v>3.476</v>
      </c>
      <c r="BT1446" s="13">
        <v>-0.57299999999999995</v>
      </c>
      <c r="BU1446" s="39">
        <v>6.8419999999999996</v>
      </c>
      <c r="BV1446" s="39">
        <v>12.407</v>
      </c>
      <c r="BW1446" s="13">
        <v>5.5890000000000004</v>
      </c>
      <c r="BX1446" s="13">
        <v>-8.9999999999999993E-3</v>
      </c>
      <c r="BY1446" s="13">
        <v>5.5910000000000002</v>
      </c>
      <c r="BZ1446" s="13">
        <v>-0.61799999999999999</v>
      </c>
      <c r="CA1446" s="39">
        <v>10.552</v>
      </c>
      <c r="CB1446" s="39">
        <v>19.134</v>
      </c>
      <c r="CC1446" s="16">
        <v>39</v>
      </c>
      <c r="CD1446" s="10">
        <v>587123</v>
      </c>
      <c r="CE1446" s="73">
        <f t="shared" si="1194"/>
        <v>678085.71830985905</v>
      </c>
      <c r="CF1446" s="13">
        <v>18.3</v>
      </c>
      <c r="CG1446" s="13">
        <v>24.1</v>
      </c>
      <c r="CH1446" s="13">
        <v>-22.7</v>
      </c>
      <c r="CI1446" s="17">
        <v>0</v>
      </c>
      <c r="CJ1446" s="13">
        <f t="shared" si="1218"/>
        <v>0</v>
      </c>
      <c r="CK1446" s="17">
        <v>-0.1</v>
      </c>
      <c r="CL1446" s="13">
        <f t="shared" si="1219"/>
        <v>-0.14989514834373355</v>
      </c>
      <c r="CM1446" s="13">
        <v>-0.1</v>
      </c>
      <c r="CN1446" s="10" t="s">
        <v>1578</v>
      </c>
      <c r="CO1446" s="10" t="s">
        <v>2398</v>
      </c>
      <c r="CP1446" s="10" t="s">
        <v>2399</v>
      </c>
      <c r="CQ1446" s="10" t="s">
        <v>2400</v>
      </c>
      <c r="CR1446" s="10">
        <v>72</v>
      </c>
      <c r="CS1446" s="10">
        <v>200</v>
      </c>
      <c r="CT1446" s="10">
        <v>9</v>
      </c>
      <c r="CU1446" s="10" t="s">
        <v>3402</v>
      </c>
      <c r="CV1446" s="10" t="s">
        <v>2382</v>
      </c>
      <c r="CW1446" s="10">
        <v>1</v>
      </c>
      <c r="CX1446" s="10">
        <v>0</v>
      </c>
      <c r="CY1446" s="10">
        <v>0</v>
      </c>
      <c r="CZ1446" s="79"/>
      <c r="DA1446" s="10">
        <v>2</v>
      </c>
    </row>
    <row r="1447" spans="1:105" ht="12.75" customHeight="1" x14ac:dyDescent="0.2">
      <c r="A1447" s="78" t="s">
        <v>2372</v>
      </c>
      <c r="B1447" s="52" t="s">
        <v>951</v>
      </c>
      <c r="C1447" s="52" t="s">
        <v>951</v>
      </c>
      <c r="D1447" s="53" t="s">
        <v>972</v>
      </c>
      <c r="E1447" s="53" t="str">
        <f t="shared" ref="E1447:E1478" si="1227">CONCATENATE(RIGHT(F1447,LEN(F1447)-SEARCH(" ",F1447)), ", ", LEFT(F1447, SEARCH(" ", F1447)))</f>
        <v xml:space="preserve">Dupuis, Pascal </v>
      </c>
      <c r="F1447" s="53" t="s">
        <v>2895</v>
      </c>
      <c r="G1447" s="54" t="s">
        <v>1540</v>
      </c>
      <c r="H1447" s="52">
        <v>62</v>
      </c>
      <c r="I1447" s="19">
        <v>10</v>
      </c>
      <c r="J1447" s="19">
        <v>5</v>
      </c>
      <c r="K1447" s="19">
        <v>15</v>
      </c>
      <c r="L1447" s="52">
        <v>-4</v>
      </c>
      <c r="M1447" s="19">
        <v>24</v>
      </c>
      <c r="N1447" s="19">
        <v>111</v>
      </c>
      <c r="O1447" s="20">
        <f>IF(N1447=0,0,I1447/N1447)</f>
        <v>9.0090090090090086E-2</v>
      </c>
      <c r="P1447" s="19"/>
      <c r="Q1447" s="19"/>
      <c r="R1447" s="19"/>
      <c r="S1447" s="19">
        <v>5</v>
      </c>
      <c r="T1447" s="19">
        <v>8</v>
      </c>
      <c r="U1447" s="20">
        <f>IF(S1447+T1447=0,0,S1447/(S1447+T1447))</f>
        <v>0.38461538461538464</v>
      </c>
      <c r="V1447" s="19"/>
      <c r="W1447" s="19"/>
      <c r="X1447" s="19"/>
      <c r="Y1447" s="19"/>
      <c r="Z1447" s="19"/>
      <c r="AA1447" s="19"/>
      <c r="AB1447" s="19"/>
      <c r="AC1447" s="24">
        <f t="shared" si="1174"/>
        <v>0</v>
      </c>
      <c r="AD1447" s="24">
        <f t="shared" si="1175"/>
        <v>0</v>
      </c>
      <c r="AE1447" s="24">
        <f t="shared" si="1176"/>
        <v>0</v>
      </c>
      <c r="AF1447" s="24">
        <f t="shared" si="1177"/>
        <v>0</v>
      </c>
      <c r="AG1447" s="24">
        <f t="shared" si="1178"/>
        <v>0</v>
      </c>
      <c r="AH1447" s="24">
        <f t="shared" si="1179"/>
        <v>0</v>
      </c>
      <c r="AI1447" s="21">
        <f t="shared" si="1180"/>
        <v>1.7853922452660054</v>
      </c>
      <c r="AJ1447" s="21">
        <f t="shared" si="1181"/>
        <v>0</v>
      </c>
      <c r="AK1447" s="21">
        <f t="shared" si="1182"/>
        <v>1.4643075045759608</v>
      </c>
      <c r="AL1447" s="21">
        <f t="shared" si="1183"/>
        <v>2.4346257889990981</v>
      </c>
      <c r="AM1447" s="21">
        <f t="shared" si="1184"/>
        <v>0</v>
      </c>
      <c r="AN1447" s="21">
        <f t="shared" si="1185"/>
        <v>8.419768151311775</v>
      </c>
      <c r="AO1447" s="60">
        <v>739.33333333333337</v>
      </c>
      <c r="AP1447" s="60">
        <v>12.766666666666666</v>
      </c>
      <c r="AQ1447" s="60">
        <v>163.9</v>
      </c>
      <c r="AR1447" s="61">
        <f>SUM(AO1447:AQ1447)</f>
        <v>916</v>
      </c>
      <c r="AS1447" s="19"/>
      <c r="AT1447" s="19"/>
      <c r="AU1447" s="19"/>
      <c r="AV1447" s="19"/>
      <c r="AW1447" s="19"/>
      <c r="AX1447" s="24">
        <f t="shared" si="1186"/>
        <v>0</v>
      </c>
      <c r="AY1447" s="24">
        <f t="shared" si="1187"/>
        <v>0</v>
      </c>
      <c r="AZ1447" s="24">
        <f t="shared" si="1188"/>
        <v>0</v>
      </c>
      <c r="BA1447" s="24">
        <f t="shared" si="1189"/>
        <v>0</v>
      </c>
      <c r="BB1447" s="24">
        <f t="shared" si="1190"/>
        <v>0</v>
      </c>
      <c r="BC1447" s="24">
        <f t="shared" si="1191"/>
        <v>11.9247311827957</v>
      </c>
      <c r="BD1447" s="24">
        <f t="shared" si="1192"/>
        <v>2.6435483870967742</v>
      </c>
      <c r="BE1447" s="24">
        <f t="shared" si="1193"/>
        <v>0.20591397849462365</v>
      </c>
      <c r="BF1447" s="53">
        <f>BI1447-BG1447-BH1447</f>
        <v>22</v>
      </c>
      <c r="BG1447" s="52">
        <v>0</v>
      </c>
      <c r="BH1447" s="52">
        <v>4</v>
      </c>
      <c r="BI1447" s="52">
        <v>26</v>
      </c>
      <c r="BJ1447" s="53">
        <f>BM1447-BK1447-BL1447</f>
        <v>30</v>
      </c>
      <c r="BK1447" s="52">
        <v>0</v>
      </c>
      <c r="BL1447" s="52">
        <v>23</v>
      </c>
      <c r="BM1447" s="52">
        <v>53</v>
      </c>
      <c r="BN1447" s="35">
        <f>BU1447+CA1447</f>
        <v>22.825992933520389</v>
      </c>
      <c r="BO1447" s="35">
        <f>BN1447/AR1447*2000</f>
        <v>49.838412518603469</v>
      </c>
      <c r="BP1447" s="24">
        <v>2.8825725778430944</v>
      </c>
      <c r="BQ1447" s="24">
        <v>-0.6835984927475921</v>
      </c>
      <c r="BR1447" s="24">
        <v>-6.7276536306027729E-2</v>
      </c>
      <c r="BS1447" s="24">
        <v>6.5158387772455519</v>
      </c>
      <c r="BT1447" s="24">
        <v>3.4948672938991767</v>
      </c>
      <c r="BU1447" s="24">
        <f>SUM(BP1447:BT1447)</f>
        <v>12.142403619934203</v>
      </c>
      <c r="BV1447" s="35">
        <f>BU1447/AR1447*2000</f>
        <v>26.511798296799572</v>
      </c>
      <c r="BW1447" s="24">
        <v>5.5324668537348769</v>
      </c>
      <c r="BX1447" s="24">
        <v>6.5741575500068414E-2</v>
      </c>
      <c r="BY1447" s="24">
        <v>3.440973257381077</v>
      </c>
      <c r="BZ1447" s="24">
        <v>1.6444076269701622</v>
      </c>
      <c r="CA1447" s="24">
        <f>SUM(BW1447:BZ1447)</f>
        <v>10.683589313586184</v>
      </c>
      <c r="CB1447" s="35">
        <f>CA1447/AR1447*2000</f>
        <v>23.326614221803897</v>
      </c>
      <c r="CC1447" s="55">
        <v>42.946326999999997</v>
      </c>
      <c r="CD1447" s="19">
        <v>763607</v>
      </c>
      <c r="CE1447" s="76">
        <f t="shared" si="1194"/>
        <v>1009931.8387096775</v>
      </c>
      <c r="CF1447" s="24"/>
      <c r="CG1447" s="24"/>
      <c r="CH1447" s="24"/>
      <c r="CI1447" s="24"/>
      <c r="CJ1447" s="24"/>
      <c r="CK1447" s="24"/>
      <c r="CL1447" s="24"/>
      <c r="CM1447" s="24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  <c r="CZ1447" s="74">
        <v>880000</v>
      </c>
      <c r="DA1447" s="19">
        <v>1</v>
      </c>
    </row>
    <row r="1448" spans="1:105" ht="12.75" customHeight="1" x14ac:dyDescent="0.2">
      <c r="A1448" s="78" t="s">
        <v>2372</v>
      </c>
      <c r="B1448" s="52" t="s">
        <v>951</v>
      </c>
      <c r="C1448" s="52" t="s">
        <v>972</v>
      </c>
      <c r="D1448" s="53" t="s">
        <v>972</v>
      </c>
      <c r="E1448" s="53" t="str">
        <f t="shared" si="1227"/>
        <v xml:space="preserve">Dupuis, Pascal </v>
      </c>
      <c r="F1448" s="53" t="s">
        <v>2895</v>
      </c>
      <c r="G1448" s="54" t="s">
        <v>1540</v>
      </c>
      <c r="H1448" s="52">
        <v>16</v>
      </c>
      <c r="I1448" s="53"/>
      <c r="J1448" s="53"/>
      <c r="K1448" s="53"/>
      <c r="L1448" s="52">
        <v>4</v>
      </c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24">
        <f t="shared" si="1174"/>
        <v>0</v>
      </c>
      <c r="AD1448" s="24">
        <f t="shared" si="1175"/>
        <v>0</v>
      </c>
      <c r="AE1448" s="24">
        <f t="shared" si="1176"/>
        <v>0</v>
      </c>
      <c r="AF1448" s="24">
        <f t="shared" si="1177"/>
        <v>0</v>
      </c>
      <c r="AG1448" s="24">
        <f t="shared" si="1178"/>
        <v>0</v>
      </c>
      <c r="AH1448" s="24">
        <f t="shared" si="1179"/>
        <v>0</v>
      </c>
      <c r="AI1448" s="21">
        <f t="shared" si="1180"/>
        <v>3.3009857110109269</v>
      </c>
      <c r="AJ1448" s="21">
        <f t="shared" si="1181"/>
        <v>5.2401746724890836</v>
      </c>
      <c r="AK1448" s="21">
        <f t="shared" si="1182"/>
        <v>1.5107007973143096</v>
      </c>
      <c r="AL1448" s="21">
        <f t="shared" si="1183"/>
        <v>2.475739283258195</v>
      </c>
      <c r="AM1448" s="21">
        <f t="shared" si="1184"/>
        <v>0</v>
      </c>
      <c r="AN1448" s="21">
        <f t="shared" si="1185"/>
        <v>4.5321023919429289</v>
      </c>
      <c r="AO1448" s="60">
        <v>218.11666666666667</v>
      </c>
      <c r="AP1448" s="60">
        <v>11.45</v>
      </c>
      <c r="AQ1448" s="60">
        <v>39.716666666666669</v>
      </c>
      <c r="AR1448" s="61">
        <f>SUM(AO1448:AQ1448)</f>
        <v>269.2833333333333</v>
      </c>
      <c r="AS1448" s="19"/>
      <c r="AT1448" s="19"/>
      <c r="AU1448" s="19"/>
      <c r="AV1448" s="19"/>
      <c r="AW1448" s="19"/>
      <c r="AX1448" s="24">
        <f t="shared" si="1186"/>
        <v>0</v>
      </c>
      <c r="AY1448" s="24">
        <f t="shared" si="1187"/>
        <v>0</v>
      </c>
      <c r="AZ1448" s="24">
        <f t="shared" si="1188"/>
        <v>0</v>
      </c>
      <c r="BA1448" s="24">
        <f t="shared" si="1189"/>
        <v>0</v>
      </c>
      <c r="BB1448" s="24">
        <f t="shared" si="1190"/>
        <v>0</v>
      </c>
      <c r="BC1448" s="24">
        <f t="shared" si="1191"/>
        <v>13.632291666666667</v>
      </c>
      <c r="BD1448" s="24">
        <f t="shared" si="1192"/>
        <v>2.4822916666666668</v>
      </c>
      <c r="BE1448" s="24">
        <f t="shared" si="1193"/>
        <v>0.71562499999999996</v>
      </c>
      <c r="BF1448" s="53">
        <f>BI1448-BG1448-BH1448</f>
        <v>12</v>
      </c>
      <c r="BG1448" s="52">
        <v>1</v>
      </c>
      <c r="BH1448" s="52">
        <v>1</v>
      </c>
      <c r="BI1448" s="52">
        <v>14</v>
      </c>
      <c r="BJ1448" s="53">
        <f>BM1448-BK1448-BL1448</f>
        <v>9</v>
      </c>
      <c r="BK1448" s="52">
        <v>0</v>
      </c>
      <c r="BL1448" s="52">
        <v>3</v>
      </c>
      <c r="BM1448" s="52">
        <v>12</v>
      </c>
      <c r="BN1448" s="35">
        <f>BU1448+CA1448</f>
        <v>11.682635987605952</v>
      </c>
      <c r="BO1448" s="35">
        <f>BN1448/AR1448*2000</f>
        <v>86.768355419490888</v>
      </c>
      <c r="BP1448" s="24">
        <v>8.2405284729955639</v>
      </c>
      <c r="BQ1448" s="24">
        <v>-0.60230136872958018</v>
      </c>
      <c r="BR1448" s="24">
        <v>-0.15663493355312266</v>
      </c>
      <c r="BS1448" s="24">
        <v>0.64336072449983284</v>
      </c>
      <c r="BT1448" s="24">
        <v>0</v>
      </c>
      <c r="BU1448" s="24">
        <f>SUM(BP1448:BT1448)</f>
        <v>8.1249528952126937</v>
      </c>
      <c r="BV1448" s="35">
        <f>BU1448/AR1448*2000</f>
        <v>60.345011290804187</v>
      </c>
      <c r="BW1448" s="24">
        <v>1.4388287839001468</v>
      </c>
      <c r="BX1448" s="24">
        <v>2.9900064104320993E-2</v>
      </c>
      <c r="BY1448" s="24">
        <v>1.9124467197128523</v>
      </c>
      <c r="BZ1448" s="24">
        <v>0.17650752467593842</v>
      </c>
      <c r="CA1448" s="24">
        <f>SUM(BW1448:BZ1448)</f>
        <v>3.5576830923932583</v>
      </c>
      <c r="CB1448" s="35">
        <f>CA1448/AR1448*2000</f>
        <v>26.423344128686701</v>
      </c>
      <c r="CC1448" s="22"/>
      <c r="CD1448" s="19"/>
      <c r="CE1448" s="76">
        <f t="shared" si="1194"/>
        <v>165000</v>
      </c>
      <c r="CF1448" s="24"/>
      <c r="CG1448" s="24"/>
      <c r="CH1448" s="24"/>
      <c r="CI1448" s="24"/>
      <c r="CJ1448" s="24"/>
      <c r="CK1448" s="24"/>
      <c r="CL1448" s="24"/>
      <c r="CM1448" s="24"/>
      <c r="CN1448" s="19"/>
      <c r="CO1448" s="19"/>
      <c r="CP1448" s="19"/>
      <c r="CQ1448" s="19"/>
      <c r="CR1448" s="19"/>
      <c r="CS1448" s="19"/>
      <c r="CT1448" s="19"/>
      <c r="CU1448" s="19"/>
      <c r="CV1448" s="19"/>
      <c r="CW1448" s="19"/>
      <c r="CX1448" s="19"/>
      <c r="CY1448" s="19"/>
      <c r="CZ1448" s="74">
        <v>880000</v>
      </c>
      <c r="DA1448" s="19">
        <v>1</v>
      </c>
    </row>
    <row r="1449" spans="1:105" ht="12.75" customHeight="1" x14ac:dyDescent="0.2">
      <c r="A1449" s="80" t="s">
        <v>2372</v>
      </c>
      <c r="B1449" s="48" t="s">
        <v>951</v>
      </c>
      <c r="C1449" s="48" t="s">
        <v>972</v>
      </c>
      <c r="D1449" s="49" t="s">
        <v>972</v>
      </c>
      <c r="E1449" s="49" t="str">
        <f t="shared" si="1227"/>
        <v xml:space="preserve">Dupuis, Pascal </v>
      </c>
      <c r="F1449" s="49" t="s">
        <v>2895</v>
      </c>
      <c r="G1449" s="50" t="s">
        <v>1540</v>
      </c>
      <c r="H1449" s="48">
        <v>78</v>
      </c>
      <c r="I1449" s="65">
        <v>12</v>
      </c>
      <c r="J1449" s="65">
        <v>15</v>
      </c>
      <c r="K1449" s="65">
        <v>27</v>
      </c>
      <c r="L1449" s="48">
        <v>0</v>
      </c>
      <c r="M1449" s="10">
        <v>32</v>
      </c>
      <c r="N1449" s="10">
        <v>143</v>
      </c>
      <c r="O1449" s="11">
        <f t="shared" ref="O1449:O1480" si="1228">IF(N1449=0,0,I1449/N1449)</f>
        <v>8.3916083916083919E-2</v>
      </c>
      <c r="P1449" s="10"/>
      <c r="Q1449" s="10">
        <v>1</v>
      </c>
      <c r="R1449" s="10">
        <v>0</v>
      </c>
      <c r="S1449" s="10">
        <v>5</v>
      </c>
      <c r="T1449" s="10">
        <v>11</v>
      </c>
      <c r="U1449" s="11">
        <f t="shared" ref="U1449:U1480" si="1229">IF(S1449+T1449=0,0,S1449/(S1449+T1449))</f>
        <v>0.3125</v>
      </c>
      <c r="V1449" s="10">
        <v>0.3</v>
      </c>
      <c r="W1449" s="10">
        <v>0</v>
      </c>
      <c r="X1449" s="10">
        <v>0</v>
      </c>
      <c r="Y1449" s="10">
        <v>3</v>
      </c>
      <c r="Z1449" s="10">
        <v>1</v>
      </c>
      <c r="AA1449" s="10">
        <v>9</v>
      </c>
      <c r="AB1449" s="10">
        <v>14</v>
      </c>
      <c r="AC1449" s="13">
        <f t="shared" si="1174"/>
        <v>0</v>
      </c>
      <c r="AD1449" s="13">
        <f t="shared" si="1175"/>
        <v>0</v>
      </c>
      <c r="AE1449" s="13">
        <f t="shared" si="1176"/>
        <v>4.4204322200392925</v>
      </c>
      <c r="AF1449" s="13">
        <f t="shared" si="1177"/>
        <v>1.4734774066797642</v>
      </c>
      <c r="AG1449" s="13">
        <f t="shared" si="1178"/>
        <v>11.279373368146215</v>
      </c>
      <c r="AH1449" s="13">
        <f t="shared" si="1179"/>
        <v>17.545691906005221</v>
      </c>
      <c r="AI1449" s="29">
        <f t="shared" si="1180"/>
        <v>2.1305483028720626</v>
      </c>
      <c r="AJ1449" s="29">
        <f t="shared" si="1181"/>
        <v>2.4793388429752068</v>
      </c>
      <c r="AK1449" s="29">
        <f t="shared" si="1182"/>
        <v>1.4734774066797645</v>
      </c>
      <c r="AL1449" s="29">
        <f t="shared" si="1183"/>
        <v>2.4438642297650128</v>
      </c>
      <c r="AM1449" s="29">
        <f t="shared" si="1184"/>
        <v>0</v>
      </c>
      <c r="AN1449" s="29">
        <f t="shared" si="1185"/>
        <v>7.6620825147347738</v>
      </c>
      <c r="AO1449" s="13">
        <v>957.5</v>
      </c>
      <c r="AP1449" s="13">
        <v>24.2</v>
      </c>
      <c r="AQ1449" s="13">
        <v>203.6</v>
      </c>
      <c r="AR1449" s="59">
        <v>1185.3</v>
      </c>
      <c r="AS1449" s="10">
        <v>33</v>
      </c>
      <c r="AT1449" s="10">
        <v>85</v>
      </c>
      <c r="AU1449" s="10">
        <v>43</v>
      </c>
      <c r="AV1449" s="10">
        <v>20</v>
      </c>
      <c r="AW1449" s="10">
        <v>51</v>
      </c>
      <c r="AX1449" s="13">
        <f t="shared" si="1186"/>
        <v>1.6704631738800306</v>
      </c>
      <c r="AY1449" s="13">
        <f t="shared" si="1187"/>
        <v>4.3027081751455327</v>
      </c>
      <c r="AZ1449" s="13">
        <f t="shared" si="1188"/>
        <v>2.1766641356618579</v>
      </c>
      <c r="BA1449" s="13">
        <f t="shared" si="1189"/>
        <v>1.0124019235636548</v>
      </c>
      <c r="BB1449" s="13">
        <f t="shared" si="1190"/>
        <v>2.5816249050873199</v>
      </c>
      <c r="BC1449" s="13">
        <f t="shared" si="1191"/>
        <v>12.275641025641026</v>
      </c>
      <c r="BD1449" s="13">
        <f t="shared" si="1192"/>
        <v>2.6102564102564103</v>
      </c>
      <c r="BE1449" s="13">
        <f t="shared" si="1193"/>
        <v>0.31025641025641026</v>
      </c>
      <c r="BF1449" s="49">
        <v>34</v>
      </c>
      <c r="BG1449" s="49">
        <v>1</v>
      </c>
      <c r="BH1449" s="49">
        <v>5</v>
      </c>
      <c r="BI1449" s="49">
        <v>40</v>
      </c>
      <c r="BJ1449" s="49">
        <v>39</v>
      </c>
      <c r="BK1449" s="49">
        <v>0</v>
      </c>
      <c r="BL1449" s="49">
        <v>26</v>
      </c>
      <c r="BM1449" s="49">
        <v>65</v>
      </c>
      <c r="BN1449" s="39">
        <v>34.5</v>
      </c>
      <c r="BO1449" s="39">
        <v>58.2</v>
      </c>
      <c r="BP1449" s="13">
        <v>11.1</v>
      </c>
      <c r="BQ1449" s="13">
        <v>-1.3</v>
      </c>
      <c r="BR1449" s="13">
        <v>-0.2</v>
      </c>
      <c r="BS1449" s="13">
        <v>7.2</v>
      </c>
      <c r="BT1449" s="13">
        <v>3.5</v>
      </c>
      <c r="BU1449" s="13">
        <v>20.3</v>
      </c>
      <c r="BV1449" s="39">
        <v>34.200000000000003</v>
      </c>
      <c r="BW1449" s="13">
        <v>7</v>
      </c>
      <c r="BX1449" s="13">
        <v>0.1</v>
      </c>
      <c r="BY1449" s="13">
        <v>5.4</v>
      </c>
      <c r="BZ1449" s="13">
        <v>1.8</v>
      </c>
      <c r="CA1449" s="13">
        <v>14.2</v>
      </c>
      <c r="CB1449" s="39">
        <v>24</v>
      </c>
      <c r="CC1449" s="51">
        <v>46.545918</v>
      </c>
      <c r="CD1449" s="10">
        <v>1299833</v>
      </c>
      <c r="CE1449" s="73">
        <f t="shared" si="1194"/>
        <v>1366491.1025641025</v>
      </c>
      <c r="CF1449" s="66">
        <v>21</v>
      </c>
      <c r="CG1449" s="66">
        <v>26.3</v>
      </c>
      <c r="CH1449" s="66">
        <v>-0.1</v>
      </c>
      <c r="CI1449" s="66">
        <v>1.1000000000000001</v>
      </c>
      <c r="CJ1449" s="67">
        <f t="shared" ref="CJ1449:CJ1479" si="1230">CI1449/(AO1449+2*(AP1449+AQ1449))*2000</f>
        <v>1.5568608024909776</v>
      </c>
      <c r="CK1449" s="66">
        <v>0.9</v>
      </c>
      <c r="CL1449" s="67">
        <f t="shared" ref="CL1449:CL1479" si="1231">CK1449/(AO1449+2*(AP1449+AQ1449))*2000</f>
        <v>1.2737952020380723</v>
      </c>
      <c r="CM1449" s="66">
        <v>2.6</v>
      </c>
      <c r="CN1449" s="10" t="s">
        <v>634</v>
      </c>
      <c r="CO1449" s="10" t="s">
        <v>2398</v>
      </c>
      <c r="CP1449" s="10" t="s">
        <v>2399</v>
      </c>
      <c r="CQ1449" s="10" t="s">
        <v>2400</v>
      </c>
      <c r="CR1449" s="10">
        <v>73</v>
      </c>
      <c r="CS1449" s="10">
        <v>205</v>
      </c>
      <c r="CT1449" s="10">
        <v>9</v>
      </c>
      <c r="CU1449" s="10" t="s">
        <v>3402</v>
      </c>
      <c r="CV1449" s="10"/>
      <c r="CW1449" s="10"/>
      <c r="CX1449" s="10"/>
      <c r="CY1449" s="10"/>
      <c r="CZ1449" s="73">
        <v>880000</v>
      </c>
      <c r="DA1449" s="10">
        <v>2</v>
      </c>
    </row>
    <row r="1450" spans="1:105" ht="12.75" customHeight="1" x14ac:dyDescent="0.2">
      <c r="A1450" s="38" t="s">
        <v>2452</v>
      </c>
      <c r="B1450" t="s">
        <v>960</v>
      </c>
      <c r="C1450" t="s">
        <v>972</v>
      </c>
      <c r="D1450" t="s">
        <v>972</v>
      </c>
      <c r="E1450" t="str">
        <f t="shared" si="1227"/>
        <v xml:space="preserve">Sykora, Petr </v>
      </c>
      <c r="F1450" t="s">
        <v>924</v>
      </c>
      <c r="G1450" t="s">
        <v>1537</v>
      </c>
      <c r="H1450">
        <v>82</v>
      </c>
      <c r="I1450">
        <v>22</v>
      </c>
      <c r="J1450">
        <v>31</v>
      </c>
      <c r="K1450">
        <f>I1450+J1450</f>
        <v>53</v>
      </c>
      <c r="L1450">
        <v>-20</v>
      </c>
      <c r="M1450">
        <v>40</v>
      </c>
      <c r="N1450">
        <v>206</v>
      </c>
      <c r="O1450" s="4">
        <f t="shared" si="1228"/>
        <v>0.10679611650485436</v>
      </c>
      <c r="P1450">
        <v>1563</v>
      </c>
      <c r="Q1450">
        <v>6</v>
      </c>
      <c r="R1450">
        <v>0</v>
      </c>
      <c r="S1450">
        <v>222</v>
      </c>
      <c r="T1450">
        <v>240</v>
      </c>
      <c r="U1450" s="4">
        <f t="shared" si="1229"/>
        <v>0.48051948051948051</v>
      </c>
      <c r="V1450" s="40">
        <v>9.9</v>
      </c>
      <c r="W1450">
        <v>6</v>
      </c>
      <c r="X1450">
        <v>19</v>
      </c>
      <c r="Y1450">
        <v>0</v>
      </c>
      <c r="Z1450">
        <v>0</v>
      </c>
      <c r="AA1450">
        <f>I1450-W1450-Y1450</f>
        <v>16</v>
      </c>
      <c r="AB1450">
        <f>J1450-X1450-Z1450</f>
        <v>12</v>
      </c>
      <c r="AC1450" s="9">
        <f t="shared" si="1174"/>
        <v>4.7482963288634865</v>
      </c>
      <c r="AD1450" s="9">
        <f t="shared" si="1175"/>
        <v>15.036271708067707</v>
      </c>
      <c r="AE1450" s="9">
        <f t="shared" si="1176"/>
        <v>0</v>
      </c>
      <c r="AF1450" s="9">
        <f t="shared" si="1177"/>
        <v>0</v>
      </c>
      <c r="AG1450" s="9">
        <f t="shared" si="1178"/>
        <v>19.579516290769419</v>
      </c>
      <c r="AH1450" s="9">
        <f t="shared" si="1179"/>
        <v>14.684637218077063</v>
      </c>
      <c r="AI1450" s="6">
        <f t="shared" si="1180"/>
        <v>2.3250675595288683</v>
      </c>
      <c r="AJ1450" s="6">
        <f t="shared" si="1181"/>
        <v>6.6476148604088809</v>
      </c>
      <c r="AK1450" s="6">
        <f t="shared" si="1182"/>
        <v>0</v>
      </c>
      <c r="AL1450" s="6">
        <f t="shared" si="1183"/>
        <v>2.9369274436154127</v>
      </c>
      <c r="AM1450" s="6">
        <f t="shared" si="1184"/>
        <v>0.63310617718179818</v>
      </c>
      <c r="AN1450" s="6">
        <f t="shared" si="1185"/>
        <v>0</v>
      </c>
      <c r="AO1450" s="32">
        <v>980.61666666666656</v>
      </c>
      <c r="AP1450" s="32">
        <v>379.08333333333331</v>
      </c>
      <c r="AQ1450" s="32">
        <v>6.7833333333333332</v>
      </c>
      <c r="AR1450" s="32">
        <v>1366.4833333333331</v>
      </c>
      <c r="AS1450" s="40">
        <v>28</v>
      </c>
      <c r="AT1450" s="40">
        <v>7</v>
      </c>
      <c r="AU1450" s="40">
        <v>97</v>
      </c>
      <c r="AV1450" s="40">
        <v>78</v>
      </c>
      <c r="AW1450" s="40">
        <v>24</v>
      </c>
      <c r="AX1450" s="9">
        <f t="shared" si="1186"/>
        <v>1.2294332166510145</v>
      </c>
      <c r="AY1450" s="9">
        <f t="shared" si="1187"/>
        <v>0.30735830416275361</v>
      </c>
      <c r="AZ1450" s="9">
        <f t="shared" si="1188"/>
        <v>4.2591079291124432</v>
      </c>
      <c r="BA1450" s="9">
        <f t="shared" si="1189"/>
        <v>3.424849674956397</v>
      </c>
      <c r="BB1450" s="9">
        <f t="shared" si="1190"/>
        <v>1.0537998999865836</v>
      </c>
      <c r="BC1450" s="9">
        <f t="shared" si="1191"/>
        <v>11.958739837398372</v>
      </c>
      <c r="BD1450" s="9">
        <f t="shared" si="1192"/>
        <v>8.2723577235772353E-2</v>
      </c>
      <c r="BE1450" s="9">
        <f t="shared" si="1193"/>
        <v>4.6229674796747968</v>
      </c>
      <c r="BF1450" s="3">
        <v>38</v>
      </c>
      <c r="BG1450" s="3">
        <v>42</v>
      </c>
      <c r="BH1450" s="3">
        <v>0</v>
      </c>
      <c r="BI1450" s="3">
        <v>80</v>
      </c>
      <c r="BJ1450" s="3">
        <v>48</v>
      </c>
      <c r="BK1450" s="3">
        <v>4</v>
      </c>
      <c r="BL1450" s="3">
        <v>0</v>
      </c>
      <c r="BM1450" s="3">
        <v>52</v>
      </c>
      <c r="BN1450" s="34">
        <f t="shared" ref="BN1450:BN1481" si="1232">BU1450+CA1450</f>
        <v>40.650554446668984</v>
      </c>
      <c r="BO1450" s="34">
        <f t="shared" ref="BO1450:BO1481" si="1233">BN1450/AR1450*2000</f>
        <v>59.496597514304099</v>
      </c>
      <c r="BP1450" s="34">
        <v>20.170426946012473</v>
      </c>
      <c r="BQ1450" s="34">
        <v>9.592217141784646</v>
      </c>
      <c r="BR1450" s="34">
        <v>-0.53877760069036384</v>
      </c>
      <c r="BS1450" s="34">
        <v>-9.1878180969922826E-2</v>
      </c>
      <c r="BT1450" s="34">
        <v>1.4362191373615705</v>
      </c>
      <c r="BU1450" s="34">
        <f t="shared" ref="BU1450:BU1481" si="1234">SUM(BP1450:BT1450)</f>
        <v>30.568207443498409</v>
      </c>
      <c r="BV1450" s="34">
        <f t="shared" ref="BV1450:BV1481" si="1235">BU1450/AR1450*2000</f>
        <v>44.739963814899674</v>
      </c>
      <c r="BW1450" s="34">
        <v>4.0285429396895207</v>
      </c>
      <c r="BX1450" s="34">
        <v>0.89075766484463215</v>
      </c>
      <c r="BY1450" s="34">
        <v>0.77713042137529265</v>
      </c>
      <c r="BZ1450" s="34">
        <v>4.3859159772611305</v>
      </c>
      <c r="CA1450" s="34">
        <f t="shared" ref="CA1450:CA1481" si="1236">SUM(BW1450:BZ1450)</f>
        <v>10.082347003170575</v>
      </c>
      <c r="CB1450" s="34">
        <f t="shared" ref="CB1450:CB1481" si="1237">CA1450/AR1450*2000</f>
        <v>14.756633699404423</v>
      </c>
      <c r="CC1450" s="15">
        <v>32</v>
      </c>
      <c r="CD1450" s="7">
        <v>2140653</v>
      </c>
      <c r="CE1450" s="68">
        <f t="shared" si="1194"/>
        <v>2140653</v>
      </c>
      <c r="CF1450" s="9">
        <v>37.200000000000003</v>
      </c>
      <c r="CG1450" s="9">
        <v>24.3</v>
      </c>
      <c r="CH1450" s="9">
        <v>-4.7</v>
      </c>
      <c r="CI1450" s="9">
        <v>2.6</v>
      </c>
      <c r="CJ1450" s="9">
        <f t="shared" si="1230"/>
        <v>2.967443718435244</v>
      </c>
      <c r="CK1450" s="9">
        <v>1.2</v>
      </c>
      <c r="CL1450" s="9">
        <f t="shared" si="1231"/>
        <v>1.3695894085085742</v>
      </c>
      <c r="CM1450" s="9">
        <v>3.9</v>
      </c>
      <c r="CN1450" t="s">
        <v>2243</v>
      </c>
      <c r="CO1450" t="s">
        <v>3126</v>
      </c>
      <c r="CQ1450" t="s">
        <v>3079</v>
      </c>
      <c r="CR1450">
        <v>72</v>
      </c>
      <c r="CS1450">
        <v>190</v>
      </c>
      <c r="CU1450" t="s">
        <v>3402</v>
      </c>
      <c r="CV1450" t="s">
        <v>2382</v>
      </c>
      <c r="CW1450">
        <v>5</v>
      </c>
      <c r="CX1450">
        <v>1</v>
      </c>
      <c r="CY1450">
        <v>0</v>
      </c>
      <c r="CZ1450" s="70"/>
      <c r="DA1450">
        <v>0</v>
      </c>
    </row>
    <row r="1451" spans="1:105" ht="12.75" customHeight="1" x14ac:dyDescent="0.2">
      <c r="A1451" s="44" t="s">
        <v>2372</v>
      </c>
      <c r="B1451" s="43" t="s">
        <v>960</v>
      </c>
      <c r="C1451" s="43" t="s">
        <v>972</v>
      </c>
      <c r="D1451" s="42" t="s">
        <v>972</v>
      </c>
      <c r="E1451" s="42" t="str">
        <f t="shared" si="1227"/>
        <v xml:space="preserve">Sykora, Petr </v>
      </c>
      <c r="F1451" s="42" t="s">
        <v>924</v>
      </c>
      <c r="G1451" s="45" t="s">
        <v>1528</v>
      </c>
      <c r="H1451" s="43">
        <v>81</v>
      </c>
      <c r="I1451" s="64">
        <v>28</v>
      </c>
      <c r="J1451" s="64">
        <v>35</v>
      </c>
      <c r="K1451" s="64">
        <v>63</v>
      </c>
      <c r="L1451" s="43">
        <v>1</v>
      </c>
      <c r="M1451">
        <v>41</v>
      </c>
      <c r="N1451">
        <v>201</v>
      </c>
      <c r="O1451" s="4">
        <f t="shared" si="1228"/>
        <v>0.13930348258706468</v>
      </c>
      <c r="Q1451">
        <v>4</v>
      </c>
      <c r="R1451">
        <v>0</v>
      </c>
      <c r="S1451">
        <v>9</v>
      </c>
      <c r="T1451">
        <v>6</v>
      </c>
      <c r="U1451" s="4">
        <f t="shared" si="1229"/>
        <v>0.6</v>
      </c>
      <c r="V1451">
        <v>0.3</v>
      </c>
      <c r="W1451">
        <v>15</v>
      </c>
      <c r="X1451">
        <v>12</v>
      </c>
      <c r="Y1451">
        <v>0</v>
      </c>
      <c r="Z1451">
        <v>0</v>
      </c>
      <c r="AA1451">
        <v>13</v>
      </c>
      <c r="AB1451">
        <v>23</v>
      </c>
      <c r="AC1451" s="9">
        <f t="shared" si="1174"/>
        <v>14.294790343074968</v>
      </c>
      <c r="AD1451" s="9">
        <f t="shared" si="1175"/>
        <v>11.435832274459974</v>
      </c>
      <c r="AE1451" s="9">
        <f t="shared" si="1176"/>
        <v>0</v>
      </c>
      <c r="AF1451" s="9">
        <f t="shared" si="1177"/>
        <v>0</v>
      </c>
      <c r="AG1451" s="9">
        <f t="shared" si="1178"/>
        <v>14.966900124724168</v>
      </c>
      <c r="AH1451" s="9">
        <f t="shared" si="1179"/>
        <v>26.479900220665836</v>
      </c>
      <c r="AI1451" s="58">
        <f t="shared" si="1180"/>
        <v>2.7055550225462919</v>
      </c>
      <c r="AJ1451" s="58">
        <f t="shared" si="1181"/>
        <v>9.339263024142312</v>
      </c>
      <c r="AK1451" s="58">
        <f t="shared" si="1182"/>
        <v>0</v>
      </c>
      <c r="AL1451" s="58">
        <f t="shared" si="1183"/>
        <v>2.2450350187086254</v>
      </c>
      <c r="AM1451" s="58">
        <f t="shared" si="1184"/>
        <v>1.3341804320203303</v>
      </c>
      <c r="AN1451" s="58">
        <f t="shared" si="1185"/>
        <v>16.179775280898877</v>
      </c>
      <c r="AO1451" s="56">
        <v>1042.3</v>
      </c>
      <c r="AP1451" s="56">
        <v>314.8</v>
      </c>
      <c r="AQ1451" s="56">
        <v>7.416666666666667</v>
      </c>
      <c r="AR1451" s="57">
        <f>SUM(AO1451:AQ1451)</f>
        <v>1364.5166666666667</v>
      </c>
      <c r="AS1451">
        <v>19</v>
      </c>
      <c r="AT1451">
        <v>26</v>
      </c>
      <c r="AU1451">
        <v>97</v>
      </c>
      <c r="AV1451">
        <v>25</v>
      </c>
      <c r="AW1451">
        <v>22</v>
      </c>
      <c r="AX1451" s="9">
        <f t="shared" si="1186"/>
        <v>0.83546066372708294</v>
      </c>
      <c r="AY1451" s="9">
        <f t="shared" si="1187"/>
        <v>1.1432619608896923</v>
      </c>
      <c r="AZ1451" s="9">
        <f t="shared" si="1188"/>
        <v>4.2652465463961597</v>
      </c>
      <c r="BA1451" s="9">
        <f t="shared" si="1189"/>
        <v>1.0992903470093194</v>
      </c>
      <c r="BB1451" s="9">
        <f t="shared" si="1190"/>
        <v>0.96737550536820127</v>
      </c>
      <c r="BC1451" s="33">
        <f t="shared" si="1191"/>
        <v>12.867901234567901</v>
      </c>
      <c r="BD1451" s="33">
        <f t="shared" si="1192"/>
        <v>9.1563786008230452E-2</v>
      </c>
      <c r="BE1451" s="33">
        <f t="shared" si="1193"/>
        <v>3.88641975308642</v>
      </c>
      <c r="BF1451" s="42">
        <f>BI1451-BG1451-BH1451</f>
        <v>47</v>
      </c>
      <c r="BG1451" s="43">
        <v>49</v>
      </c>
      <c r="BH1451" s="43">
        <v>0</v>
      </c>
      <c r="BI1451" s="43">
        <v>96</v>
      </c>
      <c r="BJ1451" s="42">
        <f>BM1451-BK1451-BL1451</f>
        <v>39</v>
      </c>
      <c r="BK1451" s="43">
        <v>7</v>
      </c>
      <c r="BL1451" s="43">
        <v>2</v>
      </c>
      <c r="BM1451" s="43">
        <v>48</v>
      </c>
      <c r="BN1451" s="34">
        <f t="shared" si="1232"/>
        <v>54.55116826782502</v>
      </c>
      <c r="BO1451" s="34">
        <f t="shared" si="1233"/>
        <v>79.956763593201529</v>
      </c>
      <c r="BP1451" s="33">
        <v>24.867556032838063</v>
      </c>
      <c r="BQ1451" s="33">
        <v>23.987350283127704</v>
      </c>
      <c r="BR1451" s="33">
        <v>-6.0761878275385346</v>
      </c>
      <c r="BS1451" s="33">
        <v>-9.1865828309003306E-2</v>
      </c>
      <c r="BT1451" s="33">
        <v>2.2336620436014862</v>
      </c>
      <c r="BU1451" s="9">
        <f t="shared" si="1234"/>
        <v>44.920514703719711</v>
      </c>
      <c r="BV1451" s="34">
        <f t="shared" si="1235"/>
        <v>65.840917595319041</v>
      </c>
      <c r="BW1451" s="33">
        <v>8.0020720112979351</v>
      </c>
      <c r="BX1451" s="33">
        <v>-0.1798997532037552</v>
      </c>
      <c r="BY1451" s="33">
        <v>-0.39772202345904695</v>
      </c>
      <c r="BZ1451" s="33">
        <v>2.2062033294701791</v>
      </c>
      <c r="CA1451" s="9">
        <f t="shared" si="1236"/>
        <v>9.6306535641053124</v>
      </c>
      <c r="CB1451" s="34">
        <f t="shared" si="1237"/>
        <v>14.115845997882492</v>
      </c>
      <c r="CC1451" s="47">
        <v>57.432609999999997</v>
      </c>
      <c r="CD1451">
        <v>4242199</v>
      </c>
      <c r="CE1451" s="68">
        <f t="shared" si="1194"/>
        <v>4294571.8271604935</v>
      </c>
      <c r="CF1451" s="62">
        <v>33.5</v>
      </c>
      <c r="CG1451" s="62">
        <v>25</v>
      </c>
      <c r="CH1451" s="62">
        <v>0.7</v>
      </c>
      <c r="CI1451" s="62">
        <v>8.4</v>
      </c>
      <c r="CJ1451" s="63">
        <f t="shared" si="1230"/>
        <v>9.9600806292241408</v>
      </c>
      <c r="CK1451" s="62">
        <v>1.3</v>
      </c>
      <c r="CL1451" s="63">
        <f t="shared" si="1231"/>
        <v>1.541441049760879</v>
      </c>
      <c r="CM1451" s="62">
        <v>9.4</v>
      </c>
      <c r="CN1451" t="s">
        <v>662</v>
      </c>
      <c r="CO1451" t="s">
        <v>3126</v>
      </c>
      <c r="CQ1451" t="s">
        <v>3079</v>
      </c>
      <c r="CR1451">
        <v>72</v>
      </c>
      <c r="CS1451">
        <v>190</v>
      </c>
      <c r="CT1451">
        <v>17</v>
      </c>
      <c r="CU1451" t="s">
        <v>3402</v>
      </c>
      <c r="CZ1451" s="72">
        <v>2500000</v>
      </c>
      <c r="DA1451">
        <v>0</v>
      </c>
    </row>
    <row r="1452" spans="1:105" ht="12.75" customHeight="1" x14ac:dyDescent="0.2">
      <c r="A1452" s="38" t="s">
        <v>2452</v>
      </c>
      <c r="B1452" t="s">
        <v>972</v>
      </c>
      <c r="C1452" t="s">
        <v>972</v>
      </c>
      <c r="D1452" s="82" t="s">
        <v>972</v>
      </c>
      <c r="E1452" t="str">
        <f t="shared" si="1227"/>
        <v xml:space="preserve">Scuderi, Robert </v>
      </c>
      <c r="F1452" t="s">
        <v>1439</v>
      </c>
      <c r="G1452" t="s">
        <v>1524</v>
      </c>
      <c r="H1452">
        <v>78</v>
      </c>
      <c r="I1452">
        <v>1</v>
      </c>
      <c r="J1452">
        <v>10</v>
      </c>
      <c r="K1452">
        <f>I1452+J1452</f>
        <v>11</v>
      </c>
      <c r="L1452">
        <v>3</v>
      </c>
      <c r="M1452">
        <v>28</v>
      </c>
      <c r="N1452">
        <v>31</v>
      </c>
      <c r="O1452" s="4">
        <f t="shared" si="1228"/>
        <v>3.2258064516129031E-2</v>
      </c>
      <c r="P1452">
        <v>1972</v>
      </c>
      <c r="Q1452">
        <v>0</v>
      </c>
      <c r="R1452">
        <v>0</v>
      </c>
      <c r="S1452">
        <v>0</v>
      </c>
      <c r="T1452">
        <v>0</v>
      </c>
      <c r="U1452" s="4">
        <f t="shared" si="1229"/>
        <v>0</v>
      </c>
      <c r="V1452" s="40">
        <v>0</v>
      </c>
      <c r="W1452">
        <v>0</v>
      </c>
      <c r="X1452">
        <v>0</v>
      </c>
      <c r="Y1452">
        <v>0</v>
      </c>
      <c r="Z1452">
        <v>1</v>
      </c>
      <c r="AA1452">
        <f>I1452-W1452-Y1452</f>
        <v>1</v>
      </c>
      <c r="AB1452">
        <f>J1452-X1452-Z1452</f>
        <v>9</v>
      </c>
      <c r="AC1452" s="9">
        <f t="shared" si="1174"/>
        <v>0</v>
      </c>
      <c r="AD1452" s="9">
        <f t="shared" si="1175"/>
        <v>0</v>
      </c>
      <c r="AE1452" s="9">
        <f t="shared" si="1176"/>
        <v>0</v>
      </c>
      <c r="AF1452" s="9">
        <f t="shared" si="1177"/>
        <v>1.0332950631458095</v>
      </c>
      <c r="AG1452" s="9">
        <f t="shared" si="1178"/>
        <v>1.0630758327427356</v>
      </c>
      <c r="AH1452" s="9">
        <f t="shared" si="1179"/>
        <v>9.5676824946846217</v>
      </c>
      <c r="AI1452" s="6">
        <f t="shared" si="1180"/>
        <v>2.285613040396882</v>
      </c>
      <c r="AJ1452" s="6">
        <f t="shared" si="1181"/>
        <v>2.5008683570684265</v>
      </c>
      <c r="AK1452" s="6">
        <f t="shared" si="1182"/>
        <v>1.4466130884041333</v>
      </c>
      <c r="AL1452" s="6">
        <f t="shared" si="1183"/>
        <v>2.5513819985825656</v>
      </c>
      <c r="AM1452" s="6">
        <f t="shared" si="1184"/>
        <v>0</v>
      </c>
      <c r="AN1452" s="6">
        <f t="shared" si="1185"/>
        <v>7.0264064293915043</v>
      </c>
      <c r="AO1452" s="32">
        <v>1128.8</v>
      </c>
      <c r="AP1452" s="32">
        <v>47.983333333333334</v>
      </c>
      <c r="AQ1452" s="32">
        <v>290.33333333333331</v>
      </c>
      <c r="AR1452" s="32">
        <v>1467.1166666666666</v>
      </c>
      <c r="AS1452" s="40">
        <v>109</v>
      </c>
      <c r="AT1452" s="40">
        <v>52</v>
      </c>
      <c r="AU1452" s="40">
        <v>11</v>
      </c>
      <c r="AV1452" s="40">
        <v>32</v>
      </c>
      <c r="AW1452" s="40">
        <v>32</v>
      </c>
      <c r="AX1452" s="9">
        <f t="shared" si="1186"/>
        <v>4.4577231985640768</v>
      </c>
      <c r="AY1452" s="9">
        <f t="shared" si="1187"/>
        <v>2.1266202415168078</v>
      </c>
      <c r="AZ1452" s="9">
        <f t="shared" si="1188"/>
        <v>0.44986197416701695</v>
      </c>
      <c r="BA1452" s="9">
        <f t="shared" si="1189"/>
        <v>1.3086893793949586</v>
      </c>
      <c r="BB1452" s="9">
        <f t="shared" si="1190"/>
        <v>1.3086893793949586</v>
      </c>
      <c r="BC1452" s="9">
        <f t="shared" si="1191"/>
        <v>14.471794871794872</v>
      </c>
      <c r="BD1452" s="9">
        <f t="shared" si="1192"/>
        <v>3.7222222222222219</v>
      </c>
      <c r="BE1452" s="9">
        <f t="shared" si="1193"/>
        <v>0.61517094017094021</v>
      </c>
      <c r="BF1452" s="3">
        <v>43</v>
      </c>
      <c r="BG1452" s="3">
        <v>2</v>
      </c>
      <c r="BH1452" s="3">
        <v>7</v>
      </c>
      <c r="BI1452" s="3">
        <v>52</v>
      </c>
      <c r="BJ1452" s="3">
        <v>48</v>
      </c>
      <c r="BK1452" s="3">
        <v>0</v>
      </c>
      <c r="BL1452" s="3">
        <v>34</v>
      </c>
      <c r="BM1452" s="3">
        <v>82</v>
      </c>
      <c r="BN1452" s="34">
        <f t="shared" si="1232"/>
        <v>39.778847578041194</v>
      </c>
      <c r="BO1452" s="34">
        <f t="shared" si="1233"/>
        <v>54.227245156201434</v>
      </c>
      <c r="BP1452" s="34">
        <v>-0.6230939456081388</v>
      </c>
      <c r="BQ1452" s="34">
        <v>-1.7543346852422108</v>
      </c>
      <c r="BR1452" s="34">
        <v>1.4635634963746464</v>
      </c>
      <c r="BS1452" s="34">
        <v>6.3179279625443813E-2</v>
      </c>
      <c r="BT1452" s="34">
        <v>0</v>
      </c>
      <c r="BU1452" s="34">
        <f t="shared" si="1234"/>
        <v>-0.8506858548502596</v>
      </c>
      <c r="BV1452" s="34">
        <f t="shared" si="1235"/>
        <v>-1.1596703577542249</v>
      </c>
      <c r="BW1452" s="34">
        <v>21.125506789821031</v>
      </c>
      <c r="BX1452" s="34">
        <v>1.0097832685555304</v>
      </c>
      <c r="BY1452" s="34">
        <v>10.74593319029227</v>
      </c>
      <c r="BZ1452" s="34">
        <v>7.748310184222623</v>
      </c>
      <c r="CA1452" s="34">
        <f t="shared" si="1236"/>
        <v>40.629533432891456</v>
      </c>
      <c r="CB1452" s="34">
        <f t="shared" si="1237"/>
        <v>55.386915513955664</v>
      </c>
      <c r="CC1452" s="15">
        <v>57</v>
      </c>
      <c r="CD1452" s="7">
        <v>1833261</v>
      </c>
      <c r="CE1452" s="68">
        <f t="shared" si="1194"/>
        <v>1927274.3846153845</v>
      </c>
      <c r="CF1452" s="9">
        <v>22.2</v>
      </c>
      <c r="CG1452" s="9">
        <v>35.200000000000003</v>
      </c>
      <c r="CH1452" s="9">
        <v>-4.5</v>
      </c>
      <c r="CI1452" s="9">
        <v>-1.4</v>
      </c>
      <c r="CJ1452" s="9">
        <f t="shared" si="1230"/>
        <v>-1.5508742130236506</v>
      </c>
      <c r="CK1452" s="9">
        <v>1.4</v>
      </c>
      <c r="CL1452" s="9">
        <f t="shared" si="1231"/>
        <v>1.5508742130236506</v>
      </c>
      <c r="CM1452" s="9">
        <v>0</v>
      </c>
      <c r="CN1452" t="s">
        <v>3217</v>
      </c>
      <c r="CO1452" t="s">
        <v>3218</v>
      </c>
      <c r="CP1452" t="s">
        <v>3131</v>
      </c>
      <c r="CQ1452" t="s">
        <v>2414</v>
      </c>
      <c r="CR1452">
        <v>72</v>
      </c>
      <c r="CS1452">
        <v>213</v>
      </c>
      <c r="CT1452">
        <v>5</v>
      </c>
      <c r="CU1452" t="s">
        <v>3402</v>
      </c>
      <c r="CV1452" t="s">
        <v>2382</v>
      </c>
      <c r="CW1452">
        <v>0</v>
      </c>
      <c r="CX1452">
        <v>0</v>
      </c>
      <c r="CY1452">
        <v>0</v>
      </c>
      <c r="CZ1452" s="70"/>
      <c r="DA1452">
        <v>0</v>
      </c>
    </row>
    <row r="1453" spans="1:105" ht="12.75" customHeight="1" x14ac:dyDescent="0.2">
      <c r="A1453" s="44" t="s">
        <v>2372</v>
      </c>
      <c r="B1453" s="46" t="s">
        <v>972</v>
      </c>
      <c r="C1453" s="43" t="s">
        <v>972</v>
      </c>
      <c r="D1453" s="82" t="s">
        <v>972</v>
      </c>
      <c r="E1453" s="42" t="str">
        <f t="shared" si="1227"/>
        <v xml:space="preserve">Scuderi, Robert </v>
      </c>
      <c r="F1453" s="42" t="s">
        <v>1439</v>
      </c>
      <c r="G1453" s="45" t="s">
        <v>2374</v>
      </c>
      <c r="H1453" s="43">
        <v>71</v>
      </c>
      <c r="I1453" s="64">
        <v>0</v>
      </c>
      <c r="J1453" s="64">
        <v>5</v>
      </c>
      <c r="K1453" s="64">
        <v>5</v>
      </c>
      <c r="L1453" s="43">
        <v>3</v>
      </c>
      <c r="M1453">
        <v>26</v>
      </c>
      <c r="N1453">
        <v>28</v>
      </c>
      <c r="O1453" s="4">
        <f t="shared" si="1228"/>
        <v>0</v>
      </c>
      <c r="Q1453">
        <v>0</v>
      </c>
      <c r="R1453">
        <v>0</v>
      </c>
      <c r="S1453">
        <v>0</v>
      </c>
      <c r="T1453">
        <v>0</v>
      </c>
      <c r="U1453" s="4">
        <f t="shared" si="1229"/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</v>
      </c>
      <c r="AC1453" s="9">
        <f t="shared" si="1174"/>
        <v>0</v>
      </c>
      <c r="AD1453" s="9">
        <f t="shared" si="1175"/>
        <v>0</v>
      </c>
      <c r="AE1453" s="9">
        <f t="shared" si="1176"/>
        <v>0</v>
      </c>
      <c r="AF1453" s="9">
        <f t="shared" si="1177"/>
        <v>0</v>
      </c>
      <c r="AG1453" s="9">
        <f t="shared" si="1178"/>
        <v>0</v>
      </c>
      <c r="AH1453" s="9">
        <f t="shared" si="1179"/>
        <v>5.5168186345873877</v>
      </c>
      <c r="AI1453" s="58">
        <f t="shared" si="1180"/>
        <v>2.2618956401808292</v>
      </c>
      <c r="AJ1453" s="58">
        <f t="shared" si="1181"/>
        <v>4.7306176084099869</v>
      </c>
      <c r="AK1453" s="58">
        <f t="shared" si="1182"/>
        <v>0.2601908065915004</v>
      </c>
      <c r="AL1453" s="58">
        <f t="shared" si="1183"/>
        <v>2.1515592674890813</v>
      </c>
      <c r="AM1453" s="58">
        <f t="shared" si="1184"/>
        <v>0</v>
      </c>
      <c r="AN1453" s="58">
        <f t="shared" si="1185"/>
        <v>6.7649609713790122</v>
      </c>
      <c r="AO1453" s="56">
        <v>1087.5833333333333</v>
      </c>
      <c r="AP1453" s="56">
        <v>12.683333333333334</v>
      </c>
      <c r="AQ1453" s="56">
        <v>230.6</v>
      </c>
      <c r="AR1453" s="57">
        <f>SUM(AO1453:AQ1453)</f>
        <v>1330.8666666666666</v>
      </c>
      <c r="AS1453">
        <v>110</v>
      </c>
      <c r="AT1453">
        <v>32</v>
      </c>
      <c r="AU1453">
        <v>17</v>
      </c>
      <c r="AV1453">
        <v>25</v>
      </c>
      <c r="AW1453">
        <v>21</v>
      </c>
      <c r="AX1453" s="9">
        <f t="shared" si="1186"/>
        <v>4.9591744727746336</v>
      </c>
      <c r="AY1453" s="9">
        <f t="shared" si="1187"/>
        <v>1.4426689375344388</v>
      </c>
      <c r="AZ1453" s="9">
        <f t="shared" si="1188"/>
        <v>0.76641787306517062</v>
      </c>
      <c r="BA1453" s="9">
        <f t="shared" si="1189"/>
        <v>1.1270851074487802</v>
      </c>
      <c r="BB1453" s="9">
        <f t="shared" si="1190"/>
        <v>0.94675149025697558</v>
      </c>
      <c r="BC1453" s="33">
        <f t="shared" si="1191"/>
        <v>15.31807511737089</v>
      </c>
      <c r="BD1453" s="33">
        <f t="shared" si="1192"/>
        <v>3.2478873239436621</v>
      </c>
      <c r="BE1453" s="33">
        <f t="shared" si="1193"/>
        <v>0.17863849765258216</v>
      </c>
      <c r="BF1453" s="42">
        <f>BI1453-BG1453-BH1453</f>
        <v>41</v>
      </c>
      <c r="BG1453" s="43">
        <v>1</v>
      </c>
      <c r="BH1453" s="43">
        <v>1</v>
      </c>
      <c r="BI1453" s="43">
        <v>43</v>
      </c>
      <c r="BJ1453" s="42">
        <f>BM1453-BK1453-BL1453</f>
        <v>39</v>
      </c>
      <c r="BK1453" s="43">
        <v>0</v>
      </c>
      <c r="BL1453" s="43">
        <v>26</v>
      </c>
      <c r="BM1453" s="43">
        <v>65</v>
      </c>
      <c r="BN1453" s="34">
        <f t="shared" si="1232"/>
        <v>27.721962632960373</v>
      </c>
      <c r="BO1453" s="34">
        <f t="shared" si="1233"/>
        <v>41.660014977148286</v>
      </c>
      <c r="BP1453" s="33">
        <v>-4.9414557588793038</v>
      </c>
      <c r="BQ1453" s="33">
        <v>-0.48963876897468672</v>
      </c>
      <c r="BR1453" s="33">
        <v>-1.3370161670610872</v>
      </c>
      <c r="BS1453" s="33">
        <v>-0.54291960073637446</v>
      </c>
      <c r="BT1453" s="33">
        <v>0</v>
      </c>
      <c r="BU1453" s="9">
        <f t="shared" si="1234"/>
        <v>-7.3110302956514523</v>
      </c>
      <c r="BV1453" s="34">
        <f t="shared" si="1235"/>
        <v>-10.986871155114141</v>
      </c>
      <c r="BW1453" s="33">
        <v>22.134279932318844</v>
      </c>
      <c r="BX1453" s="33">
        <v>0.24267081867076015</v>
      </c>
      <c r="BY1453" s="33">
        <v>7.8700135281536268</v>
      </c>
      <c r="BZ1453" s="33">
        <v>4.7860286494685917</v>
      </c>
      <c r="CA1453" s="9">
        <f t="shared" si="1236"/>
        <v>35.032992928611826</v>
      </c>
      <c r="CB1453" s="34">
        <f t="shared" si="1237"/>
        <v>52.646886132262424</v>
      </c>
      <c r="CC1453" s="47">
        <v>60.832366999999998</v>
      </c>
      <c r="CD1453">
        <v>1709141</v>
      </c>
      <c r="CE1453" s="68">
        <f t="shared" si="1194"/>
        <v>1973937.4929577464</v>
      </c>
      <c r="CF1453" s="62">
        <v>20.9</v>
      </c>
      <c r="CG1453" s="62">
        <v>30.5</v>
      </c>
      <c r="CH1453" s="62">
        <v>-4.8</v>
      </c>
      <c r="CI1453" s="62">
        <v>-2.9</v>
      </c>
      <c r="CJ1453" s="63">
        <f t="shared" si="1230"/>
        <v>-3.6845281580535527</v>
      </c>
      <c r="CK1453" s="62">
        <v>0.7</v>
      </c>
      <c r="CL1453" s="63">
        <f t="shared" si="1231"/>
        <v>0.88936886573706453</v>
      </c>
      <c r="CM1453" s="62">
        <v>-2.1</v>
      </c>
      <c r="CN1453" t="s">
        <v>695</v>
      </c>
      <c r="CO1453" t="s">
        <v>3218</v>
      </c>
      <c r="CP1453" t="s">
        <v>3131</v>
      </c>
      <c r="CQ1453" t="s">
        <v>2414</v>
      </c>
      <c r="CR1453">
        <v>72</v>
      </c>
      <c r="CS1453">
        <v>218</v>
      </c>
      <c r="CT1453">
        <v>4</v>
      </c>
      <c r="CU1453" t="s">
        <v>3402</v>
      </c>
      <c r="CZ1453" s="72">
        <v>712500</v>
      </c>
      <c r="DA1453">
        <v>0</v>
      </c>
    </row>
    <row r="1454" spans="1:105" ht="12.75" customHeight="1" x14ac:dyDescent="0.2">
      <c r="A1454" s="38" t="s">
        <v>2452</v>
      </c>
      <c r="B1454" t="s">
        <v>975</v>
      </c>
      <c r="C1454" t="s">
        <v>967</v>
      </c>
      <c r="D1454" s="82" t="s">
        <v>972</v>
      </c>
      <c r="E1454" t="str">
        <f t="shared" si="1227"/>
        <v xml:space="preserve">Fedotenko, Ruslan </v>
      </c>
      <c r="F1454" t="s">
        <v>2630</v>
      </c>
      <c r="G1454" t="s">
        <v>1540</v>
      </c>
      <c r="H1454">
        <v>80</v>
      </c>
      <c r="I1454">
        <v>12</v>
      </c>
      <c r="J1454">
        <v>20</v>
      </c>
      <c r="K1454">
        <f>I1454+J1454</f>
        <v>32</v>
      </c>
      <c r="L1454">
        <v>-3</v>
      </c>
      <c r="M1454">
        <v>52</v>
      </c>
      <c r="N1454">
        <v>154</v>
      </c>
      <c r="O1454" s="4">
        <f t="shared" si="1228"/>
        <v>7.792207792207792E-2</v>
      </c>
      <c r="P1454">
        <v>1629</v>
      </c>
      <c r="Q1454">
        <v>1</v>
      </c>
      <c r="R1454">
        <v>0</v>
      </c>
      <c r="S1454">
        <v>2</v>
      </c>
      <c r="T1454">
        <v>6</v>
      </c>
      <c r="U1454" s="4">
        <f t="shared" si="1229"/>
        <v>0.25</v>
      </c>
      <c r="V1454" s="40">
        <v>0.1</v>
      </c>
      <c r="W1454">
        <v>2</v>
      </c>
      <c r="X1454">
        <v>4</v>
      </c>
      <c r="Y1454">
        <v>0</v>
      </c>
      <c r="Z1454">
        <v>0</v>
      </c>
      <c r="AA1454">
        <f>I1454-W1454-Y1454</f>
        <v>10</v>
      </c>
      <c r="AB1454">
        <f>J1454-X1454-Z1454</f>
        <v>16</v>
      </c>
      <c r="AC1454" s="9">
        <f t="shared" si="1174"/>
        <v>3.9717563989408653</v>
      </c>
      <c r="AD1454" s="9">
        <f t="shared" si="1175"/>
        <v>7.9435127978817306</v>
      </c>
      <c r="AE1454" s="9">
        <f t="shared" si="1176"/>
        <v>0</v>
      </c>
      <c r="AF1454" s="9">
        <f t="shared" si="1177"/>
        <v>0</v>
      </c>
      <c r="AG1454" s="9">
        <f t="shared" si="1178"/>
        <v>10.506347584999268</v>
      </c>
      <c r="AH1454" s="9">
        <f t="shared" si="1179"/>
        <v>16.810156135998831</v>
      </c>
      <c r="AI1454" s="6">
        <f t="shared" si="1180"/>
        <v>2.1538012549248502</v>
      </c>
      <c r="AJ1454" s="6">
        <f t="shared" si="1181"/>
        <v>4.7661076787290382</v>
      </c>
      <c r="AK1454" s="6">
        <f t="shared" si="1182"/>
        <v>0</v>
      </c>
      <c r="AL1454" s="6">
        <f t="shared" si="1183"/>
        <v>2.0487377790748575</v>
      </c>
      <c r="AM1454" s="6">
        <f t="shared" si="1184"/>
        <v>0.79435127978817299</v>
      </c>
      <c r="AN1454" s="6">
        <f t="shared" si="1185"/>
        <v>8.0898876404494384</v>
      </c>
      <c r="AO1454" s="33">
        <v>1142.1666666666667</v>
      </c>
      <c r="AP1454" s="33">
        <v>151.06666666666666</v>
      </c>
      <c r="AQ1454" s="33">
        <v>7.416666666666667</v>
      </c>
      <c r="AR1454" s="32">
        <v>1300.6500000000001</v>
      </c>
      <c r="AS1454" s="40">
        <v>41</v>
      </c>
      <c r="AT1454" s="40">
        <v>136</v>
      </c>
      <c r="AU1454" s="40">
        <v>58</v>
      </c>
      <c r="AV1454" s="40">
        <v>23</v>
      </c>
      <c r="AW1454" s="40">
        <v>37</v>
      </c>
      <c r="AX1454" s="9">
        <f t="shared" si="1186"/>
        <v>1.8913620113020411</v>
      </c>
      <c r="AY1454" s="9">
        <f t="shared" si="1187"/>
        <v>6.2737861838311604</v>
      </c>
      <c r="AZ1454" s="9">
        <f t="shared" si="1188"/>
        <v>2.675585284280936</v>
      </c>
      <c r="BA1454" s="9">
        <f t="shared" si="1189"/>
        <v>1.0610079575596816</v>
      </c>
      <c r="BB1454" s="9">
        <f t="shared" si="1190"/>
        <v>1.7068388882481835</v>
      </c>
      <c r="BC1454" s="9">
        <f t="shared" si="1191"/>
        <v>14.277083333333334</v>
      </c>
      <c r="BD1454" s="9">
        <f t="shared" si="1192"/>
        <v>9.2708333333333337E-2</v>
      </c>
      <c r="BE1454" s="9">
        <f t="shared" si="1193"/>
        <v>1.8883333333333332</v>
      </c>
      <c r="BF1454" s="3">
        <v>41</v>
      </c>
      <c r="BG1454" s="3">
        <v>12</v>
      </c>
      <c r="BH1454" s="3">
        <v>0</v>
      </c>
      <c r="BI1454" s="3">
        <v>53</v>
      </c>
      <c r="BJ1454" s="3">
        <v>39</v>
      </c>
      <c r="BK1454" s="3">
        <v>2</v>
      </c>
      <c r="BL1454" s="3">
        <v>1</v>
      </c>
      <c r="BM1454" s="3">
        <v>42</v>
      </c>
      <c r="BN1454" s="34">
        <f t="shared" si="1232"/>
        <v>18.785384566195379</v>
      </c>
      <c r="BO1454" s="34">
        <f t="shared" si="1233"/>
        <v>28.886148566017575</v>
      </c>
      <c r="BP1454" s="34">
        <v>8.994036081569039</v>
      </c>
      <c r="BQ1454" s="34">
        <v>0.10669237520352871</v>
      </c>
      <c r="BR1454" s="34">
        <v>-0.49419668669305095</v>
      </c>
      <c r="BS1454" s="34">
        <v>-0.12803819775921557</v>
      </c>
      <c r="BT1454" s="34">
        <v>-1.031903448892417</v>
      </c>
      <c r="BU1454" s="34">
        <f t="shared" si="1234"/>
        <v>7.4465901234278844</v>
      </c>
      <c r="BV1454" s="34">
        <f t="shared" si="1235"/>
        <v>11.450567213974374</v>
      </c>
      <c r="BW1454" s="34">
        <v>13.660678631059069</v>
      </c>
      <c r="BX1454" s="34">
        <v>0.19588967400852184</v>
      </c>
      <c r="BY1454" s="34">
        <v>0.21799220852045773</v>
      </c>
      <c r="BZ1454" s="34">
        <v>-2.7357660708205529</v>
      </c>
      <c r="CA1454" s="34">
        <f t="shared" si="1236"/>
        <v>11.338794442767496</v>
      </c>
      <c r="CB1454" s="34">
        <f t="shared" si="1237"/>
        <v>17.435581352043201</v>
      </c>
      <c r="CC1454" s="15">
        <v>45</v>
      </c>
      <c r="CD1454" s="7">
        <v>985757</v>
      </c>
      <c r="CE1454" s="68">
        <f t="shared" si="1194"/>
        <v>1010400.9249999999</v>
      </c>
      <c r="CF1454" s="9">
        <v>23.2</v>
      </c>
      <c r="CG1454" s="9">
        <v>20.9</v>
      </c>
      <c r="CH1454" s="9">
        <v>4.7</v>
      </c>
      <c r="CI1454" s="9">
        <v>1.1000000000000001</v>
      </c>
      <c r="CJ1454" s="9">
        <f t="shared" si="1230"/>
        <v>1.5077443231141774</v>
      </c>
      <c r="CK1454" s="9">
        <v>2.9</v>
      </c>
      <c r="CL1454" s="9">
        <f t="shared" si="1231"/>
        <v>3.9749623063919217</v>
      </c>
      <c r="CM1454" s="9">
        <v>4</v>
      </c>
      <c r="CN1454" t="s">
        <v>1625</v>
      </c>
      <c r="CO1454" t="s">
        <v>3422</v>
      </c>
      <c r="CQ1454" t="s">
        <v>3423</v>
      </c>
      <c r="CR1454">
        <v>74</v>
      </c>
      <c r="CS1454">
        <v>195</v>
      </c>
      <c r="CT1454">
        <v>17</v>
      </c>
      <c r="CU1454" t="s">
        <v>3402</v>
      </c>
      <c r="CV1454" t="s">
        <v>2382</v>
      </c>
      <c r="CW1454">
        <v>2</v>
      </c>
      <c r="CX1454">
        <v>0</v>
      </c>
      <c r="CY1454">
        <v>0</v>
      </c>
      <c r="CZ1454" s="70"/>
      <c r="DA1454">
        <v>0</v>
      </c>
    </row>
    <row r="1455" spans="1:105" ht="12.75" customHeight="1" x14ac:dyDescent="0.2">
      <c r="A1455" s="44" t="s">
        <v>2372</v>
      </c>
      <c r="B1455" s="43" t="s">
        <v>975</v>
      </c>
      <c r="C1455" s="43" t="s">
        <v>967</v>
      </c>
      <c r="D1455" s="82" t="s">
        <v>972</v>
      </c>
      <c r="E1455" s="42" t="str">
        <f t="shared" si="1227"/>
        <v xml:space="preserve">Fedotenko, Ruslan </v>
      </c>
      <c r="F1455" s="42" t="s">
        <v>2630</v>
      </c>
      <c r="G1455" s="45" t="s">
        <v>1540</v>
      </c>
      <c r="H1455" s="43">
        <v>67</v>
      </c>
      <c r="I1455" s="64">
        <v>16</v>
      </c>
      <c r="J1455" s="64">
        <v>17</v>
      </c>
      <c r="K1455" s="64">
        <v>33</v>
      </c>
      <c r="L1455" s="43">
        <v>-9</v>
      </c>
      <c r="M1455">
        <v>40</v>
      </c>
      <c r="N1455">
        <v>121</v>
      </c>
      <c r="O1455" s="4">
        <f t="shared" si="1228"/>
        <v>0.13223140495867769</v>
      </c>
      <c r="Q1455">
        <v>2</v>
      </c>
      <c r="R1455">
        <v>0</v>
      </c>
      <c r="S1455">
        <v>11</v>
      </c>
      <c r="T1455">
        <v>17</v>
      </c>
      <c r="U1455" s="4">
        <f t="shared" si="1229"/>
        <v>0.39285714285714285</v>
      </c>
      <c r="V1455">
        <v>0.7</v>
      </c>
      <c r="W1455">
        <v>8</v>
      </c>
      <c r="X1455">
        <v>1</v>
      </c>
      <c r="Y1455">
        <v>0</v>
      </c>
      <c r="Z1455">
        <v>2</v>
      </c>
      <c r="AA1455">
        <v>8</v>
      </c>
      <c r="AB1455">
        <v>14</v>
      </c>
      <c r="AC1455" s="9">
        <f t="shared" si="1174"/>
        <v>16.120004477779023</v>
      </c>
      <c r="AD1455" s="9">
        <f t="shared" si="1175"/>
        <v>2.0150005597223779</v>
      </c>
      <c r="AE1455" s="9">
        <f t="shared" si="1176"/>
        <v>0</v>
      </c>
      <c r="AF1455" s="9">
        <f t="shared" si="1177"/>
        <v>9.5846645367412133</v>
      </c>
      <c r="AG1455" s="9">
        <f t="shared" si="1178"/>
        <v>10.584149501111703</v>
      </c>
      <c r="AH1455" s="9">
        <f t="shared" si="1179"/>
        <v>18.522261626945483</v>
      </c>
      <c r="AI1455" s="58">
        <f t="shared" si="1180"/>
        <v>2.1829808346042889</v>
      </c>
      <c r="AJ1455" s="58">
        <f t="shared" si="1181"/>
        <v>6.0450016791671333</v>
      </c>
      <c r="AK1455" s="58">
        <f t="shared" si="1182"/>
        <v>1.9169329073482428</v>
      </c>
      <c r="AL1455" s="58">
        <f t="shared" si="1183"/>
        <v>2.6460373752779258</v>
      </c>
      <c r="AM1455" s="58">
        <f t="shared" si="1184"/>
        <v>1.6120004477779022</v>
      </c>
      <c r="AN1455" s="58">
        <f t="shared" si="1185"/>
        <v>0.95846645367412142</v>
      </c>
      <c r="AO1455" s="56">
        <v>907.01666666666665</v>
      </c>
      <c r="AP1455" s="56">
        <v>148.88333333333333</v>
      </c>
      <c r="AQ1455" s="56">
        <v>62.6</v>
      </c>
      <c r="AR1455" s="57">
        <f>SUM(AO1455:AQ1455)</f>
        <v>1118.5</v>
      </c>
      <c r="AS1455">
        <v>35</v>
      </c>
      <c r="AT1455">
        <v>104</v>
      </c>
      <c r="AU1455">
        <v>50</v>
      </c>
      <c r="AV1455">
        <v>24</v>
      </c>
      <c r="AW1455">
        <v>49</v>
      </c>
      <c r="AX1455" s="9">
        <f t="shared" si="1186"/>
        <v>1.8775145283862318</v>
      </c>
      <c r="AY1455" s="9">
        <f t="shared" si="1187"/>
        <v>5.5789003129190888</v>
      </c>
      <c r="AZ1455" s="9">
        <f t="shared" si="1188"/>
        <v>2.6821636119803309</v>
      </c>
      <c r="BA1455" s="9">
        <f t="shared" si="1189"/>
        <v>1.2874385337505589</v>
      </c>
      <c r="BB1455" s="9">
        <f t="shared" si="1190"/>
        <v>2.628520339740724</v>
      </c>
      <c r="BC1455" s="33">
        <f t="shared" si="1191"/>
        <v>13.537562189054727</v>
      </c>
      <c r="BD1455" s="33">
        <f t="shared" si="1192"/>
        <v>0.93432835820895521</v>
      </c>
      <c r="BE1455" s="33">
        <f t="shared" si="1193"/>
        <v>2.2221393034825869</v>
      </c>
      <c r="BF1455" s="42">
        <f>BI1455-BG1455-BH1455</f>
        <v>33</v>
      </c>
      <c r="BG1455" s="43">
        <v>15</v>
      </c>
      <c r="BH1455" s="43">
        <v>2</v>
      </c>
      <c r="BI1455" s="43">
        <v>50</v>
      </c>
      <c r="BJ1455" s="42">
        <f>BM1455-BK1455-BL1455</f>
        <v>40</v>
      </c>
      <c r="BK1455" s="43">
        <v>4</v>
      </c>
      <c r="BL1455" s="43">
        <v>1</v>
      </c>
      <c r="BM1455" s="43">
        <v>45</v>
      </c>
      <c r="BN1455" s="34">
        <f t="shared" si="1232"/>
        <v>37.161451602347555</v>
      </c>
      <c r="BO1455" s="34">
        <f t="shared" si="1233"/>
        <v>66.4487288374565</v>
      </c>
      <c r="BP1455" s="33">
        <v>10.320561529484852</v>
      </c>
      <c r="BQ1455" s="33">
        <v>10.902922714198782</v>
      </c>
      <c r="BR1455" s="33">
        <v>2.0703198160504459</v>
      </c>
      <c r="BS1455" s="33">
        <v>0.86301334221806147</v>
      </c>
      <c r="BT1455" s="33">
        <v>0</v>
      </c>
      <c r="BU1455" s="9">
        <f t="shared" si="1234"/>
        <v>24.156817401952143</v>
      </c>
      <c r="BV1455" s="34">
        <f t="shared" si="1235"/>
        <v>43.19502441117951</v>
      </c>
      <c r="BW1455" s="33">
        <v>7.6329402694520647</v>
      </c>
      <c r="BX1455" s="33">
        <v>-0.32012154983534097</v>
      </c>
      <c r="BY1455" s="33">
        <v>7.18910587861295</v>
      </c>
      <c r="BZ1455" s="33">
        <v>-1.4972903978342649</v>
      </c>
      <c r="CA1455" s="9">
        <f t="shared" si="1236"/>
        <v>13.00463420039541</v>
      </c>
      <c r="CB1455" s="34">
        <f t="shared" si="1237"/>
        <v>23.253704426276997</v>
      </c>
      <c r="CC1455" s="47">
        <v>40.388184000000003</v>
      </c>
      <c r="CD1455">
        <v>1700695</v>
      </c>
      <c r="CE1455" s="68">
        <f t="shared" si="1194"/>
        <v>2081447.6119402987</v>
      </c>
      <c r="CF1455" s="62">
        <v>24.3</v>
      </c>
      <c r="CG1455" s="62">
        <v>20</v>
      </c>
      <c r="CH1455" s="62">
        <v>0.3</v>
      </c>
      <c r="CI1455" s="62">
        <v>2.2000000000000002</v>
      </c>
      <c r="CJ1455" s="63">
        <f t="shared" si="1230"/>
        <v>3.3083121342372714</v>
      </c>
      <c r="CK1455" s="62">
        <v>0.8</v>
      </c>
      <c r="CL1455" s="63">
        <f t="shared" si="1231"/>
        <v>1.2030225942680988</v>
      </c>
      <c r="CM1455" s="62">
        <v>3</v>
      </c>
      <c r="CN1455" t="s">
        <v>1760</v>
      </c>
      <c r="CO1455" t="s">
        <v>3422</v>
      </c>
      <c r="CQ1455" t="s">
        <v>3423</v>
      </c>
      <c r="CR1455">
        <v>74</v>
      </c>
      <c r="CS1455">
        <v>195</v>
      </c>
      <c r="CT1455">
        <v>26</v>
      </c>
      <c r="CU1455" t="s">
        <v>3402</v>
      </c>
      <c r="CZ1455" s="72">
        <v>2900000</v>
      </c>
      <c r="DA1455">
        <v>0</v>
      </c>
    </row>
    <row r="1456" spans="1:105" ht="12.75" customHeight="1" x14ac:dyDescent="0.2">
      <c r="A1456" s="44" t="s">
        <v>2372</v>
      </c>
      <c r="B1456" s="43"/>
      <c r="C1456" s="43" t="s">
        <v>972</v>
      </c>
      <c r="D1456" s="42" t="s">
        <v>972</v>
      </c>
      <c r="E1456" s="42" t="str">
        <f t="shared" si="1227"/>
        <v xml:space="preserve">Stone, Ryan </v>
      </c>
      <c r="F1456" s="42" t="s">
        <v>908</v>
      </c>
      <c r="G1456" s="45" t="s">
        <v>2380</v>
      </c>
      <c r="H1456" s="43">
        <v>6</v>
      </c>
      <c r="I1456" s="64">
        <v>0</v>
      </c>
      <c r="J1456" s="64">
        <v>1</v>
      </c>
      <c r="K1456" s="64">
        <v>1</v>
      </c>
      <c r="L1456" s="43">
        <v>-1</v>
      </c>
      <c r="M1456">
        <v>5</v>
      </c>
      <c r="N1456">
        <v>3</v>
      </c>
      <c r="O1456" s="4">
        <f t="shared" si="1228"/>
        <v>0</v>
      </c>
      <c r="Q1456">
        <v>0</v>
      </c>
      <c r="R1456">
        <v>0</v>
      </c>
      <c r="S1456">
        <v>3</v>
      </c>
      <c r="T1456">
        <v>2</v>
      </c>
      <c r="U1456" s="4">
        <f t="shared" si="1229"/>
        <v>0.6</v>
      </c>
      <c r="V1456">
        <v>1.3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 s="9">
        <f t="shared" si="1174"/>
        <v>0</v>
      </c>
      <c r="AD1456" s="9">
        <f t="shared" si="1175"/>
        <v>0</v>
      </c>
      <c r="AE1456" s="9">
        <f t="shared" si="1176"/>
        <v>0</v>
      </c>
      <c r="AF1456" s="9">
        <f t="shared" si="1177"/>
        <v>0</v>
      </c>
      <c r="AG1456" s="9">
        <f t="shared" si="1178"/>
        <v>0</v>
      </c>
      <c r="AH1456" s="9">
        <f t="shared" si="1179"/>
        <v>31.222896790980055</v>
      </c>
      <c r="AI1456" s="58">
        <f t="shared" si="1180"/>
        <v>1.5611448395490028</v>
      </c>
      <c r="AJ1456" s="58">
        <f t="shared" si="1181"/>
        <v>0</v>
      </c>
      <c r="AK1456" s="58">
        <f t="shared" si="1182"/>
        <v>0</v>
      </c>
      <c r="AL1456" s="58">
        <f t="shared" si="1183"/>
        <v>3.1222896790980057</v>
      </c>
      <c r="AM1456" s="58">
        <f t="shared" si="1184"/>
        <v>0</v>
      </c>
      <c r="AN1456" s="58">
        <f t="shared" si="1185"/>
        <v>0</v>
      </c>
      <c r="AO1456" s="56">
        <v>38.43333333333333</v>
      </c>
      <c r="AP1456" s="56">
        <v>6.6666666666666666E-2</v>
      </c>
      <c r="AQ1456" s="56">
        <v>0</v>
      </c>
      <c r="AR1456" s="57">
        <f>SUM(AO1456:AQ1456)</f>
        <v>38.5</v>
      </c>
      <c r="AS1456">
        <v>3</v>
      </c>
      <c r="AT1456">
        <v>7</v>
      </c>
      <c r="AU1456">
        <v>2</v>
      </c>
      <c r="AV1456">
        <v>0</v>
      </c>
      <c r="AW1456">
        <v>1</v>
      </c>
      <c r="AX1456" s="9">
        <f t="shared" si="1186"/>
        <v>4.6753246753246751</v>
      </c>
      <c r="AY1456" s="9">
        <f t="shared" si="1187"/>
        <v>10.90909090909091</v>
      </c>
      <c r="AZ1456" s="9">
        <f t="shared" si="1188"/>
        <v>3.116883116883117</v>
      </c>
      <c r="BA1456" s="9">
        <f t="shared" si="1189"/>
        <v>0</v>
      </c>
      <c r="BB1456" s="9">
        <f t="shared" si="1190"/>
        <v>1.5584415584415585</v>
      </c>
      <c r="BC1456" s="33">
        <f t="shared" si="1191"/>
        <v>6.405555555555555</v>
      </c>
      <c r="BD1456" s="33">
        <f t="shared" si="1192"/>
        <v>0</v>
      </c>
      <c r="BE1456" s="33">
        <f t="shared" si="1193"/>
        <v>1.1111111111111112E-2</v>
      </c>
      <c r="BF1456" s="42">
        <f>BI1456-BG1456-BH1456</f>
        <v>1</v>
      </c>
      <c r="BG1456" s="43">
        <v>0</v>
      </c>
      <c r="BH1456" s="43">
        <v>0</v>
      </c>
      <c r="BI1456" s="43">
        <v>1</v>
      </c>
      <c r="BJ1456" s="42">
        <f>BM1456-BK1456-BL1456</f>
        <v>2</v>
      </c>
      <c r="BK1456" s="43">
        <v>0</v>
      </c>
      <c r="BL1456" s="43">
        <v>0</v>
      </c>
      <c r="BM1456" s="43">
        <v>2</v>
      </c>
      <c r="BN1456" s="34">
        <f t="shared" si="1232"/>
        <v>0.37346216064177479</v>
      </c>
      <c r="BO1456" s="34">
        <f t="shared" si="1233"/>
        <v>19.400631721650637</v>
      </c>
      <c r="BP1456" s="33">
        <v>-0.19889067475069097</v>
      </c>
      <c r="BQ1456" s="33">
        <v>-3.5068493084691723E-3</v>
      </c>
      <c r="BR1456" s="33">
        <v>8.2672355406631287E-2</v>
      </c>
      <c r="BS1456" s="33">
        <v>0</v>
      </c>
      <c r="BT1456" s="33">
        <v>0</v>
      </c>
      <c r="BU1456" s="9">
        <f t="shared" si="1234"/>
        <v>-0.11972516865252886</v>
      </c>
      <c r="BV1456" s="34">
        <f t="shared" si="1235"/>
        <v>-6.2194892806508495</v>
      </c>
      <c r="BW1456" s="33">
        <v>0.1371254136891859</v>
      </c>
      <c r="BX1456" s="33">
        <v>1.740906206947365E-4</v>
      </c>
      <c r="BY1456" s="33">
        <v>0</v>
      </c>
      <c r="BZ1456" s="33">
        <v>0.35588782498442301</v>
      </c>
      <c r="CA1456" s="9">
        <f t="shared" si="1236"/>
        <v>0.49318732929430364</v>
      </c>
      <c r="CB1456" s="34">
        <f t="shared" si="1237"/>
        <v>25.620121002301488</v>
      </c>
      <c r="CE1456" s="68">
        <f t="shared" si="1194"/>
        <v>165000</v>
      </c>
      <c r="CF1456" s="62">
        <v>1</v>
      </c>
      <c r="CG1456" s="62">
        <v>1</v>
      </c>
      <c r="CH1456" s="62">
        <v>-1.2</v>
      </c>
      <c r="CI1456" s="62">
        <v>-0.2</v>
      </c>
      <c r="CJ1456" s="63">
        <f t="shared" si="1230"/>
        <v>-10.371650821089025</v>
      </c>
      <c r="CK1456" s="62">
        <v>-0.1</v>
      </c>
      <c r="CL1456" s="63">
        <f t="shared" si="1231"/>
        <v>-5.1858254105445125</v>
      </c>
      <c r="CM1456" s="62">
        <v>-0.3</v>
      </c>
      <c r="CN1456" t="s">
        <v>722</v>
      </c>
      <c r="CO1456" t="s">
        <v>1563</v>
      </c>
      <c r="CP1456" t="s">
        <v>2417</v>
      </c>
      <c r="CQ1456" t="s">
        <v>2400</v>
      </c>
      <c r="CR1456">
        <v>74</v>
      </c>
      <c r="CS1456">
        <v>207</v>
      </c>
      <c r="CT1456">
        <v>33</v>
      </c>
      <c r="CU1456" t="s">
        <v>3402</v>
      </c>
      <c r="CV1456" t="s">
        <v>3090</v>
      </c>
      <c r="CZ1456" s="72">
        <v>858333.33333333337</v>
      </c>
      <c r="DA1456">
        <v>0</v>
      </c>
    </row>
    <row r="1457" spans="1:105" ht="12.75" customHeight="1" x14ac:dyDescent="0.2">
      <c r="A1457" s="38" t="s">
        <v>2452</v>
      </c>
      <c r="B1457" t="s">
        <v>972</v>
      </c>
      <c r="C1457" t="s">
        <v>972</v>
      </c>
      <c r="D1457" s="82" t="s">
        <v>972</v>
      </c>
      <c r="E1457" t="str">
        <f t="shared" si="1227"/>
        <v xml:space="preserve">Whitney, Ryan </v>
      </c>
      <c r="F1457" t="s">
        <v>2345</v>
      </c>
      <c r="G1457" t="s">
        <v>1524</v>
      </c>
      <c r="H1457">
        <v>81</v>
      </c>
      <c r="I1457">
        <v>14</v>
      </c>
      <c r="J1457">
        <v>45</v>
      </c>
      <c r="K1457">
        <f>I1457+J1457</f>
        <v>59</v>
      </c>
      <c r="L1457">
        <v>9</v>
      </c>
      <c r="M1457">
        <v>77</v>
      </c>
      <c r="N1457">
        <v>129</v>
      </c>
      <c r="O1457" s="4">
        <f t="shared" si="1228"/>
        <v>0.10852713178294573</v>
      </c>
      <c r="P1457">
        <v>2194</v>
      </c>
      <c r="Q1457">
        <v>2</v>
      </c>
      <c r="R1457">
        <v>0</v>
      </c>
      <c r="S1457">
        <v>1</v>
      </c>
      <c r="T1457">
        <v>4</v>
      </c>
      <c r="U1457" s="4">
        <f t="shared" si="1229"/>
        <v>0.2</v>
      </c>
      <c r="V1457" s="40">
        <v>0.1</v>
      </c>
      <c r="W1457">
        <v>9</v>
      </c>
      <c r="X1457">
        <v>24</v>
      </c>
      <c r="Y1457">
        <v>0</v>
      </c>
      <c r="Z1457">
        <v>1</v>
      </c>
      <c r="AA1457">
        <f>I1457-W1457-Y1457</f>
        <v>5</v>
      </c>
      <c r="AB1457">
        <f>J1457-X1457-Z1457</f>
        <v>20</v>
      </c>
      <c r="AC1457" s="9">
        <f t="shared" si="1174"/>
        <v>5.5706475018053032</v>
      </c>
      <c r="AD1457" s="9">
        <f t="shared" si="1175"/>
        <v>14.85506000481414</v>
      </c>
      <c r="AE1457" s="9">
        <f t="shared" si="1176"/>
        <v>0</v>
      </c>
      <c r="AF1457" s="9">
        <f t="shared" si="1177"/>
        <v>1.6251354279523293</v>
      </c>
      <c r="AG1457" s="9">
        <f t="shared" si="1178"/>
        <v>4.7263942863144628</v>
      </c>
      <c r="AH1457" s="9">
        <f t="shared" si="1179"/>
        <v>18.905577145257851</v>
      </c>
      <c r="AI1457" s="6">
        <f t="shared" si="1180"/>
        <v>2.9303644575149672</v>
      </c>
      <c r="AJ1457" s="6">
        <f t="shared" si="1181"/>
        <v>7.3037378357002867</v>
      </c>
      <c r="AK1457" s="6">
        <f t="shared" si="1182"/>
        <v>0.65005417118093178</v>
      </c>
      <c r="AL1457" s="6">
        <f t="shared" si="1183"/>
        <v>2.2686692574309419</v>
      </c>
      <c r="AM1457" s="6">
        <f t="shared" si="1184"/>
        <v>0.86654516694749162</v>
      </c>
      <c r="AN1457" s="6">
        <f t="shared" si="1185"/>
        <v>6.1755146262188525</v>
      </c>
      <c r="AO1457" s="33">
        <v>1269.4666666666667</v>
      </c>
      <c r="AP1457" s="33">
        <v>484.68333333333328</v>
      </c>
      <c r="AQ1457" s="33">
        <v>184.6</v>
      </c>
      <c r="AR1457" s="32">
        <v>1938.75</v>
      </c>
      <c r="AS1457" s="40">
        <v>118</v>
      </c>
      <c r="AT1457" s="40">
        <v>38</v>
      </c>
      <c r="AU1457" s="40">
        <v>53</v>
      </c>
      <c r="AV1457" s="40">
        <v>58</v>
      </c>
      <c r="AW1457" s="40">
        <v>13</v>
      </c>
      <c r="AX1457" s="9">
        <f t="shared" si="1186"/>
        <v>3.6518375241779499</v>
      </c>
      <c r="AY1457" s="9">
        <f t="shared" si="1187"/>
        <v>1.1760154738878144</v>
      </c>
      <c r="AZ1457" s="9">
        <f t="shared" si="1188"/>
        <v>1.6402321083172147</v>
      </c>
      <c r="BA1457" s="9">
        <f t="shared" si="1189"/>
        <v>1.7949709864603483</v>
      </c>
      <c r="BB1457" s="9">
        <f t="shared" si="1190"/>
        <v>0.40232108317214699</v>
      </c>
      <c r="BC1457" s="9">
        <f t="shared" si="1191"/>
        <v>15.672427983539094</v>
      </c>
      <c r="BD1457" s="9">
        <f t="shared" si="1192"/>
        <v>2.2790123456790123</v>
      </c>
      <c r="BE1457" s="9">
        <f t="shared" si="1193"/>
        <v>5.9837448559670774</v>
      </c>
      <c r="BF1457" s="3">
        <v>62</v>
      </c>
      <c r="BG1457" s="3">
        <v>59</v>
      </c>
      <c r="BH1457" s="3">
        <v>2</v>
      </c>
      <c r="BI1457" s="3">
        <v>123</v>
      </c>
      <c r="BJ1457" s="3">
        <v>48</v>
      </c>
      <c r="BK1457" s="3">
        <v>7</v>
      </c>
      <c r="BL1457" s="3">
        <v>19</v>
      </c>
      <c r="BM1457" s="3">
        <v>74</v>
      </c>
      <c r="BN1457" s="34">
        <f t="shared" si="1232"/>
        <v>85.847741668234505</v>
      </c>
      <c r="BO1457" s="34">
        <f t="shared" si="1233"/>
        <v>88.559888245760931</v>
      </c>
      <c r="BP1457" s="34">
        <v>17.560792079607975</v>
      </c>
      <c r="BQ1457" s="34">
        <v>21.557457732464691</v>
      </c>
      <c r="BR1457" s="34">
        <v>1.9340545936562732</v>
      </c>
      <c r="BS1457" s="34">
        <v>0.30319920279491519</v>
      </c>
      <c r="BT1457" s="34">
        <v>0</v>
      </c>
      <c r="BU1457" s="34">
        <f t="shared" si="1234"/>
        <v>41.355503608523847</v>
      </c>
      <c r="BV1457" s="34">
        <f t="shared" si="1235"/>
        <v>42.662028222848583</v>
      </c>
      <c r="BW1457" s="34">
        <v>28.166580721641331</v>
      </c>
      <c r="BX1457" s="34">
        <v>1.7861865542242041</v>
      </c>
      <c r="BY1457" s="34">
        <v>8.5822514426041021</v>
      </c>
      <c r="BZ1457" s="34">
        <v>5.9572193412410162</v>
      </c>
      <c r="CA1457" s="34">
        <f t="shared" si="1236"/>
        <v>44.492238059710651</v>
      </c>
      <c r="CB1457" s="34">
        <f t="shared" si="1237"/>
        <v>45.897860022912347</v>
      </c>
      <c r="CC1457" s="15">
        <v>65</v>
      </c>
      <c r="CD1457" s="7">
        <v>5350016</v>
      </c>
      <c r="CE1457" s="68">
        <f t="shared" si="1194"/>
        <v>5416065.5802469132</v>
      </c>
      <c r="CF1457" s="9">
        <v>44.8</v>
      </c>
      <c r="CG1457" s="9">
        <v>36.1</v>
      </c>
      <c r="CH1457" s="9">
        <v>11.7</v>
      </c>
      <c r="CI1457" s="9">
        <v>10.9</v>
      </c>
      <c r="CJ1457" s="9">
        <f t="shared" si="1230"/>
        <v>8.3587888702853999</v>
      </c>
      <c r="CK1457" s="9">
        <v>5.7</v>
      </c>
      <c r="CL1457" s="9">
        <f t="shared" si="1231"/>
        <v>4.3711097762042925</v>
      </c>
      <c r="CM1457" s="9">
        <v>16.5</v>
      </c>
      <c r="CN1457" t="s">
        <v>3056</v>
      </c>
      <c r="CO1457" t="s">
        <v>3057</v>
      </c>
      <c r="CP1457" t="s">
        <v>2441</v>
      </c>
      <c r="CQ1457" t="s">
        <v>2414</v>
      </c>
      <c r="CR1457">
        <v>76</v>
      </c>
      <c r="CS1457">
        <v>219</v>
      </c>
      <c r="CT1457">
        <v>19</v>
      </c>
      <c r="CU1457" t="s">
        <v>3402</v>
      </c>
      <c r="CV1457" t="s">
        <v>2382</v>
      </c>
      <c r="CW1457">
        <v>0</v>
      </c>
      <c r="CX1457">
        <v>0</v>
      </c>
      <c r="CY1457">
        <v>0</v>
      </c>
      <c r="CZ1457" s="70"/>
      <c r="DA1457">
        <v>0</v>
      </c>
    </row>
    <row r="1458" spans="1:105" ht="12.75" customHeight="1" x14ac:dyDescent="0.2">
      <c r="A1458" s="44" t="s">
        <v>2372</v>
      </c>
      <c r="B1458" s="43" t="s">
        <v>972</v>
      </c>
      <c r="C1458" s="43" t="s">
        <v>972</v>
      </c>
      <c r="D1458" s="82" t="s">
        <v>972</v>
      </c>
      <c r="E1458" s="42" t="str">
        <f t="shared" si="1227"/>
        <v xml:space="preserve">Whitney, Ryan </v>
      </c>
      <c r="F1458" s="42" t="s">
        <v>2345</v>
      </c>
      <c r="G1458" s="45" t="s">
        <v>2374</v>
      </c>
      <c r="H1458" s="43">
        <v>76</v>
      </c>
      <c r="I1458" s="64">
        <v>12</v>
      </c>
      <c r="J1458" s="64">
        <v>28</v>
      </c>
      <c r="K1458" s="64">
        <v>40</v>
      </c>
      <c r="L1458" s="43">
        <v>-2</v>
      </c>
      <c r="M1458">
        <v>45</v>
      </c>
      <c r="N1458">
        <v>119</v>
      </c>
      <c r="O1458" s="4">
        <f t="shared" si="1228"/>
        <v>0.10084033613445378</v>
      </c>
      <c r="Q1458">
        <v>1</v>
      </c>
      <c r="R1458">
        <v>0</v>
      </c>
      <c r="S1458">
        <v>0</v>
      </c>
      <c r="T1458">
        <v>0</v>
      </c>
      <c r="U1458" s="4">
        <f t="shared" si="1229"/>
        <v>0</v>
      </c>
      <c r="V1458">
        <v>0</v>
      </c>
      <c r="W1458">
        <v>7</v>
      </c>
      <c r="X1458">
        <v>15</v>
      </c>
      <c r="Y1458">
        <v>1</v>
      </c>
      <c r="Z1458">
        <v>0</v>
      </c>
      <c r="AA1458">
        <v>4</v>
      </c>
      <c r="AB1458">
        <v>13</v>
      </c>
      <c r="AC1458" s="9">
        <f t="shared" si="1174"/>
        <v>5.2759400385227373</v>
      </c>
      <c r="AD1458" s="9">
        <f t="shared" si="1175"/>
        <v>11.305585796834436</v>
      </c>
      <c r="AE1458" s="9">
        <f t="shared" si="1176"/>
        <v>1.7586712261846604</v>
      </c>
      <c r="AF1458" s="9">
        <f t="shared" si="1177"/>
        <v>0</v>
      </c>
      <c r="AG1458" s="9">
        <f t="shared" si="1178"/>
        <v>4.2195329211474784</v>
      </c>
      <c r="AH1458" s="9">
        <f t="shared" si="1179"/>
        <v>13.713481993729307</v>
      </c>
      <c r="AI1458" s="58">
        <f t="shared" si="1180"/>
        <v>2.848184721774548</v>
      </c>
      <c r="AJ1458" s="58">
        <f t="shared" si="1181"/>
        <v>6.9340926220584542</v>
      </c>
      <c r="AK1458" s="58">
        <f t="shared" si="1182"/>
        <v>0.70346849047386417</v>
      </c>
      <c r="AL1458" s="58">
        <f t="shared" si="1183"/>
        <v>2.6899522372315179</v>
      </c>
      <c r="AM1458" s="58">
        <f t="shared" si="1184"/>
        <v>1.0551880077045475</v>
      </c>
      <c r="AN1458" s="58">
        <f t="shared" si="1185"/>
        <v>6.3312164142647775</v>
      </c>
      <c r="AO1458" s="56">
        <v>1137.5666666666666</v>
      </c>
      <c r="AP1458" s="56">
        <v>398.0333333333333</v>
      </c>
      <c r="AQ1458" s="56">
        <v>170.58333333333334</v>
      </c>
      <c r="AR1458" s="57">
        <f>SUM(AO1458:AQ1458)</f>
        <v>1706.1833333333332</v>
      </c>
      <c r="AS1458">
        <v>117</v>
      </c>
      <c r="AT1458">
        <v>30</v>
      </c>
      <c r="AU1458">
        <v>38</v>
      </c>
      <c r="AV1458">
        <v>53</v>
      </c>
      <c r="AW1458">
        <v>11</v>
      </c>
      <c r="AX1458" s="9">
        <f t="shared" si="1186"/>
        <v>4.1144464740991111</v>
      </c>
      <c r="AY1458" s="9">
        <f t="shared" si="1187"/>
        <v>1.0549862754100283</v>
      </c>
      <c r="AZ1458" s="9">
        <f t="shared" si="1188"/>
        <v>1.3363159488527026</v>
      </c>
      <c r="BA1458" s="9">
        <f t="shared" si="1189"/>
        <v>1.8638090865577168</v>
      </c>
      <c r="BB1458" s="9">
        <f t="shared" si="1190"/>
        <v>0.3868283009836771</v>
      </c>
      <c r="BC1458" s="33">
        <f t="shared" si="1191"/>
        <v>14.96798245614035</v>
      </c>
      <c r="BD1458" s="33">
        <f t="shared" si="1192"/>
        <v>2.2445175438596494</v>
      </c>
      <c r="BE1458" s="33">
        <f t="shared" si="1193"/>
        <v>5.2372807017543854</v>
      </c>
      <c r="BF1458" s="42">
        <f>BI1458-BG1458-BH1458</f>
        <v>54</v>
      </c>
      <c r="BG1458" s="43">
        <v>46</v>
      </c>
      <c r="BH1458" s="43">
        <v>2</v>
      </c>
      <c r="BI1458" s="43">
        <v>102</v>
      </c>
      <c r="BJ1458" s="42">
        <f>BM1458-BK1458-BL1458</f>
        <v>51</v>
      </c>
      <c r="BK1458" s="43">
        <v>7</v>
      </c>
      <c r="BL1458" s="43">
        <v>18</v>
      </c>
      <c r="BM1458" s="43">
        <v>76</v>
      </c>
      <c r="BN1458" s="34">
        <f t="shared" si="1232"/>
        <v>55.269136830647227</v>
      </c>
      <c r="BO1458" s="34">
        <f t="shared" si="1233"/>
        <v>64.786867566768606</v>
      </c>
      <c r="BP1458" s="33">
        <v>12.147522850401369</v>
      </c>
      <c r="BQ1458" s="33">
        <v>13.773520914185221</v>
      </c>
      <c r="BR1458" s="33">
        <v>-3.2823234664685703</v>
      </c>
      <c r="BS1458" s="33">
        <v>2.5627960842025881</v>
      </c>
      <c r="BT1458" s="33">
        <v>-0.77262200982457008</v>
      </c>
      <c r="BU1458" s="9">
        <f t="shared" si="1234"/>
        <v>24.428894372496043</v>
      </c>
      <c r="BV1458" s="34">
        <f t="shared" si="1235"/>
        <v>28.635720318249557</v>
      </c>
      <c r="BW1458" s="33">
        <v>15.956426031198228</v>
      </c>
      <c r="BX1458" s="33">
        <v>1.1926534054715883</v>
      </c>
      <c r="BY1458" s="33">
        <v>6.5921195115416698</v>
      </c>
      <c r="BZ1458" s="33">
        <v>7.0990435099397029</v>
      </c>
      <c r="CA1458" s="9">
        <f t="shared" si="1236"/>
        <v>30.840242458151188</v>
      </c>
      <c r="CB1458" s="34">
        <f t="shared" si="1237"/>
        <v>36.151147248519038</v>
      </c>
      <c r="CC1458" s="47">
        <v>53.573287999999998</v>
      </c>
      <c r="CD1458">
        <v>3493701</v>
      </c>
      <c r="CE1458" s="68">
        <f t="shared" si="1194"/>
        <v>3769519.5</v>
      </c>
      <c r="CF1458" s="62">
        <v>41.4</v>
      </c>
      <c r="CG1458" s="62">
        <v>35.5</v>
      </c>
      <c r="CH1458" s="62">
        <v>-5.4</v>
      </c>
      <c r="CI1458" s="62">
        <v>5.4</v>
      </c>
      <c r="CJ1458" s="63">
        <f t="shared" si="1230"/>
        <v>4.7476701248461399</v>
      </c>
      <c r="CK1458" s="62">
        <v>1.2</v>
      </c>
      <c r="CL1458" s="63">
        <f t="shared" si="1231"/>
        <v>1.0550378055213645</v>
      </c>
      <c r="CM1458" s="62">
        <v>6.3</v>
      </c>
      <c r="CN1458" t="s">
        <v>724</v>
      </c>
      <c r="CO1458" t="s">
        <v>3057</v>
      </c>
      <c r="CP1458" t="s">
        <v>2441</v>
      </c>
      <c r="CQ1458" t="s">
        <v>2414</v>
      </c>
      <c r="CR1458">
        <v>76</v>
      </c>
      <c r="CS1458">
        <v>219</v>
      </c>
      <c r="CT1458">
        <v>19</v>
      </c>
      <c r="CU1458" t="s">
        <v>3402</v>
      </c>
      <c r="CZ1458" s="72">
        <v>4000000</v>
      </c>
      <c r="DA1458">
        <v>0</v>
      </c>
    </row>
    <row r="1459" spans="1:105" ht="12.75" customHeight="1" x14ac:dyDescent="0.2">
      <c r="A1459" s="38" t="s">
        <v>2452</v>
      </c>
      <c r="B1459" t="s">
        <v>972</v>
      </c>
      <c r="C1459" t="s">
        <v>972</v>
      </c>
      <c r="D1459" t="s">
        <v>972</v>
      </c>
      <c r="E1459" t="str">
        <f t="shared" si="1227"/>
        <v xml:space="preserve">Gonchar, Sergei </v>
      </c>
      <c r="F1459" t="s">
        <v>129</v>
      </c>
      <c r="G1459" t="s">
        <v>1524</v>
      </c>
      <c r="H1459">
        <v>82</v>
      </c>
      <c r="I1459">
        <v>13</v>
      </c>
      <c r="J1459">
        <v>54</v>
      </c>
      <c r="K1459">
        <f>I1459+J1459</f>
        <v>67</v>
      </c>
      <c r="L1459">
        <v>-5</v>
      </c>
      <c r="M1459">
        <v>72</v>
      </c>
      <c r="N1459">
        <v>191</v>
      </c>
      <c r="O1459" s="4">
        <f t="shared" si="1228"/>
        <v>6.8062827225130892E-2</v>
      </c>
      <c r="P1459">
        <v>2343</v>
      </c>
      <c r="Q1459">
        <v>3</v>
      </c>
      <c r="R1459">
        <v>0</v>
      </c>
      <c r="S1459">
        <v>0</v>
      </c>
      <c r="T1459">
        <v>0</v>
      </c>
      <c r="U1459" s="4">
        <f t="shared" si="1229"/>
        <v>0</v>
      </c>
      <c r="V1459" s="40">
        <v>0</v>
      </c>
      <c r="W1459">
        <v>10</v>
      </c>
      <c r="X1459">
        <v>38</v>
      </c>
      <c r="Y1459">
        <v>1</v>
      </c>
      <c r="Z1459">
        <v>2</v>
      </c>
      <c r="AA1459">
        <f>I1459-W1459-Y1459</f>
        <v>2</v>
      </c>
      <c r="AB1459">
        <f>J1459-X1459-Z1459</f>
        <v>14</v>
      </c>
      <c r="AC1459" s="9">
        <f t="shared" si="1174"/>
        <v>4.9755369433618037</v>
      </c>
      <c r="AD1459" s="9">
        <f t="shared" si="1175"/>
        <v>18.907040384774852</v>
      </c>
      <c r="AE1459" s="9">
        <f t="shared" si="1176"/>
        <v>1.1680726800778716</v>
      </c>
      <c r="AF1459" s="9">
        <f t="shared" si="1177"/>
        <v>2.3361453601557431</v>
      </c>
      <c r="AG1459" s="9">
        <f t="shared" si="1178"/>
        <v>1.8204573899192174</v>
      </c>
      <c r="AH1459" s="9">
        <f t="shared" si="1179"/>
        <v>12.743201729434523</v>
      </c>
      <c r="AI1459" s="6">
        <f t="shared" si="1180"/>
        <v>2.6851746501308456</v>
      </c>
      <c r="AJ1459" s="6">
        <f t="shared" si="1181"/>
        <v>8.458412803715067</v>
      </c>
      <c r="AK1459" s="6">
        <f t="shared" si="1182"/>
        <v>1.1680726800778716</v>
      </c>
      <c r="AL1459" s="6">
        <f t="shared" si="1183"/>
        <v>2.639663215382865</v>
      </c>
      <c r="AM1459" s="6">
        <f t="shared" si="1184"/>
        <v>0.9951073886723607</v>
      </c>
      <c r="AN1459" s="6">
        <f t="shared" si="1185"/>
        <v>6.3075924724205068</v>
      </c>
      <c r="AO1459" s="32">
        <v>1318.35</v>
      </c>
      <c r="AP1459" s="32">
        <v>602.95000000000005</v>
      </c>
      <c r="AQ1459" s="32">
        <v>256.83333333333331</v>
      </c>
      <c r="AR1459" s="32">
        <v>2178.1333333333332</v>
      </c>
      <c r="AS1459" s="40">
        <v>138</v>
      </c>
      <c r="AT1459" s="40">
        <v>64</v>
      </c>
      <c r="AU1459" s="40">
        <v>79</v>
      </c>
      <c r="AV1459" s="40">
        <v>45</v>
      </c>
      <c r="AW1459" s="40">
        <v>31</v>
      </c>
      <c r="AX1459" s="9">
        <f t="shared" si="1186"/>
        <v>3.8014201762977478</v>
      </c>
      <c r="AY1459" s="9">
        <f t="shared" si="1187"/>
        <v>1.762977473065622</v>
      </c>
      <c r="AZ1459" s="9">
        <f t="shared" si="1188"/>
        <v>2.1761753183153769</v>
      </c>
      <c r="BA1459" s="9">
        <f t="shared" si="1189"/>
        <v>1.2395935357492656</v>
      </c>
      <c r="BB1459" s="9">
        <f t="shared" si="1190"/>
        <v>0.85394221351616062</v>
      </c>
      <c r="BC1459" s="9">
        <f t="shared" si="1191"/>
        <v>16.077439024390245</v>
      </c>
      <c r="BD1459" s="9">
        <f t="shared" si="1192"/>
        <v>3.1321138211382111</v>
      </c>
      <c r="BE1459" s="9">
        <f t="shared" si="1193"/>
        <v>7.3530487804878053</v>
      </c>
      <c r="BF1459" s="3">
        <v>59</v>
      </c>
      <c r="BG1459" s="3">
        <v>85</v>
      </c>
      <c r="BH1459" s="3">
        <v>5</v>
      </c>
      <c r="BI1459" s="3">
        <v>149</v>
      </c>
      <c r="BJ1459" s="3">
        <v>58</v>
      </c>
      <c r="BK1459" s="3">
        <v>10</v>
      </c>
      <c r="BL1459" s="3">
        <v>27</v>
      </c>
      <c r="BM1459" s="3">
        <v>95</v>
      </c>
      <c r="BN1459" s="34">
        <f t="shared" si="1232"/>
        <v>77.776912120146605</v>
      </c>
      <c r="BO1459" s="34">
        <f t="shared" si="1233"/>
        <v>71.416116662720327</v>
      </c>
      <c r="BP1459" s="34">
        <v>5.9600843445781555</v>
      </c>
      <c r="BQ1459" s="34">
        <v>29.542461130655649</v>
      </c>
      <c r="BR1459" s="34">
        <v>2.1728581709499339</v>
      </c>
      <c r="BS1459" s="34">
        <v>4.0342190664934332</v>
      </c>
      <c r="BT1459" s="34">
        <v>-1.4868216775863345</v>
      </c>
      <c r="BU1459" s="34">
        <f t="shared" si="1234"/>
        <v>40.222801035090839</v>
      </c>
      <c r="BV1459" s="34">
        <f t="shared" si="1235"/>
        <v>36.933277150242567</v>
      </c>
      <c r="BW1459" s="34">
        <v>22.506297830119792</v>
      </c>
      <c r="BX1459" s="34">
        <v>0.669168050077659</v>
      </c>
      <c r="BY1459" s="34">
        <v>11.56257589161455</v>
      </c>
      <c r="BZ1459" s="34">
        <v>2.8160693132437684</v>
      </c>
      <c r="CA1459" s="34">
        <f t="shared" si="1236"/>
        <v>37.554111085055766</v>
      </c>
      <c r="CB1459" s="34">
        <f t="shared" si="1237"/>
        <v>34.482839512477746</v>
      </c>
      <c r="CC1459" s="15">
        <v>65</v>
      </c>
      <c r="CD1459" s="7">
        <v>5704188</v>
      </c>
      <c r="CE1459" s="68">
        <f t="shared" si="1194"/>
        <v>5704188</v>
      </c>
      <c r="CF1459" s="9">
        <v>54.9</v>
      </c>
      <c r="CG1459" s="9">
        <v>41.7</v>
      </c>
      <c r="CH1459" s="9">
        <v>-0.8</v>
      </c>
      <c r="CI1459" s="9">
        <v>11</v>
      </c>
      <c r="CJ1459" s="9">
        <f t="shared" si="1230"/>
        <v>7.2418049650253744</v>
      </c>
      <c r="CK1459" s="9">
        <v>2.8</v>
      </c>
      <c r="CL1459" s="9">
        <f t="shared" si="1231"/>
        <v>1.8433685365519132</v>
      </c>
      <c r="CM1459" s="9">
        <v>13.8</v>
      </c>
      <c r="CN1459" t="s">
        <v>1579</v>
      </c>
      <c r="CO1459" t="s">
        <v>1580</v>
      </c>
      <c r="CQ1459" t="s">
        <v>2396</v>
      </c>
      <c r="CR1459">
        <v>74</v>
      </c>
      <c r="CS1459">
        <v>211</v>
      </c>
      <c r="CU1459" t="s">
        <v>3402</v>
      </c>
      <c r="CV1459" t="s">
        <v>2382</v>
      </c>
      <c r="CW1459">
        <v>2</v>
      </c>
      <c r="CX1459">
        <v>0</v>
      </c>
      <c r="CY1459">
        <v>0</v>
      </c>
      <c r="CZ1459" s="70"/>
      <c r="DA1459">
        <v>0</v>
      </c>
    </row>
    <row r="1460" spans="1:105" ht="12.75" customHeight="1" x14ac:dyDescent="0.2">
      <c r="A1460" s="44" t="s">
        <v>2372</v>
      </c>
      <c r="B1460" s="43" t="s">
        <v>972</v>
      </c>
      <c r="C1460" s="43" t="s">
        <v>972</v>
      </c>
      <c r="D1460" s="42" t="s">
        <v>972</v>
      </c>
      <c r="E1460" s="42" t="str">
        <f t="shared" si="1227"/>
        <v xml:space="preserve">Gonchar, Sergei </v>
      </c>
      <c r="F1460" s="42" t="s">
        <v>129</v>
      </c>
      <c r="G1460" s="45" t="s">
        <v>2374</v>
      </c>
      <c r="H1460" s="43">
        <v>78</v>
      </c>
      <c r="I1460" s="64">
        <v>12</v>
      </c>
      <c r="J1460" s="64">
        <v>53</v>
      </c>
      <c r="K1460" s="64">
        <v>65</v>
      </c>
      <c r="L1460" s="43">
        <v>13</v>
      </c>
      <c r="M1460">
        <v>66</v>
      </c>
      <c r="N1460">
        <v>173</v>
      </c>
      <c r="O1460" s="4">
        <f t="shared" si="1228"/>
        <v>6.9364161849710976E-2</v>
      </c>
      <c r="Q1460">
        <v>2</v>
      </c>
      <c r="R1460">
        <v>0</v>
      </c>
      <c r="S1460">
        <v>0</v>
      </c>
      <c r="T1460">
        <v>0</v>
      </c>
      <c r="U1460" s="4">
        <f t="shared" si="1229"/>
        <v>0</v>
      </c>
      <c r="V1460">
        <v>0</v>
      </c>
      <c r="W1460">
        <v>8</v>
      </c>
      <c r="X1460">
        <v>38</v>
      </c>
      <c r="Y1460">
        <v>0</v>
      </c>
      <c r="Z1460">
        <v>0</v>
      </c>
      <c r="AA1460">
        <v>4</v>
      </c>
      <c r="AB1460">
        <v>15</v>
      </c>
      <c r="AC1460" s="9">
        <f t="shared" si="1174"/>
        <v>5.4605437791513411</v>
      </c>
      <c r="AD1460" s="9">
        <f t="shared" si="1175"/>
        <v>25.937582950968867</v>
      </c>
      <c r="AE1460" s="9">
        <f t="shared" si="1176"/>
        <v>0</v>
      </c>
      <c r="AF1460" s="9">
        <f t="shared" si="1177"/>
        <v>0</v>
      </c>
      <c r="AG1460" s="9">
        <f t="shared" si="1178"/>
        <v>3.7498535213468225</v>
      </c>
      <c r="AH1460" s="9">
        <f t="shared" si="1179"/>
        <v>14.061950705050585</v>
      </c>
      <c r="AI1460" s="58">
        <f t="shared" si="1180"/>
        <v>2.8123901410101171</v>
      </c>
      <c r="AJ1460" s="58">
        <f t="shared" si="1181"/>
        <v>8.463842857684579</v>
      </c>
      <c r="AK1460" s="58">
        <f t="shared" si="1182"/>
        <v>0.99376138684922444</v>
      </c>
      <c r="AL1460" s="58">
        <f t="shared" si="1183"/>
        <v>2.109292605757588</v>
      </c>
      <c r="AM1460" s="58">
        <f t="shared" si="1184"/>
        <v>0.95559516135148448</v>
      </c>
      <c r="AN1460" s="58">
        <f t="shared" si="1185"/>
        <v>5.962568321095346</v>
      </c>
      <c r="AO1460" s="56">
        <v>1280.05</v>
      </c>
      <c r="AP1460" s="56">
        <v>439.51666666666665</v>
      </c>
      <c r="AQ1460" s="56">
        <v>301.88333333333333</v>
      </c>
      <c r="AR1460" s="57">
        <f>SUM(AO1460:AQ1460)</f>
        <v>2021.4499999999998</v>
      </c>
      <c r="AS1460">
        <v>126</v>
      </c>
      <c r="AT1460">
        <v>56</v>
      </c>
      <c r="AU1460">
        <v>91</v>
      </c>
      <c r="AV1460">
        <v>43</v>
      </c>
      <c r="AW1460">
        <v>33</v>
      </c>
      <c r="AX1460" s="9">
        <f t="shared" si="1186"/>
        <v>3.7398896831482356</v>
      </c>
      <c r="AY1460" s="9">
        <f t="shared" si="1187"/>
        <v>1.6621731925103269</v>
      </c>
      <c r="AZ1460" s="9">
        <f t="shared" si="1188"/>
        <v>2.7010314378292812</v>
      </c>
      <c r="BA1460" s="9">
        <f t="shared" si="1189"/>
        <v>1.2763115585347153</v>
      </c>
      <c r="BB1460" s="9">
        <f t="shared" si="1190"/>
        <v>0.97949491701501412</v>
      </c>
      <c r="BC1460" s="33">
        <f t="shared" si="1191"/>
        <v>16.410897435897436</v>
      </c>
      <c r="BD1460" s="33">
        <f t="shared" si="1192"/>
        <v>3.8702991452991453</v>
      </c>
      <c r="BE1460" s="33">
        <f t="shared" si="1193"/>
        <v>5.6348290598290598</v>
      </c>
      <c r="BF1460" s="42">
        <f>BI1460-BG1460-BH1460</f>
        <v>60</v>
      </c>
      <c r="BG1460" s="43">
        <v>62</v>
      </c>
      <c r="BH1460" s="43">
        <v>5</v>
      </c>
      <c r="BI1460" s="43">
        <v>127</v>
      </c>
      <c r="BJ1460" s="42">
        <f>BM1460-BK1460-BL1460</f>
        <v>45</v>
      </c>
      <c r="BK1460" s="43">
        <v>7</v>
      </c>
      <c r="BL1460" s="43">
        <v>30</v>
      </c>
      <c r="BM1460" s="43">
        <v>82</v>
      </c>
      <c r="BN1460" s="34">
        <f t="shared" si="1232"/>
        <v>80.994031614655711</v>
      </c>
      <c r="BO1460" s="34">
        <f t="shared" si="1233"/>
        <v>80.134588156675377</v>
      </c>
      <c r="BP1460" s="33">
        <v>11.761233284463998</v>
      </c>
      <c r="BQ1460" s="33">
        <v>33.7969639125036</v>
      </c>
      <c r="BR1460" s="33">
        <v>-3.560396049634722</v>
      </c>
      <c r="BS1460" s="33">
        <v>-0.71074752299349153</v>
      </c>
      <c r="BT1460" s="33">
        <v>-0.77262200982457008</v>
      </c>
      <c r="BU1460" s="9">
        <f t="shared" si="1234"/>
        <v>40.514431614514812</v>
      </c>
      <c r="BV1460" s="34">
        <f t="shared" si="1235"/>
        <v>40.084525082999647</v>
      </c>
      <c r="BW1460" s="33">
        <v>26.686926043555484</v>
      </c>
      <c r="BX1460" s="33">
        <v>1.9863559911109072</v>
      </c>
      <c r="BY1460" s="33">
        <v>12.200169836841397</v>
      </c>
      <c r="BZ1460" s="33">
        <v>-0.39385187136689032</v>
      </c>
      <c r="CA1460" s="9">
        <f t="shared" si="1236"/>
        <v>40.479600000140898</v>
      </c>
      <c r="CB1460" s="34">
        <f t="shared" si="1237"/>
        <v>40.05006307367573</v>
      </c>
      <c r="CC1460" s="47">
        <v>88</v>
      </c>
      <c r="CD1460">
        <v>7772571</v>
      </c>
      <c r="CE1460" s="68">
        <f t="shared" si="1194"/>
        <v>8171164.384615385</v>
      </c>
      <c r="CF1460" s="62">
        <v>47.6</v>
      </c>
      <c r="CG1460" s="62">
        <v>40.1</v>
      </c>
      <c r="CH1460" s="62">
        <v>10.6</v>
      </c>
      <c r="CI1460" s="62">
        <v>11.7</v>
      </c>
      <c r="CJ1460" s="63">
        <f t="shared" si="1230"/>
        <v>8.4695151745480199</v>
      </c>
      <c r="CK1460" s="62">
        <v>5.4</v>
      </c>
      <c r="CL1460" s="63">
        <f t="shared" si="1231"/>
        <v>3.9090070036375484</v>
      </c>
      <c r="CM1460" s="62">
        <v>16.8</v>
      </c>
      <c r="CN1460" t="s">
        <v>749</v>
      </c>
      <c r="CO1460" t="s">
        <v>1580</v>
      </c>
      <c r="CQ1460" t="s">
        <v>2396</v>
      </c>
      <c r="CR1460">
        <v>74</v>
      </c>
      <c r="CS1460">
        <v>211</v>
      </c>
      <c r="CT1460">
        <v>55</v>
      </c>
      <c r="CU1460" t="s">
        <v>3402</v>
      </c>
      <c r="CZ1460" s="72">
        <v>5000000</v>
      </c>
      <c r="DA1460">
        <v>0</v>
      </c>
    </row>
    <row r="1461" spans="1:105" ht="12.75" customHeight="1" x14ac:dyDescent="0.2">
      <c r="A1461" s="38" t="s">
        <v>2452</v>
      </c>
      <c r="B1461" t="s">
        <v>972</v>
      </c>
      <c r="C1461" t="s">
        <v>972</v>
      </c>
      <c r="D1461" s="82" t="s">
        <v>972</v>
      </c>
      <c r="E1461" t="str">
        <f t="shared" si="1227"/>
        <v xml:space="preserve">Crosby, Sidney </v>
      </c>
      <c r="F1461" t="s">
        <v>2581</v>
      </c>
      <c r="G1461" t="s">
        <v>1537</v>
      </c>
      <c r="H1461">
        <v>79</v>
      </c>
      <c r="I1461">
        <v>36</v>
      </c>
      <c r="J1461">
        <v>84</v>
      </c>
      <c r="K1461">
        <f>I1461+J1461</f>
        <v>120</v>
      </c>
      <c r="L1461">
        <v>10</v>
      </c>
      <c r="M1461">
        <v>60</v>
      </c>
      <c r="N1461">
        <v>250</v>
      </c>
      <c r="O1461" s="4">
        <f t="shared" si="1228"/>
        <v>0.14399999999999999</v>
      </c>
      <c r="P1461">
        <v>1930</v>
      </c>
      <c r="Q1461">
        <v>4</v>
      </c>
      <c r="R1461">
        <v>0</v>
      </c>
      <c r="S1461">
        <v>839</v>
      </c>
      <c r="T1461">
        <v>847</v>
      </c>
      <c r="U1461" s="4">
        <f t="shared" si="1229"/>
        <v>0.49762752075919336</v>
      </c>
      <c r="V1461" s="40">
        <v>36.4</v>
      </c>
      <c r="W1461">
        <v>13</v>
      </c>
      <c r="X1461">
        <v>48</v>
      </c>
      <c r="Y1461">
        <v>0</v>
      </c>
      <c r="Z1461">
        <v>0</v>
      </c>
      <c r="AA1461">
        <f>I1461-W1461-Y1461</f>
        <v>23</v>
      </c>
      <c r="AB1461">
        <f>J1461-X1461-Z1461</f>
        <v>36</v>
      </c>
      <c r="AC1461" s="9">
        <f t="shared" si="1174"/>
        <v>8.4568124322370792</v>
      </c>
      <c r="AD1461" s="9">
        <f t="shared" si="1175"/>
        <v>31.225153595952296</v>
      </c>
      <c r="AE1461" s="9">
        <f t="shared" si="1176"/>
        <v>0</v>
      </c>
      <c r="AF1461" s="9">
        <f t="shared" si="1177"/>
        <v>0</v>
      </c>
      <c r="AG1461" s="9">
        <f t="shared" si="1178"/>
        <v>23.804390012505927</v>
      </c>
      <c r="AH1461" s="9">
        <f t="shared" si="1179"/>
        <v>37.259045236965804</v>
      </c>
      <c r="AI1461" s="6">
        <f t="shared" si="1180"/>
        <v>3.2601664582345076</v>
      </c>
      <c r="AJ1461" s="6">
        <f t="shared" si="1181"/>
        <v>9.4976508854354886</v>
      </c>
      <c r="AK1461" s="6">
        <f t="shared" si="1182"/>
        <v>0</v>
      </c>
      <c r="AL1461" s="6">
        <f t="shared" si="1183"/>
        <v>2.2769416533701321</v>
      </c>
      <c r="AM1461" s="6">
        <f t="shared" si="1184"/>
        <v>0.91073364654860856</v>
      </c>
      <c r="AN1461" s="6">
        <f t="shared" si="1185"/>
        <v>3.1007751937984493</v>
      </c>
      <c r="AO1461" s="32">
        <v>1159.45</v>
      </c>
      <c r="AP1461" s="32">
        <v>461.16666666666669</v>
      </c>
      <c r="AQ1461" s="32">
        <v>19.350000000000001</v>
      </c>
      <c r="AR1461" s="32">
        <v>1639.9666666666667</v>
      </c>
      <c r="AS1461" s="40">
        <v>43</v>
      </c>
      <c r="AT1461" s="40">
        <v>55</v>
      </c>
      <c r="AU1461" s="40">
        <v>105</v>
      </c>
      <c r="AV1461" s="40">
        <v>72</v>
      </c>
      <c r="AW1461" s="40">
        <v>37</v>
      </c>
      <c r="AX1461" s="9">
        <f t="shared" si="1186"/>
        <v>1.5732027073721011</v>
      </c>
      <c r="AY1461" s="9">
        <f t="shared" si="1187"/>
        <v>2.0122360210573387</v>
      </c>
      <c r="AZ1461" s="9">
        <f t="shared" si="1188"/>
        <v>3.8415414947458286</v>
      </c>
      <c r="BA1461" s="9">
        <f t="shared" si="1189"/>
        <v>2.634199882111425</v>
      </c>
      <c r="BB1461" s="9">
        <f t="shared" si="1190"/>
        <v>1.3536860505294821</v>
      </c>
      <c r="BC1461" s="9">
        <f t="shared" si="1191"/>
        <v>14.676582278481014</v>
      </c>
      <c r="BD1461" s="9">
        <f t="shared" si="1192"/>
        <v>0.24493670886075952</v>
      </c>
      <c r="BE1461" s="9">
        <f t="shared" si="1193"/>
        <v>5.8375527426160341</v>
      </c>
      <c r="BF1461" s="3">
        <v>63</v>
      </c>
      <c r="BG1461" s="3">
        <v>73</v>
      </c>
      <c r="BH1461" s="3">
        <v>0</v>
      </c>
      <c r="BI1461" s="3">
        <v>136</v>
      </c>
      <c r="BJ1461" s="3">
        <v>44</v>
      </c>
      <c r="BK1461" s="3">
        <v>7</v>
      </c>
      <c r="BL1461" s="3">
        <v>1</v>
      </c>
      <c r="BM1461" s="3">
        <v>52</v>
      </c>
      <c r="BN1461" s="34">
        <f t="shared" si="1232"/>
        <v>123.49504530459677</v>
      </c>
      <c r="BO1461" s="34">
        <f t="shared" si="1233"/>
        <v>150.60677489940457</v>
      </c>
      <c r="BP1461" s="34">
        <v>52.832809681649003</v>
      </c>
      <c r="BQ1461" s="34">
        <v>42.640560203478827</v>
      </c>
      <c r="BR1461" s="34">
        <v>1.6359948756208036</v>
      </c>
      <c r="BS1461" s="34">
        <v>-0.23440545292728515</v>
      </c>
      <c r="BT1461" s="34">
        <v>15.179044616970117</v>
      </c>
      <c r="BU1461" s="34">
        <f t="shared" si="1234"/>
        <v>112.05400392479146</v>
      </c>
      <c r="BV1461" s="34">
        <f t="shared" si="1235"/>
        <v>136.65400181888833</v>
      </c>
      <c r="BW1461" s="34">
        <v>9.852075237317413</v>
      </c>
      <c r="BX1461" s="34">
        <v>-0.1878427638706637</v>
      </c>
      <c r="BY1461" s="34">
        <v>1.3093495273287441</v>
      </c>
      <c r="BZ1461" s="34">
        <v>0.46745937902982831</v>
      </c>
      <c r="CA1461" s="34">
        <f t="shared" si="1236"/>
        <v>11.44104137980532</v>
      </c>
      <c r="CB1461" s="34">
        <f t="shared" si="1237"/>
        <v>13.952773080516254</v>
      </c>
      <c r="CC1461" s="15">
        <v>60</v>
      </c>
      <c r="CD1461" s="7">
        <v>5825848</v>
      </c>
      <c r="CE1461" s="68">
        <f t="shared" si="1194"/>
        <v>6047082.734177215</v>
      </c>
      <c r="CF1461" s="9">
        <v>39.6</v>
      </c>
      <c r="CG1461" s="9">
        <v>26.8</v>
      </c>
      <c r="CH1461" s="9">
        <v>17.600000000000001</v>
      </c>
      <c r="CI1461" s="9">
        <v>25</v>
      </c>
      <c r="CJ1461" s="9">
        <f t="shared" si="1230"/>
        <v>23.579529824175303</v>
      </c>
      <c r="CK1461" s="9">
        <v>4</v>
      </c>
      <c r="CL1461" s="9">
        <f t="shared" si="1231"/>
        <v>3.7727247718680483</v>
      </c>
      <c r="CM1461" s="9">
        <v>28.9</v>
      </c>
      <c r="CN1461" t="s">
        <v>2428</v>
      </c>
      <c r="CO1461" t="s">
        <v>2429</v>
      </c>
      <c r="CP1461" t="s">
        <v>2430</v>
      </c>
      <c r="CQ1461" t="s">
        <v>2400</v>
      </c>
      <c r="CR1461">
        <v>71</v>
      </c>
      <c r="CS1461">
        <v>200</v>
      </c>
      <c r="CT1461">
        <v>87</v>
      </c>
      <c r="CU1461" t="s">
        <v>3402</v>
      </c>
      <c r="CV1461" t="s">
        <v>2382</v>
      </c>
      <c r="CW1461">
        <v>15</v>
      </c>
      <c r="CX1461">
        <v>5</v>
      </c>
      <c r="CY1461">
        <v>4</v>
      </c>
      <c r="CZ1461" s="70"/>
      <c r="DA1461">
        <v>0</v>
      </c>
    </row>
    <row r="1462" spans="1:105" ht="12.75" customHeight="1" x14ac:dyDescent="0.2">
      <c r="A1462" s="44" t="s">
        <v>2372</v>
      </c>
      <c r="B1462" s="43" t="s">
        <v>972</v>
      </c>
      <c r="C1462" s="43" t="s">
        <v>972</v>
      </c>
      <c r="D1462" s="82" t="s">
        <v>972</v>
      </c>
      <c r="E1462" s="42" t="str">
        <f t="shared" si="1227"/>
        <v xml:space="preserve">Crosby, Sidney </v>
      </c>
      <c r="F1462" s="42" t="s">
        <v>2581</v>
      </c>
      <c r="G1462" s="45" t="s">
        <v>2373</v>
      </c>
      <c r="H1462" s="43">
        <v>53</v>
      </c>
      <c r="I1462" s="64">
        <v>24</v>
      </c>
      <c r="J1462" s="64">
        <v>48</v>
      </c>
      <c r="K1462" s="64">
        <v>72</v>
      </c>
      <c r="L1462" s="43">
        <v>18</v>
      </c>
      <c r="M1462">
        <v>39</v>
      </c>
      <c r="N1462">
        <v>173</v>
      </c>
      <c r="O1462" s="4">
        <f t="shared" si="1228"/>
        <v>0.13872832369942195</v>
      </c>
      <c r="Q1462">
        <v>4</v>
      </c>
      <c r="R1462">
        <v>0</v>
      </c>
      <c r="S1462">
        <v>567</v>
      </c>
      <c r="T1462">
        <v>536</v>
      </c>
      <c r="U1462" s="4">
        <f t="shared" si="1229"/>
        <v>0.51405258386219399</v>
      </c>
      <c r="V1462">
        <v>36.5</v>
      </c>
      <c r="W1462">
        <v>6</v>
      </c>
      <c r="X1462">
        <v>21</v>
      </c>
      <c r="Y1462">
        <v>0</v>
      </c>
      <c r="Z1462">
        <v>1</v>
      </c>
      <c r="AA1462">
        <v>18</v>
      </c>
      <c r="AB1462">
        <v>26</v>
      </c>
      <c r="AC1462" s="9">
        <f t="shared" si="1174"/>
        <v>6.5233148103406613</v>
      </c>
      <c r="AD1462" s="9">
        <f t="shared" si="1175"/>
        <v>22.83160183619232</v>
      </c>
      <c r="AE1462" s="9">
        <f t="shared" si="1176"/>
        <v>0</v>
      </c>
      <c r="AF1462" s="9">
        <f t="shared" si="1177"/>
        <v>8.0142475512021374</v>
      </c>
      <c r="AG1462" s="9">
        <f t="shared" si="1178"/>
        <v>27.289381145901331</v>
      </c>
      <c r="AH1462" s="9">
        <f t="shared" si="1179"/>
        <v>39.417994988524143</v>
      </c>
      <c r="AI1462" s="58">
        <f t="shared" si="1180"/>
        <v>3.8659956623360219</v>
      </c>
      <c r="AJ1462" s="58">
        <f t="shared" si="1181"/>
        <v>8.0454215994201501</v>
      </c>
      <c r="AK1462" s="58">
        <f t="shared" si="1182"/>
        <v>3.2056990204808553</v>
      </c>
      <c r="AL1462" s="58">
        <f t="shared" si="1183"/>
        <v>2.4257227685245626</v>
      </c>
      <c r="AM1462" s="58">
        <f t="shared" si="1184"/>
        <v>0.65233148103406613</v>
      </c>
      <c r="AN1462" s="58">
        <f t="shared" si="1185"/>
        <v>8.0142475512021374</v>
      </c>
      <c r="AO1462" s="56">
        <v>791.51666666666665</v>
      </c>
      <c r="AP1462" s="56">
        <v>275.93333333333334</v>
      </c>
      <c r="AQ1462" s="56">
        <v>37.43333333333333</v>
      </c>
      <c r="AR1462" s="57">
        <f>SUM(AO1462:AQ1462)</f>
        <v>1104.8833333333334</v>
      </c>
      <c r="AS1462">
        <v>40</v>
      </c>
      <c r="AT1462">
        <v>50</v>
      </c>
      <c r="AU1462">
        <v>60</v>
      </c>
      <c r="AV1462">
        <v>37</v>
      </c>
      <c r="AW1462">
        <v>35</v>
      </c>
      <c r="AX1462" s="9">
        <f t="shared" si="1186"/>
        <v>2.1721750411053953</v>
      </c>
      <c r="AY1462" s="9">
        <f t="shared" si="1187"/>
        <v>2.7152188013817442</v>
      </c>
      <c r="AZ1462" s="9">
        <f t="shared" si="1188"/>
        <v>3.2582625616580931</v>
      </c>
      <c r="BA1462" s="9">
        <f t="shared" si="1189"/>
        <v>2.0092619130224909</v>
      </c>
      <c r="BB1462" s="9">
        <f t="shared" si="1190"/>
        <v>1.900653160967221</v>
      </c>
      <c r="BC1462" s="33">
        <f t="shared" si="1191"/>
        <v>14.934276729559748</v>
      </c>
      <c r="BD1462" s="33">
        <f t="shared" si="1192"/>
        <v>0.70628930817610058</v>
      </c>
      <c r="BE1462" s="33">
        <f t="shared" si="1193"/>
        <v>5.2062893081761006</v>
      </c>
      <c r="BF1462" s="42">
        <f>BI1462-BG1462-BH1462</f>
        <v>51</v>
      </c>
      <c r="BG1462" s="43">
        <v>37</v>
      </c>
      <c r="BH1462" s="43">
        <v>2</v>
      </c>
      <c r="BI1462" s="43">
        <v>90</v>
      </c>
      <c r="BJ1462" s="42">
        <f>BM1462-BK1462-BL1462</f>
        <v>32</v>
      </c>
      <c r="BK1462" s="43">
        <v>3</v>
      </c>
      <c r="BL1462" s="43">
        <v>5</v>
      </c>
      <c r="BM1462" s="43">
        <v>40</v>
      </c>
      <c r="BN1462" s="34">
        <f t="shared" si="1232"/>
        <v>84.711159442785075</v>
      </c>
      <c r="BO1462" s="34">
        <f t="shared" si="1233"/>
        <v>153.33955520393116</v>
      </c>
      <c r="BP1462" s="33">
        <v>45.397835185213822</v>
      </c>
      <c r="BQ1462" s="33">
        <v>17.598131344679658</v>
      </c>
      <c r="BR1462" s="33">
        <v>12.064081814586455</v>
      </c>
      <c r="BS1462" s="33">
        <v>0.67164301321518904</v>
      </c>
      <c r="BT1462" s="33">
        <v>2.2336620436014862</v>
      </c>
      <c r="BU1462" s="9">
        <f t="shared" si="1234"/>
        <v>77.965353401296611</v>
      </c>
      <c r="BV1462" s="34">
        <f t="shared" si="1235"/>
        <v>141.12866227438178</v>
      </c>
      <c r="BW1462" s="33">
        <v>5.4067719527007343</v>
      </c>
      <c r="BX1462" s="33">
        <v>0.29115150871652823</v>
      </c>
      <c r="BY1462" s="33">
        <v>0.66351203676524273</v>
      </c>
      <c r="BZ1462" s="33">
        <v>0.38437054330595394</v>
      </c>
      <c r="CA1462" s="9">
        <f t="shared" si="1236"/>
        <v>6.7458060414884589</v>
      </c>
      <c r="CB1462" s="34">
        <f t="shared" si="1237"/>
        <v>12.210892929549349</v>
      </c>
      <c r="CC1462" s="47">
        <v>72.135848999999993</v>
      </c>
      <c r="CD1462">
        <v>4220204</v>
      </c>
      <c r="CE1462" s="68">
        <f t="shared" si="1194"/>
        <v>6529372.2264150949</v>
      </c>
      <c r="CF1462" s="62">
        <v>28.2</v>
      </c>
      <c r="CG1462" s="62">
        <v>22.7</v>
      </c>
      <c r="CH1462" s="62">
        <v>16.2</v>
      </c>
      <c r="CI1462" s="62">
        <v>12.9</v>
      </c>
      <c r="CJ1462" s="63">
        <f t="shared" si="1230"/>
        <v>18.191433104177683</v>
      </c>
      <c r="CK1462" s="62">
        <v>3.9</v>
      </c>
      <c r="CL1462" s="63">
        <f t="shared" si="1231"/>
        <v>5.4997355896351134</v>
      </c>
      <c r="CM1462" s="62">
        <v>16.5</v>
      </c>
      <c r="CN1462" t="s">
        <v>764</v>
      </c>
      <c r="CO1462" t="s">
        <v>2429</v>
      </c>
      <c r="CP1462" t="s">
        <v>2430</v>
      </c>
      <c r="CQ1462" t="s">
        <v>2400</v>
      </c>
      <c r="CR1462">
        <v>71</v>
      </c>
      <c r="CS1462">
        <v>200</v>
      </c>
      <c r="CT1462">
        <v>87</v>
      </c>
      <c r="CU1462" t="s">
        <v>3402</v>
      </c>
      <c r="CZ1462" s="72">
        <v>3700000</v>
      </c>
      <c r="DA1462">
        <v>0</v>
      </c>
    </row>
    <row r="1463" spans="1:105" ht="12.75" customHeight="1" x14ac:dyDescent="0.2">
      <c r="A1463" s="44" t="s">
        <v>2372</v>
      </c>
      <c r="B1463" s="43"/>
      <c r="C1463" s="43" t="s">
        <v>972</v>
      </c>
      <c r="D1463" s="42" t="s">
        <v>972</v>
      </c>
      <c r="E1463" s="42" t="str">
        <f t="shared" si="1227"/>
        <v xml:space="preserve">Kennedy, Tyler </v>
      </c>
      <c r="F1463" s="42" t="s">
        <v>234</v>
      </c>
      <c r="G1463" s="45" t="s">
        <v>2381</v>
      </c>
      <c r="H1463" s="43">
        <v>55</v>
      </c>
      <c r="I1463" s="64">
        <v>10</v>
      </c>
      <c r="J1463" s="64">
        <v>9</v>
      </c>
      <c r="K1463" s="64">
        <v>19</v>
      </c>
      <c r="L1463" s="43">
        <v>2</v>
      </c>
      <c r="M1463">
        <v>35</v>
      </c>
      <c r="N1463">
        <v>104</v>
      </c>
      <c r="O1463" s="4">
        <f t="shared" si="1228"/>
        <v>9.6153846153846159E-2</v>
      </c>
      <c r="Q1463">
        <v>4</v>
      </c>
      <c r="R1463">
        <v>0</v>
      </c>
      <c r="S1463">
        <v>2</v>
      </c>
      <c r="T1463">
        <v>6</v>
      </c>
      <c r="U1463" s="4">
        <f t="shared" si="1229"/>
        <v>0.25</v>
      </c>
      <c r="V1463">
        <v>0.2</v>
      </c>
      <c r="W1463">
        <v>1</v>
      </c>
      <c r="X1463">
        <v>3</v>
      </c>
      <c r="Y1463">
        <v>0</v>
      </c>
      <c r="Z1463">
        <v>0</v>
      </c>
      <c r="AA1463">
        <v>9</v>
      </c>
      <c r="AB1463">
        <v>6</v>
      </c>
      <c r="AC1463" s="9">
        <f t="shared" si="1174"/>
        <v>4.0196516301920493</v>
      </c>
      <c r="AD1463" s="9">
        <f t="shared" si="1175"/>
        <v>12.05895489057615</v>
      </c>
      <c r="AE1463" s="9">
        <f t="shared" si="1176"/>
        <v>0</v>
      </c>
      <c r="AF1463" s="9">
        <f t="shared" si="1177"/>
        <v>0</v>
      </c>
      <c r="AG1463" s="9">
        <f t="shared" si="1178"/>
        <v>18.114726601811473</v>
      </c>
      <c r="AH1463" s="9">
        <f t="shared" si="1179"/>
        <v>12.076484401207647</v>
      </c>
      <c r="AI1463" s="58">
        <f t="shared" si="1180"/>
        <v>2.0127474002012748</v>
      </c>
      <c r="AJ1463" s="58">
        <f t="shared" si="1181"/>
        <v>5.627512282268869</v>
      </c>
      <c r="AK1463" s="58">
        <f t="shared" si="1182"/>
        <v>0</v>
      </c>
      <c r="AL1463" s="58">
        <f t="shared" si="1183"/>
        <v>1.6101979201610197</v>
      </c>
      <c r="AM1463" s="58">
        <f t="shared" si="1184"/>
        <v>1.6078606520768199</v>
      </c>
      <c r="AN1463" s="58">
        <f t="shared" si="1185"/>
        <v>55.384615384615387</v>
      </c>
      <c r="AO1463" s="56">
        <v>596.20000000000005</v>
      </c>
      <c r="AP1463" s="56">
        <v>74.63333333333334</v>
      </c>
      <c r="AQ1463" s="56">
        <v>1.0833333333333333</v>
      </c>
      <c r="AR1463" s="57">
        <f>SUM(AO1463:AQ1463)</f>
        <v>671.91666666666674</v>
      </c>
      <c r="AS1463">
        <v>10</v>
      </c>
      <c r="AT1463">
        <v>48</v>
      </c>
      <c r="AU1463">
        <v>34</v>
      </c>
      <c r="AV1463">
        <v>12</v>
      </c>
      <c r="AW1463">
        <v>20</v>
      </c>
      <c r="AX1463" s="9">
        <f t="shared" si="1186"/>
        <v>0.89296787796105659</v>
      </c>
      <c r="AY1463" s="9">
        <f t="shared" si="1187"/>
        <v>4.2862458142130713</v>
      </c>
      <c r="AZ1463" s="9">
        <f t="shared" si="1188"/>
        <v>3.036090785067592</v>
      </c>
      <c r="BA1463" s="9">
        <f t="shared" si="1189"/>
        <v>1.0715614535532678</v>
      </c>
      <c r="BB1463" s="9">
        <f t="shared" si="1190"/>
        <v>1.7859357559221132</v>
      </c>
      <c r="BC1463" s="33">
        <f t="shared" si="1191"/>
        <v>10.840000000000002</v>
      </c>
      <c r="BD1463" s="33">
        <f t="shared" si="1192"/>
        <v>1.9696969696969695E-2</v>
      </c>
      <c r="BE1463" s="33">
        <f t="shared" si="1193"/>
        <v>1.3569696969696972</v>
      </c>
      <c r="BF1463" s="42">
        <f>BI1463-BG1463-BH1463</f>
        <v>20</v>
      </c>
      <c r="BG1463" s="43">
        <v>7</v>
      </c>
      <c r="BH1463" s="43">
        <v>0</v>
      </c>
      <c r="BI1463" s="43">
        <v>27</v>
      </c>
      <c r="BJ1463" s="42">
        <f>BM1463-BK1463-BL1463</f>
        <v>16</v>
      </c>
      <c r="BK1463" s="43">
        <v>2</v>
      </c>
      <c r="BL1463" s="43">
        <v>1</v>
      </c>
      <c r="BM1463" s="43">
        <v>19</v>
      </c>
      <c r="BN1463" s="34">
        <f t="shared" si="1232"/>
        <v>15.747381871925143</v>
      </c>
      <c r="BO1463" s="34">
        <f t="shared" si="1233"/>
        <v>46.87302057871802</v>
      </c>
      <c r="BP1463" s="33">
        <v>9.38873549999097</v>
      </c>
      <c r="BQ1463" s="33">
        <v>1.0478098392089763</v>
      </c>
      <c r="BR1463" s="33">
        <v>-0.93471109536501629</v>
      </c>
      <c r="BS1463" s="33">
        <v>-1.3418604135022955E-2</v>
      </c>
      <c r="BT1463" s="33">
        <v>0</v>
      </c>
      <c r="BU1463" s="9">
        <f t="shared" si="1234"/>
        <v>9.4884156396999089</v>
      </c>
      <c r="BV1463" s="34">
        <f t="shared" si="1235"/>
        <v>28.242834596651093</v>
      </c>
      <c r="BW1463" s="33">
        <v>6.350230930142482</v>
      </c>
      <c r="BX1463" s="33">
        <v>-9.1378597024900018E-2</v>
      </c>
      <c r="BY1463" s="33">
        <v>-0.4292149530859643</v>
      </c>
      <c r="BZ1463" s="33">
        <v>0.42932885219361533</v>
      </c>
      <c r="CA1463" s="9">
        <f t="shared" si="1236"/>
        <v>6.2589662322252329</v>
      </c>
      <c r="CB1463" s="34">
        <f t="shared" si="1237"/>
        <v>18.630185982066919</v>
      </c>
      <c r="CC1463" s="47">
        <v>57.130702999999997</v>
      </c>
      <c r="CD1463">
        <v>1536469</v>
      </c>
      <c r="CE1463" s="68">
        <f t="shared" si="1194"/>
        <v>2290735.6</v>
      </c>
      <c r="CF1463" s="62">
        <v>13</v>
      </c>
      <c r="CG1463" s="62">
        <v>11.8</v>
      </c>
      <c r="CH1463" s="62">
        <v>0.1</v>
      </c>
      <c r="CI1463" s="62">
        <v>1.5</v>
      </c>
      <c r="CJ1463" s="63">
        <f t="shared" si="1230"/>
        <v>4.0126621784297116</v>
      </c>
      <c r="CK1463" s="62">
        <v>0.7</v>
      </c>
      <c r="CL1463" s="63">
        <f t="shared" si="1231"/>
        <v>1.8725756832671983</v>
      </c>
      <c r="CM1463" s="62">
        <v>2.2000000000000002</v>
      </c>
      <c r="CN1463" t="s">
        <v>833</v>
      </c>
      <c r="CO1463" t="s">
        <v>28</v>
      </c>
      <c r="CP1463" t="s">
        <v>2427</v>
      </c>
      <c r="CQ1463" t="s">
        <v>2400</v>
      </c>
      <c r="CR1463">
        <v>71</v>
      </c>
      <c r="CS1463">
        <v>183</v>
      </c>
      <c r="CT1463">
        <v>48</v>
      </c>
      <c r="CU1463" t="s">
        <v>3401</v>
      </c>
      <c r="CV1463" t="s">
        <v>3090</v>
      </c>
      <c r="CZ1463" s="72">
        <v>541666.66666666663</v>
      </c>
      <c r="DA1463">
        <v>0</v>
      </c>
    </row>
    <row r="1464" spans="1:105" ht="12.75" customHeight="1" x14ac:dyDescent="0.2">
      <c r="A1464" s="38" t="s">
        <v>2452</v>
      </c>
      <c r="B1464" t="s">
        <v>961</v>
      </c>
      <c r="C1464" t="s">
        <v>973</v>
      </c>
      <c r="D1464" s="82" t="s">
        <v>973</v>
      </c>
      <c r="E1464" t="str">
        <f t="shared" si="1227"/>
        <v xml:space="preserve">Semenov, Alexei </v>
      </c>
      <c r="F1464" t="s">
        <v>527</v>
      </c>
      <c r="G1464" t="s">
        <v>1524</v>
      </c>
      <c r="H1464">
        <v>23</v>
      </c>
      <c r="I1464">
        <v>0</v>
      </c>
      <c r="J1464">
        <v>5</v>
      </c>
      <c r="K1464">
        <f>I1464+J1464</f>
        <v>5</v>
      </c>
      <c r="L1464">
        <v>9</v>
      </c>
      <c r="M1464">
        <v>28</v>
      </c>
      <c r="N1464">
        <v>23</v>
      </c>
      <c r="O1464" s="4">
        <f t="shared" si="1228"/>
        <v>0</v>
      </c>
      <c r="P1464">
        <v>390</v>
      </c>
      <c r="Q1464">
        <v>0</v>
      </c>
      <c r="R1464">
        <v>0</v>
      </c>
      <c r="S1464">
        <v>0</v>
      </c>
      <c r="T1464">
        <v>1</v>
      </c>
      <c r="U1464" s="4">
        <f t="shared" si="1229"/>
        <v>0</v>
      </c>
      <c r="V1464" s="40">
        <v>0</v>
      </c>
      <c r="W1464">
        <v>0</v>
      </c>
      <c r="X1464">
        <v>1</v>
      </c>
      <c r="Y1464">
        <v>0</v>
      </c>
      <c r="Z1464">
        <v>0</v>
      </c>
      <c r="AA1464">
        <f>I1464-W1464-Y1464</f>
        <v>0</v>
      </c>
      <c r="AB1464">
        <f>J1464-X1464-Z1464</f>
        <v>4</v>
      </c>
      <c r="AC1464" s="9">
        <f t="shared" si="1174"/>
        <v>0</v>
      </c>
      <c r="AD1464" s="9">
        <f t="shared" si="1175"/>
        <v>15.957446808510639</v>
      </c>
      <c r="AE1464" s="9">
        <f t="shared" si="1176"/>
        <v>0</v>
      </c>
      <c r="AF1464" s="9">
        <f t="shared" si="1177"/>
        <v>0</v>
      </c>
      <c r="AG1464" s="9">
        <f t="shared" si="1178"/>
        <v>0</v>
      </c>
      <c r="AH1464" s="9">
        <f t="shared" si="1179"/>
        <v>18.250950570342205</v>
      </c>
      <c r="AI1464" s="6">
        <f t="shared" si="1180"/>
        <v>2.7376425855513311</v>
      </c>
      <c r="AJ1464" s="6">
        <f t="shared" si="1181"/>
        <v>3.1914893617021276</v>
      </c>
      <c r="AK1464" s="6">
        <f t="shared" si="1182"/>
        <v>0</v>
      </c>
      <c r="AL1464" s="6">
        <f t="shared" si="1183"/>
        <v>0.45627376425855515</v>
      </c>
      <c r="AM1464" s="6">
        <f t="shared" si="1184"/>
        <v>3.1914893617021276</v>
      </c>
      <c r="AN1464" s="6">
        <f t="shared" si="1185"/>
        <v>0</v>
      </c>
      <c r="AO1464" s="32">
        <v>263</v>
      </c>
      <c r="AP1464" s="32">
        <v>18.8</v>
      </c>
      <c r="AQ1464" s="32">
        <v>2.7666666666666666</v>
      </c>
      <c r="AR1464" s="32">
        <v>284.56666666666666</v>
      </c>
      <c r="AS1464" s="40">
        <v>16</v>
      </c>
      <c r="AT1464" s="40">
        <v>21</v>
      </c>
      <c r="AU1464" s="40">
        <v>18</v>
      </c>
      <c r="AV1464" s="40">
        <v>10</v>
      </c>
      <c r="AW1464" s="40">
        <v>3</v>
      </c>
      <c r="AX1464" s="9">
        <f t="shared" si="1186"/>
        <v>3.3735504275506618</v>
      </c>
      <c r="AY1464" s="9">
        <f t="shared" si="1187"/>
        <v>4.4277849361602435</v>
      </c>
      <c r="AZ1464" s="9">
        <f t="shared" si="1188"/>
        <v>3.795244230994494</v>
      </c>
      <c r="BA1464" s="9">
        <f t="shared" si="1189"/>
        <v>2.1084690172191638</v>
      </c>
      <c r="BB1464" s="9">
        <f t="shared" si="1190"/>
        <v>0.63254070516574912</v>
      </c>
      <c r="BC1464" s="9">
        <f t="shared" si="1191"/>
        <v>11.434782608695652</v>
      </c>
      <c r="BD1464" s="9">
        <f t="shared" si="1192"/>
        <v>0.12028985507246377</v>
      </c>
      <c r="BE1464" s="9">
        <f t="shared" si="1193"/>
        <v>0.81739130434782614</v>
      </c>
      <c r="BF1464" s="3">
        <v>12</v>
      </c>
      <c r="BG1464" s="3">
        <v>1</v>
      </c>
      <c r="BH1464" s="3">
        <v>0</v>
      </c>
      <c r="BI1464" s="3">
        <v>13</v>
      </c>
      <c r="BJ1464" s="3">
        <v>2</v>
      </c>
      <c r="BK1464" s="3">
        <v>1</v>
      </c>
      <c r="BL1464" s="3">
        <v>0</v>
      </c>
      <c r="BM1464" s="3">
        <v>3</v>
      </c>
      <c r="BN1464" s="34">
        <f t="shared" si="1232"/>
        <v>12.012282792926673</v>
      </c>
      <c r="BO1464" s="34">
        <f t="shared" si="1233"/>
        <v>84.425086983202576</v>
      </c>
      <c r="BP1464" s="34">
        <v>1.813571262244833</v>
      </c>
      <c r="BQ1464" s="34">
        <v>3.8639911450333728E-2</v>
      </c>
      <c r="BR1464" s="34">
        <v>-0.26768957078224742</v>
      </c>
      <c r="BS1464" s="34">
        <v>-5.8310515095897457E-3</v>
      </c>
      <c r="BT1464" s="34">
        <v>0</v>
      </c>
      <c r="BU1464" s="34">
        <f t="shared" si="1234"/>
        <v>1.5786905514033294</v>
      </c>
      <c r="BV1464" s="34">
        <f t="shared" si="1235"/>
        <v>11.095400384701859</v>
      </c>
      <c r="BW1464" s="34">
        <v>13.519163401497568</v>
      </c>
      <c r="BX1464" s="34">
        <v>-0.56493170287402106</v>
      </c>
      <c r="BY1464" s="34">
        <v>0.37345123205655173</v>
      </c>
      <c r="BZ1464" s="34">
        <v>-2.8940906891567546</v>
      </c>
      <c r="CA1464" s="34">
        <f t="shared" si="1236"/>
        <v>10.433592241523343</v>
      </c>
      <c r="CB1464" s="34">
        <f t="shared" si="1237"/>
        <v>73.329686598500714</v>
      </c>
      <c r="CC1464" s="15">
        <v>53</v>
      </c>
      <c r="CD1464" s="7">
        <v>432089</v>
      </c>
      <c r="CE1464" s="68">
        <f t="shared" si="1194"/>
        <v>1540491.2173913042</v>
      </c>
      <c r="CF1464" s="9">
        <v>4.7</v>
      </c>
      <c r="CG1464" s="9">
        <v>4.7</v>
      </c>
      <c r="CH1464" s="9">
        <v>8.6999999999999993</v>
      </c>
      <c r="CI1464" s="9">
        <v>0.5</v>
      </c>
      <c r="CJ1464" s="9">
        <f t="shared" si="1230"/>
        <v>3.2665505226480835</v>
      </c>
      <c r="CK1464" s="9">
        <v>2.5</v>
      </c>
      <c r="CL1464" s="9">
        <f t="shared" si="1231"/>
        <v>16.332752613240419</v>
      </c>
      <c r="CM1464" s="9">
        <v>3.1</v>
      </c>
      <c r="CN1464" t="s">
        <v>2679</v>
      </c>
      <c r="CO1464" t="s">
        <v>2966</v>
      </c>
      <c r="CQ1464" t="s">
        <v>2396</v>
      </c>
      <c r="CR1464">
        <v>78</v>
      </c>
      <c r="CS1464">
        <v>232</v>
      </c>
      <c r="CT1464">
        <v>21</v>
      </c>
      <c r="CU1464" t="s">
        <v>3402</v>
      </c>
      <c r="CV1464" t="s">
        <v>2382</v>
      </c>
      <c r="CW1464">
        <v>0</v>
      </c>
      <c r="CX1464">
        <v>0</v>
      </c>
      <c r="CY1464">
        <v>0</v>
      </c>
      <c r="CZ1464" s="70"/>
      <c r="DA1464">
        <v>0</v>
      </c>
    </row>
    <row r="1465" spans="1:105" ht="12.75" customHeight="1" x14ac:dyDescent="0.2">
      <c r="A1465" s="44" t="s">
        <v>2372</v>
      </c>
      <c r="B1465" s="43" t="s">
        <v>961</v>
      </c>
      <c r="C1465" s="43" t="s">
        <v>973</v>
      </c>
      <c r="D1465" s="82" t="s">
        <v>973</v>
      </c>
      <c r="E1465" s="42" t="str">
        <f t="shared" si="1227"/>
        <v xml:space="preserve">Semenov, Alexei </v>
      </c>
      <c r="F1465" s="42" t="s">
        <v>527</v>
      </c>
      <c r="G1465" s="45" t="s">
        <v>2374</v>
      </c>
      <c r="H1465" s="43">
        <v>22</v>
      </c>
      <c r="I1465" s="64">
        <v>1</v>
      </c>
      <c r="J1465" s="64">
        <v>3</v>
      </c>
      <c r="K1465" s="64">
        <v>4</v>
      </c>
      <c r="L1465" s="43">
        <v>-8</v>
      </c>
      <c r="M1465">
        <v>36</v>
      </c>
      <c r="N1465">
        <v>23</v>
      </c>
      <c r="O1465" s="4">
        <f t="shared" si="1228"/>
        <v>4.3478260869565216E-2</v>
      </c>
      <c r="Q1465">
        <v>0</v>
      </c>
      <c r="R1465">
        <v>0</v>
      </c>
      <c r="S1465">
        <v>0</v>
      </c>
      <c r="T1465">
        <v>0</v>
      </c>
      <c r="U1465" s="4">
        <f t="shared" si="1229"/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3</v>
      </c>
      <c r="AC1465" s="9">
        <f t="shared" si="1174"/>
        <v>9.6256684491978604</v>
      </c>
      <c r="AD1465" s="9">
        <f t="shared" si="1175"/>
        <v>0</v>
      </c>
      <c r="AE1465" s="9">
        <f t="shared" si="1176"/>
        <v>0</v>
      </c>
      <c r="AF1465" s="9">
        <f t="shared" si="1177"/>
        <v>0</v>
      </c>
      <c r="AG1465" s="9">
        <f t="shared" si="1178"/>
        <v>0</v>
      </c>
      <c r="AH1465" s="9">
        <f t="shared" si="1179"/>
        <v>13.039541201328102</v>
      </c>
      <c r="AI1465" s="58">
        <f t="shared" si="1180"/>
        <v>1.3039541201328102</v>
      </c>
      <c r="AJ1465" s="58">
        <f t="shared" si="1181"/>
        <v>9.6256684491978604</v>
      </c>
      <c r="AK1465" s="58">
        <f t="shared" si="1182"/>
        <v>0</v>
      </c>
      <c r="AL1465" s="58">
        <f t="shared" si="1183"/>
        <v>3.042559613643224</v>
      </c>
      <c r="AM1465" s="58">
        <f t="shared" si="1184"/>
        <v>0</v>
      </c>
      <c r="AN1465" s="58">
        <f t="shared" si="1185"/>
        <v>2.1339656194427978</v>
      </c>
      <c r="AO1465" s="56">
        <v>276.08333333333331</v>
      </c>
      <c r="AP1465" s="56">
        <v>31.166666666666668</v>
      </c>
      <c r="AQ1465" s="56">
        <v>28.116666666666667</v>
      </c>
      <c r="AR1465" s="57">
        <f>SUM(AO1465:AQ1465)</f>
        <v>335.36666666666667</v>
      </c>
      <c r="AS1465">
        <v>17</v>
      </c>
      <c r="AT1465">
        <v>24</v>
      </c>
      <c r="AU1465">
        <v>13</v>
      </c>
      <c r="AV1465">
        <v>17</v>
      </c>
      <c r="AW1465">
        <v>0</v>
      </c>
      <c r="AX1465" s="9">
        <f t="shared" si="1186"/>
        <v>3.0414471722492791</v>
      </c>
      <c r="AY1465" s="9">
        <f t="shared" si="1187"/>
        <v>4.2938077725872175</v>
      </c>
      <c r="AZ1465" s="9">
        <f t="shared" si="1188"/>
        <v>2.3258125434847434</v>
      </c>
      <c r="BA1465" s="9">
        <f t="shared" si="1189"/>
        <v>3.0414471722492791</v>
      </c>
      <c r="BB1465" s="9">
        <f t="shared" si="1190"/>
        <v>0</v>
      </c>
      <c r="BC1465" s="33">
        <f t="shared" si="1191"/>
        <v>12.549242424242424</v>
      </c>
      <c r="BD1465" s="33">
        <f t="shared" si="1192"/>
        <v>1.2780303030303031</v>
      </c>
      <c r="BE1465" s="33">
        <f t="shared" si="1193"/>
        <v>1.4166666666666667</v>
      </c>
      <c r="BF1465" s="42">
        <f>BI1465-BG1465-BH1465</f>
        <v>6</v>
      </c>
      <c r="BG1465" s="43">
        <v>5</v>
      </c>
      <c r="BH1465" s="43">
        <v>0</v>
      </c>
      <c r="BI1465" s="43">
        <v>11</v>
      </c>
      <c r="BJ1465" s="42">
        <f>BM1465-BK1465-BL1465</f>
        <v>14</v>
      </c>
      <c r="BK1465" s="43">
        <v>0</v>
      </c>
      <c r="BL1465" s="43">
        <v>1</v>
      </c>
      <c r="BM1465" s="43">
        <v>15</v>
      </c>
      <c r="BN1465" s="34">
        <f t="shared" si="1232"/>
        <v>7.870267226609692</v>
      </c>
      <c r="BO1465" s="34">
        <f t="shared" si="1233"/>
        <v>46.935298041604369</v>
      </c>
      <c r="BP1465" s="33">
        <v>0.52427547953619391</v>
      </c>
      <c r="BQ1465" s="33">
        <v>0.81173937800832785</v>
      </c>
      <c r="BR1465" s="33">
        <v>2.3276097769121342E-2</v>
      </c>
      <c r="BS1465" s="33">
        <v>-8.5385414005226118E-2</v>
      </c>
      <c r="BT1465" s="33">
        <v>0</v>
      </c>
      <c r="BU1465" s="9">
        <f t="shared" si="1234"/>
        <v>1.2739055413084168</v>
      </c>
      <c r="BV1465" s="34">
        <f t="shared" si="1235"/>
        <v>7.5970909927944543</v>
      </c>
      <c r="BW1465" s="33">
        <v>3.7651173315167394</v>
      </c>
      <c r="BX1465" s="33">
        <v>1.0496143020243875</v>
      </c>
      <c r="BY1465" s="33">
        <v>3.7632132094871888</v>
      </c>
      <c r="BZ1465" s="33">
        <v>-1.9815831577270411</v>
      </c>
      <c r="CA1465" s="9">
        <f t="shared" si="1236"/>
        <v>6.5963616853012752</v>
      </c>
      <c r="CB1465" s="34">
        <f t="shared" si="1237"/>
        <v>39.338207048809906</v>
      </c>
      <c r="CC1465" s="47">
        <v>44.162033000000001</v>
      </c>
      <c r="CD1465">
        <v>322625</v>
      </c>
      <c r="CE1465" s="68">
        <f t="shared" si="1194"/>
        <v>1202511.3636363638</v>
      </c>
      <c r="CF1465" s="62">
        <v>7.5</v>
      </c>
      <c r="CG1465" s="62">
        <v>7</v>
      </c>
      <c r="CH1465" s="62">
        <v>-7.6</v>
      </c>
      <c r="CI1465" s="62">
        <v>-0.2</v>
      </c>
      <c r="CJ1465" s="63">
        <f t="shared" si="1230"/>
        <v>-1.0135563157227925</v>
      </c>
      <c r="CK1465" s="62">
        <v>-0.8</v>
      </c>
      <c r="CL1465" s="63">
        <f t="shared" si="1231"/>
        <v>-4.0542252628911699</v>
      </c>
      <c r="CM1465" s="62">
        <v>-1</v>
      </c>
      <c r="CN1465" t="s">
        <v>1663</v>
      </c>
      <c r="CO1465" t="s">
        <v>2966</v>
      </c>
      <c r="CQ1465" t="s">
        <v>2396</v>
      </c>
      <c r="CR1465">
        <v>78</v>
      </c>
      <c r="CS1465">
        <v>235</v>
      </c>
      <c r="CT1465">
        <v>21</v>
      </c>
      <c r="CU1465" t="s">
        <v>3402</v>
      </c>
      <c r="CZ1465" s="72">
        <v>650000</v>
      </c>
      <c r="DA1465">
        <v>0</v>
      </c>
    </row>
    <row r="1466" spans="1:105" ht="12.75" customHeight="1" x14ac:dyDescent="0.2">
      <c r="A1466" s="38" t="s">
        <v>2452</v>
      </c>
      <c r="B1466" t="s">
        <v>966</v>
      </c>
      <c r="C1466" t="s">
        <v>975</v>
      </c>
      <c r="D1466" s="82" t="s">
        <v>973</v>
      </c>
      <c r="E1466" t="str">
        <f t="shared" si="1227"/>
        <v xml:space="preserve">Lukowich, Brad </v>
      </c>
      <c r="F1466" t="s">
        <v>308</v>
      </c>
      <c r="G1466" t="s">
        <v>1524</v>
      </c>
      <c r="H1466">
        <v>75</v>
      </c>
      <c r="I1466">
        <v>4</v>
      </c>
      <c r="J1466">
        <v>8</v>
      </c>
      <c r="K1466">
        <f>I1466+J1466</f>
        <v>12</v>
      </c>
      <c r="L1466">
        <v>1</v>
      </c>
      <c r="M1466">
        <v>36</v>
      </c>
      <c r="N1466">
        <v>50</v>
      </c>
      <c r="O1466" s="4">
        <f t="shared" si="1228"/>
        <v>0.08</v>
      </c>
      <c r="P1466">
        <v>1867</v>
      </c>
      <c r="Q1466">
        <v>2</v>
      </c>
      <c r="R1466">
        <v>0</v>
      </c>
      <c r="S1466">
        <v>0</v>
      </c>
      <c r="T1466">
        <v>0</v>
      </c>
      <c r="U1466" s="4">
        <f t="shared" si="1229"/>
        <v>0</v>
      </c>
      <c r="V1466" s="40">
        <v>0</v>
      </c>
      <c r="W1466">
        <v>0</v>
      </c>
      <c r="X1466">
        <v>1</v>
      </c>
      <c r="Y1466">
        <v>1</v>
      </c>
      <c r="Z1466">
        <v>0</v>
      </c>
      <c r="AA1466">
        <f>I1466-W1466-Y1466</f>
        <v>3</v>
      </c>
      <c r="AB1466">
        <f>J1466-X1466-Z1466</f>
        <v>7</v>
      </c>
      <c r="AC1466" s="9">
        <f t="shared" si="1174"/>
        <v>0</v>
      </c>
      <c r="AD1466" s="9">
        <f t="shared" si="1175"/>
        <v>12.893982808022924</v>
      </c>
      <c r="AE1466" s="9">
        <f t="shared" si="1176"/>
        <v>1.3511484762047741</v>
      </c>
      <c r="AF1466" s="9">
        <f t="shared" si="1177"/>
        <v>0</v>
      </c>
      <c r="AG1466" s="9">
        <f t="shared" si="1178"/>
        <v>2.8314871862096087</v>
      </c>
      <c r="AH1466" s="9">
        <f t="shared" si="1179"/>
        <v>6.6068034344890867</v>
      </c>
      <c r="AI1466" s="6">
        <f t="shared" si="1180"/>
        <v>2.0292324834502193</v>
      </c>
      <c r="AJ1466" s="6">
        <f t="shared" si="1181"/>
        <v>2.5787965616045847</v>
      </c>
      <c r="AK1466" s="6">
        <f t="shared" si="1182"/>
        <v>0.81068908572286447</v>
      </c>
      <c r="AL1466" s="6">
        <f t="shared" si="1183"/>
        <v>2.3123812020711805</v>
      </c>
      <c r="AM1466" s="6">
        <f t="shared" si="1184"/>
        <v>0</v>
      </c>
      <c r="AN1466" s="6">
        <f t="shared" si="1185"/>
        <v>4.5939048190962328</v>
      </c>
      <c r="AO1466" s="32">
        <v>1271.4166666666667</v>
      </c>
      <c r="AP1466" s="32">
        <v>23.266666666666666</v>
      </c>
      <c r="AQ1466" s="32">
        <v>222.0333333333333</v>
      </c>
      <c r="AR1466" s="32">
        <v>1516.7166666666667</v>
      </c>
      <c r="AS1466" s="40">
        <v>157</v>
      </c>
      <c r="AT1466" s="40">
        <v>119</v>
      </c>
      <c r="AU1466" s="40">
        <v>35</v>
      </c>
      <c r="AV1466" s="40">
        <v>39</v>
      </c>
      <c r="AW1466" s="40">
        <v>21</v>
      </c>
      <c r="AX1466" s="9">
        <f t="shared" si="1186"/>
        <v>6.2107842598595644</v>
      </c>
      <c r="AY1466" s="9">
        <f t="shared" si="1187"/>
        <v>4.7075371141610711</v>
      </c>
      <c r="AZ1466" s="9">
        <f t="shared" si="1188"/>
        <v>1.3845697394591387</v>
      </c>
      <c r="BA1466" s="9">
        <f t="shared" si="1189"/>
        <v>1.5428062811116117</v>
      </c>
      <c r="BB1466" s="9">
        <f t="shared" si="1190"/>
        <v>0.8307418436754832</v>
      </c>
      <c r="BC1466" s="9">
        <f t="shared" si="1191"/>
        <v>16.952222222222222</v>
      </c>
      <c r="BD1466" s="9">
        <f t="shared" si="1192"/>
        <v>2.9604444444444442</v>
      </c>
      <c r="BE1466" s="9">
        <f t="shared" si="1193"/>
        <v>0.31022222222222223</v>
      </c>
      <c r="BF1466" s="3">
        <v>43</v>
      </c>
      <c r="BG1466" s="3">
        <v>1</v>
      </c>
      <c r="BH1466" s="3">
        <v>3</v>
      </c>
      <c r="BI1466" s="3">
        <v>47</v>
      </c>
      <c r="BJ1466" s="3">
        <v>49</v>
      </c>
      <c r="BK1466" s="3">
        <v>0</v>
      </c>
      <c r="BL1466" s="3">
        <v>17</v>
      </c>
      <c r="BM1466" s="3">
        <v>66</v>
      </c>
      <c r="BN1466" s="34">
        <f t="shared" si="1232"/>
        <v>49.543088592090939</v>
      </c>
      <c r="BO1466" s="34">
        <f t="shared" si="1233"/>
        <v>65.329391679954654</v>
      </c>
      <c r="BP1466" s="34">
        <v>1.8989531879641732</v>
      </c>
      <c r="BQ1466" s="34">
        <v>-9.1521287496521025E-2</v>
      </c>
      <c r="BR1466" s="34">
        <v>-0.76362620143934157</v>
      </c>
      <c r="BS1466" s="34">
        <v>1.7303712515634877</v>
      </c>
      <c r="BT1466" s="34">
        <v>0</v>
      </c>
      <c r="BU1466" s="34">
        <f t="shared" si="1234"/>
        <v>2.7741769505917984</v>
      </c>
      <c r="BV1466" s="34">
        <f t="shared" si="1235"/>
        <v>3.6581347216137465</v>
      </c>
      <c r="BW1466" s="34">
        <v>25.143969445131869</v>
      </c>
      <c r="BX1466" s="34">
        <v>0.7606949214909553</v>
      </c>
      <c r="BY1466" s="34">
        <v>14.356792366145136</v>
      </c>
      <c r="BZ1466" s="34">
        <v>6.5074549087311766</v>
      </c>
      <c r="CA1466" s="34">
        <f t="shared" si="1236"/>
        <v>46.768911641499137</v>
      </c>
      <c r="CB1466" s="34">
        <f t="shared" si="1237"/>
        <v>61.671256958340891</v>
      </c>
      <c r="CC1466" s="15">
        <v>66</v>
      </c>
      <c r="CD1466" s="7">
        <v>2536564</v>
      </c>
      <c r="CE1466" s="68">
        <f t="shared" si="1194"/>
        <v>2773309.9733333332</v>
      </c>
      <c r="CF1466" s="9">
        <v>24.9</v>
      </c>
      <c r="CG1466" s="9">
        <v>35.1</v>
      </c>
      <c r="CH1466" s="9">
        <v>-0.3</v>
      </c>
      <c r="CI1466" s="9">
        <v>-1.2</v>
      </c>
      <c r="CJ1466" s="9">
        <f t="shared" si="1230"/>
        <v>-1.3620756519518356</v>
      </c>
      <c r="CK1466" s="9">
        <v>5.4</v>
      </c>
      <c r="CL1466" s="9">
        <f t="shared" si="1231"/>
        <v>6.12934043378326</v>
      </c>
      <c r="CM1466" s="9">
        <v>4.2</v>
      </c>
      <c r="CN1466" t="s">
        <v>1094</v>
      </c>
      <c r="CO1466" t="s">
        <v>1095</v>
      </c>
      <c r="CP1466" t="s">
        <v>2433</v>
      </c>
      <c r="CQ1466" t="s">
        <v>2400</v>
      </c>
      <c r="CR1466">
        <v>73</v>
      </c>
      <c r="CS1466">
        <v>205</v>
      </c>
      <c r="CT1466">
        <v>21</v>
      </c>
      <c r="CU1466" t="s">
        <v>3402</v>
      </c>
      <c r="CV1466" t="s">
        <v>2382</v>
      </c>
      <c r="CW1466">
        <v>0</v>
      </c>
      <c r="CX1466">
        <v>0</v>
      </c>
      <c r="CY1466">
        <v>0</v>
      </c>
      <c r="CZ1466" s="70"/>
      <c r="DA1466">
        <v>0</v>
      </c>
    </row>
    <row r="1467" spans="1:105" ht="12.75" customHeight="1" x14ac:dyDescent="0.2">
      <c r="A1467" s="44" t="s">
        <v>2372</v>
      </c>
      <c r="B1467" s="43" t="s">
        <v>966</v>
      </c>
      <c r="C1467" s="43" t="s">
        <v>975</v>
      </c>
      <c r="D1467" s="82" t="s">
        <v>973</v>
      </c>
      <c r="E1467" s="42" t="str">
        <f t="shared" si="1227"/>
        <v xml:space="preserve">Lukowich, Brad </v>
      </c>
      <c r="F1467" s="42" t="s">
        <v>308</v>
      </c>
      <c r="G1467" s="45" t="s">
        <v>2374</v>
      </c>
      <c r="H1467" s="43">
        <v>59</v>
      </c>
      <c r="I1467" s="64">
        <v>1</v>
      </c>
      <c r="J1467" s="64">
        <v>6</v>
      </c>
      <c r="K1467" s="64">
        <v>7</v>
      </c>
      <c r="L1467" s="43">
        <v>-15</v>
      </c>
      <c r="M1467">
        <v>20</v>
      </c>
      <c r="N1467">
        <v>28</v>
      </c>
      <c r="O1467" s="4">
        <f t="shared" si="1228"/>
        <v>3.5714285714285712E-2</v>
      </c>
      <c r="Q1467">
        <v>0</v>
      </c>
      <c r="R1467">
        <v>0</v>
      </c>
      <c r="S1467">
        <v>0</v>
      </c>
      <c r="T1467">
        <v>0</v>
      </c>
      <c r="U1467" s="4">
        <f t="shared" si="1229"/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5</v>
      </c>
      <c r="AC1467" s="9">
        <f t="shared" si="1174"/>
        <v>0</v>
      </c>
      <c r="AD1467" s="9">
        <f t="shared" si="1175"/>
        <v>0</v>
      </c>
      <c r="AE1467" s="9">
        <f t="shared" si="1176"/>
        <v>0</v>
      </c>
      <c r="AF1467" s="9">
        <f t="shared" si="1177"/>
        <v>2.179176755447942</v>
      </c>
      <c r="AG1467" s="9">
        <f t="shared" si="1178"/>
        <v>1.4387339141555431</v>
      </c>
      <c r="AH1467" s="9">
        <f t="shared" si="1179"/>
        <v>7.1936695707777156</v>
      </c>
      <c r="AI1467" s="58">
        <f t="shared" si="1180"/>
        <v>1.5826073055710974</v>
      </c>
      <c r="AJ1467" s="58">
        <f t="shared" si="1181"/>
        <v>0</v>
      </c>
      <c r="AK1467" s="58">
        <f t="shared" si="1182"/>
        <v>0.43583535108958837</v>
      </c>
      <c r="AL1467" s="58">
        <f t="shared" si="1183"/>
        <v>2.7335944368955318</v>
      </c>
      <c r="AM1467" s="58">
        <f t="shared" si="1184"/>
        <v>0</v>
      </c>
      <c r="AN1467" s="58">
        <f t="shared" si="1185"/>
        <v>8.7167070217917679</v>
      </c>
      <c r="AO1467" s="56">
        <v>834.06666666666672</v>
      </c>
      <c r="AP1467" s="56">
        <v>8</v>
      </c>
      <c r="AQ1467" s="56">
        <v>137.66666666666666</v>
      </c>
      <c r="AR1467" s="57">
        <f>SUM(AO1467:AQ1467)</f>
        <v>979.73333333333335</v>
      </c>
      <c r="AS1467">
        <v>108</v>
      </c>
      <c r="AT1467">
        <v>153</v>
      </c>
      <c r="AU1467">
        <v>13</v>
      </c>
      <c r="AV1467">
        <v>11</v>
      </c>
      <c r="AW1467">
        <v>18</v>
      </c>
      <c r="AX1467" s="9">
        <f t="shared" si="1186"/>
        <v>6.6140446379967344</v>
      </c>
      <c r="AY1467" s="9">
        <f t="shared" si="1187"/>
        <v>9.3698965704953725</v>
      </c>
      <c r="AZ1467" s="9">
        <f t="shared" si="1188"/>
        <v>0.79613500272182902</v>
      </c>
      <c r="BA1467" s="9">
        <f t="shared" si="1189"/>
        <v>0.67365269461077848</v>
      </c>
      <c r="BB1467" s="9">
        <f t="shared" si="1190"/>
        <v>1.1023407729994554</v>
      </c>
      <c r="BC1467" s="33">
        <f t="shared" si="1191"/>
        <v>14.136723163841809</v>
      </c>
      <c r="BD1467" s="33">
        <f t="shared" si="1192"/>
        <v>2.333333333333333</v>
      </c>
      <c r="BE1467" s="33">
        <f t="shared" si="1193"/>
        <v>0.13559322033898305</v>
      </c>
      <c r="BF1467" s="42">
        <f>BI1467-BG1467-BH1467</f>
        <v>22</v>
      </c>
      <c r="BG1467" s="43">
        <v>0</v>
      </c>
      <c r="BH1467" s="43">
        <v>1</v>
      </c>
      <c r="BI1467" s="43">
        <v>23</v>
      </c>
      <c r="BJ1467" s="42">
        <f>BM1467-BK1467-BL1467</f>
        <v>38</v>
      </c>
      <c r="BK1467" s="43">
        <v>0</v>
      </c>
      <c r="BL1467" s="43">
        <v>20</v>
      </c>
      <c r="BM1467" s="43">
        <v>58</v>
      </c>
      <c r="BN1467" s="34">
        <f t="shared" si="1232"/>
        <v>29.633414548587208</v>
      </c>
      <c r="BO1467" s="34">
        <f t="shared" si="1233"/>
        <v>60.492816852042473</v>
      </c>
      <c r="BP1467" s="33">
        <v>0.44074513800120185</v>
      </c>
      <c r="BQ1467" s="33">
        <v>-0.31613451596110181</v>
      </c>
      <c r="BR1467" s="33">
        <v>1.174681109499724</v>
      </c>
      <c r="BS1467" s="33">
        <v>0.38256844778242138</v>
      </c>
      <c r="BT1467" s="33">
        <v>0</v>
      </c>
      <c r="BU1467" s="9">
        <f t="shared" si="1234"/>
        <v>1.6818601793222454</v>
      </c>
      <c r="BV1467" s="34">
        <f t="shared" si="1235"/>
        <v>3.433301944724235</v>
      </c>
      <c r="BW1467" s="33">
        <v>17.710104414738556</v>
      </c>
      <c r="BX1467" s="33">
        <v>0.52140084796679909</v>
      </c>
      <c r="BY1467" s="33">
        <v>3.272335369562724</v>
      </c>
      <c r="BZ1467" s="33">
        <v>6.4477137369968824</v>
      </c>
      <c r="CA1467" s="9">
        <f t="shared" si="1236"/>
        <v>27.951554369264962</v>
      </c>
      <c r="CB1467" s="34">
        <f t="shared" si="1237"/>
        <v>57.059514907318238</v>
      </c>
      <c r="CC1467" s="47">
        <v>32.427464000000001</v>
      </c>
      <c r="CD1467">
        <v>169226</v>
      </c>
      <c r="CE1467" s="68">
        <f t="shared" si="1194"/>
        <v>235195.45762711865</v>
      </c>
      <c r="CF1467" s="62">
        <v>14.9</v>
      </c>
      <c r="CG1467" s="62">
        <v>22.3</v>
      </c>
      <c r="CH1467" s="62">
        <v>-10.1</v>
      </c>
      <c r="CI1467" s="62">
        <v>-0.7</v>
      </c>
      <c r="CJ1467" s="63">
        <f t="shared" si="1230"/>
        <v>-1.2440021325750843</v>
      </c>
      <c r="CK1467" s="62">
        <v>-0.4</v>
      </c>
      <c r="CL1467" s="63">
        <f t="shared" si="1231"/>
        <v>-0.71085836147147674</v>
      </c>
      <c r="CM1467" s="62">
        <v>-1.2</v>
      </c>
      <c r="CN1467" t="s">
        <v>1727</v>
      </c>
      <c r="CO1467" t="s">
        <v>3273</v>
      </c>
      <c r="CP1467" t="s">
        <v>2433</v>
      </c>
      <c r="CQ1467" t="s">
        <v>2400</v>
      </c>
      <c r="CR1467">
        <v>73</v>
      </c>
      <c r="CS1467">
        <v>201</v>
      </c>
      <c r="CT1467">
        <v>37</v>
      </c>
      <c r="CU1467" t="s">
        <v>3402</v>
      </c>
      <c r="CZ1467" s="72">
        <v>1566666.6666666667</v>
      </c>
      <c r="DA1467">
        <v>0</v>
      </c>
    </row>
    <row r="1468" spans="1:105" ht="12.75" customHeight="1" x14ac:dyDescent="0.2">
      <c r="A1468" s="38" t="s">
        <v>2452</v>
      </c>
      <c r="B1468" t="s">
        <v>973</v>
      </c>
      <c r="C1468" t="s">
        <v>973</v>
      </c>
      <c r="D1468" t="s">
        <v>973</v>
      </c>
      <c r="E1468" t="str">
        <f t="shared" si="1227"/>
        <v xml:space="preserve">Ehrhoff, Christian </v>
      </c>
      <c r="F1468" t="s">
        <v>2617</v>
      </c>
      <c r="G1468" t="s">
        <v>1524</v>
      </c>
      <c r="H1468">
        <v>82</v>
      </c>
      <c r="I1468">
        <v>10</v>
      </c>
      <c r="J1468">
        <v>23</v>
      </c>
      <c r="K1468">
        <f>I1468+J1468</f>
        <v>33</v>
      </c>
      <c r="L1468">
        <v>8</v>
      </c>
      <c r="M1468">
        <v>63</v>
      </c>
      <c r="N1468">
        <v>164</v>
      </c>
      <c r="O1468" s="4">
        <f t="shared" si="1228"/>
        <v>6.097560975609756E-2</v>
      </c>
      <c r="P1468">
        <v>1953</v>
      </c>
      <c r="Q1468">
        <v>2</v>
      </c>
      <c r="R1468">
        <v>0</v>
      </c>
      <c r="S1468">
        <v>0</v>
      </c>
      <c r="T1468">
        <v>1</v>
      </c>
      <c r="U1468" s="4">
        <f t="shared" si="1229"/>
        <v>0</v>
      </c>
      <c r="V1468" s="40">
        <v>0</v>
      </c>
      <c r="W1468">
        <v>6</v>
      </c>
      <c r="X1468">
        <v>12</v>
      </c>
      <c r="Y1468">
        <v>0</v>
      </c>
      <c r="Z1468">
        <v>0</v>
      </c>
      <c r="AA1468">
        <f>I1468-W1468-Y1468</f>
        <v>4</v>
      </c>
      <c r="AB1468">
        <f>J1468-X1468-Z1468</f>
        <v>11</v>
      </c>
      <c r="AC1468" s="9">
        <f t="shared" si="1174"/>
        <v>5.4110927401172404</v>
      </c>
      <c r="AD1468" s="9">
        <f t="shared" si="1175"/>
        <v>10.822185480234481</v>
      </c>
      <c r="AE1468" s="9">
        <f t="shared" si="1176"/>
        <v>0</v>
      </c>
      <c r="AF1468" s="9">
        <f t="shared" si="1177"/>
        <v>0</v>
      </c>
      <c r="AG1468" s="9">
        <f t="shared" si="1178"/>
        <v>4.3323906372224554</v>
      </c>
      <c r="AH1468" s="9">
        <f t="shared" si="1179"/>
        <v>11.914074252361754</v>
      </c>
      <c r="AI1468" s="6">
        <f t="shared" si="1180"/>
        <v>2.6535892652987543</v>
      </c>
      <c r="AJ1468" s="6">
        <f t="shared" si="1181"/>
        <v>7.9362693521719532</v>
      </c>
      <c r="AK1468" s="6">
        <f t="shared" si="1182"/>
        <v>1.4583755316994127</v>
      </c>
      <c r="AL1468" s="6">
        <f t="shared" si="1183"/>
        <v>2.1120404356459472</v>
      </c>
      <c r="AM1468" s="6">
        <f t="shared" si="1184"/>
        <v>0.36073951600781606</v>
      </c>
      <c r="AN1468" s="6">
        <f t="shared" si="1185"/>
        <v>5.104314360947944</v>
      </c>
      <c r="AO1468" s="32">
        <v>1107.9333333333334</v>
      </c>
      <c r="AP1468" s="32">
        <v>332.65</v>
      </c>
      <c r="AQ1468" s="32">
        <v>82.283333333333331</v>
      </c>
      <c r="AR1468" s="32">
        <v>1522.8666666666668</v>
      </c>
      <c r="AS1468" s="40">
        <v>50</v>
      </c>
      <c r="AT1468" s="40">
        <v>39</v>
      </c>
      <c r="AU1468" s="40">
        <v>87</v>
      </c>
      <c r="AV1468" s="40">
        <v>53</v>
      </c>
      <c r="AW1468" s="40">
        <v>12</v>
      </c>
      <c r="AX1468" s="9">
        <f t="shared" si="1186"/>
        <v>1.9699689182681783</v>
      </c>
      <c r="AY1468" s="9">
        <f t="shared" si="1187"/>
        <v>1.5365757562491791</v>
      </c>
      <c r="AZ1468" s="9">
        <f t="shared" si="1188"/>
        <v>3.4277459177866301</v>
      </c>
      <c r="BA1468" s="9">
        <f t="shared" si="1189"/>
        <v>2.0881670533642689</v>
      </c>
      <c r="BB1468" s="9">
        <f t="shared" si="1190"/>
        <v>0.4727925403843628</v>
      </c>
      <c r="BC1468" s="9">
        <f t="shared" si="1191"/>
        <v>13.511382113821139</v>
      </c>
      <c r="BD1468" s="9">
        <f t="shared" si="1192"/>
        <v>1.0034552845528455</v>
      </c>
      <c r="BE1468" s="9">
        <f t="shared" si="1193"/>
        <v>4.0567073170731707</v>
      </c>
      <c r="BF1468" s="3">
        <v>49</v>
      </c>
      <c r="BG1468" s="3">
        <v>44</v>
      </c>
      <c r="BH1468" s="3">
        <v>2</v>
      </c>
      <c r="BI1468" s="3">
        <v>95</v>
      </c>
      <c r="BJ1468" s="3">
        <v>39</v>
      </c>
      <c r="BK1468" s="3">
        <v>2</v>
      </c>
      <c r="BL1468" s="3">
        <v>7</v>
      </c>
      <c r="BM1468" s="3">
        <v>48</v>
      </c>
      <c r="BN1468" s="34">
        <f t="shared" si="1232"/>
        <v>56.714220012921288</v>
      </c>
      <c r="BO1468" s="34">
        <f t="shared" si="1233"/>
        <v>74.483500432852011</v>
      </c>
      <c r="BP1468" s="34">
        <v>9.387163836741534</v>
      </c>
      <c r="BQ1468" s="34">
        <v>8.9324505800605216</v>
      </c>
      <c r="BR1468" s="34">
        <v>0.2816200470870876</v>
      </c>
      <c r="BS1468" s="34">
        <v>-0.2341938924579394</v>
      </c>
      <c r="BT1468" s="34">
        <v>0</v>
      </c>
      <c r="BU1468" s="34">
        <f t="shared" si="1234"/>
        <v>18.367040571431204</v>
      </c>
      <c r="BV1468" s="34">
        <f t="shared" si="1235"/>
        <v>24.121666030860048</v>
      </c>
      <c r="BW1468" s="34">
        <v>28.830467161068963</v>
      </c>
      <c r="BX1468" s="34">
        <v>3.9134639371441735</v>
      </c>
      <c r="BY1468" s="34">
        <v>5.7874490583040235</v>
      </c>
      <c r="BZ1468" s="34">
        <v>-0.18420071502707488</v>
      </c>
      <c r="CA1468" s="34">
        <f t="shared" si="1236"/>
        <v>38.347179441490084</v>
      </c>
      <c r="CB1468" s="34">
        <f t="shared" si="1237"/>
        <v>50.361834401991963</v>
      </c>
      <c r="CC1468" s="15">
        <v>69</v>
      </c>
      <c r="CD1468" s="7">
        <v>4317345</v>
      </c>
      <c r="CE1468" s="68">
        <f t="shared" si="1194"/>
        <v>4317345</v>
      </c>
      <c r="CF1468" s="9">
        <v>37.200000000000003</v>
      </c>
      <c r="CG1468" s="9">
        <v>31.1</v>
      </c>
      <c r="CH1468" s="9">
        <v>4.0999999999999996</v>
      </c>
      <c r="CI1468" s="9">
        <v>3.2</v>
      </c>
      <c r="CJ1468" s="9">
        <f t="shared" si="1230"/>
        <v>3.3027144184126329</v>
      </c>
      <c r="CK1468" s="9">
        <v>6.2</v>
      </c>
      <c r="CL1468" s="9">
        <f t="shared" si="1231"/>
        <v>6.3990091856744762</v>
      </c>
      <c r="CM1468" s="9">
        <v>9.4</v>
      </c>
      <c r="CN1468" t="s">
        <v>3022</v>
      </c>
      <c r="CO1468" t="s">
        <v>3023</v>
      </c>
      <c r="CQ1468" t="s">
        <v>2390</v>
      </c>
      <c r="CR1468">
        <v>74</v>
      </c>
      <c r="CS1468">
        <v>200</v>
      </c>
      <c r="CU1468" t="s">
        <v>3402</v>
      </c>
      <c r="CV1468" t="s">
        <v>2382</v>
      </c>
      <c r="CW1468">
        <v>0</v>
      </c>
      <c r="CX1468">
        <v>0</v>
      </c>
      <c r="CY1468">
        <v>0</v>
      </c>
      <c r="CZ1468" s="70"/>
      <c r="DA1468">
        <v>0</v>
      </c>
    </row>
    <row r="1469" spans="1:105" ht="12.75" customHeight="1" x14ac:dyDescent="0.2">
      <c r="A1469" s="44" t="s">
        <v>2372</v>
      </c>
      <c r="B1469" s="43" t="s">
        <v>973</v>
      </c>
      <c r="C1469" s="43" t="s">
        <v>973</v>
      </c>
      <c r="D1469" s="42" t="s">
        <v>973</v>
      </c>
      <c r="E1469" s="42" t="str">
        <f t="shared" si="1227"/>
        <v xml:space="preserve">Ehrhoff, Christian </v>
      </c>
      <c r="F1469" s="42" t="s">
        <v>2617</v>
      </c>
      <c r="G1469" s="45" t="s">
        <v>2374</v>
      </c>
      <c r="H1469" s="43">
        <v>77</v>
      </c>
      <c r="I1469" s="64">
        <v>1</v>
      </c>
      <c r="J1469" s="64">
        <v>21</v>
      </c>
      <c r="K1469" s="64">
        <v>22</v>
      </c>
      <c r="L1469" s="43">
        <v>9</v>
      </c>
      <c r="M1469">
        <v>72</v>
      </c>
      <c r="N1469">
        <v>97</v>
      </c>
      <c r="O1469" s="4">
        <f t="shared" si="1228"/>
        <v>1.0309278350515464E-2</v>
      </c>
      <c r="Q1469">
        <v>1</v>
      </c>
      <c r="R1469">
        <v>0</v>
      </c>
      <c r="S1469">
        <v>0</v>
      </c>
      <c r="T1469">
        <v>0</v>
      </c>
      <c r="U1469" s="4">
        <f t="shared" si="1229"/>
        <v>0</v>
      </c>
      <c r="V1469">
        <v>0</v>
      </c>
      <c r="W1469">
        <v>1</v>
      </c>
      <c r="X1469">
        <v>4</v>
      </c>
      <c r="Y1469">
        <v>0</v>
      </c>
      <c r="Z1469">
        <v>1</v>
      </c>
      <c r="AA1469">
        <v>0</v>
      </c>
      <c r="AB1469">
        <v>16</v>
      </c>
      <c r="AC1469" s="9">
        <f t="shared" si="1174"/>
        <v>1.6857089342573517</v>
      </c>
      <c r="AD1469" s="9">
        <f t="shared" si="1175"/>
        <v>6.7428357370294068</v>
      </c>
      <c r="AE1469" s="9">
        <f t="shared" si="1176"/>
        <v>0</v>
      </c>
      <c r="AF1469" s="9">
        <f t="shared" si="1177"/>
        <v>1.489696267483241</v>
      </c>
      <c r="AG1469" s="9">
        <f t="shared" si="1178"/>
        <v>0</v>
      </c>
      <c r="AH1469" s="9">
        <f t="shared" si="1179"/>
        <v>14.842109331718568</v>
      </c>
      <c r="AI1469" s="58">
        <f t="shared" si="1180"/>
        <v>2.1335532164345441</v>
      </c>
      <c r="AJ1469" s="58">
        <f t="shared" si="1181"/>
        <v>2.3599925079602921</v>
      </c>
      <c r="AK1469" s="58">
        <f t="shared" si="1182"/>
        <v>0.89381776048994466</v>
      </c>
      <c r="AL1469" s="58">
        <f t="shared" si="1183"/>
        <v>1.76250048314158</v>
      </c>
      <c r="AM1469" s="58">
        <f t="shared" si="1184"/>
        <v>0.67428357370294068</v>
      </c>
      <c r="AN1469" s="58">
        <f t="shared" si="1185"/>
        <v>5.0649673094430199</v>
      </c>
      <c r="AO1469" s="56">
        <v>1293.6166666666666</v>
      </c>
      <c r="AP1469" s="56">
        <v>177.96666666666667</v>
      </c>
      <c r="AQ1469" s="56">
        <v>201.38333333333333</v>
      </c>
      <c r="AR1469" s="57">
        <f>SUM(AO1469:AQ1469)</f>
        <v>1672.9666666666667</v>
      </c>
      <c r="AS1469">
        <v>108</v>
      </c>
      <c r="AT1469">
        <v>92</v>
      </c>
      <c r="AU1469">
        <v>86</v>
      </c>
      <c r="AV1469">
        <v>43</v>
      </c>
      <c r="AW1469">
        <v>22</v>
      </c>
      <c r="AX1469" s="9">
        <f t="shared" si="1186"/>
        <v>3.8733587040985071</v>
      </c>
      <c r="AY1469" s="9">
        <f t="shared" si="1187"/>
        <v>3.2995277849728026</v>
      </c>
      <c r="AZ1469" s="9">
        <f t="shared" si="1188"/>
        <v>3.0843411903006634</v>
      </c>
      <c r="BA1469" s="9">
        <f t="shared" si="1189"/>
        <v>1.5421705951503317</v>
      </c>
      <c r="BB1469" s="9">
        <f t="shared" si="1190"/>
        <v>0.78901751379784413</v>
      </c>
      <c r="BC1469" s="33">
        <f t="shared" si="1191"/>
        <v>16.80021645021645</v>
      </c>
      <c r="BD1469" s="33">
        <f t="shared" si="1192"/>
        <v>2.6153679653679651</v>
      </c>
      <c r="BE1469" s="33">
        <f t="shared" si="1193"/>
        <v>2.3112554112554111</v>
      </c>
      <c r="BF1469" s="42">
        <f>BI1469-BG1469-BH1469</f>
        <v>46</v>
      </c>
      <c r="BG1469" s="43">
        <v>7</v>
      </c>
      <c r="BH1469" s="43">
        <v>3</v>
      </c>
      <c r="BI1469" s="43">
        <v>56</v>
      </c>
      <c r="BJ1469" s="42">
        <f>BM1469-BK1469-BL1469</f>
        <v>38</v>
      </c>
      <c r="BK1469" s="43">
        <v>2</v>
      </c>
      <c r="BL1469" s="43">
        <v>17</v>
      </c>
      <c r="BM1469" s="43">
        <v>57</v>
      </c>
      <c r="BN1469" s="34">
        <f t="shared" si="1232"/>
        <v>63.410538357608687</v>
      </c>
      <c r="BO1469" s="34">
        <f t="shared" si="1233"/>
        <v>75.8060989750049</v>
      </c>
      <c r="BP1469" s="33">
        <v>3.347222354449515</v>
      </c>
      <c r="BQ1469" s="33">
        <v>-1.9851619743929028</v>
      </c>
      <c r="BR1469" s="33">
        <v>1.2992560760222702</v>
      </c>
      <c r="BS1469" s="33">
        <v>0.60255904730507348</v>
      </c>
      <c r="BT1469" s="33">
        <v>0</v>
      </c>
      <c r="BU1469" s="9">
        <f t="shared" si="1234"/>
        <v>3.2638755033839559</v>
      </c>
      <c r="BV1469" s="34">
        <f t="shared" si="1235"/>
        <v>3.9019014167055999</v>
      </c>
      <c r="BW1469" s="33">
        <v>47.221913966061351</v>
      </c>
      <c r="BX1469" s="33">
        <v>2.5649023596015059</v>
      </c>
      <c r="BY1469" s="33">
        <v>16.888931112292717</v>
      </c>
      <c r="BZ1469" s="33">
        <v>-6.5290845837308522</v>
      </c>
      <c r="CA1469" s="9">
        <f t="shared" si="1236"/>
        <v>60.146662854224729</v>
      </c>
      <c r="CB1469" s="34">
        <f t="shared" si="1237"/>
        <v>71.904197558299302</v>
      </c>
      <c r="CC1469" s="47">
        <v>68.175017999999994</v>
      </c>
      <c r="CD1469">
        <v>3183230</v>
      </c>
      <c r="CE1469" s="68">
        <f t="shared" si="1194"/>
        <v>3389933.2467532465</v>
      </c>
      <c r="CF1469" s="62">
        <v>26</v>
      </c>
      <c r="CG1469" s="62">
        <v>34.200000000000003</v>
      </c>
      <c r="CH1469" s="62">
        <v>6.7</v>
      </c>
      <c r="CI1469" s="62">
        <v>1.5</v>
      </c>
      <c r="CJ1469" s="63">
        <f t="shared" si="1230"/>
        <v>1.4617627234263719</v>
      </c>
      <c r="CK1469" s="62">
        <v>7.4</v>
      </c>
      <c r="CL1469" s="63">
        <f t="shared" si="1231"/>
        <v>7.2113627689034345</v>
      </c>
      <c r="CM1469" s="62">
        <v>9</v>
      </c>
      <c r="CN1469" t="s">
        <v>1801</v>
      </c>
      <c r="CO1469" t="s">
        <v>3023</v>
      </c>
      <c r="CQ1469" t="s">
        <v>2390</v>
      </c>
      <c r="CR1469">
        <v>74</v>
      </c>
      <c r="CS1469">
        <v>205</v>
      </c>
      <c r="CT1469">
        <v>10</v>
      </c>
      <c r="CU1469" t="s">
        <v>3402</v>
      </c>
      <c r="CZ1469" s="72">
        <v>850000</v>
      </c>
      <c r="DA1469">
        <v>0</v>
      </c>
    </row>
    <row r="1470" spans="1:105" ht="12.75" customHeight="1" x14ac:dyDescent="0.2">
      <c r="A1470" s="38" t="s">
        <v>2452</v>
      </c>
      <c r="B1470" t="s">
        <v>973</v>
      </c>
      <c r="C1470" t="s">
        <v>973</v>
      </c>
      <c r="D1470" t="s">
        <v>973</v>
      </c>
      <c r="E1470" t="str">
        <f t="shared" si="1227"/>
        <v xml:space="preserve">Brown, Curtis </v>
      </c>
      <c r="F1470" t="s">
        <v>2533</v>
      </c>
      <c r="G1470" t="s">
        <v>1537</v>
      </c>
      <c r="H1470">
        <v>78</v>
      </c>
      <c r="I1470">
        <v>8</v>
      </c>
      <c r="J1470">
        <v>12</v>
      </c>
      <c r="K1470">
        <f>I1470+J1470</f>
        <v>20</v>
      </c>
      <c r="L1470">
        <v>-2</v>
      </c>
      <c r="M1470">
        <v>56</v>
      </c>
      <c r="N1470">
        <v>84</v>
      </c>
      <c r="O1470" s="4">
        <f t="shared" si="1228"/>
        <v>9.5238095238095233E-2</v>
      </c>
      <c r="P1470">
        <v>1443</v>
      </c>
      <c r="Q1470">
        <v>3</v>
      </c>
      <c r="R1470">
        <v>0</v>
      </c>
      <c r="S1470">
        <v>453</v>
      </c>
      <c r="T1470">
        <v>428</v>
      </c>
      <c r="U1470" s="4">
        <f t="shared" si="1229"/>
        <v>0.5141884222474461</v>
      </c>
      <c r="V1470" s="40">
        <v>20.6</v>
      </c>
      <c r="W1470">
        <v>0</v>
      </c>
      <c r="X1470">
        <v>1</v>
      </c>
      <c r="Y1470">
        <v>2</v>
      </c>
      <c r="Z1470">
        <v>1</v>
      </c>
      <c r="AA1470">
        <f>I1470-W1470-Y1470</f>
        <v>6</v>
      </c>
      <c r="AB1470">
        <f>J1470-X1470-Z1470</f>
        <v>10</v>
      </c>
      <c r="AC1470" s="9">
        <f t="shared" si="1174"/>
        <v>0</v>
      </c>
      <c r="AD1470" s="9">
        <f t="shared" si="1175"/>
        <v>25.974025974025974</v>
      </c>
      <c r="AE1470" s="9">
        <f t="shared" si="1176"/>
        <v>2.3420727343699173</v>
      </c>
      <c r="AF1470" s="9">
        <f t="shared" si="1177"/>
        <v>1.1710363671849586</v>
      </c>
      <c r="AG1470" s="9">
        <f t="shared" si="1178"/>
        <v>9.4820017559262499</v>
      </c>
      <c r="AH1470" s="9">
        <f t="shared" si="1179"/>
        <v>15.803336259877083</v>
      </c>
      <c r="AI1470" s="6">
        <f t="shared" si="1180"/>
        <v>1.7383669885864794</v>
      </c>
      <c r="AJ1470" s="6">
        <f t="shared" si="1181"/>
        <v>10.38961038961039</v>
      </c>
      <c r="AK1470" s="6">
        <f t="shared" si="1182"/>
        <v>0.93682909374796697</v>
      </c>
      <c r="AL1470" s="6">
        <f t="shared" si="1183"/>
        <v>2.2124670763827918</v>
      </c>
      <c r="AM1470" s="6">
        <f t="shared" si="1184"/>
        <v>0</v>
      </c>
      <c r="AN1470" s="6">
        <f t="shared" si="1185"/>
        <v>7.4946327499837357</v>
      </c>
      <c r="AO1470" s="33">
        <v>759.33333333333337</v>
      </c>
      <c r="AP1470" s="33">
        <v>11.55</v>
      </c>
      <c r="AQ1470" s="33">
        <v>256.18333333333334</v>
      </c>
      <c r="AR1470" s="32">
        <v>1027.0666666666666</v>
      </c>
      <c r="AS1470" s="40">
        <v>68</v>
      </c>
      <c r="AT1470" s="40">
        <v>48</v>
      </c>
      <c r="AU1470" s="40">
        <v>35</v>
      </c>
      <c r="AV1470" s="40">
        <v>16</v>
      </c>
      <c r="AW1470" s="40">
        <v>27</v>
      </c>
      <c r="AX1470" s="9">
        <f t="shared" si="1186"/>
        <v>3.9724782552252371</v>
      </c>
      <c r="AY1470" s="9">
        <f t="shared" si="1187"/>
        <v>2.8041022978060499</v>
      </c>
      <c r="AZ1470" s="9">
        <f t="shared" si="1188"/>
        <v>2.0446579254835782</v>
      </c>
      <c r="BA1470" s="9">
        <f t="shared" si="1189"/>
        <v>0.9347007659353499</v>
      </c>
      <c r="BB1470" s="9">
        <f t="shared" si="1190"/>
        <v>1.5773075425159029</v>
      </c>
      <c r="BC1470" s="9">
        <f t="shared" si="1191"/>
        <v>9.735042735042736</v>
      </c>
      <c r="BD1470" s="9">
        <f t="shared" si="1192"/>
        <v>3.2844017094017093</v>
      </c>
      <c r="BE1470" s="9">
        <f t="shared" si="1193"/>
        <v>0.14807692307692308</v>
      </c>
      <c r="BF1470" s="3">
        <v>22</v>
      </c>
      <c r="BG1470" s="3">
        <v>2</v>
      </c>
      <c r="BH1470" s="3">
        <v>4</v>
      </c>
      <c r="BI1470" s="3">
        <v>28</v>
      </c>
      <c r="BJ1470" s="3">
        <v>28</v>
      </c>
      <c r="BK1470" s="3">
        <v>0</v>
      </c>
      <c r="BL1470" s="3">
        <v>32</v>
      </c>
      <c r="BM1470" s="3">
        <v>60</v>
      </c>
      <c r="BN1470" s="34">
        <f t="shared" si="1232"/>
        <v>15.86090434900265</v>
      </c>
      <c r="BO1470" s="34">
        <f t="shared" si="1233"/>
        <v>30.885832173833542</v>
      </c>
      <c r="BP1470" s="34">
        <v>2.6811643313392035</v>
      </c>
      <c r="BQ1470" s="34">
        <v>0.1041795265159234</v>
      </c>
      <c r="BR1470" s="34">
        <v>0.18993295300195556</v>
      </c>
      <c r="BS1470" s="34">
        <v>2.7684698474847926</v>
      </c>
      <c r="BT1470" s="34">
        <v>0</v>
      </c>
      <c r="BU1470" s="34">
        <f t="shared" si="1234"/>
        <v>5.743746658341875</v>
      </c>
      <c r="BV1470" s="34">
        <f t="shared" si="1235"/>
        <v>11.18475916852241</v>
      </c>
      <c r="BW1470" s="34">
        <v>8.103296547274395</v>
      </c>
      <c r="BX1470" s="34">
        <v>3.8312835893151161E-2</v>
      </c>
      <c r="BY1470" s="34">
        <v>8.0868719412251195</v>
      </c>
      <c r="BZ1470" s="34">
        <v>-6.1113236337318924</v>
      </c>
      <c r="CA1470" s="34">
        <f t="shared" si="1236"/>
        <v>10.117157690660775</v>
      </c>
      <c r="CB1470" s="34">
        <f t="shared" si="1237"/>
        <v>19.70107300531113</v>
      </c>
      <c r="CC1470" s="15">
        <v>60</v>
      </c>
      <c r="CD1470" s="7">
        <v>903967</v>
      </c>
      <c r="CE1470" s="68">
        <f t="shared" si="1194"/>
        <v>950324.28205128212</v>
      </c>
      <c r="CF1470" s="9">
        <v>17.8</v>
      </c>
      <c r="CG1470" s="9">
        <v>27.8</v>
      </c>
      <c r="CH1470" s="9">
        <v>-8.6</v>
      </c>
      <c r="CI1470" s="9">
        <v>-1.3</v>
      </c>
      <c r="CJ1470" s="9">
        <f t="shared" si="1230"/>
        <v>-2.0080321285140559</v>
      </c>
      <c r="CK1470" s="9">
        <v>2</v>
      </c>
      <c r="CL1470" s="9">
        <f t="shared" si="1231"/>
        <v>3.0892801977139324</v>
      </c>
      <c r="CM1470" s="9">
        <v>0.7</v>
      </c>
      <c r="CN1470" t="s">
        <v>3569</v>
      </c>
      <c r="CO1470" t="s">
        <v>3570</v>
      </c>
      <c r="CP1470" t="s">
        <v>3102</v>
      </c>
      <c r="CQ1470" t="s">
        <v>2400</v>
      </c>
      <c r="CR1470">
        <v>72</v>
      </c>
      <c r="CS1470">
        <v>195</v>
      </c>
      <c r="CT1470">
        <v>37</v>
      </c>
      <c r="CU1470" t="s">
        <v>3402</v>
      </c>
      <c r="CV1470" t="s">
        <v>2382</v>
      </c>
      <c r="CW1470">
        <v>0</v>
      </c>
      <c r="CX1470">
        <v>0</v>
      </c>
      <c r="CY1470">
        <v>0</v>
      </c>
      <c r="CZ1470" s="70"/>
      <c r="DA1470">
        <v>0</v>
      </c>
    </row>
    <row r="1471" spans="1:105" ht="12.75" customHeight="1" x14ac:dyDescent="0.2">
      <c r="A1471" s="44" t="s">
        <v>2372</v>
      </c>
      <c r="B1471" s="43" t="s">
        <v>973</v>
      </c>
      <c r="C1471" s="43" t="s">
        <v>973</v>
      </c>
      <c r="D1471" s="42" t="s">
        <v>973</v>
      </c>
      <c r="E1471" s="42" t="str">
        <f t="shared" si="1227"/>
        <v xml:space="preserve">Brown, Curtis </v>
      </c>
      <c r="F1471" s="42" t="s">
        <v>2533</v>
      </c>
      <c r="G1471" s="45" t="s">
        <v>2373</v>
      </c>
      <c r="H1471" s="43">
        <v>33</v>
      </c>
      <c r="I1471" s="64">
        <v>5</v>
      </c>
      <c r="J1471" s="64">
        <v>4</v>
      </c>
      <c r="K1471" s="64">
        <v>9</v>
      </c>
      <c r="L1471" s="43">
        <v>4</v>
      </c>
      <c r="M1471">
        <v>10</v>
      </c>
      <c r="N1471">
        <v>38</v>
      </c>
      <c r="O1471" s="4">
        <f t="shared" si="1228"/>
        <v>0.13157894736842105</v>
      </c>
      <c r="Q1471">
        <v>0</v>
      </c>
      <c r="R1471">
        <v>0</v>
      </c>
      <c r="S1471">
        <v>106</v>
      </c>
      <c r="T1471">
        <v>73</v>
      </c>
      <c r="U1471" s="4">
        <f t="shared" si="1229"/>
        <v>0.59217877094972071</v>
      </c>
      <c r="V1471">
        <v>10.5</v>
      </c>
      <c r="W1471">
        <v>0</v>
      </c>
      <c r="X1471">
        <v>0</v>
      </c>
      <c r="Y1471">
        <v>0</v>
      </c>
      <c r="Z1471">
        <v>0</v>
      </c>
      <c r="AA1471">
        <v>5</v>
      </c>
      <c r="AB1471">
        <v>4</v>
      </c>
      <c r="AC1471" s="9">
        <f t="shared" si="1174"/>
        <v>0</v>
      </c>
      <c r="AD1471" s="9">
        <f t="shared" si="1175"/>
        <v>0</v>
      </c>
      <c r="AE1471" s="9">
        <f t="shared" si="1176"/>
        <v>0</v>
      </c>
      <c r="AF1471" s="9">
        <f t="shared" si="1177"/>
        <v>0</v>
      </c>
      <c r="AG1471" s="9">
        <f t="shared" si="1178"/>
        <v>21.594385459780455</v>
      </c>
      <c r="AH1471" s="9">
        <f t="shared" si="1179"/>
        <v>17.275508367824365</v>
      </c>
      <c r="AI1471" s="58">
        <f t="shared" si="1180"/>
        <v>2.807270109771459</v>
      </c>
      <c r="AJ1471" s="58">
        <f t="shared" si="1181"/>
        <v>0</v>
      </c>
      <c r="AK1471" s="58">
        <f t="shared" si="1182"/>
        <v>0</v>
      </c>
      <c r="AL1471" s="58">
        <f t="shared" si="1183"/>
        <v>1.9434946913802411</v>
      </c>
      <c r="AM1471" s="58">
        <f t="shared" si="1184"/>
        <v>0</v>
      </c>
      <c r="AN1471" s="58">
        <f t="shared" si="1185"/>
        <v>1.6655100624566275</v>
      </c>
      <c r="AO1471" s="56">
        <v>277.85000000000002</v>
      </c>
      <c r="AP1471" s="56">
        <v>6.9333333333333336</v>
      </c>
      <c r="AQ1471" s="56">
        <v>72.05</v>
      </c>
      <c r="AR1471" s="57">
        <f>SUM(AO1471:AQ1471)</f>
        <v>356.83333333333337</v>
      </c>
      <c r="AS1471">
        <v>20</v>
      </c>
      <c r="AT1471">
        <v>30</v>
      </c>
      <c r="AU1471">
        <v>11</v>
      </c>
      <c r="AV1471">
        <v>8</v>
      </c>
      <c r="AW1471">
        <v>7</v>
      </c>
      <c r="AX1471" s="9">
        <f t="shared" si="1186"/>
        <v>3.3629145259224655</v>
      </c>
      <c r="AY1471" s="9">
        <f t="shared" si="1187"/>
        <v>5.0443717888836987</v>
      </c>
      <c r="AZ1471" s="9">
        <f t="shared" si="1188"/>
        <v>1.8496029892573562</v>
      </c>
      <c r="BA1471" s="9">
        <f t="shared" si="1189"/>
        <v>1.3451658103689863</v>
      </c>
      <c r="BB1471" s="9">
        <f t="shared" si="1190"/>
        <v>1.1770200840728631</v>
      </c>
      <c r="BC1471" s="33">
        <f t="shared" si="1191"/>
        <v>8.4196969696969699</v>
      </c>
      <c r="BD1471" s="33">
        <f t="shared" si="1192"/>
        <v>2.1833333333333331</v>
      </c>
      <c r="BE1471" s="33">
        <f t="shared" si="1193"/>
        <v>0.21010101010101012</v>
      </c>
      <c r="BF1471" s="42">
        <f>BI1471-BG1471-BH1471</f>
        <v>13</v>
      </c>
      <c r="BG1471" s="43">
        <v>0</v>
      </c>
      <c r="BH1471" s="43">
        <v>0</v>
      </c>
      <c r="BI1471" s="43">
        <v>13</v>
      </c>
      <c r="BJ1471" s="42">
        <f>BM1471-BK1471-BL1471</f>
        <v>9</v>
      </c>
      <c r="BK1471" s="43">
        <v>0</v>
      </c>
      <c r="BL1471" s="43">
        <v>2</v>
      </c>
      <c r="BM1471" s="43">
        <v>11</v>
      </c>
      <c r="BN1471" s="34">
        <f t="shared" si="1232"/>
        <v>17.609330986084906</v>
      </c>
      <c r="BO1471" s="34">
        <f t="shared" si="1233"/>
        <v>98.697791608135859</v>
      </c>
      <c r="BP1471" s="33">
        <v>8.2878918409900333</v>
      </c>
      <c r="BQ1471" s="33">
        <v>-0.38835437865389472</v>
      </c>
      <c r="BR1471" s="33">
        <v>-2.4225504104320139</v>
      </c>
      <c r="BS1471" s="33">
        <v>-1.1511259860288183</v>
      </c>
      <c r="BT1471" s="33">
        <v>0</v>
      </c>
      <c r="BU1471" s="9">
        <f t="shared" si="1234"/>
        <v>4.3258610658753067</v>
      </c>
      <c r="BV1471" s="34">
        <f t="shared" si="1235"/>
        <v>24.245835025924183</v>
      </c>
      <c r="BW1471" s="33">
        <v>3.7678846037377496</v>
      </c>
      <c r="BX1471" s="33">
        <v>3.1868670632778803E-2</v>
      </c>
      <c r="BY1471" s="33">
        <v>8.5759709941220752</v>
      </c>
      <c r="BZ1471" s="33">
        <v>0.90774565171699384</v>
      </c>
      <c r="CA1471" s="9">
        <f t="shared" si="1236"/>
        <v>13.283469920209598</v>
      </c>
      <c r="CB1471" s="34">
        <f t="shared" si="1237"/>
        <v>74.45195658221165</v>
      </c>
      <c r="CC1471" s="47">
        <v>69.495368999999997</v>
      </c>
      <c r="CD1471">
        <v>1319854</v>
      </c>
      <c r="CE1471" s="68">
        <f t="shared" si="1194"/>
        <v>3279637.2121212124</v>
      </c>
      <c r="CF1471" s="62">
        <v>7.3</v>
      </c>
      <c r="CG1471" s="62">
        <v>7.9</v>
      </c>
      <c r="CH1471" s="62">
        <v>3.6</v>
      </c>
      <c r="CI1471" s="62">
        <v>0.3</v>
      </c>
      <c r="CJ1471" s="63">
        <f t="shared" si="1230"/>
        <v>1.3767256874067839</v>
      </c>
      <c r="CK1471" s="62">
        <v>1.6</v>
      </c>
      <c r="CL1471" s="63">
        <f t="shared" si="1231"/>
        <v>7.3425369995028484</v>
      </c>
      <c r="CM1471" s="62">
        <v>1.9</v>
      </c>
      <c r="CN1471" t="s">
        <v>1833</v>
      </c>
      <c r="CO1471" t="s">
        <v>3570</v>
      </c>
      <c r="CP1471" t="s">
        <v>3102</v>
      </c>
      <c r="CQ1471" t="s">
        <v>2400</v>
      </c>
      <c r="CR1471">
        <v>72</v>
      </c>
      <c r="CS1471">
        <v>200</v>
      </c>
      <c r="CT1471">
        <v>37</v>
      </c>
      <c r="CU1471" t="s">
        <v>3402</v>
      </c>
      <c r="CZ1471" s="72">
        <v>380000</v>
      </c>
      <c r="DA1471">
        <v>0</v>
      </c>
    </row>
    <row r="1472" spans="1:105" ht="12.75" customHeight="1" x14ac:dyDescent="0.2">
      <c r="A1472" s="38" t="s">
        <v>2452</v>
      </c>
      <c r="B1472" t="s">
        <v>975</v>
      </c>
      <c r="C1472" t="s">
        <v>975</v>
      </c>
      <c r="D1472" s="82" t="s">
        <v>973</v>
      </c>
      <c r="E1472" t="str">
        <f t="shared" si="1227"/>
        <v xml:space="preserve">Boyle, Dan </v>
      </c>
      <c r="F1472" t="s">
        <v>2517</v>
      </c>
      <c r="G1472" t="s">
        <v>1524</v>
      </c>
      <c r="H1472">
        <v>82</v>
      </c>
      <c r="I1472">
        <v>20</v>
      </c>
      <c r="J1472">
        <v>43</v>
      </c>
      <c r="K1472">
        <f>I1472+J1472</f>
        <v>63</v>
      </c>
      <c r="L1472">
        <v>-5</v>
      </c>
      <c r="M1472">
        <v>62</v>
      </c>
      <c r="N1472">
        <v>203</v>
      </c>
      <c r="O1472" s="4">
        <f t="shared" si="1228"/>
        <v>9.8522167487684734E-2</v>
      </c>
      <c r="P1472">
        <v>2112</v>
      </c>
      <c r="Q1472">
        <v>4</v>
      </c>
      <c r="R1472">
        <v>0</v>
      </c>
      <c r="S1472">
        <v>0</v>
      </c>
      <c r="T1472">
        <v>1</v>
      </c>
      <c r="U1472" s="4">
        <f t="shared" si="1229"/>
        <v>0</v>
      </c>
      <c r="V1472" s="40">
        <v>0</v>
      </c>
      <c r="W1472">
        <v>10</v>
      </c>
      <c r="X1472">
        <v>27</v>
      </c>
      <c r="Y1472">
        <v>1</v>
      </c>
      <c r="Z1472">
        <v>0</v>
      </c>
      <c r="AA1472">
        <f>I1472-W1472-Y1472</f>
        <v>9</v>
      </c>
      <c r="AB1472">
        <f>J1472-X1472-Z1472</f>
        <v>16</v>
      </c>
      <c r="AC1472" s="9">
        <f t="shared" si="1174"/>
        <v>5.6909797970217202</v>
      </c>
      <c r="AD1472" s="9">
        <f t="shared" si="1175"/>
        <v>15.365645451958645</v>
      </c>
      <c r="AE1472" s="9">
        <f t="shared" si="1176"/>
        <v>5.2539404553415059</v>
      </c>
      <c r="AF1472" s="9">
        <f t="shared" si="1177"/>
        <v>0</v>
      </c>
      <c r="AG1472" s="9">
        <f t="shared" si="1178"/>
        <v>6.6100865023665758</v>
      </c>
      <c r="AH1472" s="9">
        <f t="shared" si="1179"/>
        <v>11.751264893096135</v>
      </c>
      <c r="AI1472" s="6">
        <f t="shared" si="1180"/>
        <v>2.7909254121103317</v>
      </c>
      <c r="AJ1472" s="6">
        <f t="shared" si="1181"/>
        <v>7.3982737361282371</v>
      </c>
      <c r="AK1472" s="6">
        <f t="shared" si="1182"/>
        <v>4.2031523642732047</v>
      </c>
      <c r="AL1472" s="6">
        <f t="shared" si="1183"/>
        <v>2.5705891953647795</v>
      </c>
      <c r="AM1472" s="6">
        <f t="shared" si="1184"/>
        <v>1.138195959404344</v>
      </c>
      <c r="AN1472" s="6">
        <f t="shared" si="1185"/>
        <v>6.3047285464098071</v>
      </c>
      <c r="AO1472" s="32">
        <v>1633.8666666666663</v>
      </c>
      <c r="AP1472" s="32">
        <v>527.15</v>
      </c>
      <c r="AQ1472" s="32">
        <v>57.1</v>
      </c>
      <c r="AR1472" s="32">
        <v>2218.1166666666663</v>
      </c>
      <c r="AS1472" s="40">
        <v>118</v>
      </c>
      <c r="AT1472" s="40">
        <v>103</v>
      </c>
      <c r="AU1472" s="40">
        <v>86</v>
      </c>
      <c r="AV1472" s="40">
        <v>88</v>
      </c>
      <c r="AW1472" s="40">
        <v>57</v>
      </c>
      <c r="AX1472" s="9">
        <f t="shared" si="1186"/>
        <v>3.1918970297624867</v>
      </c>
      <c r="AY1472" s="9">
        <f t="shared" si="1187"/>
        <v>2.7861474073350521</v>
      </c>
      <c r="AZ1472" s="9">
        <f t="shared" si="1188"/>
        <v>2.3262978352506258</v>
      </c>
      <c r="BA1472" s="9">
        <f t="shared" si="1189"/>
        <v>2.380397784907617</v>
      </c>
      <c r="BB1472" s="9">
        <f t="shared" si="1190"/>
        <v>1.5418485652242522</v>
      </c>
      <c r="BC1472" s="9">
        <f t="shared" si="1191"/>
        <v>19.925203252032517</v>
      </c>
      <c r="BD1472" s="9">
        <f t="shared" si="1192"/>
        <v>0.69634146341463421</v>
      </c>
      <c r="BE1472" s="9">
        <f t="shared" si="1193"/>
        <v>6.4286585365853659</v>
      </c>
      <c r="BF1472" s="3">
        <v>76</v>
      </c>
      <c r="BG1472" s="3">
        <v>65</v>
      </c>
      <c r="BH1472" s="3">
        <v>4</v>
      </c>
      <c r="BI1472" s="3">
        <v>145</v>
      </c>
      <c r="BJ1472" s="3">
        <v>70</v>
      </c>
      <c r="BK1472" s="3">
        <v>10</v>
      </c>
      <c r="BL1472" s="3">
        <v>6</v>
      </c>
      <c r="BM1472" s="3">
        <v>86</v>
      </c>
      <c r="BN1472" s="34">
        <f t="shared" si="1232"/>
        <v>93.697734633676063</v>
      </c>
      <c r="BO1472" s="34">
        <f t="shared" si="1233"/>
        <v>84.484045444266755</v>
      </c>
      <c r="BP1472" s="34">
        <v>19.531025355396615</v>
      </c>
      <c r="BQ1472" s="34">
        <v>25.962546276170919</v>
      </c>
      <c r="BR1472" s="34">
        <v>-0.84279852947780032</v>
      </c>
      <c r="BS1472" s="34">
        <v>2.3206889323398157</v>
      </c>
      <c r="BT1472" s="34">
        <v>-0.51595172444620852</v>
      </c>
      <c r="BU1472" s="34">
        <f t="shared" si="1234"/>
        <v>46.455510309983339</v>
      </c>
      <c r="BV1472" s="34">
        <f t="shared" si="1235"/>
        <v>41.88734615099898</v>
      </c>
      <c r="BW1472" s="34">
        <v>31.130896756330952</v>
      </c>
      <c r="BX1472" s="34">
        <v>4.9365972330150498</v>
      </c>
      <c r="BY1472" s="34">
        <v>3.685005832713689</v>
      </c>
      <c r="BZ1472" s="34">
        <v>7.4897245016330292</v>
      </c>
      <c r="CA1472" s="34">
        <f t="shared" si="1236"/>
        <v>47.242224323692724</v>
      </c>
      <c r="CB1472" s="34">
        <f t="shared" si="1237"/>
        <v>42.596699293267775</v>
      </c>
      <c r="CC1472" s="15">
        <v>72</v>
      </c>
      <c r="CD1472" s="7">
        <v>6499857</v>
      </c>
      <c r="CE1472" s="68">
        <f t="shared" si="1194"/>
        <v>6499857</v>
      </c>
      <c r="CF1472" s="9">
        <v>56.1</v>
      </c>
      <c r="CG1472" s="9">
        <v>39.4</v>
      </c>
      <c r="CH1472" s="9">
        <v>15.6</v>
      </c>
      <c r="CI1472" s="9">
        <v>10.8</v>
      </c>
      <c r="CJ1472" s="9">
        <f t="shared" si="1230"/>
        <v>7.7077708127654017</v>
      </c>
      <c r="CK1472" s="9">
        <v>9.1999999999999993</v>
      </c>
      <c r="CL1472" s="9">
        <f t="shared" si="1231"/>
        <v>6.5658788405038599</v>
      </c>
      <c r="CM1472" s="9">
        <v>20</v>
      </c>
      <c r="CN1472" t="s">
        <v>3426</v>
      </c>
      <c r="CO1472" t="s">
        <v>3170</v>
      </c>
      <c r="CP1472" t="s">
        <v>2427</v>
      </c>
      <c r="CQ1472" t="s">
        <v>2400</v>
      </c>
      <c r="CR1472">
        <v>71</v>
      </c>
      <c r="CS1472">
        <v>190</v>
      </c>
      <c r="CU1472" t="s">
        <v>3401</v>
      </c>
      <c r="CV1472" t="s">
        <v>2382</v>
      </c>
      <c r="CW1472">
        <v>1</v>
      </c>
      <c r="CX1472">
        <v>0</v>
      </c>
      <c r="CY1472">
        <v>0</v>
      </c>
      <c r="CZ1472" s="70"/>
      <c r="DA1472">
        <v>0</v>
      </c>
    </row>
    <row r="1473" spans="1:105" ht="12.75" customHeight="1" x14ac:dyDescent="0.2">
      <c r="A1473" s="44" t="s">
        <v>2372</v>
      </c>
      <c r="B1473" s="43" t="s">
        <v>975</v>
      </c>
      <c r="C1473" s="43" t="s">
        <v>975</v>
      </c>
      <c r="D1473" s="82" t="s">
        <v>973</v>
      </c>
      <c r="E1473" s="42" t="str">
        <f t="shared" si="1227"/>
        <v xml:space="preserve">Boyle, Dan </v>
      </c>
      <c r="F1473" s="42" t="s">
        <v>2517</v>
      </c>
      <c r="G1473" s="45" t="s">
        <v>2374</v>
      </c>
      <c r="H1473" s="43">
        <v>37</v>
      </c>
      <c r="I1473" s="64">
        <v>4</v>
      </c>
      <c r="J1473" s="64">
        <v>21</v>
      </c>
      <c r="K1473" s="64">
        <v>25</v>
      </c>
      <c r="L1473" s="43">
        <v>-29</v>
      </c>
      <c r="M1473">
        <v>57</v>
      </c>
      <c r="N1473">
        <v>74</v>
      </c>
      <c r="O1473" s="4">
        <f t="shared" si="1228"/>
        <v>5.4054054054054057E-2</v>
      </c>
      <c r="Q1473">
        <v>1</v>
      </c>
      <c r="R1473">
        <v>0</v>
      </c>
      <c r="S1473">
        <v>0</v>
      </c>
      <c r="T1473">
        <v>0</v>
      </c>
      <c r="U1473" s="4">
        <f t="shared" si="1229"/>
        <v>0</v>
      </c>
      <c r="V1473">
        <v>0</v>
      </c>
      <c r="W1473">
        <v>2</v>
      </c>
      <c r="X1473">
        <v>12</v>
      </c>
      <c r="Y1473">
        <v>0</v>
      </c>
      <c r="Z1473">
        <v>0</v>
      </c>
      <c r="AA1473">
        <v>2</v>
      </c>
      <c r="AB1473">
        <v>9</v>
      </c>
      <c r="AC1473" s="9">
        <f t="shared" si="1174"/>
        <v>3.6272040302267006</v>
      </c>
      <c r="AD1473" s="9">
        <f t="shared" si="1175"/>
        <v>21.763224181360201</v>
      </c>
      <c r="AE1473" s="9">
        <f t="shared" si="1176"/>
        <v>0</v>
      </c>
      <c r="AF1473" s="9">
        <f t="shared" si="1177"/>
        <v>0</v>
      </c>
      <c r="AG1473" s="9">
        <f t="shared" si="1178"/>
        <v>3.1942503493711318</v>
      </c>
      <c r="AH1473" s="9">
        <f t="shared" si="1179"/>
        <v>14.374126572170093</v>
      </c>
      <c r="AI1473" s="58">
        <f t="shared" si="1180"/>
        <v>2.0762627270912359</v>
      </c>
      <c r="AJ1473" s="58">
        <f t="shared" si="1181"/>
        <v>8.7052896725440796</v>
      </c>
      <c r="AK1473" s="58">
        <f t="shared" si="1182"/>
        <v>0.61738981306808427</v>
      </c>
      <c r="AL1473" s="58">
        <f t="shared" si="1183"/>
        <v>3.9928129367139147</v>
      </c>
      <c r="AM1473" s="58">
        <f t="shared" si="1184"/>
        <v>2.1763224181360199</v>
      </c>
      <c r="AN1473" s="58">
        <f t="shared" si="1185"/>
        <v>6.1738981306808434</v>
      </c>
      <c r="AO1473" s="56">
        <v>751.35</v>
      </c>
      <c r="AP1473" s="56">
        <v>165.41666666666666</v>
      </c>
      <c r="AQ1473" s="56">
        <v>97.183333333333337</v>
      </c>
      <c r="AR1473" s="57">
        <f>SUM(AO1473:AQ1473)</f>
        <v>1013.95</v>
      </c>
      <c r="AS1473">
        <v>68</v>
      </c>
      <c r="AT1473">
        <v>49</v>
      </c>
      <c r="AU1473">
        <v>36</v>
      </c>
      <c r="AV1473">
        <v>23</v>
      </c>
      <c r="AW1473">
        <v>18</v>
      </c>
      <c r="AX1473" s="9">
        <f t="shared" si="1186"/>
        <v>4.0238670545884903</v>
      </c>
      <c r="AY1473" s="9">
        <f t="shared" si="1187"/>
        <v>2.8995512599240589</v>
      </c>
      <c r="AZ1473" s="9">
        <f t="shared" si="1188"/>
        <v>2.1302825583115537</v>
      </c>
      <c r="BA1473" s="9">
        <f t="shared" si="1189"/>
        <v>1.3610138566990482</v>
      </c>
      <c r="BB1473" s="9">
        <f t="shared" si="1190"/>
        <v>1.0651412791557768</v>
      </c>
      <c r="BC1473" s="33">
        <f t="shared" si="1191"/>
        <v>20.306756756756759</v>
      </c>
      <c r="BD1473" s="33">
        <f t="shared" si="1192"/>
        <v>2.6265765765765767</v>
      </c>
      <c r="BE1473" s="33">
        <f t="shared" si="1193"/>
        <v>4.4707207207207205</v>
      </c>
      <c r="BF1473" s="42">
        <f>BI1473-BG1473-BH1473</f>
        <v>26</v>
      </c>
      <c r="BG1473" s="43">
        <v>24</v>
      </c>
      <c r="BH1473" s="43">
        <v>1</v>
      </c>
      <c r="BI1473" s="43">
        <v>51</v>
      </c>
      <c r="BJ1473" s="42">
        <f>BM1473-BK1473-BL1473</f>
        <v>50</v>
      </c>
      <c r="BK1473" s="43">
        <v>6</v>
      </c>
      <c r="BL1473" s="43">
        <v>10</v>
      </c>
      <c r="BM1473" s="43">
        <v>66</v>
      </c>
      <c r="BN1473" s="34">
        <f t="shared" si="1232"/>
        <v>8.8045380180597093</v>
      </c>
      <c r="BO1473" s="34">
        <f t="shared" si="1233"/>
        <v>17.36680904987368</v>
      </c>
      <c r="BP1473" s="33">
        <v>7.2004298653035796</v>
      </c>
      <c r="BQ1473" s="33">
        <v>9.4079384782139801</v>
      </c>
      <c r="BR1473" s="33">
        <v>0.66577620109606817</v>
      </c>
      <c r="BS1473" s="33">
        <v>-0.27712589524723596</v>
      </c>
      <c r="BT1473" s="33">
        <v>0</v>
      </c>
      <c r="BU1473" s="9">
        <f t="shared" si="1234"/>
        <v>16.997018649366396</v>
      </c>
      <c r="BV1473" s="34">
        <f t="shared" si="1235"/>
        <v>33.526344788927254</v>
      </c>
      <c r="BW1473" s="33">
        <v>-6.027926041710483</v>
      </c>
      <c r="BX1473" s="33">
        <v>-4.3308307129390506</v>
      </c>
      <c r="BY1473" s="33">
        <v>7.5756151904688593</v>
      </c>
      <c r="BZ1473" s="33">
        <v>-5.4093390671260115</v>
      </c>
      <c r="CA1473" s="9">
        <f t="shared" si="1236"/>
        <v>-8.1924806313066867</v>
      </c>
      <c r="CB1473" s="34">
        <f t="shared" si="1237"/>
        <v>-16.159535739053574</v>
      </c>
      <c r="CC1473" s="47">
        <v>60</v>
      </c>
      <c r="CD1473">
        <v>2063213</v>
      </c>
      <c r="CE1473" s="68">
        <f t="shared" si="1194"/>
        <v>4572526.1081081079</v>
      </c>
      <c r="CF1473" s="62">
        <v>25.5</v>
      </c>
      <c r="CG1473" s="62">
        <v>21</v>
      </c>
      <c r="CH1473" s="62">
        <v>-17.3</v>
      </c>
      <c r="CI1473" s="62">
        <v>3.2</v>
      </c>
      <c r="CJ1473" s="63">
        <f t="shared" si="1230"/>
        <v>5.013512984215267</v>
      </c>
      <c r="CK1473" s="62">
        <v>-2.5</v>
      </c>
      <c r="CL1473" s="63">
        <f t="shared" si="1231"/>
        <v>-3.9168070189181772</v>
      </c>
      <c r="CM1473" s="62">
        <v>0.7</v>
      </c>
      <c r="CN1473" t="s">
        <v>1837</v>
      </c>
      <c r="CO1473" t="s">
        <v>3170</v>
      </c>
      <c r="CP1473" t="s">
        <v>2427</v>
      </c>
      <c r="CQ1473" t="s">
        <v>2400</v>
      </c>
      <c r="CR1473">
        <v>71</v>
      </c>
      <c r="CS1473">
        <v>184</v>
      </c>
      <c r="CT1473">
        <v>22</v>
      </c>
      <c r="CU1473" t="s">
        <v>3401</v>
      </c>
      <c r="CZ1473" s="72">
        <v>3333333.3333333335</v>
      </c>
      <c r="DA1473">
        <v>0</v>
      </c>
    </row>
    <row r="1474" spans="1:105" ht="12.75" customHeight="1" x14ac:dyDescent="0.2">
      <c r="A1474" s="44" t="s">
        <v>2372</v>
      </c>
      <c r="B1474" s="43"/>
      <c r="C1474" s="43" t="s">
        <v>973</v>
      </c>
      <c r="D1474" s="42" t="s">
        <v>973</v>
      </c>
      <c r="E1474" s="42" t="str">
        <f t="shared" si="1227"/>
        <v xml:space="preserve">Setoguchi, Devin </v>
      </c>
      <c r="F1474" s="42" t="s">
        <v>864</v>
      </c>
      <c r="G1474" s="45" t="s">
        <v>1528</v>
      </c>
      <c r="H1474" s="43">
        <v>44</v>
      </c>
      <c r="I1474" s="64">
        <v>11</v>
      </c>
      <c r="J1474" s="64">
        <v>6</v>
      </c>
      <c r="K1474" s="64">
        <v>17</v>
      </c>
      <c r="L1474" s="43">
        <v>6</v>
      </c>
      <c r="M1474">
        <v>8</v>
      </c>
      <c r="N1474">
        <v>105</v>
      </c>
      <c r="O1474" s="4">
        <f t="shared" si="1228"/>
        <v>0.10476190476190476</v>
      </c>
      <c r="Q1474">
        <v>2</v>
      </c>
      <c r="R1474">
        <v>0</v>
      </c>
      <c r="S1474">
        <v>11</v>
      </c>
      <c r="T1474">
        <v>6</v>
      </c>
      <c r="U1474" s="4">
        <f t="shared" si="1229"/>
        <v>0.6470588235294118</v>
      </c>
      <c r="V1474">
        <v>0.7</v>
      </c>
      <c r="W1474">
        <v>3</v>
      </c>
      <c r="X1474">
        <v>0</v>
      </c>
      <c r="Y1474">
        <v>0</v>
      </c>
      <c r="Z1474">
        <v>0</v>
      </c>
      <c r="AA1474">
        <v>8</v>
      </c>
      <c r="AB1474">
        <v>6</v>
      </c>
      <c r="AC1474" s="9">
        <f t="shared" ref="AC1474:AC1537" si="1238">IF(AP1474=0,0,W1474/AP1474*300)</f>
        <v>8.6248203162434116</v>
      </c>
      <c r="AD1474" s="9">
        <f t="shared" ref="AD1474:AD1537" si="1239">IF(AP1474=0,0,X1474/AP1474*300)</f>
        <v>0</v>
      </c>
      <c r="AE1474" s="9">
        <f t="shared" ref="AE1474:AE1537" si="1240">IF(AQ1474=0,0,Y1474/AQ1474*300)</f>
        <v>0</v>
      </c>
      <c r="AF1474" s="9">
        <f t="shared" ref="AF1474:AF1537" si="1241">IF(AQ1474=0,0,Z1474/AQ1474*300)</f>
        <v>0</v>
      </c>
      <c r="AG1474" s="9">
        <f t="shared" ref="AG1474:AG1537" si="1242">AA1474/AO1474*1200</f>
        <v>18.442622950819676</v>
      </c>
      <c r="AH1474" s="9">
        <f t="shared" ref="AH1474:AH1537" si="1243">AB1474/AO1474*1200</f>
        <v>13.831967213114755</v>
      </c>
      <c r="AI1474" s="58">
        <f t="shared" ref="AI1474:AI1537" si="1244">IF(AO1474=0,0,BF1474/AO1474*60)</f>
        <v>2.305327868852459</v>
      </c>
      <c r="AJ1474" s="58">
        <f t="shared" ref="AJ1474:AJ1537" si="1245">IF(AP1474=0,0,BG1474/AP1474*60)</f>
        <v>3.4499281264973649</v>
      </c>
      <c r="AK1474" s="58">
        <f t="shared" ref="AK1474:AK1537" si="1246">IF(AQ1474=0,0,BH1474/AQ1474*60)</f>
        <v>0</v>
      </c>
      <c r="AL1474" s="58">
        <f t="shared" ref="AL1474:AL1537" si="1247">IF(AO1474=0,0,BJ1474/AO1474*60)</f>
        <v>1.2679303278688525</v>
      </c>
      <c r="AM1474" s="58">
        <f t="shared" ref="AM1474:AM1537" si="1248">IF(AP1474=0,0,BK1474/AP1474*60)</f>
        <v>1.7249640632486825</v>
      </c>
      <c r="AN1474" s="58">
        <f t="shared" ref="AN1474:AN1537" si="1249">IF(AQ1474=0,0,BL1474/AQ1474*60)</f>
        <v>0</v>
      </c>
      <c r="AO1474" s="56">
        <v>520.5333333333333</v>
      </c>
      <c r="AP1474" s="56">
        <v>104.35</v>
      </c>
      <c r="AQ1474" s="56">
        <v>2.0166666666666666</v>
      </c>
      <c r="AR1474" s="57">
        <f>SUM(AO1474:AQ1474)</f>
        <v>626.9</v>
      </c>
      <c r="AS1474">
        <v>17</v>
      </c>
      <c r="AT1474">
        <v>64</v>
      </c>
      <c r="AU1474">
        <v>35</v>
      </c>
      <c r="AV1474">
        <v>20</v>
      </c>
      <c r="AW1474">
        <v>17</v>
      </c>
      <c r="AX1474" s="9">
        <f t="shared" ref="AX1474:AX1537" si="1250">AS1474/AR1474*60</f>
        <v>1.6270537565799967</v>
      </c>
      <c r="AY1474" s="9">
        <f t="shared" ref="AY1474:AY1537" si="1251">AT1474/AR1474*60</f>
        <v>6.1253788483011649</v>
      </c>
      <c r="AZ1474" s="9">
        <f t="shared" ref="AZ1474:AZ1537" si="1252">AU1474/AR1474*60</f>
        <v>3.3498165576646994</v>
      </c>
      <c r="BA1474" s="9">
        <f t="shared" ref="BA1474:BA1537" si="1253">AV1474/AR1474*60</f>
        <v>1.914180890094114</v>
      </c>
      <c r="BB1474" s="9">
        <f t="shared" ref="BB1474:BB1537" si="1254">AW1474/AR1474*60</f>
        <v>1.6270537565799967</v>
      </c>
      <c r="BC1474" s="33">
        <f t="shared" ref="BC1474:BC1537" si="1255">AO1474/H1474</f>
        <v>11.83030303030303</v>
      </c>
      <c r="BD1474" s="33">
        <f t="shared" ref="BD1474:BD1537" si="1256">AQ1474/H1474</f>
        <v>4.583333333333333E-2</v>
      </c>
      <c r="BE1474" s="33">
        <f t="shared" ref="BE1474:BE1537" si="1257">AP1474/H1474</f>
        <v>2.3715909090909091</v>
      </c>
      <c r="BF1474" s="42">
        <f>BI1474-BG1474-BH1474</f>
        <v>20</v>
      </c>
      <c r="BG1474" s="43">
        <v>6</v>
      </c>
      <c r="BH1474" s="43">
        <v>0</v>
      </c>
      <c r="BI1474" s="43">
        <v>26</v>
      </c>
      <c r="BJ1474" s="42">
        <f>BM1474-BK1474-BL1474</f>
        <v>11</v>
      </c>
      <c r="BK1474" s="43">
        <v>3</v>
      </c>
      <c r="BL1474" s="43">
        <v>0</v>
      </c>
      <c r="BM1474" s="43">
        <v>14</v>
      </c>
      <c r="BN1474" s="34">
        <f t="shared" si="1232"/>
        <v>28.277638127975742</v>
      </c>
      <c r="BO1474" s="34">
        <f t="shared" si="1233"/>
        <v>90.214190869279776</v>
      </c>
      <c r="BP1474" s="33">
        <v>11.696162847316312</v>
      </c>
      <c r="BQ1474" s="33">
        <v>0.43384120517451757</v>
      </c>
      <c r="BR1474" s="33">
        <v>-1.4320336495163419</v>
      </c>
      <c r="BS1474" s="33">
        <v>-3.2219811313783722E-2</v>
      </c>
      <c r="BT1474" s="33">
        <v>1.8416557811396341</v>
      </c>
      <c r="BU1474" s="9">
        <f t="shared" si="1234"/>
        <v>12.50740637280034</v>
      </c>
      <c r="BV1474" s="34">
        <f t="shared" si="1235"/>
        <v>39.902397105759583</v>
      </c>
      <c r="BW1474" s="33">
        <v>10.101308870226724</v>
      </c>
      <c r="BX1474" s="33">
        <v>-0.32262703577134533</v>
      </c>
      <c r="BY1474" s="33">
        <v>0.28810446465596279</v>
      </c>
      <c r="BZ1474" s="33">
        <v>5.7034454560640633</v>
      </c>
      <c r="CA1474" s="9">
        <f t="shared" si="1236"/>
        <v>15.770231755175404</v>
      </c>
      <c r="CB1474" s="34">
        <f t="shared" si="1237"/>
        <v>50.311793763520193</v>
      </c>
      <c r="CC1474" s="47">
        <v>72.707488999999995</v>
      </c>
      <c r="CD1474">
        <v>2059235</v>
      </c>
      <c r="CE1474" s="68">
        <f t="shared" ref="CE1474:CE1537" si="1258">IF(CD1474&gt;165000, CD1474/H1474*82, 165000)</f>
        <v>3837665.2272727275</v>
      </c>
      <c r="CF1474" s="62">
        <v>11.5</v>
      </c>
      <c r="CG1474" s="62">
        <v>10.1</v>
      </c>
      <c r="CH1474" s="62">
        <v>6.6</v>
      </c>
      <c r="CI1474" s="62">
        <v>1.8</v>
      </c>
      <c r="CJ1474" s="63">
        <f t="shared" si="1230"/>
        <v>4.9095372306573326</v>
      </c>
      <c r="CK1474" s="62">
        <v>2.2999999999999998</v>
      </c>
      <c r="CL1474" s="63">
        <f t="shared" si="1231"/>
        <v>6.2732975725065909</v>
      </c>
      <c r="CM1474" s="62">
        <v>4.0999999999999996</v>
      </c>
      <c r="CN1474" t="s">
        <v>1893</v>
      </c>
      <c r="CO1474" t="s">
        <v>1894</v>
      </c>
      <c r="CP1474" t="s">
        <v>2417</v>
      </c>
      <c r="CQ1474" t="s">
        <v>2400</v>
      </c>
      <c r="CR1474">
        <v>72</v>
      </c>
      <c r="CS1474">
        <v>205</v>
      </c>
      <c r="CT1474">
        <v>16</v>
      </c>
      <c r="CU1474" t="s">
        <v>3401</v>
      </c>
      <c r="CV1474" t="s">
        <v>3090</v>
      </c>
      <c r="CZ1474" s="72">
        <v>1246666.6666666667</v>
      </c>
      <c r="DA1474">
        <v>0</v>
      </c>
    </row>
    <row r="1475" spans="1:105" ht="12.75" customHeight="1" x14ac:dyDescent="0.2">
      <c r="A1475" s="38" t="s">
        <v>2452</v>
      </c>
      <c r="B1475" t="s">
        <v>973</v>
      </c>
      <c r="C1475" t="s">
        <v>973</v>
      </c>
      <c r="D1475" s="82" t="s">
        <v>531</v>
      </c>
      <c r="E1475" t="str">
        <f t="shared" si="1227"/>
        <v xml:space="preserve">Murray, Doug </v>
      </c>
      <c r="F1475" t="s">
        <v>378</v>
      </c>
      <c r="G1475" t="s">
        <v>1524</v>
      </c>
      <c r="H1475">
        <v>35</v>
      </c>
      <c r="I1475">
        <v>0</v>
      </c>
      <c r="J1475">
        <v>3</v>
      </c>
      <c r="K1475">
        <f>I1475+J1475</f>
        <v>3</v>
      </c>
      <c r="L1475">
        <v>0</v>
      </c>
      <c r="M1475">
        <v>31</v>
      </c>
      <c r="N1475">
        <v>18</v>
      </c>
      <c r="O1475" s="4">
        <f t="shared" si="1228"/>
        <v>0</v>
      </c>
      <c r="P1475">
        <v>583</v>
      </c>
      <c r="Q1475">
        <v>0</v>
      </c>
      <c r="R1475">
        <v>0</v>
      </c>
      <c r="S1475">
        <v>0</v>
      </c>
      <c r="T1475">
        <v>0</v>
      </c>
      <c r="U1475" s="4">
        <f t="shared" si="1229"/>
        <v>0</v>
      </c>
      <c r="V1475" s="40">
        <v>0</v>
      </c>
      <c r="W1475">
        <v>0</v>
      </c>
      <c r="X1475">
        <v>1</v>
      </c>
      <c r="Y1475">
        <v>0</v>
      </c>
      <c r="Z1475">
        <v>0</v>
      </c>
      <c r="AA1475">
        <f>I1475-W1475-Y1475</f>
        <v>0</v>
      </c>
      <c r="AB1475">
        <f>J1475-X1475-Z1475</f>
        <v>2</v>
      </c>
      <c r="AC1475" s="9">
        <f t="shared" si="1238"/>
        <v>0</v>
      </c>
      <c r="AD1475" s="9">
        <f t="shared" si="1239"/>
        <v>92.307692307692307</v>
      </c>
      <c r="AE1475" s="9">
        <f t="shared" si="1240"/>
        <v>0</v>
      </c>
      <c r="AF1475" s="9">
        <f t="shared" si="1241"/>
        <v>0</v>
      </c>
      <c r="AG1475" s="9">
        <f t="shared" si="1242"/>
        <v>0</v>
      </c>
      <c r="AH1475" s="9">
        <f t="shared" si="1243"/>
        <v>7.2390910918962392</v>
      </c>
      <c r="AI1475" s="6">
        <f t="shared" si="1244"/>
        <v>1.9907500502714659</v>
      </c>
      <c r="AJ1475" s="6">
        <f t="shared" si="1245"/>
        <v>18.461538461538463</v>
      </c>
      <c r="AK1475" s="6">
        <f t="shared" si="1246"/>
        <v>1.4365522745411015</v>
      </c>
      <c r="AL1475" s="6">
        <f t="shared" si="1247"/>
        <v>2.1717273275688718</v>
      </c>
      <c r="AM1475" s="6">
        <f t="shared" si="1248"/>
        <v>0</v>
      </c>
      <c r="AN1475" s="6">
        <f t="shared" si="1249"/>
        <v>4.3096568236233042</v>
      </c>
      <c r="AO1475" s="32">
        <v>331.53333333333336</v>
      </c>
      <c r="AP1475" s="32">
        <v>3.25</v>
      </c>
      <c r="AQ1475" s="32">
        <v>41.766666666666666</v>
      </c>
      <c r="AR1475" s="32">
        <v>376.55</v>
      </c>
      <c r="AS1475" s="40">
        <v>35</v>
      </c>
      <c r="AT1475" s="40">
        <v>48</v>
      </c>
      <c r="AU1475" s="40">
        <v>13</v>
      </c>
      <c r="AV1475" s="40">
        <v>9</v>
      </c>
      <c r="AW1475" s="40">
        <v>5</v>
      </c>
      <c r="AX1475" s="9">
        <f t="shared" si="1250"/>
        <v>5.5769486124020711</v>
      </c>
      <c r="AY1475" s="9">
        <f t="shared" si="1251"/>
        <v>7.6483866684371264</v>
      </c>
      <c r="AZ1475" s="9">
        <f t="shared" si="1252"/>
        <v>2.0714380560350549</v>
      </c>
      <c r="BA1475" s="9">
        <f t="shared" si="1253"/>
        <v>1.4340725003319612</v>
      </c>
      <c r="BB1475" s="9">
        <f t="shared" si="1254"/>
        <v>0.79670694462886738</v>
      </c>
      <c r="BC1475" s="9">
        <f t="shared" si="1255"/>
        <v>9.4723809523809539</v>
      </c>
      <c r="BD1475" s="9">
        <f t="shared" si="1256"/>
        <v>1.1933333333333334</v>
      </c>
      <c r="BE1475" s="9">
        <f t="shared" si="1257"/>
        <v>9.285714285714286E-2</v>
      </c>
      <c r="BF1475" s="3">
        <v>11</v>
      </c>
      <c r="BG1475" s="3">
        <v>1</v>
      </c>
      <c r="BH1475" s="3">
        <v>1</v>
      </c>
      <c r="BI1475" s="3">
        <v>13</v>
      </c>
      <c r="BJ1475" s="3">
        <v>12</v>
      </c>
      <c r="BK1475" s="3">
        <v>0</v>
      </c>
      <c r="BL1475" s="3">
        <v>3</v>
      </c>
      <c r="BM1475" s="3">
        <v>15</v>
      </c>
      <c r="BN1475" s="34">
        <f t="shared" si="1232"/>
        <v>12.116591513645281</v>
      </c>
      <c r="BO1475" s="34">
        <f t="shared" si="1233"/>
        <v>64.355817361015966</v>
      </c>
      <c r="BP1475" s="34">
        <v>-0.50692439146333723</v>
      </c>
      <c r="BQ1475" s="34">
        <v>0.95023046833872438</v>
      </c>
      <c r="BR1475" s="34">
        <v>6.9634480189101358E-2</v>
      </c>
      <c r="BS1475" s="34">
        <v>-0.11887581415831397</v>
      </c>
      <c r="BT1475" s="34">
        <v>0</v>
      </c>
      <c r="BU1475" s="34">
        <f t="shared" si="1234"/>
        <v>0.39406474290617455</v>
      </c>
      <c r="BV1475" s="34">
        <f t="shared" si="1235"/>
        <v>2.0930274487115894</v>
      </c>
      <c r="BW1475" s="34">
        <v>8.8712140262076584</v>
      </c>
      <c r="BX1475" s="34">
        <v>9.3766318795642484E-2</v>
      </c>
      <c r="BY1475" s="34">
        <v>3.3912997626996209</v>
      </c>
      <c r="BZ1475" s="34">
        <v>-0.63375333696381475</v>
      </c>
      <c r="CA1475" s="34">
        <f t="shared" si="1236"/>
        <v>11.722526770739107</v>
      </c>
      <c r="CB1475" s="34">
        <f t="shared" si="1237"/>
        <v>62.262789912304378</v>
      </c>
      <c r="CC1475" s="15">
        <v>60</v>
      </c>
      <c r="CD1475" s="7">
        <v>612707</v>
      </c>
      <c r="CE1475" s="68">
        <f t="shared" si="1258"/>
        <v>1435484.9714285715</v>
      </c>
      <c r="CF1475" s="9">
        <v>7.4</v>
      </c>
      <c r="CG1475" s="9">
        <v>9.3000000000000007</v>
      </c>
      <c r="CH1475" s="9">
        <v>-1.5</v>
      </c>
      <c r="CI1475" s="9">
        <v>-0.8</v>
      </c>
      <c r="CJ1475" s="9">
        <f t="shared" si="1230"/>
        <v>-3.7953664900766975</v>
      </c>
      <c r="CK1475" s="9">
        <v>1</v>
      </c>
      <c r="CL1475" s="9">
        <f t="shared" si="1231"/>
        <v>4.7442081125958717</v>
      </c>
      <c r="CM1475" s="9">
        <v>0.2</v>
      </c>
      <c r="CN1475" t="s">
        <v>2688</v>
      </c>
      <c r="CO1475" t="s">
        <v>3149</v>
      </c>
      <c r="CQ1475" t="s">
        <v>2436</v>
      </c>
      <c r="CR1475">
        <v>75</v>
      </c>
      <c r="CS1475">
        <v>240</v>
      </c>
      <c r="CT1475">
        <v>3</v>
      </c>
      <c r="CU1475" t="s">
        <v>3402</v>
      </c>
      <c r="CV1475" t="s">
        <v>2382</v>
      </c>
      <c r="CW1475">
        <v>0</v>
      </c>
      <c r="CX1475">
        <v>0</v>
      </c>
      <c r="CY1475">
        <v>0</v>
      </c>
      <c r="CZ1475" s="70"/>
      <c r="DA1475">
        <v>0</v>
      </c>
    </row>
    <row r="1476" spans="1:105" ht="12.75" customHeight="1" x14ac:dyDescent="0.2">
      <c r="A1476" s="44" t="s">
        <v>2372</v>
      </c>
      <c r="B1476" s="43" t="s">
        <v>531</v>
      </c>
      <c r="C1476" s="43" t="s">
        <v>973</v>
      </c>
      <c r="D1476" s="82" t="s">
        <v>973</v>
      </c>
      <c r="E1476" s="42" t="str">
        <f t="shared" si="1227"/>
        <v xml:space="preserve">Murray, Doug </v>
      </c>
      <c r="F1476" s="42" t="s">
        <v>378</v>
      </c>
      <c r="G1476" s="45" t="s">
        <v>2374</v>
      </c>
      <c r="H1476" s="43">
        <v>66</v>
      </c>
      <c r="I1476" s="64">
        <v>1</v>
      </c>
      <c r="J1476" s="64">
        <v>9</v>
      </c>
      <c r="K1476" s="64">
        <v>10</v>
      </c>
      <c r="L1476" s="43">
        <v>20</v>
      </c>
      <c r="M1476">
        <v>98</v>
      </c>
      <c r="N1476">
        <v>48</v>
      </c>
      <c r="O1476" s="4">
        <f t="shared" si="1228"/>
        <v>2.0833333333333332E-2</v>
      </c>
      <c r="Q1476">
        <v>0</v>
      </c>
      <c r="R1476">
        <v>0</v>
      </c>
      <c r="S1476">
        <v>1</v>
      </c>
      <c r="T1476">
        <v>1</v>
      </c>
      <c r="U1476" s="4">
        <f t="shared" si="1229"/>
        <v>0.5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1</v>
      </c>
      <c r="AB1476">
        <v>8</v>
      </c>
      <c r="AC1476" s="9">
        <f t="shared" si="1238"/>
        <v>0</v>
      </c>
      <c r="AD1476" s="9">
        <f t="shared" si="1239"/>
        <v>0</v>
      </c>
      <c r="AE1476" s="9">
        <f t="shared" si="1240"/>
        <v>0</v>
      </c>
      <c r="AF1476" s="9">
        <f t="shared" si="1241"/>
        <v>2.0320614134116055</v>
      </c>
      <c r="AG1476" s="9">
        <f t="shared" si="1242"/>
        <v>1.2166477973605501</v>
      </c>
      <c r="AH1476" s="9">
        <f t="shared" si="1243"/>
        <v>9.7331823788844005</v>
      </c>
      <c r="AI1476" s="58">
        <f t="shared" si="1244"/>
        <v>2.8591223237972931</v>
      </c>
      <c r="AJ1476" s="58">
        <f t="shared" si="1245"/>
        <v>0</v>
      </c>
      <c r="AK1476" s="58">
        <f t="shared" si="1246"/>
        <v>0.8128245653646422</v>
      </c>
      <c r="AL1476" s="58">
        <f t="shared" si="1247"/>
        <v>1.7033069163047703</v>
      </c>
      <c r="AM1476" s="58">
        <f t="shared" si="1248"/>
        <v>3.1551270815074499</v>
      </c>
      <c r="AN1476" s="58">
        <f t="shared" si="1249"/>
        <v>6.0961842402348161</v>
      </c>
      <c r="AO1476" s="56">
        <v>986.31666666666672</v>
      </c>
      <c r="AP1476" s="56">
        <v>19.016666666666666</v>
      </c>
      <c r="AQ1476" s="56">
        <v>147.63333333333333</v>
      </c>
      <c r="AR1476" s="57">
        <f>SUM(AO1476:AQ1476)</f>
        <v>1152.9666666666667</v>
      </c>
      <c r="AS1476">
        <v>83</v>
      </c>
      <c r="AT1476">
        <v>127</v>
      </c>
      <c r="AU1476">
        <v>28</v>
      </c>
      <c r="AV1476">
        <v>39</v>
      </c>
      <c r="AW1476">
        <v>24</v>
      </c>
      <c r="AX1476" s="9">
        <f t="shared" si="1250"/>
        <v>4.3192922605452599</v>
      </c>
      <c r="AY1476" s="9">
        <f t="shared" si="1251"/>
        <v>6.6090375552921445</v>
      </c>
      <c r="AZ1476" s="9">
        <f t="shared" si="1252"/>
        <v>1.457110642111654</v>
      </c>
      <c r="BA1476" s="9">
        <f t="shared" si="1253"/>
        <v>2.0295469657983749</v>
      </c>
      <c r="BB1476" s="9">
        <f t="shared" si="1254"/>
        <v>1.2489519789528463</v>
      </c>
      <c r="BC1476" s="33">
        <f t="shared" si="1255"/>
        <v>14.944191919191921</v>
      </c>
      <c r="BD1476" s="33">
        <f t="shared" si="1256"/>
        <v>2.2368686868686867</v>
      </c>
      <c r="BE1476" s="33">
        <f t="shared" si="1257"/>
        <v>0.28813131313131313</v>
      </c>
      <c r="BF1476" s="42">
        <f>BI1476-BG1476-BH1476</f>
        <v>47</v>
      </c>
      <c r="BG1476" s="43">
        <v>0</v>
      </c>
      <c r="BH1476" s="43">
        <v>2</v>
      </c>
      <c r="BI1476" s="43">
        <v>49</v>
      </c>
      <c r="BJ1476" s="42">
        <f>BM1476-BK1476-BL1476</f>
        <v>28</v>
      </c>
      <c r="BK1476" s="43">
        <v>1</v>
      </c>
      <c r="BL1476" s="43">
        <v>15</v>
      </c>
      <c r="BM1476" s="43">
        <v>44</v>
      </c>
      <c r="BN1476" s="34">
        <f t="shared" si="1232"/>
        <v>57.405770391277542</v>
      </c>
      <c r="BO1476" s="34">
        <f t="shared" si="1233"/>
        <v>99.579236852081664</v>
      </c>
      <c r="BP1476" s="33">
        <v>2.1348168887639432</v>
      </c>
      <c r="BQ1476" s="33">
        <v>-0.78172598340944477</v>
      </c>
      <c r="BR1476" s="33">
        <v>0.73745293314189175</v>
      </c>
      <c r="BS1476" s="33">
        <v>0.36108005308886248</v>
      </c>
      <c r="BT1476" s="33">
        <v>0</v>
      </c>
      <c r="BU1476" s="9">
        <f t="shared" si="1234"/>
        <v>2.4516238915852524</v>
      </c>
      <c r="BV1476" s="34">
        <f t="shared" si="1235"/>
        <v>4.2527229320048319</v>
      </c>
      <c r="BW1476" s="33">
        <v>39.04645379040214</v>
      </c>
      <c r="BX1476" s="33">
        <v>-1.0738487345834069</v>
      </c>
      <c r="BY1476" s="33">
        <v>8.7621485773930345</v>
      </c>
      <c r="BZ1476" s="33">
        <v>8.2193928664805256</v>
      </c>
      <c r="CA1476" s="9">
        <f t="shared" si="1236"/>
        <v>54.954146499692293</v>
      </c>
      <c r="CB1476" s="34">
        <f t="shared" si="1237"/>
        <v>95.326513920076835</v>
      </c>
      <c r="CC1476" s="47">
        <v>73.677184999999994</v>
      </c>
      <c r="CD1476">
        <v>2554218</v>
      </c>
      <c r="CE1476" s="68">
        <f t="shared" si="1258"/>
        <v>3173422.3636363638</v>
      </c>
      <c r="CF1476" s="62">
        <v>19.7</v>
      </c>
      <c r="CG1476" s="62">
        <v>29.4</v>
      </c>
      <c r="CH1476" s="62">
        <v>17.100000000000001</v>
      </c>
      <c r="CI1476" s="62">
        <v>-0.9</v>
      </c>
      <c r="CJ1476" s="63">
        <f t="shared" si="1230"/>
        <v>-1.3640324841810121</v>
      </c>
      <c r="CK1476" s="62">
        <v>9.3000000000000007</v>
      </c>
      <c r="CL1476" s="63">
        <f t="shared" si="1231"/>
        <v>14.095002336537124</v>
      </c>
      <c r="CM1476" s="62">
        <v>8.4</v>
      </c>
      <c r="CN1476" t="s">
        <v>1903</v>
      </c>
      <c r="CO1476" t="s">
        <v>3149</v>
      </c>
      <c r="CQ1476" t="s">
        <v>2436</v>
      </c>
      <c r="CR1476">
        <v>75</v>
      </c>
      <c r="CS1476">
        <v>240</v>
      </c>
      <c r="CT1476">
        <v>3</v>
      </c>
      <c r="CU1476" t="s">
        <v>3402</v>
      </c>
      <c r="CZ1476" s="72">
        <v>550000</v>
      </c>
      <c r="DA1476">
        <v>0</v>
      </c>
    </row>
    <row r="1477" spans="1:105" ht="12.75" customHeight="1" x14ac:dyDescent="0.2">
      <c r="A1477" s="38" t="s">
        <v>2452</v>
      </c>
      <c r="B1477" t="s">
        <v>971</v>
      </c>
      <c r="C1477" t="s">
        <v>973</v>
      </c>
      <c r="D1477" s="82" t="s">
        <v>973</v>
      </c>
      <c r="E1477" t="str">
        <f t="shared" si="1227"/>
        <v xml:space="preserve">Roenick, Jeremy </v>
      </c>
      <c r="F1477" t="s">
        <v>488</v>
      </c>
      <c r="G1477" t="s">
        <v>1537</v>
      </c>
      <c r="H1477">
        <v>70</v>
      </c>
      <c r="I1477">
        <v>11</v>
      </c>
      <c r="J1477">
        <v>17</v>
      </c>
      <c r="K1477">
        <f>I1477+J1477</f>
        <v>28</v>
      </c>
      <c r="L1477">
        <v>-18</v>
      </c>
      <c r="M1477">
        <v>32</v>
      </c>
      <c r="N1477">
        <v>89</v>
      </c>
      <c r="O1477" s="4">
        <f t="shared" si="1228"/>
        <v>0.12359550561797752</v>
      </c>
      <c r="P1477">
        <v>1346</v>
      </c>
      <c r="Q1477">
        <v>1</v>
      </c>
      <c r="R1477">
        <v>0</v>
      </c>
      <c r="S1477">
        <v>306</v>
      </c>
      <c r="T1477">
        <v>289</v>
      </c>
      <c r="U1477" s="4">
        <f t="shared" si="1229"/>
        <v>0.51428571428571423</v>
      </c>
      <c r="V1477" s="40">
        <v>15.2</v>
      </c>
      <c r="W1477">
        <v>4</v>
      </c>
      <c r="X1477">
        <v>4</v>
      </c>
      <c r="Y1477">
        <v>0</v>
      </c>
      <c r="Z1477">
        <v>0</v>
      </c>
      <c r="AA1477">
        <f>I1477-W1477-Y1477</f>
        <v>7</v>
      </c>
      <c r="AB1477">
        <f>J1477-X1477-Z1477</f>
        <v>13</v>
      </c>
      <c r="AC1477" s="9">
        <f t="shared" si="1238"/>
        <v>8.4975805499822972</v>
      </c>
      <c r="AD1477" s="9">
        <f t="shared" si="1239"/>
        <v>8.4975805499822972</v>
      </c>
      <c r="AE1477" s="9">
        <f t="shared" si="1240"/>
        <v>0</v>
      </c>
      <c r="AF1477" s="9">
        <f t="shared" si="1241"/>
        <v>0</v>
      </c>
      <c r="AG1477" s="9">
        <f t="shared" si="1242"/>
        <v>11.199004532930404</v>
      </c>
      <c r="AH1477" s="9">
        <f t="shared" si="1243"/>
        <v>20.79815127544218</v>
      </c>
      <c r="AI1477" s="6">
        <f t="shared" si="1244"/>
        <v>1.9998222380232864</v>
      </c>
      <c r="AJ1477" s="6">
        <f t="shared" si="1245"/>
        <v>4.6736693024902625</v>
      </c>
      <c r="AK1477" s="6">
        <f t="shared" si="1246"/>
        <v>0</v>
      </c>
      <c r="AL1477" s="6">
        <f t="shared" si="1247"/>
        <v>2.9597369122744643</v>
      </c>
      <c r="AM1477" s="6">
        <f t="shared" si="1248"/>
        <v>2.1243951374955738</v>
      </c>
      <c r="AN1477" s="6">
        <f t="shared" si="1249"/>
        <v>10.34058268362741</v>
      </c>
      <c r="AO1477" s="32">
        <v>750.06666666666672</v>
      </c>
      <c r="AP1477" s="32">
        <v>141.21666666666667</v>
      </c>
      <c r="AQ1477" s="32">
        <v>81.233333333333334</v>
      </c>
      <c r="AR1477" s="32">
        <v>972.51666666666677</v>
      </c>
      <c r="AS1477" s="40">
        <v>18</v>
      </c>
      <c r="AT1477" s="40">
        <v>78</v>
      </c>
      <c r="AU1477" s="40">
        <v>32</v>
      </c>
      <c r="AV1477" s="40">
        <v>39</v>
      </c>
      <c r="AW1477" s="40">
        <v>25</v>
      </c>
      <c r="AX1477" s="9">
        <f t="shared" si="1250"/>
        <v>1.1105208136964233</v>
      </c>
      <c r="AY1477" s="9">
        <f t="shared" si="1251"/>
        <v>4.8122568593511676</v>
      </c>
      <c r="AZ1477" s="9">
        <f t="shared" si="1252"/>
        <v>1.974259224349197</v>
      </c>
      <c r="BA1477" s="9">
        <f t="shared" si="1253"/>
        <v>2.4061284296755838</v>
      </c>
      <c r="BB1477" s="9">
        <f t="shared" si="1254"/>
        <v>1.5423900190228099</v>
      </c>
      <c r="BC1477" s="9">
        <f t="shared" si="1255"/>
        <v>10.715238095238096</v>
      </c>
      <c r="BD1477" s="9">
        <f t="shared" si="1256"/>
        <v>1.1604761904761904</v>
      </c>
      <c r="BE1477" s="9">
        <f t="shared" si="1257"/>
        <v>2.0173809523809525</v>
      </c>
      <c r="BF1477" s="3">
        <v>25</v>
      </c>
      <c r="BG1477" s="3">
        <v>11</v>
      </c>
      <c r="BH1477" s="3">
        <v>0</v>
      </c>
      <c r="BI1477" s="3">
        <v>36</v>
      </c>
      <c r="BJ1477" s="3">
        <v>37</v>
      </c>
      <c r="BK1477" s="3">
        <v>5</v>
      </c>
      <c r="BL1477" s="3">
        <v>14</v>
      </c>
      <c r="BM1477" s="3">
        <v>56</v>
      </c>
      <c r="BN1477" s="34">
        <f t="shared" si="1232"/>
        <v>19.546001615613399</v>
      </c>
      <c r="BO1477" s="34">
        <f t="shared" si="1233"/>
        <v>40.196743738301102</v>
      </c>
      <c r="BP1477" s="34">
        <v>8.1596913437760801</v>
      </c>
      <c r="BQ1477" s="34">
        <v>4.0110682223428933</v>
      </c>
      <c r="BR1477" s="34">
        <v>3.3875350116058953E-2</v>
      </c>
      <c r="BS1477" s="34">
        <v>-1.0744091127452831</v>
      </c>
      <c r="BT1477" s="34">
        <v>-0.59201308371666328</v>
      </c>
      <c r="BU1477" s="34">
        <f t="shared" si="1234"/>
        <v>10.538212719773087</v>
      </c>
      <c r="BV1477" s="34">
        <f t="shared" si="1235"/>
        <v>21.672045489756311</v>
      </c>
      <c r="BW1477" s="34">
        <v>6.8997995508531771</v>
      </c>
      <c r="BX1477" s="34">
        <v>-0.74550802887130785</v>
      </c>
      <c r="BY1477" s="34">
        <v>0.51141622927891994</v>
      </c>
      <c r="BZ1477" s="34">
        <v>2.342081144579522</v>
      </c>
      <c r="CA1477" s="34">
        <f t="shared" si="1236"/>
        <v>9.0077888958403101</v>
      </c>
      <c r="CB1477" s="34">
        <f t="shared" si="1237"/>
        <v>18.524698248544791</v>
      </c>
      <c r="CC1477" s="15">
        <v>28</v>
      </c>
      <c r="CD1477" s="7">
        <v>931919</v>
      </c>
      <c r="CE1477" s="68">
        <f t="shared" si="1258"/>
        <v>1091676.5428571429</v>
      </c>
      <c r="CF1477" s="9">
        <v>20.399999999999999</v>
      </c>
      <c r="CG1477" s="9">
        <v>20.3</v>
      </c>
      <c r="CH1477" s="9">
        <v>-9.1</v>
      </c>
      <c r="CI1477" s="9">
        <v>0.6</v>
      </c>
      <c r="CJ1477" s="9">
        <f t="shared" si="1230"/>
        <v>1.0042121119138607</v>
      </c>
      <c r="CK1477" s="9">
        <v>-0.5</v>
      </c>
      <c r="CL1477" s="9">
        <f t="shared" si="1231"/>
        <v>-0.83684342659488409</v>
      </c>
      <c r="CM1477" s="9">
        <v>0.1</v>
      </c>
      <c r="CN1477" t="s">
        <v>2991</v>
      </c>
      <c r="CO1477" t="s">
        <v>3057</v>
      </c>
      <c r="CP1477" t="s">
        <v>2441</v>
      </c>
      <c r="CQ1477" t="s">
        <v>2414</v>
      </c>
      <c r="CR1477">
        <v>73</v>
      </c>
      <c r="CS1477">
        <v>196</v>
      </c>
      <c r="CT1477">
        <v>97</v>
      </c>
      <c r="CU1477" t="s">
        <v>3401</v>
      </c>
      <c r="CV1477" t="s">
        <v>2382</v>
      </c>
      <c r="CW1477">
        <v>1</v>
      </c>
      <c r="CX1477">
        <v>0</v>
      </c>
      <c r="CY1477">
        <v>0</v>
      </c>
      <c r="CZ1477" s="70"/>
      <c r="DA1477">
        <v>0</v>
      </c>
    </row>
    <row r="1478" spans="1:105" ht="12.75" customHeight="1" x14ac:dyDescent="0.2">
      <c r="A1478" s="44" t="s">
        <v>2372</v>
      </c>
      <c r="B1478" s="43" t="s">
        <v>971</v>
      </c>
      <c r="C1478" s="43" t="s">
        <v>973</v>
      </c>
      <c r="D1478" s="82" t="s">
        <v>973</v>
      </c>
      <c r="E1478" s="42" t="str">
        <f t="shared" si="1227"/>
        <v xml:space="preserve">Roenick, Jeremy </v>
      </c>
      <c r="F1478" s="42" t="s">
        <v>488</v>
      </c>
      <c r="G1478" s="45" t="s">
        <v>2381</v>
      </c>
      <c r="H1478" s="43">
        <v>69</v>
      </c>
      <c r="I1478" s="64">
        <v>14</v>
      </c>
      <c r="J1478" s="64">
        <v>19</v>
      </c>
      <c r="K1478" s="64">
        <v>33</v>
      </c>
      <c r="L1478" s="43">
        <v>-8</v>
      </c>
      <c r="M1478">
        <v>26</v>
      </c>
      <c r="N1478">
        <v>89</v>
      </c>
      <c r="O1478" s="4">
        <f t="shared" si="1228"/>
        <v>0.15730337078651685</v>
      </c>
      <c r="Q1478">
        <v>10</v>
      </c>
      <c r="R1478">
        <v>0</v>
      </c>
      <c r="S1478">
        <v>83</v>
      </c>
      <c r="T1478">
        <v>105</v>
      </c>
      <c r="U1478" s="4">
        <f t="shared" si="1229"/>
        <v>0.44148936170212766</v>
      </c>
      <c r="V1478">
        <v>5.3</v>
      </c>
      <c r="W1478">
        <v>7</v>
      </c>
      <c r="X1478">
        <v>5</v>
      </c>
      <c r="Y1478">
        <v>0</v>
      </c>
      <c r="Z1478">
        <v>0</v>
      </c>
      <c r="AA1478">
        <v>7</v>
      </c>
      <c r="AB1478">
        <v>14</v>
      </c>
      <c r="AC1478" s="9">
        <f t="shared" si="1238"/>
        <v>11.62147205312673</v>
      </c>
      <c r="AD1478" s="9">
        <f t="shared" si="1239"/>
        <v>8.3010514665190929</v>
      </c>
      <c r="AE1478" s="9">
        <f t="shared" si="1240"/>
        <v>0</v>
      </c>
      <c r="AF1478" s="9">
        <f t="shared" si="1241"/>
        <v>0</v>
      </c>
      <c r="AG1478" s="9">
        <f t="shared" si="1242"/>
        <v>10.981588408323347</v>
      </c>
      <c r="AH1478" s="9">
        <f t="shared" si="1243"/>
        <v>21.963176816646694</v>
      </c>
      <c r="AI1478" s="58">
        <f t="shared" si="1244"/>
        <v>2.1963176816646692</v>
      </c>
      <c r="AJ1478" s="58">
        <f t="shared" si="1245"/>
        <v>7.9690094078583291</v>
      </c>
      <c r="AK1478" s="58">
        <f t="shared" si="1246"/>
        <v>0</v>
      </c>
      <c r="AL1478" s="58">
        <f t="shared" si="1247"/>
        <v>2.510077350473908</v>
      </c>
      <c r="AM1478" s="58">
        <f t="shared" si="1248"/>
        <v>1.328168234643055</v>
      </c>
      <c r="AN1478" s="58">
        <f t="shared" si="1249"/>
        <v>0</v>
      </c>
      <c r="AO1478" s="56">
        <v>764.91666666666663</v>
      </c>
      <c r="AP1478" s="56">
        <v>180.7</v>
      </c>
      <c r="AQ1478" s="56">
        <v>3.1</v>
      </c>
      <c r="AR1478" s="57">
        <f>SUM(AO1478:AQ1478)</f>
        <v>948.71666666666658</v>
      </c>
      <c r="AS1478">
        <v>22</v>
      </c>
      <c r="AT1478">
        <v>96</v>
      </c>
      <c r="AU1478">
        <v>34</v>
      </c>
      <c r="AV1478">
        <v>58</v>
      </c>
      <c r="AW1478">
        <v>21</v>
      </c>
      <c r="AX1478" s="9">
        <f t="shared" si="1250"/>
        <v>1.3913532315584212</v>
      </c>
      <c r="AY1478" s="9">
        <f t="shared" si="1251"/>
        <v>6.0713595558912923</v>
      </c>
      <c r="AZ1478" s="9">
        <f t="shared" si="1252"/>
        <v>2.1502731760448324</v>
      </c>
      <c r="BA1478" s="9">
        <f t="shared" si="1253"/>
        <v>3.6681130650176557</v>
      </c>
      <c r="BB1478" s="9">
        <f t="shared" si="1254"/>
        <v>1.3281099028512202</v>
      </c>
      <c r="BC1478" s="33">
        <f t="shared" si="1255"/>
        <v>11.085748792270531</v>
      </c>
      <c r="BD1478" s="33">
        <f t="shared" si="1256"/>
        <v>4.4927536231884058E-2</v>
      </c>
      <c r="BE1478" s="33">
        <f t="shared" si="1257"/>
        <v>2.6188405797101448</v>
      </c>
      <c r="BF1478" s="42">
        <f>BI1478-BG1478-BH1478</f>
        <v>28</v>
      </c>
      <c r="BG1478" s="43">
        <v>24</v>
      </c>
      <c r="BH1478" s="43">
        <v>0</v>
      </c>
      <c r="BI1478" s="43">
        <v>52</v>
      </c>
      <c r="BJ1478" s="42">
        <f>BM1478-BK1478-BL1478</f>
        <v>32</v>
      </c>
      <c r="BK1478" s="43">
        <v>4</v>
      </c>
      <c r="BL1478" s="43">
        <v>0</v>
      </c>
      <c r="BM1478" s="43">
        <v>36</v>
      </c>
      <c r="BN1478" s="34">
        <f t="shared" si="1232"/>
        <v>40.163031474209028</v>
      </c>
      <c r="BO1478" s="34">
        <f t="shared" si="1233"/>
        <v>84.66812671336865</v>
      </c>
      <c r="BP1478" s="33">
        <v>10.358183915301327</v>
      </c>
      <c r="BQ1478" s="33">
        <v>9.7901659042299727</v>
      </c>
      <c r="BR1478" s="33">
        <v>-3.9684809085169279</v>
      </c>
      <c r="BS1478" s="33">
        <v>-4.9527974416229519E-2</v>
      </c>
      <c r="BT1478" s="33">
        <v>13.993531260206938</v>
      </c>
      <c r="BU1478" s="9">
        <f t="shared" si="1234"/>
        <v>30.123872196805081</v>
      </c>
      <c r="BV1478" s="34">
        <f t="shared" si="1235"/>
        <v>63.504465042541852</v>
      </c>
      <c r="BW1478" s="33">
        <v>7.1698609268781048</v>
      </c>
      <c r="BX1478" s="33">
        <v>-0.23911057199444508</v>
      </c>
      <c r="BY1478" s="33">
        <v>0.44287132583478572</v>
      </c>
      <c r="BZ1478" s="33">
        <v>2.6655375966854993</v>
      </c>
      <c r="CA1478" s="9">
        <f t="shared" si="1236"/>
        <v>10.039159277403945</v>
      </c>
      <c r="CB1478" s="34">
        <f t="shared" si="1237"/>
        <v>21.163661670826794</v>
      </c>
      <c r="CC1478" s="47">
        <v>56.757553000000001</v>
      </c>
      <c r="CD1478">
        <v>2927866</v>
      </c>
      <c r="CE1478" s="68">
        <f t="shared" si="1258"/>
        <v>3479492.9275362319</v>
      </c>
      <c r="CF1478" s="62">
        <v>24</v>
      </c>
      <c r="CG1478" s="62">
        <v>19</v>
      </c>
      <c r="CH1478" s="62">
        <v>-5.4</v>
      </c>
      <c r="CI1478" s="62">
        <v>1.6</v>
      </c>
      <c r="CJ1478" s="63">
        <f t="shared" si="1230"/>
        <v>2.8255654810083737</v>
      </c>
      <c r="CK1478" s="62">
        <v>1.1000000000000001</v>
      </c>
      <c r="CL1478" s="63">
        <f t="shared" si="1231"/>
        <v>1.942576268193257</v>
      </c>
      <c r="CM1478" s="62">
        <v>4.7</v>
      </c>
      <c r="CN1478" t="s">
        <v>2030</v>
      </c>
      <c r="CO1478" t="s">
        <v>3057</v>
      </c>
      <c r="CP1478" t="s">
        <v>2441</v>
      </c>
      <c r="CQ1478" t="s">
        <v>2414</v>
      </c>
      <c r="CR1478">
        <v>73</v>
      </c>
      <c r="CS1478">
        <v>205</v>
      </c>
      <c r="CT1478">
        <v>27</v>
      </c>
      <c r="CU1478" t="s">
        <v>3401</v>
      </c>
      <c r="CZ1478" s="72">
        <v>775000</v>
      </c>
      <c r="DA1478">
        <v>0</v>
      </c>
    </row>
    <row r="1479" spans="1:105" ht="12.75" customHeight="1" x14ac:dyDescent="0.2">
      <c r="A1479" s="38" t="s">
        <v>2452</v>
      </c>
      <c r="B1479" t="s">
        <v>530</v>
      </c>
      <c r="C1479" t="s">
        <v>530</v>
      </c>
      <c r="D1479" s="82" t="s">
        <v>973</v>
      </c>
      <c r="E1479" t="str">
        <f t="shared" ref="E1479:E1510" si="1259">CONCATENATE(RIGHT(F1479,LEN(F1479)-SEARCH(" ",F1479)), ", ", LEFT(F1479, SEARCH(" ", F1479)))</f>
        <v xml:space="preserve">Shelley, Jody </v>
      </c>
      <c r="F1479" t="s">
        <v>868</v>
      </c>
      <c r="G1479" t="s">
        <v>1540</v>
      </c>
      <c r="H1479">
        <v>72</v>
      </c>
      <c r="I1479">
        <v>1</v>
      </c>
      <c r="J1479">
        <v>1</v>
      </c>
      <c r="K1479">
        <f>I1479+J1479</f>
        <v>2</v>
      </c>
      <c r="L1479">
        <v>-6</v>
      </c>
      <c r="M1479">
        <v>125</v>
      </c>
      <c r="N1479">
        <v>32</v>
      </c>
      <c r="O1479" s="4">
        <f t="shared" si="1228"/>
        <v>3.125E-2</v>
      </c>
      <c r="P1479">
        <v>522</v>
      </c>
      <c r="Q1479">
        <v>0</v>
      </c>
      <c r="R1479">
        <v>0</v>
      </c>
      <c r="S1479">
        <v>0</v>
      </c>
      <c r="T1479">
        <v>2</v>
      </c>
      <c r="U1479" s="4">
        <f t="shared" si="1229"/>
        <v>0</v>
      </c>
      <c r="V1479" s="40">
        <v>0</v>
      </c>
      <c r="W1479">
        <v>0</v>
      </c>
      <c r="X1479">
        <v>0</v>
      </c>
      <c r="Y1479">
        <v>0</v>
      </c>
      <c r="Z1479">
        <v>0</v>
      </c>
      <c r="AA1479">
        <f>I1479-W1479-Y1479</f>
        <v>1</v>
      </c>
      <c r="AB1479">
        <f>J1479-X1479-Z1479</f>
        <v>1</v>
      </c>
      <c r="AC1479" s="9">
        <f t="shared" si="1238"/>
        <v>0</v>
      </c>
      <c r="AD1479" s="9">
        <f t="shared" si="1239"/>
        <v>0</v>
      </c>
      <c r="AE1479" s="9">
        <f t="shared" si="1240"/>
        <v>0</v>
      </c>
      <c r="AF1479" s="9">
        <f t="shared" si="1241"/>
        <v>0</v>
      </c>
      <c r="AG1479" s="9">
        <f t="shared" si="1242"/>
        <v>3.4567189975514911</v>
      </c>
      <c r="AH1479" s="9">
        <f t="shared" si="1243"/>
        <v>3.4567189975514911</v>
      </c>
      <c r="AI1479" s="6">
        <f t="shared" si="1244"/>
        <v>1.0370156992654473</v>
      </c>
      <c r="AJ1479" s="6">
        <f t="shared" si="1245"/>
        <v>0</v>
      </c>
      <c r="AK1479" s="6">
        <f t="shared" si="1246"/>
        <v>0</v>
      </c>
      <c r="AL1479" s="6">
        <f t="shared" si="1247"/>
        <v>2.0740313985308947</v>
      </c>
      <c r="AM1479" s="6">
        <f t="shared" si="1248"/>
        <v>0</v>
      </c>
      <c r="AN1479" s="6">
        <f t="shared" si="1249"/>
        <v>0</v>
      </c>
      <c r="AO1479" s="33">
        <v>347.15</v>
      </c>
      <c r="AP1479" s="33">
        <v>2.7166666666666668</v>
      </c>
      <c r="AQ1479" s="33">
        <v>0.25</v>
      </c>
      <c r="AR1479" s="32">
        <v>350.11666666666662</v>
      </c>
      <c r="AS1479" s="40">
        <v>12</v>
      </c>
      <c r="AT1479" s="40">
        <v>72</v>
      </c>
      <c r="AU1479" s="40">
        <v>5</v>
      </c>
      <c r="AV1479" s="40">
        <v>9</v>
      </c>
      <c r="AW1479" s="40">
        <v>9</v>
      </c>
      <c r="AX1479" s="9">
        <f t="shared" si="1250"/>
        <v>2.0564573713524066</v>
      </c>
      <c r="AY1479" s="9">
        <f t="shared" si="1251"/>
        <v>12.338744228114441</v>
      </c>
      <c r="AZ1479" s="9">
        <f t="shared" si="1252"/>
        <v>0.85685723806350278</v>
      </c>
      <c r="BA1479" s="9">
        <f t="shared" si="1253"/>
        <v>1.5423430285143052</v>
      </c>
      <c r="BB1479" s="9">
        <f t="shared" si="1254"/>
        <v>1.5423430285143052</v>
      </c>
      <c r="BC1479" s="9">
        <f t="shared" si="1255"/>
        <v>4.8215277777777779</v>
      </c>
      <c r="BD1479" s="9">
        <f t="shared" si="1256"/>
        <v>3.472222222222222E-3</v>
      </c>
      <c r="BE1479" s="9">
        <f t="shared" si="1257"/>
        <v>3.7731481481481484E-2</v>
      </c>
      <c r="BF1479" s="3">
        <v>6</v>
      </c>
      <c r="BG1479" s="3">
        <v>0</v>
      </c>
      <c r="BH1479" s="3">
        <v>0</v>
      </c>
      <c r="BI1479" s="3">
        <v>6</v>
      </c>
      <c r="BJ1479" s="3">
        <v>12</v>
      </c>
      <c r="BK1479" s="3">
        <v>0</v>
      </c>
      <c r="BL1479" s="3">
        <v>0</v>
      </c>
      <c r="BM1479" s="3">
        <v>12</v>
      </c>
      <c r="BN1479" s="34">
        <f t="shared" si="1232"/>
        <v>-5.4887361701756276</v>
      </c>
      <c r="BO1479" s="34">
        <f t="shared" si="1233"/>
        <v>-31.35375543490624</v>
      </c>
      <c r="BP1479" s="34">
        <v>-5.4663531809435248</v>
      </c>
      <c r="BQ1479" s="34">
        <v>-0.12355069003086848</v>
      </c>
      <c r="BR1479" s="34">
        <v>1.6348716045406681E-2</v>
      </c>
      <c r="BS1479" s="34">
        <v>-2.6261538245699262E-3</v>
      </c>
      <c r="BT1479" s="34">
        <v>0</v>
      </c>
      <c r="BU1479" s="34">
        <f t="shared" si="1234"/>
        <v>-5.576181308753557</v>
      </c>
      <c r="BV1479" s="34">
        <f t="shared" si="1235"/>
        <v>-31.853275434399343</v>
      </c>
      <c r="BW1479" s="34">
        <v>4.349610639797084</v>
      </c>
      <c r="BX1479" s="34">
        <v>7.7178818741107033E-3</v>
      </c>
      <c r="BY1479" s="34">
        <v>2.2949290613403932E-2</v>
      </c>
      <c r="BZ1479" s="34">
        <v>-4.2928326737066698</v>
      </c>
      <c r="CA1479" s="34">
        <f t="shared" si="1236"/>
        <v>8.7445138577929349E-2</v>
      </c>
      <c r="CB1479" s="34">
        <f t="shared" si="1237"/>
        <v>0.49951999949309867</v>
      </c>
      <c r="CC1479" s="15">
        <v>34</v>
      </c>
      <c r="CD1479" s="7">
        <v>165000</v>
      </c>
      <c r="CE1479" s="68">
        <f t="shared" si="1258"/>
        <v>165000</v>
      </c>
      <c r="CF1479" s="9">
        <v>9.1</v>
      </c>
      <c r="CG1479" s="9">
        <v>8.6</v>
      </c>
      <c r="CH1479" s="9">
        <v>-4.7</v>
      </c>
      <c r="CI1479" s="9">
        <v>-3.6</v>
      </c>
      <c r="CJ1479" s="9">
        <f t="shared" si="1230"/>
        <v>-20.391786641491624</v>
      </c>
      <c r="CK1479" s="9">
        <v>-0.1</v>
      </c>
      <c r="CL1479" s="9">
        <f t="shared" si="1231"/>
        <v>-0.56643851781921173</v>
      </c>
      <c r="CM1479" s="9">
        <v>-3.7</v>
      </c>
      <c r="CN1479" t="s">
        <v>50</v>
      </c>
      <c r="CO1479" t="s">
        <v>51</v>
      </c>
      <c r="CP1479" t="s">
        <v>3134</v>
      </c>
      <c r="CQ1479" t="s">
        <v>2400</v>
      </c>
      <c r="CR1479">
        <v>76</v>
      </c>
      <c r="CS1479">
        <v>230</v>
      </c>
      <c r="CT1479">
        <v>45</v>
      </c>
      <c r="CU1479" t="s">
        <v>3402</v>
      </c>
      <c r="CV1479" t="s">
        <v>2382</v>
      </c>
      <c r="CW1479">
        <v>0</v>
      </c>
      <c r="CX1479">
        <v>0</v>
      </c>
      <c r="CY1479">
        <v>0</v>
      </c>
      <c r="CZ1479" s="71"/>
      <c r="DA1479">
        <v>0</v>
      </c>
    </row>
    <row r="1480" spans="1:105" ht="12.75" customHeight="1" x14ac:dyDescent="0.2">
      <c r="A1480" s="78" t="s">
        <v>2372</v>
      </c>
      <c r="B1480" s="52" t="s">
        <v>530</v>
      </c>
      <c r="C1480" s="52" t="s">
        <v>530</v>
      </c>
      <c r="D1480" s="53" t="s">
        <v>973</v>
      </c>
      <c r="E1480" s="53" t="str">
        <f t="shared" si="1259"/>
        <v xml:space="preserve">Shelley, Jody </v>
      </c>
      <c r="F1480" s="53" t="s">
        <v>868</v>
      </c>
      <c r="G1480" s="54" t="s">
        <v>1540</v>
      </c>
      <c r="H1480" s="52">
        <v>31</v>
      </c>
      <c r="I1480" s="19">
        <v>0</v>
      </c>
      <c r="J1480" s="19">
        <v>0</v>
      </c>
      <c r="K1480" s="19">
        <v>0</v>
      </c>
      <c r="L1480" s="52">
        <v>-2</v>
      </c>
      <c r="M1480" s="19">
        <v>44</v>
      </c>
      <c r="N1480" s="19">
        <v>10</v>
      </c>
      <c r="O1480" s="20">
        <f t="shared" si="1228"/>
        <v>0</v>
      </c>
      <c r="P1480" s="19"/>
      <c r="Q1480" s="19"/>
      <c r="R1480" s="19"/>
      <c r="S1480" s="19">
        <v>0</v>
      </c>
      <c r="T1480" s="19">
        <v>1</v>
      </c>
      <c r="U1480" s="20">
        <f t="shared" si="1229"/>
        <v>0</v>
      </c>
      <c r="V1480" s="19"/>
      <c r="W1480" s="19"/>
      <c r="X1480" s="19"/>
      <c r="Y1480" s="19"/>
      <c r="Z1480" s="19"/>
      <c r="AA1480" s="19"/>
      <c r="AB1480" s="19"/>
      <c r="AC1480" s="24">
        <f t="shared" si="1238"/>
        <v>0</v>
      </c>
      <c r="AD1480" s="24">
        <f t="shared" si="1239"/>
        <v>0</v>
      </c>
      <c r="AE1480" s="24">
        <f t="shared" si="1240"/>
        <v>0</v>
      </c>
      <c r="AF1480" s="24">
        <f t="shared" si="1241"/>
        <v>0</v>
      </c>
      <c r="AG1480" s="24">
        <f t="shared" si="1242"/>
        <v>0</v>
      </c>
      <c r="AH1480" s="24">
        <f t="shared" si="1243"/>
        <v>0</v>
      </c>
      <c r="AI1480" s="21">
        <f t="shared" si="1244"/>
        <v>0.44770550926501673</v>
      </c>
      <c r="AJ1480" s="21">
        <f t="shared" si="1245"/>
        <v>0</v>
      </c>
      <c r="AK1480" s="21">
        <f t="shared" si="1246"/>
        <v>0</v>
      </c>
      <c r="AL1480" s="21">
        <f t="shared" si="1247"/>
        <v>1.3431165277950501</v>
      </c>
      <c r="AM1480" s="21">
        <f t="shared" si="1248"/>
        <v>0</v>
      </c>
      <c r="AN1480" s="21">
        <f t="shared" si="1249"/>
        <v>0</v>
      </c>
      <c r="AO1480" s="60">
        <v>134.01666666666668</v>
      </c>
      <c r="AP1480" s="60">
        <v>0.3</v>
      </c>
      <c r="AQ1480" s="60">
        <v>8.3333333333333329E-2</v>
      </c>
      <c r="AR1480" s="61">
        <f>SUM(AO1480:AQ1480)</f>
        <v>134.40000000000003</v>
      </c>
      <c r="AS1480" s="19"/>
      <c r="AT1480" s="19"/>
      <c r="AU1480" s="19"/>
      <c r="AV1480" s="19"/>
      <c r="AW1480" s="19"/>
      <c r="AX1480" s="24">
        <f t="shared" si="1250"/>
        <v>0</v>
      </c>
      <c r="AY1480" s="24">
        <f t="shared" si="1251"/>
        <v>0</v>
      </c>
      <c r="AZ1480" s="24">
        <f t="shared" si="1252"/>
        <v>0</v>
      </c>
      <c r="BA1480" s="24">
        <f t="shared" si="1253"/>
        <v>0</v>
      </c>
      <c r="BB1480" s="24">
        <f t="shared" si="1254"/>
        <v>0</v>
      </c>
      <c r="BC1480" s="24">
        <f t="shared" si="1255"/>
        <v>4.3231182795698926</v>
      </c>
      <c r="BD1480" s="24">
        <f t="shared" si="1256"/>
        <v>2.6881720430107525E-3</v>
      </c>
      <c r="BE1480" s="24">
        <f t="shared" si="1257"/>
        <v>9.6774193548387101E-3</v>
      </c>
      <c r="BF1480" s="53">
        <f>BI1480-BG1480-BH1480</f>
        <v>1</v>
      </c>
      <c r="BG1480" s="52">
        <v>0</v>
      </c>
      <c r="BH1480" s="52">
        <v>0</v>
      </c>
      <c r="BI1480" s="52">
        <v>1</v>
      </c>
      <c r="BJ1480" s="53">
        <f>BM1480-BK1480-BL1480</f>
        <v>3</v>
      </c>
      <c r="BK1480" s="52">
        <v>0</v>
      </c>
      <c r="BL1480" s="52">
        <v>0</v>
      </c>
      <c r="BM1480" s="52">
        <v>3</v>
      </c>
      <c r="BN1480" s="35">
        <f t="shared" si="1232"/>
        <v>-9.526595800932478</v>
      </c>
      <c r="BO1480" s="35">
        <f t="shared" si="1233"/>
        <v>-141.76481846625708</v>
      </c>
      <c r="BP1480" s="24">
        <v>-3.3011878452069583</v>
      </c>
      <c r="BQ1480" s="24">
        <v>-1.586458942972771E-2</v>
      </c>
      <c r="BR1480" s="24">
        <v>-0.28897464095475195</v>
      </c>
      <c r="BS1480" s="24">
        <v>-1.0380282316580973E-3</v>
      </c>
      <c r="BT1480" s="24">
        <v>0</v>
      </c>
      <c r="BU1480" s="24">
        <f t="shared" si="1234"/>
        <v>-3.6070651038230963</v>
      </c>
      <c r="BV1480" s="35">
        <f t="shared" si="1235"/>
        <v>-53.676564044986542</v>
      </c>
      <c r="BW1480" s="24">
        <v>2.4093540812433614</v>
      </c>
      <c r="BX1480" s="24">
        <v>1.4250583555068834E-3</v>
      </c>
      <c r="BY1480" s="24">
        <v>1.196009073967628E-2</v>
      </c>
      <c r="BZ1480" s="24">
        <v>-8.3422699274479264</v>
      </c>
      <c r="CA1480" s="24">
        <f t="shared" si="1236"/>
        <v>-5.9195306971093817</v>
      </c>
      <c r="CB1480" s="35">
        <f t="shared" si="1237"/>
        <v>-88.088254421270534</v>
      </c>
      <c r="CC1480" s="55">
        <v>45.801689000000003</v>
      </c>
      <c r="CD1480" s="19">
        <v>165000</v>
      </c>
      <c r="CE1480" s="76">
        <f t="shared" si="1258"/>
        <v>165000</v>
      </c>
      <c r="CF1480" s="24"/>
      <c r="CG1480" s="24"/>
      <c r="CH1480" s="24"/>
      <c r="CI1480" s="24"/>
      <c r="CJ1480" s="24"/>
      <c r="CK1480" s="24"/>
      <c r="CL1480" s="24"/>
      <c r="CM1480" s="24"/>
      <c r="CN1480" s="19"/>
      <c r="CO1480" s="19"/>
      <c r="CP1480" s="19"/>
      <c r="CQ1480" s="19"/>
      <c r="CR1480" s="19"/>
      <c r="CS1480" s="19"/>
      <c r="CT1480" s="19"/>
      <c r="CU1480" s="19"/>
      <c r="CV1480" s="19"/>
      <c r="CW1480" s="19"/>
      <c r="CX1480" s="19"/>
      <c r="CY1480" s="19"/>
      <c r="CZ1480" s="74">
        <v>625000</v>
      </c>
      <c r="DA1480" s="19">
        <v>1</v>
      </c>
    </row>
    <row r="1481" spans="1:105" ht="12.75" customHeight="1" x14ac:dyDescent="0.2">
      <c r="A1481" s="78" t="s">
        <v>2372</v>
      </c>
      <c r="B1481" s="52" t="s">
        <v>530</v>
      </c>
      <c r="C1481" s="52" t="s">
        <v>973</v>
      </c>
      <c r="D1481" s="53" t="s">
        <v>973</v>
      </c>
      <c r="E1481" s="53" t="str">
        <f t="shared" si="1259"/>
        <v xml:space="preserve">Shelley, Jody </v>
      </c>
      <c r="F1481" s="53" t="s">
        <v>868</v>
      </c>
      <c r="G1481" s="54" t="s">
        <v>1540</v>
      </c>
      <c r="H1481" s="52">
        <v>31</v>
      </c>
      <c r="I1481" s="19">
        <v>1</v>
      </c>
      <c r="J1481" s="19">
        <v>6</v>
      </c>
      <c r="K1481" s="19">
        <v>7</v>
      </c>
      <c r="L1481" s="52">
        <v>-2</v>
      </c>
      <c r="M1481" s="19">
        <v>91</v>
      </c>
      <c r="N1481" s="19">
        <v>31</v>
      </c>
      <c r="O1481" s="20">
        <f t="shared" ref="O1481:O1512" si="1260">IF(N1481=0,0,I1481/N1481)</f>
        <v>3.2258064516129031E-2</v>
      </c>
      <c r="P1481" s="19"/>
      <c r="Q1481" s="19"/>
      <c r="R1481" s="19"/>
      <c r="S1481" s="19">
        <v>0</v>
      </c>
      <c r="T1481" s="19">
        <v>1</v>
      </c>
      <c r="U1481" s="20">
        <f t="shared" ref="U1481:U1512" si="1261">IF(S1481+T1481=0,0,S1481/(S1481+T1481))</f>
        <v>0</v>
      </c>
      <c r="V1481" s="19"/>
      <c r="W1481" s="19"/>
      <c r="X1481" s="19"/>
      <c r="Y1481" s="19"/>
      <c r="Z1481" s="19"/>
      <c r="AA1481" s="19"/>
      <c r="AB1481" s="19"/>
      <c r="AC1481" s="24">
        <f t="shared" si="1238"/>
        <v>0</v>
      </c>
      <c r="AD1481" s="24">
        <f t="shared" si="1239"/>
        <v>0</v>
      </c>
      <c r="AE1481" s="24">
        <f t="shared" si="1240"/>
        <v>0</v>
      </c>
      <c r="AF1481" s="24">
        <f t="shared" si="1241"/>
        <v>0</v>
      </c>
      <c r="AG1481" s="24">
        <f t="shared" si="1242"/>
        <v>0</v>
      </c>
      <c r="AH1481" s="24">
        <f t="shared" si="1243"/>
        <v>0</v>
      </c>
      <c r="AI1481" s="21">
        <f t="shared" si="1244"/>
        <v>1.865284974093264</v>
      </c>
      <c r="AJ1481" s="21">
        <f t="shared" si="1245"/>
        <v>0</v>
      </c>
      <c r="AK1481" s="21">
        <f t="shared" si="1246"/>
        <v>0</v>
      </c>
      <c r="AL1481" s="21">
        <f t="shared" si="1247"/>
        <v>2.3982235381199111</v>
      </c>
      <c r="AM1481" s="21">
        <f t="shared" si="1248"/>
        <v>0</v>
      </c>
      <c r="AN1481" s="21">
        <f t="shared" si="1249"/>
        <v>0</v>
      </c>
      <c r="AO1481" s="60">
        <v>225.16666666666669</v>
      </c>
      <c r="AP1481" s="60">
        <v>3.9666666666666668</v>
      </c>
      <c r="AQ1481" s="60">
        <v>0.11666666666666667</v>
      </c>
      <c r="AR1481" s="61">
        <f>SUM(AO1481:AQ1481)</f>
        <v>229.25000000000003</v>
      </c>
      <c r="AS1481" s="19"/>
      <c r="AT1481" s="19"/>
      <c r="AU1481" s="19"/>
      <c r="AV1481" s="19"/>
      <c r="AW1481" s="19"/>
      <c r="AX1481" s="24">
        <f t="shared" si="1250"/>
        <v>0</v>
      </c>
      <c r="AY1481" s="24">
        <f t="shared" si="1251"/>
        <v>0</v>
      </c>
      <c r="AZ1481" s="24">
        <f t="shared" si="1252"/>
        <v>0</v>
      </c>
      <c r="BA1481" s="24">
        <f t="shared" si="1253"/>
        <v>0</v>
      </c>
      <c r="BB1481" s="24">
        <f t="shared" si="1254"/>
        <v>0</v>
      </c>
      <c r="BC1481" s="24">
        <f t="shared" si="1255"/>
        <v>7.263440860215054</v>
      </c>
      <c r="BD1481" s="24">
        <f t="shared" si="1256"/>
        <v>3.763440860215054E-3</v>
      </c>
      <c r="BE1481" s="24">
        <f t="shared" si="1257"/>
        <v>0.12795698924731183</v>
      </c>
      <c r="BF1481" s="53">
        <f>BI1481-BG1481-BH1481</f>
        <v>7</v>
      </c>
      <c r="BG1481" s="52">
        <v>0</v>
      </c>
      <c r="BH1481" s="52">
        <v>0</v>
      </c>
      <c r="BI1481" s="52">
        <v>7</v>
      </c>
      <c r="BJ1481" s="53">
        <f>BM1481-BK1481-BL1481</f>
        <v>9</v>
      </c>
      <c r="BK1481" s="52">
        <v>0</v>
      </c>
      <c r="BL1481" s="52">
        <v>0</v>
      </c>
      <c r="BM1481" s="52">
        <v>9</v>
      </c>
      <c r="BN1481" s="35">
        <f t="shared" si="1232"/>
        <v>1.619660657136194</v>
      </c>
      <c r="BO1481" s="35">
        <f t="shared" si="1233"/>
        <v>14.130082068799945</v>
      </c>
      <c r="BP1481" s="24">
        <v>2.1182589771994338</v>
      </c>
      <c r="BQ1481" s="24">
        <v>-0.22218351471064171</v>
      </c>
      <c r="BR1481" s="24">
        <v>0.9223334990751646</v>
      </c>
      <c r="BS1481" s="24">
        <v>-1.8639560264172401E-3</v>
      </c>
      <c r="BT1481" s="24">
        <v>0</v>
      </c>
      <c r="BU1481" s="24">
        <f t="shared" si="1234"/>
        <v>2.8165450055375394</v>
      </c>
      <c r="BV1481" s="35">
        <f t="shared" si="1235"/>
        <v>24.571821204253339</v>
      </c>
      <c r="BW1481" s="24">
        <v>2.2967161646591685</v>
      </c>
      <c r="BX1481" s="24">
        <v>1.8232556756253262E-2</v>
      </c>
      <c r="BY1481" s="24">
        <v>1.6667200434642475E-2</v>
      </c>
      <c r="BZ1481" s="24">
        <v>-3.5285002702514099</v>
      </c>
      <c r="CA1481" s="24">
        <f t="shared" si="1236"/>
        <v>-1.1968843484013454</v>
      </c>
      <c r="CB1481" s="35">
        <f t="shared" si="1237"/>
        <v>-10.441739135453394</v>
      </c>
      <c r="CC1481" s="55">
        <v>37.170830000000002</v>
      </c>
      <c r="CD1481" s="19">
        <v>165000</v>
      </c>
      <c r="CE1481" s="76">
        <f t="shared" si="1258"/>
        <v>165000</v>
      </c>
      <c r="CF1481" s="24"/>
      <c r="CG1481" s="24"/>
      <c r="CH1481" s="24"/>
      <c r="CI1481" s="24"/>
      <c r="CJ1481" s="24"/>
      <c r="CK1481" s="24"/>
      <c r="CL1481" s="24"/>
      <c r="CM1481" s="24"/>
      <c r="CN1481" s="19"/>
      <c r="CO1481" s="19"/>
      <c r="CP1481" s="19"/>
      <c r="CQ1481" s="19"/>
      <c r="CR1481" s="19"/>
      <c r="CS1481" s="19"/>
      <c r="CT1481" s="19"/>
      <c r="CU1481" s="19"/>
      <c r="CV1481" s="19"/>
      <c r="CW1481" s="19"/>
      <c r="CX1481" s="19"/>
      <c r="CY1481" s="19"/>
      <c r="CZ1481" s="74">
        <v>625000</v>
      </c>
      <c r="DA1481" s="19">
        <v>1</v>
      </c>
    </row>
    <row r="1482" spans="1:105" ht="12.75" customHeight="1" x14ac:dyDescent="0.2">
      <c r="A1482" s="80" t="s">
        <v>2372</v>
      </c>
      <c r="B1482" s="48" t="s">
        <v>530</v>
      </c>
      <c r="C1482" s="48" t="s">
        <v>973</v>
      </c>
      <c r="D1482" s="49" t="s">
        <v>973</v>
      </c>
      <c r="E1482" s="49" t="str">
        <f t="shared" si="1259"/>
        <v xml:space="preserve">Shelley, Jody </v>
      </c>
      <c r="F1482" s="49" t="s">
        <v>868</v>
      </c>
      <c r="G1482" s="50" t="s">
        <v>1540</v>
      </c>
      <c r="H1482" s="48">
        <v>62</v>
      </c>
      <c r="I1482" s="65">
        <v>1</v>
      </c>
      <c r="J1482" s="65">
        <v>6</v>
      </c>
      <c r="K1482" s="65">
        <v>7</v>
      </c>
      <c r="L1482" s="48">
        <v>-4</v>
      </c>
      <c r="M1482" s="10">
        <v>135</v>
      </c>
      <c r="N1482" s="10">
        <v>41</v>
      </c>
      <c r="O1482" s="11">
        <f t="shared" si="1260"/>
        <v>2.4390243902439025E-2</v>
      </c>
      <c r="P1482" s="10"/>
      <c r="Q1482" s="10">
        <v>0</v>
      </c>
      <c r="R1482" s="10">
        <v>0</v>
      </c>
      <c r="S1482" s="10">
        <v>0</v>
      </c>
      <c r="T1482" s="10">
        <v>2</v>
      </c>
      <c r="U1482" s="11">
        <f t="shared" si="1261"/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1</v>
      </c>
      <c r="AB1482" s="10">
        <v>6</v>
      </c>
      <c r="AC1482" s="13">
        <f t="shared" si="1238"/>
        <v>0</v>
      </c>
      <c r="AD1482" s="13">
        <f t="shared" si="1239"/>
        <v>0</v>
      </c>
      <c r="AE1482" s="13">
        <f t="shared" si="1240"/>
        <v>0</v>
      </c>
      <c r="AF1482" s="13">
        <f t="shared" si="1241"/>
        <v>0</v>
      </c>
      <c r="AG1482" s="13">
        <f t="shared" si="1242"/>
        <v>3.3407572383073498</v>
      </c>
      <c r="AH1482" s="13">
        <f t="shared" si="1243"/>
        <v>20.044543429844101</v>
      </c>
      <c r="AI1482" s="29">
        <f t="shared" si="1244"/>
        <v>1.3363028953229399</v>
      </c>
      <c r="AJ1482" s="29">
        <f t="shared" si="1245"/>
        <v>0</v>
      </c>
      <c r="AK1482" s="29">
        <f t="shared" si="1246"/>
        <v>0</v>
      </c>
      <c r="AL1482" s="29">
        <f t="shared" si="1247"/>
        <v>2.0044543429844102</v>
      </c>
      <c r="AM1482" s="29">
        <f t="shared" si="1248"/>
        <v>0</v>
      </c>
      <c r="AN1482" s="29">
        <f t="shared" si="1249"/>
        <v>0</v>
      </c>
      <c r="AO1482" s="13">
        <v>359.2</v>
      </c>
      <c r="AP1482" s="13">
        <v>4.3</v>
      </c>
      <c r="AQ1482" s="13">
        <v>0.2</v>
      </c>
      <c r="AR1482" s="59">
        <v>363.7</v>
      </c>
      <c r="AS1482" s="10">
        <v>5</v>
      </c>
      <c r="AT1482" s="10">
        <v>93</v>
      </c>
      <c r="AU1482" s="10">
        <v>9</v>
      </c>
      <c r="AV1482" s="10">
        <v>6</v>
      </c>
      <c r="AW1482" s="10">
        <v>2</v>
      </c>
      <c r="AX1482" s="13">
        <f t="shared" si="1250"/>
        <v>0.82485565026120433</v>
      </c>
      <c r="AY1482" s="13">
        <f t="shared" si="1251"/>
        <v>15.342315094858401</v>
      </c>
      <c r="AZ1482" s="13">
        <f t="shared" si="1252"/>
        <v>1.4847401704701677</v>
      </c>
      <c r="BA1482" s="13">
        <f t="shared" si="1253"/>
        <v>0.98982678031344518</v>
      </c>
      <c r="BB1482" s="13">
        <f t="shared" si="1254"/>
        <v>0.32994226010448169</v>
      </c>
      <c r="BC1482" s="13">
        <f t="shared" si="1255"/>
        <v>5.7935483870967737</v>
      </c>
      <c r="BD1482" s="13">
        <f t="shared" si="1256"/>
        <v>3.2258064516129032E-3</v>
      </c>
      <c r="BE1482" s="13">
        <f t="shared" si="1257"/>
        <v>6.9354838709677416E-2</v>
      </c>
      <c r="BF1482" s="49">
        <v>8</v>
      </c>
      <c r="BG1482" s="49">
        <v>0</v>
      </c>
      <c r="BH1482" s="49">
        <v>0</v>
      </c>
      <c r="BI1482" s="49">
        <v>8</v>
      </c>
      <c r="BJ1482" s="49">
        <v>12</v>
      </c>
      <c r="BK1482" s="49">
        <v>0</v>
      </c>
      <c r="BL1482" s="49">
        <v>0</v>
      </c>
      <c r="BM1482" s="49">
        <v>12</v>
      </c>
      <c r="BN1482" s="39">
        <v>-7.9</v>
      </c>
      <c r="BO1482" s="39">
        <v>-43.5</v>
      </c>
      <c r="BP1482" s="13">
        <v>-1.2</v>
      </c>
      <c r="BQ1482" s="13">
        <v>-0.2</v>
      </c>
      <c r="BR1482" s="13">
        <v>0.6</v>
      </c>
      <c r="BS1482" s="13">
        <v>0</v>
      </c>
      <c r="BT1482" s="13">
        <v>0</v>
      </c>
      <c r="BU1482" s="13">
        <v>-0.8</v>
      </c>
      <c r="BV1482" s="39">
        <v>-4.3</v>
      </c>
      <c r="BW1482" s="13">
        <v>4.7</v>
      </c>
      <c r="BX1482" s="13">
        <v>0</v>
      </c>
      <c r="BY1482" s="13">
        <v>0</v>
      </c>
      <c r="BZ1482" s="13">
        <v>-11.9</v>
      </c>
      <c r="CA1482" s="13">
        <v>-7.1</v>
      </c>
      <c r="CB1482" s="39">
        <v>-39.1</v>
      </c>
      <c r="CC1482" s="51">
        <v>41.486258999999997</v>
      </c>
      <c r="CD1482" s="10">
        <v>165000</v>
      </c>
      <c r="CE1482" s="73">
        <f t="shared" si="1258"/>
        <v>165000</v>
      </c>
      <c r="CF1482" s="66">
        <v>9.1</v>
      </c>
      <c r="CG1482" s="66">
        <v>8.8000000000000007</v>
      </c>
      <c r="CH1482" s="66">
        <v>-3.9</v>
      </c>
      <c r="CI1482" s="66">
        <v>-1.8</v>
      </c>
      <c r="CJ1482" s="67">
        <f t="shared" ref="CJ1482:CJ1513" si="1262">CI1482/(AO1482+2*(AP1482+AQ1482))*2000</f>
        <v>-9.7772949483976106</v>
      </c>
      <c r="CK1482" s="66">
        <v>0.3</v>
      </c>
      <c r="CL1482" s="67">
        <f t="shared" ref="CL1482:CL1513" si="1263">CK1482/(AO1482+2*(AP1482+AQ1482))*2000</f>
        <v>1.6295491580662682</v>
      </c>
      <c r="CM1482" s="66">
        <v>-1.5</v>
      </c>
      <c r="CN1482" s="10" t="s">
        <v>2047</v>
      </c>
      <c r="CO1482" s="10" t="s">
        <v>2048</v>
      </c>
      <c r="CP1482" s="10" t="s">
        <v>2049</v>
      </c>
      <c r="CQ1482" s="10" t="s">
        <v>2386</v>
      </c>
      <c r="CR1482" s="10">
        <v>76</v>
      </c>
      <c r="CS1482" s="10">
        <v>230</v>
      </c>
      <c r="CT1482" s="10">
        <v>45</v>
      </c>
      <c r="CU1482" s="10" t="s">
        <v>3400</v>
      </c>
      <c r="CV1482" s="10" t="s">
        <v>2387</v>
      </c>
      <c r="CW1482" s="10"/>
      <c r="CX1482" s="10"/>
      <c r="CY1482" s="10"/>
      <c r="CZ1482" s="73">
        <v>625000</v>
      </c>
      <c r="DA1482" s="10">
        <v>2</v>
      </c>
    </row>
    <row r="1483" spans="1:105" ht="12.75" customHeight="1" x14ac:dyDescent="0.2">
      <c r="A1483" s="38" t="s">
        <v>2452</v>
      </c>
      <c r="B1483" t="s">
        <v>973</v>
      </c>
      <c r="C1483" t="s">
        <v>973</v>
      </c>
      <c r="D1483" t="s">
        <v>973</v>
      </c>
      <c r="E1483" t="str">
        <f t="shared" si="1259"/>
        <v xml:space="preserve">Pavelski, Joe </v>
      </c>
      <c r="F1483" t="s">
        <v>422</v>
      </c>
      <c r="G1483" t="s">
        <v>1537</v>
      </c>
      <c r="H1483">
        <v>46</v>
      </c>
      <c r="I1483">
        <v>14</v>
      </c>
      <c r="J1483">
        <v>14</v>
      </c>
      <c r="K1483">
        <f>I1483+J1483</f>
        <v>28</v>
      </c>
      <c r="L1483">
        <v>4</v>
      </c>
      <c r="M1483">
        <v>18</v>
      </c>
      <c r="N1483">
        <v>111</v>
      </c>
      <c r="O1483" s="4">
        <f t="shared" si="1260"/>
        <v>0.12612612612612611</v>
      </c>
      <c r="P1483">
        <v>871</v>
      </c>
      <c r="Q1483">
        <v>3</v>
      </c>
      <c r="R1483">
        <v>0</v>
      </c>
      <c r="S1483">
        <v>189</v>
      </c>
      <c r="T1483">
        <v>200</v>
      </c>
      <c r="U1483" s="4">
        <f t="shared" si="1261"/>
        <v>0.48586118251928023</v>
      </c>
      <c r="V1483" s="40">
        <v>15.6</v>
      </c>
      <c r="W1483">
        <v>5</v>
      </c>
      <c r="X1483">
        <v>6</v>
      </c>
      <c r="Y1483">
        <v>0</v>
      </c>
      <c r="Z1483">
        <v>0</v>
      </c>
      <c r="AA1483">
        <f>I1483-W1483-Y1483</f>
        <v>9</v>
      </c>
      <c r="AB1483">
        <f>J1483-X1483-Z1483</f>
        <v>8</v>
      </c>
      <c r="AC1483" s="9">
        <f t="shared" si="1238"/>
        <v>11.780104712041885</v>
      </c>
      <c r="AD1483" s="9">
        <f t="shared" si="1239"/>
        <v>14.136125654450263</v>
      </c>
      <c r="AE1483" s="9">
        <f t="shared" si="1240"/>
        <v>0</v>
      </c>
      <c r="AF1483" s="9">
        <f t="shared" si="1241"/>
        <v>0</v>
      </c>
      <c r="AG1483" s="9">
        <f t="shared" si="1242"/>
        <v>19.351370722092813</v>
      </c>
      <c r="AH1483" s="9">
        <f t="shared" si="1243"/>
        <v>17.201218419638057</v>
      </c>
      <c r="AI1483" s="6">
        <f t="shared" si="1244"/>
        <v>2.4726751478229709</v>
      </c>
      <c r="AJ1483" s="6">
        <f t="shared" si="1245"/>
        <v>9.4240837696335085</v>
      </c>
      <c r="AK1483" s="6">
        <f t="shared" si="1246"/>
        <v>0</v>
      </c>
      <c r="AL1483" s="6">
        <f t="shared" si="1247"/>
        <v>1.8276294570865437</v>
      </c>
      <c r="AM1483" s="6">
        <f t="shared" si="1248"/>
        <v>0.47120418848167539</v>
      </c>
      <c r="AN1483" s="6">
        <f t="shared" si="1249"/>
        <v>0</v>
      </c>
      <c r="AO1483" s="32">
        <v>558.1</v>
      </c>
      <c r="AP1483" s="32">
        <v>127.33333333333333</v>
      </c>
      <c r="AQ1483" s="32">
        <v>5.75</v>
      </c>
      <c r="AR1483" s="32">
        <v>691.18333333333339</v>
      </c>
      <c r="AS1483" s="40">
        <v>32</v>
      </c>
      <c r="AT1483" s="40">
        <v>33</v>
      </c>
      <c r="AU1483" s="40">
        <v>36</v>
      </c>
      <c r="AV1483" s="40">
        <v>23</v>
      </c>
      <c r="AW1483" s="40">
        <v>22</v>
      </c>
      <c r="AX1483" s="9">
        <f t="shared" si="1250"/>
        <v>2.7778447589882083</v>
      </c>
      <c r="AY1483" s="9">
        <f t="shared" si="1251"/>
        <v>2.8646524077065898</v>
      </c>
      <c r="AZ1483" s="9">
        <f t="shared" si="1252"/>
        <v>3.1250753538617344</v>
      </c>
      <c r="BA1483" s="9">
        <f t="shared" si="1253"/>
        <v>1.9965759205227747</v>
      </c>
      <c r="BB1483" s="9">
        <f t="shared" si="1254"/>
        <v>1.9097682718043931</v>
      </c>
      <c r="BC1483" s="9">
        <f t="shared" si="1255"/>
        <v>12.132608695652175</v>
      </c>
      <c r="BD1483" s="9">
        <f t="shared" si="1256"/>
        <v>0.125</v>
      </c>
      <c r="BE1483" s="9">
        <f t="shared" si="1257"/>
        <v>2.7681159420289854</v>
      </c>
      <c r="BF1483" s="3">
        <v>23</v>
      </c>
      <c r="BG1483" s="3">
        <v>20</v>
      </c>
      <c r="BH1483" s="3">
        <v>0</v>
      </c>
      <c r="BI1483" s="3">
        <v>43</v>
      </c>
      <c r="BJ1483" s="3">
        <v>17</v>
      </c>
      <c r="BK1483" s="3">
        <v>1</v>
      </c>
      <c r="BL1483" s="3">
        <v>0</v>
      </c>
      <c r="BM1483" s="3">
        <v>18</v>
      </c>
      <c r="BN1483" s="34">
        <f t="shared" ref="BN1483:BN1515" si="1264">BU1483+CA1483</f>
        <v>41.589643888624181</v>
      </c>
      <c r="BO1483" s="34">
        <f t="shared" ref="BO1483:BO1515" si="1265">BN1483/AR1483*2000</f>
        <v>120.34330656687568</v>
      </c>
      <c r="BP1483" s="34">
        <v>11.610657824213412</v>
      </c>
      <c r="BQ1483" s="34">
        <v>7.7878207547438087</v>
      </c>
      <c r="BR1483" s="34">
        <v>0.1278188610597186</v>
      </c>
      <c r="BS1483" s="34">
        <v>-8.7333910213227228E-2</v>
      </c>
      <c r="BT1483" s="34">
        <v>11.712501101121266</v>
      </c>
      <c r="BU1483" s="34">
        <f t="shared" ref="BU1483:BU1515" si="1266">SUM(BP1483:BT1483)</f>
        <v>31.151464630924977</v>
      </c>
      <c r="BV1483" s="34">
        <f t="shared" ref="BV1483:BV1515" si="1267">BU1483/AR1483*2000</f>
        <v>90.139513291480725</v>
      </c>
      <c r="BW1483" s="34">
        <v>6.912619087969353</v>
      </c>
      <c r="BX1483" s="34">
        <v>-1.796365662352805E-2</v>
      </c>
      <c r="BY1483" s="34">
        <v>0.67510007699797703</v>
      </c>
      <c r="BZ1483" s="34">
        <v>2.868423749355399</v>
      </c>
      <c r="CA1483" s="34">
        <f t="shared" ref="CA1483:CA1515" si="1268">SUM(BW1483:BZ1483)</f>
        <v>10.438179257699201</v>
      </c>
      <c r="CB1483" s="34">
        <f t="shared" ref="CB1483:CB1515" si="1269">CA1483/AR1483*2000</f>
        <v>30.203793275394951</v>
      </c>
      <c r="CC1483" s="15">
        <v>69</v>
      </c>
      <c r="CD1483" s="7">
        <v>2059564</v>
      </c>
      <c r="CE1483" s="68">
        <f t="shared" si="1258"/>
        <v>3671396.6956521738</v>
      </c>
      <c r="CF1483" s="9">
        <v>16</v>
      </c>
      <c r="CG1483" s="9">
        <v>12.7</v>
      </c>
      <c r="CH1483" s="9">
        <v>2.6</v>
      </c>
      <c r="CI1483" s="9">
        <v>3</v>
      </c>
      <c r="CJ1483" s="9">
        <f t="shared" si="1262"/>
        <v>7.2791976706567461</v>
      </c>
      <c r="CK1483" s="9">
        <v>2</v>
      </c>
      <c r="CL1483" s="9">
        <f t="shared" si="1263"/>
        <v>4.8527984471044965</v>
      </c>
      <c r="CM1483" s="9">
        <v>5</v>
      </c>
      <c r="CN1483" t="s">
        <v>1569</v>
      </c>
      <c r="CO1483" t="s">
        <v>1570</v>
      </c>
      <c r="CP1483" t="s">
        <v>1571</v>
      </c>
      <c r="CQ1483" t="s">
        <v>2414</v>
      </c>
      <c r="CR1483">
        <v>71</v>
      </c>
      <c r="CS1483">
        <v>195</v>
      </c>
      <c r="CU1483" t="s">
        <v>3401</v>
      </c>
      <c r="CV1483" t="s">
        <v>3090</v>
      </c>
      <c r="CW1483">
        <v>3</v>
      </c>
      <c r="CX1483">
        <v>3</v>
      </c>
      <c r="CY1483">
        <v>0</v>
      </c>
      <c r="CZ1483" s="70"/>
      <c r="DA1483">
        <v>0</v>
      </c>
    </row>
    <row r="1484" spans="1:105" ht="12.75" customHeight="1" x14ac:dyDescent="0.2">
      <c r="A1484" s="44" t="s">
        <v>2372</v>
      </c>
      <c r="B1484" s="43" t="s">
        <v>973</v>
      </c>
      <c r="C1484" s="43" t="s">
        <v>973</v>
      </c>
      <c r="D1484" s="42" t="s">
        <v>973</v>
      </c>
      <c r="E1484" s="42" t="str">
        <f t="shared" si="1259"/>
        <v xml:space="preserve">Pavelski, Joe </v>
      </c>
      <c r="F1484" s="42" t="s">
        <v>422</v>
      </c>
      <c r="G1484" s="45" t="s">
        <v>2373</v>
      </c>
      <c r="H1484" s="43">
        <v>82</v>
      </c>
      <c r="I1484" s="64">
        <v>19</v>
      </c>
      <c r="J1484" s="64">
        <v>21</v>
      </c>
      <c r="K1484" s="64">
        <v>40</v>
      </c>
      <c r="L1484" s="43">
        <v>1</v>
      </c>
      <c r="M1484">
        <v>28</v>
      </c>
      <c r="N1484">
        <v>207</v>
      </c>
      <c r="O1484" s="4">
        <f t="shared" si="1260"/>
        <v>9.1787439613526575E-2</v>
      </c>
      <c r="Q1484">
        <v>4</v>
      </c>
      <c r="R1484">
        <v>0</v>
      </c>
      <c r="S1484">
        <v>268</v>
      </c>
      <c r="T1484">
        <v>233</v>
      </c>
      <c r="U1484" s="4">
        <f t="shared" si="1261"/>
        <v>0.53493013972055892</v>
      </c>
      <c r="V1484">
        <v>11.7</v>
      </c>
      <c r="W1484">
        <v>8</v>
      </c>
      <c r="X1484">
        <v>10</v>
      </c>
      <c r="Y1484">
        <v>1</v>
      </c>
      <c r="Z1484">
        <v>0</v>
      </c>
      <c r="AA1484">
        <v>10</v>
      </c>
      <c r="AB1484">
        <v>11</v>
      </c>
      <c r="AC1484" s="9">
        <f t="shared" si="1238"/>
        <v>12.603938730853391</v>
      </c>
      <c r="AD1484" s="9">
        <f t="shared" si="1239"/>
        <v>15.754923413566742</v>
      </c>
      <c r="AE1484" s="9">
        <f t="shared" si="1240"/>
        <v>3.5636507622253015</v>
      </c>
      <c r="AF1484" s="9">
        <f t="shared" si="1241"/>
        <v>0</v>
      </c>
      <c r="AG1484" s="9">
        <f t="shared" si="1242"/>
        <v>13.597733711048159</v>
      </c>
      <c r="AH1484" s="9">
        <f t="shared" si="1243"/>
        <v>14.957507082152974</v>
      </c>
      <c r="AI1484" s="58">
        <f t="shared" si="1244"/>
        <v>2.0396600566572238</v>
      </c>
      <c r="AJ1484" s="58">
        <f t="shared" si="1245"/>
        <v>7.5623632385120354</v>
      </c>
      <c r="AK1484" s="58">
        <f t="shared" si="1246"/>
        <v>1.4254603048901207</v>
      </c>
      <c r="AL1484" s="58">
        <f t="shared" si="1247"/>
        <v>1.9036827195467423</v>
      </c>
      <c r="AM1484" s="58">
        <f t="shared" si="1248"/>
        <v>0.94529540481400443</v>
      </c>
      <c r="AN1484" s="58">
        <f t="shared" si="1249"/>
        <v>2.1381904573351811</v>
      </c>
      <c r="AO1484" s="56">
        <v>882.5</v>
      </c>
      <c r="AP1484" s="56">
        <v>190.41666666666666</v>
      </c>
      <c r="AQ1484" s="56">
        <v>84.183333333333337</v>
      </c>
      <c r="AR1484" s="57">
        <f>SUM(AO1484:AQ1484)</f>
        <v>1157.1000000000001</v>
      </c>
      <c r="AS1484">
        <v>59</v>
      </c>
      <c r="AT1484">
        <v>67</v>
      </c>
      <c r="AU1484">
        <v>63</v>
      </c>
      <c r="AV1484">
        <v>26</v>
      </c>
      <c r="AW1484">
        <v>37</v>
      </c>
      <c r="AX1484" s="9">
        <f t="shared" si="1250"/>
        <v>3.0593725693544203</v>
      </c>
      <c r="AY1484" s="9">
        <f t="shared" si="1251"/>
        <v>3.4742027482499349</v>
      </c>
      <c r="AZ1484" s="9">
        <f t="shared" si="1252"/>
        <v>3.2667876588021776</v>
      </c>
      <c r="BA1484" s="9">
        <f t="shared" si="1253"/>
        <v>1.3481980814104224</v>
      </c>
      <c r="BB1484" s="9">
        <f t="shared" si="1254"/>
        <v>1.9185895773917552</v>
      </c>
      <c r="BC1484" s="33">
        <f t="shared" si="1255"/>
        <v>10.762195121951219</v>
      </c>
      <c r="BD1484" s="33">
        <f t="shared" si="1256"/>
        <v>1.0266260162601626</v>
      </c>
      <c r="BE1484" s="33">
        <f t="shared" si="1257"/>
        <v>2.3221544715447155</v>
      </c>
      <c r="BF1484" s="42">
        <f>BI1484-BG1484-BH1484</f>
        <v>30</v>
      </c>
      <c r="BG1484" s="43">
        <v>24</v>
      </c>
      <c r="BH1484" s="43">
        <v>2</v>
      </c>
      <c r="BI1484" s="43">
        <v>56</v>
      </c>
      <c r="BJ1484" s="42">
        <f>BM1484-BK1484-BL1484</f>
        <v>28</v>
      </c>
      <c r="BK1484" s="43">
        <v>3</v>
      </c>
      <c r="BL1484" s="43">
        <v>3</v>
      </c>
      <c r="BM1484" s="43">
        <v>34</v>
      </c>
      <c r="BN1484" s="34">
        <f t="shared" si="1264"/>
        <v>82.244623861394373</v>
      </c>
      <c r="BO1484" s="34">
        <f t="shared" si="1265"/>
        <v>142.15646679006892</v>
      </c>
      <c r="BP1484" s="33">
        <v>12.96187044814276</v>
      </c>
      <c r="BQ1484" s="33">
        <v>16.195330548092421</v>
      </c>
      <c r="BR1484" s="33">
        <v>1.7969491388164591</v>
      </c>
      <c r="BS1484" s="33">
        <v>1.8926895624916107</v>
      </c>
      <c r="BT1484" s="33">
        <v>22.359039855130508</v>
      </c>
      <c r="BU1484" s="9">
        <f t="shared" si="1266"/>
        <v>55.205879552673764</v>
      </c>
      <c r="BV1484" s="34">
        <f t="shared" si="1267"/>
        <v>95.421103712166214</v>
      </c>
      <c r="BW1484" s="33">
        <v>12.670569883840196</v>
      </c>
      <c r="BX1484" s="33">
        <v>7.2973481410552987E-2</v>
      </c>
      <c r="BY1484" s="33">
        <v>9.4507519450316835</v>
      </c>
      <c r="BZ1484" s="33">
        <v>4.8444489984381756</v>
      </c>
      <c r="CA1484" s="9">
        <f t="shared" si="1268"/>
        <v>27.038744308720609</v>
      </c>
      <c r="CB1484" s="34">
        <f t="shared" si="1269"/>
        <v>46.735363077902697</v>
      </c>
      <c r="CC1484" s="47">
        <v>66.111030999999997</v>
      </c>
      <c r="CD1484">
        <v>3453152</v>
      </c>
      <c r="CE1484" s="68">
        <f t="shared" si="1258"/>
        <v>3453152</v>
      </c>
      <c r="CF1484" s="62">
        <v>24.5</v>
      </c>
      <c r="CG1484" s="62">
        <v>20.6</v>
      </c>
      <c r="CH1484" s="62">
        <v>3.1</v>
      </c>
      <c r="CI1484" s="62">
        <v>4.3</v>
      </c>
      <c r="CJ1484" s="63">
        <f t="shared" si="1262"/>
        <v>6.0068450094293491</v>
      </c>
      <c r="CK1484" s="62">
        <v>3</v>
      </c>
      <c r="CL1484" s="63">
        <f t="shared" si="1263"/>
        <v>4.1908220996018724</v>
      </c>
      <c r="CM1484" s="62">
        <v>10.1</v>
      </c>
      <c r="CN1484" t="s">
        <v>2054</v>
      </c>
      <c r="CO1484" t="s">
        <v>1570</v>
      </c>
      <c r="CP1484" t="s">
        <v>1571</v>
      </c>
      <c r="CQ1484" t="s">
        <v>2414</v>
      </c>
      <c r="CR1484">
        <v>71</v>
      </c>
      <c r="CS1484">
        <v>195</v>
      </c>
      <c r="CT1484">
        <v>8</v>
      </c>
      <c r="CU1484" t="s">
        <v>3401</v>
      </c>
      <c r="CZ1484" s="72">
        <v>850000</v>
      </c>
      <c r="DA1484">
        <v>0</v>
      </c>
    </row>
    <row r="1485" spans="1:105" ht="12.75" customHeight="1" x14ac:dyDescent="0.2">
      <c r="A1485" s="38" t="s">
        <v>2452</v>
      </c>
      <c r="B1485" t="s">
        <v>973</v>
      </c>
      <c r="C1485" t="s">
        <v>973</v>
      </c>
      <c r="D1485" s="82" t="s">
        <v>973</v>
      </c>
      <c r="E1485" t="str">
        <f t="shared" si="1259"/>
        <v xml:space="preserve">Thornton, Joe </v>
      </c>
      <c r="F1485" t="s">
        <v>936</v>
      </c>
      <c r="G1485" t="s">
        <v>1537</v>
      </c>
      <c r="H1485">
        <v>82</v>
      </c>
      <c r="I1485">
        <v>22</v>
      </c>
      <c r="J1485">
        <v>92</v>
      </c>
      <c r="K1485">
        <f>I1485+J1485</f>
        <v>114</v>
      </c>
      <c r="L1485">
        <v>24</v>
      </c>
      <c r="M1485">
        <v>44</v>
      </c>
      <c r="N1485">
        <v>213</v>
      </c>
      <c r="O1485" s="4">
        <f t="shared" si="1260"/>
        <v>0.10328638497652583</v>
      </c>
      <c r="P1485">
        <v>1917</v>
      </c>
      <c r="Q1485">
        <v>5</v>
      </c>
      <c r="R1485">
        <v>0</v>
      </c>
      <c r="S1485">
        <v>778</v>
      </c>
      <c r="T1485">
        <v>744</v>
      </c>
      <c r="U1485" s="4">
        <f t="shared" si="1261"/>
        <v>0.51116951379763464</v>
      </c>
      <c r="V1485" s="40">
        <v>33.9</v>
      </c>
      <c r="W1485">
        <v>10</v>
      </c>
      <c r="X1485">
        <v>44</v>
      </c>
      <c r="Y1485">
        <v>0</v>
      </c>
      <c r="Z1485">
        <v>0</v>
      </c>
      <c r="AA1485">
        <f>I1485-W1485-Y1485</f>
        <v>12</v>
      </c>
      <c r="AB1485">
        <f>J1485-X1485-Z1485</f>
        <v>48</v>
      </c>
      <c r="AC1485" s="9">
        <f t="shared" si="1238"/>
        <v>7.2856795920019435</v>
      </c>
      <c r="AD1485" s="9">
        <f t="shared" si="1239"/>
        <v>32.05699020480855</v>
      </c>
      <c r="AE1485" s="9">
        <f t="shared" si="1240"/>
        <v>0</v>
      </c>
      <c r="AF1485" s="9">
        <f t="shared" si="1241"/>
        <v>0</v>
      </c>
      <c r="AG1485" s="9">
        <f t="shared" si="1242"/>
        <v>11.827191589552648</v>
      </c>
      <c r="AH1485" s="9">
        <f t="shared" si="1243"/>
        <v>47.30876635821059</v>
      </c>
      <c r="AI1485" s="6">
        <f t="shared" si="1244"/>
        <v>3.4003175819963865</v>
      </c>
      <c r="AJ1485" s="6">
        <f t="shared" si="1245"/>
        <v>9.325669877762488</v>
      </c>
      <c r="AK1485" s="6">
        <f t="shared" si="1246"/>
        <v>0</v>
      </c>
      <c r="AL1485" s="6">
        <f t="shared" si="1247"/>
        <v>1.8726386683458358</v>
      </c>
      <c r="AM1485" s="6">
        <f t="shared" si="1248"/>
        <v>0.29142718368007775</v>
      </c>
      <c r="AN1485" s="6">
        <f t="shared" si="1249"/>
        <v>3.3042680128499309</v>
      </c>
      <c r="AO1485" s="32">
        <v>1217.5333333333333</v>
      </c>
      <c r="AP1485" s="32">
        <v>411.76666666666665</v>
      </c>
      <c r="AQ1485" s="32">
        <v>36.31666666666667</v>
      </c>
      <c r="AR1485" s="32">
        <v>1665.6166666666666</v>
      </c>
      <c r="AS1485" s="40">
        <v>15</v>
      </c>
      <c r="AT1485" s="40">
        <v>64</v>
      </c>
      <c r="AU1485" s="40">
        <v>62</v>
      </c>
      <c r="AV1485" s="40">
        <v>102</v>
      </c>
      <c r="AW1485" s="40">
        <v>51</v>
      </c>
      <c r="AX1485" s="9">
        <f t="shared" si="1250"/>
        <v>0.54034041446111059</v>
      </c>
      <c r="AY1485" s="9">
        <f t="shared" si="1251"/>
        <v>2.3054524350340717</v>
      </c>
      <c r="AZ1485" s="9">
        <f t="shared" si="1252"/>
        <v>2.233407046439257</v>
      </c>
      <c r="BA1485" s="9">
        <f t="shared" si="1253"/>
        <v>3.6743148183355516</v>
      </c>
      <c r="BB1485" s="9">
        <f t="shared" si="1254"/>
        <v>1.8371574091677758</v>
      </c>
      <c r="BC1485" s="9">
        <f t="shared" si="1255"/>
        <v>14.847967479674796</v>
      </c>
      <c r="BD1485" s="9">
        <f t="shared" si="1256"/>
        <v>0.44288617886178866</v>
      </c>
      <c r="BE1485" s="9">
        <f t="shared" si="1257"/>
        <v>5.0215447154471544</v>
      </c>
      <c r="BF1485" s="3">
        <v>69</v>
      </c>
      <c r="BG1485" s="3">
        <v>64</v>
      </c>
      <c r="BH1485" s="3">
        <v>0</v>
      </c>
      <c r="BI1485" s="3">
        <v>133</v>
      </c>
      <c r="BJ1485" s="3">
        <v>38</v>
      </c>
      <c r="BK1485" s="3">
        <v>2</v>
      </c>
      <c r="BL1485" s="3">
        <v>2</v>
      </c>
      <c r="BM1485" s="3">
        <v>42</v>
      </c>
      <c r="BN1485" s="34">
        <f t="shared" si="1264"/>
        <v>98.938151510535619</v>
      </c>
      <c r="BO1485" s="34">
        <f t="shared" si="1265"/>
        <v>118.80062620715326</v>
      </c>
      <c r="BP1485" s="34">
        <v>39.925170812480843</v>
      </c>
      <c r="BQ1485" s="34">
        <v>36.136257108435075</v>
      </c>
      <c r="BR1485" s="34">
        <v>0.30801845910938003</v>
      </c>
      <c r="BS1485" s="34">
        <v>-0.55159591407136854</v>
      </c>
      <c r="BT1485" s="34">
        <v>-0.64177034667908095</v>
      </c>
      <c r="BU1485" s="34">
        <f t="shared" si="1266"/>
        <v>75.176080119274843</v>
      </c>
      <c r="BV1485" s="34">
        <f t="shared" si="1267"/>
        <v>90.268165087134719</v>
      </c>
      <c r="BW1485" s="34">
        <v>13.696213068230069</v>
      </c>
      <c r="BX1485" s="34">
        <v>0.4851935974727748</v>
      </c>
      <c r="BY1485" s="34">
        <v>2.8894377935949698</v>
      </c>
      <c r="BZ1485" s="34">
        <v>6.6912269319629623</v>
      </c>
      <c r="CA1485" s="34">
        <f t="shared" si="1268"/>
        <v>23.762071391260775</v>
      </c>
      <c r="CB1485" s="34">
        <f t="shared" si="1269"/>
        <v>28.532461120018546</v>
      </c>
      <c r="CC1485" s="15">
        <v>83</v>
      </c>
      <c r="CD1485" s="7">
        <v>5261479</v>
      </c>
      <c r="CE1485" s="68">
        <f t="shared" si="1258"/>
        <v>5261479</v>
      </c>
      <c r="CF1485" s="9">
        <v>40.700000000000003</v>
      </c>
      <c r="CG1485" s="9">
        <v>30.9</v>
      </c>
      <c r="CH1485" s="9">
        <v>20.8</v>
      </c>
      <c r="CI1485" s="9">
        <v>18.600000000000001</v>
      </c>
      <c r="CJ1485" s="9">
        <f t="shared" si="1262"/>
        <v>17.599470123480156</v>
      </c>
      <c r="CK1485" s="9">
        <v>7.4</v>
      </c>
      <c r="CL1485" s="9">
        <f t="shared" si="1263"/>
        <v>7.001939726545868</v>
      </c>
      <c r="CM1485" s="9">
        <v>26.1</v>
      </c>
      <c r="CN1485" t="s">
        <v>2232</v>
      </c>
      <c r="CO1485" t="s">
        <v>2233</v>
      </c>
      <c r="CP1485" t="s">
        <v>2427</v>
      </c>
      <c r="CQ1485" t="s">
        <v>2400</v>
      </c>
      <c r="CR1485">
        <v>76</v>
      </c>
      <c r="CS1485">
        <v>235</v>
      </c>
      <c r="CU1485" t="s">
        <v>3402</v>
      </c>
      <c r="CV1485" t="s">
        <v>2382</v>
      </c>
      <c r="CW1485">
        <v>1</v>
      </c>
      <c r="CX1485">
        <v>0</v>
      </c>
      <c r="CY1485">
        <v>0</v>
      </c>
      <c r="CZ1485" s="71"/>
      <c r="DA1485">
        <v>0</v>
      </c>
    </row>
    <row r="1486" spans="1:105" ht="12.75" customHeight="1" x14ac:dyDescent="0.2">
      <c r="A1486" s="44" t="s">
        <v>2372</v>
      </c>
      <c r="B1486" s="43" t="s">
        <v>973</v>
      </c>
      <c r="C1486" s="43" t="s">
        <v>973</v>
      </c>
      <c r="D1486" s="82" t="s">
        <v>973</v>
      </c>
      <c r="E1486" s="42" t="str">
        <f t="shared" si="1259"/>
        <v xml:space="preserve">Thornton, Joe </v>
      </c>
      <c r="F1486" s="42" t="s">
        <v>936</v>
      </c>
      <c r="G1486" s="45" t="s">
        <v>2373</v>
      </c>
      <c r="H1486" s="43">
        <v>82</v>
      </c>
      <c r="I1486" s="64">
        <v>29</v>
      </c>
      <c r="J1486" s="64">
        <v>67</v>
      </c>
      <c r="K1486" s="64">
        <v>96</v>
      </c>
      <c r="L1486" s="43">
        <v>18</v>
      </c>
      <c r="M1486">
        <v>59</v>
      </c>
      <c r="N1486">
        <v>178</v>
      </c>
      <c r="O1486" s="4">
        <f t="shared" si="1260"/>
        <v>0.16292134831460675</v>
      </c>
      <c r="Q1486">
        <v>5</v>
      </c>
      <c r="R1486">
        <v>0</v>
      </c>
      <c r="S1486">
        <v>785</v>
      </c>
      <c r="T1486">
        <v>700</v>
      </c>
      <c r="U1486" s="4">
        <f t="shared" si="1261"/>
        <v>0.52861952861952866</v>
      </c>
      <c r="V1486">
        <v>34.799999999999997</v>
      </c>
      <c r="W1486">
        <v>11</v>
      </c>
      <c r="X1486">
        <v>26</v>
      </c>
      <c r="Y1486">
        <v>0</v>
      </c>
      <c r="Z1486">
        <v>0</v>
      </c>
      <c r="AA1486">
        <v>18</v>
      </c>
      <c r="AB1486">
        <v>41</v>
      </c>
      <c r="AC1486" s="9">
        <f t="shared" si="1238"/>
        <v>8.2841722103677675</v>
      </c>
      <c r="AD1486" s="9">
        <f t="shared" si="1239"/>
        <v>19.580770679051085</v>
      </c>
      <c r="AE1486" s="9">
        <f t="shared" si="1240"/>
        <v>0</v>
      </c>
      <c r="AF1486" s="9">
        <f t="shared" si="1241"/>
        <v>0</v>
      </c>
      <c r="AG1486" s="9">
        <f t="shared" si="1242"/>
        <v>16.513130232024771</v>
      </c>
      <c r="AH1486" s="9">
        <f t="shared" si="1243"/>
        <v>37.613241084056419</v>
      </c>
      <c r="AI1486" s="58">
        <f t="shared" si="1244"/>
        <v>3.027407209204541</v>
      </c>
      <c r="AJ1486" s="58">
        <f t="shared" si="1245"/>
        <v>7.9829295845362118</v>
      </c>
      <c r="AK1486" s="58">
        <f t="shared" si="1246"/>
        <v>0</v>
      </c>
      <c r="AL1486" s="58">
        <f t="shared" si="1247"/>
        <v>1.9265318604028898</v>
      </c>
      <c r="AM1486" s="58">
        <f t="shared" si="1248"/>
        <v>0.90372787749466543</v>
      </c>
      <c r="AN1486" s="58">
        <f t="shared" si="1249"/>
        <v>2.5008683570684265</v>
      </c>
      <c r="AO1486" s="56">
        <v>1308.05</v>
      </c>
      <c r="AP1486" s="56">
        <v>398.35</v>
      </c>
      <c r="AQ1486" s="56">
        <v>47.983333333333334</v>
      </c>
      <c r="AR1486" s="57">
        <f>SUM(AO1486:AQ1486)</f>
        <v>1754.3833333333334</v>
      </c>
      <c r="AS1486">
        <v>31</v>
      </c>
      <c r="AT1486">
        <v>60</v>
      </c>
      <c r="AU1486">
        <v>53</v>
      </c>
      <c r="AV1486">
        <v>103</v>
      </c>
      <c r="AW1486">
        <v>55</v>
      </c>
      <c r="AX1486" s="9">
        <f t="shared" si="1250"/>
        <v>1.0602015903023854</v>
      </c>
      <c r="AY1486" s="9">
        <f t="shared" si="1251"/>
        <v>2.0520030780046166</v>
      </c>
      <c r="AZ1486" s="9">
        <f t="shared" si="1252"/>
        <v>1.8126027189040781</v>
      </c>
      <c r="BA1486" s="9">
        <f t="shared" si="1253"/>
        <v>3.5226052839079256</v>
      </c>
      <c r="BB1486" s="9">
        <f t="shared" si="1254"/>
        <v>1.881002821504232</v>
      </c>
      <c r="BC1486" s="33">
        <f t="shared" si="1255"/>
        <v>15.951829268292682</v>
      </c>
      <c r="BD1486" s="33">
        <f t="shared" si="1256"/>
        <v>0.5851626016260163</v>
      </c>
      <c r="BE1486" s="33">
        <f t="shared" si="1257"/>
        <v>4.8579268292682931</v>
      </c>
      <c r="BF1486" s="42">
        <f>BI1486-BG1486-BH1486</f>
        <v>66</v>
      </c>
      <c r="BG1486" s="43">
        <v>53</v>
      </c>
      <c r="BH1486" s="43">
        <v>0</v>
      </c>
      <c r="BI1486" s="43">
        <v>119</v>
      </c>
      <c r="BJ1486" s="42">
        <f>BM1486-BK1486-BL1486</f>
        <v>42</v>
      </c>
      <c r="BK1486" s="43">
        <v>6</v>
      </c>
      <c r="BL1486" s="43">
        <v>2</v>
      </c>
      <c r="BM1486" s="43">
        <v>50</v>
      </c>
      <c r="BN1486" s="34">
        <f t="shared" si="1264"/>
        <v>115.1044655328559</v>
      </c>
      <c r="BO1486" s="34">
        <f t="shared" si="1265"/>
        <v>131.21928753638701</v>
      </c>
      <c r="BP1486" s="33">
        <v>52.21184992914759</v>
      </c>
      <c r="BQ1486" s="33">
        <v>26.206112810467083</v>
      </c>
      <c r="BR1486" s="33">
        <v>3.3275461983186814</v>
      </c>
      <c r="BS1486" s="33">
        <v>-0.76661848572217628</v>
      </c>
      <c r="BT1486" s="33">
        <v>3.7346746886315199</v>
      </c>
      <c r="BU1486" s="9">
        <f t="shared" si="1266"/>
        <v>84.71356514084269</v>
      </c>
      <c r="BV1486" s="34">
        <f t="shared" si="1267"/>
        <v>96.573609120974339</v>
      </c>
      <c r="BW1486" s="33">
        <v>18.345713909234568</v>
      </c>
      <c r="BX1486" s="33">
        <v>0.22646132059767027</v>
      </c>
      <c r="BY1486" s="33">
        <v>5.1377656473186848</v>
      </c>
      <c r="BZ1486" s="33">
        <v>6.6809595148622885</v>
      </c>
      <c r="CA1486" s="9">
        <f t="shared" si="1268"/>
        <v>30.390900392013211</v>
      </c>
      <c r="CB1486" s="34">
        <f t="shared" si="1269"/>
        <v>34.645678415412682</v>
      </c>
      <c r="CC1486" s="47">
        <v>79.330544000000003</v>
      </c>
      <c r="CD1486">
        <v>6602466</v>
      </c>
      <c r="CE1486" s="68">
        <f t="shared" si="1258"/>
        <v>6602466</v>
      </c>
      <c r="CF1486" s="62">
        <v>41.3</v>
      </c>
      <c r="CG1486" s="62">
        <v>31.3</v>
      </c>
      <c r="CH1486" s="62">
        <v>23.5</v>
      </c>
      <c r="CI1486" s="62">
        <v>15.6</v>
      </c>
      <c r="CJ1486" s="63">
        <f t="shared" si="1262"/>
        <v>14.177199851563506</v>
      </c>
      <c r="CK1486" s="62">
        <v>7.4</v>
      </c>
      <c r="CL1486" s="63">
        <f t="shared" si="1263"/>
        <v>6.7250819808698692</v>
      </c>
      <c r="CM1486" s="62">
        <v>23.6</v>
      </c>
      <c r="CN1486" t="s">
        <v>2056</v>
      </c>
      <c r="CO1486" t="s">
        <v>2233</v>
      </c>
      <c r="CP1486" t="s">
        <v>2427</v>
      </c>
      <c r="CQ1486" t="s">
        <v>2400</v>
      </c>
      <c r="CR1486">
        <v>76</v>
      </c>
      <c r="CS1486">
        <v>235</v>
      </c>
      <c r="CT1486">
        <v>19</v>
      </c>
      <c r="CU1486" t="s">
        <v>3402</v>
      </c>
      <c r="CZ1486" s="72">
        <v>6666666.666666667</v>
      </c>
      <c r="DA1486">
        <v>0</v>
      </c>
    </row>
    <row r="1487" spans="1:105" ht="12.75" customHeight="1" x14ac:dyDescent="0.2">
      <c r="A1487" s="38" t="s">
        <v>2452</v>
      </c>
      <c r="B1487" t="s">
        <v>973</v>
      </c>
      <c r="C1487" t="s">
        <v>973</v>
      </c>
      <c r="D1487" t="s">
        <v>973</v>
      </c>
      <c r="E1487" t="str">
        <f t="shared" si="1259"/>
        <v xml:space="preserve">Cheechoo, Jonathan </v>
      </c>
      <c r="F1487" t="s">
        <v>2555</v>
      </c>
      <c r="G1487" t="s">
        <v>1528</v>
      </c>
      <c r="H1487">
        <v>76</v>
      </c>
      <c r="I1487">
        <v>37</v>
      </c>
      <c r="J1487">
        <v>32</v>
      </c>
      <c r="K1487">
        <f>I1487+J1487</f>
        <v>69</v>
      </c>
      <c r="L1487">
        <v>11</v>
      </c>
      <c r="M1487">
        <v>69</v>
      </c>
      <c r="N1487">
        <v>250</v>
      </c>
      <c r="O1487" s="4">
        <f t="shared" si="1260"/>
        <v>0.14799999999999999</v>
      </c>
      <c r="P1487">
        <v>1582</v>
      </c>
      <c r="Q1487">
        <v>5</v>
      </c>
      <c r="R1487">
        <v>0</v>
      </c>
      <c r="S1487">
        <v>10</v>
      </c>
      <c r="T1487">
        <v>22</v>
      </c>
      <c r="U1487" s="4">
        <f t="shared" si="1261"/>
        <v>0.3125</v>
      </c>
      <c r="V1487" s="40">
        <v>0.7</v>
      </c>
      <c r="W1487">
        <v>15</v>
      </c>
      <c r="X1487">
        <v>15</v>
      </c>
      <c r="Y1487">
        <v>0</v>
      </c>
      <c r="Z1487">
        <v>0</v>
      </c>
      <c r="AA1487">
        <f>I1487-W1487-Y1487</f>
        <v>22</v>
      </c>
      <c r="AB1487">
        <f>J1487-X1487-Z1487</f>
        <v>17</v>
      </c>
      <c r="AC1487" s="9">
        <f t="shared" si="1238"/>
        <v>13.554897334203522</v>
      </c>
      <c r="AD1487" s="9">
        <f t="shared" si="1239"/>
        <v>13.554897334203522</v>
      </c>
      <c r="AE1487" s="9">
        <f t="shared" si="1240"/>
        <v>0</v>
      </c>
      <c r="AF1487" s="9">
        <f t="shared" si="1241"/>
        <v>0</v>
      </c>
      <c r="AG1487" s="9">
        <f t="shared" si="1242"/>
        <v>26.70037926675095</v>
      </c>
      <c r="AH1487" s="9">
        <f t="shared" si="1243"/>
        <v>20.63211125158028</v>
      </c>
      <c r="AI1487" s="6">
        <f t="shared" si="1244"/>
        <v>3.2768647281921619</v>
      </c>
      <c r="AJ1487" s="6">
        <f t="shared" si="1245"/>
        <v>9.3980621517144431</v>
      </c>
      <c r="AK1487" s="6">
        <f t="shared" si="1246"/>
        <v>0</v>
      </c>
      <c r="AL1487" s="6">
        <f t="shared" si="1247"/>
        <v>2.3666245259165613</v>
      </c>
      <c r="AM1487" s="6">
        <f t="shared" si="1248"/>
        <v>0.361463928912094</v>
      </c>
      <c r="AN1487" s="6">
        <f t="shared" si="1249"/>
        <v>0</v>
      </c>
      <c r="AO1487" s="32">
        <v>988.75</v>
      </c>
      <c r="AP1487" s="32">
        <v>331.98333333333335</v>
      </c>
      <c r="AQ1487" s="32">
        <v>13.716666666666665</v>
      </c>
      <c r="AR1487" s="32">
        <v>1334.45</v>
      </c>
      <c r="AS1487" s="40">
        <v>27</v>
      </c>
      <c r="AT1487" s="40">
        <v>98</v>
      </c>
      <c r="AU1487" s="40">
        <v>110</v>
      </c>
      <c r="AV1487" s="40">
        <v>70</v>
      </c>
      <c r="AW1487" s="40">
        <v>30</v>
      </c>
      <c r="AX1487" s="9">
        <f t="shared" si="1250"/>
        <v>1.2139832889954663</v>
      </c>
      <c r="AY1487" s="9">
        <f t="shared" si="1251"/>
        <v>4.4063097156131734</v>
      </c>
      <c r="AZ1487" s="9">
        <f t="shared" si="1252"/>
        <v>4.9458578440556034</v>
      </c>
      <c r="BA1487" s="9">
        <f t="shared" si="1253"/>
        <v>3.1473640825808387</v>
      </c>
      <c r="BB1487" s="9">
        <f t="shared" si="1254"/>
        <v>1.3488703211060735</v>
      </c>
      <c r="BC1487" s="9">
        <f t="shared" si="1255"/>
        <v>13.009868421052632</v>
      </c>
      <c r="BD1487" s="9">
        <f t="shared" si="1256"/>
        <v>0.18048245614035086</v>
      </c>
      <c r="BE1487" s="9">
        <f t="shared" si="1257"/>
        <v>4.3682017543859653</v>
      </c>
      <c r="BF1487" s="3">
        <v>54</v>
      </c>
      <c r="BG1487" s="3">
        <v>52</v>
      </c>
      <c r="BH1487" s="3">
        <v>0</v>
      </c>
      <c r="BI1487" s="3">
        <v>106</v>
      </c>
      <c r="BJ1487" s="3">
        <v>39</v>
      </c>
      <c r="BK1487" s="3">
        <v>2</v>
      </c>
      <c r="BL1487" s="3">
        <v>0</v>
      </c>
      <c r="BM1487" s="3">
        <v>41</v>
      </c>
      <c r="BN1487" s="34">
        <f t="shared" si="1264"/>
        <v>74.626804611341498</v>
      </c>
      <c r="BO1487" s="34">
        <f t="shared" si="1265"/>
        <v>111.84653544357825</v>
      </c>
      <c r="BP1487" s="34">
        <v>35.92862391415639</v>
      </c>
      <c r="BQ1487" s="34">
        <v>22.791647071551022</v>
      </c>
      <c r="BR1487" s="34">
        <v>0.2467766089187261</v>
      </c>
      <c r="BS1487" s="34">
        <v>-0.20833567566807532</v>
      </c>
      <c r="BT1487" s="34">
        <v>7.1665637207350956</v>
      </c>
      <c r="BU1487" s="34">
        <f t="shared" si="1266"/>
        <v>65.925275639693169</v>
      </c>
      <c r="BV1487" s="34">
        <f t="shared" si="1267"/>
        <v>98.805164134577041</v>
      </c>
      <c r="BW1487" s="34">
        <v>8.8674776471899683</v>
      </c>
      <c r="BX1487" s="34">
        <v>0.22054201677939159</v>
      </c>
      <c r="BY1487" s="34">
        <v>1.6104561257082177</v>
      </c>
      <c r="BZ1487" s="34">
        <v>-1.9969468180292504</v>
      </c>
      <c r="CA1487" s="34">
        <f t="shared" si="1268"/>
        <v>8.7015289716483277</v>
      </c>
      <c r="CB1487" s="34">
        <f t="shared" si="1269"/>
        <v>13.041371309001203</v>
      </c>
      <c r="CC1487" s="15">
        <v>71</v>
      </c>
      <c r="CD1487" s="7">
        <v>4780321</v>
      </c>
      <c r="CE1487" s="68">
        <f t="shared" si="1258"/>
        <v>5157714.7631578948</v>
      </c>
      <c r="CF1487" s="9">
        <v>34.4</v>
      </c>
      <c r="CG1487" s="9">
        <v>25.8</v>
      </c>
      <c r="CH1487" s="9">
        <v>8.4</v>
      </c>
      <c r="CI1487" s="9">
        <v>10.199999999999999</v>
      </c>
      <c r="CJ1487" s="9">
        <f t="shared" si="1262"/>
        <v>12.141773055977144</v>
      </c>
      <c r="CK1487" s="9">
        <v>4.7</v>
      </c>
      <c r="CL1487" s="9">
        <f t="shared" si="1263"/>
        <v>5.5947385650090764</v>
      </c>
      <c r="CM1487" s="9">
        <v>14.9</v>
      </c>
      <c r="CN1487" t="s">
        <v>2425</v>
      </c>
      <c r="CO1487" t="s">
        <v>2426</v>
      </c>
      <c r="CP1487" t="s">
        <v>2427</v>
      </c>
      <c r="CQ1487" t="s">
        <v>2400</v>
      </c>
      <c r="CR1487">
        <v>73</v>
      </c>
      <c r="CS1487">
        <v>200</v>
      </c>
      <c r="CT1487">
        <v>14</v>
      </c>
      <c r="CU1487" t="s">
        <v>3401</v>
      </c>
      <c r="CV1487" t="s">
        <v>2382</v>
      </c>
      <c r="CW1487">
        <v>0</v>
      </c>
      <c r="CX1487">
        <v>0</v>
      </c>
      <c r="CY1487">
        <v>0</v>
      </c>
      <c r="CZ1487" s="70"/>
      <c r="DA1487">
        <v>0</v>
      </c>
    </row>
    <row r="1488" spans="1:105" ht="12.75" customHeight="1" x14ac:dyDescent="0.2">
      <c r="A1488" s="44" t="s">
        <v>2372</v>
      </c>
      <c r="B1488" s="43" t="s">
        <v>973</v>
      </c>
      <c r="C1488" s="43" t="s">
        <v>973</v>
      </c>
      <c r="D1488" s="42" t="s">
        <v>973</v>
      </c>
      <c r="E1488" s="42" t="str">
        <f t="shared" si="1259"/>
        <v xml:space="preserve">Cheechoo, Jonathan </v>
      </c>
      <c r="F1488" s="42" t="s">
        <v>2555</v>
      </c>
      <c r="G1488" s="45" t="s">
        <v>1528</v>
      </c>
      <c r="H1488" s="43">
        <v>69</v>
      </c>
      <c r="I1488" s="64">
        <v>23</v>
      </c>
      <c r="J1488" s="64">
        <v>14</v>
      </c>
      <c r="K1488" s="64">
        <v>37</v>
      </c>
      <c r="L1488" s="43">
        <v>11</v>
      </c>
      <c r="M1488">
        <v>46</v>
      </c>
      <c r="N1488">
        <v>220</v>
      </c>
      <c r="O1488" s="4">
        <f t="shared" si="1260"/>
        <v>0.10454545454545454</v>
      </c>
      <c r="Q1488">
        <v>4</v>
      </c>
      <c r="R1488">
        <v>0</v>
      </c>
      <c r="S1488">
        <v>4</v>
      </c>
      <c r="T1488">
        <v>16</v>
      </c>
      <c r="U1488" s="4">
        <f t="shared" si="1261"/>
        <v>0.2</v>
      </c>
      <c r="V1488">
        <v>0.5</v>
      </c>
      <c r="W1488">
        <v>10</v>
      </c>
      <c r="X1488">
        <v>5</v>
      </c>
      <c r="Y1488">
        <v>0</v>
      </c>
      <c r="Z1488">
        <v>0</v>
      </c>
      <c r="AA1488">
        <v>13</v>
      </c>
      <c r="AB1488">
        <v>9</v>
      </c>
      <c r="AC1488" s="9">
        <f t="shared" si="1238"/>
        <v>12.756909992912828</v>
      </c>
      <c r="AD1488" s="9">
        <f t="shared" si="1239"/>
        <v>6.3784549964564139</v>
      </c>
      <c r="AE1488" s="9">
        <f t="shared" si="1240"/>
        <v>0</v>
      </c>
      <c r="AF1488" s="9">
        <f t="shared" si="1241"/>
        <v>0</v>
      </c>
      <c r="AG1488" s="9">
        <f t="shared" si="1242"/>
        <v>17.295858972226842</v>
      </c>
      <c r="AH1488" s="9">
        <f t="shared" si="1243"/>
        <v>11.97405621154166</v>
      </c>
      <c r="AI1488" s="58">
        <f t="shared" si="1244"/>
        <v>2.4613337768168968</v>
      </c>
      <c r="AJ1488" s="58">
        <f t="shared" si="1245"/>
        <v>6.8887313961729273</v>
      </c>
      <c r="AK1488" s="58">
        <f t="shared" si="1246"/>
        <v>0</v>
      </c>
      <c r="AL1488" s="58">
        <f t="shared" si="1247"/>
        <v>1.5300182936969899</v>
      </c>
      <c r="AM1488" s="58">
        <f t="shared" si="1248"/>
        <v>0.76541459957476976</v>
      </c>
      <c r="AN1488" s="58">
        <f t="shared" si="1249"/>
        <v>0</v>
      </c>
      <c r="AO1488" s="56">
        <v>901.95</v>
      </c>
      <c r="AP1488" s="56">
        <v>235.16666666666666</v>
      </c>
      <c r="AQ1488" s="56">
        <v>8.2166666666666668</v>
      </c>
      <c r="AR1488" s="57">
        <f>SUM(AO1488:AQ1488)</f>
        <v>1145.3333333333335</v>
      </c>
      <c r="AS1488">
        <v>26</v>
      </c>
      <c r="AT1488">
        <v>123</v>
      </c>
      <c r="AU1488">
        <v>73</v>
      </c>
      <c r="AV1488">
        <v>44</v>
      </c>
      <c r="AW1488">
        <v>24</v>
      </c>
      <c r="AX1488" s="9">
        <f t="shared" si="1250"/>
        <v>1.3620488940628634</v>
      </c>
      <c r="AY1488" s="9">
        <f t="shared" si="1251"/>
        <v>6.4435389988358542</v>
      </c>
      <c r="AZ1488" s="9">
        <f t="shared" si="1252"/>
        <v>3.8242142025611168</v>
      </c>
      <c r="BA1488" s="9">
        <f t="shared" si="1253"/>
        <v>2.3050058207217692</v>
      </c>
      <c r="BB1488" s="9">
        <f t="shared" si="1254"/>
        <v>1.257275902211874</v>
      </c>
      <c r="BC1488" s="33">
        <f t="shared" si="1255"/>
        <v>13.071739130434784</v>
      </c>
      <c r="BD1488" s="33">
        <f t="shared" si="1256"/>
        <v>0.11908212560386473</v>
      </c>
      <c r="BE1488" s="33">
        <f t="shared" si="1257"/>
        <v>3.4082125603864735</v>
      </c>
      <c r="BF1488" s="42">
        <f>BI1488-BG1488-BH1488</f>
        <v>37</v>
      </c>
      <c r="BG1488" s="43">
        <v>27</v>
      </c>
      <c r="BH1488" s="43">
        <v>0</v>
      </c>
      <c r="BI1488" s="43">
        <v>64</v>
      </c>
      <c r="BJ1488" s="42">
        <f>BM1488-BK1488-BL1488</f>
        <v>23</v>
      </c>
      <c r="BK1488" s="43">
        <v>3</v>
      </c>
      <c r="BL1488" s="43">
        <v>0</v>
      </c>
      <c r="BM1488" s="43">
        <v>26</v>
      </c>
      <c r="BN1488" s="34">
        <f t="shared" si="1264"/>
        <v>44.402373615393742</v>
      </c>
      <c r="BO1488" s="34">
        <f t="shared" si="1265"/>
        <v>77.536158816170669</v>
      </c>
      <c r="BP1488" s="33">
        <v>16.085558361262247</v>
      </c>
      <c r="BQ1488" s="33">
        <v>12.613396466609249</v>
      </c>
      <c r="BR1488" s="33">
        <v>3.4492341626673824</v>
      </c>
      <c r="BS1488" s="33">
        <v>-0.13127576014624276</v>
      </c>
      <c r="BT1488" s="33">
        <v>-0.99826267227518839</v>
      </c>
      <c r="BU1488" s="9">
        <f t="shared" si="1266"/>
        <v>31.018650558117443</v>
      </c>
      <c r="BV1488" s="34">
        <f t="shared" si="1267"/>
        <v>54.165280369238836</v>
      </c>
      <c r="BW1488" s="33">
        <v>14.987485957427966</v>
      </c>
      <c r="BX1488" s="33">
        <v>0.2786643002783683</v>
      </c>
      <c r="BY1488" s="33">
        <v>1.173847116325534</v>
      </c>
      <c r="BZ1488" s="33">
        <v>-3.0562743167555704</v>
      </c>
      <c r="CA1488" s="9">
        <f t="shared" si="1268"/>
        <v>13.383723057276299</v>
      </c>
      <c r="CB1488" s="34">
        <f t="shared" si="1269"/>
        <v>23.370878446931833</v>
      </c>
      <c r="CC1488" s="47">
        <v>72.859001000000006</v>
      </c>
      <c r="CD1488">
        <v>3885279</v>
      </c>
      <c r="CE1488" s="68">
        <f t="shared" si="1258"/>
        <v>4617288.0869565215</v>
      </c>
      <c r="CF1488" s="62">
        <v>24.4</v>
      </c>
      <c r="CG1488" s="62">
        <v>18.8</v>
      </c>
      <c r="CH1488" s="62">
        <v>13.9</v>
      </c>
      <c r="CI1488" s="62">
        <v>4</v>
      </c>
      <c r="CJ1488" s="63">
        <f t="shared" si="1262"/>
        <v>5.7607143285767428</v>
      </c>
      <c r="CK1488" s="62">
        <v>4.4000000000000004</v>
      </c>
      <c r="CL1488" s="63">
        <f t="shared" si="1263"/>
        <v>6.3367857614344185</v>
      </c>
      <c r="CM1488" s="62">
        <v>7.6</v>
      </c>
      <c r="CN1488" t="s">
        <v>2071</v>
      </c>
      <c r="CO1488" t="s">
        <v>2426</v>
      </c>
      <c r="CP1488" t="s">
        <v>2427</v>
      </c>
      <c r="CQ1488" t="s">
        <v>2400</v>
      </c>
      <c r="CR1488">
        <v>73</v>
      </c>
      <c r="CS1488">
        <v>205</v>
      </c>
      <c r="CT1488">
        <v>14</v>
      </c>
      <c r="CU1488" t="s">
        <v>3401</v>
      </c>
      <c r="CZ1488" s="72">
        <v>3000000</v>
      </c>
      <c r="DA1488">
        <v>0</v>
      </c>
    </row>
    <row r="1489" spans="1:105" ht="12.75" customHeight="1" x14ac:dyDescent="0.2">
      <c r="A1489" s="38" t="s">
        <v>2452</v>
      </c>
      <c r="B1489" t="s">
        <v>973</v>
      </c>
      <c r="C1489" t="s">
        <v>973</v>
      </c>
      <c r="D1489" s="82" t="s">
        <v>973</v>
      </c>
      <c r="E1489" t="str">
        <f t="shared" si="1259"/>
        <v xml:space="preserve">McLaren, Kyle </v>
      </c>
      <c r="F1489" t="s">
        <v>341</v>
      </c>
      <c r="G1489" t="s">
        <v>1524</v>
      </c>
      <c r="H1489">
        <v>67</v>
      </c>
      <c r="I1489">
        <v>5</v>
      </c>
      <c r="J1489">
        <v>12</v>
      </c>
      <c r="K1489">
        <f>I1489+J1489</f>
        <v>17</v>
      </c>
      <c r="L1489">
        <v>10</v>
      </c>
      <c r="M1489">
        <v>61</v>
      </c>
      <c r="N1489">
        <v>43</v>
      </c>
      <c r="O1489" s="4">
        <f t="shared" si="1260"/>
        <v>0.11627906976744186</v>
      </c>
      <c r="P1489">
        <v>2030</v>
      </c>
      <c r="Q1489">
        <v>0</v>
      </c>
      <c r="R1489">
        <v>0</v>
      </c>
      <c r="S1489">
        <v>0</v>
      </c>
      <c r="T1489">
        <v>0</v>
      </c>
      <c r="U1489" s="4">
        <f t="shared" si="1261"/>
        <v>0</v>
      </c>
      <c r="V1489" s="40">
        <v>0</v>
      </c>
      <c r="W1489">
        <v>1</v>
      </c>
      <c r="X1489">
        <v>1</v>
      </c>
      <c r="Y1489">
        <v>0</v>
      </c>
      <c r="Z1489">
        <v>0</v>
      </c>
      <c r="AA1489">
        <f>I1489-W1489-Y1489</f>
        <v>4</v>
      </c>
      <c r="AB1489">
        <f>J1489-X1489-Z1489</f>
        <v>11</v>
      </c>
      <c r="AC1489" s="9">
        <f t="shared" si="1238"/>
        <v>3.7151702786377712</v>
      </c>
      <c r="AD1489" s="9">
        <f t="shared" si="1239"/>
        <v>3.7151702786377712</v>
      </c>
      <c r="AE1489" s="9">
        <f t="shared" si="1240"/>
        <v>0</v>
      </c>
      <c r="AF1489" s="9">
        <f t="shared" si="1241"/>
        <v>0</v>
      </c>
      <c r="AG1489" s="9">
        <f t="shared" si="1242"/>
        <v>4.1240065869549651</v>
      </c>
      <c r="AH1489" s="9">
        <f t="shared" si="1243"/>
        <v>11.341018114126154</v>
      </c>
      <c r="AI1489" s="6">
        <f t="shared" si="1244"/>
        <v>2.3713037874991052</v>
      </c>
      <c r="AJ1489" s="6">
        <f t="shared" si="1245"/>
        <v>5.9442724458204337</v>
      </c>
      <c r="AK1489" s="6">
        <f t="shared" si="1246"/>
        <v>0.63036245841358785</v>
      </c>
      <c r="AL1489" s="6">
        <f t="shared" si="1247"/>
        <v>1.9589031288036083</v>
      </c>
      <c r="AM1489" s="6">
        <f t="shared" si="1248"/>
        <v>0</v>
      </c>
      <c r="AN1489" s="6">
        <f t="shared" si="1249"/>
        <v>8.509893188583435</v>
      </c>
      <c r="AO1489" s="32">
        <v>1163.9166666666667</v>
      </c>
      <c r="AP1489" s="32">
        <v>80.75</v>
      </c>
      <c r="AQ1489" s="32">
        <v>190.36666666666667</v>
      </c>
      <c r="AR1489" s="32">
        <v>1435.0333333333333</v>
      </c>
      <c r="AS1489" s="40">
        <v>116</v>
      </c>
      <c r="AT1489" s="40">
        <v>134</v>
      </c>
      <c r="AU1489" s="40">
        <v>41</v>
      </c>
      <c r="AV1489" s="40">
        <v>41</v>
      </c>
      <c r="AW1489" s="40">
        <v>25</v>
      </c>
      <c r="AX1489" s="9">
        <f t="shared" si="1250"/>
        <v>4.8500615549000026</v>
      </c>
      <c r="AY1489" s="9">
        <f t="shared" si="1251"/>
        <v>5.6026573134189679</v>
      </c>
      <c r="AZ1489" s="9">
        <f t="shared" si="1252"/>
        <v>1.7142458944043111</v>
      </c>
      <c r="BA1489" s="9">
        <f t="shared" si="1253"/>
        <v>1.7142458944043111</v>
      </c>
      <c r="BB1489" s="9">
        <f t="shared" si="1254"/>
        <v>1.0452718868318971</v>
      </c>
      <c r="BC1489" s="9">
        <f t="shared" si="1255"/>
        <v>17.371890547263682</v>
      </c>
      <c r="BD1489" s="9">
        <f t="shared" si="1256"/>
        <v>2.8412935323383084</v>
      </c>
      <c r="BE1489" s="9">
        <f t="shared" si="1257"/>
        <v>1.205223880597015</v>
      </c>
      <c r="BF1489" s="3">
        <v>46</v>
      </c>
      <c r="BG1489" s="3">
        <v>8</v>
      </c>
      <c r="BH1489" s="3">
        <v>2</v>
      </c>
      <c r="BI1489" s="3">
        <v>56</v>
      </c>
      <c r="BJ1489" s="3">
        <v>38</v>
      </c>
      <c r="BK1489" s="3">
        <v>0</v>
      </c>
      <c r="BL1489" s="3">
        <v>27</v>
      </c>
      <c r="BM1489" s="3">
        <v>65</v>
      </c>
      <c r="BN1489" s="34">
        <f t="shared" si="1264"/>
        <v>47.259070952020615</v>
      </c>
      <c r="BO1489" s="34">
        <f t="shared" si="1265"/>
        <v>65.864771018588115</v>
      </c>
      <c r="BP1489" s="34">
        <v>6.8059141817942015</v>
      </c>
      <c r="BQ1489" s="34">
        <v>-0.37382627832314907</v>
      </c>
      <c r="BR1489" s="34">
        <v>0.26537724132439272</v>
      </c>
      <c r="BS1489" s="34">
        <v>-0.54181945303921086</v>
      </c>
      <c r="BT1489" s="34">
        <v>0</v>
      </c>
      <c r="BU1489" s="34">
        <f t="shared" si="1266"/>
        <v>6.1556456917562343</v>
      </c>
      <c r="BV1489" s="34">
        <f t="shared" si="1267"/>
        <v>8.5790978491875709</v>
      </c>
      <c r="BW1489" s="34">
        <v>34.895291722183956</v>
      </c>
      <c r="BX1489" s="34">
        <v>2.3297323823840399</v>
      </c>
      <c r="BY1489" s="34">
        <v>4.5290234016513828</v>
      </c>
      <c r="BZ1489" s="34">
        <v>-0.65062224595500129</v>
      </c>
      <c r="CA1489" s="34">
        <f t="shared" si="1268"/>
        <v>41.10342526026438</v>
      </c>
      <c r="CB1489" s="34">
        <f t="shared" si="1269"/>
        <v>57.285673169400546</v>
      </c>
      <c r="CC1489" s="15">
        <v>70</v>
      </c>
      <c r="CD1489" s="7">
        <v>2711159</v>
      </c>
      <c r="CE1489" s="68">
        <f t="shared" si="1258"/>
        <v>3318134.8955223882</v>
      </c>
      <c r="CF1489" s="9">
        <v>23.4</v>
      </c>
      <c r="CG1489" s="9">
        <v>33.799999999999997</v>
      </c>
      <c r="CH1489" s="9">
        <v>2.6</v>
      </c>
      <c r="CI1489" s="9">
        <v>0.6</v>
      </c>
      <c r="CJ1489" s="9">
        <f t="shared" si="1262"/>
        <v>0.7033379245670075</v>
      </c>
      <c r="CK1489" s="9">
        <v>5.5</v>
      </c>
      <c r="CL1489" s="9">
        <f t="shared" si="1263"/>
        <v>6.4472643085309027</v>
      </c>
      <c r="CM1489" s="9">
        <v>6.1</v>
      </c>
      <c r="CN1489" t="s">
        <v>1026</v>
      </c>
      <c r="CO1489" t="s">
        <v>1027</v>
      </c>
      <c r="CP1489" t="s">
        <v>3102</v>
      </c>
      <c r="CQ1489" t="s">
        <v>2400</v>
      </c>
      <c r="CR1489">
        <v>76</v>
      </c>
      <c r="CS1489">
        <v>230</v>
      </c>
      <c r="CT1489">
        <v>4</v>
      </c>
      <c r="CU1489" t="s">
        <v>3402</v>
      </c>
      <c r="CV1489" t="s">
        <v>2382</v>
      </c>
      <c r="CW1489">
        <v>0</v>
      </c>
      <c r="CX1489">
        <v>0</v>
      </c>
      <c r="CY1489">
        <v>0</v>
      </c>
      <c r="CZ1489" s="70"/>
      <c r="DA1489">
        <v>0</v>
      </c>
    </row>
    <row r="1490" spans="1:105" ht="12.75" customHeight="1" x14ac:dyDescent="0.2">
      <c r="A1490" s="44" t="s">
        <v>2372</v>
      </c>
      <c r="B1490" s="43" t="s">
        <v>973</v>
      </c>
      <c r="C1490" s="43" t="s">
        <v>973</v>
      </c>
      <c r="D1490" s="82" t="s">
        <v>973</v>
      </c>
      <c r="E1490" s="42" t="str">
        <f t="shared" si="1259"/>
        <v xml:space="preserve">McLaren, Kyle </v>
      </c>
      <c r="F1490" s="42" t="s">
        <v>341</v>
      </c>
      <c r="G1490" s="45" t="s">
        <v>2374</v>
      </c>
      <c r="H1490" s="43">
        <v>61</v>
      </c>
      <c r="I1490" s="64">
        <v>3</v>
      </c>
      <c r="J1490" s="64">
        <v>8</v>
      </c>
      <c r="K1490" s="64">
        <v>11</v>
      </c>
      <c r="L1490" s="43">
        <v>3</v>
      </c>
      <c r="M1490">
        <v>84</v>
      </c>
      <c r="N1490">
        <v>39</v>
      </c>
      <c r="O1490" s="4">
        <f t="shared" si="1260"/>
        <v>7.6923076923076927E-2</v>
      </c>
      <c r="Q1490">
        <v>0</v>
      </c>
      <c r="R1490">
        <v>0</v>
      </c>
      <c r="S1490">
        <v>0</v>
      </c>
      <c r="T1490">
        <v>0</v>
      </c>
      <c r="U1490" s="4">
        <f t="shared" si="1261"/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3</v>
      </c>
      <c r="AB1490">
        <v>7</v>
      </c>
      <c r="AC1490" s="9">
        <f t="shared" si="1238"/>
        <v>0</v>
      </c>
      <c r="AD1490" s="9">
        <f t="shared" si="1239"/>
        <v>11.299435028248586</v>
      </c>
      <c r="AE1490" s="9">
        <f t="shared" si="1240"/>
        <v>0</v>
      </c>
      <c r="AF1490" s="9">
        <f t="shared" si="1241"/>
        <v>0</v>
      </c>
      <c r="AG1490" s="9">
        <f t="shared" si="1242"/>
        <v>3.7388354220037381</v>
      </c>
      <c r="AH1490" s="9">
        <f t="shared" si="1243"/>
        <v>8.7239493180087226</v>
      </c>
      <c r="AI1490" s="58">
        <f t="shared" si="1244"/>
        <v>2.3679291006023679</v>
      </c>
      <c r="AJ1490" s="58">
        <f t="shared" si="1245"/>
        <v>2.2598870056497176</v>
      </c>
      <c r="AK1490" s="58">
        <f t="shared" si="1246"/>
        <v>0.92095165003837298</v>
      </c>
      <c r="AL1490" s="58">
        <f t="shared" si="1247"/>
        <v>2.3056151769023052</v>
      </c>
      <c r="AM1490" s="58">
        <f t="shared" si="1248"/>
        <v>0</v>
      </c>
      <c r="AN1490" s="58">
        <f t="shared" si="1249"/>
        <v>4.6047582501918649</v>
      </c>
      <c r="AO1490" s="56">
        <v>962.86666666666679</v>
      </c>
      <c r="AP1490" s="56">
        <v>26.55</v>
      </c>
      <c r="AQ1490" s="56">
        <v>130.30000000000001</v>
      </c>
      <c r="AR1490" s="57">
        <f>SUM(AO1490:AQ1490)</f>
        <v>1119.7166666666667</v>
      </c>
      <c r="AS1490">
        <v>75</v>
      </c>
      <c r="AT1490">
        <v>127</v>
      </c>
      <c r="AU1490">
        <v>21</v>
      </c>
      <c r="AV1490">
        <v>29</v>
      </c>
      <c r="AW1490">
        <v>11</v>
      </c>
      <c r="AX1490" s="9">
        <f t="shared" si="1250"/>
        <v>4.0188738222466984</v>
      </c>
      <c r="AY1490" s="9">
        <f t="shared" si="1251"/>
        <v>6.8052930056710776</v>
      </c>
      <c r="AZ1490" s="9">
        <f t="shared" si="1252"/>
        <v>1.1252846702290757</v>
      </c>
      <c r="BA1490" s="9">
        <f t="shared" si="1253"/>
        <v>1.5539645446020569</v>
      </c>
      <c r="BB1490" s="9">
        <f t="shared" si="1254"/>
        <v>0.58943482726284924</v>
      </c>
      <c r="BC1490" s="33">
        <f t="shared" si="1255"/>
        <v>15.784699453551914</v>
      </c>
      <c r="BD1490" s="33">
        <f t="shared" si="1256"/>
        <v>2.1360655737704919</v>
      </c>
      <c r="BE1490" s="33">
        <f t="shared" si="1257"/>
        <v>0.43524590163934429</v>
      </c>
      <c r="BF1490" s="42">
        <f>BI1490-BG1490-BH1490</f>
        <v>38</v>
      </c>
      <c r="BG1490" s="43">
        <v>1</v>
      </c>
      <c r="BH1490" s="43">
        <v>2</v>
      </c>
      <c r="BI1490" s="43">
        <v>41</v>
      </c>
      <c r="BJ1490" s="42">
        <f>BM1490-BK1490-BL1490</f>
        <v>37</v>
      </c>
      <c r="BK1490" s="43">
        <v>0</v>
      </c>
      <c r="BL1490" s="43">
        <v>10</v>
      </c>
      <c r="BM1490" s="43">
        <v>47</v>
      </c>
      <c r="BN1490" s="34">
        <f t="shared" si="1264"/>
        <v>34.238716103924595</v>
      </c>
      <c r="BO1490" s="34">
        <f t="shared" si="1265"/>
        <v>61.156035492177359</v>
      </c>
      <c r="BP1490" s="33">
        <v>4.4796515123008032</v>
      </c>
      <c r="BQ1490" s="33">
        <v>-0.28198508928667765</v>
      </c>
      <c r="BR1490" s="33">
        <v>3.5803136531160638</v>
      </c>
      <c r="BS1490" s="33">
        <v>-0.39569837978236982</v>
      </c>
      <c r="BT1490" s="33">
        <v>0</v>
      </c>
      <c r="BU1490" s="9">
        <f t="shared" si="1266"/>
        <v>7.3822816963478202</v>
      </c>
      <c r="BV1490" s="34">
        <f t="shared" si="1267"/>
        <v>13.18598162573476</v>
      </c>
      <c r="BW1490" s="33">
        <v>25.171135646464549</v>
      </c>
      <c r="BX1490" s="33">
        <v>0.89413667546783382</v>
      </c>
      <c r="BY1490" s="33">
        <v>11.950058275864123</v>
      </c>
      <c r="BZ1490" s="33">
        <v>-11.158896190219728</v>
      </c>
      <c r="CA1490" s="9">
        <f t="shared" si="1268"/>
        <v>26.856434407576778</v>
      </c>
      <c r="CB1490" s="34">
        <f t="shared" si="1269"/>
        <v>47.970053866442605</v>
      </c>
      <c r="CC1490" s="47">
        <v>57.755177000000003</v>
      </c>
      <c r="CD1490">
        <v>1708421</v>
      </c>
      <c r="CE1490" s="68">
        <f t="shared" si="1258"/>
        <v>2296565.9344262294</v>
      </c>
      <c r="CF1490" s="62">
        <v>20</v>
      </c>
      <c r="CG1490" s="62">
        <v>27.1</v>
      </c>
      <c r="CH1490" s="62">
        <v>1.2</v>
      </c>
      <c r="CI1490" s="62">
        <v>-0.3</v>
      </c>
      <c r="CJ1490" s="63">
        <f t="shared" si="1262"/>
        <v>-0.47001070579940979</v>
      </c>
      <c r="CK1490" s="62">
        <v>4.7</v>
      </c>
      <c r="CL1490" s="63">
        <f t="shared" si="1263"/>
        <v>7.363501057524088</v>
      </c>
      <c r="CM1490" s="62">
        <v>4.4000000000000004</v>
      </c>
      <c r="CN1490" t="s">
        <v>2133</v>
      </c>
      <c r="CO1490" t="s">
        <v>2134</v>
      </c>
      <c r="CP1490" t="s">
        <v>2417</v>
      </c>
      <c r="CQ1490" t="s">
        <v>2400</v>
      </c>
      <c r="CR1490">
        <v>76</v>
      </c>
      <c r="CS1490">
        <v>235</v>
      </c>
      <c r="CT1490">
        <v>4</v>
      </c>
      <c r="CU1490" t="s">
        <v>3402</v>
      </c>
      <c r="CZ1490" s="72">
        <v>2500000</v>
      </c>
      <c r="DA1490">
        <v>0</v>
      </c>
    </row>
    <row r="1491" spans="1:105" ht="12.75" customHeight="1" x14ac:dyDescent="0.2">
      <c r="A1491" s="44" t="s">
        <v>2372</v>
      </c>
      <c r="B1491" s="43"/>
      <c r="C1491" s="43" t="s">
        <v>973</v>
      </c>
      <c r="D1491" s="82" t="s">
        <v>973</v>
      </c>
      <c r="E1491" s="42" t="str">
        <f t="shared" si="1259"/>
        <v xml:space="preserve">Kaspar, Lukas </v>
      </c>
      <c r="F1491" s="42" t="s">
        <v>229</v>
      </c>
      <c r="G1491" s="45" t="s">
        <v>2379</v>
      </c>
      <c r="H1491" s="43">
        <v>3</v>
      </c>
      <c r="I1491" s="64">
        <v>0</v>
      </c>
      <c r="J1491" s="64">
        <v>0</v>
      </c>
      <c r="K1491" s="64">
        <v>0</v>
      </c>
      <c r="L1491" s="43">
        <v>-2</v>
      </c>
      <c r="M1491">
        <v>0</v>
      </c>
      <c r="N1491">
        <v>5</v>
      </c>
      <c r="O1491" s="4">
        <f t="shared" si="1260"/>
        <v>0</v>
      </c>
      <c r="Q1491">
        <v>0</v>
      </c>
      <c r="R1491">
        <v>0</v>
      </c>
      <c r="S1491">
        <v>0</v>
      </c>
      <c r="T1491">
        <v>1</v>
      </c>
      <c r="U1491" s="4">
        <f t="shared" si="1261"/>
        <v>0</v>
      </c>
      <c r="V1491">
        <v>0.6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s="9">
        <f t="shared" si="1238"/>
        <v>0</v>
      </c>
      <c r="AD1491" s="9">
        <f t="shared" si="1239"/>
        <v>0</v>
      </c>
      <c r="AE1491" s="9">
        <f t="shared" si="1240"/>
        <v>0</v>
      </c>
      <c r="AF1491" s="9">
        <f t="shared" si="1241"/>
        <v>0</v>
      </c>
      <c r="AG1491" s="9">
        <f t="shared" si="1242"/>
        <v>0</v>
      </c>
      <c r="AH1491" s="9">
        <f t="shared" si="1243"/>
        <v>0</v>
      </c>
      <c r="AI1491" s="58">
        <f t="shared" si="1244"/>
        <v>1.7374517374517375</v>
      </c>
      <c r="AJ1491" s="58">
        <f t="shared" si="1245"/>
        <v>0</v>
      </c>
      <c r="AK1491" s="58">
        <f t="shared" si="1246"/>
        <v>0</v>
      </c>
      <c r="AL1491" s="58">
        <f t="shared" si="1247"/>
        <v>5.212355212355213</v>
      </c>
      <c r="AM1491" s="58">
        <f t="shared" si="1248"/>
        <v>0</v>
      </c>
      <c r="AN1491" s="58">
        <f t="shared" si="1249"/>
        <v>0</v>
      </c>
      <c r="AO1491" s="56">
        <v>34.533333333333331</v>
      </c>
      <c r="AP1491" s="56">
        <v>2.2000000000000002</v>
      </c>
      <c r="AQ1491" s="56">
        <v>0</v>
      </c>
      <c r="AR1491" s="57">
        <f>SUM(AO1491:AQ1491)</f>
        <v>36.733333333333334</v>
      </c>
      <c r="AS1491">
        <v>1</v>
      </c>
      <c r="AT1491">
        <v>3</v>
      </c>
      <c r="AU1491">
        <v>0</v>
      </c>
      <c r="AV1491">
        <v>1</v>
      </c>
      <c r="AW1491">
        <v>1</v>
      </c>
      <c r="AX1491" s="9">
        <f t="shared" si="1250"/>
        <v>1.633393829401089</v>
      </c>
      <c r="AY1491" s="9">
        <f t="shared" si="1251"/>
        <v>4.9001814882032662</v>
      </c>
      <c r="AZ1491" s="9">
        <f t="shared" si="1252"/>
        <v>0</v>
      </c>
      <c r="BA1491" s="9">
        <f t="shared" si="1253"/>
        <v>1.633393829401089</v>
      </c>
      <c r="BB1491" s="9">
        <f t="shared" si="1254"/>
        <v>1.633393829401089</v>
      </c>
      <c r="BC1491" s="33">
        <f t="shared" si="1255"/>
        <v>11.511111111111111</v>
      </c>
      <c r="BD1491" s="33">
        <f t="shared" si="1256"/>
        <v>0</v>
      </c>
      <c r="BE1491" s="33">
        <f t="shared" si="1257"/>
        <v>0.73333333333333339</v>
      </c>
      <c r="BF1491" s="42">
        <f>BI1491-BG1491-BH1491</f>
        <v>1</v>
      </c>
      <c r="BG1491" s="43">
        <v>0</v>
      </c>
      <c r="BH1491" s="43">
        <v>0</v>
      </c>
      <c r="BI1491" s="43">
        <v>1</v>
      </c>
      <c r="BJ1491" s="42">
        <f>BM1491-BK1491-BL1491</f>
        <v>3</v>
      </c>
      <c r="BK1491" s="43">
        <v>0</v>
      </c>
      <c r="BL1491" s="43">
        <v>0</v>
      </c>
      <c r="BM1491" s="43">
        <v>3</v>
      </c>
      <c r="BN1491" s="34">
        <f t="shared" si="1264"/>
        <v>-1.1282332887313087</v>
      </c>
      <c r="BO1491" s="34">
        <f t="shared" si="1265"/>
        <v>-61.428309731287229</v>
      </c>
      <c r="BP1491" s="33">
        <v>-0.89507839553464408</v>
      </c>
      <c r="BQ1491" s="33">
        <v>-0.12322783168825506</v>
      </c>
      <c r="BR1491" s="33">
        <v>-0.28951938261107713</v>
      </c>
      <c r="BS1491" s="33">
        <v>0</v>
      </c>
      <c r="BT1491" s="33">
        <v>0</v>
      </c>
      <c r="BU1491" s="9">
        <f t="shared" si="1266"/>
        <v>-1.3078256098339762</v>
      </c>
      <c r="BV1491" s="34">
        <f t="shared" si="1267"/>
        <v>-71.206476034517749</v>
      </c>
      <c r="BW1491" s="33">
        <v>-0.36600050597401013</v>
      </c>
      <c r="BX1491" s="33">
        <v>1.0112174335400967E-2</v>
      </c>
      <c r="BY1491" s="33">
        <v>0</v>
      </c>
      <c r="BZ1491" s="33">
        <v>0.53548065274127676</v>
      </c>
      <c r="CA1491" s="9">
        <f t="shared" si="1268"/>
        <v>0.1795923211026676</v>
      </c>
      <c r="CB1491" s="34">
        <f t="shared" si="1269"/>
        <v>9.7781663032305417</v>
      </c>
      <c r="CE1491" s="68">
        <f t="shared" si="1258"/>
        <v>165000</v>
      </c>
      <c r="CF1491" s="62">
        <v>1.1000000000000001</v>
      </c>
      <c r="CG1491" s="62">
        <v>1.1000000000000001</v>
      </c>
      <c r="CH1491" s="62">
        <v>-2</v>
      </c>
      <c r="CI1491" s="62">
        <v>-0.5</v>
      </c>
      <c r="CJ1491" s="63">
        <f t="shared" si="1262"/>
        <v>-25.684931506849317</v>
      </c>
      <c r="CK1491" s="62">
        <v>-0.2</v>
      </c>
      <c r="CL1491" s="63">
        <f t="shared" si="1263"/>
        <v>-10.273972602739727</v>
      </c>
      <c r="CM1491" s="62">
        <v>-0.7</v>
      </c>
      <c r="CN1491" t="s">
        <v>2151</v>
      </c>
      <c r="CO1491" t="s">
        <v>2954</v>
      </c>
      <c r="CQ1491" t="s">
        <v>3079</v>
      </c>
      <c r="CR1491">
        <v>74</v>
      </c>
      <c r="CS1491">
        <v>220</v>
      </c>
      <c r="CT1491">
        <v>43</v>
      </c>
      <c r="CU1491" t="s">
        <v>3401</v>
      </c>
      <c r="CV1491" t="s">
        <v>3090</v>
      </c>
      <c r="CZ1491" s="72">
        <v>1158333.3333333333</v>
      </c>
      <c r="DA1491">
        <v>0</v>
      </c>
    </row>
    <row r="1492" spans="1:105" ht="12.75" customHeight="1" x14ac:dyDescent="0.2">
      <c r="A1492" s="38" t="s">
        <v>2452</v>
      </c>
      <c r="B1492" t="s">
        <v>973</v>
      </c>
      <c r="C1492" t="s">
        <v>973</v>
      </c>
      <c r="D1492" s="82" t="s">
        <v>973</v>
      </c>
      <c r="E1492" t="str">
        <f t="shared" si="1259"/>
        <v xml:space="preserve">Vlasic, Marc-Edouard </v>
      </c>
      <c r="F1492" t="s">
        <v>2319</v>
      </c>
      <c r="G1492" t="s">
        <v>1524</v>
      </c>
      <c r="H1492">
        <v>81</v>
      </c>
      <c r="I1492">
        <v>3</v>
      </c>
      <c r="J1492">
        <v>23</v>
      </c>
      <c r="K1492">
        <f>I1492+J1492</f>
        <v>26</v>
      </c>
      <c r="L1492">
        <v>13</v>
      </c>
      <c r="M1492">
        <v>18</v>
      </c>
      <c r="N1492">
        <v>66</v>
      </c>
      <c r="O1492" s="4">
        <f t="shared" si="1260"/>
        <v>4.5454545454545456E-2</v>
      </c>
      <c r="P1492">
        <v>2349</v>
      </c>
      <c r="Q1492">
        <v>0</v>
      </c>
      <c r="R1492">
        <v>0</v>
      </c>
      <c r="S1492">
        <v>0</v>
      </c>
      <c r="T1492">
        <v>0</v>
      </c>
      <c r="U1492" s="4">
        <f t="shared" si="1261"/>
        <v>0</v>
      </c>
      <c r="V1492" s="40">
        <v>0</v>
      </c>
      <c r="W1492">
        <v>2</v>
      </c>
      <c r="X1492">
        <v>10</v>
      </c>
      <c r="Y1492">
        <v>0</v>
      </c>
      <c r="Z1492">
        <v>1</v>
      </c>
      <c r="AA1492">
        <f>I1492-W1492-Y1492</f>
        <v>1</v>
      </c>
      <c r="AB1492">
        <f>J1492-X1492-Z1492</f>
        <v>12</v>
      </c>
      <c r="AC1492" s="9">
        <f t="shared" si="1238"/>
        <v>3.2200357781753128</v>
      </c>
      <c r="AD1492" s="9">
        <f t="shared" si="1239"/>
        <v>16.100178890876563</v>
      </c>
      <c r="AE1492" s="9">
        <f t="shared" si="1240"/>
        <v>0</v>
      </c>
      <c r="AF1492" s="9">
        <f t="shared" si="1241"/>
        <v>1.1173877956421876</v>
      </c>
      <c r="AG1492" s="9">
        <f t="shared" si="1242"/>
        <v>0.89340000744500003</v>
      </c>
      <c r="AH1492" s="9">
        <f t="shared" si="1243"/>
        <v>10.720800089340001</v>
      </c>
      <c r="AI1492" s="6">
        <f t="shared" si="1244"/>
        <v>2.7695400230794998</v>
      </c>
      <c r="AJ1492" s="6">
        <f t="shared" si="1245"/>
        <v>8.0500894454382816</v>
      </c>
      <c r="AK1492" s="6">
        <f t="shared" si="1246"/>
        <v>0.44695511825687501</v>
      </c>
      <c r="AL1492" s="6">
        <f t="shared" si="1247"/>
        <v>2.45685002047375</v>
      </c>
      <c r="AM1492" s="6">
        <f t="shared" si="1248"/>
        <v>0</v>
      </c>
      <c r="AN1492" s="6">
        <f t="shared" si="1249"/>
        <v>5.8104165373393748</v>
      </c>
      <c r="AO1492" s="32">
        <v>1343.1833333333334</v>
      </c>
      <c r="AP1492" s="32">
        <v>186.33333333333334</v>
      </c>
      <c r="AQ1492" s="32">
        <v>268.48333333333335</v>
      </c>
      <c r="AR1492" s="32">
        <v>1798</v>
      </c>
      <c r="AS1492" s="40">
        <v>134</v>
      </c>
      <c r="AT1492" s="40">
        <v>26</v>
      </c>
      <c r="AU1492" s="40">
        <v>33</v>
      </c>
      <c r="AV1492" s="40">
        <v>49</v>
      </c>
      <c r="AW1492" s="40">
        <v>21</v>
      </c>
      <c r="AX1492" s="9">
        <f t="shared" si="1250"/>
        <v>4.4716351501668514</v>
      </c>
      <c r="AY1492" s="9">
        <f t="shared" si="1251"/>
        <v>0.8676307007786429</v>
      </c>
      <c r="AZ1492" s="9">
        <f t="shared" si="1252"/>
        <v>1.1012235817575085</v>
      </c>
      <c r="BA1492" s="9">
        <f t="shared" si="1253"/>
        <v>1.6351501668520578</v>
      </c>
      <c r="BB1492" s="9">
        <f t="shared" si="1254"/>
        <v>0.7007786429365962</v>
      </c>
      <c r="BC1492" s="9">
        <f t="shared" si="1255"/>
        <v>16.582510288065844</v>
      </c>
      <c r="BD1492" s="9">
        <f t="shared" si="1256"/>
        <v>3.3146090534979424</v>
      </c>
      <c r="BE1492" s="9">
        <f t="shared" si="1257"/>
        <v>2.3004115226337452</v>
      </c>
      <c r="BF1492" s="3">
        <v>62</v>
      </c>
      <c r="BG1492" s="3">
        <v>25</v>
      </c>
      <c r="BH1492" s="3">
        <v>2</v>
      </c>
      <c r="BI1492" s="3">
        <v>89</v>
      </c>
      <c r="BJ1492" s="3">
        <v>55</v>
      </c>
      <c r="BK1492" s="3">
        <v>0</v>
      </c>
      <c r="BL1492" s="3">
        <v>26</v>
      </c>
      <c r="BM1492" s="3">
        <v>81</v>
      </c>
      <c r="BN1492" s="34">
        <f t="shared" si="1264"/>
        <v>76.836833904124674</v>
      </c>
      <c r="BO1492" s="34">
        <f t="shared" si="1265"/>
        <v>85.46922569980498</v>
      </c>
      <c r="BP1492" s="34">
        <v>1.2340198658474968</v>
      </c>
      <c r="BQ1492" s="34">
        <v>5.8287524612226083</v>
      </c>
      <c r="BR1492" s="34">
        <v>0.33249978855398815</v>
      </c>
      <c r="BS1492" s="34">
        <v>-5.245065615345721E-2</v>
      </c>
      <c r="BT1492" s="34">
        <v>0</v>
      </c>
      <c r="BU1492" s="34">
        <f t="shared" si="1266"/>
        <v>7.3428214594706356</v>
      </c>
      <c r="BV1492" s="34">
        <f t="shared" si="1267"/>
        <v>8.1677658058627767</v>
      </c>
      <c r="BW1492" s="34">
        <v>30.141760873283602</v>
      </c>
      <c r="BX1492" s="34">
        <v>5.3759356109501688</v>
      </c>
      <c r="BY1492" s="34">
        <v>16.29296785201284</v>
      </c>
      <c r="BZ1492" s="34">
        <v>17.683348108407422</v>
      </c>
      <c r="CA1492" s="34">
        <f t="shared" si="1268"/>
        <v>69.494012444654032</v>
      </c>
      <c r="CB1492" s="34">
        <f t="shared" si="1269"/>
        <v>77.30145989394218</v>
      </c>
      <c r="CC1492" s="15">
        <v>69</v>
      </c>
      <c r="CD1492" s="7">
        <v>3936931</v>
      </c>
      <c r="CE1492" s="68">
        <f t="shared" si="1258"/>
        <v>3985535.0864197533</v>
      </c>
      <c r="CF1492" s="9">
        <v>35.1</v>
      </c>
      <c r="CG1492" s="9">
        <v>41.7</v>
      </c>
      <c r="CH1492" s="9">
        <v>4.8</v>
      </c>
      <c r="CI1492" s="9">
        <v>0.4</v>
      </c>
      <c r="CJ1492" s="9">
        <f t="shared" si="1262"/>
        <v>0.35511100918109928</v>
      </c>
      <c r="CK1492" s="9">
        <v>7.5</v>
      </c>
      <c r="CL1492" s="9">
        <f t="shared" si="1263"/>
        <v>6.6583314221456105</v>
      </c>
      <c r="CM1492" s="9">
        <v>7.9</v>
      </c>
      <c r="CN1492" t="s">
        <v>1127</v>
      </c>
      <c r="CO1492" t="s">
        <v>3417</v>
      </c>
      <c r="CP1492" t="s">
        <v>2399</v>
      </c>
      <c r="CQ1492" t="s">
        <v>2400</v>
      </c>
      <c r="CR1492">
        <v>73</v>
      </c>
      <c r="CS1492">
        <v>195</v>
      </c>
      <c r="CT1492">
        <v>44</v>
      </c>
      <c r="CU1492" t="s">
        <v>3402</v>
      </c>
      <c r="CV1492" t="s">
        <v>3090</v>
      </c>
      <c r="CW1492">
        <v>0</v>
      </c>
      <c r="CX1492">
        <v>0</v>
      </c>
      <c r="CY1492">
        <v>0</v>
      </c>
      <c r="CZ1492" s="70"/>
      <c r="DA1492">
        <v>0</v>
      </c>
    </row>
    <row r="1493" spans="1:105" ht="12.75" customHeight="1" x14ac:dyDescent="0.2">
      <c r="A1493" s="44" t="s">
        <v>2372</v>
      </c>
      <c r="B1493" s="43" t="s">
        <v>973</v>
      </c>
      <c r="C1493" s="43" t="s">
        <v>973</v>
      </c>
      <c r="D1493" s="82" t="s">
        <v>973</v>
      </c>
      <c r="E1493" s="42" t="str">
        <f t="shared" si="1259"/>
        <v xml:space="preserve">Vlasic, Marc-Edouard </v>
      </c>
      <c r="F1493" s="42" t="s">
        <v>2319</v>
      </c>
      <c r="G1493" s="45" t="s">
        <v>2374</v>
      </c>
      <c r="H1493" s="43">
        <v>82</v>
      </c>
      <c r="I1493" s="64">
        <v>2</v>
      </c>
      <c r="J1493" s="64">
        <v>12</v>
      </c>
      <c r="K1493" s="64">
        <v>14</v>
      </c>
      <c r="L1493" s="43">
        <v>-12</v>
      </c>
      <c r="M1493">
        <v>24</v>
      </c>
      <c r="N1493">
        <v>72</v>
      </c>
      <c r="O1493" s="4">
        <f t="shared" si="1260"/>
        <v>2.7777777777777776E-2</v>
      </c>
      <c r="Q1493">
        <v>0</v>
      </c>
      <c r="R1493">
        <v>0</v>
      </c>
      <c r="S1493">
        <v>0</v>
      </c>
      <c r="T1493">
        <v>0</v>
      </c>
      <c r="U1493" s="4">
        <f t="shared" si="1261"/>
        <v>0</v>
      </c>
      <c r="V1493">
        <v>0</v>
      </c>
      <c r="W1493">
        <v>1</v>
      </c>
      <c r="X1493">
        <v>4</v>
      </c>
      <c r="Y1493">
        <v>0</v>
      </c>
      <c r="Z1493">
        <v>0</v>
      </c>
      <c r="AA1493">
        <v>1</v>
      </c>
      <c r="AB1493">
        <v>8</v>
      </c>
      <c r="AC1493" s="9">
        <f t="shared" si="1238"/>
        <v>3.9292730844793717</v>
      </c>
      <c r="AD1493" s="9">
        <f t="shared" si="1239"/>
        <v>15.717092337917487</v>
      </c>
      <c r="AE1493" s="9">
        <f t="shared" si="1240"/>
        <v>0</v>
      </c>
      <c r="AF1493" s="9">
        <f t="shared" si="1241"/>
        <v>0</v>
      </c>
      <c r="AG1493" s="9">
        <f t="shared" si="1242"/>
        <v>0.83468583352654757</v>
      </c>
      <c r="AH1493" s="9">
        <f t="shared" si="1243"/>
        <v>6.6774866682123806</v>
      </c>
      <c r="AI1493" s="58">
        <f t="shared" si="1244"/>
        <v>1.4607002086714584</v>
      </c>
      <c r="AJ1493" s="58">
        <f t="shared" si="1245"/>
        <v>5.5009823182711202</v>
      </c>
      <c r="AK1493" s="58">
        <f t="shared" si="1246"/>
        <v>0.23257316364106206</v>
      </c>
      <c r="AL1493" s="58">
        <f t="shared" si="1247"/>
        <v>2.0032460004637143</v>
      </c>
      <c r="AM1493" s="58">
        <f t="shared" si="1248"/>
        <v>0</v>
      </c>
      <c r="AN1493" s="58">
        <f t="shared" si="1249"/>
        <v>6.7446217455908002</v>
      </c>
      <c r="AO1493" s="56">
        <v>1437.6666666666667</v>
      </c>
      <c r="AP1493" s="56">
        <v>76.349999999999994</v>
      </c>
      <c r="AQ1493" s="56">
        <v>257.98333333333335</v>
      </c>
      <c r="AR1493" s="57">
        <f>SUM(AO1493:AQ1493)</f>
        <v>1772</v>
      </c>
      <c r="AS1493">
        <v>85</v>
      </c>
      <c r="AT1493">
        <v>24</v>
      </c>
      <c r="AU1493">
        <v>54</v>
      </c>
      <c r="AV1493">
        <v>37</v>
      </c>
      <c r="AW1493">
        <v>12</v>
      </c>
      <c r="AX1493" s="9">
        <f t="shared" si="1250"/>
        <v>2.8781038374717833</v>
      </c>
      <c r="AY1493" s="9">
        <f t="shared" si="1251"/>
        <v>0.81264108352144471</v>
      </c>
      <c r="AZ1493" s="9">
        <f t="shared" si="1252"/>
        <v>1.8284424379232507</v>
      </c>
      <c r="BA1493" s="9">
        <f t="shared" si="1253"/>
        <v>1.2528216704288939</v>
      </c>
      <c r="BB1493" s="9">
        <f t="shared" si="1254"/>
        <v>0.40632054176072235</v>
      </c>
      <c r="BC1493" s="33">
        <f t="shared" si="1255"/>
        <v>17.532520325203254</v>
      </c>
      <c r="BD1493" s="33">
        <f t="shared" si="1256"/>
        <v>3.1461382113821141</v>
      </c>
      <c r="BE1493" s="33">
        <f t="shared" si="1257"/>
        <v>0.93109756097560969</v>
      </c>
      <c r="BF1493" s="42">
        <f>BI1493-BG1493-BH1493</f>
        <v>35</v>
      </c>
      <c r="BG1493" s="43">
        <v>7</v>
      </c>
      <c r="BH1493" s="43">
        <v>1</v>
      </c>
      <c r="BI1493" s="43">
        <v>43</v>
      </c>
      <c r="BJ1493" s="42">
        <f>BM1493-BK1493-BL1493</f>
        <v>48</v>
      </c>
      <c r="BK1493" s="43">
        <v>0</v>
      </c>
      <c r="BL1493" s="43">
        <v>29</v>
      </c>
      <c r="BM1493" s="43">
        <v>77</v>
      </c>
      <c r="BN1493" s="34">
        <f t="shared" si="1264"/>
        <v>78.440127452530291</v>
      </c>
      <c r="BO1493" s="34">
        <f t="shared" si="1265"/>
        <v>88.532875228589489</v>
      </c>
      <c r="BP1493" s="33">
        <v>-2.0442016356501034</v>
      </c>
      <c r="BQ1493" s="33">
        <v>3.0014531224892451</v>
      </c>
      <c r="BR1493" s="33">
        <v>-1.3785854001378026</v>
      </c>
      <c r="BS1493" s="33">
        <v>-0.78345039916235637</v>
      </c>
      <c r="BT1493" s="33">
        <v>0</v>
      </c>
      <c r="BU1493" s="9">
        <f t="shared" si="1266"/>
        <v>-1.2047843124610171</v>
      </c>
      <c r="BV1493" s="34">
        <f t="shared" si="1267"/>
        <v>-1.3598017070666106</v>
      </c>
      <c r="BW1493" s="33">
        <v>47.301047659246478</v>
      </c>
      <c r="BX1493" s="33">
        <v>2.5712743944244485</v>
      </c>
      <c r="BY1493" s="33">
        <v>14.246829031503244</v>
      </c>
      <c r="BZ1493" s="33">
        <v>15.525760679817145</v>
      </c>
      <c r="CA1493" s="9">
        <f t="shared" si="1268"/>
        <v>79.644911764991306</v>
      </c>
      <c r="CB1493" s="34">
        <f t="shared" si="1269"/>
        <v>89.892676935656098</v>
      </c>
      <c r="CC1493" s="47">
        <v>53.598838999999998</v>
      </c>
      <c r="CD1493">
        <v>1939407</v>
      </c>
      <c r="CE1493" s="68">
        <f t="shared" si="1258"/>
        <v>1939407</v>
      </c>
      <c r="CF1493" s="62">
        <v>25.5</v>
      </c>
      <c r="CG1493" s="62">
        <v>38.200000000000003</v>
      </c>
      <c r="CH1493" s="62">
        <v>-16.3</v>
      </c>
      <c r="CI1493" s="62">
        <v>-0.7</v>
      </c>
      <c r="CJ1493" s="63">
        <f t="shared" si="1262"/>
        <v>-0.66466213008387387</v>
      </c>
      <c r="CK1493" s="62">
        <v>2.6</v>
      </c>
      <c r="CL1493" s="63">
        <f t="shared" si="1263"/>
        <v>2.4687450545972465</v>
      </c>
      <c r="CM1493" s="62">
        <v>1.9</v>
      </c>
      <c r="CN1493" t="s">
        <v>2162</v>
      </c>
      <c r="CO1493" t="s">
        <v>3417</v>
      </c>
      <c r="CP1493" t="s">
        <v>2399</v>
      </c>
      <c r="CQ1493" t="s">
        <v>2400</v>
      </c>
      <c r="CR1493">
        <v>73</v>
      </c>
      <c r="CS1493">
        <v>200</v>
      </c>
      <c r="CT1493">
        <v>44</v>
      </c>
      <c r="CU1493" t="s">
        <v>3402</v>
      </c>
      <c r="CZ1493" s="72">
        <v>1100000</v>
      </c>
      <c r="DA1493">
        <v>0</v>
      </c>
    </row>
    <row r="1494" spans="1:105" ht="12.75" customHeight="1" x14ac:dyDescent="0.2">
      <c r="A1494" s="38" t="s">
        <v>2452</v>
      </c>
      <c r="B1494" t="s">
        <v>973</v>
      </c>
      <c r="C1494" t="s">
        <v>973</v>
      </c>
      <c r="D1494" s="82" t="s">
        <v>973</v>
      </c>
      <c r="E1494" t="str">
        <f t="shared" si="1259"/>
        <v xml:space="preserve">Goc, Marcel </v>
      </c>
      <c r="F1494" t="s">
        <v>125</v>
      </c>
      <c r="G1494" t="s">
        <v>1537</v>
      </c>
      <c r="H1494">
        <v>78</v>
      </c>
      <c r="I1494">
        <v>5</v>
      </c>
      <c r="J1494">
        <v>8</v>
      </c>
      <c r="K1494">
        <f>I1494+J1494</f>
        <v>13</v>
      </c>
      <c r="L1494">
        <v>-2</v>
      </c>
      <c r="M1494">
        <v>24</v>
      </c>
      <c r="N1494">
        <v>96</v>
      </c>
      <c r="O1494" s="4">
        <f t="shared" si="1260"/>
        <v>5.2083333333333336E-2</v>
      </c>
      <c r="P1494">
        <v>1360</v>
      </c>
      <c r="Q1494">
        <v>0</v>
      </c>
      <c r="R1494">
        <v>0</v>
      </c>
      <c r="S1494">
        <v>364</v>
      </c>
      <c r="T1494">
        <v>295</v>
      </c>
      <c r="U1494" s="4">
        <f t="shared" si="1261"/>
        <v>0.5523520485584219</v>
      </c>
      <c r="V1494" s="40">
        <v>15.3</v>
      </c>
      <c r="W1494">
        <v>0</v>
      </c>
      <c r="X1494">
        <v>0</v>
      </c>
      <c r="Y1494">
        <v>1</v>
      </c>
      <c r="Z1494">
        <v>0</v>
      </c>
      <c r="AA1494">
        <f>I1494-W1494-Y1494</f>
        <v>4</v>
      </c>
      <c r="AB1494">
        <f>J1494-X1494-Z1494</f>
        <v>8</v>
      </c>
      <c r="AC1494" s="9">
        <f t="shared" si="1238"/>
        <v>0</v>
      </c>
      <c r="AD1494" s="9">
        <f t="shared" si="1239"/>
        <v>0</v>
      </c>
      <c r="AE1494" s="9">
        <f t="shared" si="1240"/>
        <v>1.6560861164780569</v>
      </c>
      <c r="AF1494" s="9">
        <f t="shared" si="1241"/>
        <v>0</v>
      </c>
      <c r="AG1494" s="9">
        <f t="shared" si="1242"/>
        <v>6.5825562260010972</v>
      </c>
      <c r="AH1494" s="9">
        <f t="shared" si="1243"/>
        <v>13.165112452002194</v>
      </c>
      <c r="AI1494" s="6">
        <f t="shared" si="1244"/>
        <v>1.6456390565002743</v>
      </c>
      <c r="AJ1494" s="6">
        <f t="shared" si="1245"/>
        <v>0</v>
      </c>
      <c r="AK1494" s="6">
        <f t="shared" si="1246"/>
        <v>0.33121722329561137</v>
      </c>
      <c r="AL1494" s="6">
        <f t="shared" si="1247"/>
        <v>1.8924849149753153</v>
      </c>
      <c r="AM1494" s="6">
        <f t="shared" si="1248"/>
        <v>0</v>
      </c>
      <c r="AN1494" s="6">
        <f t="shared" si="1249"/>
        <v>4.6370411261385591</v>
      </c>
      <c r="AO1494" s="33">
        <v>729.2</v>
      </c>
      <c r="AP1494" s="33">
        <v>26.716666666666665</v>
      </c>
      <c r="AQ1494" s="33">
        <v>181.15</v>
      </c>
      <c r="AR1494" s="32">
        <v>937.06666666666672</v>
      </c>
      <c r="AS1494" s="40">
        <v>37</v>
      </c>
      <c r="AT1494" s="40">
        <v>81</v>
      </c>
      <c r="AU1494" s="40">
        <v>47</v>
      </c>
      <c r="AV1494" s="40">
        <v>31</v>
      </c>
      <c r="AW1494" s="40">
        <v>37</v>
      </c>
      <c r="AX1494" s="9">
        <f t="shared" si="1250"/>
        <v>2.369095048377917</v>
      </c>
      <c r="AY1494" s="9">
        <f t="shared" si="1251"/>
        <v>5.1863972680705741</v>
      </c>
      <c r="AZ1494" s="9">
        <f t="shared" si="1252"/>
        <v>3.0093910073989756</v>
      </c>
      <c r="BA1494" s="9">
        <f t="shared" si="1253"/>
        <v>1.9849174729652814</v>
      </c>
      <c r="BB1494" s="9">
        <f t="shared" si="1254"/>
        <v>2.369095048377917</v>
      </c>
      <c r="BC1494" s="9">
        <f t="shared" si="1255"/>
        <v>9.3487179487179493</v>
      </c>
      <c r="BD1494" s="9">
        <f t="shared" si="1256"/>
        <v>2.3224358974358976</v>
      </c>
      <c r="BE1494" s="9">
        <f t="shared" si="1257"/>
        <v>0.34252136752136753</v>
      </c>
      <c r="BF1494" s="3">
        <v>20</v>
      </c>
      <c r="BG1494" s="3">
        <v>0</v>
      </c>
      <c r="BH1494" s="3">
        <v>1</v>
      </c>
      <c r="BI1494" s="3">
        <v>21</v>
      </c>
      <c r="BJ1494" s="3">
        <v>23</v>
      </c>
      <c r="BK1494" s="3">
        <v>0</v>
      </c>
      <c r="BL1494" s="3">
        <v>14</v>
      </c>
      <c r="BM1494" s="3">
        <v>37</v>
      </c>
      <c r="BN1494" s="34">
        <f t="shared" si="1264"/>
        <v>20.763159130755639</v>
      </c>
      <c r="BO1494" s="34">
        <f t="shared" si="1265"/>
        <v>44.315222959780101</v>
      </c>
      <c r="BP1494" s="34">
        <v>-3.0414652173665475</v>
      </c>
      <c r="BQ1494" s="34">
        <v>-1.4052828880346155</v>
      </c>
      <c r="BR1494" s="34">
        <v>0.17328947081627208</v>
      </c>
      <c r="BS1494" s="34">
        <v>4.4580425616684759E-2</v>
      </c>
      <c r="BT1494" s="34">
        <v>0</v>
      </c>
      <c r="BU1494" s="34">
        <f t="shared" si="1266"/>
        <v>-4.2288782089682062</v>
      </c>
      <c r="BV1494" s="34">
        <f t="shared" si="1267"/>
        <v>-9.0257787613151805</v>
      </c>
      <c r="BW1494" s="34">
        <v>9.2241268298828274</v>
      </c>
      <c r="BX1494" s="34">
        <v>8.8622620399309238E-2</v>
      </c>
      <c r="BY1494" s="34">
        <v>11.647401547747016</v>
      </c>
      <c r="BZ1494" s="34">
        <v>4.0318863416946895</v>
      </c>
      <c r="CA1494" s="34">
        <f t="shared" si="1268"/>
        <v>24.992037339723844</v>
      </c>
      <c r="CB1494" s="34">
        <f t="shared" si="1269"/>
        <v>53.341001721095282</v>
      </c>
      <c r="CC1494" s="15">
        <v>64</v>
      </c>
      <c r="CD1494" s="7">
        <v>515955</v>
      </c>
      <c r="CE1494" s="68">
        <f t="shared" si="1258"/>
        <v>542414.23076923075</v>
      </c>
      <c r="CF1494" s="9">
        <v>15.1</v>
      </c>
      <c r="CG1494" s="9">
        <v>19.5</v>
      </c>
      <c r="CH1494" s="9">
        <v>-6</v>
      </c>
      <c r="CI1494" s="9">
        <v>-2.6</v>
      </c>
      <c r="CJ1494" s="9">
        <f t="shared" si="1262"/>
        <v>-4.5417491557004768</v>
      </c>
      <c r="CK1494" s="9">
        <v>1.4</v>
      </c>
      <c r="CL1494" s="9">
        <f t="shared" si="1263"/>
        <v>2.4455572376848722</v>
      </c>
      <c r="CM1494" s="9">
        <v>-1.2</v>
      </c>
      <c r="CN1494" t="s">
        <v>1041</v>
      </c>
      <c r="CO1494" t="s">
        <v>1042</v>
      </c>
      <c r="CQ1494" t="s">
        <v>2390</v>
      </c>
      <c r="CR1494">
        <v>73</v>
      </c>
      <c r="CS1494">
        <v>195</v>
      </c>
      <c r="CT1494">
        <v>11</v>
      </c>
      <c r="CU1494" t="s">
        <v>3402</v>
      </c>
      <c r="CV1494" t="s">
        <v>2382</v>
      </c>
      <c r="CW1494">
        <v>0</v>
      </c>
      <c r="CX1494">
        <v>0</v>
      </c>
      <c r="CY1494">
        <v>0</v>
      </c>
      <c r="CZ1494" s="70"/>
      <c r="DA1494">
        <v>0</v>
      </c>
    </row>
    <row r="1495" spans="1:105" ht="12.75" customHeight="1" x14ac:dyDescent="0.2">
      <c r="A1495" s="44" t="s">
        <v>2372</v>
      </c>
      <c r="B1495" s="43" t="s">
        <v>973</v>
      </c>
      <c r="C1495" s="43" t="s">
        <v>973</v>
      </c>
      <c r="D1495" s="82" t="s">
        <v>973</v>
      </c>
      <c r="E1495" s="42" t="str">
        <f t="shared" si="1259"/>
        <v xml:space="preserve">Goc, Marcel </v>
      </c>
      <c r="F1495" s="42" t="s">
        <v>125</v>
      </c>
      <c r="G1495" s="45" t="s">
        <v>2373</v>
      </c>
      <c r="H1495" s="43">
        <v>51</v>
      </c>
      <c r="I1495" s="64">
        <v>5</v>
      </c>
      <c r="J1495" s="64">
        <v>3</v>
      </c>
      <c r="K1495" s="64">
        <v>8</v>
      </c>
      <c r="L1495" s="43">
        <v>-15</v>
      </c>
      <c r="M1495">
        <v>12</v>
      </c>
      <c r="N1495">
        <v>87</v>
      </c>
      <c r="O1495" s="4">
        <f t="shared" si="1260"/>
        <v>5.7471264367816091E-2</v>
      </c>
      <c r="Q1495">
        <v>0</v>
      </c>
      <c r="R1495">
        <v>0</v>
      </c>
      <c r="S1495">
        <v>107</v>
      </c>
      <c r="T1495">
        <v>101</v>
      </c>
      <c r="U1495" s="4">
        <f t="shared" si="1261"/>
        <v>0.51442307692307687</v>
      </c>
      <c r="V1495">
        <v>7.9</v>
      </c>
      <c r="W1495">
        <v>0</v>
      </c>
      <c r="X1495">
        <v>0</v>
      </c>
      <c r="Y1495">
        <v>0</v>
      </c>
      <c r="Z1495">
        <v>0</v>
      </c>
      <c r="AA1495">
        <v>5</v>
      </c>
      <c r="AB1495">
        <v>3</v>
      </c>
      <c r="AC1495" s="9">
        <f t="shared" si="1238"/>
        <v>0</v>
      </c>
      <c r="AD1495" s="9">
        <f t="shared" si="1239"/>
        <v>0</v>
      </c>
      <c r="AE1495" s="9">
        <f t="shared" si="1240"/>
        <v>0</v>
      </c>
      <c r="AF1495" s="9">
        <f t="shared" si="1241"/>
        <v>0</v>
      </c>
      <c r="AG1495" s="9">
        <f t="shared" si="1242"/>
        <v>12.525660206673393</v>
      </c>
      <c r="AH1495" s="9">
        <f t="shared" si="1243"/>
        <v>7.5153961240040363</v>
      </c>
      <c r="AI1495" s="58">
        <f t="shared" si="1244"/>
        <v>1.3778226227340733</v>
      </c>
      <c r="AJ1495" s="58">
        <f t="shared" si="1245"/>
        <v>0</v>
      </c>
      <c r="AK1495" s="58">
        <f t="shared" si="1246"/>
        <v>0</v>
      </c>
      <c r="AL1495" s="58">
        <f t="shared" si="1247"/>
        <v>3.2566716537350824</v>
      </c>
      <c r="AM1495" s="58">
        <f t="shared" si="1248"/>
        <v>0</v>
      </c>
      <c r="AN1495" s="58">
        <f t="shared" si="1249"/>
        <v>10.949645150388644</v>
      </c>
      <c r="AO1495" s="56">
        <v>479.01666666666665</v>
      </c>
      <c r="AP1495" s="56">
        <v>16.566666666666666</v>
      </c>
      <c r="AQ1495" s="56">
        <v>49.31666666666667</v>
      </c>
      <c r="AR1495" s="57">
        <f>SUM(AO1495:AQ1495)</f>
        <v>544.9</v>
      </c>
      <c r="AS1495">
        <v>16</v>
      </c>
      <c r="AT1495">
        <v>45</v>
      </c>
      <c r="AU1495">
        <v>25</v>
      </c>
      <c r="AV1495">
        <v>12</v>
      </c>
      <c r="AW1495">
        <v>19</v>
      </c>
      <c r="AX1495" s="9">
        <f t="shared" si="1250"/>
        <v>1.761791154340246</v>
      </c>
      <c r="AY1495" s="9">
        <f t="shared" si="1251"/>
        <v>4.9550376215819423</v>
      </c>
      <c r="AZ1495" s="9">
        <f t="shared" si="1252"/>
        <v>2.7527986786566343</v>
      </c>
      <c r="BA1495" s="9">
        <f t="shared" si="1253"/>
        <v>1.3213433657551845</v>
      </c>
      <c r="BB1495" s="9">
        <f t="shared" si="1254"/>
        <v>2.0921269957790423</v>
      </c>
      <c r="BC1495" s="33">
        <f t="shared" si="1255"/>
        <v>9.3924836601307184</v>
      </c>
      <c r="BD1495" s="33">
        <f t="shared" si="1256"/>
        <v>0.9669934640522877</v>
      </c>
      <c r="BE1495" s="33">
        <f t="shared" si="1257"/>
        <v>0.32483660130718955</v>
      </c>
      <c r="BF1495" s="42">
        <f>BI1495-BG1495-BH1495</f>
        <v>11</v>
      </c>
      <c r="BG1495" s="43">
        <v>0</v>
      </c>
      <c r="BH1495" s="43">
        <v>0</v>
      </c>
      <c r="BI1495" s="43">
        <v>11</v>
      </c>
      <c r="BJ1495" s="42">
        <f>BM1495-BK1495-BL1495</f>
        <v>26</v>
      </c>
      <c r="BK1495" s="43">
        <v>0</v>
      </c>
      <c r="BL1495" s="43">
        <v>9</v>
      </c>
      <c r="BM1495" s="43">
        <v>35</v>
      </c>
      <c r="BN1495" s="34">
        <f t="shared" si="1264"/>
        <v>4.5888550688079528</v>
      </c>
      <c r="BO1495" s="34">
        <f t="shared" si="1265"/>
        <v>16.842925559948444</v>
      </c>
      <c r="BP1495" s="33">
        <v>2.6690926225066751</v>
      </c>
      <c r="BQ1495" s="33">
        <v>-0.92794291437973886</v>
      </c>
      <c r="BR1495" s="33">
        <v>-0.39585205262092349</v>
      </c>
      <c r="BS1495" s="33">
        <v>-0.78792084030980203</v>
      </c>
      <c r="BT1495" s="33">
        <v>0</v>
      </c>
      <c r="BU1495" s="9">
        <f t="shared" si="1266"/>
        <v>0.55737681519621074</v>
      </c>
      <c r="BV1495" s="34">
        <f t="shared" si="1267"/>
        <v>2.0457948805146291</v>
      </c>
      <c r="BW1495" s="33">
        <v>1.8468472623274448</v>
      </c>
      <c r="BX1495" s="33">
        <v>7.614773704082245E-2</v>
      </c>
      <c r="BY1495" s="33">
        <v>-0.68200732205213555</v>
      </c>
      <c r="BZ1495" s="33">
        <v>2.7904905762956105</v>
      </c>
      <c r="CA1495" s="9">
        <f t="shared" si="1268"/>
        <v>4.0314782536117422</v>
      </c>
      <c r="CB1495" s="34">
        <f t="shared" si="1269"/>
        <v>14.797130679433813</v>
      </c>
      <c r="CC1495" s="47">
        <v>51.172725999999997</v>
      </c>
      <c r="CD1495">
        <v>469193</v>
      </c>
      <c r="CE1495" s="68">
        <f t="shared" si="1258"/>
        <v>754388.74509803916</v>
      </c>
      <c r="CF1495" s="62">
        <v>12</v>
      </c>
      <c r="CG1495" s="62">
        <v>15.3</v>
      </c>
      <c r="CH1495" s="62">
        <v>-16.600000000000001</v>
      </c>
      <c r="CI1495" s="62">
        <v>-2.1</v>
      </c>
      <c r="CJ1495" s="63">
        <f t="shared" si="1262"/>
        <v>-6.8764155319671465</v>
      </c>
      <c r="CK1495" s="62">
        <v>-0.6</v>
      </c>
      <c r="CL1495" s="63">
        <f t="shared" si="1263"/>
        <v>-1.964690151990613</v>
      </c>
      <c r="CM1495" s="62">
        <v>-2.7</v>
      </c>
      <c r="CN1495" t="s">
        <v>2163</v>
      </c>
      <c r="CO1495" t="s">
        <v>2164</v>
      </c>
      <c r="CQ1495" t="s">
        <v>2390</v>
      </c>
      <c r="CR1495">
        <v>73</v>
      </c>
      <c r="CS1495">
        <v>200</v>
      </c>
      <c r="CT1495">
        <v>11</v>
      </c>
      <c r="CU1495" t="s">
        <v>3402</v>
      </c>
      <c r="CZ1495" s="72">
        <v>787500</v>
      </c>
      <c r="DA1495">
        <v>0</v>
      </c>
    </row>
    <row r="1496" spans="1:105" ht="12.75" customHeight="1" x14ac:dyDescent="0.2">
      <c r="A1496" s="38" t="s">
        <v>2452</v>
      </c>
      <c r="B1496" t="s">
        <v>973</v>
      </c>
      <c r="C1496" t="s">
        <v>973</v>
      </c>
      <c r="D1496" s="83" t="s">
        <v>973</v>
      </c>
      <c r="E1496" t="str">
        <f t="shared" si="1259"/>
        <v xml:space="preserve">Grier, Mike </v>
      </c>
      <c r="F1496" t="s">
        <v>140</v>
      </c>
      <c r="G1496" t="s">
        <v>1528</v>
      </c>
      <c r="H1496">
        <v>81</v>
      </c>
      <c r="I1496">
        <v>16</v>
      </c>
      <c r="J1496">
        <v>17</v>
      </c>
      <c r="K1496">
        <f>I1496+J1496</f>
        <v>33</v>
      </c>
      <c r="L1496">
        <v>-5</v>
      </c>
      <c r="M1496">
        <v>43</v>
      </c>
      <c r="N1496">
        <v>125</v>
      </c>
      <c r="O1496" s="4">
        <f t="shared" si="1260"/>
        <v>0.128</v>
      </c>
      <c r="P1496">
        <v>1713</v>
      </c>
      <c r="Q1496">
        <v>1</v>
      </c>
      <c r="R1496">
        <v>0</v>
      </c>
      <c r="S1496">
        <v>19</v>
      </c>
      <c r="T1496">
        <v>27</v>
      </c>
      <c r="U1496" s="4">
        <f t="shared" si="1261"/>
        <v>0.41304347826086957</v>
      </c>
      <c r="V1496" s="40">
        <v>1</v>
      </c>
      <c r="W1496">
        <v>2</v>
      </c>
      <c r="X1496">
        <v>1</v>
      </c>
      <c r="Y1496">
        <v>3</v>
      </c>
      <c r="Z1496">
        <v>0</v>
      </c>
      <c r="AA1496">
        <f>I1496-W1496-Y1496</f>
        <v>11</v>
      </c>
      <c r="AB1496">
        <f>J1496-X1496-Z1496</f>
        <v>16</v>
      </c>
      <c r="AC1496" s="9">
        <f t="shared" si="1238"/>
        <v>10.856453558504223</v>
      </c>
      <c r="AD1496" s="9">
        <f t="shared" si="1239"/>
        <v>5.4282267792521113</v>
      </c>
      <c r="AE1496" s="9">
        <f t="shared" si="1240"/>
        <v>3.33889816360601</v>
      </c>
      <c r="AF1496" s="9">
        <f t="shared" si="1241"/>
        <v>0</v>
      </c>
      <c r="AG1496" s="9">
        <f t="shared" si="1242"/>
        <v>13.111063287367358</v>
      </c>
      <c r="AH1496" s="9">
        <f t="shared" si="1243"/>
        <v>19.070637508897978</v>
      </c>
      <c r="AI1496" s="6">
        <f t="shared" si="1244"/>
        <v>1.9666594931051038</v>
      </c>
      <c r="AJ1496" s="6">
        <f t="shared" si="1245"/>
        <v>8.6851628468033777</v>
      </c>
      <c r="AK1496" s="6">
        <f t="shared" si="1246"/>
        <v>0.89037284362826929</v>
      </c>
      <c r="AL1496" s="6">
        <f t="shared" si="1247"/>
        <v>2.3838296886122472</v>
      </c>
      <c r="AM1496" s="6">
        <f t="shared" si="1248"/>
        <v>0</v>
      </c>
      <c r="AN1496" s="6">
        <f t="shared" si="1249"/>
        <v>6.4552031163049524</v>
      </c>
      <c r="AO1496" s="33">
        <v>1006.7833333333333</v>
      </c>
      <c r="AP1496" s="33">
        <v>55.266666666666666</v>
      </c>
      <c r="AQ1496" s="33">
        <v>269.55</v>
      </c>
      <c r="AR1496" s="32">
        <v>1331.6</v>
      </c>
      <c r="AS1496" s="40">
        <v>70</v>
      </c>
      <c r="AT1496" s="40">
        <v>117</v>
      </c>
      <c r="AU1496" s="40">
        <v>44</v>
      </c>
      <c r="AV1496" s="40">
        <v>41</v>
      </c>
      <c r="AW1496" s="40">
        <v>35</v>
      </c>
      <c r="AX1496" s="9">
        <f t="shared" si="1250"/>
        <v>3.154100330429559</v>
      </c>
      <c r="AY1496" s="9">
        <f t="shared" si="1251"/>
        <v>5.2718534094322616</v>
      </c>
      <c r="AZ1496" s="9">
        <f t="shared" si="1252"/>
        <v>1.9825773505557225</v>
      </c>
      <c r="BA1496" s="9">
        <f t="shared" si="1253"/>
        <v>1.8474016221087415</v>
      </c>
      <c r="BB1496" s="9">
        <f t="shared" si="1254"/>
        <v>1.5770501652147795</v>
      </c>
      <c r="BC1496" s="9">
        <f t="shared" si="1255"/>
        <v>12.429423868312757</v>
      </c>
      <c r="BD1496" s="9">
        <f t="shared" si="1256"/>
        <v>3.3277777777777779</v>
      </c>
      <c r="BE1496" s="9">
        <f t="shared" si="1257"/>
        <v>0.68230452674897113</v>
      </c>
      <c r="BF1496" s="3">
        <v>33</v>
      </c>
      <c r="BG1496" s="3">
        <v>8</v>
      </c>
      <c r="BH1496" s="3">
        <v>4</v>
      </c>
      <c r="BI1496" s="3">
        <v>45</v>
      </c>
      <c r="BJ1496" s="3">
        <v>40</v>
      </c>
      <c r="BK1496" s="3">
        <v>0</v>
      </c>
      <c r="BL1496" s="3">
        <v>29</v>
      </c>
      <c r="BM1496" s="3">
        <v>69</v>
      </c>
      <c r="BN1496" s="34">
        <f t="shared" si="1264"/>
        <v>48.16294617480834</v>
      </c>
      <c r="BO1496" s="34">
        <f t="shared" si="1265"/>
        <v>72.338459259249547</v>
      </c>
      <c r="BP1496" s="34">
        <v>13.071984418218564</v>
      </c>
      <c r="BQ1496" s="34">
        <v>1.8196418486794816</v>
      </c>
      <c r="BR1496" s="34">
        <v>0.24624956531617945</v>
      </c>
      <c r="BS1496" s="34">
        <v>4.2938731042244775</v>
      </c>
      <c r="BT1496" s="34">
        <v>0</v>
      </c>
      <c r="BU1496" s="34">
        <f t="shared" si="1266"/>
        <v>19.431748936438701</v>
      </c>
      <c r="BV1496" s="34">
        <f t="shared" si="1267"/>
        <v>29.185564638688348</v>
      </c>
      <c r="BW1496" s="34">
        <v>8.9356568629389894</v>
      </c>
      <c r="BX1496" s="34">
        <v>0.18332664332134091</v>
      </c>
      <c r="BY1496" s="34">
        <v>11.717917753500098</v>
      </c>
      <c r="BZ1496" s="34">
        <v>7.8942959786092084</v>
      </c>
      <c r="CA1496" s="34">
        <f t="shared" si="1268"/>
        <v>28.731197238369635</v>
      </c>
      <c r="CB1496" s="34">
        <f t="shared" si="1269"/>
        <v>43.152894620561185</v>
      </c>
      <c r="CC1496" s="15">
        <v>58</v>
      </c>
      <c r="CD1496" s="7">
        <v>2115071</v>
      </c>
      <c r="CE1496" s="68">
        <f t="shared" si="1258"/>
        <v>2141182.9876543209</v>
      </c>
      <c r="CF1496" s="9">
        <v>24.2</v>
      </c>
      <c r="CG1496" s="9">
        <v>32.200000000000003</v>
      </c>
      <c r="CH1496" s="9">
        <v>-12.3</v>
      </c>
      <c r="CI1496" s="9">
        <v>0.9</v>
      </c>
      <c r="CJ1496" s="9">
        <f t="shared" si="1262"/>
        <v>1.0866831010715905</v>
      </c>
      <c r="CK1496" s="9">
        <v>1.9</v>
      </c>
      <c r="CL1496" s="9">
        <f t="shared" si="1263"/>
        <v>2.2941087689289126</v>
      </c>
      <c r="CM1496" s="9">
        <v>2.8</v>
      </c>
      <c r="CN1496" t="s">
        <v>3517</v>
      </c>
      <c r="CO1496" t="s">
        <v>3151</v>
      </c>
      <c r="CP1496" t="s">
        <v>3105</v>
      </c>
      <c r="CQ1496" t="s">
        <v>2414</v>
      </c>
      <c r="CR1496">
        <v>73</v>
      </c>
      <c r="CS1496">
        <v>225</v>
      </c>
      <c r="CU1496" t="s">
        <v>3401</v>
      </c>
      <c r="CV1496" t="s">
        <v>2382</v>
      </c>
      <c r="CW1496">
        <v>0</v>
      </c>
      <c r="CX1496">
        <v>0</v>
      </c>
      <c r="CY1496">
        <v>0</v>
      </c>
      <c r="CZ1496" s="70"/>
      <c r="DA1496">
        <v>0</v>
      </c>
    </row>
    <row r="1497" spans="1:105" ht="12.75" customHeight="1" x14ac:dyDescent="0.2">
      <c r="A1497" s="44" t="s">
        <v>2372</v>
      </c>
      <c r="B1497" s="43" t="s">
        <v>973</v>
      </c>
      <c r="C1497" s="43" t="s">
        <v>973</v>
      </c>
      <c r="D1497" s="83" t="s">
        <v>973</v>
      </c>
      <c r="E1497" s="42" t="str">
        <f t="shared" si="1259"/>
        <v xml:space="preserve">Grier, Mike </v>
      </c>
      <c r="F1497" s="42" t="s">
        <v>140</v>
      </c>
      <c r="G1497" s="45" t="s">
        <v>1528</v>
      </c>
      <c r="H1497" s="43">
        <v>78</v>
      </c>
      <c r="I1497" s="64">
        <v>9</v>
      </c>
      <c r="J1497" s="64">
        <v>13</v>
      </c>
      <c r="K1497" s="64">
        <v>22</v>
      </c>
      <c r="L1497" s="43">
        <v>-8</v>
      </c>
      <c r="M1497">
        <v>24</v>
      </c>
      <c r="N1497">
        <v>132</v>
      </c>
      <c r="O1497" s="4">
        <f t="shared" si="1260"/>
        <v>6.8181818181818177E-2</v>
      </c>
      <c r="Q1497">
        <v>4</v>
      </c>
      <c r="R1497">
        <v>0</v>
      </c>
      <c r="S1497">
        <v>22</v>
      </c>
      <c r="T1497">
        <v>64</v>
      </c>
      <c r="U1497" s="4">
        <f t="shared" si="1261"/>
        <v>0.2558139534883721</v>
      </c>
      <c r="V1497">
        <v>2.1</v>
      </c>
      <c r="W1497">
        <v>1</v>
      </c>
      <c r="X1497">
        <v>0</v>
      </c>
      <c r="Y1497">
        <v>3</v>
      </c>
      <c r="Z1497">
        <v>1</v>
      </c>
      <c r="AA1497">
        <v>5</v>
      </c>
      <c r="AB1497">
        <v>12</v>
      </c>
      <c r="AC1497" s="9">
        <f t="shared" si="1238"/>
        <v>10.21566401816118</v>
      </c>
      <c r="AD1497" s="9">
        <f t="shared" si="1239"/>
        <v>0</v>
      </c>
      <c r="AE1497" s="9">
        <f t="shared" si="1240"/>
        <v>3.3561218147917962</v>
      </c>
      <c r="AF1497" s="9">
        <f t="shared" si="1241"/>
        <v>1.1187072715972652</v>
      </c>
      <c r="AG1497" s="9">
        <f t="shared" si="1242"/>
        <v>6.2062545253939243</v>
      </c>
      <c r="AH1497" s="9">
        <f t="shared" si="1243"/>
        <v>14.895010860945421</v>
      </c>
      <c r="AI1497" s="58">
        <f t="shared" si="1244"/>
        <v>1.5515636313484811</v>
      </c>
      <c r="AJ1497" s="58">
        <f t="shared" si="1245"/>
        <v>2.0431328036322363</v>
      </c>
      <c r="AK1497" s="58">
        <f t="shared" si="1246"/>
        <v>1.3424487259167184</v>
      </c>
      <c r="AL1497" s="58">
        <f t="shared" si="1247"/>
        <v>2.4204392649036306</v>
      </c>
      <c r="AM1497" s="58">
        <f t="shared" si="1248"/>
        <v>0</v>
      </c>
      <c r="AN1497" s="58">
        <f t="shared" si="1249"/>
        <v>6.2647607209446861</v>
      </c>
      <c r="AO1497" s="56">
        <v>966.76666666666665</v>
      </c>
      <c r="AP1497" s="56">
        <v>29.366666666666667</v>
      </c>
      <c r="AQ1497" s="56">
        <v>268.16666666666669</v>
      </c>
      <c r="AR1497" s="57">
        <f>SUM(AO1497:AQ1497)</f>
        <v>1264.3</v>
      </c>
      <c r="AS1497">
        <v>58</v>
      </c>
      <c r="AT1497">
        <v>119</v>
      </c>
      <c r="AU1497">
        <v>35</v>
      </c>
      <c r="AV1497">
        <v>34</v>
      </c>
      <c r="AW1497">
        <v>33</v>
      </c>
      <c r="AX1497" s="9">
        <f t="shared" si="1250"/>
        <v>2.7525112710590842</v>
      </c>
      <c r="AY1497" s="9">
        <f t="shared" si="1251"/>
        <v>5.6473938147591554</v>
      </c>
      <c r="AZ1497" s="9">
        <f t="shared" si="1252"/>
        <v>1.6609981808115162</v>
      </c>
      <c r="BA1497" s="9">
        <f t="shared" si="1253"/>
        <v>1.6135410899311873</v>
      </c>
      <c r="BB1497" s="9">
        <f t="shared" si="1254"/>
        <v>1.5660839990508582</v>
      </c>
      <c r="BC1497" s="33">
        <f t="shared" si="1255"/>
        <v>12.394444444444444</v>
      </c>
      <c r="BD1497" s="33">
        <f t="shared" si="1256"/>
        <v>3.4380341880341883</v>
      </c>
      <c r="BE1497" s="33">
        <f t="shared" si="1257"/>
        <v>0.37649572649572649</v>
      </c>
      <c r="BF1497" s="42">
        <f>BI1497-BG1497-BH1497</f>
        <v>25</v>
      </c>
      <c r="BG1497" s="43">
        <v>1</v>
      </c>
      <c r="BH1497" s="43">
        <v>6</v>
      </c>
      <c r="BI1497" s="43">
        <v>32</v>
      </c>
      <c r="BJ1497" s="42">
        <f>BM1497-BK1497-BL1497</f>
        <v>39</v>
      </c>
      <c r="BK1497" s="43">
        <v>0</v>
      </c>
      <c r="BL1497" s="43">
        <v>28</v>
      </c>
      <c r="BM1497" s="43">
        <v>67</v>
      </c>
      <c r="BN1497" s="34">
        <f t="shared" si="1264"/>
        <v>40.019791261885047</v>
      </c>
      <c r="BO1497" s="34">
        <f t="shared" si="1265"/>
        <v>63.307429030902554</v>
      </c>
      <c r="BP1497" s="33">
        <v>-0.26002481333144589</v>
      </c>
      <c r="BQ1497" s="33">
        <v>0.44801559338152808</v>
      </c>
      <c r="BR1497" s="33">
        <v>-3.3367107147114408</v>
      </c>
      <c r="BS1497" s="33">
        <v>6.6426899750927006</v>
      </c>
      <c r="BT1497" s="33">
        <v>0</v>
      </c>
      <c r="BU1497" s="9">
        <f t="shared" si="1266"/>
        <v>3.4939700404313419</v>
      </c>
      <c r="BV1497" s="34">
        <f t="shared" si="1267"/>
        <v>5.5271217913965698</v>
      </c>
      <c r="BW1497" s="33">
        <v>9.7023551439992097</v>
      </c>
      <c r="BX1497" s="33">
        <v>0.13498220590133717</v>
      </c>
      <c r="BY1497" s="33">
        <v>14.2697296731327</v>
      </c>
      <c r="BZ1497" s="33">
        <v>12.41875419842046</v>
      </c>
      <c r="CA1497" s="9">
        <f t="shared" si="1268"/>
        <v>36.525821221453704</v>
      </c>
      <c r="CB1497" s="34">
        <f t="shared" si="1269"/>
        <v>57.78030723950598</v>
      </c>
      <c r="CC1497" s="47">
        <v>57.448746</v>
      </c>
      <c r="CD1497">
        <v>1472987</v>
      </c>
      <c r="CE1497" s="68">
        <f t="shared" si="1258"/>
        <v>1548524.794871795</v>
      </c>
      <c r="CF1497" s="62">
        <v>21.6</v>
      </c>
      <c r="CG1497" s="62">
        <v>32.200000000000003</v>
      </c>
      <c r="CH1497" s="62">
        <v>-12.8</v>
      </c>
      <c r="CI1497" s="62">
        <v>-1.5</v>
      </c>
      <c r="CJ1497" s="63">
        <f t="shared" si="1262"/>
        <v>-1.9208195496745275</v>
      </c>
      <c r="CK1497" s="62">
        <v>3</v>
      </c>
      <c r="CL1497" s="63">
        <f t="shared" si="1263"/>
        <v>3.841639099349055</v>
      </c>
      <c r="CM1497" s="62">
        <v>1.5</v>
      </c>
      <c r="CN1497" t="s">
        <v>577</v>
      </c>
      <c r="CO1497" t="s">
        <v>3151</v>
      </c>
      <c r="CP1497" t="s">
        <v>3105</v>
      </c>
      <c r="CQ1497" t="s">
        <v>2414</v>
      </c>
      <c r="CR1497">
        <v>73</v>
      </c>
      <c r="CS1497">
        <v>225</v>
      </c>
      <c r="CT1497">
        <v>25</v>
      </c>
      <c r="CU1497" t="s">
        <v>3401</v>
      </c>
      <c r="CZ1497" s="72">
        <v>1775000</v>
      </c>
      <c r="DA1497">
        <v>0</v>
      </c>
    </row>
    <row r="1498" spans="1:105" ht="12.75" customHeight="1" x14ac:dyDescent="0.2">
      <c r="A1498" s="38" t="s">
        <v>2452</v>
      </c>
      <c r="B1498" t="s">
        <v>973</v>
      </c>
      <c r="C1498" t="s">
        <v>973</v>
      </c>
      <c r="D1498" t="s">
        <v>973</v>
      </c>
      <c r="E1498" t="str">
        <f t="shared" si="1259"/>
        <v xml:space="preserve">Michalek, Milan </v>
      </c>
      <c r="F1498" t="s">
        <v>349</v>
      </c>
      <c r="G1498" t="s">
        <v>1528</v>
      </c>
      <c r="H1498">
        <v>78</v>
      </c>
      <c r="I1498">
        <v>26</v>
      </c>
      <c r="J1498">
        <v>40</v>
      </c>
      <c r="K1498">
        <f>I1498+J1498</f>
        <v>66</v>
      </c>
      <c r="L1498">
        <v>17</v>
      </c>
      <c r="M1498">
        <v>36</v>
      </c>
      <c r="N1498">
        <v>191</v>
      </c>
      <c r="O1498" s="4">
        <f t="shared" si="1260"/>
        <v>0.13612565445026178</v>
      </c>
      <c r="P1498">
        <v>1604</v>
      </c>
      <c r="Q1498">
        <v>9</v>
      </c>
      <c r="R1498">
        <v>0</v>
      </c>
      <c r="S1498">
        <v>2</v>
      </c>
      <c r="T1498">
        <v>9</v>
      </c>
      <c r="U1498" s="4">
        <f t="shared" si="1261"/>
        <v>0.18181818181818182</v>
      </c>
      <c r="V1498" s="40">
        <v>0.2</v>
      </c>
      <c r="W1498">
        <v>11</v>
      </c>
      <c r="X1498">
        <v>15</v>
      </c>
      <c r="Y1498">
        <v>0</v>
      </c>
      <c r="Z1498">
        <v>1</v>
      </c>
      <c r="AA1498">
        <f>I1498-W1498-Y1498</f>
        <v>15</v>
      </c>
      <c r="AB1498">
        <f>J1498-X1498-Z1498</f>
        <v>24</v>
      </c>
      <c r="AC1498" s="9">
        <f t="shared" si="1238"/>
        <v>12.270699058006942</v>
      </c>
      <c r="AD1498" s="9">
        <f t="shared" si="1239"/>
        <v>16.732771442736738</v>
      </c>
      <c r="AE1498" s="9">
        <f t="shared" si="1240"/>
        <v>0</v>
      </c>
      <c r="AF1498" s="9">
        <f t="shared" si="1241"/>
        <v>10.044642857142858</v>
      </c>
      <c r="AG1498" s="9">
        <f t="shared" si="1242"/>
        <v>17.846814839296041</v>
      </c>
      <c r="AH1498" s="9">
        <f t="shared" si="1243"/>
        <v>28.554903742873666</v>
      </c>
      <c r="AI1498" s="6">
        <f t="shared" si="1244"/>
        <v>3.2124266710732878</v>
      </c>
      <c r="AJ1498" s="6">
        <f t="shared" si="1245"/>
        <v>8.0317302925136342</v>
      </c>
      <c r="AK1498" s="6">
        <f t="shared" si="1246"/>
        <v>0</v>
      </c>
      <c r="AL1498" s="6">
        <f t="shared" si="1247"/>
        <v>2.0226390151202183</v>
      </c>
      <c r="AM1498" s="6">
        <f t="shared" si="1248"/>
        <v>0</v>
      </c>
      <c r="AN1498" s="6">
        <f t="shared" si="1249"/>
        <v>8.0357142857142847</v>
      </c>
      <c r="AO1498" s="32">
        <v>1008.5833333333334</v>
      </c>
      <c r="AP1498" s="32">
        <v>268.93333333333334</v>
      </c>
      <c r="AQ1498" s="32">
        <v>29.866666666666667</v>
      </c>
      <c r="AR1498" s="32">
        <v>1307.3833333333334</v>
      </c>
      <c r="AS1498" s="40">
        <v>31</v>
      </c>
      <c r="AT1498" s="40">
        <v>28</v>
      </c>
      <c r="AU1498" s="40">
        <v>58</v>
      </c>
      <c r="AV1498" s="40">
        <v>32</v>
      </c>
      <c r="AW1498" s="40">
        <v>15</v>
      </c>
      <c r="AX1498" s="9">
        <f t="shared" si="1250"/>
        <v>1.4226890863429495</v>
      </c>
      <c r="AY1498" s="9">
        <f t="shared" si="1251"/>
        <v>1.285009497342019</v>
      </c>
      <c r="AZ1498" s="9">
        <f t="shared" si="1252"/>
        <v>2.661805387351325</v>
      </c>
      <c r="BA1498" s="9">
        <f t="shared" si="1253"/>
        <v>1.4685822826765931</v>
      </c>
      <c r="BB1498" s="9">
        <f t="shared" si="1254"/>
        <v>0.68839794500465301</v>
      </c>
      <c r="BC1498" s="9">
        <f t="shared" si="1255"/>
        <v>12.930555555555555</v>
      </c>
      <c r="BD1498" s="9">
        <f t="shared" si="1256"/>
        <v>0.38290598290598293</v>
      </c>
      <c r="BE1498" s="9">
        <f t="shared" si="1257"/>
        <v>3.447863247863248</v>
      </c>
      <c r="BF1498" s="3">
        <v>54</v>
      </c>
      <c r="BG1498" s="3">
        <v>36</v>
      </c>
      <c r="BH1498" s="3">
        <v>0</v>
      </c>
      <c r="BI1498" s="3">
        <v>90</v>
      </c>
      <c r="BJ1498" s="3">
        <v>34</v>
      </c>
      <c r="BK1498" s="3">
        <v>0</v>
      </c>
      <c r="BL1498" s="3">
        <v>4</v>
      </c>
      <c r="BM1498" s="3">
        <v>38</v>
      </c>
      <c r="BN1498" s="34">
        <f t="shared" si="1264"/>
        <v>64.549649270937223</v>
      </c>
      <c r="BO1498" s="34">
        <f t="shared" si="1265"/>
        <v>98.74632424196507</v>
      </c>
      <c r="BP1498" s="34">
        <v>27.687092960947773</v>
      </c>
      <c r="BQ1498" s="34">
        <v>19.145727023870748</v>
      </c>
      <c r="BR1498" s="34">
        <v>0.24177123575769832</v>
      </c>
      <c r="BS1498" s="34">
        <v>0.25807352024341751</v>
      </c>
      <c r="BT1498" s="34">
        <v>0</v>
      </c>
      <c r="BU1498" s="34">
        <f t="shared" si="1266"/>
        <v>47.332664740819631</v>
      </c>
      <c r="BV1498" s="34">
        <f t="shared" si="1267"/>
        <v>72.408242531498729</v>
      </c>
      <c r="BW1498" s="34">
        <v>10.834018436039736</v>
      </c>
      <c r="BX1498" s="34">
        <v>0.89208646460589758</v>
      </c>
      <c r="BY1498" s="34">
        <v>0.75769646377889854</v>
      </c>
      <c r="BZ1498" s="34">
        <v>4.7331831656930587</v>
      </c>
      <c r="CA1498" s="34">
        <f t="shared" si="1268"/>
        <v>17.216984530117593</v>
      </c>
      <c r="CB1498" s="34">
        <f t="shared" si="1269"/>
        <v>26.338081710466337</v>
      </c>
      <c r="CC1498" s="15">
        <v>81</v>
      </c>
      <c r="CD1498" s="7">
        <v>4536591</v>
      </c>
      <c r="CE1498" s="68">
        <f t="shared" si="1258"/>
        <v>4769236.692307692</v>
      </c>
      <c r="CF1498" s="9">
        <v>30.6</v>
      </c>
      <c r="CG1498" s="9">
        <v>25.8</v>
      </c>
      <c r="CH1498" s="9">
        <v>13.5</v>
      </c>
      <c r="CI1498" s="9">
        <v>9.4</v>
      </c>
      <c r="CJ1498" s="9">
        <f t="shared" si="1262"/>
        <v>11.704765956563698</v>
      </c>
      <c r="CK1498" s="9">
        <v>5.5</v>
      </c>
      <c r="CL1498" s="9">
        <f t="shared" si="1263"/>
        <v>6.8485332724574812</v>
      </c>
      <c r="CM1498" s="9">
        <v>15</v>
      </c>
      <c r="CN1498" t="s">
        <v>3171</v>
      </c>
      <c r="CO1498" t="s">
        <v>3172</v>
      </c>
      <c r="CQ1498" t="s">
        <v>3079</v>
      </c>
      <c r="CR1498">
        <v>74</v>
      </c>
      <c r="CS1498">
        <v>225</v>
      </c>
      <c r="CT1498">
        <v>9</v>
      </c>
      <c r="CU1498" t="s">
        <v>3402</v>
      </c>
      <c r="CV1498" t="s">
        <v>2382</v>
      </c>
      <c r="CW1498">
        <v>0</v>
      </c>
      <c r="CX1498">
        <v>0</v>
      </c>
      <c r="CY1498">
        <v>0</v>
      </c>
      <c r="CZ1498" s="70"/>
      <c r="DA1498">
        <v>0</v>
      </c>
    </row>
    <row r="1499" spans="1:105" ht="12.75" customHeight="1" x14ac:dyDescent="0.2">
      <c r="A1499" s="44" t="s">
        <v>2372</v>
      </c>
      <c r="B1499" s="43" t="s">
        <v>973</v>
      </c>
      <c r="C1499" s="43" t="s">
        <v>973</v>
      </c>
      <c r="D1499" s="42" t="s">
        <v>973</v>
      </c>
      <c r="E1499" s="42" t="str">
        <f t="shared" si="1259"/>
        <v xml:space="preserve">Michalek, Milan </v>
      </c>
      <c r="F1499" s="42" t="s">
        <v>349</v>
      </c>
      <c r="G1499" s="45" t="s">
        <v>1540</v>
      </c>
      <c r="H1499" s="43">
        <v>79</v>
      </c>
      <c r="I1499" s="64">
        <v>24</v>
      </c>
      <c r="J1499" s="64">
        <v>31</v>
      </c>
      <c r="K1499" s="64">
        <v>55</v>
      </c>
      <c r="L1499" s="43">
        <v>19</v>
      </c>
      <c r="M1499">
        <v>47</v>
      </c>
      <c r="N1499">
        <v>233</v>
      </c>
      <c r="O1499" s="4">
        <f t="shared" si="1260"/>
        <v>0.10300429184549356</v>
      </c>
      <c r="Q1499">
        <v>8</v>
      </c>
      <c r="R1499">
        <v>0</v>
      </c>
      <c r="S1499">
        <v>6</v>
      </c>
      <c r="T1499">
        <v>4</v>
      </c>
      <c r="U1499" s="4">
        <f t="shared" si="1261"/>
        <v>0.6</v>
      </c>
      <c r="V1499">
        <v>0.2</v>
      </c>
      <c r="W1499">
        <v>5</v>
      </c>
      <c r="X1499">
        <v>11</v>
      </c>
      <c r="Y1499">
        <v>1</v>
      </c>
      <c r="Z1499">
        <v>0</v>
      </c>
      <c r="AA1499">
        <v>18</v>
      </c>
      <c r="AB1499">
        <v>20</v>
      </c>
      <c r="AC1499" s="9">
        <f t="shared" si="1238"/>
        <v>5.6728647967223438</v>
      </c>
      <c r="AD1499" s="9">
        <f t="shared" si="1239"/>
        <v>12.480302552789157</v>
      </c>
      <c r="AE1499" s="9">
        <f t="shared" si="1240"/>
        <v>7.4410913600661424</v>
      </c>
      <c r="AF1499" s="9">
        <f t="shared" si="1241"/>
        <v>0</v>
      </c>
      <c r="AG1499" s="9">
        <f t="shared" si="1242"/>
        <v>19.228201361997598</v>
      </c>
      <c r="AH1499" s="9">
        <f t="shared" si="1243"/>
        <v>21.364668179997334</v>
      </c>
      <c r="AI1499" s="58">
        <f t="shared" si="1244"/>
        <v>2.9910535451996263</v>
      </c>
      <c r="AJ1499" s="58">
        <f t="shared" si="1245"/>
        <v>7.4881815316734945</v>
      </c>
      <c r="AK1499" s="58">
        <f t="shared" si="1246"/>
        <v>1.4882182720132284</v>
      </c>
      <c r="AL1499" s="58">
        <f t="shared" si="1247"/>
        <v>1.7625851248497799</v>
      </c>
      <c r="AM1499" s="58">
        <f t="shared" si="1248"/>
        <v>1.1345729593444689</v>
      </c>
      <c r="AN1499" s="58">
        <f t="shared" si="1249"/>
        <v>1.4882182720132284</v>
      </c>
      <c r="AO1499" s="56">
        <v>1123.3499999999999</v>
      </c>
      <c r="AP1499" s="56">
        <v>264.41666666666669</v>
      </c>
      <c r="AQ1499" s="56">
        <v>40.31666666666667</v>
      </c>
      <c r="AR1499" s="57">
        <f>SUM(AO1499:AQ1499)</f>
        <v>1428.0833333333333</v>
      </c>
      <c r="AS1499">
        <v>31</v>
      </c>
      <c r="AT1499">
        <v>70</v>
      </c>
      <c r="AU1499">
        <v>74</v>
      </c>
      <c r="AV1499">
        <v>34</v>
      </c>
      <c r="AW1499">
        <v>37</v>
      </c>
      <c r="AX1499" s="9">
        <f t="shared" si="1250"/>
        <v>1.3024450020423646</v>
      </c>
      <c r="AY1499" s="9">
        <f t="shared" si="1251"/>
        <v>2.9410048433214686</v>
      </c>
      <c r="AZ1499" s="9">
        <f t="shared" si="1252"/>
        <v>3.1090622629398377</v>
      </c>
      <c r="BA1499" s="9">
        <f t="shared" si="1253"/>
        <v>1.4284880667561417</v>
      </c>
      <c r="BB1499" s="9">
        <f t="shared" si="1254"/>
        <v>1.5545311314699188</v>
      </c>
      <c r="BC1499" s="33">
        <f t="shared" si="1255"/>
        <v>14.219620253164555</v>
      </c>
      <c r="BD1499" s="33">
        <f t="shared" si="1256"/>
        <v>0.51033755274261605</v>
      </c>
      <c r="BE1499" s="33">
        <f t="shared" si="1257"/>
        <v>3.3470464135021101</v>
      </c>
      <c r="BF1499" s="42">
        <f>BI1499-BG1499-BH1499</f>
        <v>56</v>
      </c>
      <c r="BG1499" s="43">
        <v>33</v>
      </c>
      <c r="BH1499" s="43">
        <v>1</v>
      </c>
      <c r="BI1499" s="43">
        <v>90</v>
      </c>
      <c r="BJ1499" s="42">
        <f>BM1499-BK1499-BL1499</f>
        <v>33</v>
      </c>
      <c r="BK1499" s="43">
        <v>5</v>
      </c>
      <c r="BL1499" s="43">
        <v>1</v>
      </c>
      <c r="BM1499" s="43">
        <v>39</v>
      </c>
      <c r="BN1499" s="34">
        <f t="shared" si="1264"/>
        <v>68.876737792164533</v>
      </c>
      <c r="BO1499" s="34">
        <f t="shared" si="1265"/>
        <v>96.460390209018428</v>
      </c>
      <c r="BP1499" s="33">
        <v>32.716634670292848</v>
      </c>
      <c r="BQ1499" s="33">
        <v>8.6045916819134742</v>
      </c>
      <c r="BR1499" s="33">
        <v>1.6105828700694151</v>
      </c>
      <c r="BS1499" s="33">
        <v>2.593537028424493</v>
      </c>
      <c r="BT1499" s="33">
        <v>-0.94666549321735516</v>
      </c>
      <c r="BU1499" s="9">
        <f t="shared" si="1266"/>
        <v>44.578680757482879</v>
      </c>
      <c r="BV1499" s="34">
        <f t="shared" si="1267"/>
        <v>62.431483817446995</v>
      </c>
      <c r="BW1499" s="33">
        <v>16.735573965717837</v>
      </c>
      <c r="BX1499" s="33">
        <v>-0.12173364567021727</v>
      </c>
      <c r="BY1499" s="33">
        <v>4.9011003701925278</v>
      </c>
      <c r="BZ1499" s="33">
        <v>2.783116344441503</v>
      </c>
      <c r="CA1499" s="9">
        <f t="shared" si="1268"/>
        <v>24.298057034681648</v>
      </c>
      <c r="CB1499" s="34">
        <f t="shared" si="1269"/>
        <v>34.028906391571425</v>
      </c>
      <c r="CC1499" s="47">
        <v>81.576301999999998</v>
      </c>
      <c r="CD1499">
        <v>5055316</v>
      </c>
      <c r="CE1499" s="68">
        <f t="shared" si="1258"/>
        <v>5247290.0253164554</v>
      </c>
      <c r="CF1499" s="62">
        <v>33.200000000000003</v>
      </c>
      <c r="CG1499" s="62">
        <v>26.8</v>
      </c>
      <c r="CH1499" s="62">
        <v>22.4</v>
      </c>
      <c r="CI1499" s="62">
        <v>5.8</v>
      </c>
      <c r="CJ1499" s="63">
        <f t="shared" si="1262"/>
        <v>6.6943031095807406</v>
      </c>
      <c r="CK1499" s="62">
        <v>6.8</v>
      </c>
      <c r="CL1499" s="63">
        <f t="shared" si="1263"/>
        <v>7.848493300887764</v>
      </c>
      <c r="CM1499" s="62">
        <v>12.3</v>
      </c>
      <c r="CN1499" t="s">
        <v>599</v>
      </c>
      <c r="CO1499" t="s">
        <v>3172</v>
      </c>
      <c r="CQ1499" t="s">
        <v>3079</v>
      </c>
      <c r="CR1499">
        <v>74</v>
      </c>
      <c r="CS1499">
        <v>225</v>
      </c>
      <c r="CT1499">
        <v>9</v>
      </c>
      <c r="CU1499" t="s">
        <v>3402</v>
      </c>
      <c r="CZ1499" s="72">
        <v>628266.66666666663</v>
      </c>
      <c r="DA1499">
        <v>0</v>
      </c>
    </row>
    <row r="1500" spans="1:105" ht="12.75" customHeight="1" x14ac:dyDescent="0.2">
      <c r="A1500" s="38" t="s">
        <v>2452</v>
      </c>
      <c r="B1500" t="s">
        <v>973</v>
      </c>
      <c r="C1500" t="s">
        <v>973</v>
      </c>
      <c r="D1500" s="82" t="s">
        <v>973</v>
      </c>
      <c r="E1500" t="str">
        <f t="shared" si="1259"/>
        <v xml:space="preserve">Marleau, Patrick </v>
      </c>
      <c r="F1500" t="s">
        <v>326</v>
      </c>
      <c r="G1500" t="s">
        <v>1537</v>
      </c>
      <c r="H1500">
        <v>77</v>
      </c>
      <c r="I1500">
        <v>32</v>
      </c>
      <c r="J1500">
        <v>46</v>
      </c>
      <c r="K1500">
        <f>I1500+J1500</f>
        <v>78</v>
      </c>
      <c r="L1500">
        <v>9</v>
      </c>
      <c r="M1500">
        <v>33</v>
      </c>
      <c r="N1500">
        <v>180</v>
      </c>
      <c r="O1500" s="4">
        <f t="shared" si="1260"/>
        <v>0.17777777777777778</v>
      </c>
      <c r="P1500">
        <v>1641</v>
      </c>
      <c r="Q1500">
        <v>9</v>
      </c>
      <c r="R1500">
        <v>0</v>
      </c>
      <c r="S1500">
        <v>350</v>
      </c>
      <c r="T1500">
        <v>343</v>
      </c>
      <c r="U1500" s="4">
        <f t="shared" si="1261"/>
        <v>0.50505050505050508</v>
      </c>
      <c r="V1500" s="40">
        <v>16.5</v>
      </c>
      <c r="W1500">
        <v>14</v>
      </c>
      <c r="X1500">
        <v>23</v>
      </c>
      <c r="Y1500">
        <v>0</v>
      </c>
      <c r="Z1500">
        <v>0</v>
      </c>
      <c r="AA1500">
        <f>I1500-W1500-Y1500</f>
        <v>18</v>
      </c>
      <c r="AB1500">
        <f>J1500-X1500-Z1500</f>
        <v>23</v>
      </c>
      <c r="AC1500" s="9">
        <f t="shared" si="1238"/>
        <v>12.810085400569339</v>
      </c>
      <c r="AD1500" s="9">
        <f t="shared" si="1239"/>
        <v>21.045140300935337</v>
      </c>
      <c r="AE1500" s="9">
        <f t="shared" si="1240"/>
        <v>0</v>
      </c>
      <c r="AF1500" s="9">
        <f t="shared" si="1241"/>
        <v>0</v>
      </c>
      <c r="AG1500" s="9">
        <f t="shared" si="1242"/>
        <v>19.873642887812061</v>
      </c>
      <c r="AH1500" s="9">
        <f t="shared" si="1243"/>
        <v>25.394099245537632</v>
      </c>
      <c r="AI1500" s="6">
        <f t="shared" si="1244"/>
        <v>2.9258418695945534</v>
      </c>
      <c r="AJ1500" s="6">
        <f t="shared" si="1245"/>
        <v>10.24806832045547</v>
      </c>
      <c r="AK1500" s="6">
        <f t="shared" si="1246"/>
        <v>0</v>
      </c>
      <c r="AL1500" s="6">
        <f t="shared" si="1247"/>
        <v>2.2633871066674849</v>
      </c>
      <c r="AM1500" s="6">
        <f t="shared" si="1248"/>
        <v>0.18300122000813338</v>
      </c>
      <c r="AN1500" s="6">
        <f t="shared" si="1249"/>
        <v>4.166666666666667</v>
      </c>
      <c r="AO1500" s="32">
        <v>1086.8666666666666</v>
      </c>
      <c r="AP1500" s="32">
        <v>327.86666666666667</v>
      </c>
      <c r="AQ1500" s="32">
        <v>14.4</v>
      </c>
      <c r="AR1500" s="32">
        <v>1429.1333333333332</v>
      </c>
      <c r="AS1500" s="40">
        <v>11</v>
      </c>
      <c r="AT1500" s="40">
        <v>47</v>
      </c>
      <c r="AU1500" s="40">
        <v>72</v>
      </c>
      <c r="AV1500" s="40">
        <v>66</v>
      </c>
      <c r="AW1500" s="40">
        <v>36</v>
      </c>
      <c r="AX1500" s="9">
        <f t="shared" si="1250"/>
        <v>0.46181835144843031</v>
      </c>
      <c r="AY1500" s="9">
        <f t="shared" si="1251"/>
        <v>1.9732238652796568</v>
      </c>
      <c r="AZ1500" s="9">
        <f t="shared" si="1252"/>
        <v>3.0228110276624527</v>
      </c>
      <c r="BA1500" s="9">
        <f t="shared" si="1253"/>
        <v>2.7709101086905816</v>
      </c>
      <c r="BB1500" s="9">
        <f t="shared" si="1254"/>
        <v>1.5114055138312263</v>
      </c>
      <c r="BC1500" s="9">
        <f t="shared" si="1255"/>
        <v>14.115151515151513</v>
      </c>
      <c r="BD1500" s="9">
        <f t="shared" si="1256"/>
        <v>0.18701298701298702</v>
      </c>
      <c r="BE1500" s="9">
        <f t="shared" si="1257"/>
        <v>4.2580086580086585</v>
      </c>
      <c r="BF1500" s="3">
        <v>53</v>
      </c>
      <c r="BG1500" s="3">
        <v>56</v>
      </c>
      <c r="BH1500" s="3">
        <v>0</v>
      </c>
      <c r="BI1500" s="3">
        <v>109</v>
      </c>
      <c r="BJ1500" s="3">
        <v>41</v>
      </c>
      <c r="BK1500" s="3">
        <v>1</v>
      </c>
      <c r="BL1500" s="3">
        <v>1</v>
      </c>
      <c r="BM1500" s="3">
        <v>43</v>
      </c>
      <c r="BN1500" s="34">
        <f t="shared" si="1264"/>
        <v>80.456503386783908</v>
      </c>
      <c r="BO1500" s="34">
        <f t="shared" si="1265"/>
        <v>112.59481744663513</v>
      </c>
      <c r="BP1500" s="34">
        <v>29.968469685288298</v>
      </c>
      <c r="BQ1500" s="34">
        <v>29.719082123973028</v>
      </c>
      <c r="BR1500" s="34">
        <v>0.26428616860333126</v>
      </c>
      <c r="BS1500" s="34">
        <v>-0.21871448818616906</v>
      </c>
      <c r="BT1500" s="34">
        <v>-0.64177034667908095</v>
      </c>
      <c r="BU1500" s="34">
        <f t="shared" si="1266"/>
        <v>59.091353142999409</v>
      </c>
      <c r="BV1500" s="34">
        <f t="shared" si="1267"/>
        <v>82.6953675556273</v>
      </c>
      <c r="BW1500" s="34">
        <v>10.51466540776048</v>
      </c>
      <c r="BX1500" s="34">
        <v>0.64723120840734483</v>
      </c>
      <c r="BY1500" s="34">
        <v>1.0034578319770682</v>
      </c>
      <c r="BZ1500" s="34">
        <v>9.1997957956396146</v>
      </c>
      <c r="CA1500" s="34">
        <f t="shared" si="1268"/>
        <v>21.365150243784505</v>
      </c>
      <c r="CB1500" s="34">
        <f t="shared" si="1269"/>
        <v>29.899449891007844</v>
      </c>
      <c r="CC1500" s="15">
        <v>74</v>
      </c>
      <c r="CD1500" s="7">
        <v>5617001</v>
      </c>
      <c r="CE1500" s="68">
        <f t="shared" si="1258"/>
        <v>5981741.3246753244</v>
      </c>
      <c r="CF1500" s="9">
        <v>35.1</v>
      </c>
      <c r="CG1500" s="9">
        <v>26.3</v>
      </c>
      <c r="CH1500" s="9">
        <v>6.4</v>
      </c>
      <c r="CI1500" s="9">
        <v>11.9</v>
      </c>
      <c r="CJ1500" s="9">
        <f t="shared" si="1262"/>
        <v>13.435700575815741</v>
      </c>
      <c r="CK1500" s="9">
        <v>4.4000000000000004</v>
      </c>
      <c r="CL1500" s="9">
        <f t="shared" si="1263"/>
        <v>4.9678220616461566</v>
      </c>
      <c r="CM1500" s="9">
        <v>16.3</v>
      </c>
      <c r="CN1500" t="s">
        <v>3100</v>
      </c>
      <c r="CO1500" t="s">
        <v>3101</v>
      </c>
      <c r="CP1500" t="s">
        <v>3102</v>
      </c>
      <c r="CQ1500" t="s">
        <v>2400</v>
      </c>
      <c r="CR1500">
        <v>74</v>
      </c>
      <c r="CS1500">
        <v>220</v>
      </c>
      <c r="CT1500">
        <v>12</v>
      </c>
      <c r="CU1500" t="s">
        <v>3402</v>
      </c>
      <c r="CV1500" t="s">
        <v>2382</v>
      </c>
      <c r="CW1500">
        <v>1</v>
      </c>
      <c r="CX1500">
        <v>0</v>
      </c>
      <c r="CY1500">
        <v>0</v>
      </c>
      <c r="CZ1500" s="70"/>
      <c r="DA1500">
        <v>0</v>
      </c>
    </row>
    <row r="1501" spans="1:105" ht="12.75" customHeight="1" x14ac:dyDescent="0.2">
      <c r="A1501" s="44" t="s">
        <v>2372</v>
      </c>
      <c r="B1501" s="43" t="s">
        <v>973</v>
      </c>
      <c r="C1501" s="43" t="s">
        <v>973</v>
      </c>
      <c r="D1501" s="82" t="s">
        <v>973</v>
      </c>
      <c r="E1501" s="42" t="str">
        <f t="shared" si="1259"/>
        <v xml:space="preserve">Marleau, Patrick </v>
      </c>
      <c r="F1501" s="42" t="s">
        <v>326</v>
      </c>
      <c r="G1501" s="45" t="s">
        <v>2378</v>
      </c>
      <c r="H1501" s="43">
        <v>78</v>
      </c>
      <c r="I1501" s="64">
        <v>19</v>
      </c>
      <c r="J1501" s="64">
        <v>29</v>
      </c>
      <c r="K1501" s="64">
        <v>48</v>
      </c>
      <c r="L1501" s="43">
        <v>-19</v>
      </c>
      <c r="M1501">
        <v>33</v>
      </c>
      <c r="N1501">
        <v>185</v>
      </c>
      <c r="O1501" s="4">
        <f t="shared" si="1260"/>
        <v>0.10270270270270271</v>
      </c>
      <c r="Q1501">
        <v>2</v>
      </c>
      <c r="R1501">
        <v>0</v>
      </c>
      <c r="S1501">
        <v>317</v>
      </c>
      <c r="T1501">
        <v>288</v>
      </c>
      <c r="U1501" s="4">
        <f t="shared" si="1261"/>
        <v>0.52396694214876038</v>
      </c>
      <c r="V1501">
        <v>14.9</v>
      </c>
      <c r="W1501">
        <v>7</v>
      </c>
      <c r="X1501">
        <v>19</v>
      </c>
      <c r="Y1501">
        <v>0</v>
      </c>
      <c r="Z1501">
        <v>0</v>
      </c>
      <c r="AA1501">
        <v>12</v>
      </c>
      <c r="AB1501">
        <v>10</v>
      </c>
      <c r="AC1501" s="9">
        <f t="shared" si="1238"/>
        <v>6.7401305231625122</v>
      </c>
      <c r="AD1501" s="9">
        <f t="shared" si="1239"/>
        <v>18.294639991441105</v>
      </c>
      <c r="AE1501" s="9">
        <f t="shared" si="1240"/>
        <v>0</v>
      </c>
      <c r="AF1501" s="9">
        <f t="shared" si="1241"/>
        <v>0</v>
      </c>
      <c r="AG1501" s="9">
        <f t="shared" si="1242"/>
        <v>13.16330728095434</v>
      </c>
      <c r="AH1501" s="9">
        <f t="shared" si="1243"/>
        <v>10.969422734128615</v>
      </c>
      <c r="AI1501" s="58">
        <f t="shared" si="1244"/>
        <v>1.5905662964486493</v>
      </c>
      <c r="AJ1501" s="58">
        <f t="shared" si="1245"/>
        <v>8.2807317855996576</v>
      </c>
      <c r="AK1501" s="58">
        <f t="shared" si="1246"/>
        <v>0</v>
      </c>
      <c r="AL1501" s="58">
        <f t="shared" si="1247"/>
        <v>2.3584258878376527</v>
      </c>
      <c r="AM1501" s="58">
        <f t="shared" si="1248"/>
        <v>0.96287578902321602</v>
      </c>
      <c r="AN1501" s="58">
        <f t="shared" si="1249"/>
        <v>3.7344398340248963</v>
      </c>
      <c r="AO1501" s="56">
        <v>1093.95</v>
      </c>
      <c r="AP1501" s="56">
        <v>311.56666666666666</v>
      </c>
      <c r="AQ1501" s="56">
        <v>16.066666666666666</v>
      </c>
      <c r="AR1501" s="57">
        <f>SUM(AO1501:AQ1501)</f>
        <v>1421.5833333333333</v>
      </c>
      <c r="AS1501">
        <v>10</v>
      </c>
      <c r="AT1501">
        <v>83</v>
      </c>
      <c r="AU1501">
        <v>57</v>
      </c>
      <c r="AV1501">
        <v>72</v>
      </c>
      <c r="AW1501">
        <v>44</v>
      </c>
      <c r="AX1501" s="9">
        <f t="shared" si="1250"/>
        <v>0.42206459933173113</v>
      </c>
      <c r="AY1501" s="9">
        <f t="shared" si="1251"/>
        <v>3.5031361744533678</v>
      </c>
      <c r="AZ1501" s="9">
        <f t="shared" si="1252"/>
        <v>2.4057682161908671</v>
      </c>
      <c r="BA1501" s="9">
        <f t="shared" si="1253"/>
        <v>3.0388651151884636</v>
      </c>
      <c r="BB1501" s="9">
        <f t="shared" si="1254"/>
        <v>1.8570842370596168</v>
      </c>
      <c r="BC1501" s="33">
        <f t="shared" si="1255"/>
        <v>14.025</v>
      </c>
      <c r="BD1501" s="33">
        <f t="shared" si="1256"/>
        <v>0.20598290598290597</v>
      </c>
      <c r="BE1501" s="33">
        <f t="shared" si="1257"/>
        <v>3.9944444444444445</v>
      </c>
      <c r="BF1501" s="42">
        <f>BI1501-BG1501-BH1501</f>
        <v>29</v>
      </c>
      <c r="BG1501" s="43">
        <v>43</v>
      </c>
      <c r="BH1501" s="43">
        <v>0</v>
      </c>
      <c r="BI1501" s="43">
        <v>72</v>
      </c>
      <c r="BJ1501" s="42">
        <f>BM1501-BK1501-BL1501</f>
        <v>43</v>
      </c>
      <c r="BK1501" s="43">
        <v>5</v>
      </c>
      <c r="BL1501" s="43">
        <v>1</v>
      </c>
      <c r="BM1501" s="43">
        <v>49</v>
      </c>
      <c r="BN1501" s="34">
        <f t="shared" si="1264"/>
        <v>55.028194258028719</v>
      </c>
      <c r="BO1501" s="34">
        <f t="shared" si="1265"/>
        <v>77.418175871545188</v>
      </c>
      <c r="BP1501" s="33">
        <v>10.439399383322671</v>
      </c>
      <c r="BQ1501" s="33">
        <v>16.220061652025954</v>
      </c>
      <c r="BR1501" s="33">
        <v>-3.79659123171631</v>
      </c>
      <c r="BS1501" s="33">
        <v>-0.25669337278088844</v>
      </c>
      <c r="BT1501" s="33">
        <v>11.153675230239696</v>
      </c>
      <c r="BU1501" s="9">
        <f t="shared" si="1266"/>
        <v>33.759851661091126</v>
      </c>
      <c r="BV1501" s="34">
        <f t="shared" si="1267"/>
        <v>47.496127549457007</v>
      </c>
      <c r="BW1501" s="33">
        <v>11.036691962522099</v>
      </c>
      <c r="BX1501" s="33">
        <v>9.4988636108944161E-2</v>
      </c>
      <c r="BY1501" s="33">
        <v>1.4367037084204137</v>
      </c>
      <c r="BZ1501" s="33">
        <v>8.6999582898861387</v>
      </c>
      <c r="CA1501" s="9">
        <f t="shared" si="1268"/>
        <v>21.268342596937593</v>
      </c>
      <c r="CB1501" s="34">
        <f t="shared" si="1269"/>
        <v>29.92204832208818</v>
      </c>
      <c r="CC1501" s="47">
        <v>45.294899000000001</v>
      </c>
      <c r="CD1501">
        <v>2260940</v>
      </c>
      <c r="CE1501" s="68">
        <f t="shared" si="1258"/>
        <v>2376885.641025641</v>
      </c>
      <c r="CF1501" s="62">
        <v>32</v>
      </c>
      <c r="CG1501" s="62">
        <v>23.5</v>
      </c>
      <c r="CH1501" s="62">
        <v>-14.4</v>
      </c>
      <c r="CI1501" s="62">
        <v>3.4</v>
      </c>
      <c r="CJ1501" s="63">
        <f t="shared" si="1262"/>
        <v>3.8874543843434677</v>
      </c>
      <c r="CK1501" s="62">
        <v>0.1</v>
      </c>
      <c r="CL1501" s="63">
        <f t="shared" si="1263"/>
        <v>0.11433689365716083</v>
      </c>
      <c r="CM1501" s="62">
        <v>4.7</v>
      </c>
      <c r="CN1501" t="s">
        <v>642</v>
      </c>
      <c r="CO1501" t="s">
        <v>3101</v>
      </c>
      <c r="CP1501" t="s">
        <v>3102</v>
      </c>
      <c r="CQ1501" t="s">
        <v>2400</v>
      </c>
      <c r="CR1501">
        <v>74</v>
      </c>
      <c r="CS1501">
        <v>220</v>
      </c>
      <c r="CT1501">
        <v>12</v>
      </c>
      <c r="CU1501" t="s">
        <v>3402</v>
      </c>
      <c r="CZ1501" s="72">
        <v>4166666.6666666665</v>
      </c>
      <c r="DA1501">
        <v>0</v>
      </c>
    </row>
    <row r="1502" spans="1:105" ht="12.75" customHeight="1" x14ac:dyDescent="0.2">
      <c r="A1502" s="38" t="s">
        <v>2452</v>
      </c>
      <c r="B1502" t="s">
        <v>962</v>
      </c>
      <c r="C1502" t="s">
        <v>962</v>
      </c>
      <c r="D1502" s="82" t="s">
        <v>973</v>
      </c>
      <c r="E1502" t="str">
        <f t="shared" si="1259"/>
        <v xml:space="preserve">Blake, Rob </v>
      </c>
      <c r="F1502" t="s">
        <v>2495</v>
      </c>
      <c r="G1502" t="s">
        <v>1524</v>
      </c>
      <c r="H1502">
        <v>72</v>
      </c>
      <c r="I1502">
        <v>14</v>
      </c>
      <c r="J1502">
        <v>20</v>
      </c>
      <c r="K1502">
        <f>I1502+J1502</f>
        <v>34</v>
      </c>
      <c r="L1502">
        <v>-26</v>
      </c>
      <c r="M1502">
        <v>82</v>
      </c>
      <c r="N1502">
        <v>208</v>
      </c>
      <c r="O1502" s="4">
        <f t="shared" si="1260"/>
        <v>6.7307692307692304E-2</v>
      </c>
      <c r="P1502">
        <v>2232</v>
      </c>
      <c r="Q1502">
        <v>1</v>
      </c>
      <c r="R1502">
        <v>0</v>
      </c>
      <c r="S1502">
        <v>1</v>
      </c>
      <c r="T1502">
        <v>2</v>
      </c>
      <c r="U1502" s="4">
        <f t="shared" si="1261"/>
        <v>0.33333333333333331</v>
      </c>
      <c r="V1502" s="40">
        <v>0</v>
      </c>
      <c r="W1502">
        <v>11</v>
      </c>
      <c r="X1502">
        <v>15</v>
      </c>
      <c r="Y1502">
        <v>0</v>
      </c>
      <c r="Z1502">
        <v>1</v>
      </c>
      <c r="AA1502">
        <f>I1502-W1502-Y1502</f>
        <v>3</v>
      </c>
      <c r="AB1502">
        <f>J1502-X1502-Z1502</f>
        <v>4</v>
      </c>
      <c r="AC1502" s="9">
        <f t="shared" si="1238"/>
        <v>8.9350180505415171</v>
      </c>
      <c r="AD1502" s="9">
        <f t="shared" si="1239"/>
        <v>12.184115523465705</v>
      </c>
      <c r="AE1502" s="9">
        <f t="shared" si="1240"/>
        <v>0</v>
      </c>
      <c r="AF1502" s="9">
        <f t="shared" si="1241"/>
        <v>1.0992366412213741</v>
      </c>
      <c r="AG1502" s="9">
        <f t="shared" si="1242"/>
        <v>3.2308727843841147</v>
      </c>
      <c r="AH1502" s="9">
        <f t="shared" si="1243"/>
        <v>4.3078303791788199</v>
      </c>
      <c r="AI1502" s="6">
        <f t="shared" si="1244"/>
        <v>1.6692842719317926</v>
      </c>
      <c r="AJ1502" s="6">
        <f t="shared" si="1245"/>
        <v>8.1227436823104693</v>
      </c>
      <c r="AK1502" s="6">
        <f t="shared" si="1246"/>
        <v>0.2198473282442748</v>
      </c>
      <c r="AL1502" s="6">
        <f t="shared" si="1247"/>
        <v>2.7462418667264976</v>
      </c>
      <c r="AM1502" s="6">
        <f t="shared" si="1248"/>
        <v>0.4873646209386282</v>
      </c>
      <c r="AN1502" s="6">
        <f t="shared" si="1249"/>
        <v>10.332824427480917</v>
      </c>
      <c r="AO1502" s="33">
        <v>1114.25</v>
      </c>
      <c r="AP1502" s="33">
        <v>369.33333333333331</v>
      </c>
      <c r="AQ1502" s="33">
        <v>272.91666666666669</v>
      </c>
      <c r="AR1502" s="32">
        <v>1756.5</v>
      </c>
      <c r="AS1502" s="40">
        <v>127</v>
      </c>
      <c r="AT1502" s="40">
        <v>95</v>
      </c>
      <c r="AU1502" s="40">
        <v>103</v>
      </c>
      <c r="AV1502" s="40">
        <v>86</v>
      </c>
      <c r="AW1502" s="40">
        <v>17</v>
      </c>
      <c r="AX1502" s="9">
        <f t="shared" si="1250"/>
        <v>4.3381725021349276</v>
      </c>
      <c r="AY1502" s="9">
        <f t="shared" si="1251"/>
        <v>3.2450896669513236</v>
      </c>
      <c r="AZ1502" s="9">
        <f t="shared" si="1252"/>
        <v>3.5183603757472248</v>
      </c>
      <c r="BA1502" s="9">
        <f t="shared" si="1253"/>
        <v>2.9376601195559351</v>
      </c>
      <c r="BB1502" s="9">
        <f t="shared" si="1254"/>
        <v>0.58070025619128951</v>
      </c>
      <c r="BC1502" s="9">
        <f t="shared" si="1255"/>
        <v>15.475694444444445</v>
      </c>
      <c r="BD1502" s="9">
        <f t="shared" si="1256"/>
        <v>3.7905092592592595</v>
      </c>
      <c r="BE1502" s="9">
        <f t="shared" si="1257"/>
        <v>5.1296296296296298</v>
      </c>
      <c r="BF1502" s="3">
        <v>31</v>
      </c>
      <c r="BG1502" s="3">
        <v>50</v>
      </c>
      <c r="BH1502" s="3">
        <v>1</v>
      </c>
      <c r="BI1502" s="3">
        <v>82</v>
      </c>
      <c r="BJ1502" s="3">
        <v>51</v>
      </c>
      <c r="BK1502" s="3">
        <v>3</v>
      </c>
      <c r="BL1502" s="3">
        <v>47</v>
      </c>
      <c r="BM1502" s="3">
        <v>101</v>
      </c>
      <c r="BN1502" s="34">
        <f t="shared" si="1264"/>
        <v>41.332139966486409</v>
      </c>
      <c r="BO1502" s="34">
        <f t="shared" si="1265"/>
        <v>47.061929936221361</v>
      </c>
      <c r="BP1502" s="34">
        <v>0.32498845998803655</v>
      </c>
      <c r="BQ1502" s="34">
        <v>18.500982967054256</v>
      </c>
      <c r="BR1502" s="34">
        <v>1.1597423109128295</v>
      </c>
      <c r="BS1502" s="34">
        <v>7.7896770470352025E-2</v>
      </c>
      <c r="BT1502" s="34">
        <v>0</v>
      </c>
      <c r="BU1502" s="34">
        <f t="shared" si="1266"/>
        <v>20.063610508425477</v>
      </c>
      <c r="BV1502" s="34">
        <f t="shared" si="1267"/>
        <v>22.844987769342985</v>
      </c>
      <c r="BW1502" s="34">
        <v>19.015528198337158</v>
      </c>
      <c r="BX1502" s="34">
        <v>5.3249741418185126</v>
      </c>
      <c r="BY1502" s="34">
        <v>0.33546456460663499</v>
      </c>
      <c r="BZ1502" s="34">
        <v>-3.4074374467013762</v>
      </c>
      <c r="CA1502" s="34">
        <f t="shared" si="1268"/>
        <v>21.268529458060929</v>
      </c>
      <c r="CB1502" s="34">
        <f t="shared" si="1269"/>
        <v>24.216942166878372</v>
      </c>
      <c r="CC1502" s="15">
        <v>55</v>
      </c>
      <c r="CD1502" s="7">
        <v>3200705</v>
      </c>
      <c r="CE1502" s="68">
        <f t="shared" si="1258"/>
        <v>3645247.361111111</v>
      </c>
      <c r="CF1502" s="9">
        <v>39.6</v>
      </c>
      <c r="CG1502" s="9">
        <v>36.799999999999997</v>
      </c>
      <c r="CH1502" s="9">
        <v>-14.2</v>
      </c>
      <c r="CI1502" s="9">
        <v>3.5</v>
      </c>
      <c r="CJ1502" s="9">
        <f t="shared" si="1262"/>
        <v>2.9181865554976549</v>
      </c>
      <c r="CK1502" s="9">
        <v>-0.9</v>
      </c>
      <c r="CL1502" s="9">
        <f t="shared" si="1263"/>
        <v>-0.75039082855653982</v>
      </c>
      <c r="CM1502" s="9">
        <v>2.6</v>
      </c>
      <c r="CN1502" t="s">
        <v>1559</v>
      </c>
      <c r="CO1502" t="s">
        <v>1560</v>
      </c>
      <c r="CP1502" t="s">
        <v>2427</v>
      </c>
      <c r="CQ1502" t="s">
        <v>2400</v>
      </c>
      <c r="CR1502">
        <v>76</v>
      </c>
      <c r="CS1502">
        <v>225</v>
      </c>
      <c r="CT1502">
        <v>4</v>
      </c>
      <c r="CU1502" t="s">
        <v>3401</v>
      </c>
      <c r="CV1502" t="s">
        <v>2382</v>
      </c>
      <c r="CW1502">
        <v>0</v>
      </c>
      <c r="CX1502">
        <v>0</v>
      </c>
      <c r="CY1502">
        <v>0</v>
      </c>
      <c r="CZ1502" s="70"/>
      <c r="DA1502">
        <v>0</v>
      </c>
    </row>
    <row r="1503" spans="1:105" ht="12.75" customHeight="1" x14ac:dyDescent="0.2">
      <c r="A1503" s="44" t="s">
        <v>2372</v>
      </c>
      <c r="B1503" s="43" t="s">
        <v>962</v>
      </c>
      <c r="C1503" s="43" t="s">
        <v>962</v>
      </c>
      <c r="D1503" s="82" t="s">
        <v>973</v>
      </c>
      <c r="E1503" s="42" t="str">
        <f t="shared" si="1259"/>
        <v xml:space="preserve">Blake, Rob </v>
      </c>
      <c r="F1503" s="42" t="s">
        <v>2495</v>
      </c>
      <c r="G1503" s="45" t="s">
        <v>2374</v>
      </c>
      <c r="H1503" s="43">
        <v>71</v>
      </c>
      <c r="I1503" s="64">
        <v>9</v>
      </c>
      <c r="J1503" s="64">
        <v>22</v>
      </c>
      <c r="K1503" s="64">
        <v>31</v>
      </c>
      <c r="L1503" s="43">
        <v>-19</v>
      </c>
      <c r="M1503">
        <v>98</v>
      </c>
      <c r="N1503">
        <v>144</v>
      </c>
      <c r="O1503" s="4">
        <f t="shared" si="1260"/>
        <v>6.25E-2</v>
      </c>
      <c r="Q1503">
        <v>2</v>
      </c>
      <c r="R1503">
        <v>0</v>
      </c>
      <c r="S1503">
        <v>4</v>
      </c>
      <c r="T1503">
        <v>4</v>
      </c>
      <c r="U1503" s="4">
        <f t="shared" si="1261"/>
        <v>0.5</v>
      </c>
      <c r="V1503">
        <v>0.2</v>
      </c>
      <c r="W1503">
        <v>5</v>
      </c>
      <c r="X1503">
        <v>10</v>
      </c>
      <c r="Y1503">
        <v>0</v>
      </c>
      <c r="Z1503">
        <v>0</v>
      </c>
      <c r="AA1503">
        <v>4</v>
      </c>
      <c r="AB1503">
        <v>12</v>
      </c>
      <c r="AC1503" s="9">
        <f t="shared" si="1238"/>
        <v>5.3805225085191601</v>
      </c>
      <c r="AD1503" s="9">
        <f t="shared" si="1239"/>
        <v>10.76104501703832</v>
      </c>
      <c r="AE1503" s="9">
        <f t="shared" si="1240"/>
        <v>0</v>
      </c>
      <c r="AF1503" s="9">
        <f t="shared" si="1241"/>
        <v>0</v>
      </c>
      <c r="AG1503" s="9">
        <f t="shared" si="1242"/>
        <v>4.4087256027554531</v>
      </c>
      <c r="AH1503" s="9">
        <f t="shared" si="1243"/>
        <v>13.226176808266359</v>
      </c>
      <c r="AI1503" s="58">
        <f t="shared" si="1244"/>
        <v>2.1492537313432836</v>
      </c>
      <c r="AJ1503" s="58">
        <f t="shared" si="1245"/>
        <v>6.0261852095414596</v>
      </c>
      <c r="AK1503" s="58">
        <f t="shared" si="1246"/>
        <v>1.703623580313683</v>
      </c>
      <c r="AL1503" s="58">
        <f t="shared" si="1247"/>
        <v>3.4718714121699197</v>
      </c>
      <c r="AM1503" s="58">
        <f t="shared" si="1248"/>
        <v>0.43044180068153282</v>
      </c>
      <c r="AN1503" s="58">
        <f t="shared" si="1249"/>
        <v>9.7349918875067605</v>
      </c>
      <c r="AO1503" s="56">
        <v>1088.75</v>
      </c>
      <c r="AP1503" s="56">
        <v>278.78333333333336</v>
      </c>
      <c r="AQ1503" s="56">
        <v>246.53333333333333</v>
      </c>
      <c r="AR1503" s="57">
        <f>SUM(AO1503:AQ1503)</f>
        <v>1614.0666666666666</v>
      </c>
      <c r="AS1503">
        <v>143</v>
      </c>
      <c r="AT1503">
        <v>93</v>
      </c>
      <c r="AU1503">
        <v>55</v>
      </c>
      <c r="AV1503">
        <v>58</v>
      </c>
      <c r="AW1503">
        <v>21</v>
      </c>
      <c r="AX1503" s="9">
        <f t="shared" si="1250"/>
        <v>5.3157655611085879</v>
      </c>
      <c r="AY1503" s="9">
        <f t="shared" si="1251"/>
        <v>3.4571062740076828</v>
      </c>
      <c r="AZ1503" s="9">
        <f t="shared" si="1252"/>
        <v>2.044525215810995</v>
      </c>
      <c r="BA1503" s="9">
        <f t="shared" si="1253"/>
        <v>2.1560447730370496</v>
      </c>
      <c r="BB1503" s="9">
        <f t="shared" si="1254"/>
        <v>0.78063690058238</v>
      </c>
      <c r="BC1503" s="33">
        <f t="shared" si="1255"/>
        <v>15.334507042253522</v>
      </c>
      <c r="BD1503" s="33">
        <f t="shared" si="1256"/>
        <v>3.4723004694835682</v>
      </c>
      <c r="BE1503" s="33">
        <f t="shared" si="1257"/>
        <v>3.9265258215962446</v>
      </c>
      <c r="BF1503" s="42">
        <f>BI1503-BG1503-BH1503</f>
        <v>39</v>
      </c>
      <c r="BG1503" s="43">
        <v>28</v>
      </c>
      <c r="BH1503" s="43">
        <v>7</v>
      </c>
      <c r="BI1503" s="43">
        <v>74</v>
      </c>
      <c r="BJ1503" s="42">
        <f>BM1503-BK1503-BL1503</f>
        <v>63</v>
      </c>
      <c r="BK1503" s="43">
        <v>2</v>
      </c>
      <c r="BL1503" s="43">
        <v>40</v>
      </c>
      <c r="BM1503" s="43">
        <v>105</v>
      </c>
      <c r="BN1503" s="34">
        <f t="shared" si="1264"/>
        <v>21.30680936888475</v>
      </c>
      <c r="BO1503" s="34">
        <f t="shared" si="1265"/>
        <v>26.401399407977472</v>
      </c>
      <c r="BP1503" s="33">
        <v>10.931715695525533</v>
      </c>
      <c r="BQ1503" s="33">
        <v>7.9697760307796708</v>
      </c>
      <c r="BR1503" s="33">
        <v>-2.332041027615916</v>
      </c>
      <c r="BS1503" s="33">
        <v>-0.32471774121251928</v>
      </c>
      <c r="BT1503" s="33">
        <v>0</v>
      </c>
      <c r="BU1503" s="9">
        <f t="shared" si="1266"/>
        <v>16.244732957476767</v>
      </c>
      <c r="BV1503" s="34">
        <f t="shared" si="1267"/>
        <v>20.128949185258893</v>
      </c>
      <c r="BW1503" s="33">
        <v>3.5909572623755519</v>
      </c>
      <c r="BX1503" s="33">
        <v>4.8186901837932643</v>
      </c>
      <c r="BY1503" s="33">
        <v>1.7610666053331177</v>
      </c>
      <c r="BZ1503" s="33">
        <v>-5.1086376400939528</v>
      </c>
      <c r="CA1503" s="9">
        <f t="shared" si="1268"/>
        <v>5.0620764114079808</v>
      </c>
      <c r="CB1503" s="34">
        <f t="shared" si="1269"/>
        <v>6.2724502227185752</v>
      </c>
      <c r="CC1503" s="47">
        <v>45</v>
      </c>
      <c r="CD1503">
        <v>2103019</v>
      </c>
      <c r="CE1503" s="68">
        <f t="shared" si="1258"/>
        <v>2428838.8450704226</v>
      </c>
      <c r="CF1503" s="62">
        <v>34.1</v>
      </c>
      <c r="CG1503" s="62">
        <v>36.700000000000003</v>
      </c>
      <c r="CH1503" s="62">
        <v>-13.3</v>
      </c>
      <c r="CI1503" s="62">
        <v>4</v>
      </c>
      <c r="CJ1503" s="63">
        <f t="shared" si="1262"/>
        <v>3.7393953086169693</v>
      </c>
      <c r="CK1503" s="62">
        <v>-1.5</v>
      </c>
      <c r="CL1503" s="63">
        <f t="shared" si="1263"/>
        <v>-1.4022732407313636</v>
      </c>
      <c r="CM1503" s="62">
        <v>2.4</v>
      </c>
      <c r="CN1503" t="s">
        <v>691</v>
      </c>
      <c r="CO1503" t="s">
        <v>1560</v>
      </c>
      <c r="CP1503" t="s">
        <v>2427</v>
      </c>
      <c r="CQ1503" t="s">
        <v>2400</v>
      </c>
      <c r="CR1503">
        <v>76</v>
      </c>
      <c r="CS1503">
        <v>225</v>
      </c>
      <c r="CT1503">
        <v>4</v>
      </c>
      <c r="CU1503" t="s">
        <v>3401</v>
      </c>
      <c r="CZ1503" s="72">
        <v>4000000</v>
      </c>
      <c r="DA1503">
        <v>0</v>
      </c>
    </row>
    <row r="1504" spans="1:105" ht="12.75" customHeight="1" x14ac:dyDescent="0.2">
      <c r="A1504" s="38" t="s">
        <v>2452</v>
      </c>
      <c r="B1504" t="s">
        <v>973</v>
      </c>
      <c r="C1504" t="s">
        <v>973</v>
      </c>
      <c r="D1504" s="82" t="s">
        <v>973</v>
      </c>
      <c r="E1504" t="str">
        <f t="shared" si="1259"/>
        <v xml:space="preserve">Clowe, Ryane </v>
      </c>
      <c r="F1504" t="s">
        <v>2565</v>
      </c>
      <c r="G1504" t="s">
        <v>1540</v>
      </c>
      <c r="H1504">
        <v>58</v>
      </c>
      <c r="I1504">
        <v>16</v>
      </c>
      <c r="J1504">
        <v>18</v>
      </c>
      <c r="K1504">
        <f>I1504+J1504</f>
        <v>34</v>
      </c>
      <c r="L1504">
        <v>4</v>
      </c>
      <c r="M1504">
        <v>78</v>
      </c>
      <c r="N1504">
        <v>93</v>
      </c>
      <c r="O1504" s="4">
        <f t="shared" si="1260"/>
        <v>0.17204301075268819</v>
      </c>
      <c r="P1504">
        <v>980</v>
      </c>
      <c r="Q1504">
        <v>3</v>
      </c>
      <c r="R1504">
        <v>0</v>
      </c>
      <c r="S1504">
        <v>3</v>
      </c>
      <c r="T1504">
        <v>2</v>
      </c>
      <c r="U1504" s="4">
        <f t="shared" si="1261"/>
        <v>0.6</v>
      </c>
      <c r="V1504" s="40">
        <v>0.1</v>
      </c>
      <c r="W1504">
        <v>4</v>
      </c>
      <c r="X1504">
        <v>3</v>
      </c>
      <c r="Y1504">
        <v>0</v>
      </c>
      <c r="Z1504">
        <v>0</v>
      </c>
      <c r="AA1504">
        <f>I1504-W1504-Y1504</f>
        <v>12</v>
      </c>
      <c r="AB1504">
        <f>J1504-X1504-Z1504</f>
        <v>15</v>
      </c>
      <c r="AC1504" s="9">
        <f t="shared" si="1238"/>
        <v>12.66713581984518</v>
      </c>
      <c r="AD1504" s="9">
        <f t="shared" si="1239"/>
        <v>9.5003518648838838</v>
      </c>
      <c r="AE1504" s="9">
        <f t="shared" si="1240"/>
        <v>0</v>
      </c>
      <c r="AF1504" s="9">
        <f t="shared" si="1241"/>
        <v>0</v>
      </c>
      <c r="AG1504" s="9">
        <f t="shared" si="1242"/>
        <v>21.535393818544367</v>
      </c>
      <c r="AH1504" s="9">
        <f t="shared" si="1243"/>
        <v>26.919242273180462</v>
      </c>
      <c r="AI1504" s="6">
        <f t="shared" si="1244"/>
        <v>2.6919242273180459</v>
      </c>
      <c r="AJ1504" s="6">
        <f t="shared" si="1245"/>
        <v>6.9669247009148485</v>
      </c>
      <c r="AK1504" s="6">
        <f t="shared" si="1246"/>
        <v>0</v>
      </c>
      <c r="AL1504" s="6">
        <f t="shared" si="1247"/>
        <v>2.2432701894317049</v>
      </c>
      <c r="AM1504" s="6">
        <f t="shared" si="1248"/>
        <v>0</v>
      </c>
      <c r="AN1504" s="6">
        <f t="shared" si="1249"/>
        <v>0</v>
      </c>
      <c r="AO1504" s="32">
        <v>668.66666666666663</v>
      </c>
      <c r="AP1504" s="32">
        <v>94.733333333333334</v>
      </c>
      <c r="AQ1504" s="32">
        <v>1.1833333333333333</v>
      </c>
      <c r="AR1504" s="32">
        <v>764.58333333333326</v>
      </c>
      <c r="AS1504" s="40">
        <v>21</v>
      </c>
      <c r="AT1504" s="40">
        <v>82</v>
      </c>
      <c r="AU1504" s="40">
        <v>30</v>
      </c>
      <c r="AV1504" s="40">
        <v>28</v>
      </c>
      <c r="AW1504" s="40">
        <v>26</v>
      </c>
      <c r="AX1504" s="9">
        <f t="shared" si="1250"/>
        <v>1.6479564032697549</v>
      </c>
      <c r="AY1504" s="9">
        <f t="shared" si="1251"/>
        <v>6.4348773841961862</v>
      </c>
      <c r="AZ1504" s="9">
        <f t="shared" si="1252"/>
        <v>2.3542234332425069</v>
      </c>
      <c r="BA1504" s="9">
        <f t="shared" si="1253"/>
        <v>2.1972752043596735</v>
      </c>
      <c r="BB1504" s="9">
        <f t="shared" si="1254"/>
        <v>2.0403269754768392</v>
      </c>
      <c r="BC1504" s="9">
        <f t="shared" si="1255"/>
        <v>11.528735632183908</v>
      </c>
      <c r="BD1504" s="9">
        <f t="shared" si="1256"/>
        <v>2.0402298850574714E-2</v>
      </c>
      <c r="BE1504" s="9">
        <f t="shared" si="1257"/>
        <v>1.6333333333333333</v>
      </c>
      <c r="BF1504" s="3">
        <v>30</v>
      </c>
      <c r="BG1504" s="3">
        <v>11</v>
      </c>
      <c r="BH1504" s="3">
        <v>0</v>
      </c>
      <c r="BI1504" s="3">
        <v>41</v>
      </c>
      <c r="BJ1504" s="3">
        <v>25</v>
      </c>
      <c r="BK1504" s="3">
        <v>0</v>
      </c>
      <c r="BL1504" s="3">
        <v>0</v>
      </c>
      <c r="BM1504" s="3">
        <v>25</v>
      </c>
      <c r="BN1504" s="34">
        <f t="shared" si="1264"/>
        <v>36.988290967459307</v>
      </c>
      <c r="BO1504" s="34">
        <f t="shared" si="1265"/>
        <v>96.754112612427619</v>
      </c>
      <c r="BP1504" s="34">
        <v>21.308788133135828</v>
      </c>
      <c r="BQ1504" s="34">
        <v>5.1820591186127558</v>
      </c>
      <c r="BR1504" s="34">
        <v>0.1413925454200427</v>
      </c>
      <c r="BS1504" s="34">
        <v>-1.7973065580113429E-2</v>
      </c>
      <c r="BT1504" s="34">
        <v>6.5248691377849299</v>
      </c>
      <c r="BU1504" s="34">
        <f t="shared" si="1266"/>
        <v>33.13913586937344</v>
      </c>
      <c r="BV1504" s="34">
        <f t="shared" si="1267"/>
        <v>86.68547802342917</v>
      </c>
      <c r="BW1504" s="34">
        <v>6.6375057005087195</v>
      </c>
      <c r="BX1504" s="34">
        <v>0.31424265399231055</v>
      </c>
      <c r="BY1504" s="34">
        <v>0.13893363903436631</v>
      </c>
      <c r="BZ1504" s="34">
        <v>-3.2415268954495304</v>
      </c>
      <c r="CA1504" s="34">
        <f t="shared" si="1268"/>
        <v>3.8491550980858658</v>
      </c>
      <c r="CB1504" s="34">
        <f t="shared" si="1269"/>
        <v>10.068634588998451</v>
      </c>
      <c r="CC1504" s="15">
        <v>59</v>
      </c>
      <c r="CD1504" s="7">
        <v>2284063</v>
      </c>
      <c r="CE1504" s="68">
        <f t="shared" si="1258"/>
        <v>3229192.5172413792</v>
      </c>
      <c r="CF1504" s="9">
        <v>17.5</v>
      </c>
      <c r="CG1504" s="9">
        <v>15.6</v>
      </c>
      <c r="CH1504" s="9">
        <v>1.6</v>
      </c>
      <c r="CI1504" s="9">
        <v>4.4000000000000004</v>
      </c>
      <c r="CJ1504" s="9">
        <f t="shared" si="1262"/>
        <v>10.226612434631029</v>
      </c>
      <c r="CK1504" s="9">
        <v>2.2000000000000002</v>
      </c>
      <c r="CL1504" s="9">
        <f t="shared" si="1263"/>
        <v>5.1133062173155146</v>
      </c>
      <c r="CM1504" s="9">
        <v>6.6</v>
      </c>
      <c r="CN1504" t="s">
        <v>3515</v>
      </c>
      <c r="CO1504" t="s">
        <v>3516</v>
      </c>
      <c r="CP1504" t="s">
        <v>3116</v>
      </c>
      <c r="CQ1504" t="s">
        <v>2400</v>
      </c>
      <c r="CR1504">
        <v>74</v>
      </c>
      <c r="CS1504">
        <v>225</v>
      </c>
      <c r="CU1504" t="s">
        <v>3401</v>
      </c>
      <c r="CV1504" t="s">
        <v>3090</v>
      </c>
      <c r="CW1504">
        <v>4</v>
      </c>
      <c r="CX1504">
        <v>2</v>
      </c>
      <c r="CY1504">
        <v>1</v>
      </c>
      <c r="CZ1504" s="70"/>
      <c r="DA1504">
        <v>0</v>
      </c>
    </row>
    <row r="1505" spans="1:105" ht="12.75" customHeight="1" x14ac:dyDescent="0.2">
      <c r="A1505" s="44" t="s">
        <v>2372</v>
      </c>
      <c r="B1505" s="43" t="s">
        <v>973</v>
      </c>
      <c r="C1505" s="43" t="s">
        <v>973</v>
      </c>
      <c r="D1505" s="82" t="s">
        <v>973</v>
      </c>
      <c r="E1505" s="42" t="str">
        <f t="shared" si="1259"/>
        <v xml:space="preserve">Clowe, Ryane </v>
      </c>
      <c r="F1505" s="42" t="s">
        <v>2565</v>
      </c>
      <c r="G1505" s="45" t="s">
        <v>2379</v>
      </c>
      <c r="H1505" s="43">
        <v>15</v>
      </c>
      <c r="I1505" s="64">
        <v>3</v>
      </c>
      <c r="J1505" s="64">
        <v>5</v>
      </c>
      <c r="K1505" s="64">
        <v>8</v>
      </c>
      <c r="L1505" s="43">
        <v>-1</v>
      </c>
      <c r="M1505">
        <v>22</v>
      </c>
      <c r="N1505">
        <v>22</v>
      </c>
      <c r="O1505" s="4">
        <f t="shared" si="1260"/>
        <v>0.13636363636363635</v>
      </c>
      <c r="Q1505">
        <v>0</v>
      </c>
      <c r="R1505">
        <v>0</v>
      </c>
      <c r="S1505">
        <v>5</v>
      </c>
      <c r="T1505">
        <v>9</v>
      </c>
      <c r="U1505" s="4">
        <f t="shared" si="1261"/>
        <v>0.35714285714285715</v>
      </c>
      <c r="V1505">
        <v>1.6</v>
      </c>
      <c r="W1505">
        <v>2</v>
      </c>
      <c r="X1505">
        <v>0</v>
      </c>
      <c r="Y1505">
        <v>0</v>
      </c>
      <c r="Z1505">
        <v>0</v>
      </c>
      <c r="AA1505">
        <v>1</v>
      </c>
      <c r="AB1505">
        <v>5</v>
      </c>
      <c r="AC1505" s="9">
        <f t="shared" si="1238"/>
        <v>15.517241379310347</v>
      </c>
      <c r="AD1505" s="9">
        <f t="shared" si="1239"/>
        <v>0</v>
      </c>
      <c r="AE1505" s="9">
        <f t="shared" si="1240"/>
        <v>0</v>
      </c>
      <c r="AF1505" s="9">
        <f t="shared" si="1241"/>
        <v>0</v>
      </c>
      <c r="AG1505" s="9">
        <f t="shared" si="1242"/>
        <v>6.8434559452523525</v>
      </c>
      <c r="AH1505" s="9">
        <f t="shared" si="1243"/>
        <v>34.217279726261765</v>
      </c>
      <c r="AI1505" s="58">
        <f t="shared" si="1244"/>
        <v>2.3952095808383236</v>
      </c>
      <c r="AJ1505" s="58">
        <f t="shared" si="1245"/>
        <v>9.3103448275862064</v>
      </c>
      <c r="AK1505" s="58">
        <f t="shared" si="1246"/>
        <v>0</v>
      </c>
      <c r="AL1505" s="58">
        <f t="shared" si="1247"/>
        <v>2.737382378100941</v>
      </c>
      <c r="AM1505" s="58">
        <f t="shared" si="1248"/>
        <v>0</v>
      </c>
      <c r="AN1505" s="58">
        <f t="shared" si="1249"/>
        <v>0</v>
      </c>
      <c r="AO1505" s="56">
        <v>175.35</v>
      </c>
      <c r="AP1505" s="56">
        <v>38.666666666666664</v>
      </c>
      <c r="AQ1505" s="56">
        <v>0.25</v>
      </c>
      <c r="AR1505" s="57">
        <f>SUM(AO1505:AQ1505)</f>
        <v>214.26666666666665</v>
      </c>
      <c r="AS1505">
        <v>5</v>
      </c>
      <c r="AT1505">
        <v>31</v>
      </c>
      <c r="AU1505">
        <v>7</v>
      </c>
      <c r="AV1505">
        <v>11</v>
      </c>
      <c r="AW1505">
        <v>7</v>
      </c>
      <c r="AX1505" s="9">
        <f t="shared" si="1250"/>
        <v>1.4001244555071564</v>
      </c>
      <c r="AY1505" s="9">
        <f t="shared" si="1251"/>
        <v>8.6807716241443682</v>
      </c>
      <c r="AZ1505" s="9">
        <f t="shared" si="1252"/>
        <v>1.9601742377100191</v>
      </c>
      <c r="BA1505" s="9">
        <f t="shared" si="1253"/>
        <v>3.0802738021157436</v>
      </c>
      <c r="BB1505" s="9">
        <f t="shared" si="1254"/>
        <v>1.9601742377100191</v>
      </c>
      <c r="BC1505" s="33">
        <f t="shared" si="1255"/>
        <v>11.69</v>
      </c>
      <c r="BD1505" s="33">
        <f t="shared" si="1256"/>
        <v>1.6666666666666666E-2</v>
      </c>
      <c r="BE1505" s="33">
        <f t="shared" si="1257"/>
        <v>2.5777777777777775</v>
      </c>
      <c r="BF1505" s="42">
        <f>BI1505-BG1505-BH1505</f>
        <v>7</v>
      </c>
      <c r="BG1505" s="43">
        <v>6</v>
      </c>
      <c r="BH1505" s="43">
        <v>0</v>
      </c>
      <c r="BI1505" s="43">
        <v>13</v>
      </c>
      <c r="BJ1505" s="42">
        <f>BM1505-BK1505-BL1505</f>
        <v>8</v>
      </c>
      <c r="BK1505" s="43">
        <v>0</v>
      </c>
      <c r="BL1505" s="43">
        <v>0</v>
      </c>
      <c r="BM1505" s="43">
        <v>8</v>
      </c>
      <c r="BN1505" s="34">
        <f t="shared" si="1264"/>
        <v>5.4126640577182714</v>
      </c>
      <c r="BO1505" s="34">
        <f t="shared" si="1265"/>
        <v>50.522688777706335</v>
      </c>
      <c r="BP1505" s="33">
        <v>2.6000532972111712</v>
      </c>
      <c r="BQ1505" s="33">
        <v>2.0200183788286554</v>
      </c>
      <c r="BR1505" s="33">
        <v>2.2100851126415764</v>
      </c>
      <c r="BS1505" s="33">
        <v>-3.9941914851797993E-3</v>
      </c>
      <c r="BT1505" s="33">
        <v>-0.94666549321735516</v>
      </c>
      <c r="BU1505" s="9">
        <f t="shared" si="1266"/>
        <v>5.879497103978867</v>
      </c>
      <c r="BV1505" s="34">
        <f t="shared" si="1267"/>
        <v>54.880184542428751</v>
      </c>
      <c r="BW1505" s="33">
        <v>1.3490436150374265</v>
      </c>
      <c r="BX1505" s="33">
        <v>0.17772912468280483</v>
      </c>
      <c r="BY1505" s="33">
        <v>3.5715429502805297E-2</v>
      </c>
      <c r="BZ1505" s="33">
        <v>-2.0293212154836322</v>
      </c>
      <c r="CA1505" s="9">
        <f t="shared" si="1268"/>
        <v>-0.46683304626059563</v>
      </c>
      <c r="CB1505" s="34">
        <f t="shared" si="1269"/>
        <v>-4.3574957647224233</v>
      </c>
      <c r="CE1505" s="68">
        <f t="shared" si="1258"/>
        <v>165000</v>
      </c>
      <c r="CF1505" s="62">
        <v>5.6</v>
      </c>
      <c r="CG1505" s="62">
        <v>4.4000000000000004</v>
      </c>
      <c r="CH1505" s="62">
        <v>-0.3</v>
      </c>
      <c r="CI1505" s="62">
        <v>0.4</v>
      </c>
      <c r="CJ1505" s="63">
        <f t="shared" si="1262"/>
        <v>3.1597656507142386</v>
      </c>
      <c r="CK1505" s="62">
        <v>0.4</v>
      </c>
      <c r="CL1505" s="63">
        <f t="shared" si="1263"/>
        <v>3.1597656507142386</v>
      </c>
      <c r="CM1505" s="62">
        <v>0.6</v>
      </c>
      <c r="CN1505" t="s">
        <v>725</v>
      </c>
      <c r="CO1505" t="s">
        <v>726</v>
      </c>
      <c r="CP1505" t="s">
        <v>1847</v>
      </c>
      <c r="CQ1505" t="s">
        <v>2400</v>
      </c>
      <c r="CR1505">
        <v>74</v>
      </c>
      <c r="CS1505">
        <v>225</v>
      </c>
      <c r="CT1505">
        <v>29</v>
      </c>
      <c r="CU1505" t="s">
        <v>3401</v>
      </c>
      <c r="CZ1505" s="72">
        <v>541666.66666666663</v>
      </c>
      <c r="DA1505">
        <v>0</v>
      </c>
    </row>
    <row r="1506" spans="1:105" ht="12.75" customHeight="1" x14ac:dyDescent="0.2">
      <c r="A1506" s="38" t="s">
        <v>2452</v>
      </c>
      <c r="B1506" t="s">
        <v>968</v>
      </c>
      <c r="C1506" t="s">
        <v>973</v>
      </c>
      <c r="D1506" s="82" t="s">
        <v>973</v>
      </c>
      <c r="E1506" t="str">
        <f t="shared" si="1259"/>
        <v xml:space="preserve">Ozolinsh, Sandis </v>
      </c>
      <c r="F1506" t="s">
        <v>415</v>
      </c>
      <c r="G1506" t="s">
        <v>1524</v>
      </c>
      <c r="H1506">
        <v>21</v>
      </c>
      <c r="I1506">
        <v>0</v>
      </c>
      <c r="J1506">
        <v>3</v>
      </c>
      <c r="K1506">
        <f>I1506+J1506</f>
        <v>3</v>
      </c>
      <c r="L1506">
        <v>-8</v>
      </c>
      <c r="M1506">
        <v>8</v>
      </c>
      <c r="N1506">
        <v>15</v>
      </c>
      <c r="O1506" s="4">
        <f t="shared" si="1260"/>
        <v>0</v>
      </c>
      <c r="P1506">
        <v>509</v>
      </c>
      <c r="Q1506">
        <v>0</v>
      </c>
      <c r="R1506">
        <v>0</v>
      </c>
      <c r="S1506">
        <v>0</v>
      </c>
      <c r="T1506">
        <v>0</v>
      </c>
      <c r="U1506" s="4">
        <f t="shared" si="1261"/>
        <v>0</v>
      </c>
      <c r="V1506" s="40">
        <v>0</v>
      </c>
      <c r="W1506">
        <v>0</v>
      </c>
      <c r="X1506">
        <v>1</v>
      </c>
      <c r="Y1506">
        <v>0</v>
      </c>
      <c r="Z1506">
        <v>0</v>
      </c>
      <c r="AA1506">
        <f>I1506-W1506-Y1506</f>
        <v>0</v>
      </c>
      <c r="AB1506">
        <f>J1506-X1506-Z1506</f>
        <v>2</v>
      </c>
      <c r="AC1506" s="9">
        <f t="shared" si="1238"/>
        <v>0</v>
      </c>
      <c r="AD1506" s="9">
        <f t="shared" si="1239"/>
        <v>6.0524546065904508</v>
      </c>
      <c r="AE1506" s="9">
        <f t="shared" si="1240"/>
        <v>0</v>
      </c>
      <c r="AF1506" s="9">
        <f t="shared" si="1241"/>
        <v>0</v>
      </c>
      <c r="AG1506" s="9">
        <f t="shared" si="1242"/>
        <v>0</v>
      </c>
      <c r="AH1506" s="9">
        <f t="shared" si="1243"/>
        <v>8.2711085582998276</v>
      </c>
      <c r="AI1506" s="6">
        <f t="shared" si="1244"/>
        <v>2.4813325674899485</v>
      </c>
      <c r="AJ1506" s="6">
        <f t="shared" si="1245"/>
        <v>4.8419636852723604</v>
      </c>
      <c r="AK1506" s="6">
        <f t="shared" si="1246"/>
        <v>0</v>
      </c>
      <c r="AL1506" s="6">
        <f t="shared" si="1247"/>
        <v>4.1355542791499138</v>
      </c>
      <c r="AM1506" s="6">
        <f t="shared" si="1248"/>
        <v>0</v>
      </c>
      <c r="AN1506" s="6">
        <f t="shared" si="1249"/>
        <v>5.3301747112822033</v>
      </c>
      <c r="AO1506" s="32">
        <v>290.16666666666669</v>
      </c>
      <c r="AP1506" s="32">
        <v>49.566666666666663</v>
      </c>
      <c r="AQ1506" s="32">
        <v>56.283333333333331</v>
      </c>
      <c r="AR1506" s="32">
        <v>396.01666666666671</v>
      </c>
      <c r="AS1506" s="40">
        <v>29</v>
      </c>
      <c r="AT1506" s="40">
        <v>19</v>
      </c>
      <c r="AU1506" s="40">
        <v>8</v>
      </c>
      <c r="AV1506" s="40">
        <v>14</v>
      </c>
      <c r="AW1506" s="40">
        <v>4</v>
      </c>
      <c r="AX1506" s="9">
        <f t="shared" si="1250"/>
        <v>4.3937544716131471</v>
      </c>
      <c r="AY1506" s="9">
        <f t="shared" si="1251"/>
        <v>2.8786667227810274</v>
      </c>
      <c r="AZ1506" s="9">
        <f t="shared" si="1252"/>
        <v>1.2120701990656957</v>
      </c>
      <c r="BA1506" s="9">
        <f t="shared" si="1253"/>
        <v>2.1211228483649678</v>
      </c>
      <c r="BB1506" s="9">
        <f t="shared" si="1254"/>
        <v>0.60603509953284784</v>
      </c>
      <c r="BC1506" s="9">
        <f t="shared" si="1255"/>
        <v>13.817460317460318</v>
      </c>
      <c r="BD1506" s="9">
        <f t="shared" si="1256"/>
        <v>2.68015873015873</v>
      </c>
      <c r="BE1506" s="9">
        <f t="shared" si="1257"/>
        <v>2.3603174603174599</v>
      </c>
      <c r="BF1506" s="3">
        <v>12</v>
      </c>
      <c r="BG1506" s="3">
        <v>4</v>
      </c>
      <c r="BH1506" s="3">
        <v>0</v>
      </c>
      <c r="BI1506" s="3">
        <v>16</v>
      </c>
      <c r="BJ1506" s="3">
        <v>20</v>
      </c>
      <c r="BK1506" s="3">
        <v>0</v>
      </c>
      <c r="BL1506" s="3">
        <v>5</v>
      </c>
      <c r="BM1506" s="3">
        <v>25</v>
      </c>
      <c r="BN1506" s="34">
        <f t="shared" si="1264"/>
        <v>4.0932094654426034</v>
      </c>
      <c r="BO1506" s="34">
        <f t="shared" si="1265"/>
        <v>20.671905048319193</v>
      </c>
      <c r="BP1506" s="34">
        <v>-0.53834917874843358</v>
      </c>
      <c r="BQ1506" s="34">
        <v>-0.92220876049863598</v>
      </c>
      <c r="BR1506" s="34">
        <v>4.5201578140090071E-2</v>
      </c>
      <c r="BS1506" s="34">
        <v>-0.11930722486387098</v>
      </c>
      <c r="BT1506" s="34">
        <v>0</v>
      </c>
      <c r="BU1506" s="34">
        <f t="shared" si="1266"/>
        <v>-1.5346635859708504</v>
      </c>
      <c r="BV1506" s="34">
        <f t="shared" si="1267"/>
        <v>-7.7504999922773461</v>
      </c>
      <c r="BW1506" s="34">
        <v>-0.58851818913613829</v>
      </c>
      <c r="BX1506" s="34">
        <v>1.4606430266935215</v>
      </c>
      <c r="BY1506" s="34">
        <v>2.863267832709453</v>
      </c>
      <c r="BZ1506" s="34">
        <v>1.8924803811466173</v>
      </c>
      <c r="CA1506" s="34">
        <f t="shared" si="1268"/>
        <v>5.6278730514134541</v>
      </c>
      <c r="CB1506" s="34">
        <f t="shared" si="1269"/>
        <v>28.422405040596541</v>
      </c>
      <c r="CC1506" s="15">
        <v>30</v>
      </c>
      <c r="CD1506" s="7">
        <v>165000</v>
      </c>
      <c r="CE1506" s="68">
        <f t="shared" si="1258"/>
        <v>165000</v>
      </c>
      <c r="CF1506" s="9">
        <v>8.9</v>
      </c>
      <c r="CG1506" s="9">
        <v>10.1</v>
      </c>
      <c r="CH1506" s="9">
        <v>-9.5</v>
      </c>
      <c r="CI1506" s="9">
        <v>-1</v>
      </c>
      <c r="CJ1506" s="9">
        <f t="shared" si="1262"/>
        <v>-3.985122210414453</v>
      </c>
      <c r="CK1506" s="9">
        <v>-1.3</v>
      </c>
      <c r="CL1506" s="9">
        <f t="shared" si="1263"/>
        <v>-5.1806588735387882</v>
      </c>
      <c r="CM1506" s="9">
        <v>-2.2999999999999998</v>
      </c>
      <c r="CN1506" t="s">
        <v>2695</v>
      </c>
      <c r="CO1506" t="s">
        <v>3275</v>
      </c>
      <c r="CQ1506" t="s">
        <v>3276</v>
      </c>
      <c r="CR1506">
        <v>75</v>
      </c>
      <c r="CS1506">
        <v>220</v>
      </c>
      <c r="CT1506">
        <v>24</v>
      </c>
      <c r="CU1506" t="s">
        <v>3402</v>
      </c>
      <c r="CV1506" t="s">
        <v>2382</v>
      </c>
      <c r="CW1506">
        <v>0</v>
      </c>
      <c r="CX1506">
        <v>0</v>
      </c>
      <c r="CY1506">
        <v>0</v>
      </c>
      <c r="CZ1506" s="71"/>
      <c r="DA1506">
        <v>0</v>
      </c>
    </row>
    <row r="1507" spans="1:105" ht="12.75" customHeight="1" x14ac:dyDescent="0.2">
      <c r="A1507" s="44" t="s">
        <v>2372</v>
      </c>
      <c r="B1507" s="43" t="s">
        <v>968</v>
      </c>
      <c r="C1507" s="43" t="s">
        <v>973</v>
      </c>
      <c r="D1507" s="82" t="s">
        <v>973</v>
      </c>
      <c r="E1507" s="42" t="str">
        <f t="shared" si="1259"/>
        <v xml:space="preserve">Ozolinsh, Sandis </v>
      </c>
      <c r="F1507" s="42" t="s">
        <v>415</v>
      </c>
      <c r="G1507" s="45" t="s">
        <v>2374</v>
      </c>
      <c r="H1507" s="43">
        <v>39</v>
      </c>
      <c r="I1507" s="64">
        <v>3</v>
      </c>
      <c r="J1507" s="64">
        <v>13</v>
      </c>
      <c r="K1507" s="64">
        <v>16</v>
      </c>
      <c r="L1507" s="43">
        <v>-11</v>
      </c>
      <c r="M1507">
        <v>24</v>
      </c>
      <c r="N1507">
        <v>39</v>
      </c>
      <c r="O1507" s="4">
        <f t="shared" si="1260"/>
        <v>7.6923076923076927E-2</v>
      </c>
      <c r="Q1507">
        <v>0</v>
      </c>
      <c r="R1507">
        <v>0</v>
      </c>
      <c r="S1507">
        <v>0</v>
      </c>
      <c r="T1507">
        <v>0</v>
      </c>
      <c r="U1507" s="4">
        <f t="shared" si="1261"/>
        <v>0</v>
      </c>
      <c r="V1507">
        <v>0</v>
      </c>
      <c r="W1507">
        <v>2</v>
      </c>
      <c r="X1507">
        <v>9</v>
      </c>
      <c r="Y1507">
        <v>0</v>
      </c>
      <c r="Z1507">
        <v>0</v>
      </c>
      <c r="AA1507">
        <v>1</v>
      </c>
      <c r="AB1507">
        <v>4</v>
      </c>
      <c r="AC1507" s="9">
        <f t="shared" si="1238"/>
        <v>3.3714178685147034</v>
      </c>
      <c r="AD1507" s="9">
        <f t="shared" si="1239"/>
        <v>15.171380408316162</v>
      </c>
      <c r="AE1507" s="9">
        <f t="shared" si="1240"/>
        <v>0</v>
      </c>
      <c r="AF1507" s="9">
        <f t="shared" si="1241"/>
        <v>0</v>
      </c>
      <c r="AG1507" s="9">
        <f t="shared" si="1242"/>
        <v>2.5176585775229037</v>
      </c>
      <c r="AH1507" s="9">
        <f t="shared" si="1243"/>
        <v>10.070634310091615</v>
      </c>
      <c r="AI1507" s="58">
        <f t="shared" si="1244"/>
        <v>2.1400097908944682</v>
      </c>
      <c r="AJ1507" s="58">
        <f t="shared" si="1245"/>
        <v>7.079977523880876</v>
      </c>
      <c r="AK1507" s="58">
        <f t="shared" si="1246"/>
        <v>0</v>
      </c>
      <c r="AL1507" s="58">
        <f t="shared" si="1247"/>
        <v>3.1470732219036299</v>
      </c>
      <c r="AM1507" s="58">
        <f t="shared" si="1248"/>
        <v>1.011425360554411</v>
      </c>
      <c r="AN1507" s="58">
        <f t="shared" si="1249"/>
        <v>0</v>
      </c>
      <c r="AO1507" s="56">
        <v>476.63333333333333</v>
      </c>
      <c r="AP1507" s="56">
        <v>177.96666666666667</v>
      </c>
      <c r="AQ1507" s="56">
        <v>7.6666666666666679</v>
      </c>
      <c r="AR1507" s="57">
        <f>SUM(AO1507:AQ1507)</f>
        <v>662.26666666666665</v>
      </c>
      <c r="AS1507">
        <v>32</v>
      </c>
      <c r="AT1507">
        <v>28</v>
      </c>
      <c r="AU1507">
        <v>25</v>
      </c>
      <c r="AV1507">
        <v>28</v>
      </c>
      <c r="AW1507">
        <v>6</v>
      </c>
      <c r="AX1507" s="9">
        <f t="shared" si="1250"/>
        <v>2.8991342862895109</v>
      </c>
      <c r="AY1507" s="9">
        <f t="shared" si="1251"/>
        <v>2.5367425005033222</v>
      </c>
      <c r="AZ1507" s="9">
        <f t="shared" si="1252"/>
        <v>2.2649486611636802</v>
      </c>
      <c r="BA1507" s="9">
        <f t="shared" si="1253"/>
        <v>2.5367425005033222</v>
      </c>
      <c r="BB1507" s="9">
        <f t="shared" si="1254"/>
        <v>0.54358767867928326</v>
      </c>
      <c r="BC1507" s="33">
        <f t="shared" si="1255"/>
        <v>12.221367521367521</v>
      </c>
      <c r="BD1507" s="33">
        <f t="shared" si="1256"/>
        <v>0.1965811965811966</v>
      </c>
      <c r="BE1507" s="33">
        <f t="shared" si="1257"/>
        <v>4.563247863247863</v>
      </c>
      <c r="BF1507" s="42">
        <f>BI1507-BG1507-BH1507</f>
        <v>17</v>
      </c>
      <c r="BG1507" s="43">
        <v>21</v>
      </c>
      <c r="BH1507" s="43">
        <v>0</v>
      </c>
      <c r="BI1507" s="43">
        <v>38</v>
      </c>
      <c r="BJ1507" s="42">
        <f>BM1507-BK1507-BL1507</f>
        <v>25</v>
      </c>
      <c r="BK1507" s="43">
        <v>3</v>
      </c>
      <c r="BL1507" s="43">
        <v>0</v>
      </c>
      <c r="BM1507" s="43">
        <v>28</v>
      </c>
      <c r="BN1507" s="34">
        <f t="shared" si="1264"/>
        <v>16.081122914218295</v>
      </c>
      <c r="BO1507" s="34">
        <f t="shared" si="1265"/>
        <v>48.563890419423075</v>
      </c>
      <c r="BP1507" s="33">
        <v>2.7545507241796017</v>
      </c>
      <c r="BQ1507" s="33">
        <v>6.5830924137265843</v>
      </c>
      <c r="BR1507" s="33">
        <v>-0.31439230346267671</v>
      </c>
      <c r="BS1507" s="33">
        <v>-2.3282329841377604E-2</v>
      </c>
      <c r="BT1507" s="33">
        <v>0</v>
      </c>
      <c r="BU1507" s="9">
        <f t="shared" si="1266"/>
        <v>8.9999685046021316</v>
      </c>
      <c r="BV1507" s="34">
        <f t="shared" si="1267"/>
        <v>27.179288820018517</v>
      </c>
      <c r="BW1507" s="33">
        <v>5.5768268096477263</v>
      </c>
      <c r="BX1507" s="33">
        <v>0.85062051346204282</v>
      </c>
      <c r="BY1507" s="33">
        <v>1.3050987579257149</v>
      </c>
      <c r="BZ1507" s="33">
        <v>-0.65139167141932119</v>
      </c>
      <c r="CA1507" s="9">
        <f t="shared" si="1268"/>
        <v>7.0811544096161629</v>
      </c>
      <c r="CB1507" s="34">
        <f t="shared" si="1269"/>
        <v>21.384601599404562</v>
      </c>
      <c r="CC1507" s="47">
        <v>51.371822000000002</v>
      </c>
      <c r="CD1507">
        <v>1377354</v>
      </c>
      <c r="CE1507" s="68">
        <f t="shared" si="1258"/>
        <v>2895975.076923077</v>
      </c>
      <c r="CF1507" s="62">
        <v>19.5</v>
      </c>
      <c r="CG1507" s="62">
        <v>13.8</v>
      </c>
      <c r="CH1507" s="62">
        <v>-8.6999999999999993</v>
      </c>
      <c r="CI1507" s="62">
        <v>1.3</v>
      </c>
      <c r="CJ1507" s="63">
        <f t="shared" si="1262"/>
        <v>3.0663993395447577</v>
      </c>
      <c r="CK1507" s="62">
        <v>0</v>
      </c>
      <c r="CL1507" s="63">
        <f t="shared" si="1263"/>
        <v>0</v>
      </c>
      <c r="CM1507" s="62">
        <v>1.3</v>
      </c>
      <c r="CN1507" t="s">
        <v>734</v>
      </c>
      <c r="CO1507" t="s">
        <v>3275</v>
      </c>
      <c r="CQ1507" t="s">
        <v>3276</v>
      </c>
      <c r="CR1507">
        <v>75</v>
      </c>
      <c r="CS1507">
        <v>215</v>
      </c>
      <c r="CT1507">
        <v>24</v>
      </c>
      <c r="CU1507" t="s">
        <v>3402</v>
      </c>
      <c r="CZ1507" s="72">
        <v>625000</v>
      </c>
      <c r="DA1507">
        <v>0</v>
      </c>
    </row>
    <row r="1508" spans="1:105" ht="12.75" customHeight="1" x14ac:dyDescent="0.2">
      <c r="A1508" s="44" t="s">
        <v>2372</v>
      </c>
      <c r="B1508" s="43"/>
      <c r="C1508" s="43" t="s">
        <v>973</v>
      </c>
      <c r="D1508" s="82" t="s">
        <v>973</v>
      </c>
      <c r="E1508" s="42" t="str">
        <f t="shared" si="1259"/>
        <v xml:space="preserve">Cavanagh, Tom </v>
      </c>
      <c r="F1508" s="42" t="s">
        <v>2553</v>
      </c>
      <c r="G1508" s="45" t="s">
        <v>2380</v>
      </c>
      <c r="H1508" s="43">
        <v>1</v>
      </c>
      <c r="I1508" s="64">
        <v>0</v>
      </c>
      <c r="J1508" s="64">
        <v>1</v>
      </c>
      <c r="K1508" s="64">
        <v>1</v>
      </c>
      <c r="L1508" s="43">
        <v>1</v>
      </c>
      <c r="M1508">
        <v>0</v>
      </c>
      <c r="N1508">
        <v>0</v>
      </c>
      <c r="O1508" s="4">
        <f t="shared" si="1260"/>
        <v>0</v>
      </c>
      <c r="Q1508">
        <v>0</v>
      </c>
      <c r="R1508">
        <v>0</v>
      </c>
      <c r="S1508">
        <v>1</v>
      </c>
      <c r="T1508">
        <v>2</v>
      </c>
      <c r="U1508" s="4">
        <f t="shared" si="1261"/>
        <v>0.33333333333333331</v>
      </c>
      <c r="V1508">
        <v>6.1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 s="9">
        <f t="shared" si="1238"/>
        <v>0</v>
      </c>
      <c r="AD1508" s="9">
        <f t="shared" si="1239"/>
        <v>0</v>
      </c>
      <c r="AE1508" s="9">
        <f t="shared" si="1240"/>
        <v>0</v>
      </c>
      <c r="AF1508" s="9">
        <f t="shared" si="1241"/>
        <v>0</v>
      </c>
      <c r="AG1508" s="9">
        <f t="shared" si="1242"/>
        <v>0</v>
      </c>
      <c r="AH1508" s="9">
        <f t="shared" si="1243"/>
        <v>86.330935251798564</v>
      </c>
      <c r="AI1508" s="58">
        <f t="shared" si="1244"/>
        <v>4.3165467625899279</v>
      </c>
      <c r="AJ1508" s="58">
        <f t="shared" si="1245"/>
        <v>0</v>
      </c>
      <c r="AK1508" s="58">
        <f t="shared" si="1246"/>
        <v>0</v>
      </c>
      <c r="AL1508" s="58">
        <f t="shared" si="1247"/>
        <v>0</v>
      </c>
      <c r="AM1508" s="58">
        <f t="shared" si="1248"/>
        <v>0</v>
      </c>
      <c r="AN1508" s="58">
        <f t="shared" si="1249"/>
        <v>0</v>
      </c>
      <c r="AO1508" s="56">
        <v>13.9</v>
      </c>
      <c r="AP1508" s="56">
        <v>0</v>
      </c>
      <c r="AQ1508" s="56">
        <v>0</v>
      </c>
      <c r="AR1508" s="57">
        <f>SUM(AO1508:AQ1508)</f>
        <v>13.9</v>
      </c>
      <c r="AS1508">
        <v>1</v>
      </c>
      <c r="AT1508">
        <v>0</v>
      </c>
      <c r="AU1508">
        <v>2</v>
      </c>
      <c r="AV1508">
        <v>0</v>
      </c>
      <c r="AW1508">
        <v>0</v>
      </c>
      <c r="AX1508" s="9">
        <f t="shared" si="1250"/>
        <v>4.3165467625899279</v>
      </c>
      <c r="AY1508" s="9">
        <f t="shared" si="1251"/>
        <v>0</v>
      </c>
      <c r="AZ1508" s="9">
        <f t="shared" si="1252"/>
        <v>8.6330935251798557</v>
      </c>
      <c r="BA1508" s="9">
        <f t="shared" si="1253"/>
        <v>0</v>
      </c>
      <c r="BB1508" s="9">
        <f t="shared" si="1254"/>
        <v>0</v>
      </c>
      <c r="BC1508" s="33">
        <f t="shared" si="1255"/>
        <v>13.9</v>
      </c>
      <c r="BD1508" s="33">
        <f t="shared" si="1256"/>
        <v>0</v>
      </c>
      <c r="BE1508" s="33">
        <f t="shared" si="1257"/>
        <v>0</v>
      </c>
      <c r="BF1508" s="42">
        <f>BI1508-BG1508-BH1508</f>
        <v>1</v>
      </c>
      <c r="BG1508" s="43">
        <v>0</v>
      </c>
      <c r="BH1508" s="43">
        <v>0</v>
      </c>
      <c r="BI1508" s="43">
        <v>1</v>
      </c>
      <c r="BJ1508" s="42">
        <f>BM1508-BK1508-BL1508</f>
        <v>0</v>
      </c>
      <c r="BK1508" s="43">
        <v>0</v>
      </c>
      <c r="BL1508" s="43">
        <v>0</v>
      </c>
      <c r="BM1508" s="43">
        <v>0</v>
      </c>
      <c r="BN1508" s="34">
        <f t="shared" si="1264"/>
        <v>1.3350737807044868</v>
      </c>
      <c r="BO1508" s="34">
        <f t="shared" si="1265"/>
        <v>192.09694686395491</v>
      </c>
      <c r="BP1508" s="33">
        <v>0.85384742176988648</v>
      </c>
      <c r="BQ1508" s="33">
        <v>0</v>
      </c>
      <c r="BR1508" s="33">
        <v>-0.10955497508967259</v>
      </c>
      <c r="BS1508" s="33">
        <v>0</v>
      </c>
      <c r="BT1508" s="33">
        <v>0</v>
      </c>
      <c r="BU1508" s="9">
        <f t="shared" si="1266"/>
        <v>0.74429244668021388</v>
      </c>
      <c r="BV1508" s="34">
        <f t="shared" si="1267"/>
        <v>107.09243837125379</v>
      </c>
      <c r="BW1508" s="33">
        <v>0.38815390009222911</v>
      </c>
      <c r="BX1508" s="33">
        <v>0</v>
      </c>
      <c r="BY1508" s="33">
        <v>0</v>
      </c>
      <c r="BZ1508" s="33">
        <v>0.20262743393204391</v>
      </c>
      <c r="CA1508" s="9">
        <f t="shared" si="1268"/>
        <v>0.59078133402427302</v>
      </c>
      <c r="CB1508" s="34">
        <f t="shared" si="1269"/>
        <v>85.004508492701149</v>
      </c>
      <c r="CE1508" s="68">
        <f t="shared" si="1258"/>
        <v>165000</v>
      </c>
      <c r="CF1508" s="62">
        <v>0.3</v>
      </c>
      <c r="CG1508" s="62">
        <v>0.3</v>
      </c>
      <c r="CH1508" s="62">
        <v>1</v>
      </c>
      <c r="CI1508" s="62">
        <v>0.2</v>
      </c>
      <c r="CJ1508" s="63">
        <f t="shared" si="1262"/>
        <v>28.776978417266189</v>
      </c>
      <c r="CK1508" s="62">
        <v>0.2</v>
      </c>
      <c r="CL1508" s="63">
        <f t="shared" si="1263"/>
        <v>28.776978417266189</v>
      </c>
      <c r="CM1508" s="62">
        <v>0.4</v>
      </c>
      <c r="CN1508" t="s">
        <v>809</v>
      </c>
      <c r="CO1508" t="s">
        <v>810</v>
      </c>
      <c r="CP1508" t="s">
        <v>1079</v>
      </c>
      <c r="CQ1508" t="s">
        <v>2414</v>
      </c>
      <c r="CR1508">
        <v>70</v>
      </c>
      <c r="CS1508">
        <v>200</v>
      </c>
      <c r="CT1508">
        <v>47</v>
      </c>
      <c r="CU1508" t="s">
        <v>3402</v>
      </c>
      <c r="CV1508" t="s">
        <v>3090</v>
      </c>
      <c r="CZ1508" s="72">
        <v>475000</v>
      </c>
      <c r="DA1508">
        <v>0</v>
      </c>
    </row>
    <row r="1509" spans="1:105" ht="12.75" customHeight="1" x14ac:dyDescent="0.2">
      <c r="A1509" s="38" t="s">
        <v>2452</v>
      </c>
      <c r="B1509" t="s">
        <v>973</v>
      </c>
      <c r="C1509" t="s">
        <v>973</v>
      </c>
      <c r="D1509" s="82" t="s">
        <v>973</v>
      </c>
      <c r="E1509" t="str">
        <f t="shared" si="1259"/>
        <v xml:space="preserve">Plihal, Tomas </v>
      </c>
      <c r="F1509" t="s">
        <v>445</v>
      </c>
      <c r="G1509" t="s">
        <v>1537</v>
      </c>
      <c r="H1509">
        <v>3</v>
      </c>
      <c r="I1509">
        <v>0</v>
      </c>
      <c r="J1509">
        <v>0</v>
      </c>
      <c r="K1509">
        <f>I1509+J1509</f>
        <v>0</v>
      </c>
      <c r="L1509">
        <v>0</v>
      </c>
      <c r="M1509">
        <v>0</v>
      </c>
      <c r="N1509">
        <v>10</v>
      </c>
      <c r="O1509" s="4">
        <f t="shared" si="1260"/>
        <v>0</v>
      </c>
      <c r="P1509">
        <v>42</v>
      </c>
      <c r="Q1509">
        <v>0</v>
      </c>
      <c r="R1509">
        <v>0</v>
      </c>
      <c r="S1509">
        <v>6</v>
      </c>
      <c r="T1509">
        <v>2</v>
      </c>
      <c r="U1509" s="4">
        <f t="shared" si="1261"/>
        <v>0.75</v>
      </c>
      <c r="V1509" s="40">
        <v>4.7</v>
      </c>
      <c r="W1509">
        <v>0</v>
      </c>
      <c r="X1509">
        <v>0</v>
      </c>
      <c r="Y1509">
        <v>0</v>
      </c>
      <c r="Z1509">
        <v>0</v>
      </c>
      <c r="AA1509">
        <f>I1509-W1509-Y1509</f>
        <v>0</v>
      </c>
      <c r="AB1509">
        <f>J1509-X1509-Z1509</f>
        <v>0</v>
      </c>
      <c r="AC1509" s="9">
        <f t="shared" si="1238"/>
        <v>0</v>
      </c>
      <c r="AD1509" s="9">
        <f t="shared" si="1239"/>
        <v>0</v>
      </c>
      <c r="AE1509" s="9">
        <f t="shared" si="1240"/>
        <v>0</v>
      </c>
      <c r="AF1509" s="9">
        <f t="shared" si="1241"/>
        <v>0</v>
      </c>
      <c r="AG1509" s="9">
        <f t="shared" si="1242"/>
        <v>0</v>
      </c>
      <c r="AH1509" s="9">
        <f t="shared" si="1243"/>
        <v>0</v>
      </c>
      <c r="AI1509" s="6">
        <f t="shared" si="1244"/>
        <v>0</v>
      </c>
      <c r="AJ1509" s="6">
        <f t="shared" si="1245"/>
        <v>0</v>
      </c>
      <c r="AK1509" s="6">
        <f t="shared" si="1246"/>
        <v>0</v>
      </c>
      <c r="AL1509" s="6">
        <f t="shared" si="1247"/>
        <v>0</v>
      </c>
      <c r="AM1509" s="6">
        <f t="shared" si="1248"/>
        <v>0</v>
      </c>
      <c r="AN1509" s="6">
        <f t="shared" si="1249"/>
        <v>0</v>
      </c>
      <c r="AO1509" s="32">
        <v>27.566666666666663</v>
      </c>
      <c r="AP1509" s="32">
        <v>0.8833333333333333</v>
      </c>
      <c r="AQ1509" s="32">
        <v>0.73333333333333328</v>
      </c>
      <c r="AR1509" s="32">
        <v>29.18333333333333</v>
      </c>
      <c r="AS1509" s="40">
        <v>0</v>
      </c>
      <c r="AT1509" s="40">
        <v>1</v>
      </c>
      <c r="AU1509" s="40">
        <v>3</v>
      </c>
      <c r="AV1509" s="40">
        <v>0</v>
      </c>
      <c r="AW1509" s="40">
        <v>0</v>
      </c>
      <c r="AX1509" s="9">
        <f t="shared" si="1250"/>
        <v>0</v>
      </c>
      <c r="AY1509" s="9">
        <f t="shared" si="1251"/>
        <v>2.0559680182752715</v>
      </c>
      <c r="AZ1509" s="9">
        <f t="shared" si="1252"/>
        <v>6.1679040548258151</v>
      </c>
      <c r="BA1509" s="9">
        <f t="shared" si="1253"/>
        <v>0</v>
      </c>
      <c r="BB1509" s="9">
        <f t="shared" si="1254"/>
        <v>0</v>
      </c>
      <c r="BC1509" s="9">
        <f t="shared" si="1255"/>
        <v>9.1888888888888882</v>
      </c>
      <c r="BD1509" s="9">
        <f t="shared" si="1256"/>
        <v>0.24444444444444444</v>
      </c>
      <c r="BE1509" s="9">
        <f t="shared" si="1257"/>
        <v>0.29444444444444445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4">
        <f t="shared" si="1264"/>
        <v>0.44300373937838888</v>
      </c>
      <c r="BO1509" s="34">
        <f t="shared" si="1265"/>
        <v>30.360050671277371</v>
      </c>
      <c r="BP1509" s="34">
        <v>-0.65565470962701855</v>
      </c>
      <c r="BQ1509" s="34">
        <v>-4.6462877770327274E-2</v>
      </c>
      <c r="BR1509" s="34">
        <v>5.3968032050244084E-3</v>
      </c>
      <c r="BS1509" s="34">
        <v>-1.1138237824295644E-2</v>
      </c>
      <c r="BT1509" s="34">
        <v>0</v>
      </c>
      <c r="BU1509" s="34">
        <f t="shared" si="1266"/>
        <v>-0.7078590220166171</v>
      </c>
      <c r="BV1509" s="34">
        <f t="shared" si="1267"/>
        <v>-48.511183690459205</v>
      </c>
      <c r="BW1509" s="34">
        <v>0.67120916204294567</v>
      </c>
      <c r="BX1509" s="34">
        <v>2.9301303064026133E-3</v>
      </c>
      <c r="BY1509" s="34">
        <v>8.6099719964959381E-2</v>
      </c>
      <c r="BZ1509" s="34">
        <v>0.39062374908069825</v>
      </c>
      <c r="CA1509" s="34">
        <f t="shared" si="1268"/>
        <v>1.150862761395006</v>
      </c>
      <c r="CB1509" s="34">
        <f t="shared" si="1269"/>
        <v>78.871234361736569</v>
      </c>
      <c r="CE1509" s="68">
        <f t="shared" si="1258"/>
        <v>165000</v>
      </c>
      <c r="CF1509" s="9">
        <v>0.2</v>
      </c>
      <c r="CG1509" s="9">
        <v>0.2</v>
      </c>
      <c r="CH1509" s="9">
        <v>0</v>
      </c>
      <c r="CI1509" s="9">
        <v>-0.1</v>
      </c>
      <c r="CJ1509" s="9">
        <f t="shared" si="1262"/>
        <v>-6.4935064935064952</v>
      </c>
      <c r="CK1509" s="9">
        <v>0</v>
      </c>
      <c r="CL1509" s="9">
        <f t="shared" si="1263"/>
        <v>0</v>
      </c>
      <c r="CM1509" s="9">
        <v>-0.1</v>
      </c>
      <c r="CN1509" t="s">
        <v>3374</v>
      </c>
      <c r="CO1509" t="s">
        <v>1164</v>
      </c>
      <c r="CQ1509" t="s">
        <v>3079</v>
      </c>
      <c r="CR1509">
        <v>73</v>
      </c>
      <c r="CS1509">
        <v>195</v>
      </c>
      <c r="CT1509">
        <v>39</v>
      </c>
      <c r="CU1509" t="s">
        <v>3402</v>
      </c>
      <c r="CV1509" t="s">
        <v>3090</v>
      </c>
      <c r="CW1509">
        <v>0</v>
      </c>
      <c r="CX1509">
        <v>0</v>
      </c>
      <c r="CY1509">
        <v>0</v>
      </c>
      <c r="CZ1509" s="70"/>
      <c r="DA1509">
        <v>0</v>
      </c>
    </row>
    <row r="1510" spans="1:105" ht="12.75" customHeight="1" x14ac:dyDescent="0.2">
      <c r="A1510" s="44" t="s">
        <v>2372</v>
      </c>
      <c r="B1510" s="43" t="s">
        <v>973</v>
      </c>
      <c r="C1510" s="43" t="s">
        <v>973</v>
      </c>
      <c r="D1510" s="82" t="s">
        <v>973</v>
      </c>
      <c r="E1510" s="42" t="str">
        <f t="shared" si="1259"/>
        <v xml:space="preserve">Plihal, Tomas </v>
      </c>
      <c r="F1510" s="42" t="s">
        <v>445</v>
      </c>
      <c r="G1510" s="45" t="s">
        <v>2373</v>
      </c>
      <c r="H1510" s="43">
        <v>22</v>
      </c>
      <c r="I1510" s="64">
        <v>2</v>
      </c>
      <c r="J1510" s="64">
        <v>1</v>
      </c>
      <c r="K1510" s="64">
        <v>3</v>
      </c>
      <c r="L1510" s="43">
        <v>4</v>
      </c>
      <c r="M1510">
        <v>4</v>
      </c>
      <c r="N1510">
        <v>34</v>
      </c>
      <c r="O1510" s="4">
        <f t="shared" si="1260"/>
        <v>5.8823529411764705E-2</v>
      </c>
      <c r="Q1510">
        <v>0</v>
      </c>
      <c r="R1510">
        <v>0</v>
      </c>
      <c r="S1510">
        <v>5</v>
      </c>
      <c r="T1510">
        <v>14</v>
      </c>
      <c r="U1510" s="4">
        <f t="shared" si="1261"/>
        <v>0.26315789473684209</v>
      </c>
      <c r="V1510">
        <v>1.6</v>
      </c>
      <c r="W1510">
        <v>0</v>
      </c>
      <c r="X1510">
        <v>0</v>
      </c>
      <c r="Y1510">
        <v>0</v>
      </c>
      <c r="Z1510">
        <v>0</v>
      </c>
      <c r="AA1510">
        <v>2</v>
      </c>
      <c r="AB1510">
        <v>1</v>
      </c>
      <c r="AC1510" s="9">
        <f t="shared" si="1238"/>
        <v>0</v>
      </c>
      <c r="AD1510" s="9">
        <f t="shared" si="1239"/>
        <v>0</v>
      </c>
      <c r="AE1510" s="9">
        <f t="shared" si="1240"/>
        <v>0</v>
      </c>
      <c r="AF1510" s="9">
        <f t="shared" si="1241"/>
        <v>0</v>
      </c>
      <c r="AG1510" s="9">
        <f t="shared" si="1242"/>
        <v>11.466794075489727</v>
      </c>
      <c r="AH1510" s="9">
        <f t="shared" si="1243"/>
        <v>5.7333970377448633</v>
      </c>
      <c r="AI1510" s="58">
        <f t="shared" si="1244"/>
        <v>2.0066889632107023</v>
      </c>
      <c r="AJ1510" s="58">
        <f t="shared" si="1245"/>
        <v>7.1856287425149699</v>
      </c>
      <c r="AK1510" s="58">
        <f t="shared" si="1246"/>
        <v>2.9244516653127541</v>
      </c>
      <c r="AL1510" s="58">
        <f t="shared" si="1247"/>
        <v>1.1466794075489726</v>
      </c>
      <c r="AM1510" s="58">
        <f t="shared" si="1248"/>
        <v>0</v>
      </c>
      <c r="AN1510" s="58">
        <f t="shared" si="1249"/>
        <v>2.9244516653127541</v>
      </c>
      <c r="AO1510" s="56">
        <v>209.3</v>
      </c>
      <c r="AP1510" s="56">
        <v>8.35</v>
      </c>
      <c r="AQ1510" s="56">
        <v>20.516666666666666</v>
      </c>
      <c r="AR1510" s="57">
        <f>SUM(AO1510:AQ1510)</f>
        <v>238.16666666666669</v>
      </c>
      <c r="AS1510">
        <v>5</v>
      </c>
      <c r="AT1510">
        <v>20</v>
      </c>
      <c r="AU1510">
        <v>12</v>
      </c>
      <c r="AV1510">
        <v>10</v>
      </c>
      <c r="AW1510">
        <v>12</v>
      </c>
      <c r="AX1510" s="9">
        <f t="shared" si="1250"/>
        <v>1.2596221133659902</v>
      </c>
      <c r="AY1510" s="9">
        <f t="shared" si="1251"/>
        <v>5.0384884534639607</v>
      </c>
      <c r="AZ1510" s="9">
        <f t="shared" si="1252"/>
        <v>3.023093072078376</v>
      </c>
      <c r="BA1510" s="9">
        <f t="shared" si="1253"/>
        <v>2.5192442267319803</v>
      </c>
      <c r="BB1510" s="9">
        <f t="shared" si="1254"/>
        <v>3.023093072078376</v>
      </c>
      <c r="BC1510" s="33">
        <f t="shared" si="1255"/>
        <v>9.5136363636363637</v>
      </c>
      <c r="BD1510" s="33">
        <f t="shared" si="1256"/>
        <v>0.9325757575757575</v>
      </c>
      <c r="BE1510" s="33">
        <f t="shared" si="1257"/>
        <v>0.37954545454545452</v>
      </c>
      <c r="BF1510" s="42">
        <f>BI1510-BG1510-BH1510</f>
        <v>7</v>
      </c>
      <c r="BG1510" s="43">
        <v>1</v>
      </c>
      <c r="BH1510" s="43">
        <v>1</v>
      </c>
      <c r="BI1510" s="43">
        <v>9</v>
      </c>
      <c r="BJ1510" s="42">
        <f>BM1510-BK1510-BL1510</f>
        <v>4</v>
      </c>
      <c r="BK1510" s="43">
        <v>0</v>
      </c>
      <c r="BL1510" s="43">
        <v>1</v>
      </c>
      <c r="BM1510" s="43">
        <v>5</v>
      </c>
      <c r="BN1510" s="34">
        <f t="shared" si="1264"/>
        <v>5.4478216752511717</v>
      </c>
      <c r="BO1510" s="34">
        <f t="shared" si="1265"/>
        <v>45.747977678806194</v>
      </c>
      <c r="BP1510" s="33">
        <v>-3.8494427469611799E-2</v>
      </c>
      <c r="BQ1510" s="33">
        <v>-0.46770563390769537</v>
      </c>
      <c r="BR1510" s="33">
        <v>-0.70748881405593467</v>
      </c>
      <c r="BS1510" s="33">
        <v>-0.32778998121708885</v>
      </c>
      <c r="BT1510" s="33">
        <v>-0.94666549321735516</v>
      </c>
      <c r="BU1510" s="9">
        <f t="shared" si="1266"/>
        <v>-2.4881443498676856</v>
      </c>
      <c r="BV1510" s="34">
        <f t="shared" si="1267"/>
        <v>-20.89414429559988</v>
      </c>
      <c r="BW1510" s="33">
        <v>4.0708684333257183</v>
      </c>
      <c r="BX1510" s="33">
        <v>3.8380298045726395E-2</v>
      </c>
      <c r="BY1510" s="33">
        <v>2.0724383535703477</v>
      </c>
      <c r="BZ1510" s="33">
        <v>1.7542789401770653</v>
      </c>
      <c r="CA1510" s="9">
        <f t="shared" si="1268"/>
        <v>7.9359660251188577</v>
      </c>
      <c r="CB1510" s="34">
        <f t="shared" si="1269"/>
        <v>66.642121974406081</v>
      </c>
      <c r="CC1510" s="47">
        <v>70.707488999999995</v>
      </c>
      <c r="CD1510">
        <v>455323</v>
      </c>
      <c r="CE1510" s="68">
        <f t="shared" si="1258"/>
        <v>1697113</v>
      </c>
      <c r="CF1510" s="62">
        <v>31</v>
      </c>
      <c r="CG1510" s="62">
        <v>27.8</v>
      </c>
      <c r="CH1510" s="62">
        <v>12.2</v>
      </c>
      <c r="CI1510" s="62">
        <v>11.9</v>
      </c>
      <c r="CJ1510" s="63">
        <f t="shared" si="1262"/>
        <v>89.127449756584696</v>
      </c>
      <c r="CK1510" s="62">
        <v>3.6</v>
      </c>
      <c r="CL1510" s="63">
        <f t="shared" si="1263"/>
        <v>26.962925976781921</v>
      </c>
      <c r="CM1510" s="62">
        <v>14.4</v>
      </c>
      <c r="CN1510" t="s">
        <v>818</v>
      </c>
      <c r="CO1510" t="s">
        <v>1164</v>
      </c>
      <c r="CQ1510" t="s">
        <v>3079</v>
      </c>
      <c r="CR1510">
        <v>73</v>
      </c>
      <c r="CS1510">
        <v>200</v>
      </c>
      <c r="CT1510">
        <v>39</v>
      </c>
      <c r="CU1510" t="s">
        <v>3402</v>
      </c>
      <c r="CV1510" t="s">
        <v>3090</v>
      </c>
      <c r="CZ1510" s="72">
        <v>500000</v>
      </c>
      <c r="DA1510">
        <v>0</v>
      </c>
    </row>
    <row r="1511" spans="1:105" ht="12.75" customHeight="1" x14ac:dyDescent="0.2">
      <c r="A1511" s="44" t="s">
        <v>2372</v>
      </c>
      <c r="B1511" s="43"/>
      <c r="C1511" s="43" t="s">
        <v>973</v>
      </c>
      <c r="D1511" s="42" t="s">
        <v>973</v>
      </c>
      <c r="E1511" s="42" t="str">
        <f t="shared" ref="E1511:E1542" si="1270">CONCATENATE(RIGHT(F1511,LEN(F1511)-SEARCH(" ",F1511)), ", ", LEFT(F1511, SEARCH(" ", F1511)))</f>
        <v xml:space="preserve">Mitchell, Torrey </v>
      </c>
      <c r="F1511" s="42" t="s">
        <v>355</v>
      </c>
      <c r="G1511" s="45" t="s">
        <v>2373</v>
      </c>
      <c r="H1511" s="43">
        <v>82</v>
      </c>
      <c r="I1511" s="64">
        <v>10</v>
      </c>
      <c r="J1511" s="64">
        <v>10</v>
      </c>
      <c r="K1511" s="64">
        <v>20</v>
      </c>
      <c r="L1511" s="43">
        <v>-3</v>
      </c>
      <c r="M1511">
        <v>50</v>
      </c>
      <c r="N1511">
        <v>110</v>
      </c>
      <c r="O1511" s="4">
        <f t="shared" si="1260"/>
        <v>9.0909090909090912E-2</v>
      </c>
      <c r="Q1511">
        <v>0</v>
      </c>
      <c r="R1511">
        <v>0</v>
      </c>
      <c r="S1511">
        <v>342</v>
      </c>
      <c r="T1511">
        <v>350</v>
      </c>
      <c r="U1511" s="4">
        <f t="shared" si="1261"/>
        <v>0.49421965317919075</v>
      </c>
      <c r="V1511">
        <v>16.2</v>
      </c>
      <c r="W1511">
        <v>1</v>
      </c>
      <c r="X1511">
        <v>0</v>
      </c>
      <c r="Y1511">
        <v>2</v>
      </c>
      <c r="Z1511">
        <v>1</v>
      </c>
      <c r="AA1511">
        <v>7</v>
      </c>
      <c r="AB1511">
        <v>9</v>
      </c>
      <c r="AC1511" s="9">
        <f t="shared" si="1238"/>
        <v>5.2600818234950317</v>
      </c>
      <c r="AD1511" s="9">
        <f t="shared" si="1239"/>
        <v>0</v>
      </c>
      <c r="AE1511" s="9">
        <f t="shared" si="1240"/>
        <v>2.8125</v>
      </c>
      <c r="AF1511" s="9">
        <f t="shared" si="1241"/>
        <v>1.40625</v>
      </c>
      <c r="AG1511" s="9">
        <f t="shared" si="1242"/>
        <v>9.2980352366017911</v>
      </c>
      <c r="AH1511" s="9">
        <f t="shared" si="1243"/>
        <v>11.954616732773731</v>
      </c>
      <c r="AI1511" s="58">
        <f t="shared" si="1244"/>
        <v>1.5939488977031642</v>
      </c>
      <c r="AJ1511" s="58">
        <f t="shared" si="1245"/>
        <v>3.1560490940970194</v>
      </c>
      <c r="AK1511" s="58">
        <f t="shared" si="1246"/>
        <v>0.84374999999999989</v>
      </c>
      <c r="AL1511" s="58">
        <f t="shared" si="1247"/>
        <v>1.9260215847246567</v>
      </c>
      <c r="AM1511" s="58">
        <f t="shared" si="1248"/>
        <v>1.0520163646990064</v>
      </c>
      <c r="AN1511" s="58">
        <f t="shared" si="1249"/>
        <v>6.1875</v>
      </c>
      <c r="AO1511" s="56">
        <v>903.41666666666652</v>
      </c>
      <c r="AP1511" s="56">
        <v>57.033333333333331</v>
      </c>
      <c r="AQ1511" s="56">
        <v>213.33333333333334</v>
      </c>
      <c r="AR1511" s="57">
        <f>SUM(AO1511:AQ1511)</f>
        <v>1173.7833333333331</v>
      </c>
      <c r="AS1511">
        <v>66</v>
      </c>
      <c r="AT1511">
        <v>113</v>
      </c>
      <c r="AU1511">
        <v>42</v>
      </c>
      <c r="AV1511">
        <v>41</v>
      </c>
      <c r="AW1511">
        <v>43</v>
      </c>
      <c r="AX1511" s="9">
        <f t="shared" si="1250"/>
        <v>3.3737061070328149</v>
      </c>
      <c r="AY1511" s="9">
        <f t="shared" si="1251"/>
        <v>5.7761937893137585</v>
      </c>
      <c r="AZ1511" s="9">
        <f t="shared" si="1252"/>
        <v>2.1469038862936096</v>
      </c>
      <c r="BA1511" s="9">
        <f t="shared" si="1253"/>
        <v>2.0957871270961426</v>
      </c>
      <c r="BB1511" s="9">
        <f t="shared" si="1254"/>
        <v>2.1980206454910767</v>
      </c>
      <c r="BC1511" s="33">
        <f t="shared" si="1255"/>
        <v>11.017276422764226</v>
      </c>
      <c r="BD1511" s="33">
        <f t="shared" si="1256"/>
        <v>2.6016260162601625</v>
      </c>
      <c r="BE1511" s="33">
        <f t="shared" si="1257"/>
        <v>0.69552845528455287</v>
      </c>
      <c r="BF1511" s="42">
        <f>BI1511-BG1511-BH1511</f>
        <v>24</v>
      </c>
      <c r="BG1511" s="43">
        <v>3</v>
      </c>
      <c r="BH1511" s="43">
        <v>3</v>
      </c>
      <c r="BI1511" s="43">
        <v>30</v>
      </c>
      <c r="BJ1511" s="42">
        <f>BM1511-BK1511-BL1511</f>
        <v>29</v>
      </c>
      <c r="BK1511" s="43">
        <v>1</v>
      </c>
      <c r="BL1511" s="43">
        <v>22</v>
      </c>
      <c r="BM1511" s="43">
        <v>52</v>
      </c>
      <c r="BN1511" s="34">
        <f t="shared" si="1264"/>
        <v>25.234329697115911</v>
      </c>
      <c r="BO1511" s="34">
        <f t="shared" si="1265"/>
        <v>42.996571821232052</v>
      </c>
      <c r="BP1511" s="33">
        <v>1.9118661421231014</v>
      </c>
      <c r="BQ1511" s="33">
        <v>-1.1016677445162248</v>
      </c>
      <c r="BR1511" s="33">
        <v>2.4452290173229585</v>
      </c>
      <c r="BS1511" s="33">
        <v>4.2810823322409819</v>
      </c>
      <c r="BT1511" s="33">
        <v>-1.8933309864347103</v>
      </c>
      <c r="BU1511" s="9">
        <f t="shared" si="1266"/>
        <v>5.6431787607361059</v>
      </c>
      <c r="BV1511" s="34">
        <f t="shared" si="1267"/>
        <v>9.6153669940269069</v>
      </c>
      <c r="BW1511" s="33">
        <v>12.367772452945067</v>
      </c>
      <c r="BX1511" s="33">
        <v>-5.2714911831734613E-3</v>
      </c>
      <c r="BY1511" s="33">
        <v>11.587792834609978</v>
      </c>
      <c r="BZ1511" s="33">
        <v>-4.359142859992069</v>
      </c>
      <c r="CA1511" s="9">
        <f t="shared" si="1268"/>
        <v>19.591150936379805</v>
      </c>
      <c r="CB1511" s="34">
        <f t="shared" si="1269"/>
        <v>33.381204827205153</v>
      </c>
      <c r="CC1511" s="47">
        <v>59.428108000000002</v>
      </c>
      <c r="CD1511">
        <v>1815267</v>
      </c>
      <c r="CE1511" s="68">
        <f t="shared" si="1258"/>
        <v>1815267</v>
      </c>
      <c r="CF1511" s="62">
        <v>19.5</v>
      </c>
      <c r="CG1511" s="62">
        <v>27.3</v>
      </c>
      <c r="CH1511" s="62">
        <v>-6.5</v>
      </c>
      <c r="CI1511" s="62">
        <v>-1</v>
      </c>
      <c r="CJ1511" s="63">
        <f t="shared" si="1262"/>
        <v>-1.384897690683101</v>
      </c>
      <c r="CK1511" s="62">
        <v>3.2</v>
      </c>
      <c r="CL1511" s="63">
        <f t="shared" si="1263"/>
        <v>4.431672610185923</v>
      </c>
      <c r="CM1511" s="62">
        <v>1.7</v>
      </c>
      <c r="CN1511" t="s">
        <v>822</v>
      </c>
      <c r="CO1511" t="s">
        <v>823</v>
      </c>
      <c r="CP1511" t="s">
        <v>2399</v>
      </c>
      <c r="CQ1511" t="s">
        <v>2400</v>
      </c>
      <c r="CR1511">
        <v>71</v>
      </c>
      <c r="CS1511">
        <v>190</v>
      </c>
      <c r="CT1511">
        <v>17</v>
      </c>
      <c r="CU1511" t="s">
        <v>3402</v>
      </c>
      <c r="CV1511" t="s">
        <v>3090</v>
      </c>
      <c r="CZ1511" s="72">
        <v>725000</v>
      </c>
      <c r="DA1511">
        <v>0</v>
      </c>
    </row>
    <row r="1512" spans="1:105" ht="12.75" customHeight="1" x14ac:dyDescent="0.2">
      <c r="A1512" s="38" t="s">
        <v>2452</v>
      </c>
      <c r="B1512" t="s">
        <v>966</v>
      </c>
      <c r="D1512" t="s">
        <v>974</v>
      </c>
      <c r="E1512" t="str">
        <f t="shared" si="1270"/>
        <v xml:space="preserve">Brooks, Alex </v>
      </c>
      <c r="F1512" t="s">
        <v>1312</v>
      </c>
      <c r="G1512" t="s">
        <v>1524</v>
      </c>
      <c r="H1512">
        <v>19</v>
      </c>
      <c r="I1512">
        <v>0</v>
      </c>
      <c r="J1512">
        <v>1</v>
      </c>
      <c r="K1512">
        <f>I1512+J1512</f>
        <v>1</v>
      </c>
      <c r="L1512">
        <v>-1</v>
      </c>
      <c r="M1512">
        <v>4</v>
      </c>
      <c r="N1512">
        <v>4</v>
      </c>
      <c r="O1512" s="4">
        <f t="shared" si="1260"/>
        <v>0</v>
      </c>
      <c r="P1512">
        <v>236</v>
      </c>
      <c r="Q1512">
        <v>0</v>
      </c>
      <c r="R1512">
        <v>0</v>
      </c>
      <c r="S1512">
        <v>0</v>
      </c>
      <c r="T1512">
        <v>0</v>
      </c>
      <c r="U1512" s="4">
        <f t="shared" si="1261"/>
        <v>0</v>
      </c>
      <c r="V1512" s="40">
        <v>0</v>
      </c>
      <c r="W1512">
        <v>0</v>
      </c>
      <c r="X1512">
        <v>0</v>
      </c>
      <c r="Y1512">
        <v>0</v>
      </c>
      <c r="Z1512">
        <v>0</v>
      </c>
      <c r="AA1512">
        <f>I1512-W1512-Y1512</f>
        <v>0</v>
      </c>
      <c r="AB1512">
        <f>J1512-X1512-Z1512</f>
        <v>1</v>
      </c>
      <c r="AC1512" s="9">
        <f t="shared" si="1238"/>
        <v>0</v>
      </c>
      <c r="AD1512" s="9">
        <f t="shared" si="1239"/>
        <v>0</v>
      </c>
      <c r="AE1512" s="9">
        <f t="shared" si="1240"/>
        <v>0</v>
      </c>
      <c r="AF1512" s="9">
        <f t="shared" si="1241"/>
        <v>0</v>
      </c>
      <c r="AG1512" s="9">
        <f t="shared" si="1242"/>
        <v>0</v>
      </c>
      <c r="AH1512" s="9">
        <f t="shared" si="1243"/>
        <v>7.4311074414284253</v>
      </c>
      <c r="AI1512" s="6">
        <f t="shared" si="1244"/>
        <v>1.486221488285685</v>
      </c>
      <c r="AJ1512" s="6">
        <f t="shared" si="1245"/>
        <v>0</v>
      </c>
      <c r="AK1512" s="6">
        <f t="shared" si="1246"/>
        <v>0</v>
      </c>
      <c r="AL1512" s="6">
        <f t="shared" si="1247"/>
        <v>1.8577768603571061</v>
      </c>
      <c r="AM1512" s="6">
        <f t="shared" si="1248"/>
        <v>0</v>
      </c>
      <c r="AN1512" s="6">
        <f t="shared" si="1249"/>
        <v>63.529411764705884</v>
      </c>
      <c r="AO1512" s="32">
        <v>161.48333333333332</v>
      </c>
      <c r="AP1512" s="32">
        <v>0</v>
      </c>
      <c r="AQ1512" s="32">
        <v>2.8333333333333335</v>
      </c>
      <c r="AR1512" s="32">
        <v>164.31666666666666</v>
      </c>
      <c r="AS1512" s="40">
        <v>22</v>
      </c>
      <c r="AT1512" s="40">
        <v>7</v>
      </c>
      <c r="AU1512" s="40">
        <v>0</v>
      </c>
      <c r="AV1512" s="40">
        <v>3</v>
      </c>
      <c r="AW1512" s="40">
        <v>2</v>
      </c>
      <c r="AX1512" s="9">
        <f t="shared" si="1250"/>
        <v>8.0332690942286238</v>
      </c>
      <c r="AY1512" s="9">
        <f t="shared" si="1251"/>
        <v>2.556040166345471</v>
      </c>
      <c r="AZ1512" s="9">
        <f t="shared" si="1252"/>
        <v>0</v>
      </c>
      <c r="BA1512" s="9">
        <f t="shared" si="1253"/>
        <v>1.0954457855766304</v>
      </c>
      <c r="BB1512" s="9">
        <f t="shared" si="1254"/>
        <v>0.73029719038442042</v>
      </c>
      <c r="BC1512" s="9">
        <f t="shared" si="1255"/>
        <v>8.4991228070175424</v>
      </c>
      <c r="BD1512" s="9">
        <f t="shared" si="1256"/>
        <v>0.14912280701754388</v>
      </c>
      <c r="BE1512" s="9">
        <f t="shared" si="1257"/>
        <v>0</v>
      </c>
      <c r="BF1512" s="3">
        <v>4</v>
      </c>
      <c r="BG1512" s="3">
        <v>0</v>
      </c>
      <c r="BH1512" s="3">
        <v>0</v>
      </c>
      <c r="BI1512" s="3">
        <v>4</v>
      </c>
      <c r="BJ1512" s="3">
        <v>5</v>
      </c>
      <c r="BK1512" s="3">
        <v>0</v>
      </c>
      <c r="BL1512" s="3">
        <v>3</v>
      </c>
      <c r="BM1512" s="3">
        <v>8</v>
      </c>
      <c r="BN1512" s="34">
        <f t="shared" si="1264"/>
        <v>2.3744343163786437</v>
      </c>
      <c r="BO1512" s="34">
        <f t="shared" si="1265"/>
        <v>28.900711833394588</v>
      </c>
      <c r="BP1512" s="34">
        <v>-0.55880577074253024</v>
      </c>
      <c r="BQ1512" s="34">
        <v>0</v>
      </c>
      <c r="BR1512" s="34">
        <v>-8.2729038822791201E-2</v>
      </c>
      <c r="BS1512" s="34">
        <v>-1.0222452683020617E-2</v>
      </c>
      <c r="BT1512" s="34">
        <v>0</v>
      </c>
      <c r="BU1512" s="34">
        <f t="shared" si="1266"/>
        <v>-0.65175726224834207</v>
      </c>
      <c r="BV1512" s="34">
        <f t="shared" si="1267"/>
        <v>-7.9329416238767667</v>
      </c>
      <c r="BW1512" s="34">
        <v>4.1795219818902174</v>
      </c>
      <c r="BX1512" s="34">
        <v>0</v>
      </c>
      <c r="BY1512" s="34">
        <v>-1.8267828732325351</v>
      </c>
      <c r="BZ1512" s="34">
        <v>0.67345246996930319</v>
      </c>
      <c r="CA1512" s="34">
        <f t="shared" si="1268"/>
        <v>3.0261915786269857</v>
      </c>
      <c r="CB1512" s="34">
        <f t="shared" si="1269"/>
        <v>36.833653457271353</v>
      </c>
      <c r="CE1512" s="68">
        <f t="shared" si="1258"/>
        <v>165000</v>
      </c>
      <c r="CF1512" s="9">
        <v>3.4</v>
      </c>
      <c r="CG1512" s="9">
        <v>5</v>
      </c>
      <c r="CH1512" s="9">
        <v>-1.3</v>
      </c>
      <c r="CI1512" s="9">
        <v>-0.5</v>
      </c>
      <c r="CJ1512" s="9">
        <f t="shared" si="1262"/>
        <v>-5.9826503140891427</v>
      </c>
      <c r="CK1512" s="9">
        <v>0.4</v>
      </c>
      <c r="CL1512" s="9">
        <f t="shared" si="1263"/>
        <v>4.7861202512713144</v>
      </c>
      <c r="CM1512" s="9">
        <v>0</v>
      </c>
      <c r="CN1512" t="s">
        <v>2767</v>
      </c>
      <c r="CO1512" t="s">
        <v>2986</v>
      </c>
      <c r="CP1512" t="s">
        <v>1571</v>
      </c>
      <c r="CQ1512" t="s">
        <v>2414</v>
      </c>
      <c r="CR1512">
        <v>73</v>
      </c>
      <c r="CS1512">
        <v>195</v>
      </c>
      <c r="CT1512">
        <v>8</v>
      </c>
      <c r="CU1512" t="s">
        <v>3401</v>
      </c>
      <c r="CV1512" t="s">
        <v>2382</v>
      </c>
      <c r="CW1512">
        <v>0</v>
      </c>
      <c r="CX1512">
        <v>0</v>
      </c>
      <c r="CY1512">
        <v>0</v>
      </c>
      <c r="CZ1512" s="70"/>
      <c r="DA1512">
        <v>0</v>
      </c>
    </row>
    <row r="1513" spans="1:105" ht="12.75" customHeight="1" x14ac:dyDescent="0.2">
      <c r="A1513" s="38" t="s">
        <v>2452</v>
      </c>
      <c r="B1513" t="s">
        <v>950</v>
      </c>
      <c r="C1513" t="s">
        <v>950</v>
      </c>
      <c r="D1513" s="82" t="s">
        <v>974</v>
      </c>
      <c r="E1513" t="str">
        <f t="shared" si="1270"/>
        <v xml:space="preserve">McDonald, Andy </v>
      </c>
      <c r="F1513" t="s">
        <v>337</v>
      </c>
      <c r="G1513" t="s">
        <v>1537</v>
      </c>
      <c r="H1513">
        <v>82</v>
      </c>
      <c r="I1513">
        <v>27</v>
      </c>
      <c r="J1513">
        <v>51</v>
      </c>
      <c r="K1513">
        <f>I1513+J1513</f>
        <v>78</v>
      </c>
      <c r="L1513">
        <v>16</v>
      </c>
      <c r="M1513">
        <v>46</v>
      </c>
      <c r="N1513">
        <v>252</v>
      </c>
      <c r="O1513" s="4">
        <f t="shared" ref="O1513:O1544" si="1271">IF(N1513=0,0,I1513/N1513)</f>
        <v>0.10714285714285714</v>
      </c>
      <c r="P1513">
        <v>1815</v>
      </c>
      <c r="Q1513">
        <v>3</v>
      </c>
      <c r="R1513">
        <v>0</v>
      </c>
      <c r="S1513">
        <v>503</v>
      </c>
      <c r="T1513">
        <v>405</v>
      </c>
      <c r="U1513" s="4">
        <f t="shared" ref="U1513:U1544" si="1272">IF(S1513+T1513=0,0,S1513/(S1513+T1513))</f>
        <v>0.55396475770925113</v>
      </c>
      <c r="V1513" s="40">
        <v>19.399999999999999</v>
      </c>
      <c r="W1513">
        <v>8</v>
      </c>
      <c r="X1513">
        <v>25</v>
      </c>
      <c r="Y1513">
        <v>0</v>
      </c>
      <c r="Z1513">
        <v>0</v>
      </c>
      <c r="AA1513">
        <f>I1513-W1513-Y1513</f>
        <v>19</v>
      </c>
      <c r="AB1513">
        <f>J1513-X1513-Z1513</f>
        <v>26</v>
      </c>
      <c r="AC1513" s="9">
        <f t="shared" si="1238"/>
        <v>6.7551719285077629</v>
      </c>
      <c r="AD1513" s="9">
        <f t="shared" si="1239"/>
        <v>21.109912276586762</v>
      </c>
      <c r="AE1513" s="9">
        <f t="shared" si="1240"/>
        <v>0</v>
      </c>
      <c r="AF1513" s="9">
        <f t="shared" si="1241"/>
        <v>0</v>
      </c>
      <c r="AG1513" s="9">
        <f t="shared" si="1242"/>
        <v>21.105899777832636</v>
      </c>
      <c r="AH1513" s="9">
        <f t="shared" si="1243"/>
        <v>28.88175759071834</v>
      </c>
      <c r="AI1513" s="6">
        <f t="shared" si="1244"/>
        <v>3.388052332757344</v>
      </c>
      <c r="AJ1513" s="6">
        <f t="shared" si="1245"/>
        <v>8.6128442088473989</v>
      </c>
      <c r="AK1513" s="6">
        <f t="shared" si="1246"/>
        <v>0</v>
      </c>
      <c r="AL1513" s="6">
        <f t="shared" si="1247"/>
        <v>2.221673660824488</v>
      </c>
      <c r="AM1513" s="6">
        <f t="shared" si="1248"/>
        <v>0.50663789463808229</v>
      </c>
      <c r="AN1513" s="6">
        <f t="shared" si="1249"/>
        <v>8.7167070217917679</v>
      </c>
      <c r="AO1513" s="33">
        <v>1080.2666666666667</v>
      </c>
      <c r="AP1513" s="33">
        <v>355.28333333333336</v>
      </c>
      <c r="AQ1513" s="33">
        <v>6.8833333333333329</v>
      </c>
      <c r="AR1513" s="32">
        <v>1442.4333333333334</v>
      </c>
      <c r="AS1513" s="40">
        <v>12</v>
      </c>
      <c r="AT1513" s="40">
        <v>44</v>
      </c>
      <c r="AU1513" s="40">
        <v>80</v>
      </c>
      <c r="AV1513" s="40">
        <v>53</v>
      </c>
      <c r="AW1513" s="40">
        <v>29</v>
      </c>
      <c r="AX1513" s="9">
        <f t="shared" si="1250"/>
        <v>0.49915651792110549</v>
      </c>
      <c r="AY1513" s="9">
        <f t="shared" si="1251"/>
        <v>1.8302405657107201</v>
      </c>
      <c r="AZ1513" s="9">
        <f t="shared" si="1252"/>
        <v>3.3277101194740366</v>
      </c>
      <c r="BA1513" s="9">
        <f t="shared" si="1253"/>
        <v>2.2046079541515491</v>
      </c>
      <c r="BB1513" s="9">
        <f t="shared" si="1254"/>
        <v>1.2062949183093383</v>
      </c>
      <c r="BC1513" s="9">
        <f t="shared" si="1255"/>
        <v>13.173983739837398</v>
      </c>
      <c r="BD1513" s="9">
        <f t="shared" si="1256"/>
        <v>8.3943089430894305E-2</v>
      </c>
      <c r="BE1513" s="9">
        <f t="shared" si="1257"/>
        <v>4.3327235772357726</v>
      </c>
      <c r="BF1513" s="3">
        <v>61</v>
      </c>
      <c r="BG1513" s="3">
        <v>51</v>
      </c>
      <c r="BH1513" s="3">
        <v>0</v>
      </c>
      <c r="BI1513" s="3">
        <v>112</v>
      </c>
      <c r="BJ1513" s="3">
        <v>40</v>
      </c>
      <c r="BK1513" s="3">
        <v>3</v>
      </c>
      <c r="BL1513" s="3">
        <v>1</v>
      </c>
      <c r="BM1513" s="3">
        <v>44</v>
      </c>
      <c r="BN1513" s="34">
        <f t="shared" si="1264"/>
        <v>68.059999728634821</v>
      </c>
      <c r="BO1513" s="34">
        <f t="shared" si="1265"/>
        <v>94.368312428490967</v>
      </c>
      <c r="BP1513" s="34">
        <v>37.066681180139675</v>
      </c>
      <c r="BQ1513" s="34">
        <v>17.189346021343543</v>
      </c>
      <c r="BR1513" s="34">
        <v>3.7157423403613487E-3</v>
      </c>
      <c r="BS1513" s="34">
        <v>-8.6504725996782994E-2</v>
      </c>
      <c r="BT1513" s="34">
        <v>-1.4184657557155924</v>
      </c>
      <c r="BU1513" s="34">
        <f t="shared" si="1266"/>
        <v>52.754772462111205</v>
      </c>
      <c r="BV1513" s="34">
        <f t="shared" si="1267"/>
        <v>73.1469125719657</v>
      </c>
      <c r="BW1513" s="34">
        <v>9.3649664113598128</v>
      </c>
      <c r="BX1513" s="34">
        <v>0.36322482132776795</v>
      </c>
      <c r="BY1513" s="34">
        <v>8.3955415526845045E-2</v>
      </c>
      <c r="BZ1513" s="34">
        <v>5.4930806183091949</v>
      </c>
      <c r="CA1513" s="34">
        <f t="shared" si="1268"/>
        <v>15.30522726652362</v>
      </c>
      <c r="CB1513" s="34">
        <f t="shared" si="1269"/>
        <v>21.221399856525249</v>
      </c>
      <c r="CC1513" s="15">
        <v>79</v>
      </c>
      <c r="CD1513" s="7">
        <v>4972952</v>
      </c>
      <c r="CE1513" s="68">
        <f t="shared" si="1258"/>
        <v>4972952</v>
      </c>
      <c r="CF1513" s="9">
        <v>35.9</v>
      </c>
      <c r="CG1513" s="9">
        <v>27.1</v>
      </c>
      <c r="CH1513" s="9">
        <v>9.5</v>
      </c>
      <c r="CI1513" s="9">
        <v>10.9</v>
      </c>
      <c r="CJ1513" s="9">
        <f t="shared" si="1262"/>
        <v>12.08023938823008</v>
      </c>
      <c r="CK1513" s="9">
        <v>4.0999999999999996</v>
      </c>
      <c r="CL1513" s="9">
        <f t="shared" si="1263"/>
        <v>4.5439432561232405</v>
      </c>
      <c r="CM1513" s="9">
        <v>15</v>
      </c>
      <c r="CN1513" t="s">
        <v>3146</v>
      </c>
      <c r="CO1513" t="s">
        <v>3147</v>
      </c>
      <c r="CP1513" t="s">
        <v>2427</v>
      </c>
      <c r="CQ1513" t="s">
        <v>2400</v>
      </c>
      <c r="CR1513">
        <v>71</v>
      </c>
      <c r="CS1513">
        <v>185</v>
      </c>
      <c r="CT1513">
        <v>19</v>
      </c>
      <c r="CU1513" t="s">
        <v>3402</v>
      </c>
      <c r="CV1513" t="s">
        <v>2382</v>
      </c>
      <c r="CW1513">
        <v>10</v>
      </c>
      <c r="CX1513">
        <v>1</v>
      </c>
      <c r="CY1513">
        <v>0</v>
      </c>
      <c r="CZ1513" s="70"/>
      <c r="DA1513">
        <v>0</v>
      </c>
    </row>
    <row r="1514" spans="1:105" ht="12.75" customHeight="1" x14ac:dyDescent="0.2">
      <c r="A1514" s="78" t="s">
        <v>2372</v>
      </c>
      <c r="B1514" s="52" t="s">
        <v>950</v>
      </c>
      <c r="C1514" s="52" t="s">
        <v>950</v>
      </c>
      <c r="D1514" s="53" t="s">
        <v>974</v>
      </c>
      <c r="E1514" s="53" t="str">
        <f t="shared" si="1270"/>
        <v xml:space="preserve">McDonald, Andy </v>
      </c>
      <c r="F1514" s="53" t="s">
        <v>337</v>
      </c>
      <c r="G1514" s="54" t="s">
        <v>2373</v>
      </c>
      <c r="H1514" s="52">
        <v>33</v>
      </c>
      <c r="I1514" s="19">
        <v>4</v>
      </c>
      <c r="J1514" s="19">
        <v>12</v>
      </c>
      <c r="K1514" s="19">
        <v>16</v>
      </c>
      <c r="L1514" s="52">
        <v>-4</v>
      </c>
      <c r="M1514" s="19">
        <v>30</v>
      </c>
      <c r="N1514" s="19">
        <v>79</v>
      </c>
      <c r="O1514" s="20">
        <f t="shared" si="1271"/>
        <v>5.0632911392405063E-2</v>
      </c>
      <c r="P1514" s="19"/>
      <c r="Q1514" s="19"/>
      <c r="R1514" s="19"/>
      <c r="S1514" s="19">
        <v>217</v>
      </c>
      <c r="T1514" s="19">
        <v>175</v>
      </c>
      <c r="U1514" s="20">
        <f t="shared" si="1272"/>
        <v>0.5535714285714286</v>
      </c>
      <c r="V1514" s="19"/>
      <c r="W1514" s="19"/>
      <c r="X1514" s="19"/>
      <c r="Y1514" s="19"/>
      <c r="Z1514" s="19"/>
      <c r="AA1514" s="19"/>
      <c r="AB1514" s="19"/>
      <c r="AC1514" s="24">
        <f t="shared" si="1238"/>
        <v>0</v>
      </c>
      <c r="AD1514" s="24">
        <f t="shared" si="1239"/>
        <v>0</v>
      </c>
      <c r="AE1514" s="24">
        <f t="shared" si="1240"/>
        <v>0</v>
      </c>
      <c r="AF1514" s="24">
        <f t="shared" si="1241"/>
        <v>0</v>
      </c>
      <c r="AG1514" s="24">
        <f t="shared" si="1242"/>
        <v>0</v>
      </c>
      <c r="AH1514" s="24">
        <f t="shared" si="1243"/>
        <v>0</v>
      </c>
      <c r="AI1514" s="21">
        <f t="shared" si="1244"/>
        <v>2.1043607030123535</v>
      </c>
      <c r="AJ1514" s="21">
        <f t="shared" si="1245"/>
        <v>4.1890909090909094</v>
      </c>
      <c r="AK1514" s="21">
        <f t="shared" si="1246"/>
        <v>0</v>
      </c>
      <c r="AL1514" s="21">
        <f t="shared" si="1247"/>
        <v>2.2446514165465103</v>
      </c>
      <c r="AM1514" s="21">
        <f t="shared" si="1248"/>
        <v>1.570909090909091</v>
      </c>
      <c r="AN1514" s="21">
        <f t="shared" si="1249"/>
        <v>0</v>
      </c>
      <c r="AO1514" s="60">
        <v>427.68333333333328</v>
      </c>
      <c r="AP1514" s="60">
        <v>114.58333333333333</v>
      </c>
      <c r="AQ1514" s="60">
        <v>8.35</v>
      </c>
      <c r="AR1514" s="61">
        <f>SUM(AO1514:AQ1514)</f>
        <v>550.61666666666667</v>
      </c>
      <c r="AS1514" s="19"/>
      <c r="AT1514" s="19"/>
      <c r="AU1514" s="19"/>
      <c r="AV1514" s="19"/>
      <c r="AW1514" s="19"/>
      <c r="AX1514" s="24">
        <f t="shared" si="1250"/>
        <v>0</v>
      </c>
      <c r="AY1514" s="24">
        <f t="shared" si="1251"/>
        <v>0</v>
      </c>
      <c r="AZ1514" s="24">
        <f t="shared" si="1252"/>
        <v>0</v>
      </c>
      <c r="BA1514" s="24">
        <f t="shared" si="1253"/>
        <v>0</v>
      </c>
      <c r="BB1514" s="24">
        <f t="shared" si="1254"/>
        <v>0</v>
      </c>
      <c r="BC1514" s="24">
        <f t="shared" si="1255"/>
        <v>12.960101010101008</v>
      </c>
      <c r="BD1514" s="24">
        <f t="shared" si="1256"/>
        <v>0.25303030303030299</v>
      </c>
      <c r="BE1514" s="24">
        <f t="shared" si="1257"/>
        <v>3.4722222222222219</v>
      </c>
      <c r="BF1514" s="53">
        <f>BI1514-BG1514-BH1514</f>
        <v>15</v>
      </c>
      <c r="BG1514" s="52">
        <v>8</v>
      </c>
      <c r="BH1514" s="52">
        <v>0</v>
      </c>
      <c r="BI1514" s="52">
        <v>23</v>
      </c>
      <c r="BJ1514" s="53">
        <f>BM1514-BK1514-BL1514</f>
        <v>16</v>
      </c>
      <c r="BK1514" s="52">
        <v>3</v>
      </c>
      <c r="BL1514" s="52">
        <v>0</v>
      </c>
      <c r="BM1514" s="52">
        <v>19</v>
      </c>
      <c r="BN1514" s="35">
        <f t="shared" si="1264"/>
        <v>16.556350881659892</v>
      </c>
      <c r="BO1514" s="35">
        <f t="shared" si="1265"/>
        <v>60.137485419353666</v>
      </c>
      <c r="BP1514" s="24">
        <v>6.5972753804662903</v>
      </c>
      <c r="BQ1514" s="24">
        <v>-3.147146349430233</v>
      </c>
      <c r="BR1514" s="24">
        <v>0.65924745647127159</v>
      </c>
      <c r="BS1514" s="24">
        <v>-9.4193901244967584E-2</v>
      </c>
      <c r="BT1514" s="24">
        <v>8.963069412665952</v>
      </c>
      <c r="BU1514" s="24">
        <f t="shared" si="1266"/>
        <v>12.978251998928314</v>
      </c>
      <c r="BV1514" s="35">
        <f t="shared" si="1267"/>
        <v>47.140788808650839</v>
      </c>
      <c r="BW1514" s="24">
        <v>3.2468188142378946</v>
      </c>
      <c r="BX1514" s="24">
        <v>-0.11464259414631639</v>
      </c>
      <c r="BY1514" s="24">
        <v>0.69587532373020544</v>
      </c>
      <c r="BZ1514" s="24">
        <v>-0.24995266109020561</v>
      </c>
      <c r="CA1514" s="24">
        <f t="shared" si="1268"/>
        <v>3.5780988827315778</v>
      </c>
      <c r="CB1514" s="35">
        <f t="shared" si="1269"/>
        <v>12.996696610702829</v>
      </c>
      <c r="CC1514" s="55">
        <v>56.406917999999997</v>
      </c>
      <c r="CD1514" s="19">
        <v>774616</v>
      </c>
      <c r="CE1514" s="76">
        <f t="shared" si="1258"/>
        <v>1924803.3939393938</v>
      </c>
      <c r="CF1514" s="24"/>
      <c r="CG1514" s="24"/>
      <c r="CH1514" s="24"/>
      <c r="CI1514" s="24"/>
      <c r="CJ1514" s="24"/>
      <c r="CK1514" s="24"/>
      <c r="CL1514" s="24"/>
      <c r="CM1514" s="24"/>
      <c r="CN1514" s="19"/>
      <c r="CO1514" s="19"/>
      <c r="CP1514" s="19"/>
      <c r="CQ1514" s="19"/>
      <c r="CR1514" s="19"/>
      <c r="CS1514" s="19"/>
      <c r="CT1514" s="19"/>
      <c r="CU1514" s="19"/>
      <c r="CV1514" s="19"/>
      <c r="CW1514" s="19"/>
      <c r="CX1514" s="19"/>
      <c r="CY1514" s="19"/>
      <c r="CZ1514" s="74">
        <v>3333333.3333333335</v>
      </c>
      <c r="DA1514" s="19">
        <v>1</v>
      </c>
    </row>
    <row r="1515" spans="1:105" ht="12.75" customHeight="1" x14ac:dyDescent="0.2">
      <c r="A1515" s="78" t="s">
        <v>2372</v>
      </c>
      <c r="B1515" s="52" t="s">
        <v>950</v>
      </c>
      <c r="C1515" s="52" t="s">
        <v>974</v>
      </c>
      <c r="D1515" s="53" t="s">
        <v>974</v>
      </c>
      <c r="E1515" s="53" t="str">
        <f t="shared" si="1270"/>
        <v xml:space="preserve">McDonald, Andy </v>
      </c>
      <c r="F1515" s="53" t="s">
        <v>337</v>
      </c>
      <c r="G1515" s="54" t="s">
        <v>2373</v>
      </c>
      <c r="H1515" s="52">
        <v>49</v>
      </c>
      <c r="I1515" s="19">
        <v>14</v>
      </c>
      <c r="J1515" s="19">
        <v>22</v>
      </c>
      <c r="K1515" s="19">
        <v>36</v>
      </c>
      <c r="L1515" s="52">
        <v>-17</v>
      </c>
      <c r="M1515" s="19">
        <v>32</v>
      </c>
      <c r="N1515" s="19">
        <v>103</v>
      </c>
      <c r="O1515" s="20">
        <f t="shared" si="1271"/>
        <v>0.13592233009708737</v>
      </c>
      <c r="P1515" s="19"/>
      <c r="Q1515" s="19"/>
      <c r="R1515" s="19"/>
      <c r="S1515" s="19">
        <v>310</v>
      </c>
      <c r="T1515" s="19">
        <v>246</v>
      </c>
      <c r="U1515" s="20">
        <f t="shared" si="1272"/>
        <v>0.55755395683453235</v>
      </c>
      <c r="V1515" s="19"/>
      <c r="W1515" s="19"/>
      <c r="X1515" s="19"/>
      <c r="Y1515" s="19"/>
      <c r="Z1515" s="19"/>
      <c r="AA1515" s="19"/>
      <c r="AB1515" s="19"/>
      <c r="AC1515" s="24">
        <f t="shared" si="1238"/>
        <v>0</v>
      </c>
      <c r="AD1515" s="24">
        <f t="shared" si="1239"/>
        <v>0</v>
      </c>
      <c r="AE1515" s="24">
        <f t="shared" si="1240"/>
        <v>0</v>
      </c>
      <c r="AF1515" s="24">
        <f t="shared" si="1241"/>
        <v>0</v>
      </c>
      <c r="AG1515" s="24">
        <f t="shared" si="1242"/>
        <v>0</v>
      </c>
      <c r="AH1515" s="24">
        <f t="shared" si="1243"/>
        <v>0</v>
      </c>
      <c r="AI1515" s="21">
        <f t="shared" si="1244"/>
        <v>2.3398328690807801</v>
      </c>
      <c r="AJ1515" s="21">
        <f t="shared" si="1245"/>
        <v>6.6061425536024725</v>
      </c>
      <c r="AK1515" s="21">
        <f t="shared" si="1246"/>
        <v>0</v>
      </c>
      <c r="AL1515" s="21">
        <f t="shared" si="1247"/>
        <v>2.9247910863509747</v>
      </c>
      <c r="AM1515" s="21">
        <f t="shared" si="1248"/>
        <v>3.4769171334749855</v>
      </c>
      <c r="AN1515" s="21">
        <f t="shared" si="1249"/>
        <v>4.9689440993788816</v>
      </c>
      <c r="AO1515" s="60">
        <v>718</v>
      </c>
      <c r="AP1515" s="60">
        <v>172.56666666666666</v>
      </c>
      <c r="AQ1515" s="60">
        <v>24.15</v>
      </c>
      <c r="AR1515" s="61">
        <f>SUM(AO1515:AQ1515)</f>
        <v>914.71666666666658</v>
      </c>
      <c r="AS1515" s="19"/>
      <c r="AT1515" s="19"/>
      <c r="AU1515" s="19"/>
      <c r="AV1515" s="19"/>
      <c r="AW1515" s="19"/>
      <c r="AX1515" s="24">
        <f t="shared" si="1250"/>
        <v>0</v>
      </c>
      <c r="AY1515" s="24">
        <f t="shared" si="1251"/>
        <v>0</v>
      </c>
      <c r="AZ1515" s="24">
        <f t="shared" si="1252"/>
        <v>0</v>
      </c>
      <c r="BA1515" s="24">
        <f t="shared" si="1253"/>
        <v>0</v>
      </c>
      <c r="BB1515" s="24">
        <f t="shared" si="1254"/>
        <v>0</v>
      </c>
      <c r="BC1515" s="24">
        <f t="shared" si="1255"/>
        <v>14.653061224489797</v>
      </c>
      <c r="BD1515" s="24">
        <f t="shared" si="1256"/>
        <v>0.49285714285714283</v>
      </c>
      <c r="BE1515" s="24">
        <f t="shared" si="1257"/>
        <v>3.5217687074829933</v>
      </c>
      <c r="BF1515" s="53">
        <f>BI1515-BG1515-BH1515</f>
        <v>28</v>
      </c>
      <c r="BG1515" s="52">
        <v>19</v>
      </c>
      <c r="BH1515" s="52">
        <v>0</v>
      </c>
      <c r="BI1515" s="52">
        <v>47</v>
      </c>
      <c r="BJ1515" s="53">
        <f>BM1515-BK1515-BL1515</f>
        <v>35</v>
      </c>
      <c r="BK1515" s="52">
        <v>10</v>
      </c>
      <c r="BL1515" s="52">
        <v>2</v>
      </c>
      <c r="BM1515" s="52">
        <v>47</v>
      </c>
      <c r="BN1515" s="35">
        <f t="shared" si="1264"/>
        <v>30.397344891896424</v>
      </c>
      <c r="BO1515" s="35">
        <f t="shared" si="1265"/>
        <v>66.462864402958502</v>
      </c>
      <c r="BP1515" s="24">
        <v>17.234344232871461</v>
      </c>
      <c r="BQ1515" s="24">
        <v>6.965905785607343</v>
      </c>
      <c r="BR1515" s="24">
        <v>-1.379931953073021</v>
      </c>
      <c r="BS1515" s="24">
        <v>-0.32077893468911417</v>
      </c>
      <c r="BT1515" s="24">
        <v>1.625641804984137</v>
      </c>
      <c r="BU1515" s="24">
        <f t="shared" si="1266"/>
        <v>24.125180935700808</v>
      </c>
      <c r="BV1515" s="35">
        <f t="shared" si="1267"/>
        <v>52.748969850119295</v>
      </c>
      <c r="BW1515" s="24">
        <v>3.7112881611837425</v>
      </c>
      <c r="BX1515" s="24">
        <v>-1.891439422481644</v>
      </c>
      <c r="BY1515" s="24">
        <v>1.4029235386001653</v>
      </c>
      <c r="BZ1515" s="24">
        <v>3.0493916788933508</v>
      </c>
      <c r="CA1515" s="24">
        <f t="shared" si="1268"/>
        <v>6.2721639561956142</v>
      </c>
      <c r="CB1515" s="35">
        <f t="shared" si="1269"/>
        <v>13.713894552839198</v>
      </c>
      <c r="CC1515" s="55">
        <v>33.429732999999999</v>
      </c>
      <c r="CD1515" s="19">
        <v>1284543</v>
      </c>
      <c r="CE1515" s="76">
        <f t="shared" si="1258"/>
        <v>2149643.387755102</v>
      </c>
      <c r="CF1515" s="24"/>
      <c r="CG1515" s="24"/>
      <c r="CH1515" s="24"/>
      <c r="CI1515" s="24"/>
      <c r="CJ1515" s="24"/>
      <c r="CK1515" s="24"/>
      <c r="CL1515" s="24"/>
      <c r="CM1515" s="24"/>
      <c r="CN1515" s="19"/>
      <c r="CO1515" s="19"/>
      <c r="CP1515" s="19"/>
      <c r="CQ1515" s="19"/>
      <c r="CR1515" s="19"/>
      <c r="CS1515" s="19"/>
      <c r="CT1515" s="19"/>
      <c r="CU1515" s="19"/>
      <c r="CV1515" s="19"/>
      <c r="CW1515" s="19"/>
      <c r="CX1515" s="19"/>
      <c r="CY1515" s="19"/>
      <c r="CZ1515" s="74">
        <v>3333333.3333333335</v>
      </c>
      <c r="DA1515" s="19">
        <v>1</v>
      </c>
    </row>
    <row r="1516" spans="1:105" ht="12.75" customHeight="1" x14ac:dyDescent="0.2">
      <c r="A1516" s="80" t="s">
        <v>2372</v>
      </c>
      <c r="B1516" s="48" t="s">
        <v>950</v>
      </c>
      <c r="C1516" s="48" t="s">
        <v>974</v>
      </c>
      <c r="D1516" s="49" t="s">
        <v>974</v>
      </c>
      <c r="E1516" s="49" t="str">
        <f t="shared" si="1270"/>
        <v xml:space="preserve">McDonald, Andy </v>
      </c>
      <c r="F1516" s="49" t="s">
        <v>337</v>
      </c>
      <c r="G1516" s="50" t="s">
        <v>2373</v>
      </c>
      <c r="H1516" s="48">
        <v>82</v>
      </c>
      <c r="I1516" s="65">
        <v>18</v>
      </c>
      <c r="J1516" s="65">
        <v>34</v>
      </c>
      <c r="K1516" s="65">
        <v>52</v>
      </c>
      <c r="L1516" s="48">
        <v>-21</v>
      </c>
      <c r="M1516" s="10">
        <v>62</v>
      </c>
      <c r="N1516" s="10">
        <v>182</v>
      </c>
      <c r="O1516" s="11">
        <f t="shared" si="1271"/>
        <v>9.8901098901098897E-2</v>
      </c>
      <c r="P1516" s="10"/>
      <c r="Q1516" s="10">
        <v>1</v>
      </c>
      <c r="R1516" s="10">
        <v>0</v>
      </c>
      <c r="S1516" s="10">
        <v>527</v>
      </c>
      <c r="T1516" s="10">
        <v>421</v>
      </c>
      <c r="U1516" s="11">
        <f t="shared" si="1272"/>
        <v>0.55590717299578063</v>
      </c>
      <c r="V1516" s="10">
        <v>20.3</v>
      </c>
      <c r="W1516" s="10">
        <v>3</v>
      </c>
      <c r="X1516" s="10">
        <v>14</v>
      </c>
      <c r="Y1516" s="10">
        <v>0</v>
      </c>
      <c r="Z1516" s="10">
        <v>0</v>
      </c>
      <c r="AA1516" s="10">
        <v>15</v>
      </c>
      <c r="AB1516" s="10">
        <v>20</v>
      </c>
      <c r="AC1516" s="13">
        <f t="shared" si="1238"/>
        <v>3.1337047353760448</v>
      </c>
      <c r="AD1516" s="13">
        <f t="shared" si="1239"/>
        <v>14.623955431754874</v>
      </c>
      <c r="AE1516" s="13">
        <f t="shared" si="1240"/>
        <v>0</v>
      </c>
      <c r="AF1516" s="13">
        <f t="shared" si="1241"/>
        <v>0</v>
      </c>
      <c r="AG1516" s="13">
        <f t="shared" si="1242"/>
        <v>15.710919088766692</v>
      </c>
      <c r="AH1516" s="13">
        <f t="shared" si="1243"/>
        <v>20.94789211835559</v>
      </c>
      <c r="AI1516" s="29">
        <f t="shared" si="1244"/>
        <v>2.2518984027232256</v>
      </c>
      <c r="AJ1516" s="29">
        <f t="shared" si="1245"/>
        <v>5.6406685236768812</v>
      </c>
      <c r="AK1516" s="29">
        <f t="shared" si="1246"/>
        <v>0</v>
      </c>
      <c r="AL1516" s="29">
        <f t="shared" si="1247"/>
        <v>2.6708562450903379</v>
      </c>
      <c r="AM1516" s="29">
        <f t="shared" si="1248"/>
        <v>2.7158774373259056</v>
      </c>
      <c r="AN1516" s="29">
        <f t="shared" si="1249"/>
        <v>3.6923076923076925</v>
      </c>
      <c r="AO1516" s="13">
        <v>1145.7</v>
      </c>
      <c r="AP1516" s="13">
        <v>287.2</v>
      </c>
      <c r="AQ1516" s="13">
        <v>32.5</v>
      </c>
      <c r="AR1516" s="59">
        <v>1465.3</v>
      </c>
      <c r="AS1516" s="10">
        <v>20</v>
      </c>
      <c r="AT1516" s="10">
        <v>46</v>
      </c>
      <c r="AU1516" s="10">
        <v>61</v>
      </c>
      <c r="AV1516" s="10">
        <v>33</v>
      </c>
      <c r="AW1516" s="10">
        <v>31</v>
      </c>
      <c r="AX1516" s="13">
        <f t="shared" si="1250"/>
        <v>0.81894492595372959</v>
      </c>
      <c r="AY1516" s="13">
        <f t="shared" si="1251"/>
        <v>1.8835733296935779</v>
      </c>
      <c r="AZ1516" s="13">
        <f t="shared" si="1252"/>
        <v>2.4977820241588753</v>
      </c>
      <c r="BA1516" s="13">
        <f t="shared" si="1253"/>
        <v>1.3512591278236539</v>
      </c>
      <c r="BB1516" s="13">
        <f t="shared" si="1254"/>
        <v>1.2693646352282808</v>
      </c>
      <c r="BC1516" s="13">
        <f t="shared" si="1255"/>
        <v>13.971951219512196</v>
      </c>
      <c r="BD1516" s="13">
        <f t="shared" si="1256"/>
        <v>0.39634146341463417</v>
      </c>
      <c r="BE1516" s="13">
        <f t="shared" si="1257"/>
        <v>3.5024390243902439</v>
      </c>
      <c r="BF1516" s="49">
        <v>43</v>
      </c>
      <c r="BG1516" s="49">
        <v>27</v>
      </c>
      <c r="BH1516" s="49">
        <v>0</v>
      </c>
      <c r="BI1516" s="49">
        <v>70</v>
      </c>
      <c r="BJ1516" s="49">
        <v>51</v>
      </c>
      <c r="BK1516" s="49">
        <v>13</v>
      </c>
      <c r="BL1516" s="49">
        <v>2</v>
      </c>
      <c r="BM1516" s="49">
        <v>66</v>
      </c>
      <c r="BN1516" s="39">
        <v>47</v>
      </c>
      <c r="BO1516" s="39">
        <v>64.099999999999994</v>
      </c>
      <c r="BP1516" s="13">
        <v>23.8</v>
      </c>
      <c r="BQ1516" s="13">
        <v>3.8</v>
      </c>
      <c r="BR1516" s="13">
        <v>-0.7</v>
      </c>
      <c r="BS1516" s="13">
        <v>-0.4</v>
      </c>
      <c r="BT1516" s="13">
        <v>10.6</v>
      </c>
      <c r="BU1516" s="13">
        <v>37.1</v>
      </c>
      <c r="BV1516" s="39">
        <v>50.6</v>
      </c>
      <c r="BW1516" s="13">
        <v>7</v>
      </c>
      <c r="BX1516" s="13">
        <v>-2</v>
      </c>
      <c r="BY1516" s="13">
        <v>2.1</v>
      </c>
      <c r="BZ1516" s="13">
        <v>2.8</v>
      </c>
      <c r="CA1516" s="13">
        <v>9.9</v>
      </c>
      <c r="CB1516" s="39">
        <v>13.4</v>
      </c>
      <c r="CC1516" s="51">
        <v>42.676647000000003</v>
      </c>
      <c r="CD1516" s="10">
        <v>2050023</v>
      </c>
      <c r="CE1516" s="73">
        <f t="shared" si="1258"/>
        <v>2050023</v>
      </c>
      <c r="CF1516" s="66">
        <v>35.4</v>
      </c>
      <c r="CG1516" s="66">
        <v>27.6</v>
      </c>
      <c r="CH1516" s="66">
        <v>-15.7</v>
      </c>
      <c r="CI1516" s="66">
        <v>2.9</v>
      </c>
      <c r="CJ1516" s="67">
        <f t="shared" ref="CJ1516:CJ1547" si="1273">CI1516/(AO1516+2*(AP1516+AQ1516))*2000</f>
        <v>3.2491176964875916</v>
      </c>
      <c r="CK1516" s="66">
        <v>-0.9</v>
      </c>
      <c r="CL1516" s="67">
        <f t="shared" ref="CL1516:CL1547" si="1274">CK1516/(AO1516+2*(AP1516+AQ1516))*2000</f>
        <v>-1.0083468713237353</v>
      </c>
      <c r="CM1516" s="66">
        <v>3.2</v>
      </c>
      <c r="CN1516" s="10" t="s">
        <v>1689</v>
      </c>
      <c r="CO1516" s="10" t="s">
        <v>3147</v>
      </c>
      <c r="CP1516" s="10" t="s">
        <v>2427</v>
      </c>
      <c r="CQ1516" s="10" t="s">
        <v>2400</v>
      </c>
      <c r="CR1516" s="10">
        <v>71</v>
      </c>
      <c r="CS1516" s="10">
        <v>183</v>
      </c>
      <c r="CT1516" s="10">
        <v>10</v>
      </c>
      <c r="CU1516" s="10" t="s">
        <v>3402</v>
      </c>
      <c r="CV1516" s="10"/>
      <c r="CW1516" s="10"/>
      <c r="CX1516" s="10"/>
      <c r="CY1516" s="10"/>
      <c r="CZ1516" s="73">
        <v>3333333</v>
      </c>
      <c r="DA1516" s="10">
        <v>2</v>
      </c>
    </row>
    <row r="1517" spans="1:105" ht="12.75" customHeight="1" x14ac:dyDescent="0.2">
      <c r="A1517" s="38" t="s">
        <v>2452</v>
      </c>
      <c r="B1517" t="s">
        <v>976</v>
      </c>
      <c r="C1517" t="s">
        <v>976</v>
      </c>
      <c r="D1517" t="s">
        <v>974</v>
      </c>
      <c r="E1517" t="str">
        <f t="shared" si="1270"/>
        <v xml:space="preserve">Wozniewski, Andy </v>
      </c>
      <c r="F1517" t="s">
        <v>2358</v>
      </c>
      <c r="G1517" t="s">
        <v>1524</v>
      </c>
      <c r="H1517">
        <v>15</v>
      </c>
      <c r="I1517">
        <v>0</v>
      </c>
      <c r="J1517">
        <v>2</v>
      </c>
      <c r="K1517">
        <f>I1517+J1517</f>
        <v>2</v>
      </c>
      <c r="L1517">
        <v>-1</v>
      </c>
      <c r="M1517">
        <v>14</v>
      </c>
      <c r="N1517">
        <v>10</v>
      </c>
      <c r="O1517" s="4">
        <f t="shared" si="1271"/>
        <v>0</v>
      </c>
      <c r="P1517">
        <v>315</v>
      </c>
      <c r="Q1517">
        <v>0</v>
      </c>
      <c r="R1517">
        <v>0</v>
      </c>
      <c r="S1517">
        <v>0</v>
      </c>
      <c r="T1517">
        <v>0</v>
      </c>
      <c r="U1517" s="4">
        <f t="shared" si="1272"/>
        <v>0</v>
      </c>
      <c r="V1517" s="40">
        <v>0</v>
      </c>
      <c r="W1517">
        <v>0</v>
      </c>
      <c r="X1517">
        <v>0</v>
      </c>
      <c r="Y1517">
        <v>0</v>
      </c>
      <c r="Z1517">
        <v>0</v>
      </c>
      <c r="AA1517">
        <f>I1517-W1517-Y1517</f>
        <v>0</v>
      </c>
      <c r="AB1517">
        <f>J1517-X1517-Z1517</f>
        <v>2</v>
      </c>
      <c r="AC1517" s="9">
        <f t="shared" si="1238"/>
        <v>0</v>
      </c>
      <c r="AD1517" s="9">
        <f t="shared" si="1239"/>
        <v>0</v>
      </c>
      <c r="AE1517" s="9">
        <f t="shared" si="1240"/>
        <v>0</v>
      </c>
      <c r="AF1517" s="9">
        <f t="shared" si="1241"/>
        <v>0</v>
      </c>
      <c r="AG1517" s="9">
        <f t="shared" si="1242"/>
        <v>0</v>
      </c>
      <c r="AH1517" s="9">
        <f t="shared" si="1243"/>
        <v>13.153087321885277</v>
      </c>
      <c r="AI1517" s="6">
        <f t="shared" si="1244"/>
        <v>1.6441359152356596</v>
      </c>
      <c r="AJ1517" s="6">
        <f t="shared" si="1245"/>
        <v>0</v>
      </c>
      <c r="AK1517" s="6">
        <f t="shared" si="1246"/>
        <v>0</v>
      </c>
      <c r="AL1517" s="6">
        <f t="shared" si="1247"/>
        <v>1.6441359152356596</v>
      </c>
      <c r="AM1517" s="6">
        <f t="shared" si="1248"/>
        <v>0</v>
      </c>
      <c r="AN1517" s="6">
        <f t="shared" si="1249"/>
        <v>6.3604240282685511</v>
      </c>
      <c r="AO1517" s="33">
        <v>182.46666666666667</v>
      </c>
      <c r="AP1517" s="33">
        <v>7.5</v>
      </c>
      <c r="AQ1517" s="33">
        <v>18.866666666666667</v>
      </c>
      <c r="AR1517" s="32">
        <v>208.83333333333334</v>
      </c>
      <c r="AS1517" s="40">
        <v>16</v>
      </c>
      <c r="AT1517" s="40">
        <v>16</v>
      </c>
      <c r="AU1517" s="40">
        <v>6</v>
      </c>
      <c r="AV1517" s="40">
        <v>10</v>
      </c>
      <c r="AW1517" s="40">
        <v>3</v>
      </c>
      <c r="AX1517" s="9">
        <f t="shared" si="1250"/>
        <v>4.5969672785315243</v>
      </c>
      <c r="AY1517" s="9">
        <f t="shared" si="1251"/>
        <v>4.5969672785315243</v>
      </c>
      <c r="AZ1517" s="9">
        <f t="shared" si="1252"/>
        <v>1.7238627294493216</v>
      </c>
      <c r="BA1517" s="9">
        <f t="shared" si="1253"/>
        <v>2.8731045490822025</v>
      </c>
      <c r="BB1517" s="9">
        <f t="shared" si="1254"/>
        <v>0.86193136472466081</v>
      </c>
      <c r="BC1517" s="9">
        <f t="shared" si="1255"/>
        <v>12.164444444444445</v>
      </c>
      <c r="BD1517" s="9">
        <f t="shared" si="1256"/>
        <v>1.2577777777777779</v>
      </c>
      <c r="BE1517" s="9">
        <f t="shared" si="1257"/>
        <v>0.5</v>
      </c>
      <c r="BF1517" s="3">
        <v>5</v>
      </c>
      <c r="BG1517" s="3">
        <v>0</v>
      </c>
      <c r="BH1517" s="3">
        <v>0</v>
      </c>
      <c r="BI1517" s="3">
        <v>5</v>
      </c>
      <c r="BJ1517" s="3">
        <v>5</v>
      </c>
      <c r="BK1517" s="3">
        <v>0</v>
      </c>
      <c r="BL1517" s="3">
        <v>2</v>
      </c>
      <c r="BM1517" s="3">
        <v>7</v>
      </c>
      <c r="BN1517" s="34">
        <f t="shared" ref="BN1517:BN1522" si="1275">BU1517+CA1517</f>
        <v>5.5661614974460711</v>
      </c>
      <c r="BO1517" s="34">
        <f t="shared" ref="BO1517:BO1522" si="1276">BN1517/AR1517*2000</f>
        <v>53.307213064128376</v>
      </c>
      <c r="BP1517" s="34">
        <v>0.29560317141941145</v>
      </c>
      <c r="BQ1517" s="34">
        <v>-0.28590374678485186</v>
      </c>
      <c r="BR1517" s="34">
        <v>1.0732400260355027E-2</v>
      </c>
      <c r="BS1517" s="34">
        <v>-4.6481068954725466E-2</v>
      </c>
      <c r="BT1517" s="34">
        <v>0</v>
      </c>
      <c r="BU1517" s="34">
        <f t="shared" ref="BU1517:BU1522" si="1277">SUM(BP1517:BT1517)</f>
        <v>-2.6049244059810857E-2</v>
      </c>
      <c r="BV1517" s="34">
        <f t="shared" ref="BV1517:BV1522" si="1278">BU1517/AR1517*2000</f>
        <v>-0.24947400536131703</v>
      </c>
      <c r="BW1517" s="34">
        <v>6.8120297285732851</v>
      </c>
      <c r="BX1517" s="34">
        <v>0.24867742423225642</v>
      </c>
      <c r="BY1517" s="34">
        <v>1.3182531615170054</v>
      </c>
      <c r="BZ1517" s="34">
        <v>-2.7867495728166651</v>
      </c>
      <c r="CA1517" s="34">
        <f t="shared" ref="CA1517:CA1522" si="1279">SUM(BW1517:BZ1517)</f>
        <v>5.5922107415058822</v>
      </c>
      <c r="CB1517" s="34">
        <f t="shared" ref="CB1517:CB1522" si="1280">CA1517/AR1517*2000</f>
        <v>53.556687069489691</v>
      </c>
      <c r="CE1517" s="68">
        <f t="shared" si="1258"/>
        <v>165000</v>
      </c>
      <c r="CF1517" s="9">
        <v>2.9</v>
      </c>
      <c r="CG1517" s="9">
        <v>3.8</v>
      </c>
      <c r="CH1517" s="9">
        <v>-1.3</v>
      </c>
      <c r="CI1517" s="9">
        <v>0</v>
      </c>
      <c r="CJ1517" s="9">
        <f t="shared" si="1273"/>
        <v>0</v>
      </c>
      <c r="CK1517" s="9">
        <v>0</v>
      </c>
      <c r="CL1517" s="9">
        <f t="shared" si="1274"/>
        <v>0</v>
      </c>
      <c r="CM1517" s="9">
        <v>-0.1</v>
      </c>
      <c r="CN1517" t="s">
        <v>2717</v>
      </c>
      <c r="CO1517" t="s">
        <v>1023</v>
      </c>
      <c r="CP1517" t="s">
        <v>2959</v>
      </c>
      <c r="CQ1517" t="s">
        <v>2414</v>
      </c>
      <c r="CR1517">
        <v>76</v>
      </c>
      <c r="CS1517">
        <v>220</v>
      </c>
      <c r="CU1517" t="s">
        <v>3402</v>
      </c>
      <c r="CV1517" t="s">
        <v>2382</v>
      </c>
      <c r="CW1517">
        <v>0</v>
      </c>
      <c r="CX1517">
        <v>0</v>
      </c>
      <c r="CY1517">
        <v>0</v>
      </c>
      <c r="CZ1517" s="70"/>
      <c r="DA1517">
        <v>0</v>
      </c>
    </row>
    <row r="1518" spans="1:105" ht="12.75" customHeight="1" x14ac:dyDescent="0.2">
      <c r="A1518" s="44" t="s">
        <v>2372</v>
      </c>
      <c r="B1518" s="43" t="s">
        <v>976</v>
      </c>
      <c r="C1518" s="43" t="s">
        <v>2375</v>
      </c>
      <c r="D1518" s="42" t="s">
        <v>974</v>
      </c>
      <c r="E1518" s="42" t="str">
        <f t="shared" si="1270"/>
        <v xml:space="preserve">Wozniewski, Andy </v>
      </c>
      <c r="F1518" s="42" t="s">
        <v>2358</v>
      </c>
      <c r="G1518" s="45" t="s">
        <v>2374</v>
      </c>
      <c r="H1518" s="43">
        <v>48</v>
      </c>
      <c r="I1518" s="64">
        <v>2</v>
      </c>
      <c r="J1518" s="64">
        <v>7</v>
      </c>
      <c r="K1518" s="64">
        <v>9</v>
      </c>
      <c r="L1518" s="43">
        <v>5</v>
      </c>
      <c r="M1518">
        <v>54</v>
      </c>
      <c r="N1518">
        <v>34</v>
      </c>
      <c r="O1518" s="4">
        <f t="shared" si="1271"/>
        <v>5.8823529411764705E-2</v>
      </c>
      <c r="Q1518">
        <v>0</v>
      </c>
      <c r="R1518">
        <v>0</v>
      </c>
      <c r="S1518">
        <v>0</v>
      </c>
      <c r="T1518">
        <v>0</v>
      </c>
      <c r="U1518" s="4">
        <f t="shared" si="1272"/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</v>
      </c>
      <c r="AB1518">
        <v>7</v>
      </c>
      <c r="AC1518" s="9">
        <f t="shared" si="1238"/>
        <v>0</v>
      </c>
      <c r="AD1518" s="9">
        <f t="shared" si="1239"/>
        <v>0</v>
      </c>
      <c r="AE1518" s="9">
        <f t="shared" si="1240"/>
        <v>0</v>
      </c>
      <c r="AF1518" s="9">
        <f t="shared" si="1241"/>
        <v>0</v>
      </c>
      <c r="AG1518" s="9">
        <f t="shared" si="1242"/>
        <v>4.3693297326819796</v>
      </c>
      <c r="AH1518" s="9">
        <f t="shared" si="1243"/>
        <v>15.292654064386928</v>
      </c>
      <c r="AI1518" s="58">
        <f t="shared" si="1244"/>
        <v>3.058530812877386</v>
      </c>
      <c r="AJ1518" s="58">
        <f t="shared" si="1245"/>
        <v>0</v>
      </c>
      <c r="AK1518" s="58">
        <f t="shared" si="1246"/>
        <v>0.50223214285714279</v>
      </c>
      <c r="AL1518" s="58">
        <f t="shared" si="1247"/>
        <v>2.6215978396091879</v>
      </c>
      <c r="AM1518" s="58">
        <f t="shared" si="1248"/>
        <v>0</v>
      </c>
      <c r="AN1518" s="58">
        <f t="shared" si="1249"/>
        <v>9.5424107142857153</v>
      </c>
      <c r="AO1518" s="56">
        <v>549.2833333333333</v>
      </c>
      <c r="AP1518" s="56">
        <v>11.55</v>
      </c>
      <c r="AQ1518" s="56">
        <v>119.46666666666667</v>
      </c>
      <c r="AR1518" s="57">
        <f>SUM(AO1518:AQ1518)</f>
        <v>680.3</v>
      </c>
      <c r="AS1518">
        <v>56</v>
      </c>
      <c r="AT1518">
        <v>43</v>
      </c>
      <c r="AU1518">
        <v>18</v>
      </c>
      <c r="AV1518">
        <v>33</v>
      </c>
      <c r="AW1518">
        <v>7</v>
      </c>
      <c r="AX1518" s="9">
        <f t="shared" si="1250"/>
        <v>4.9389975011024552</v>
      </c>
      <c r="AY1518" s="9">
        <f t="shared" si="1251"/>
        <v>3.7924445097750996</v>
      </c>
      <c r="AZ1518" s="9">
        <f t="shared" si="1252"/>
        <v>1.5875349110686463</v>
      </c>
      <c r="BA1518" s="9">
        <f t="shared" si="1253"/>
        <v>2.9104806702925181</v>
      </c>
      <c r="BB1518" s="9">
        <f t="shared" si="1254"/>
        <v>0.6173746876378069</v>
      </c>
      <c r="BC1518" s="33">
        <f t="shared" si="1255"/>
        <v>11.443402777777777</v>
      </c>
      <c r="BD1518" s="33">
        <f t="shared" si="1256"/>
        <v>2.4888888888888889</v>
      </c>
      <c r="BE1518" s="33">
        <f t="shared" si="1257"/>
        <v>0.24062500000000001</v>
      </c>
      <c r="BF1518" s="42">
        <f>BI1518-BG1518-BH1518</f>
        <v>28</v>
      </c>
      <c r="BG1518" s="43">
        <v>0</v>
      </c>
      <c r="BH1518" s="43">
        <v>1</v>
      </c>
      <c r="BI1518" s="43">
        <v>29</v>
      </c>
      <c r="BJ1518" s="42">
        <f>BM1518-BK1518-BL1518</f>
        <v>24</v>
      </c>
      <c r="BK1518" s="43">
        <v>0</v>
      </c>
      <c r="BL1518" s="43">
        <v>19</v>
      </c>
      <c r="BM1518" s="43">
        <v>43</v>
      </c>
      <c r="BN1518" s="34">
        <f t="shared" si="1275"/>
        <v>4.2420927756084117</v>
      </c>
      <c r="BO1518" s="34">
        <f t="shared" si="1276"/>
        <v>12.471241439389717</v>
      </c>
      <c r="BP1518" s="33">
        <v>6.4757868997787789</v>
      </c>
      <c r="BQ1518" s="33">
        <v>-0.4709639653274682</v>
      </c>
      <c r="BR1518" s="33">
        <v>-1.147474146991851</v>
      </c>
      <c r="BS1518" s="33">
        <v>-0.31580821995863778</v>
      </c>
      <c r="BT1518" s="33">
        <v>0</v>
      </c>
      <c r="BU1518" s="9">
        <f t="shared" si="1277"/>
        <v>4.5415405675008218</v>
      </c>
      <c r="BV1518" s="34">
        <f t="shared" si="1278"/>
        <v>13.351581853596418</v>
      </c>
      <c r="BW1518" s="33">
        <v>12.158819048869377</v>
      </c>
      <c r="BX1518" s="33">
        <v>0.36739017858285322</v>
      </c>
      <c r="BY1518" s="33">
        <v>0.62083724950742747</v>
      </c>
      <c r="BZ1518" s="33">
        <v>-13.446494268852069</v>
      </c>
      <c r="CA1518" s="9">
        <f t="shared" si="1279"/>
        <v>-0.29944779189241011</v>
      </c>
      <c r="CB1518" s="34">
        <f t="shared" si="1280"/>
        <v>-0.88034041420670328</v>
      </c>
      <c r="CC1518" s="47">
        <v>46.204689000000002</v>
      </c>
      <c r="CD1518">
        <v>826536</v>
      </c>
      <c r="CE1518" s="68">
        <f t="shared" si="1258"/>
        <v>1411999</v>
      </c>
      <c r="CF1518" s="62">
        <v>12.7</v>
      </c>
      <c r="CG1518" s="62">
        <v>19.100000000000001</v>
      </c>
      <c r="CH1518" s="62">
        <v>5.8</v>
      </c>
      <c r="CI1518" s="62">
        <v>0.4</v>
      </c>
      <c r="CJ1518" s="63">
        <f t="shared" si="1273"/>
        <v>0.98605148010435728</v>
      </c>
      <c r="CK1518" s="62">
        <v>2.6</v>
      </c>
      <c r="CL1518" s="63">
        <f t="shared" si="1274"/>
        <v>6.4093346206783224</v>
      </c>
      <c r="CM1518" s="62">
        <v>3</v>
      </c>
      <c r="CN1518" t="s">
        <v>1691</v>
      </c>
      <c r="CO1518" t="s">
        <v>1023</v>
      </c>
      <c r="CP1518" t="s">
        <v>2959</v>
      </c>
      <c r="CQ1518" t="s">
        <v>2414</v>
      </c>
      <c r="CR1518">
        <v>77</v>
      </c>
      <c r="CS1518">
        <v>225</v>
      </c>
      <c r="CT1518">
        <v>56</v>
      </c>
      <c r="CU1518" t="s">
        <v>3402</v>
      </c>
      <c r="CZ1518" s="72">
        <v>500000</v>
      </c>
      <c r="DA1518">
        <v>0</v>
      </c>
    </row>
    <row r="1519" spans="1:105" ht="12.75" customHeight="1" x14ac:dyDescent="0.2">
      <c r="A1519" s="38" t="s">
        <v>2452</v>
      </c>
      <c r="B1519" t="s">
        <v>974</v>
      </c>
      <c r="C1519" t="s">
        <v>974</v>
      </c>
      <c r="D1519" s="82" t="s">
        <v>974</v>
      </c>
      <c r="E1519" t="str">
        <f t="shared" si="1270"/>
        <v xml:space="preserve">Jackman, Barret </v>
      </c>
      <c r="F1519" t="s">
        <v>197</v>
      </c>
      <c r="G1519" t="s">
        <v>1524</v>
      </c>
      <c r="H1519">
        <v>70</v>
      </c>
      <c r="I1519">
        <v>3</v>
      </c>
      <c r="J1519">
        <v>24</v>
      </c>
      <c r="K1519">
        <f>I1519+J1519</f>
        <v>27</v>
      </c>
      <c r="L1519">
        <v>20</v>
      </c>
      <c r="M1519">
        <v>82</v>
      </c>
      <c r="N1519">
        <v>86</v>
      </c>
      <c r="O1519" s="4">
        <f t="shared" si="1271"/>
        <v>3.4883720930232558E-2</v>
      </c>
      <c r="P1519">
        <v>1941</v>
      </c>
      <c r="Q1519">
        <v>1</v>
      </c>
      <c r="R1519">
        <v>0</v>
      </c>
      <c r="S1519">
        <v>0</v>
      </c>
      <c r="T1519">
        <v>0</v>
      </c>
      <c r="U1519" s="4">
        <f t="shared" si="1272"/>
        <v>0</v>
      </c>
      <c r="V1519" s="40">
        <v>0</v>
      </c>
      <c r="W1519">
        <v>1</v>
      </c>
      <c r="X1519">
        <v>1</v>
      </c>
      <c r="Y1519">
        <v>0</v>
      </c>
      <c r="Z1519">
        <v>1</v>
      </c>
      <c r="AA1519">
        <f>I1519-W1519-Y1519</f>
        <v>2</v>
      </c>
      <c r="AB1519">
        <f>J1519-X1519-Z1519</f>
        <v>22</v>
      </c>
      <c r="AC1519" s="9">
        <f t="shared" si="1238"/>
        <v>3.581376840429765</v>
      </c>
      <c r="AD1519" s="9">
        <f t="shared" si="1239"/>
        <v>3.581376840429765</v>
      </c>
      <c r="AE1519" s="9">
        <f t="shared" si="1240"/>
        <v>0</v>
      </c>
      <c r="AF1519" s="9">
        <f t="shared" si="1241"/>
        <v>1.2914334911752046</v>
      </c>
      <c r="AG1519" s="9">
        <f t="shared" si="1242"/>
        <v>2.0186727226848347</v>
      </c>
      <c r="AH1519" s="9">
        <f t="shared" si="1243"/>
        <v>22.205399949533181</v>
      </c>
      <c r="AI1519" s="6">
        <f t="shared" si="1244"/>
        <v>2.9775422659601309</v>
      </c>
      <c r="AJ1519" s="6">
        <f t="shared" si="1245"/>
        <v>2.8651014723438122</v>
      </c>
      <c r="AK1519" s="6">
        <f t="shared" si="1246"/>
        <v>0.77486009470512274</v>
      </c>
      <c r="AL1519" s="6">
        <f t="shared" si="1247"/>
        <v>2.1196063588190763</v>
      </c>
      <c r="AM1519" s="6">
        <f t="shared" si="1248"/>
        <v>0</v>
      </c>
      <c r="AN1519" s="6">
        <f t="shared" si="1249"/>
        <v>6.7154541541110628</v>
      </c>
      <c r="AO1519" s="33">
        <v>1188.9000000000001</v>
      </c>
      <c r="AP1519" s="33">
        <v>83.766666666666666</v>
      </c>
      <c r="AQ1519" s="33">
        <v>232.3</v>
      </c>
      <c r="AR1519" s="32">
        <v>1504.9666666666667</v>
      </c>
      <c r="AS1519" s="40">
        <v>133</v>
      </c>
      <c r="AT1519" s="40">
        <v>98</v>
      </c>
      <c r="AU1519" s="40">
        <v>37</v>
      </c>
      <c r="AV1519" s="40">
        <v>56</v>
      </c>
      <c r="AW1519" s="40">
        <v>25</v>
      </c>
      <c r="AX1519" s="9">
        <f t="shared" si="1250"/>
        <v>5.3024430219938425</v>
      </c>
      <c r="AY1519" s="9">
        <f t="shared" si="1251"/>
        <v>3.907063279363884</v>
      </c>
      <c r="AZ1519" s="9">
        <f t="shared" si="1252"/>
        <v>1.4751157279230991</v>
      </c>
      <c r="BA1519" s="9">
        <f t="shared" si="1253"/>
        <v>2.2326075882079337</v>
      </c>
      <c r="BB1519" s="9">
        <f t="shared" si="1254"/>
        <v>0.99669981616425607</v>
      </c>
      <c r="BC1519" s="9">
        <f t="shared" si="1255"/>
        <v>16.984285714285715</v>
      </c>
      <c r="BD1519" s="9">
        <f t="shared" si="1256"/>
        <v>3.3185714285714289</v>
      </c>
      <c r="BE1519" s="9">
        <f t="shared" si="1257"/>
        <v>1.1966666666666665</v>
      </c>
      <c r="BF1519" s="3">
        <v>59</v>
      </c>
      <c r="BG1519" s="3">
        <v>4</v>
      </c>
      <c r="BH1519" s="3">
        <v>3</v>
      </c>
      <c r="BI1519" s="3">
        <v>66</v>
      </c>
      <c r="BJ1519" s="3">
        <v>42</v>
      </c>
      <c r="BK1519" s="3">
        <v>0</v>
      </c>
      <c r="BL1519" s="3">
        <v>26</v>
      </c>
      <c r="BM1519" s="3">
        <v>68</v>
      </c>
      <c r="BN1519" s="34">
        <f t="shared" si="1275"/>
        <v>56.435088785028348</v>
      </c>
      <c r="BO1519" s="34">
        <f t="shared" si="1276"/>
        <v>74.998456823001632</v>
      </c>
      <c r="BP1519" s="34">
        <v>14.229151133747246</v>
      </c>
      <c r="BQ1519" s="34">
        <v>-0.39540297955270104</v>
      </c>
      <c r="BR1519" s="34">
        <v>-0.41201951666030623</v>
      </c>
      <c r="BS1519" s="34">
        <v>0.56719665769267358</v>
      </c>
      <c r="BT1519" s="34">
        <v>0</v>
      </c>
      <c r="BU1519" s="34">
        <f t="shared" si="1277"/>
        <v>13.988925295226911</v>
      </c>
      <c r="BV1519" s="34">
        <f t="shared" si="1278"/>
        <v>18.590345693450899</v>
      </c>
      <c r="BW1519" s="34">
        <v>29.327451827120811</v>
      </c>
      <c r="BX1519" s="34">
        <v>2.6145664765318815</v>
      </c>
      <c r="BY1519" s="34">
        <v>10.173990711230296</v>
      </c>
      <c r="BZ1519" s="34">
        <v>0.33015447491844147</v>
      </c>
      <c r="CA1519" s="34">
        <f t="shared" si="1279"/>
        <v>42.446163489801435</v>
      </c>
      <c r="CB1519" s="34">
        <f t="shared" si="1280"/>
        <v>56.408111129550733</v>
      </c>
      <c r="CC1519" s="15">
        <v>65</v>
      </c>
      <c r="CD1519" s="7">
        <v>2759230</v>
      </c>
      <c r="CE1519" s="68">
        <f t="shared" si="1258"/>
        <v>3232240.8571428573</v>
      </c>
      <c r="CF1519" s="9">
        <v>26.2</v>
      </c>
      <c r="CG1519" s="9">
        <v>33.299999999999997</v>
      </c>
      <c r="CH1519" s="9">
        <v>19.5</v>
      </c>
      <c r="CI1519" s="9">
        <v>3.1</v>
      </c>
      <c r="CJ1519" s="9">
        <f t="shared" si="1273"/>
        <v>3.404660357672384</v>
      </c>
      <c r="CK1519" s="9">
        <v>8.1</v>
      </c>
      <c r="CL1519" s="9">
        <f t="shared" si="1274"/>
        <v>8.8960480313375196</v>
      </c>
      <c r="CM1519" s="9">
        <v>11.1</v>
      </c>
      <c r="CN1519" t="s">
        <v>1126</v>
      </c>
      <c r="CO1519" t="s">
        <v>3503</v>
      </c>
      <c r="CP1519" t="s">
        <v>2433</v>
      </c>
      <c r="CQ1519" t="s">
        <v>2400</v>
      </c>
      <c r="CR1519">
        <v>72</v>
      </c>
      <c r="CS1519">
        <v>213</v>
      </c>
      <c r="CT1519">
        <v>5</v>
      </c>
      <c r="CU1519" t="s">
        <v>3402</v>
      </c>
      <c r="CV1519" t="s">
        <v>2382</v>
      </c>
      <c r="CW1519">
        <v>0</v>
      </c>
      <c r="CX1519">
        <v>0</v>
      </c>
      <c r="CY1519">
        <v>0</v>
      </c>
      <c r="CZ1519" s="70"/>
      <c r="DA1519">
        <v>0</v>
      </c>
    </row>
    <row r="1520" spans="1:105" ht="12.75" customHeight="1" x14ac:dyDescent="0.2">
      <c r="A1520" s="44" t="s">
        <v>2372</v>
      </c>
      <c r="B1520" s="43" t="s">
        <v>974</v>
      </c>
      <c r="C1520" s="43" t="s">
        <v>974</v>
      </c>
      <c r="D1520" s="82" t="s">
        <v>974</v>
      </c>
      <c r="E1520" s="42" t="str">
        <f t="shared" si="1270"/>
        <v xml:space="preserve">Jackman, Barret </v>
      </c>
      <c r="F1520" s="42" t="s">
        <v>197</v>
      </c>
      <c r="G1520" s="45" t="s">
        <v>2374</v>
      </c>
      <c r="H1520" s="43">
        <v>78</v>
      </c>
      <c r="I1520" s="64">
        <v>2</v>
      </c>
      <c r="J1520" s="64">
        <v>14</v>
      </c>
      <c r="K1520" s="64">
        <v>16</v>
      </c>
      <c r="L1520" s="43">
        <v>-12</v>
      </c>
      <c r="M1520">
        <v>93</v>
      </c>
      <c r="N1520">
        <v>80</v>
      </c>
      <c r="O1520" s="4">
        <f t="shared" si="1271"/>
        <v>2.5000000000000001E-2</v>
      </c>
      <c r="Q1520">
        <v>0</v>
      </c>
      <c r="R1520">
        <v>0</v>
      </c>
      <c r="S1520">
        <v>0</v>
      </c>
      <c r="T1520">
        <v>0</v>
      </c>
      <c r="U1520" s="4">
        <f t="shared" si="1272"/>
        <v>0</v>
      </c>
      <c r="V1520">
        <v>0</v>
      </c>
      <c r="W1520">
        <v>1</v>
      </c>
      <c r="X1520">
        <v>2</v>
      </c>
      <c r="Y1520">
        <v>0</v>
      </c>
      <c r="Z1520">
        <v>1</v>
      </c>
      <c r="AA1520">
        <v>1</v>
      </c>
      <c r="AB1520">
        <v>11</v>
      </c>
      <c r="AC1520" s="9">
        <f t="shared" si="1238"/>
        <v>2.2985570169837821</v>
      </c>
      <c r="AD1520" s="9">
        <f t="shared" si="1239"/>
        <v>4.5971140339675642</v>
      </c>
      <c r="AE1520" s="9">
        <f t="shared" si="1240"/>
        <v>0</v>
      </c>
      <c r="AF1520" s="9">
        <f t="shared" si="1241"/>
        <v>1.1399620012666245</v>
      </c>
      <c r="AG1520" s="9">
        <f t="shared" si="1242"/>
        <v>0.88655757083225595</v>
      </c>
      <c r="AH1520" s="9">
        <f t="shared" si="1243"/>
        <v>9.7521332791548154</v>
      </c>
      <c r="AI1520" s="58">
        <f t="shared" si="1244"/>
        <v>2.0834102914558015</v>
      </c>
      <c r="AJ1520" s="58">
        <f t="shared" si="1245"/>
        <v>3.2179798237772954</v>
      </c>
      <c r="AK1520" s="58">
        <f t="shared" si="1246"/>
        <v>0.68397720075997459</v>
      </c>
      <c r="AL1520" s="58">
        <f t="shared" si="1247"/>
        <v>2.7040005910383806</v>
      </c>
      <c r="AM1520" s="58">
        <f t="shared" si="1248"/>
        <v>0.45971140339675642</v>
      </c>
      <c r="AN1520" s="58">
        <f t="shared" si="1249"/>
        <v>5.2438252058264716</v>
      </c>
      <c r="AO1520" s="56">
        <v>1353.55</v>
      </c>
      <c r="AP1520" s="56">
        <v>130.51666666666668</v>
      </c>
      <c r="AQ1520" s="56">
        <v>263.16666666666669</v>
      </c>
      <c r="AR1520" s="57">
        <f>SUM(AO1520:AQ1520)</f>
        <v>1747.2333333333333</v>
      </c>
      <c r="AS1520">
        <v>124</v>
      </c>
      <c r="AT1520">
        <v>135</v>
      </c>
      <c r="AU1520">
        <v>32</v>
      </c>
      <c r="AV1520">
        <v>40</v>
      </c>
      <c r="AW1520">
        <v>31</v>
      </c>
      <c r="AX1520" s="9">
        <f t="shared" si="1250"/>
        <v>4.2581605204418409</v>
      </c>
      <c r="AY1520" s="9">
        <f t="shared" si="1251"/>
        <v>4.6359005666100686</v>
      </c>
      <c r="AZ1520" s="9">
        <f t="shared" si="1252"/>
        <v>1.098880134307572</v>
      </c>
      <c r="BA1520" s="9">
        <f t="shared" si="1253"/>
        <v>1.3736001678844649</v>
      </c>
      <c r="BB1520" s="9">
        <f t="shared" si="1254"/>
        <v>1.0645401301104602</v>
      </c>
      <c r="BC1520" s="33">
        <f t="shared" si="1255"/>
        <v>17.353205128205129</v>
      </c>
      <c r="BD1520" s="33">
        <f t="shared" si="1256"/>
        <v>3.3739316239316244</v>
      </c>
      <c r="BE1520" s="33">
        <f t="shared" si="1257"/>
        <v>1.6732905982905986</v>
      </c>
      <c r="BF1520" s="42">
        <f>BI1520-BG1520-BH1520</f>
        <v>47</v>
      </c>
      <c r="BG1520" s="43">
        <v>7</v>
      </c>
      <c r="BH1520" s="43">
        <v>3</v>
      </c>
      <c r="BI1520" s="43">
        <v>57</v>
      </c>
      <c r="BJ1520" s="42">
        <f>BM1520-BK1520-BL1520</f>
        <v>61</v>
      </c>
      <c r="BK1520" s="43">
        <v>1</v>
      </c>
      <c r="BL1520" s="43">
        <v>23</v>
      </c>
      <c r="BM1520" s="43">
        <v>85</v>
      </c>
      <c r="BN1520" s="34">
        <f t="shared" si="1275"/>
        <v>44.078770109878988</v>
      </c>
      <c r="BO1520" s="34">
        <f t="shared" si="1276"/>
        <v>50.455505019225434</v>
      </c>
      <c r="BP1520" s="33">
        <v>1.7907877229139966</v>
      </c>
      <c r="BQ1520" s="33">
        <v>-1.1674813985471886</v>
      </c>
      <c r="BR1520" s="33">
        <v>6.5956986173452394</v>
      </c>
      <c r="BS1520" s="33">
        <v>0.12299672558267065</v>
      </c>
      <c r="BT1520" s="33">
        <v>0</v>
      </c>
      <c r="BU1520" s="9">
        <f t="shared" si="1277"/>
        <v>7.3420016672947179</v>
      </c>
      <c r="BV1520" s="34">
        <f t="shared" si="1278"/>
        <v>8.4041456023367047</v>
      </c>
      <c r="BW1520" s="33">
        <v>22.156834383424282</v>
      </c>
      <c r="BX1520" s="33">
        <v>0.90362072372652302</v>
      </c>
      <c r="BY1520" s="33">
        <v>17.21037297351025</v>
      </c>
      <c r="BZ1520" s="33">
        <v>-3.5340596380767821</v>
      </c>
      <c r="CA1520" s="9">
        <f t="shared" si="1279"/>
        <v>36.736768442584271</v>
      </c>
      <c r="CB1520" s="34">
        <f t="shared" si="1280"/>
        <v>42.051359416888722</v>
      </c>
      <c r="CC1520" s="47">
        <v>33.037269999999999</v>
      </c>
      <c r="CD1520">
        <v>440727</v>
      </c>
      <c r="CE1520" s="68">
        <f t="shared" si="1258"/>
        <v>463328.38461538462</v>
      </c>
      <c r="CF1520" s="62">
        <v>29.8</v>
      </c>
      <c r="CG1520" s="62">
        <v>37.5</v>
      </c>
      <c r="CH1520" s="62">
        <v>-6.6</v>
      </c>
      <c r="CI1520" s="62">
        <v>-0.9</v>
      </c>
      <c r="CJ1520" s="63">
        <f t="shared" si="1273"/>
        <v>-0.84076135611692804</v>
      </c>
      <c r="CK1520" s="62">
        <v>2.4</v>
      </c>
      <c r="CL1520" s="63">
        <f t="shared" si="1274"/>
        <v>2.2420302829784746</v>
      </c>
      <c r="CM1520" s="62">
        <v>1.5</v>
      </c>
      <c r="CN1520" t="s">
        <v>1704</v>
      </c>
      <c r="CO1520" t="s">
        <v>3503</v>
      </c>
      <c r="CP1520" t="s">
        <v>2433</v>
      </c>
      <c r="CQ1520" t="s">
        <v>2400</v>
      </c>
      <c r="CR1520">
        <v>72</v>
      </c>
      <c r="CS1520">
        <v>203</v>
      </c>
      <c r="CT1520">
        <v>5</v>
      </c>
      <c r="CU1520" t="s">
        <v>3402</v>
      </c>
      <c r="CZ1520" s="72">
        <v>2200000</v>
      </c>
      <c r="DA1520">
        <v>0</v>
      </c>
    </row>
    <row r="1521" spans="1:105" ht="12.75" customHeight="1" x14ac:dyDescent="0.2">
      <c r="A1521" s="75" t="s">
        <v>2452</v>
      </c>
      <c r="B1521" s="19" t="s">
        <v>974</v>
      </c>
      <c r="C1521" s="19" t="s">
        <v>974</v>
      </c>
      <c r="D1521" s="19" t="s">
        <v>974</v>
      </c>
      <c r="E1521" s="19" t="str">
        <f t="shared" si="1270"/>
        <v xml:space="preserve">Boyes, Brad </v>
      </c>
      <c r="F1521" s="19" t="s">
        <v>1536</v>
      </c>
      <c r="G1521" s="19" t="s">
        <v>1537</v>
      </c>
      <c r="H1521" s="19">
        <v>19</v>
      </c>
      <c r="I1521" s="19">
        <v>4</v>
      </c>
      <c r="J1521" s="19">
        <v>8</v>
      </c>
      <c r="K1521" s="19">
        <f>I1521+J1521</f>
        <v>12</v>
      </c>
      <c r="L1521" s="19">
        <v>0</v>
      </c>
      <c r="M1521" s="19">
        <v>4</v>
      </c>
      <c r="N1521" s="19">
        <v>43</v>
      </c>
      <c r="O1521" s="20">
        <f t="shared" si="1271"/>
        <v>9.3023255813953487E-2</v>
      </c>
      <c r="P1521" s="19">
        <v>420</v>
      </c>
      <c r="Q1521" s="19">
        <v>1</v>
      </c>
      <c r="R1521" s="19">
        <v>0</v>
      </c>
      <c r="S1521" s="19">
        <v>54</v>
      </c>
      <c r="T1521" s="19">
        <v>39</v>
      </c>
      <c r="U1521" s="20">
        <f t="shared" si="1272"/>
        <v>0.58064516129032262</v>
      </c>
      <c r="V1521" s="19">
        <v>81</v>
      </c>
      <c r="W1521" s="19">
        <v>0</v>
      </c>
      <c r="X1521" s="19">
        <v>1</v>
      </c>
      <c r="Y1521" s="19">
        <v>0</v>
      </c>
      <c r="Z1521" s="19">
        <v>0</v>
      </c>
      <c r="AA1521" s="19">
        <f>I1521-W1521-Y1521</f>
        <v>4</v>
      </c>
      <c r="AB1521" s="19">
        <f>J1521-X1521-Z1521</f>
        <v>7</v>
      </c>
      <c r="AC1521" s="24">
        <f t="shared" si="1238"/>
        <v>0</v>
      </c>
      <c r="AD1521" s="24">
        <f t="shared" si="1239"/>
        <v>4.022346368715084</v>
      </c>
      <c r="AE1521" s="24">
        <f t="shared" si="1240"/>
        <v>0</v>
      </c>
      <c r="AF1521" s="24">
        <f t="shared" si="1241"/>
        <v>0</v>
      </c>
      <c r="AG1521" s="24">
        <f t="shared" si="1242"/>
        <v>19.110816191108164</v>
      </c>
      <c r="AH1521" s="24">
        <f t="shared" si="1243"/>
        <v>33.443928334439285</v>
      </c>
      <c r="AI1521" s="21">
        <f t="shared" si="1244"/>
        <v>3.344392833443929</v>
      </c>
      <c r="AJ1521" s="21">
        <f t="shared" si="1245"/>
        <v>2.4134078212290504</v>
      </c>
      <c r="AK1521" s="21">
        <f t="shared" si="1246"/>
        <v>0</v>
      </c>
      <c r="AL1521" s="21">
        <f t="shared" si="1247"/>
        <v>2.3888520238885209</v>
      </c>
      <c r="AM1521" s="21">
        <f t="shared" si="1248"/>
        <v>2.4134078212290504</v>
      </c>
      <c r="AN1521" s="21">
        <f t="shared" si="1249"/>
        <v>23.920265780730897</v>
      </c>
      <c r="AO1521" s="36">
        <v>251.16666666666663</v>
      </c>
      <c r="AP1521" s="36">
        <v>74.583333333333329</v>
      </c>
      <c r="AQ1521" s="36">
        <v>5.0166666666666666</v>
      </c>
      <c r="AR1521" s="36">
        <v>330.76666666666659</v>
      </c>
      <c r="AS1521" s="19">
        <v>60</v>
      </c>
      <c r="AT1521" s="19">
        <v>32</v>
      </c>
      <c r="AU1521" s="19">
        <v>76</v>
      </c>
      <c r="AV1521" s="19">
        <v>37</v>
      </c>
      <c r="AW1521" s="19">
        <v>44</v>
      </c>
      <c r="AX1521" s="24">
        <f t="shared" si="1250"/>
        <v>10.883805300816288</v>
      </c>
      <c r="AY1521" s="24">
        <f t="shared" si="1251"/>
        <v>5.8046961604353537</v>
      </c>
      <c r="AZ1521" s="24">
        <f t="shared" si="1252"/>
        <v>13.786153381033964</v>
      </c>
      <c r="BA1521" s="24">
        <f t="shared" si="1253"/>
        <v>6.7116799355033772</v>
      </c>
      <c r="BB1521" s="24">
        <f t="shared" si="1254"/>
        <v>7.9814572205986103</v>
      </c>
      <c r="BC1521" s="24">
        <f t="shared" si="1255"/>
        <v>13.219298245614032</v>
      </c>
      <c r="BD1521" s="24">
        <f t="shared" si="1256"/>
        <v>0.26403508771929823</v>
      </c>
      <c r="BE1521" s="24">
        <f t="shared" si="1257"/>
        <v>3.9254385964912277</v>
      </c>
      <c r="BF1521" s="30">
        <v>14</v>
      </c>
      <c r="BG1521" s="30">
        <v>3</v>
      </c>
      <c r="BH1521" s="30">
        <v>0</v>
      </c>
      <c r="BI1521" s="30">
        <v>17</v>
      </c>
      <c r="BJ1521" s="30">
        <v>10</v>
      </c>
      <c r="BK1521" s="30">
        <v>3</v>
      </c>
      <c r="BL1521" s="30">
        <v>2</v>
      </c>
      <c r="BM1521" s="30">
        <v>15</v>
      </c>
      <c r="BN1521" s="35">
        <f t="shared" si="1275"/>
        <v>8.0784177801070385</v>
      </c>
      <c r="BO1521" s="35">
        <f t="shared" si="1276"/>
        <v>48.846625698520853</v>
      </c>
      <c r="BP1521" s="35">
        <v>8.8603241779746789</v>
      </c>
      <c r="BQ1521" s="35">
        <v>-2.9578301425330964</v>
      </c>
      <c r="BR1521" s="35">
        <v>-9.0555043607172203E-2</v>
      </c>
      <c r="BS1521" s="35">
        <v>-6.6884272363108163E-2</v>
      </c>
      <c r="BT1521" s="35">
        <v>-0.69081613607365289</v>
      </c>
      <c r="BU1521" s="35">
        <f t="shared" si="1277"/>
        <v>5.05423858339765</v>
      </c>
      <c r="BV1521" s="35">
        <f t="shared" si="1278"/>
        <v>30.560749269763082</v>
      </c>
      <c r="BW1521" s="35">
        <v>1.8243443518173725</v>
      </c>
      <c r="BX1521" s="35">
        <v>-0.65621994276606344</v>
      </c>
      <c r="BY1521" s="35">
        <v>-0.71158329626937689</v>
      </c>
      <c r="BZ1521" s="35">
        <v>2.5676380839274553</v>
      </c>
      <c r="CA1521" s="35">
        <f t="shared" si="1279"/>
        <v>3.0241791967093876</v>
      </c>
      <c r="CB1521" s="35">
        <f t="shared" si="1280"/>
        <v>18.285876428757764</v>
      </c>
      <c r="CC1521" s="22"/>
      <c r="CD1521" s="19"/>
      <c r="CE1521" s="76">
        <f t="shared" si="1258"/>
        <v>165000</v>
      </c>
      <c r="CF1521" s="24">
        <v>7.6</v>
      </c>
      <c r="CG1521" s="24">
        <v>6.8</v>
      </c>
      <c r="CH1521" s="24">
        <v>0.7</v>
      </c>
      <c r="CI1521" s="24">
        <v>0.8</v>
      </c>
      <c r="CJ1521" s="24">
        <f t="shared" si="1273"/>
        <v>3.8989521566079124</v>
      </c>
      <c r="CK1521" s="24">
        <v>0.6</v>
      </c>
      <c r="CL1521" s="24">
        <f t="shared" si="1274"/>
        <v>2.924214117455934</v>
      </c>
      <c r="CM1521" s="24">
        <v>1.4</v>
      </c>
      <c r="CN1521" s="19" t="s">
        <v>3481</v>
      </c>
      <c r="CO1521" s="19" t="s">
        <v>3482</v>
      </c>
      <c r="CP1521" s="19" t="s">
        <v>2427</v>
      </c>
      <c r="CQ1521" s="19" t="s">
        <v>2400</v>
      </c>
      <c r="CR1521" s="19">
        <v>73</v>
      </c>
      <c r="CS1521" s="19">
        <v>197</v>
      </c>
      <c r="CT1521" s="19">
        <v>38</v>
      </c>
      <c r="CU1521" s="19" t="s">
        <v>3401</v>
      </c>
      <c r="CV1521" s="19" t="s">
        <v>2382</v>
      </c>
      <c r="CW1521" s="19">
        <v>6</v>
      </c>
      <c r="CX1521" s="19">
        <v>0</v>
      </c>
      <c r="CY1521" s="19">
        <v>0</v>
      </c>
      <c r="CZ1521" s="77"/>
      <c r="DA1521" s="19">
        <v>1</v>
      </c>
    </row>
    <row r="1522" spans="1:105" ht="12.75" customHeight="1" x14ac:dyDescent="0.2">
      <c r="A1522" s="75" t="s">
        <v>2452</v>
      </c>
      <c r="B1522" s="19" t="s">
        <v>952</v>
      </c>
      <c r="C1522" s="19" t="s">
        <v>974</v>
      </c>
      <c r="D1522" s="19" t="s">
        <v>974</v>
      </c>
      <c r="E1522" s="19" t="str">
        <f t="shared" si="1270"/>
        <v xml:space="preserve">Boyes, Brad </v>
      </c>
      <c r="F1522" s="19" t="s">
        <v>1536</v>
      </c>
      <c r="G1522" s="19" t="s">
        <v>1537</v>
      </c>
      <c r="H1522" s="19">
        <v>62</v>
      </c>
      <c r="I1522" s="19">
        <v>13</v>
      </c>
      <c r="J1522" s="19">
        <v>21</v>
      </c>
      <c r="K1522" s="19">
        <f>I1522+J1522</f>
        <v>34</v>
      </c>
      <c r="L1522" s="19">
        <v>-17</v>
      </c>
      <c r="M1522" s="19">
        <v>25</v>
      </c>
      <c r="N1522" s="19">
        <v>139</v>
      </c>
      <c r="O1522" s="20">
        <f t="shared" si="1271"/>
        <v>9.3525179856115109E-2</v>
      </c>
      <c r="P1522" s="19">
        <v>1332</v>
      </c>
      <c r="Q1522" s="19">
        <v>1</v>
      </c>
      <c r="R1522" s="19">
        <v>0</v>
      </c>
      <c r="S1522" s="19">
        <v>97</v>
      </c>
      <c r="T1522" s="19">
        <v>123</v>
      </c>
      <c r="U1522" s="20">
        <f t="shared" si="1272"/>
        <v>0.44090909090909092</v>
      </c>
      <c r="V1522" s="19"/>
      <c r="W1522" s="19">
        <v>1</v>
      </c>
      <c r="X1522" s="19">
        <v>7</v>
      </c>
      <c r="Y1522" s="19">
        <v>1</v>
      </c>
      <c r="Z1522" s="19">
        <v>1</v>
      </c>
      <c r="AA1522" s="19">
        <f>I1522-W1522-Y1522</f>
        <v>11</v>
      </c>
      <c r="AB1522" s="19">
        <f>J1522-X1522-Z1522</f>
        <v>13</v>
      </c>
      <c r="AC1522" s="24">
        <f t="shared" si="1238"/>
        <v>1.7159199237368923</v>
      </c>
      <c r="AD1522" s="24">
        <f t="shared" si="1239"/>
        <v>12.011439466158246</v>
      </c>
      <c r="AE1522" s="24">
        <f t="shared" si="1240"/>
        <v>5.8555627846454135</v>
      </c>
      <c r="AF1522" s="24">
        <f t="shared" si="1241"/>
        <v>5.8555627846454135</v>
      </c>
      <c r="AG1522" s="24">
        <f t="shared" si="1242"/>
        <v>17.143599290012553</v>
      </c>
      <c r="AH1522" s="24">
        <f t="shared" si="1243"/>
        <v>20.260617342742108</v>
      </c>
      <c r="AI1522" s="21">
        <f t="shared" si="1244"/>
        <v>2.2598380882289275</v>
      </c>
      <c r="AJ1522" s="21">
        <f t="shared" si="1245"/>
        <v>3.4318398474737846</v>
      </c>
      <c r="AK1522" s="21">
        <f t="shared" si="1246"/>
        <v>3.5133376707872479</v>
      </c>
      <c r="AL1522" s="21">
        <f t="shared" si="1247"/>
        <v>3.3507944066842721</v>
      </c>
      <c r="AM1522" s="21">
        <f t="shared" si="1248"/>
        <v>1.7159199237368923</v>
      </c>
      <c r="AN1522" s="21">
        <f t="shared" si="1249"/>
        <v>4.6844502277163311</v>
      </c>
      <c r="AO1522" s="36">
        <v>769.9666666666667</v>
      </c>
      <c r="AP1522" s="36">
        <v>174.83333333333334</v>
      </c>
      <c r="AQ1522" s="36">
        <v>51.233333333333334</v>
      </c>
      <c r="AR1522" s="36">
        <v>996.03333333333342</v>
      </c>
      <c r="AS1522" s="19"/>
      <c r="AT1522" s="19"/>
      <c r="AU1522" s="19"/>
      <c r="AV1522" s="19"/>
      <c r="AW1522" s="19"/>
      <c r="AX1522" s="24">
        <f t="shared" si="1250"/>
        <v>0</v>
      </c>
      <c r="AY1522" s="24">
        <f t="shared" si="1251"/>
        <v>0</v>
      </c>
      <c r="AZ1522" s="24">
        <f t="shared" si="1252"/>
        <v>0</v>
      </c>
      <c r="BA1522" s="24">
        <f t="shared" si="1253"/>
        <v>0</v>
      </c>
      <c r="BB1522" s="24">
        <f t="shared" si="1254"/>
        <v>0</v>
      </c>
      <c r="BC1522" s="24">
        <f t="shared" si="1255"/>
        <v>12.418817204301076</v>
      </c>
      <c r="BD1522" s="24">
        <f t="shared" si="1256"/>
        <v>0.82634408602150544</v>
      </c>
      <c r="BE1522" s="24">
        <f t="shared" si="1257"/>
        <v>2.8198924731182795</v>
      </c>
      <c r="BF1522" s="30">
        <v>29</v>
      </c>
      <c r="BG1522" s="30">
        <v>10</v>
      </c>
      <c r="BH1522" s="30">
        <v>3</v>
      </c>
      <c r="BI1522" s="30">
        <v>42</v>
      </c>
      <c r="BJ1522" s="30">
        <v>43</v>
      </c>
      <c r="BK1522" s="30">
        <v>5</v>
      </c>
      <c r="BL1522" s="30">
        <v>4</v>
      </c>
      <c r="BM1522" s="30">
        <v>52</v>
      </c>
      <c r="BN1522" s="35">
        <f t="shared" si="1275"/>
        <v>29.028503650785854</v>
      </c>
      <c r="BO1522" s="35">
        <f t="shared" si="1276"/>
        <v>58.288217229917038</v>
      </c>
      <c r="BP1522" s="35">
        <v>17.513459869154829</v>
      </c>
      <c r="BQ1522" s="35">
        <v>-0.63613233464598595</v>
      </c>
      <c r="BR1522" s="35">
        <v>0.25081892419876894</v>
      </c>
      <c r="BS1522" s="35">
        <v>3.5139526496019249</v>
      </c>
      <c r="BT1522" s="35">
        <v>-2.636513929751477</v>
      </c>
      <c r="BU1522" s="35">
        <f t="shared" si="1277"/>
        <v>18.005585178558061</v>
      </c>
      <c r="BV1522" s="35">
        <f t="shared" si="1278"/>
        <v>36.15458353848544</v>
      </c>
      <c r="BW1522" s="35">
        <v>2.91076132389394</v>
      </c>
      <c r="BX1522" s="35">
        <v>-0.76515247558681232</v>
      </c>
      <c r="BY1522" s="35">
        <v>3.2333305256408118</v>
      </c>
      <c r="BZ1522" s="35">
        <v>5.6439790982798534</v>
      </c>
      <c r="CA1522" s="35">
        <f t="shared" si="1279"/>
        <v>11.022918472227794</v>
      </c>
      <c r="CB1522" s="35">
        <f t="shared" si="1280"/>
        <v>22.133633691431594</v>
      </c>
      <c r="CC1522" s="22">
        <v>29</v>
      </c>
      <c r="CD1522" s="23">
        <v>1052706</v>
      </c>
      <c r="CE1522" s="76">
        <f t="shared" si="1258"/>
        <v>1392288.5806451612</v>
      </c>
      <c r="CF1522" s="24">
        <v>22</v>
      </c>
      <c r="CG1522" s="24">
        <v>19.8</v>
      </c>
      <c r="CH1522" s="24">
        <v>-3.2</v>
      </c>
      <c r="CI1522" s="24">
        <v>2.6</v>
      </c>
      <c r="CJ1522" s="24">
        <f t="shared" si="1273"/>
        <v>4.2549709516406189</v>
      </c>
      <c r="CK1522" s="24">
        <v>0.1</v>
      </c>
      <c r="CL1522" s="24">
        <f t="shared" si="1274"/>
        <v>0.16365272890925459</v>
      </c>
      <c r="CM1522" s="24">
        <v>2.7</v>
      </c>
      <c r="CN1522" s="19"/>
      <c r="CO1522" s="19"/>
      <c r="CP1522" s="19"/>
      <c r="CQ1522" s="19"/>
      <c r="CR1522" s="19"/>
      <c r="CS1522" s="19"/>
      <c r="CT1522" s="19"/>
      <c r="CU1522" s="19"/>
      <c r="CV1522" s="19"/>
      <c r="CW1522" s="19"/>
      <c r="CX1522" s="19"/>
      <c r="CY1522" s="19"/>
      <c r="CZ1522" s="77"/>
      <c r="DA1522" s="19">
        <v>1</v>
      </c>
    </row>
    <row r="1523" spans="1:105" ht="12.75" customHeight="1" x14ac:dyDescent="0.2">
      <c r="A1523" s="25" t="s">
        <v>2452</v>
      </c>
      <c r="B1523" s="10" t="s">
        <v>974</v>
      </c>
      <c r="C1523" s="10" t="s">
        <v>974</v>
      </c>
      <c r="D1523" s="10" t="s">
        <v>974</v>
      </c>
      <c r="E1523" s="10" t="s">
        <v>1535</v>
      </c>
      <c r="F1523" s="10" t="s">
        <v>1536</v>
      </c>
      <c r="G1523" s="10" t="s">
        <v>1537</v>
      </c>
      <c r="H1523" s="10">
        <v>81</v>
      </c>
      <c r="I1523" s="10">
        <v>17</v>
      </c>
      <c r="J1523" s="10">
        <v>29</v>
      </c>
      <c r="K1523" s="10">
        <v>46</v>
      </c>
      <c r="L1523" s="10">
        <v>-17</v>
      </c>
      <c r="M1523" s="10">
        <v>29</v>
      </c>
      <c r="N1523" s="10">
        <v>182</v>
      </c>
      <c r="O1523" s="11">
        <v>9.2999999999999999E-2</v>
      </c>
      <c r="P1523" s="10">
        <v>1752</v>
      </c>
      <c r="Q1523" s="10">
        <v>2</v>
      </c>
      <c r="R1523" s="10">
        <v>0</v>
      </c>
      <c r="S1523" s="10">
        <v>151</v>
      </c>
      <c r="T1523" s="10">
        <v>162</v>
      </c>
      <c r="U1523" s="11">
        <v>0.48199999999999998</v>
      </c>
      <c r="V1523" s="41">
        <v>6.3</v>
      </c>
      <c r="W1523" s="10">
        <v>1</v>
      </c>
      <c r="X1523" s="10">
        <v>8</v>
      </c>
      <c r="Y1523" s="10">
        <v>1</v>
      </c>
      <c r="Z1523" s="10">
        <v>1</v>
      </c>
      <c r="AA1523" s="10">
        <v>15</v>
      </c>
      <c r="AB1523" s="10">
        <v>20</v>
      </c>
      <c r="AC1523" s="13">
        <f t="shared" si="1238"/>
        <v>1.2027904738994468</v>
      </c>
      <c r="AD1523" s="13">
        <f t="shared" si="1239"/>
        <v>9.6223237911955746</v>
      </c>
      <c r="AE1523" s="13">
        <f t="shared" si="1240"/>
        <v>5.333333333333333</v>
      </c>
      <c r="AF1523" s="13">
        <f t="shared" si="1241"/>
        <v>5.333333333333333</v>
      </c>
      <c r="AG1523" s="13">
        <f t="shared" si="1242"/>
        <v>17.627530285076336</v>
      </c>
      <c r="AH1523" s="13">
        <f t="shared" si="1243"/>
        <v>23.503373713435114</v>
      </c>
      <c r="AI1523" s="29">
        <f t="shared" si="1244"/>
        <v>2.5266126741942752</v>
      </c>
      <c r="AJ1523" s="29">
        <f t="shared" si="1245"/>
        <v>3.1272552321385616</v>
      </c>
      <c r="AK1523" s="29">
        <f t="shared" si="1246"/>
        <v>3.2</v>
      </c>
      <c r="AL1523" s="29">
        <f t="shared" si="1247"/>
        <v>3.1141970170301527</v>
      </c>
      <c r="AM1523" s="29">
        <f t="shared" si="1248"/>
        <v>1.924464758239115</v>
      </c>
      <c r="AN1523" s="29">
        <f t="shared" si="1249"/>
        <v>6.4</v>
      </c>
      <c r="AO1523" s="13">
        <v>1021.13</v>
      </c>
      <c r="AP1523" s="13">
        <v>249.42</v>
      </c>
      <c r="AQ1523" s="13">
        <v>56.25</v>
      </c>
      <c r="AR1523" s="13">
        <v>1326.8</v>
      </c>
      <c r="AS1523" s="41">
        <v>32</v>
      </c>
      <c r="AT1523" s="41">
        <v>60</v>
      </c>
      <c r="AU1523" s="41">
        <v>76</v>
      </c>
      <c r="AV1523" s="41">
        <v>37</v>
      </c>
      <c r="AW1523" s="41">
        <v>44</v>
      </c>
      <c r="AX1523" s="13">
        <f t="shared" si="1250"/>
        <v>1.4470907446487791</v>
      </c>
      <c r="AY1523" s="13">
        <f t="shared" si="1251"/>
        <v>2.7132951462164607</v>
      </c>
      <c r="AZ1523" s="13">
        <f t="shared" si="1252"/>
        <v>3.4368405185408504</v>
      </c>
      <c r="BA1523" s="13">
        <f t="shared" si="1253"/>
        <v>1.6731986735001507</v>
      </c>
      <c r="BB1523" s="13">
        <f t="shared" si="1254"/>
        <v>1.9897497738920713</v>
      </c>
      <c r="BC1523" s="13">
        <f t="shared" si="1255"/>
        <v>12.606543209876543</v>
      </c>
      <c r="BD1523" s="13">
        <f t="shared" si="1256"/>
        <v>0.69444444444444442</v>
      </c>
      <c r="BE1523" s="13">
        <f t="shared" si="1257"/>
        <v>3.0792592592592589</v>
      </c>
      <c r="BF1523" s="10">
        <v>43</v>
      </c>
      <c r="BG1523" s="10">
        <v>13</v>
      </c>
      <c r="BH1523" s="10">
        <v>3</v>
      </c>
      <c r="BI1523" s="10">
        <v>59</v>
      </c>
      <c r="BJ1523" s="10">
        <v>53</v>
      </c>
      <c r="BK1523" s="10">
        <v>8</v>
      </c>
      <c r="BL1523" s="10">
        <v>6</v>
      </c>
      <c r="BM1523" s="10">
        <v>67</v>
      </c>
      <c r="BN1523" s="39">
        <v>37.106999999999999</v>
      </c>
      <c r="BO1523" s="39">
        <v>55.933999999999997</v>
      </c>
      <c r="BP1523" s="13">
        <v>26.373999999999999</v>
      </c>
      <c r="BQ1523" s="13">
        <v>-3.5939999999999999</v>
      </c>
      <c r="BR1523" s="13">
        <v>0.16</v>
      </c>
      <c r="BS1523" s="13">
        <v>3.4470000000000001</v>
      </c>
      <c r="BT1523" s="13">
        <v>-3.327</v>
      </c>
      <c r="BU1523" s="39">
        <v>23.06</v>
      </c>
      <c r="BV1523" s="39">
        <v>34.76</v>
      </c>
      <c r="BW1523" s="13">
        <v>4.7350000000000003</v>
      </c>
      <c r="BX1523" s="13">
        <v>-1.421</v>
      </c>
      <c r="BY1523" s="13">
        <v>2.5219999999999998</v>
      </c>
      <c r="BZ1523" s="13">
        <v>8.2119999999999997</v>
      </c>
      <c r="CA1523" s="39">
        <v>14.047000000000001</v>
      </c>
      <c r="CB1523" s="39">
        <v>21.173999999999999</v>
      </c>
      <c r="CC1523" s="16">
        <v>22</v>
      </c>
      <c r="CD1523" s="12">
        <v>1052706</v>
      </c>
      <c r="CE1523" s="73">
        <f t="shared" si="1258"/>
        <v>1065702.3703703703</v>
      </c>
      <c r="CF1523" s="13">
        <v>29.6</v>
      </c>
      <c r="CG1523" s="13">
        <v>26.6</v>
      </c>
      <c r="CH1523" s="13">
        <v>-2.5</v>
      </c>
      <c r="CI1523" s="17">
        <v>2.2000000000000002</v>
      </c>
      <c r="CJ1523" s="13">
        <f t="shared" si="1273"/>
        <v>2.6953022107603819</v>
      </c>
      <c r="CK1523" s="17">
        <v>0.2</v>
      </c>
      <c r="CL1523" s="13">
        <f t="shared" si="1274"/>
        <v>0.24502747370548927</v>
      </c>
      <c r="CM1523" s="13">
        <v>2.4</v>
      </c>
      <c r="CN1523" s="10" t="s">
        <v>3481</v>
      </c>
      <c r="CO1523" s="10" t="s">
        <v>3482</v>
      </c>
      <c r="CP1523" s="10" t="s">
        <v>2427</v>
      </c>
      <c r="CQ1523" s="10" t="s">
        <v>2400</v>
      </c>
      <c r="CR1523" s="10">
        <v>73</v>
      </c>
      <c r="CS1523" s="10">
        <v>197</v>
      </c>
      <c r="CT1523" s="10">
        <v>38</v>
      </c>
      <c r="CU1523" s="10" t="s">
        <v>3401</v>
      </c>
      <c r="CV1523" s="10" t="s">
        <v>2382</v>
      </c>
      <c r="CW1523" s="10">
        <v>6</v>
      </c>
      <c r="CX1523" s="10">
        <v>0</v>
      </c>
      <c r="CY1523" s="10">
        <v>0</v>
      </c>
      <c r="CZ1523" s="79"/>
      <c r="DA1523" s="10">
        <v>2</v>
      </c>
    </row>
    <row r="1524" spans="1:105" ht="12.75" customHeight="1" x14ac:dyDescent="0.2">
      <c r="A1524" s="44" t="s">
        <v>2372</v>
      </c>
      <c r="B1524" s="43" t="s">
        <v>974</v>
      </c>
      <c r="C1524" s="43" t="s">
        <v>974</v>
      </c>
      <c r="D1524" s="42" t="s">
        <v>974</v>
      </c>
      <c r="E1524" s="42" t="str">
        <f t="shared" ref="E1524:E1548" si="1281">CONCATENATE(RIGHT(F1524,LEN(F1524)-SEARCH(" ",F1524)), ", ", LEFT(F1524, SEARCH(" ", F1524)))</f>
        <v xml:space="preserve">Boyes, Brad </v>
      </c>
      <c r="F1524" s="42" t="s">
        <v>1536</v>
      </c>
      <c r="G1524" s="45" t="s">
        <v>1528</v>
      </c>
      <c r="H1524" s="43">
        <v>82</v>
      </c>
      <c r="I1524" s="64">
        <v>43</v>
      </c>
      <c r="J1524" s="64">
        <v>22</v>
      </c>
      <c r="K1524" s="64">
        <v>65</v>
      </c>
      <c r="L1524" s="43">
        <v>1</v>
      </c>
      <c r="M1524">
        <v>20</v>
      </c>
      <c r="N1524">
        <v>207</v>
      </c>
      <c r="O1524" s="4">
        <f t="shared" ref="O1524:O1548" si="1282">IF(N1524=0,0,I1524/N1524)</f>
        <v>0.20772946859903382</v>
      </c>
      <c r="Q1524">
        <v>9</v>
      </c>
      <c r="R1524">
        <v>0</v>
      </c>
      <c r="S1524">
        <v>105</v>
      </c>
      <c r="T1524">
        <v>131</v>
      </c>
      <c r="U1524" s="4">
        <f t="shared" ref="U1524:U1548" si="1283">IF(S1524+T1524=0,0,S1524/(S1524+T1524))</f>
        <v>0.44491525423728812</v>
      </c>
      <c r="V1524">
        <v>5.0999999999999996</v>
      </c>
      <c r="W1524">
        <v>11</v>
      </c>
      <c r="X1524">
        <v>8</v>
      </c>
      <c r="Y1524">
        <v>0</v>
      </c>
      <c r="Z1524">
        <v>0</v>
      </c>
      <c r="AA1524">
        <v>32</v>
      </c>
      <c r="AB1524">
        <v>14</v>
      </c>
      <c r="AC1524" s="9">
        <f t="shared" si="1238"/>
        <v>10.307131702238417</v>
      </c>
      <c r="AD1524" s="9">
        <f t="shared" si="1239"/>
        <v>7.4960957834461217</v>
      </c>
      <c r="AE1524" s="9">
        <f t="shared" si="1240"/>
        <v>0</v>
      </c>
      <c r="AF1524" s="9">
        <f t="shared" si="1241"/>
        <v>0</v>
      </c>
      <c r="AG1524" s="9">
        <f t="shared" si="1242"/>
        <v>33.566922595026149</v>
      </c>
      <c r="AH1524" s="9">
        <f t="shared" si="1243"/>
        <v>14.685528635323941</v>
      </c>
      <c r="AI1524" s="58">
        <f t="shared" si="1244"/>
        <v>3.19934730983843</v>
      </c>
      <c r="AJ1524" s="58">
        <f t="shared" si="1245"/>
        <v>5.9968766267568974</v>
      </c>
      <c r="AK1524" s="58">
        <f t="shared" si="1246"/>
        <v>0</v>
      </c>
      <c r="AL1524" s="58">
        <f t="shared" si="1247"/>
        <v>2.5175191946269613</v>
      </c>
      <c r="AM1524" s="58">
        <f t="shared" si="1248"/>
        <v>2.2488287350338365</v>
      </c>
      <c r="AN1524" s="58">
        <f t="shared" si="1249"/>
        <v>0</v>
      </c>
      <c r="AO1524" s="56">
        <v>1143.9833333333333</v>
      </c>
      <c r="AP1524" s="56">
        <v>320.16666666666669</v>
      </c>
      <c r="AQ1524" s="56">
        <v>7.2833333333333332</v>
      </c>
      <c r="AR1524" s="57">
        <f>SUM(AO1524:AQ1524)</f>
        <v>1471.4333333333334</v>
      </c>
      <c r="AS1524">
        <v>20</v>
      </c>
      <c r="AT1524">
        <v>55</v>
      </c>
      <c r="AU1524">
        <v>100</v>
      </c>
      <c r="AV1524">
        <v>33</v>
      </c>
      <c r="AW1524">
        <v>33</v>
      </c>
      <c r="AX1524" s="9">
        <f t="shared" si="1250"/>
        <v>0.81553134132251992</v>
      </c>
      <c r="AY1524" s="9">
        <f t="shared" si="1251"/>
        <v>2.24271118863693</v>
      </c>
      <c r="AZ1524" s="9">
        <f t="shared" si="1252"/>
        <v>4.0776567066126006</v>
      </c>
      <c r="BA1524" s="9">
        <f t="shared" si="1253"/>
        <v>1.345626713182158</v>
      </c>
      <c r="BB1524" s="9">
        <f t="shared" si="1254"/>
        <v>1.345626713182158</v>
      </c>
      <c r="BC1524" s="33">
        <f t="shared" si="1255"/>
        <v>13.951016260162602</v>
      </c>
      <c r="BD1524" s="33">
        <f t="shared" si="1256"/>
        <v>8.8821138211382114E-2</v>
      </c>
      <c r="BE1524" s="33">
        <f t="shared" si="1257"/>
        <v>3.9044715447154474</v>
      </c>
      <c r="BF1524" s="42">
        <f>BI1524-BG1524-BH1524</f>
        <v>61</v>
      </c>
      <c r="BG1524" s="43">
        <v>32</v>
      </c>
      <c r="BH1524" s="43">
        <v>0</v>
      </c>
      <c r="BI1524" s="43">
        <v>93</v>
      </c>
      <c r="BJ1524" s="42">
        <f>BM1524-BK1524-BL1524</f>
        <v>48</v>
      </c>
      <c r="BK1524" s="43">
        <v>12</v>
      </c>
      <c r="BL1524" s="43">
        <v>0</v>
      </c>
      <c r="BM1524" s="43">
        <v>60</v>
      </c>
      <c r="BN1524" s="34">
        <f t="shared" ref="BN1524:BN1548" si="1284">BU1524+CA1524</f>
        <v>93.698233791029679</v>
      </c>
      <c r="BO1524" s="34">
        <f t="shared" ref="BO1524:BO1548" si="1285">BN1524/AR1524*2000</f>
        <v>127.35641047191584</v>
      </c>
      <c r="BP1524" s="33">
        <v>56.160383017801017</v>
      </c>
      <c r="BQ1524" s="33">
        <v>12.594476053256228</v>
      </c>
      <c r="BR1524" s="33">
        <v>-3.0207511276536065</v>
      </c>
      <c r="BS1524" s="33">
        <v>-9.6742853318939226E-2</v>
      </c>
      <c r="BT1524" s="33">
        <v>9.8454232974381028</v>
      </c>
      <c r="BU1524" s="9">
        <f t="shared" ref="BU1524:BU1548" si="1286">SUM(BP1524:BT1524)</f>
        <v>75.482788387522788</v>
      </c>
      <c r="BV1524" s="34">
        <f t="shared" ref="BV1524:BV1548" si="1287">BU1524/AR1524*2000</f>
        <v>102.59763276740065</v>
      </c>
      <c r="BW1524" s="33">
        <v>8.410367401146301</v>
      </c>
      <c r="BX1524" s="33">
        <v>-1.4903228305207539</v>
      </c>
      <c r="BY1524" s="33">
        <v>0.8455954811128783</v>
      </c>
      <c r="BZ1524" s="33">
        <v>10.449805351768461</v>
      </c>
      <c r="CA1524" s="9">
        <f t="shared" ref="CA1524:CA1548" si="1288">SUM(BW1524:BZ1524)</f>
        <v>18.215445403506887</v>
      </c>
      <c r="CB1524" s="34">
        <f t="shared" ref="CB1524:CB1548" si="1289">CA1524/AR1524*2000</f>
        <v>24.758777704515172</v>
      </c>
      <c r="CC1524" s="47">
        <v>55.521320000000003</v>
      </c>
      <c r="CD1524">
        <v>5750752</v>
      </c>
      <c r="CE1524" s="68">
        <f t="shared" si="1258"/>
        <v>5750752</v>
      </c>
      <c r="CF1524" s="62">
        <v>38</v>
      </c>
      <c r="CG1524" s="62">
        <v>27.8</v>
      </c>
      <c r="CH1524" s="62">
        <v>13.3</v>
      </c>
      <c r="CI1524" s="62">
        <v>9.6</v>
      </c>
      <c r="CJ1524" s="63">
        <f t="shared" si="1273"/>
        <v>10.673288058332483</v>
      </c>
      <c r="CK1524" s="62">
        <v>3.5</v>
      </c>
      <c r="CL1524" s="63">
        <f t="shared" si="1274"/>
        <v>3.8913029379337178</v>
      </c>
      <c r="CM1524" s="62">
        <v>14.3</v>
      </c>
      <c r="CN1524" t="s">
        <v>1724</v>
      </c>
      <c r="CO1524" t="s">
        <v>3482</v>
      </c>
      <c r="CP1524" t="s">
        <v>2427</v>
      </c>
      <c r="CQ1524" t="s">
        <v>2400</v>
      </c>
      <c r="CR1524">
        <v>72</v>
      </c>
      <c r="CS1524">
        <v>195</v>
      </c>
      <c r="CT1524">
        <v>22</v>
      </c>
      <c r="CU1524" t="s">
        <v>3401</v>
      </c>
      <c r="CZ1524" s="72">
        <v>1500000</v>
      </c>
      <c r="DA1524">
        <v>0</v>
      </c>
    </row>
    <row r="1525" spans="1:105" ht="12.75" customHeight="1" x14ac:dyDescent="0.2">
      <c r="A1525" s="38" t="s">
        <v>2452</v>
      </c>
      <c r="B1525" t="s">
        <v>960</v>
      </c>
      <c r="C1525" t="s">
        <v>958</v>
      </c>
      <c r="D1525" s="82" t="s">
        <v>974</v>
      </c>
      <c r="E1525" t="str">
        <f t="shared" si="1281"/>
        <v xml:space="preserve">Winchester, Brad </v>
      </c>
      <c r="F1525" t="s">
        <v>2350</v>
      </c>
      <c r="G1525" t="s">
        <v>1540</v>
      </c>
      <c r="H1525">
        <v>59</v>
      </c>
      <c r="I1525">
        <v>4</v>
      </c>
      <c r="J1525">
        <v>5</v>
      </c>
      <c r="K1525">
        <f>I1525+J1525</f>
        <v>9</v>
      </c>
      <c r="L1525">
        <v>-10</v>
      </c>
      <c r="M1525">
        <v>86</v>
      </c>
      <c r="N1525">
        <v>66</v>
      </c>
      <c r="O1525" s="4">
        <f t="shared" si="1282"/>
        <v>6.0606060606060608E-2</v>
      </c>
      <c r="P1525">
        <v>671</v>
      </c>
      <c r="Q1525">
        <v>0</v>
      </c>
      <c r="R1525">
        <v>0</v>
      </c>
      <c r="S1525">
        <v>1</v>
      </c>
      <c r="T1525">
        <v>2</v>
      </c>
      <c r="U1525" s="4">
        <f t="shared" si="1283"/>
        <v>0.33333333333333331</v>
      </c>
      <c r="V1525" s="40">
        <v>0</v>
      </c>
      <c r="W1525">
        <v>0</v>
      </c>
      <c r="X1525">
        <v>0</v>
      </c>
      <c r="Y1525">
        <v>0</v>
      </c>
      <c r="Z1525">
        <v>0</v>
      </c>
      <c r="AA1525">
        <f>I1525-W1525-Y1525</f>
        <v>4</v>
      </c>
      <c r="AB1525">
        <f>J1525-X1525-Z1525</f>
        <v>5</v>
      </c>
      <c r="AC1525" s="9">
        <f t="shared" si="1238"/>
        <v>0</v>
      </c>
      <c r="AD1525" s="9">
        <f t="shared" si="1239"/>
        <v>0</v>
      </c>
      <c r="AE1525" s="9">
        <f t="shared" si="1240"/>
        <v>0</v>
      </c>
      <c r="AF1525" s="9">
        <f t="shared" si="1241"/>
        <v>0</v>
      </c>
      <c r="AG1525" s="9">
        <f t="shared" si="1242"/>
        <v>10.538641686182668</v>
      </c>
      <c r="AH1525" s="9">
        <f t="shared" si="1243"/>
        <v>13.173302107728338</v>
      </c>
      <c r="AI1525" s="6">
        <f t="shared" si="1244"/>
        <v>1.4490632318501171</v>
      </c>
      <c r="AJ1525" s="6">
        <f t="shared" si="1245"/>
        <v>2.8985507246376812</v>
      </c>
      <c r="AK1525" s="6">
        <f t="shared" si="1246"/>
        <v>0</v>
      </c>
      <c r="AL1525" s="6">
        <f t="shared" si="1247"/>
        <v>2.8981264637002342</v>
      </c>
      <c r="AM1525" s="6">
        <f t="shared" si="1248"/>
        <v>0</v>
      </c>
      <c r="AN1525" s="6">
        <f t="shared" si="1249"/>
        <v>0</v>
      </c>
      <c r="AO1525" s="33">
        <v>455.4666666666667</v>
      </c>
      <c r="AP1525" s="33">
        <v>20.7</v>
      </c>
      <c r="AQ1525" s="33">
        <v>0.13333333333333333</v>
      </c>
      <c r="AR1525" s="32">
        <v>476.3</v>
      </c>
      <c r="AS1525" s="40">
        <v>10</v>
      </c>
      <c r="AT1525" s="40">
        <v>45</v>
      </c>
      <c r="AU1525" s="40">
        <v>24</v>
      </c>
      <c r="AV1525" s="40">
        <v>23</v>
      </c>
      <c r="AW1525" s="40">
        <v>11</v>
      </c>
      <c r="AX1525" s="9">
        <f t="shared" si="1250"/>
        <v>1.2597102666386732</v>
      </c>
      <c r="AY1525" s="9">
        <f t="shared" si="1251"/>
        <v>5.6686961998740282</v>
      </c>
      <c r="AZ1525" s="9">
        <f t="shared" si="1252"/>
        <v>3.0233046399328156</v>
      </c>
      <c r="BA1525" s="9">
        <f t="shared" si="1253"/>
        <v>2.8973336132689478</v>
      </c>
      <c r="BB1525" s="9">
        <f t="shared" si="1254"/>
        <v>1.3856812933025404</v>
      </c>
      <c r="BC1525" s="9">
        <f t="shared" si="1255"/>
        <v>7.7197740112994353</v>
      </c>
      <c r="BD1525" s="9">
        <f t="shared" si="1256"/>
        <v>2.2598870056497176E-3</v>
      </c>
      <c r="BE1525" s="9">
        <f t="shared" si="1257"/>
        <v>0.35084745762711861</v>
      </c>
      <c r="BF1525" s="3">
        <v>11</v>
      </c>
      <c r="BG1525" s="3">
        <v>1</v>
      </c>
      <c r="BH1525" s="3">
        <v>0</v>
      </c>
      <c r="BI1525" s="3">
        <v>12</v>
      </c>
      <c r="BJ1525" s="3">
        <v>22</v>
      </c>
      <c r="BK1525" s="3">
        <v>0</v>
      </c>
      <c r="BL1525" s="3">
        <v>0</v>
      </c>
      <c r="BM1525" s="3">
        <v>22</v>
      </c>
      <c r="BN1525" s="34">
        <f t="shared" si="1284"/>
        <v>-2.3450034650599205</v>
      </c>
      <c r="BO1525" s="34">
        <f t="shared" si="1285"/>
        <v>-9.8467498007974825</v>
      </c>
      <c r="BP1525" s="34">
        <v>1.8242156487657248</v>
      </c>
      <c r="BQ1525" s="34">
        <v>-1.0540886655157742</v>
      </c>
      <c r="BR1525" s="34">
        <v>-0.187795756412802</v>
      </c>
      <c r="BS1525" s="34">
        <v>-1.8059593311041341E-3</v>
      </c>
      <c r="BT1525" s="34">
        <v>0</v>
      </c>
      <c r="BU1525" s="34">
        <f t="shared" si="1286"/>
        <v>0.5805252675060445</v>
      </c>
      <c r="BV1525" s="34">
        <f t="shared" si="1287"/>
        <v>2.4376454650684214</v>
      </c>
      <c r="BW1525" s="34">
        <v>3.0038627176202093</v>
      </c>
      <c r="BX1525" s="34">
        <v>0.1017496737803302</v>
      </c>
      <c r="BY1525" s="34">
        <v>1.527529083784359E-2</v>
      </c>
      <c r="BZ1525" s="34">
        <v>-6.046416414804348</v>
      </c>
      <c r="CA1525" s="34">
        <f t="shared" si="1288"/>
        <v>-2.9255287325659651</v>
      </c>
      <c r="CB1525" s="34">
        <f t="shared" si="1289"/>
        <v>-12.284395265865903</v>
      </c>
      <c r="CC1525" s="15">
        <v>32</v>
      </c>
      <c r="CD1525" s="7">
        <v>165000</v>
      </c>
      <c r="CE1525" s="68">
        <f t="shared" si="1258"/>
        <v>165000</v>
      </c>
      <c r="CF1525" s="9">
        <v>11.2</v>
      </c>
      <c r="CG1525" s="9">
        <v>10.199999999999999</v>
      </c>
      <c r="CH1525" s="9">
        <v>-5.5</v>
      </c>
      <c r="CI1525" s="9">
        <v>-1.8</v>
      </c>
      <c r="CJ1525" s="9">
        <f t="shared" si="1273"/>
        <v>-7.2415180367439982</v>
      </c>
      <c r="CK1525" s="9">
        <v>-0.2</v>
      </c>
      <c r="CL1525" s="9">
        <f t="shared" si="1274"/>
        <v>-0.80461311519377765</v>
      </c>
      <c r="CM1525" s="9">
        <v>-2</v>
      </c>
      <c r="CN1525" t="s">
        <v>1106</v>
      </c>
      <c r="CO1525" t="s">
        <v>2986</v>
      </c>
      <c r="CP1525" t="s">
        <v>1571</v>
      </c>
      <c r="CQ1525" t="s">
        <v>2414</v>
      </c>
      <c r="CR1525">
        <v>77</v>
      </c>
      <c r="CS1525">
        <v>215</v>
      </c>
      <c r="CU1525" t="s">
        <v>3402</v>
      </c>
      <c r="CV1525" t="s">
        <v>3090</v>
      </c>
      <c r="CW1525">
        <v>0</v>
      </c>
      <c r="CX1525">
        <v>0</v>
      </c>
      <c r="CY1525">
        <v>0</v>
      </c>
      <c r="CZ1525" s="70"/>
      <c r="DA1525">
        <v>0</v>
      </c>
    </row>
    <row r="1526" spans="1:105" ht="12.75" customHeight="1" x14ac:dyDescent="0.2">
      <c r="A1526" s="44" t="s">
        <v>2372</v>
      </c>
      <c r="B1526" s="43" t="s">
        <v>960</v>
      </c>
      <c r="C1526" s="43" t="s">
        <v>958</v>
      </c>
      <c r="D1526" s="82" t="s">
        <v>974</v>
      </c>
      <c r="E1526" s="42" t="str">
        <f t="shared" si="1281"/>
        <v xml:space="preserve">Winchester, Brad </v>
      </c>
      <c r="F1526" s="42" t="s">
        <v>2350</v>
      </c>
      <c r="G1526" s="45" t="s">
        <v>2376</v>
      </c>
      <c r="H1526" s="43">
        <v>41</v>
      </c>
      <c r="I1526" s="64">
        <v>1</v>
      </c>
      <c r="J1526" s="64">
        <v>2</v>
      </c>
      <c r="K1526" s="64">
        <v>3</v>
      </c>
      <c r="L1526" s="43">
        <v>-9</v>
      </c>
      <c r="M1526">
        <v>46</v>
      </c>
      <c r="N1526">
        <v>36</v>
      </c>
      <c r="O1526" s="4">
        <f t="shared" si="1282"/>
        <v>2.7777777777777776E-2</v>
      </c>
      <c r="Q1526">
        <v>0</v>
      </c>
      <c r="R1526">
        <v>0</v>
      </c>
      <c r="S1526">
        <v>0</v>
      </c>
      <c r="T1526">
        <v>2</v>
      </c>
      <c r="U1526" s="4">
        <f t="shared" si="1283"/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2</v>
      </c>
      <c r="AC1526" s="9">
        <f t="shared" si="1238"/>
        <v>0</v>
      </c>
      <c r="AD1526" s="9">
        <f t="shared" si="1239"/>
        <v>0</v>
      </c>
      <c r="AE1526" s="9">
        <f t="shared" si="1240"/>
        <v>0</v>
      </c>
      <c r="AF1526" s="9">
        <f t="shared" si="1241"/>
        <v>0</v>
      </c>
      <c r="AG1526" s="9">
        <f t="shared" si="1242"/>
        <v>4.064122826823211</v>
      </c>
      <c r="AH1526" s="9">
        <f t="shared" si="1243"/>
        <v>8.128245653646422</v>
      </c>
      <c r="AI1526" s="58">
        <f t="shared" si="1244"/>
        <v>1.6256491307292844</v>
      </c>
      <c r="AJ1526" s="58">
        <f t="shared" si="1245"/>
        <v>4.1189931350114417</v>
      </c>
      <c r="AK1526" s="58">
        <f t="shared" si="1246"/>
        <v>0</v>
      </c>
      <c r="AL1526" s="58">
        <f t="shared" si="1247"/>
        <v>3.4545044027997291</v>
      </c>
      <c r="AM1526" s="58">
        <f t="shared" si="1248"/>
        <v>0</v>
      </c>
      <c r="AN1526" s="58">
        <f t="shared" si="1249"/>
        <v>0</v>
      </c>
      <c r="AO1526" s="56">
        <v>295.26666666666665</v>
      </c>
      <c r="AP1526" s="56">
        <v>14.566666666666666</v>
      </c>
      <c r="AQ1526" s="56">
        <v>0.65</v>
      </c>
      <c r="AR1526" s="57">
        <f>SUM(AO1526:AQ1526)</f>
        <v>310.48333333333329</v>
      </c>
      <c r="AS1526">
        <v>4</v>
      </c>
      <c r="AT1526">
        <v>57</v>
      </c>
      <c r="AU1526">
        <v>9</v>
      </c>
      <c r="AV1526">
        <v>6</v>
      </c>
      <c r="AW1526">
        <v>7</v>
      </c>
      <c r="AX1526" s="9">
        <f t="shared" si="1250"/>
        <v>0.77298835149498102</v>
      </c>
      <c r="AY1526" s="9">
        <f t="shared" si="1251"/>
        <v>11.01508400880348</v>
      </c>
      <c r="AZ1526" s="9">
        <f t="shared" si="1252"/>
        <v>1.7392237908637074</v>
      </c>
      <c r="BA1526" s="9">
        <f t="shared" si="1253"/>
        <v>1.1594825272424716</v>
      </c>
      <c r="BB1526" s="9">
        <f t="shared" si="1254"/>
        <v>1.3527296151162167</v>
      </c>
      <c r="BC1526" s="33">
        <f t="shared" si="1255"/>
        <v>7.2016260162601622</v>
      </c>
      <c r="BD1526" s="33">
        <f t="shared" si="1256"/>
        <v>1.5853658536585366E-2</v>
      </c>
      <c r="BE1526" s="33">
        <f t="shared" si="1257"/>
        <v>0.35528455284552846</v>
      </c>
      <c r="BF1526" s="42">
        <f>BI1526-BG1526-BH1526</f>
        <v>8</v>
      </c>
      <c r="BG1526" s="43">
        <v>1</v>
      </c>
      <c r="BH1526" s="43">
        <v>0</v>
      </c>
      <c r="BI1526" s="43">
        <v>9</v>
      </c>
      <c r="BJ1526" s="42">
        <f>BM1526-BK1526-BL1526</f>
        <v>17</v>
      </c>
      <c r="BK1526" s="43">
        <v>0</v>
      </c>
      <c r="BL1526" s="43">
        <v>0</v>
      </c>
      <c r="BM1526" s="43">
        <v>17</v>
      </c>
      <c r="BN1526" s="34">
        <f t="shared" si="1284"/>
        <v>-5.2106718552937075</v>
      </c>
      <c r="BO1526" s="34">
        <f t="shared" si="1285"/>
        <v>-33.564905396706479</v>
      </c>
      <c r="BP1526" s="33">
        <v>-3.4011560732536221</v>
      </c>
      <c r="BQ1526" s="33">
        <v>-0.70362506982464246</v>
      </c>
      <c r="BR1526" s="33">
        <v>3.6729487126639232E-2</v>
      </c>
      <c r="BS1526" s="33">
        <v>-7.8672881794530827E-3</v>
      </c>
      <c r="BT1526" s="33">
        <v>0</v>
      </c>
      <c r="BU1526" s="9">
        <f t="shared" si="1286"/>
        <v>-4.0759189441310788</v>
      </c>
      <c r="BV1526" s="34">
        <f t="shared" si="1287"/>
        <v>-26.255315545425386</v>
      </c>
      <c r="BW1526" s="33">
        <v>0.57014010449069064</v>
      </c>
      <c r="BX1526" s="33">
        <v>5.4883736123556889E-2</v>
      </c>
      <c r="BY1526" s="33">
        <v>6.5449889333775435E-2</v>
      </c>
      <c r="BZ1526" s="33">
        <v>-1.8252266411106517</v>
      </c>
      <c r="CA1526" s="9">
        <f t="shared" si="1288"/>
        <v>-1.1347529111626287</v>
      </c>
      <c r="CB1526" s="34">
        <f t="shared" si="1289"/>
        <v>-7.3095898512810917</v>
      </c>
      <c r="CC1526" s="47">
        <v>43.337349000000003</v>
      </c>
      <c r="CD1526">
        <v>165000</v>
      </c>
      <c r="CE1526" s="68">
        <f t="shared" si="1258"/>
        <v>165000</v>
      </c>
      <c r="CF1526" s="62">
        <v>8.1999999999999993</v>
      </c>
      <c r="CG1526" s="62">
        <v>7.6</v>
      </c>
      <c r="CH1526" s="62">
        <v>-9.8000000000000007</v>
      </c>
      <c r="CI1526" s="62">
        <v>-2.5</v>
      </c>
      <c r="CJ1526" s="63">
        <f t="shared" si="1273"/>
        <v>-15.351550506601168</v>
      </c>
      <c r="CK1526" s="62">
        <v>-1.1000000000000001</v>
      </c>
      <c r="CL1526" s="63">
        <f t="shared" si="1274"/>
        <v>-6.7546822229045143</v>
      </c>
      <c r="CM1526" s="62">
        <v>-3.6</v>
      </c>
      <c r="CN1526" t="s">
        <v>1732</v>
      </c>
      <c r="CO1526" t="s">
        <v>2986</v>
      </c>
      <c r="CP1526" t="s">
        <v>1571</v>
      </c>
      <c r="CQ1526" t="s">
        <v>2414</v>
      </c>
      <c r="CR1526">
        <v>77</v>
      </c>
      <c r="CS1526">
        <v>228</v>
      </c>
      <c r="CT1526">
        <v>16</v>
      </c>
      <c r="CU1526" t="s">
        <v>3402</v>
      </c>
      <c r="CZ1526" s="72">
        <v>475000</v>
      </c>
      <c r="DA1526">
        <v>0</v>
      </c>
    </row>
    <row r="1527" spans="1:105" ht="12.75" customHeight="1" x14ac:dyDescent="0.2">
      <c r="A1527" s="38" t="s">
        <v>2452</v>
      </c>
      <c r="B1527" t="s">
        <v>966</v>
      </c>
      <c r="C1527" t="s">
        <v>974</v>
      </c>
      <c r="D1527" s="82" t="s">
        <v>974</v>
      </c>
      <c r="E1527" t="str">
        <f t="shared" si="1281"/>
        <v xml:space="preserve">Janssen, Cam </v>
      </c>
      <c r="F1527" t="s">
        <v>205</v>
      </c>
      <c r="G1527" t="s">
        <v>1528</v>
      </c>
      <c r="H1527">
        <v>48</v>
      </c>
      <c r="I1527">
        <v>1</v>
      </c>
      <c r="J1527">
        <v>0</v>
      </c>
      <c r="K1527">
        <f>I1527+J1527</f>
        <v>1</v>
      </c>
      <c r="L1527">
        <v>-2</v>
      </c>
      <c r="M1527">
        <v>114</v>
      </c>
      <c r="N1527">
        <v>9</v>
      </c>
      <c r="O1527" s="4">
        <f t="shared" si="1282"/>
        <v>0.1111111111111111</v>
      </c>
      <c r="P1527">
        <v>321</v>
      </c>
      <c r="Q1527">
        <v>0</v>
      </c>
      <c r="R1527">
        <v>0</v>
      </c>
      <c r="S1527">
        <v>1</v>
      </c>
      <c r="T1527">
        <v>0</v>
      </c>
      <c r="U1527" s="4">
        <f t="shared" si="1283"/>
        <v>1</v>
      </c>
      <c r="V1527" s="40">
        <v>0</v>
      </c>
      <c r="W1527">
        <v>0</v>
      </c>
      <c r="X1527">
        <v>0</v>
      </c>
      <c r="Y1527">
        <v>0</v>
      </c>
      <c r="Z1527">
        <v>0</v>
      </c>
      <c r="AA1527">
        <f>I1527-W1527-Y1527</f>
        <v>1</v>
      </c>
      <c r="AB1527">
        <f>J1527-X1527-Z1527</f>
        <v>0</v>
      </c>
      <c r="AC1527" s="9">
        <f t="shared" si="1238"/>
        <v>0</v>
      </c>
      <c r="AD1527" s="9">
        <f t="shared" si="1239"/>
        <v>0</v>
      </c>
      <c r="AE1527" s="9">
        <f t="shared" si="1240"/>
        <v>0</v>
      </c>
      <c r="AF1527" s="9">
        <f t="shared" si="1241"/>
        <v>0</v>
      </c>
      <c r="AG1527" s="9">
        <f t="shared" si="1242"/>
        <v>6.12088752869166</v>
      </c>
      <c r="AH1527" s="9">
        <f t="shared" si="1243"/>
        <v>0</v>
      </c>
      <c r="AI1527" s="6">
        <f t="shared" si="1244"/>
        <v>0.61208875286916598</v>
      </c>
      <c r="AJ1527" s="6">
        <f t="shared" si="1245"/>
        <v>0</v>
      </c>
      <c r="AK1527" s="6">
        <f t="shared" si="1246"/>
        <v>0</v>
      </c>
      <c r="AL1527" s="6">
        <f t="shared" si="1247"/>
        <v>1.224177505738332</v>
      </c>
      <c r="AM1527" s="6">
        <f t="shared" si="1248"/>
        <v>0</v>
      </c>
      <c r="AN1527" s="6">
        <f t="shared" si="1249"/>
        <v>0</v>
      </c>
      <c r="AO1527" s="32">
        <v>196.05</v>
      </c>
      <c r="AP1527" s="32">
        <v>0.48333333333333339</v>
      </c>
      <c r="AQ1527" s="32">
        <v>0.05</v>
      </c>
      <c r="AR1527" s="32">
        <v>196.58333333333334</v>
      </c>
      <c r="AS1527" s="40">
        <v>0</v>
      </c>
      <c r="AT1527" s="40">
        <v>82</v>
      </c>
      <c r="AU1527" s="40">
        <v>7</v>
      </c>
      <c r="AV1527" s="40">
        <v>5</v>
      </c>
      <c r="AW1527" s="40">
        <v>4</v>
      </c>
      <c r="AX1527" s="9">
        <f t="shared" si="1250"/>
        <v>0</v>
      </c>
      <c r="AY1527" s="9">
        <f t="shared" si="1251"/>
        <v>25.027554048325559</v>
      </c>
      <c r="AZ1527" s="9">
        <f t="shared" si="1252"/>
        <v>2.1364985163204748</v>
      </c>
      <c r="BA1527" s="9">
        <f t="shared" si="1253"/>
        <v>1.5260703688003392</v>
      </c>
      <c r="BB1527" s="9">
        <f t="shared" si="1254"/>
        <v>1.2208562950402713</v>
      </c>
      <c r="BC1527" s="9">
        <f t="shared" si="1255"/>
        <v>4.0843750000000005</v>
      </c>
      <c r="BD1527" s="9">
        <f t="shared" si="1256"/>
        <v>1.0416666666666667E-3</v>
      </c>
      <c r="BE1527" s="9">
        <f t="shared" si="1257"/>
        <v>1.0069444444444445E-2</v>
      </c>
      <c r="BF1527" s="3">
        <v>2</v>
      </c>
      <c r="BG1527" s="3">
        <v>0</v>
      </c>
      <c r="BH1527" s="3">
        <v>0</v>
      </c>
      <c r="BI1527" s="3">
        <v>2</v>
      </c>
      <c r="BJ1527" s="3">
        <v>4</v>
      </c>
      <c r="BK1527" s="3">
        <v>0</v>
      </c>
      <c r="BL1527" s="3">
        <v>0</v>
      </c>
      <c r="BM1527" s="3">
        <v>4</v>
      </c>
      <c r="BN1527" s="34">
        <f t="shared" si="1284"/>
        <v>-8.5702452640650773</v>
      </c>
      <c r="BO1527" s="34">
        <f t="shared" si="1285"/>
        <v>-87.191982338941017</v>
      </c>
      <c r="BP1527" s="34">
        <v>-2.7804342253453265</v>
      </c>
      <c r="BQ1527" s="34">
        <v>-2.6346367242405046E-2</v>
      </c>
      <c r="BR1527" s="34">
        <v>-9.8974440908289121E-2</v>
      </c>
      <c r="BS1527" s="34">
        <v>-9.6267305213302385E-4</v>
      </c>
      <c r="BT1527" s="34">
        <v>0</v>
      </c>
      <c r="BU1527" s="34">
        <f t="shared" si="1286"/>
        <v>-2.9067177065481538</v>
      </c>
      <c r="BV1527" s="34">
        <f t="shared" si="1287"/>
        <v>-29.57237174953611</v>
      </c>
      <c r="BW1527" s="34">
        <v>2.7524900861701886</v>
      </c>
      <c r="BX1527" s="34">
        <v>1.816861852385997E-3</v>
      </c>
      <c r="BY1527" s="34">
        <v>5.0265313895293279E-3</v>
      </c>
      <c r="BZ1527" s="34">
        <v>-8.422861036929028</v>
      </c>
      <c r="CA1527" s="34">
        <f t="shared" si="1288"/>
        <v>-5.6635275575169235</v>
      </c>
      <c r="CB1527" s="34">
        <f t="shared" si="1289"/>
        <v>-57.6196105894049</v>
      </c>
      <c r="CC1527" s="15">
        <v>44</v>
      </c>
      <c r="CD1527" s="7">
        <v>165000</v>
      </c>
      <c r="CE1527" s="68">
        <f t="shared" si="1258"/>
        <v>165000</v>
      </c>
      <c r="CF1527" s="9">
        <v>5.0999999999999996</v>
      </c>
      <c r="CG1527" s="9">
        <v>4.9000000000000004</v>
      </c>
      <c r="CH1527" s="9">
        <v>-2</v>
      </c>
      <c r="CI1527" s="9">
        <v>-2</v>
      </c>
      <c r="CJ1527" s="9">
        <f t="shared" si="1273"/>
        <v>-20.292550942758098</v>
      </c>
      <c r="CK1527" s="9">
        <v>0.2</v>
      </c>
      <c r="CL1527" s="9">
        <f t="shared" si="1274"/>
        <v>2.0292550942758094</v>
      </c>
      <c r="CM1527" s="9">
        <v>-1.7</v>
      </c>
      <c r="CN1527" t="s">
        <v>1162</v>
      </c>
      <c r="CO1527" t="s">
        <v>62</v>
      </c>
      <c r="CP1527" t="s">
        <v>63</v>
      </c>
      <c r="CQ1527" t="s">
        <v>2414</v>
      </c>
      <c r="CR1527">
        <v>72</v>
      </c>
      <c r="CS1527">
        <v>210</v>
      </c>
      <c r="CU1527" t="s">
        <v>3401</v>
      </c>
      <c r="CV1527" t="s">
        <v>2382</v>
      </c>
      <c r="CW1527">
        <v>0</v>
      </c>
      <c r="CX1527">
        <v>0</v>
      </c>
      <c r="CY1527">
        <v>0</v>
      </c>
      <c r="CZ1527" s="70"/>
      <c r="DA1527">
        <v>0</v>
      </c>
    </row>
    <row r="1528" spans="1:105" ht="12.75" customHeight="1" x14ac:dyDescent="0.2">
      <c r="A1528" s="44" t="s">
        <v>2372</v>
      </c>
      <c r="B1528" s="43" t="s">
        <v>966</v>
      </c>
      <c r="C1528" s="43" t="s">
        <v>974</v>
      </c>
      <c r="D1528" s="82" t="s">
        <v>974</v>
      </c>
      <c r="E1528" s="42" t="str">
        <f t="shared" si="1281"/>
        <v xml:space="preserve">Janssen, Cam </v>
      </c>
      <c r="F1528" s="42" t="s">
        <v>205</v>
      </c>
      <c r="G1528" s="45" t="s">
        <v>1528</v>
      </c>
      <c r="H1528" s="43">
        <v>12</v>
      </c>
      <c r="I1528" s="64">
        <v>0</v>
      </c>
      <c r="J1528" s="64">
        <v>1</v>
      </c>
      <c r="K1528" s="64">
        <v>1</v>
      </c>
      <c r="L1528" s="43">
        <v>-1</v>
      </c>
      <c r="M1528">
        <v>18</v>
      </c>
      <c r="N1528">
        <v>9</v>
      </c>
      <c r="O1528" s="4">
        <f t="shared" si="1282"/>
        <v>0</v>
      </c>
      <c r="Q1528">
        <v>0</v>
      </c>
      <c r="R1528">
        <v>0</v>
      </c>
      <c r="S1528">
        <v>0</v>
      </c>
      <c r="T1528">
        <v>0</v>
      </c>
      <c r="U1528" s="4">
        <f t="shared" si="1283"/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 s="9">
        <f t="shared" si="1238"/>
        <v>0</v>
      </c>
      <c r="AD1528" s="9">
        <f t="shared" si="1239"/>
        <v>0</v>
      </c>
      <c r="AE1528" s="9">
        <f t="shared" si="1240"/>
        <v>0</v>
      </c>
      <c r="AF1528" s="9">
        <f t="shared" si="1241"/>
        <v>0</v>
      </c>
      <c r="AG1528" s="9">
        <f t="shared" si="1242"/>
        <v>0</v>
      </c>
      <c r="AH1528" s="9">
        <f t="shared" si="1243"/>
        <v>14.092777451556076</v>
      </c>
      <c r="AI1528" s="58">
        <f t="shared" si="1244"/>
        <v>2.1139166177334117</v>
      </c>
      <c r="AJ1528" s="58">
        <f t="shared" si="1245"/>
        <v>0</v>
      </c>
      <c r="AK1528" s="58">
        <f t="shared" si="1246"/>
        <v>0</v>
      </c>
      <c r="AL1528" s="58">
        <f t="shared" si="1247"/>
        <v>2.8185554903112156</v>
      </c>
      <c r="AM1528" s="58">
        <f t="shared" si="1248"/>
        <v>0</v>
      </c>
      <c r="AN1528" s="58">
        <f t="shared" si="1249"/>
        <v>0</v>
      </c>
      <c r="AO1528" s="56">
        <v>85.15</v>
      </c>
      <c r="AP1528" s="56">
        <v>0</v>
      </c>
      <c r="AQ1528" s="56">
        <v>0.28333333333333333</v>
      </c>
      <c r="AR1528" s="57">
        <f>SUM(AO1528:AQ1528)</f>
        <v>85.433333333333337</v>
      </c>
      <c r="AS1528">
        <v>1</v>
      </c>
      <c r="AT1528">
        <v>26</v>
      </c>
      <c r="AU1528">
        <v>3</v>
      </c>
      <c r="AV1528">
        <v>0</v>
      </c>
      <c r="AW1528">
        <v>1</v>
      </c>
      <c r="AX1528" s="9">
        <f t="shared" si="1250"/>
        <v>0.70230198985563785</v>
      </c>
      <c r="AY1528" s="9">
        <f t="shared" si="1251"/>
        <v>18.259851736246585</v>
      </c>
      <c r="AZ1528" s="9">
        <f t="shared" si="1252"/>
        <v>2.1069059695669137</v>
      </c>
      <c r="BA1528" s="9">
        <f t="shared" si="1253"/>
        <v>0</v>
      </c>
      <c r="BB1528" s="9">
        <f t="shared" si="1254"/>
        <v>0.70230198985563785</v>
      </c>
      <c r="BC1528" s="33">
        <f t="shared" si="1255"/>
        <v>7.0958333333333341</v>
      </c>
      <c r="BD1528" s="33">
        <f t="shared" si="1256"/>
        <v>2.361111111111111E-2</v>
      </c>
      <c r="BE1528" s="33">
        <f t="shared" si="1257"/>
        <v>0</v>
      </c>
      <c r="BF1528" s="42">
        <f>BI1528-BG1528-BH1528</f>
        <v>3</v>
      </c>
      <c r="BG1528" s="43">
        <v>0</v>
      </c>
      <c r="BH1528" s="43">
        <v>0</v>
      </c>
      <c r="BI1528" s="43">
        <v>3</v>
      </c>
      <c r="BJ1528" s="42">
        <f>BM1528-BK1528-BL1528</f>
        <v>4</v>
      </c>
      <c r="BK1528" s="43">
        <v>0</v>
      </c>
      <c r="BL1528" s="43">
        <v>0</v>
      </c>
      <c r="BM1528" s="43">
        <v>4</v>
      </c>
      <c r="BN1528" s="34">
        <f t="shared" si="1284"/>
        <v>-2.5866862824595094</v>
      </c>
      <c r="BO1528" s="34">
        <f t="shared" si="1285"/>
        <v>-60.554497443453201</v>
      </c>
      <c r="BP1528" s="33">
        <v>-0.9747918207088786</v>
      </c>
      <c r="BQ1528" s="33">
        <v>0</v>
      </c>
      <c r="BR1528" s="33">
        <v>-0.27971536369905953</v>
      </c>
      <c r="BS1528" s="33">
        <v>-3.7634519597756675E-3</v>
      </c>
      <c r="BT1528" s="33">
        <v>0</v>
      </c>
      <c r="BU1528" s="9">
        <f t="shared" si="1286"/>
        <v>-1.2582706363677136</v>
      </c>
      <c r="BV1528" s="34">
        <f t="shared" si="1287"/>
        <v>-29.456199056598834</v>
      </c>
      <c r="BW1528" s="33">
        <v>0.49578541094721001</v>
      </c>
      <c r="BX1528" s="33">
        <v>0</v>
      </c>
      <c r="BY1528" s="33">
        <v>3.2895018716061625E-2</v>
      </c>
      <c r="BZ1528" s="33">
        <v>-1.8570960757550676</v>
      </c>
      <c r="CA1528" s="9">
        <f t="shared" si="1288"/>
        <v>-1.328415646091796</v>
      </c>
      <c r="CB1528" s="34">
        <f t="shared" si="1289"/>
        <v>-31.098298386854371</v>
      </c>
      <c r="CE1528" s="68">
        <f t="shared" si="1258"/>
        <v>165000</v>
      </c>
      <c r="CF1528" s="62">
        <v>2.2000000000000002</v>
      </c>
      <c r="CG1528" s="62">
        <v>2.1</v>
      </c>
      <c r="CH1528" s="62">
        <v>-0.7</v>
      </c>
      <c r="CI1528" s="62">
        <v>-0.7</v>
      </c>
      <c r="CJ1528" s="63">
        <f t="shared" si="1273"/>
        <v>-16.332879642232157</v>
      </c>
      <c r="CK1528" s="62">
        <v>0</v>
      </c>
      <c r="CL1528" s="63">
        <f t="shared" si="1274"/>
        <v>0</v>
      </c>
      <c r="CM1528" s="62">
        <v>-0.7</v>
      </c>
      <c r="CN1528" t="s">
        <v>1781</v>
      </c>
      <c r="CO1528" t="s">
        <v>62</v>
      </c>
      <c r="CP1528" t="s">
        <v>63</v>
      </c>
      <c r="CQ1528" t="s">
        <v>2414</v>
      </c>
      <c r="CR1528">
        <v>72</v>
      </c>
      <c r="CS1528">
        <v>210</v>
      </c>
      <c r="CT1528">
        <v>55</v>
      </c>
      <c r="CU1528" t="s">
        <v>3401</v>
      </c>
      <c r="CZ1528" s="72">
        <v>550000</v>
      </c>
      <c r="DA1528">
        <v>0</v>
      </c>
    </row>
    <row r="1529" spans="1:105" ht="12.75" customHeight="1" x14ac:dyDescent="0.2">
      <c r="A1529" s="38" t="s">
        <v>2452</v>
      </c>
      <c r="B1529" t="s">
        <v>974</v>
      </c>
      <c r="C1529" t="s">
        <v>974</v>
      </c>
      <c r="D1529" s="82" t="s">
        <v>974</v>
      </c>
      <c r="E1529" t="str">
        <f t="shared" si="1281"/>
        <v xml:space="preserve">King, D.J. </v>
      </c>
      <c r="F1529" t="s">
        <v>238</v>
      </c>
      <c r="G1529" t="s">
        <v>1540</v>
      </c>
      <c r="H1529">
        <v>27</v>
      </c>
      <c r="I1529">
        <v>1</v>
      </c>
      <c r="J1529">
        <v>1</v>
      </c>
      <c r="K1529">
        <f>I1529+J1529</f>
        <v>2</v>
      </c>
      <c r="L1529">
        <v>-3</v>
      </c>
      <c r="M1529">
        <v>52</v>
      </c>
      <c r="N1529">
        <v>12</v>
      </c>
      <c r="O1529" s="4">
        <f t="shared" si="1282"/>
        <v>8.3333333333333329E-2</v>
      </c>
      <c r="P1529">
        <v>230</v>
      </c>
      <c r="Q1529">
        <v>0</v>
      </c>
      <c r="R1529">
        <v>0</v>
      </c>
      <c r="S1529">
        <v>1</v>
      </c>
      <c r="T1529">
        <v>1</v>
      </c>
      <c r="U1529" s="4">
        <f t="shared" si="1283"/>
        <v>0.5</v>
      </c>
      <c r="V1529" s="40">
        <v>0.1</v>
      </c>
      <c r="W1529">
        <v>0</v>
      </c>
      <c r="X1529">
        <v>0</v>
      </c>
      <c r="Y1529">
        <v>0</v>
      </c>
      <c r="Z1529">
        <v>0</v>
      </c>
      <c r="AA1529">
        <f>I1529-W1529-Y1529</f>
        <v>1</v>
      </c>
      <c r="AB1529">
        <f>J1529-X1529-Z1529</f>
        <v>1</v>
      </c>
      <c r="AC1529" s="9">
        <f t="shared" si="1238"/>
        <v>0</v>
      </c>
      <c r="AD1529" s="9">
        <f t="shared" si="1239"/>
        <v>0</v>
      </c>
      <c r="AE1529" s="9">
        <f t="shared" si="1240"/>
        <v>0</v>
      </c>
      <c r="AF1529" s="9">
        <f t="shared" si="1241"/>
        <v>0</v>
      </c>
      <c r="AG1529" s="9">
        <f t="shared" si="1242"/>
        <v>8.24270177447052</v>
      </c>
      <c r="AH1529" s="9">
        <f t="shared" si="1243"/>
        <v>8.24270177447052</v>
      </c>
      <c r="AI1529" s="6">
        <f t="shared" si="1244"/>
        <v>1.648540354894104</v>
      </c>
      <c r="AJ1529" s="6">
        <f t="shared" si="1245"/>
        <v>0</v>
      </c>
      <c r="AK1529" s="6">
        <f t="shared" si="1246"/>
        <v>0</v>
      </c>
      <c r="AL1529" s="6">
        <f t="shared" si="1247"/>
        <v>2.8849456210646824</v>
      </c>
      <c r="AM1529" s="6">
        <f t="shared" si="1248"/>
        <v>0</v>
      </c>
      <c r="AN1529" s="6">
        <f t="shared" si="1249"/>
        <v>0</v>
      </c>
      <c r="AO1529" s="32">
        <v>145.58333333333334</v>
      </c>
      <c r="AP1529" s="32">
        <v>3.2</v>
      </c>
      <c r="AQ1529" s="32">
        <v>0.33333333333333331</v>
      </c>
      <c r="AR1529" s="32">
        <v>149.11666666666667</v>
      </c>
      <c r="AS1529" s="40">
        <v>4</v>
      </c>
      <c r="AT1529" s="40">
        <v>31</v>
      </c>
      <c r="AU1529" s="40">
        <v>6</v>
      </c>
      <c r="AV1529" s="40">
        <v>3</v>
      </c>
      <c r="AW1529" s="40">
        <v>2</v>
      </c>
      <c r="AX1529" s="9">
        <f t="shared" si="1250"/>
        <v>1.6094780373309487</v>
      </c>
      <c r="AY1529" s="9">
        <f t="shared" si="1251"/>
        <v>12.473454789314854</v>
      </c>
      <c r="AZ1529" s="9">
        <f t="shared" si="1252"/>
        <v>2.4142170559964233</v>
      </c>
      <c r="BA1529" s="9">
        <f t="shared" si="1253"/>
        <v>1.2071085279982117</v>
      </c>
      <c r="BB1529" s="9">
        <f t="shared" si="1254"/>
        <v>0.80473901866547437</v>
      </c>
      <c r="BC1529" s="9">
        <f t="shared" si="1255"/>
        <v>5.3919753086419755</v>
      </c>
      <c r="BD1529" s="9">
        <f t="shared" si="1256"/>
        <v>1.2345679012345678E-2</v>
      </c>
      <c r="BE1529" s="9">
        <f t="shared" si="1257"/>
        <v>0.11851851851851852</v>
      </c>
      <c r="BF1529" s="3">
        <v>4</v>
      </c>
      <c r="BG1529" s="3">
        <v>0</v>
      </c>
      <c r="BH1529" s="3">
        <v>0</v>
      </c>
      <c r="BI1529" s="3">
        <v>4</v>
      </c>
      <c r="BJ1529" s="3">
        <v>7</v>
      </c>
      <c r="BK1529" s="3">
        <v>0</v>
      </c>
      <c r="BL1529" s="3">
        <v>0</v>
      </c>
      <c r="BM1529" s="3">
        <v>7</v>
      </c>
      <c r="BN1529" s="34">
        <f t="shared" si="1284"/>
        <v>-2.0841438183060941</v>
      </c>
      <c r="BO1529" s="34">
        <f t="shared" si="1285"/>
        <v>-27.953197518356017</v>
      </c>
      <c r="BP1529" s="34">
        <v>-0.49309485537918668</v>
      </c>
      <c r="BQ1529" s="34">
        <v>-0.17614225862783334</v>
      </c>
      <c r="BR1529" s="34">
        <v>-4.0824144671640125E-2</v>
      </c>
      <c r="BS1529" s="34">
        <v>-4.4441376985453933E-3</v>
      </c>
      <c r="BT1529" s="34">
        <v>0</v>
      </c>
      <c r="BU1529" s="34">
        <f t="shared" si="1286"/>
        <v>-0.71450539637720545</v>
      </c>
      <c r="BV1529" s="34">
        <f t="shared" si="1287"/>
        <v>-9.5831728585296361</v>
      </c>
      <c r="BW1529" s="34">
        <v>0.85061826110238681</v>
      </c>
      <c r="BX1529" s="34">
        <v>1.1483578481066714E-2</v>
      </c>
      <c r="BY1529" s="34">
        <v>3.5465182060460183E-2</v>
      </c>
      <c r="BZ1529" s="34">
        <v>-2.2672054435728026</v>
      </c>
      <c r="CA1529" s="34">
        <f t="shared" si="1288"/>
        <v>-1.3696384219288888</v>
      </c>
      <c r="CB1529" s="34">
        <f t="shared" si="1289"/>
        <v>-18.370024659826385</v>
      </c>
      <c r="CC1529" s="15">
        <v>34</v>
      </c>
      <c r="CD1529" s="7">
        <v>165000</v>
      </c>
      <c r="CE1529" s="68">
        <f t="shared" si="1258"/>
        <v>165000</v>
      </c>
      <c r="CF1529" s="9">
        <v>4.0999999999999996</v>
      </c>
      <c r="CG1529" s="9">
        <v>3.9</v>
      </c>
      <c r="CH1529" s="9">
        <v>-2.9</v>
      </c>
      <c r="CI1529" s="9">
        <v>-1.2</v>
      </c>
      <c r="CJ1529" s="9">
        <f t="shared" si="1273"/>
        <v>-15.722240419259743</v>
      </c>
      <c r="CK1529" s="9">
        <v>-0.2</v>
      </c>
      <c r="CL1529" s="9">
        <f t="shared" si="1274"/>
        <v>-2.6203734032099577</v>
      </c>
      <c r="CM1529" s="9">
        <v>-1.4</v>
      </c>
      <c r="CN1529" t="s">
        <v>46</v>
      </c>
      <c r="CO1529" t="s">
        <v>19</v>
      </c>
      <c r="CP1529" t="s">
        <v>3102</v>
      </c>
      <c r="CQ1529" t="s">
        <v>2400</v>
      </c>
      <c r="CR1529">
        <v>74</v>
      </c>
      <c r="CS1529">
        <v>221</v>
      </c>
      <c r="CT1529">
        <v>19</v>
      </c>
      <c r="CU1529" t="s">
        <v>3402</v>
      </c>
      <c r="CV1529" t="s">
        <v>3090</v>
      </c>
      <c r="CW1529">
        <v>0</v>
      </c>
      <c r="CX1529">
        <v>0</v>
      </c>
      <c r="CY1529">
        <v>0</v>
      </c>
      <c r="CZ1529" s="70"/>
      <c r="DA1529">
        <v>0</v>
      </c>
    </row>
    <row r="1530" spans="1:105" ht="12.75" customHeight="1" x14ac:dyDescent="0.2">
      <c r="A1530" s="44" t="s">
        <v>2372</v>
      </c>
      <c r="B1530" s="43" t="s">
        <v>974</v>
      </c>
      <c r="C1530" s="43" t="s">
        <v>974</v>
      </c>
      <c r="D1530" s="82" t="s">
        <v>974</v>
      </c>
      <c r="E1530" s="42" t="str">
        <f t="shared" si="1281"/>
        <v xml:space="preserve">King, D.J. </v>
      </c>
      <c r="F1530" s="42" t="s">
        <v>238</v>
      </c>
      <c r="G1530" s="45" t="s">
        <v>1540</v>
      </c>
      <c r="H1530" s="43">
        <v>61</v>
      </c>
      <c r="I1530" s="64">
        <v>3</v>
      </c>
      <c r="J1530" s="64">
        <v>3</v>
      </c>
      <c r="K1530" s="64">
        <v>6</v>
      </c>
      <c r="L1530" s="43">
        <v>-4</v>
      </c>
      <c r="M1530">
        <v>100</v>
      </c>
      <c r="N1530">
        <v>36</v>
      </c>
      <c r="O1530" s="4">
        <f t="shared" si="1282"/>
        <v>8.3333333333333329E-2</v>
      </c>
      <c r="Q1530">
        <v>1</v>
      </c>
      <c r="R1530">
        <v>0</v>
      </c>
      <c r="S1530">
        <v>2</v>
      </c>
      <c r="T1530">
        <v>5</v>
      </c>
      <c r="U1530" s="4">
        <f t="shared" si="1283"/>
        <v>0.2857142857142857</v>
      </c>
      <c r="V1530">
        <v>0.2</v>
      </c>
      <c r="W1530">
        <v>0</v>
      </c>
      <c r="X1530">
        <v>0</v>
      </c>
      <c r="Y1530">
        <v>0</v>
      </c>
      <c r="Z1530">
        <v>0</v>
      </c>
      <c r="AA1530">
        <v>3</v>
      </c>
      <c r="AB1530">
        <v>3</v>
      </c>
      <c r="AC1530" s="9">
        <f t="shared" si="1238"/>
        <v>0</v>
      </c>
      <c r="AD1530" s="9">
        <f t="shared" si="1239"/>
        <v>0</v>
      </c>
      <c r="AE1530" s="9">
        <f t="shared" si="1240"/>
        <v>0</v>
      </c>
      <c r="AF1530" s="9">
        <f t="shared" si="1241"/>
        <v>0</v>
      </c>
      <c r="AG1530" s="9">
        <f t="shared" si="1242"/>
        <v>10.740390830888568</v>
      </c>
      <c r="AH1530" s="9">
        <f t="shared" si="1243"/>
        <v>10.740390830888568</v>
      </c>
      <c r="AI1530" s="58">
        <f t="shared" si="1244"/>
        <v>1.6110586246332854</v>
      </c>
      <c r="AJ1530" s="58">
        <f t="shared" si="1245"/>
        <v>0</v>
      </c>
      <c r="AK1530" s="58">
        <f t="shared" si="1246"/>
        <v>0</v>
      </c>
      <c r="AL1530" s="58">
        <f t="shared" si="1247"/>
        <v>2.3270846800258567</v>
      </c>
      <c r="AM1530" s="58">
        <f t="shared" si="1248"/>
        <v>0</v>
      </c>
      <c r="AN1530" s="58">
        <f t="shared" si="1249"/>
        <v>0</v>
      </c>
      <c r="AO1530" s="56">
        <v>335.18333333333334</v>
      </c>
      <c r="AP1530" s="56">
        <v>4.8166666666666664</v>
      </c>
      <c r="AQ1530" s="56">
        <v>1.95</v>
      </c>
      <c r="AR1530" s="57">
        <f>SUM(AO1530:AQ1530)</f>
        <v>341.95</v>
      </c>
      <c r="AS1530">
        <v>3</v>
      </c>
      <c r="AT1530">
        <v>75</v>
      </c>
      <c r="AU1530">
        <v>3</v>
      </c>
      <c r="AV1530">
        <v>0</v>
      </c>
      <c r="AW1530">
        <v>4</v>
      </c>
      <c r="AX1530" s="9">
        <f t="shared" si="1250"/>
        <v>0.52639274747770137</v>
      </c>
      <c r="AY1530" s="9">
        <f t="shared" si="1251"/>
        <v>13.159818686942536</v>
      </c>
      <c r="AZ1530" s="9">
        <f t="shared" si="1252"/>
        <v>0.52639274747770137</v>
      </c>
      <c r="BA1530" s="9">
        <f t="shared" si="1253"/>
        <v>0</v>
      </c>
      <c r="BB1530" s="9">
        <f t="shared" si="1254"/>
        <v>0.70185699663693524</v>
      </c>
      <c r="BC1530" s="33">
        <f t="shared" si="1255"/>
        <v>5.4948087431693988</v>
      </c>
      <c r="BD1530" s="33">
        <f t="shared" si="1256"/>
        <v>3.1967213114754096E-2</v>
      </c>
      <c r="BE1530" s="33">
        <f t="shared" si="1257"/>
        <v>7.896174863387978E-2</v>
      </c>
      <c r="BF1530" s="42">
        <f>BI1530-BG1530-BH1530</f>
        <v>9</v>
      </c>
      <c r="BG1530" s="43">
        <v>0</v>
      </c>
      <c r="BH1530" s="43">
        <v>0</v>
      </c>
      <c r="BI1530" s="43">
        <v>9</v>
      </c>
      <c r="BJ1530" s="42">
        <f>BM1530-BK1530-BL1530</f>
        <v>13</v>
      </c>
      <c r="BK1530" s="43">
        <v>0</v>
      </c>
      <c r="BL1530" s="43">
        <v>0</v>
      </c>
      <c r="BM1530" s="43">
        <v>13</v>
      </c>
      <c r="BN1530" s="34">
        <f t="shared" si="1284"/>
        <v>-1.7003316210298869</v>
      </c>
      <c r="BO1530" s="34">
        <f t="shared" si="1285"/>
        <v>-9.9449137068570668</v>
      </c>
      <c r="BP1530" s="33">
        <v>1.3148220855241495</v>
      </c>
      <c r="BQ1530" s="33">
        <v>-0.25753337032112511</v>
      </c>
      <c r="BR1530" s="33">
        <v>0.76026019702747849</v>
      </c>
      <c r="BS1530" s="33">
        <v>-2.5901404664338417E-2</v>
      </c>
      <c r="BT1530" s="33">
        <v>0</v>
      </c>
      <c r="BU1530" s="9">
        <f t="shared" si="1286"/>
        <v>1.7916475075661644</v>
      </c>
      <c r="BV1530" s="34">
        <f t="shared" si="1287"/>
        <v>10.479002822436991</v>
      </c>
      <c r="BW1530" s="33">
        <v>2.9650521017362639</v>
      </c>
      <c r="BX1530" s="33">
        <v>2.1812302686036424E-2</v>
      </c>
      <c r="BY1530" s="33">
        <v>0.22639512881054177</v>
      </c>
      <c r="BZ1530" s="33">
        <v>-6.7052386618288935</v>
      </c>
      <c r="CA1530" s="9">
        <f t="shared" si="1288"/>
        <v>-3.4919791285960513</v>
      </c>
      <c r="CB1530" s="34">
        <f t="shared" si="1289"/>
        <v>-20.423916529294058</v>
      </c>
      <c r="CC1530" s="47">
        <v>36.566901999999999</v>
      </c>
      <c r="CD1530">
        <v>165000</v>
      </c>
      <c r="CE1530" s="68">
        <f t="shared" si="1258"/>
        <v>165000</v>
      </c>
      <c r="CF1530" s="62">
        <v>8.9</v>
      </c>
      <c r="CG1530" s="62">
        <v>8.4</v>
      </c>
      <c r="CH1530" s="62">
        <v>-3.1</v>
      </c>
      <c r="CI1530" s="62">
        <v>-1.6</v>
      </c>
      <c r="CJ1530" s="63">
        <f t="shared" si="1273"/>
        <v>-9.176504325383549</v>
      </c>
      <c r="CK1530" s="62">
        <v>0</v>
      </c>
      <c r="CL1530" s="63">
        <f t="shared" si="1274"/>
        <v>0</v>
      </c>
      <c r="CM1530" s="62">
        <v>-1.6</v>
      </c>
      <c r="CN1530" t="s">
        <v>1915</v>
      </c>
      <c r="CO1530" t="s">
        <v>19</v>
      </c>
      <c r="CP1530" t="s">
        <v>3102</v>
      </c>
      <c r="CQ1530" t="s">
        <v>2400</v>
      </c>
      <c r="CR1530">
        <v>74</v>
      </c>
      <c r="CS1530">
        <v>228</v>
      </c>
      <c r="CT1530">
        <v>19</v>
      </c>
      <c r="CU1530" t="s">
        <v>3402</v>
      </c>
      <c r="CZ1530" s="72">
        <v>821666.66666666663</v>
      </c>
      <c r="DA1530">
        <v>0</v>
      </c>
    </row>
    <row r="1531" spans="1:105" ht="12.75" customHeight="1" x14ac:dyDescent="0.2">
      <c r="A1531" s="38" t="s">
        <v>2452</v>
      </c>
      <c r="B1531" t="s">
        <v>974</v>
      </c>
      <c r="C1531" t="s">
        <v>974</v>
      </c>
      <c r="D1531" s="82" t="s">
        <v>974</v>
      </c>
      <c r="E1531" t="str">
        <f t="shared" si="1281"/>
        <v xml:space="preserve">Hinote, Dan </v>
      </c>
      <c r="F1531" t="s">
        <v>174</v>
      </c>
      <c r="G1531" t="s">
        <v>1528</v>
      </c>
      <c r="H1531">
        <v>41</v>
      </c>
      <c r="I1531">
        <v>5</v>
      </c>
      <c r="J1531">
        <v>5</v>
      </c>
      <c r="K1531">
        <f>I1531+J1531</f>
        <v>10</v>
      </c>
      <c r="L1531">
        <v>-8</v>
      </c>
      <c r="M1531">
        <v>23</v>
      </c>
      <c r="N1531">
        <v>37</v>
      </c>
      <c r="O1531" s="4">
        <f t="shared" si="1282"/>
        <v>0.13513513513513514</v>
      </c>
      <c r="P1531">
        <v>904</v>
      </c>
      <c r="Q1531">
        <v>1</v>
      </c>
      <c r="R1531">
        <v>0</v>
      </c>
      <c r="S1531">
        <v>85</v>
      </c>
      <c r="T1531">
        <v>88</v>
      </c>
      <c r="U1531" s="4">
        <f t="shared" si="1283"/>
        <v>0.4913294797687861</v>
      </c>
      <c r="V1531" s="40">
        <v>7</v>
      </c>
      <c r="W1531">
        <v>0</v>
      </c>
      <c r="X1531">
        <v>0</v>
      </c>
      <c r="Y1531">
        <v>0</v>
      </c>
      <c r="Z1531">
        <v>2</v>
      </c>
      <c r="AA1531">
        <f>I1531-W1531-Y1531</f>
        <v>5</v>
      </c>
      <c r="AB1531">
        <f>J1531-X1531-Z1531</f>
        <v>3</v>
      </c>
      <c r="AC1531" s="9">
        <f t="shared" si="1238"/>
        <v>0</v>
      </c>
      <c r="AD1531" s="9">
        <f t="shared" si="1239"/>
        <v>0</v>
      </c>
      <c r="AE1531" s="9">
        <f t="shared" si="1240"/>
        <v>0</v>
      </c>
      <c r="AF1531" s="9">
        <f t="shared" si="1241"/>
        <v>4.4166359955833645</v>
      </c>
      <c r="AG1531" s="9">
        <f t="shared" si="1242"/>
        <v>15.341998721500106</v>
      </c>
      <c r="AH1531" s="9">
        <f t="shared" si="1243"/>
        <v>9.205199232900064</v>
      </c>
      <c r="AI1531" s="6">
        <f t="shared" si="1244"/>
        <v>1.6876198593650116</v>
      </c>
      <c r="AJ1531" s="6">
        <f t="shared" si="1245"/>
        <v>0</v>
      </c>
      <c r="AK1531" s="6">
        <f t="shared" si="1246"/>
        <v>0.88332719911667279</v>
      </c>
      <c r="AL1531" s="6">
        <f t="shared" si="1247"/>
        <v>2.9149797570850198</v>
      </c>
      <c r="AM1531" s="6">
        <f t="shared" si="1248"/>
        <v>0</v>
      </c>
      <c r="AN1531" s="6">
        <f t="shared" si="1249"/>
        <v>6.6249539933750459</v>
      </c>
      <c r="AO1531" s="32">
        <v>391.08333333333337</v>
      </c>
      <c r="AP1531" s="32">
        <v>8.7666666666666675</v>
      </c>
      <c r="AQ1531" s="32">
        <v>135.85</v>
      </c>
      <c r="AR1531" s="32">
        <v>535.70000000000005</v>
      </c>
      <c r="AS1531" s="40">
        <v>18</v>
      </c>
      <c r="AT1531" s="40">
        <v>84</v>
      </c>
      <c r="AU1531" s="40">
        <v>18</v>
      </c>
      <c r="AV1531" s="40">
        <v>9</v>
      </c>
      <c r="AW1531" s="40">
        <v>12</v>
      </c>
      <c r="AX1531" s="9">
        <f t="shared" si="1250"/>
        <v>2.0160537614336382</v>
      </c>
      <c r="AY1531" s="9">
        <f t="shared" si="1251"/>
        <v>9.4082508866903112</v>
      </c>
      <c r="AZ1531" s="9">
        <f t="shared" si="1252"/>
        <v>2.0160537614336382</v>
      </c>
      <c r="BA1531" s="9">
        <f t="shared" si="1253"/>
        <v>1.0080268807168191</v>
      </c>
      <c r="BB1531" s="9">
        <f t="shared" si="1254"/>
        <v>1.3440358409557587</v>
      </c>
      <c r="BC1531" s="9">
        <f t="shared" si="1255"/>
        <v>9.5386178861788622</v>
      </c>
      <c r="BD1531" s="9">
        <f t="shared" si="1256"/>
        <v>3.3134146341463415</v>
      </c>
      <c r="BE1531" s="9">
        <f t="shared" si="1257"/>
        <v>0.21382113821138213</v>
      </c>
      <c r="BF1531" s="3">
        <v>11</v>
      </c>
      <c r="BG1531" s="3">
        <v>0</v>
      </c>
      <c r="BH1531" s="3">
        <v>2</v>
      </c>
      <c r="BI1531" s="3">
        <v>13</v>
      </c>
      <c r="BJ1531" s="3">
        <v>19</v>
      </c>
      <c r="BK1531" s="3">
        <v>0</v>
      </c>
      <c r="BL1531" s="3">
        <v>15</v>
      </c>
      <c r="BM1531" s="3">
        <v>34</v>
      </c>
      <c r="BN1531" s="34">
        <f t="shared" si="1284"/>
        <v>10.386566599795973</v>
      </c>
      <c r="BO1531" s="34">
        <f t="shared" si="1285"/>
        <v>38.77754937388827</v>
      </c>
      <c r="BP1531" s="34">
        <v>3.5405191481014597</v>
      </c>
      <c r="BQ1531" s="34">
        <v>-0.48255639603250189</v>
      </c>
      <c r="BR1531" s="34">
        <v>-0.14666029485144258</v>
      </c>
      <c r="BS1531" s="34">
        <v>0.48392938922032092</v>
      </c>
      <c r="BT1531" s="34">
        <v>0</v>
      </c>
      <c r="BU1531" s="34">
        <f t="shared" si="1286"/>
        <v>3.3952318464378362</v>
      </c>
      <c r="BV1531" s="34">
        <f t="shared" si="1287"/>
        <v>12.675870249907918</v>
      </c>
      <c r="BW1531" s="34">
        <v>1.557352893011438</v>
      </c>
      <c r="BX1531" s="34">
        <v>3.1460220213755691E-2</v>
      </c>
      <c r="BY1531" s="34">
        <v>5.1138278016457752</v>
      </c>
      <c r="BZ1531" s="34">
        <v>0.28869383848716845</v>
      </c>
      <c r="CA1531" s="34">
        <f t="shared" si="1288"/>
        <v>6.9913347533581369</v>
      </c>
      <c r="CB1531" s="34">
        <f t="shared" si="1289"/>
        <v>26.10167912398035</v>
      </c>
      <c r="CC1531" s="15">
        <v>43</v>
      </c>
      <c r="CD1531" s="7">
        <v>387242</v>
      </c>
      <c r="CE1531" s="68">
        <f t="shared" si="1258"/>
        <v>774483.99999999988</v>
      </c>
      <c r="CF1531" s="9">
        <v>9.6999999999999993</v>
      </c>
      <c r="CG1531" s="9">
        <v>13</v>
      </c>
      <c r="CH1531" s="9">
        <v>-9.1</v>
      </c>
      <c r="CI1531" s="9">
        <v>-0.7</v>
      </c>
      <c r="CJ1531" s="9">
        <f t="shared" si="1273"/>
        <v>-2.0578652098287558</v>
      </c>
      <c r="CK1531" s="9">
        <v>-0.6</v>
      </c>
      <c r="CL1531" s="9">
        <f t="shared" si="1274"/>
        <v>-1.7638844655675052</v>
      </c>
      <c r="CM1531" s="9">
        <v>-1.3</v>
      </c>
      <c r="CN1531" t="s">
        <v>1048</v>
      </c>
      <c r="CO1531" t="s">
        <v>1049</v>
      </c>
      <c r="CP1531" t="s">
        <v>1050</v>
      </c>
      <c r="CQ1531" t="s">
        <v>2414</v>
      </c>
      <c r="CR1531">
        <v>72</v>
      </c>
      <c r="CS1531">
        <v>190</v>
      </c>
      <c r="CU1531" t="s">
        <v>3401</v>
      </c>
      <c r="CV1531" t="s">
        <v>2382</v>
      </c>
      <c r="CW1531">
        <v>0</v>
      </c>
      <c r="CX1531">
        <v>0</v>
      </c>
      <c r="CY1531">
        <v>0</v>
      </c>
      <c r="CZ1531" s="71"/>
      <c r="DA1531">
        <v>0</v>
      </c>
    </row>
    <row r="1532" spans="1:105" ht="12.75" customHeight="1" x14ac:dyDescent="0.2">
      <c r="A1532" s="44" t="s">
        <v>2372</v>
      </c>
      <c r="B1532" s="43" t="s">
        <v>974</v>
      </c>
      <c r="C1532" s="43" t="s">
        <v>974</v>
      </c>
      <c r="D1532" s="82" t="s">
        <v>974</v>
      </c>
      <c r="E1532" s="42" t="str">
        <f t="shared" si="1281"/>
        <v xml:space="preserve">Hinote, Dan </v>
      </c>
      <c r="F1532" s="42" t="s">
        <v>174</v>
      </c>
      <c r="G1532" s="45" t="s">
        <v>1528</v>
      </c>
      <c r="H1532" s="43">
        <v>58</v>
      </c>
      <c r="I1532" s="64">
        <v>5</v>
      </c>
      <c r="J1532" s="64">
        <v>5</v>
      </c>
      <c r="K1532" s="64">
        <v>10</v>
      </c>
      <c r="L1532" s="43">
        <v>-3</v>
      </c>
      <c r="M1532">
        <v>42</v>
      </c>
      <c r="N1532">
        <v>42</v>
      </c>
      <c r="O1532" s="4">
        <f t="shared" si="1282"/>
        <v>0.11904761904761904</v>
      </c>
      <c r="Q1532">
        <v>0</v>
      </c>
      <c r="R1532">
        <v>0</v>
      </c>
      <c r="S1532">
        <v>14</v>
      </c>
      <c r="T1532">
        <v>19</v>
      </c>
      <c r="U1532" s="4">
        <f t="shared" si="1283"/>
        <v>0.42424242424242425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5</v>
      </c>
      <c r="AB1532">
        <v>5</v>
      </c>
      <c r="AC1532" s="9">
        <f t="shared" si="1238"/>
        <v>0</v>
      </c>
      <c r="AD1532" s="9">
        <f t="shared" si="1239"/>
        <v>0</v>
      </c>
      <c r="AE1532" s="9">
        <f t="shared" si="1240"/>
        <v>0</v>
      </c>
      <c r="AF1532" s="9">
        <f t="shared" si="1241"/>
        <v>0</v>
      </c>
      <c r="AG1532" s="9">
        <f t="shared" si="1242"/>
        <v>12.142881235875468</v>
      </c>
      <c r="AH1532" s="9">
        <f t="shared" si="1243"/>
        <v>12.142881235875468</v>
      </c>
      <c r="AI1532" s="58">
        <f t="shared" si="1244"/>
        <v>1.4571457483050561</v>
      </c>
      <c r="AJ1532" s="58">
        <f t="shared" si="1245"/>
        <v>0</v>
      </c>
      <c r="AK1532" s="58">
        <f t="shared" si="1246"/>
        <v>0.54479418886198538</v>
      </c>
      <c r="AL1532" s="58">
        <f t="shared" si="1247"/>
        <v>1.9428609977400748</v>
      </c>
      <c r="AM1532" s="58">
        <f t="shared" si="1248"/>
        <v>0</v>
      </c>
      <c r="AN1532" s="58">
        <f t="shared" si="1249"/>
        <v>3.2687651331719123</v>
      </c>
      <c r="AO1532" s="56">
        <v>494.11666666666667</v>
      </c>
      <c r="AP1532" s="56">
        <v>5.6333333333333329</v>
      </c>
      <c r="AQ1532" s="56">
        <v>110.13333333333335</v>
      </c>
      <c r="AR1532" s="57">
        <f>SUM(AO1532:AQ1532)</f>
        <v>609.88333333333333</v>
      </c>
      <c r="AS1532">
        <v>18</v>
      </c>
      <c r="AT1532">
        <v>114</v>
      </c>
      <c r="AU1532">
        <v>11</v>
      </c>
      <c r="AV1532">
        <v>3</v>
      </c>
      <c r="AW1532">
        <v>9</v>
      </c>
      <c r="AX1532" s="9">
        <f t="shared" si="1250"/>
        <v>1.7708304867051077</v>
      </c>
      <c r="AY1532" s="9">
        <f t="shared" si="1251"/>
        <v>11.215259749132349</v>
      </c>
      <c r="AZ1532" s="9">
        <f t="shared" si="1252"/>
        <v>1.082174186319788</v>
      </c>
      <c r="BA1532" s="9">
        <f t="shared" si="1253"/>
        <v>0.29513841445085126</v>
      </c>
      <c r="BB1532" s="9">
        <f t="shared" si="1254"/>
        <v>0.88541524335255384</v>
      </c>
      <c r="BC1532" s="33">
        <f t="shared" si="1255"/>
        <v>8.519252873563218</v>
      </c>
      <c r="BD1532" s="33">
        <f t="shared" si="1256"/>
        <v>1.8988505747126441</v>
      </c>
      <c r="BE1532" s="33">
        <f t="shared" si="1257"/>
        <v>9.7126436781609191E-2</v>
      </c>
      <c r="BF1532" s="42">
        <f>BI1532-BG1532-BH1532</f>
        <v>12</v>
      </c>
      <c r="BG1532" s="43">
        <v>0</v>
      </c>
      <c r="BH1532" s="43">
        <v>1</v>
      </c>
      <c r="BI1532" s="43">
        <v>13</v>
      </c>
      <c r="BJ1532" s="42">
        <f>BM1532-BK1532-BL1532</f>
        <v>16</v>
      </c>
      <c r="BK1532" s="43">
        <v>0</v>
      </c>
      <c r="BL1532" s="43">
        <v>6</v>
      </c>
      <c r="BM1532" s="43">
        <v>22</v>
      </c>
      <c r="BN1532" s="34">
        <f t="shared" si="1284"/>
        <v>14.549280964037932</v>
      </c>
      <c r="BO1532" s="34">
        <f t="shared" si="1285"/>
        <v>47.711685723623425</v>
      </c>
      <c r="BP1532" s="33">
        <v>3.69378692317364</v>
      </c>
      <c r="BQ1532" s="33">
        <v>-0.30119819781501822</v>
      </c>
      <c r="BR1532" s="33">
        <v>-0.92050908594367453</v>
      </c>
      <c r="BS1532" s="33">
        <v>-1.4628759147175068</v>
      </c>
      <c r="BT1532" s="33">
        <v>0</v>
      </c>
      <c r="BU1532" s="9">
        <f t="shared" si="1286"/>
        <v>1.0092037246974408</v>
      </c>
      <c r="BV1532" s="34">
        <f t="shared" si="1287"/>
        <v>3.3094976351677343</v>
      </c>
      <c r="BW1532" s="33">
        <v>5.5389659236290871</v>
      </c>
      <c r="BX1532" s="33">
        <v>2.5510582380208688E-2</v>
      </c>
      <c r="BY1532" s="33">
        <v>8.5838081050366934</v>
      </c>
      <c r="BZ1532" s="33">
        <v>-0.60820737170549766</v>
      </c>
      <c r="CA1532" s="9">
        <f t="shared" si="1288"/>
        <v>13.540077239340491</v>
      </c>
      <c r="CB1532" s="34">
        <f t="shared" si="1289"/>
        <v>44.402188088455681</v>
      </c>
      <c r="CC1532" s="47">
        <v>46.718964</v>
      </c>
      <c r="CD1532">
        <v>795673</v>
      </c>
      <c r="CE1532" s="68">
        <f t="shared" si="1258"/>
        <v>1124917</v>
      </c>
      <c r="CF1532" s="62">
        <v>10.199999999999999</v>
      </c>
      <c r="CG1532" s="62">
        <v>11.7</v>
      </c>
      <c r="CH1532" s="62">
        <v>-2</v>
      </c>
      <c r="CI1532" s="62">
        <v>-0.7</v>
      </c>
      <c r="CJ1532" s="63">
        <f t="shared" si="1273"/>
        <v>-1.9293047612485354</v>
      </c>
      <c r="CK1532" s="62">
        <v>0.8</v>
      </c>
      <c r="CL1532" s="63">
        <f t="shared" si="1274"/>
        <v>2.2049197271411836</v>
      </c>
      <c r="CM1532" s="62">
        <v>0.1</v>
      </c>
      <c r="CN1532" t="s">
        <v>1840</v>
      </c>
      <c r="CO1532" t="s">
        <v>1049</v>
      </c>
      <c r="CP1532" t="s">
        <v>1050</v>
      </c>
      <c r="CQ1532" t="s">
        <v>2414</v>
      </c>
      <c r="CR1532">
        <v>72</v>
      </c>
      <c r="CS1532">
        <v>187</v>
      </c>
      <c r="CT1532">
        <v>13</v>
      </c>
      <c r="CU1532" t="s">
        <v>3401</v>
      </c>
      <c r="CZ1532" s="72">
        <v>1000000</v>
      </c>
      <c r="DA1532">
        <v>0</v>
      </c>
    </row>
    <row r="1533" spans="1:105" ht="12.75" customHeight="1" x14ac:dyDescent="0.2">
      <c r="A1533" s="38" t="s">
        <v>2452</v>
      </c>
      <c r="B1533" t="s">
        <v>974</v>
      </c>
      <c r="C1533" t="s">
        <v>974</v>
      </c>
      <c r="D1533" s="82" t="s">
        <v>974</v>
      </c>
      <c r="E1533" t="str">
        <f t="shared" si="1281"/>
        <v xml:space="preserve">Backes, David </v>
      </c>
      <c r="F1533" t="s">
        <v>2468</v>
      </c>
      <c r="G1533" t="s">
        <v>1537</v>
      </c>
      <c r="H1533">
        <v>49</v>
      </c>
      <c r="I1533">
        <v>10</v>
      </c>
      <c r="J1533">
        <v>13</v>
      </c>
      <c r="K1533">
        <f>I1533+J1533</f>
        <v>23</v>
      </c>
      <c r="L1533">
        <v>6</v>
      </c>
      <c r="M1533">
        <v>37</v>
      </c>
      <c r="N1533">
        <v>89</v>
      </c>
      <c r="O1533" s="4">
        <f t="shared" si="1282"/>
        <v>0.11235955056179775</v>
      </c>
      <c r="P1533">
        <v>922</v>
      </c>
      <c r="Q1533">
        <v>2</v>
      </c>
      <c r="R1533">
        <v>0</v>
      </c>
      <c r="S1533">
        <v>12</v>
      </c>
      <c r="T1533">
        <v>14</v>
      </c>
      <c r="U1533" s="4">
        <f t="shared" si="1283"/>
        <v>0.46153846153846156</v>
      </c>
      <c r="V1533" s="40">
        <v>0.9</v>
      </c>
      <c r="W1533">
        <v>2</v>
      </c>
      <c r="X1533">
        <v>1</v>
      </c>
      <c r="Y1533">
        <v>0</v>
      </c>
      <c r="Z1533">
        <v>0</v>
      </c>
      <c r="AA1533">
        <f>I1533-W1533-Y1533</f>
        <v>8</v>
      </c>
      <c r="AB1533">
        <f>J1533-X1533-Z1533</f>
        <v>12</v>
      </c>
      <c r="AC1533" s="9">
        <f t="shared" si="1238"/>
        <v>5.0027793218454697</v>
      </c>
      <c r="AD1533" s="9">
        <f t="shared" si="1239"/>
        <v>2.5013896609227348</v>
      </c>
      <c r="AE1533" s="9">
        <f t="shared" si="1240"/>
        <v>0</v>
      </c>
      <c r="AF1533" s="9">
        <f t="shared" si="1241"/>
        <v>0</v>
      </c>
      <c r="AG1533" s="9">
        <f t="shared" si="1242"/>
        <v>17.893755824790308</v>
      </c>
      <c r="AH1533" s="9">
        <f t="shared" si="1243"/>
        <v>26.840633737185463</v>
      </c>
      <c r="AI1533" s="6">
        <f t="shared" si="1244"/>
        <v>3.019571295433364</v>
      </c>
      <c r="AJ1533" s="6">
        <f t="shared" si="1245"/>
        <v>3.0016675931072814</v>
      </c>
      <c r="AK1533" s="6">
        <f t="shared" si="1246"/>
        <v>0</v>
      </c>
      <c r="AL1533" s="6">
        <f t="shared" si="1247"/>
        <v>1.7893755824790307</v>
      </c>
      <c r="AM1533" s="6">
        <f t="shared" si="1248"/>
        <v>2.0011117287381879</v>
      </c>
      <c r="AN1533" s="6">
        <f t="shared" si="1249"/>
        <v>0</v>
      </c>
      <c r="AO1533" s="32">
        <v>536.5</v>
      </c>
      <c r="AP1533" s="32">
        <v>119.93333333333334</v>
      </c>
      <c r="AQ1533" s="32">
        <v>0.9</v>
      </c>
      <c r="AR1533" s="32">
        <v>657.33333333333326</v>
      </c>
      <c r="AS1533" s="40">
        <v>8</v>
      </c>
      <c r="AT1533" s="40">
        <v>92</v>
      </c>
      <c r="AU1533" s="40">
        <v>24</v>
      </c>
      <c r="AV1533" s="40">
        <v>19</v>
      </c>
      <c r="AW1533" s="40">
        <v>12</v>
      </c>
      <c r="AX1533" s="9">
        <f t="shared" si="1250"/>
        <v>0.73022312373225162</v>
      </c>
      <c r="AY1533" s="9">
        <f t="shared" si="1251"/>
        <v>8.3975659229208937</v>
      </c>
      <c r="AZ1533" s="9">
        <f t="shared" si="1252"/>
        <v>2.1906693711967549</v>
      </c>
      <c r="BA1533" s="9">
        <f t="shared" si="1253"/>
        <v>1.7342799188640976</v>
      </c>
      <c r="BB1533" s="9">
        <f t="shared" si="1254"/>
        <v>1.0953346855983774</v>
      </c>
      <c r="BC1533" s="9">
        <f t="shared" si="1255"/>
        <v>10.948979591836734</v>
      </c>
      <c r="BD1533" s="9">
        <f t="shared" si="1256"/>
        <v>1.8367346938775512E-2</v>
      </c>
      <c r="BE1533" s="9">
        <f t="shared" si="1257"/>
        <v>2.4476190476190478</v>
      </c>
      <c r="BF1533" s="3">
        <v>27</v>
      </c>
      <c r="BG1533" s="3">
        <v>6</v>
      </c>
      <c r="BH1533" s="3">
        <v>0</v>
      </c>
      <c r="BI1533" s="3">
        <v>33</v>
      </c>
      <c r="BJ1533" s="3">
        <v>16</v>
      </c>
      <c r="BK1533" s="3">
        <v>4</v>
      </c>
      <c r="BL1533" s="3">
        <v>0</v>
      </c>
      <c r="BM1533" s="3">
        <v>20</v>
      </c>
      <c r="BN1533" s="34">
        <f t="shared" si="1284"/>
        <v>15.275663705376315</v>
      </c>
      <c r="BO1533" s="34">
        <f t="shared" si="1285"/>
        <v>46.47767861676364</v>
      </c>
      <c r="BP1533" s="34">
        <v>14.927207727044847</v>
      </c>
      <c r="BQ1533" s="34">
        <v>-1.8284438922764237</v>
      </c>
      <c r="BR1533" s="34">
        <v>-0.17996023984011245</v>
      </c>
      <c r="BS1533" s="34">
        <v>-1.1999171786072562E-2</v>
      </c>
      <c r="BT1533" s="34">
        <v>0</v>
      </c>
      <c r="BU1533" s="34">
        <f t="shared" si="1286"/>
        <v>12.906804423142239</v>
      </c>
      <c r="BV1533" s="34">
        <f t="shared" si="1287"/>
        <v>39.270196013617365</v>
      </c>
      <c r="BW1533" s="34">
        <v>6.0497576299802471</v>
      </c>
      <c r="BX1533" s="34">
        <v>-0.80143312258014365</v>
      </c>
      <c r="BY1533" s="34">
        <v>9.5755991563242479E-2</v>
      </c>
      <c r="BZ1533" s="34">
        <v>-2.9752212167292691</v>
      </c>
      <c r="CA1533" s="34">
        <f t="shared" si="1288"/>
        <v>2.368859282234077</v>
      </c>
      <c r="CB1533" s="34">
        <f t="shared" si="1289"/>
        <v>7.2074826031462793</v>
      </c>
      <c r="CC1533" s="15">
        <v>55</v>
      </c>
      <c r="CD1533" s="7">
        <v>1253741</v>
      </c>
      <c r="CE1533" s="68">
        <f t="shared" si="1258"/>
        <v>2098097.1836734693</v>
      </c>
      <c r="CF1533" s="9">
        <v>14.9</v>
      </c>
      <c r="CG1533" s="9">
        <v>12.3</v>
      </c>
      <c r="CH1533" s="9">
        <v>7.6</v>
      </c>
      <c r="CI1533" s="9">
        <v>1.7</v>
      </c>
      <c r="CJ1533" s="9">
        <f t="shared" si="1273"/>
        <v>4.3692439494538435</v>
      </c>
      <c r="CK1533" s="9">
        <v>2.2999999999999998</v>
      </c>
      <c r="CL1533" s="9">
        <f t="shared" si="1274"/>
        <v>5.9113300492610827</v>
      </c>
      <c r="CM1533" s="9">
        <v>4</v>
      </c>
      <c r="CN1533" t="s">
        <v>1562</v>
      </c>
      <c r="CO1533" t="s">
        <v>3109</v>
      </c>
      <c r="CP1533" t="s">
        <v>2413</v>
      </c>
      <c r="CQ1533" t="s">
        <v>2414</v>
      </c>
      <c r="CR1533">
        <v>75</v>
      </c>
      <c r="CS1533">
        <v>200</v>
      </c>
      <c r="CU1533" t="s">
        <v>3401</v>
      </c>
      <c r="CV1533" t="s">
        <v>3090</v>
      </c>
      <c r="CW1533">
        <v>0</v>
      </c>
      <c r="CX1533">
        <v>0</v>
      </c>
      <c r="CY1533">
        <v>0</v>
      </c>
      <c r="CZ1533" s="70"/>
      <c r="DA1533">
        <v>0</v>
      </c>
    </row>
    <row r="1534" spans="1:105" ht="12.75" customHeight="1" x14ac:dyDescent="0.2">
      <c r="A1534" s="44" t="s">
        <v>2372</v>
      </c>
      <c r="B1534" s="43" t="s">
        <v>974</v>
      </c>
      <c r="C1534" s="43" t="s">
        <v>974</v>
      </c>
      <c r="D1534" s="82" t="s">
        <v>974</v>
      </c>
      <c r="E1534" s="42" t="str">
        <f t="shared" si="1281"/>
        <v xml:space="preserve">Backes, David </v>
      </c>
      <c r="F1534" s="42" t="s">
        <v>2468</v>
      </c>
      <c r="G1534" s="45" t="s">
        <v>1528</v>
      </c>
      <c r="H1534" s="43">
        <v>72</v>
      </c>
      <c r="I1534" s="64">
        <v>13</v>
      </c>
      <c r="J1534" s="64">
        <v>18</v>
      </c>
      <c r="K1534" s="64">
        <v>31</v>
      </c>
      <c r="L1534" s="43">
        <v>-11</v>
      </c>
      <c r="M1534">
        <v>99</v>
      </c>
      <c r="N1534">
        <v>129</v>
      </c>
      <c r="O1534" s="4">
        <f t="shared" si="1282"/>
        <v>0.10077519379844961</v>
      </c>
      <c r="Q1534">
        <v>2</v>
      </c>
      <c r="R1534">
        <v>0</v>
      </c>
      <c r="S1534">
        <v>30</v>
      </c>
      <c r="T1534">
        <v>37</v>
      </c>
      <c r="U1534" s="4">
        <f t="shared" si="1283"/>
        <v>0.44776119402985076</v>
      </c>
      <c r="V1534">
        <v>1.6</v>
      </c>
      <c r="W1534">
        <v>3</v>
      </c>
      <c r="X1534">
        <v>4</v>
      </c>
      <c r="Y1534">
        <v>0</v>
      </c>
      <c r="Z1534">
        <v>0</v>
      </c>
      <c r="AA1534">
        <v>10</v>
      </c>
      <c r="AB1534">
        <v>14</v>
      </c>
      <c r="AC1534" s="9">
        <f t="shared" si="1238"/>
        <v>5.7563159577870167</v>
      </c>
      <c r="AD1534" s="9">
        <f t="shared" si="1239"/>
        <v>7.6750879437160222</v>
      </c>
      <c r="AE1534" s="9">
        <f t="shared" si="1240"/>
        <v>0</v>
      </c>
      <c r="AF1534" s="9">
        <f t="shared" si="1241"/>
        <v>0</v>
      </c>
      <c r="AG1534" s="9">
        <f t="shared" si="1242"/>
        <v>13.841096522424499</v>
      </c>
      <c r="AH1534" s="9">
        <f t="shared" si="1243"/>
        <v>19.3775351313943</v>
      </c>
      <c r="AI1534" s="58">
        <f t="shared" si="1244"/>
        <v>2.4913973740364099</v>
      </c>
      <c r="AJ1534" s="58">
        <f t="shared" si="1245"/>
        <v>5.7563159577870167</v>
      </c>
      <c r="AK1534" s="58">
        <f t="shared" si="1246"/>
        <v>0</v>
      </c>
      <c r="AL1534" s="58">
        <f t="shared" si="1247"/>
        <v>2.9066302697091446</v>
      </c>
      <c r="AM1534" s="58">
        <f t="shared" si="1248"/>
        <v>1.9187719859290056</v>
      </c>
      <c r="AN1534" s="58">
        <f t="shared" si="1249"/>
        <v>3.5946080878681976</v>
      </c>
      <c r="AO1534" s="56">
        <v>866.98333333333335</v>
      </c>
      <c r="AP1534" s="56">
        <v>156.35</v>
      </c>
      <c r="AQ1534" s="56">
        <v>33.383333333333333</v>
      </c>
      <c r="AR1534" s="57">
        <f>SUM(AO1534:AQ1534)</f>
        <v>1056.7166666666667</v>
      </c>
      <c r="AS1534">
        <v>13</v>
      </c>
      <c r="AT1534">
        <v>240</v>
      </c>
      <c r="AU1534">
        <v>45</v>
      </c>
      <c r="AV1534">
        <v>14</v>
      </c>
      <c r="AW1534">
        <v>20</v>
      </c>
      <c r="AX1534" s="9">
        <f t="shared" si="1250"/>
        <v>0.738135419459647</v>
      </c>
      <c r="AY1534" s="9">
        <f t="shared" si="1251"/>
        <v>13.627115436178098</v>
      </c>
      <c r="AZ1534" s="9">
        <f t="shared" si="1252"/>
        <v>2.5550841442833936</v>
      </c>
      <c r="BA1534" s="9">
        <f t="shared" si="1253"/>
        <v>0.79491506711038906</v>
      </c>
      <c r="BB1534" s="9">
        <f t="shared" si="1254"/>
        <v>1.1355929530148416</v>
      </c>
      <c r="BC1534" s="33">
        <f t="shared" si="1255"/>
        <v>12.041435185185186</v>
      </c>
      <c r="BD1534" s="33">
        <f t="shared" si="1256"/>
        <v>0.46365740740740741</v>
      </c>
      <c r="BE1534" s="33">
        <f t="shared" si="1257"/>
        <v>2.1715277777777775</v>
      </c>
      <c r="BF1534" s="42">
        <f>BI1534-BG1534-BH1534</f>
        <v>36</v>
      </c>
      <c r="BG1534" s="43">
        <v>15</v>
      </c>
      <c r="BH1534" s="43">
        <v>0</v>
      </c>
      <c r="BI1534" s="43">
        <v>51</v>
      </c>
      <c r="BJ1534" s="42">
        <f>BM1534-BK1534-BL1534</f>
        <v>42</v>
      </c>
      <c r="BK1534" s="43">
        <v>5</v>
      </c>
      <c r="BL1534" s="43">
        <v>2</v>
      </c>
      <c r="BM1534" s="43">
        <v>49</v>
      </c>
      <c r="BN1534" s="34">
        <f t="shared" si="1284"/>
        <v>15.620504785966464</v>
      </c>
      <c r="BO1534" s="34">
        <f t="shared" si="1285"/>
        <v>29.564225262463538</v>
      </c>
      <c r="BP1534" s="33">
        <v>13.607249174930169</v>
      </c>
      <c r="BQ1534" s="33">
        <v>1.1398199683633887</v>
      </c>
      <c r="BR1534" s="33">
        <v>1.6676599503357703</v>
      </c>
      <c r="BS1534" s="33">
        <v>-0.44342319267239189</v>
      </c>
      <c r="BT1534" s="33">
        <v>0</v>
      </c>
      <c r="BU1534" s="9">
        <f t="shared" si="1286"/>
        <v>15.971305900956938</v>
      </c>
      <c r="BV1534" s="34">
        <f t="shared" si="1287"/>
        <v>30.228170719285089</v>
      </c>
      <c r="BW1534" s="33">
        <v>4.5782370584718883</v>
      </c>
      <c r="BX1534" s="33">
        <v>-0.62842240850000153</v>
      </c>
      <c r="BY1534" s="33">
        <v>2.474914148523585</v>
      </c>
      <c r="BZ1534" s="33">
        <v>-6.7755299134859479</v>
      </c>
      <c r="CA1534" s="9">
        <f t="shared" si="1288"/>
        <v>-0.3508011149904755</v>
      </c>
      <c r="CB1534" s="34">
        <f t="shared" si="1289"/>
        <v>-0.66394545682155504</v>
      </c>
      <c r="CC1534" s="47">
        <v>32.210346000000001</v>
      </c>
      <c r="CD1534">
        <v>681887</v>
      </c>
      <c r="CE1534" s="68">
        <f t="shared" si="1258"/>
        <v>776593.52777777775</v>
      </c>
      <c r="CF1534" s="62">
        <v>25.4</v>
      </c>
      <c r="CG1534" s="62">
        <v>20.9</v>
      </c>
      <c r="CH1534" s="62">
        <v>-4.2</v>
      </c>
      <c r="CI1534" s="62">
        <v>0.2</v>
      </c>
      <c r="CJ1534" s="63">
        <f t="shared" si="1273"/>
        <v>0.32091138834289384</v>
      </c>
      <c r="CK1534" s="62">
        <v>0.5</v>
      </c>
      <c r="CL1534" s="63">
        <f t="shared" si="1274"/>
        <v>0.80227847085723447</v>
      </c>
      <c r="CM1534" s="62">
        <v>0.7</v>
      </c>
      <c r="CN1534" t="s">
        <v>1861</v>
      </c>
      <c r="CO1534" t="s">
        <v>3109</v>
      </c>
      <c r="CP1534" t="s">
        <v>2413</v>
      </c>
      <c r="CQ1534" t="s">
        <v>2414</v>
      </c>
      <c r="CR1534">
        <v>75</v>
      </c>
      <c r="CS1534">
        <v>216</v>
      </c>
      <c r="CT1534">
        <v>42</v>
      </c>
      <c r="CU1534" t="s">
        <v>3401</v>
      </c>
      <c r="CZ1534" s="72">
        <v>887500</v>
      </c>
      <c r="DA1534">
        <v>0</v>
      </c>
    </row>
    <row r="1535" spans="1:105" ht="12.75" customHeight="1" x14ac:dyDescent="0.2">
      <c r="A1535" s="44" t="s">
        <v>2372</v>
      </c>
      <c r="B1535" s="43"/>
      <c r="C1535" s="43" t="s">
        <v>974</v>
      </c>
      <c r="D1535" s="82" t="s">
        <v>974</v>
      </c>
      <c r="E1535" s="42" t="str">
        <f t="shared" si="1281"/>
        <v xml:space="preserve">Perron, David </v>
      </c>
      <c r="F1535" s="42" t="s">
        <v>430</v>
      </c>
      <c r="G1535" s="45" t="s">
        <v>1540</v>
      </c>
      <c r="H1535" s="43">
        <v>62</v>
      </c>
      <c r="I1535" s="64">
        <v>13</v>
      </c>
      <c r="J1535" s="64">
        <v>14</v>
      </c>
      <c r="K1535" s="64">
        <v>27</v>
      </c>
      <c r="L1535" s="43">
        <v>16</v>
      </c>
      <c r="M1535">
        <v>38</v>
      </c>
      <c r="N1535">
        <v>68</v>
      </c>
      <c r="O1535" s="4">
        <f t="shared" si="1282"/>
        <v>0.19117647058823528</v>
      </c>
      <c r="Q1535">
        <v>1</v>
      </c>
      <c r="R1535">
        <v>0</v>
      </c>
      <c r="S1535">
        <v>5</v>
      </c>
      <c r="T1535">
        <v>9</v>
      </c>
      <c r="U1535" s="4">
        <f t="shared" si="1283"/>
        <v>0.35714285714285715</v>
      </c>
      <c r="V1535">
        <v>0.4</v>
      </c>
      <c r="W1535">
        <v>3</v>
      </c>
      <c r="X1535">
        <v>2</v>
      </c>
      <c r="Y1535">
        <v>0</v>
      </c>
      <c r="Z1535">
        <v>0</v>
      </c>
      <c r="AA1535">
        <v>10</v>
      </c>
      <c r="AB1535">
        <v>12</v>
      </c>
      <c r="AC1535" s="9">
        <f t="shared" si="1238"/>
        <v>7.1713147410358564</v>
      </c>
      <c r="AD1535" s="9">
        <f t="shared" si="1239"/>
        <v>4.7808764940239046</v>
      </c>
      <c r="AE1535" s="9">
        <f t="shared" si="1240"/>
        <v>0</v>
      </c>
      <c r="AF1535" s="9">
        <f t="shared" si="1241"/>
        <v>0</v>
      </c>
      <c r="AG1535" s="9">
        <f t="shared" si="1242"/>
        <v>18.40584896978373</v>
      </c>
      <c r="AH1535" s="9">
        <f t="shared" si="1243"/>
        <v>22.087018763740478</v>
      </c>
      <c r="AI1535" s="58">
        <f t="shared" si="1244"/>
        <v>3.1289943248632341</v>
      </c>
      <c r="AJ1535" s="58">
        <f t="shared" si="1245"/>
        <v>3.8247011952191237</v>
      </c>
      <c r="AK1535" s="58">
        <f t="shared" si="1246"/>
        <v>0</v>
      </c>
      <c r="AL1535" s="58">
        <f t="shared" si="1247"/>
        <v>1.4724679175826985</v>
      </c>
      <c r="AM1535" s="58">
        <f t="shared" si="1248"/>
        <v>0.95617529880478092</v>
      </c>
      <c r="AN1535" s="58">
        <f t="shared" si="1249"/>
        <v>0</v>
      </c>
      <c r="AO1535" s="56">
        <v>651.9666666666667</v>
      </c>
      <c r="AP1535" s="56">
        <v>125.5</v>
      </c>
      <c r="AQ1535" s="56">
        <v>0.65</v>
      </c>
      <c r="AR1535" s="57">
        <f>SUM(AO1535:AQ1535)</f>
        <v>778.11666666666667</v>
      </c>
      <c r="AS1535">
        <v>7</v>
      </c>
      <c r="AT1535">
        <v>65</v>
      </c>
      <c r="AU1535">
        <v>30</v>
      </c>
      <c r="AV1535">
        <v>12</v>
      </c>
      <c r="AW1535">
        <v>24</v>
      </c>
      <c r="AX1535" s="9">
        <f t="shared" si="1250"/>
        <v>0.53976481675841237</v>
      </c>
      <c r="AY1535" s="9">
        <f t="shared" si="1251"/>
        <v>5.0121018698995439</v>
      </c>
      <c r="AZ1535" s="9">
        <f t="shared" si="1252"/>
        <v>2.3132777861074816</v>
      </c>
      <c r="BA1535" s="9">
        <f t="shared" si="1253"/>
        <v>0.92531111444299274</v>
      </c>
      <c r="BB1535" s="9">
        <f t="shared" si="1254"/>
        <v>1.8506222288859855</v>
      </c>
      <c r="BC1535" s="33">
        <f t="shared" si="1255"/>
        <v>10.515591397849462</v>
      </c>
      <c r="BD1535" s="33">
        <f t="shared" si="1256"/>
        <v>1.0483870967741936E-2</v>
      </c>
      <c r="BE1535" s="33">
        <f t="shared" si="1257"/>
        <v>2.024193548387097</v>
      </c>
      <c r="BF1535" s="42">
        <f>BI1535-BG1535-BH1535</f>
        <v>34</v>
      </c>
      <c r="BG1535" s="43">
        <v>8</v>
      </c>
      <c r="BH1535" s="43">
        <v>0</v>
      </c>
      <c r="BI1535" s="43">
        <v>42</v>
      </c>
      <c r="BJ1535" s="42">
        <f>BM1535-BK1535-BL1535</f>
        <v>16</v>
      </c>
      <c r="BK1535" s="43">
        <v>2</v>
      </c>
      <c r="BL1535" s="43">
        <v>0</v>
      </c>
      <c r="BM1535" s="43">
        <v>18</v>
      </c>
      <c r="BN1535" s="34">
        <f t="shared" si="1284"/>
        <v>25.588126100812474</v>
      </c>
      <c r="BO1535" s="34">
        <f t="shared" si="1285"/>
        <v>65.769381885696177</v>
      </c>
      <c r="BP1535" s="33">
        <v>18.657597640020882</v>
      </c>
      <c r="BQ1535" s="33">
        <v>1.6081379517497052</v>
      </c>
      <c r="BR1535" s="33">
        <v>4.5587883183650266</v>
      </c>
      <c r="BS1535" s="33">
        <v>-8.6338015547794741E-3</v>
      </c>
      <c r="BT1535" s="33">
        <v>-4.1781396308428214</v>
      </c>
      <c r="BU1535" s="9">
        <f t="shared" si="1286"/>
        <v>20.63775047773801</v>
      </c>
      <c r="BV1535" s="34">
        <f t="shared" si="1287"/>
        <v>53.04538859486712</v>
      </c>
      <c r="BW1535" s="33">
        <v>9.1951608812196817</v>
      </c>
      <c r="BX1535" s="33">
        <v>3.3745758491941356E-2</v>
      </c>
      <c r="BY1535" s="33">
        <v>7.5465042936847263E-2</v>
      </c>
      <c r="BZ1535" s="33">
        <v>-4.353996059574003</v>
      </c>
      <c r="CA1535" s="9">
        <f t="shared" si="1288"/>
        <v>4.950375623074466</v>
      </c>
      <c r="CB1535" s="34">
        <f t="shared" si="1289"/>
        <v>12.723993290829052</v>
      </c>
      <c r="CC1535" s="47">
        <v>66.831314000000006</v>
      </c>
      <c r="CD1535">
        <v>3599730</v>
      </c>
      <c r="CE1535" s="68">
        <f t="shared" si="1258"/>
        <v>4760933.2258064514</v>
      </c>
      <c r="CF1535" s="62">
        <v>16.8</v>
      </c>
      <c r="CG1535" s="62">
        <v>13.8</v>
      </c>
      <c r="CH1535" s="62">
        <v>20</v>
      </c>
      <c r="CI1535" s="62">
        <v>2.8</v>
      </c>
      <c r="CJ1535" s="63">
        <f t="shared" si="1273"/>
        <v>6.1928634621055734</v>
      </c>
      <c r="CK1535" s="62">
        <v>4.2</v>
      </c>
      <c r="CL1535" s="63">
        <f t="shared" si="1274"/>
        <v>9.2892951931583596</v>
      </c>
      <c r="CM1535" s="62">
        <v>5.7</v>
      </c>
      <c r="CN1535" t="s">
        <v>1874</v>
      </c>
      <c r="CO1535" t="s">
        <v>3425</v>
      </c>
      <c r="CP1535" t="s">
        <v>2399</v>
      </c>
      <c r="CQ1535" t="s">
        <v>2400</v>
      </c>
      <c r="CR1535">
        <v>72</v>
      </c>
      <c r="CS1535">
        <v>180</v>
      </c>
      <c r="CT1535">
        <v>57</v>
      </c>
      <c r="CU1535" t="s">
        <v>3401</v>
      </c>
      <c r="CV1535" t="s">
        <v>3090</v>
      </c>
      <c r="CZ1535" s="72">
        <v>918333.33333333337</v>
      </c>
      <c r="DA1535">
        <v>0</v>
      </c>
    </row>
    <row r="1536" spans="1:105" ht="12.75" customHeight="1" x14ac:dyDescent="0.2">
      <c r="A1536" s="38" t="s">
        <v>2452</v>
      </c>
      <c r="B1536" t="s">
        <v>974</v>
      </c>
      <c r="C1536" t="s">
        <v>974</v>
      </c>
      <c r="D1536" s="82" t="s">
        <v>974</v>
      </c>
      <c r="E1536" t="str">
        <f t="shared" si="1281"/>
        <v xml:space="preserve">Brewer, Eric </v>
      </c>
      <c r="F1536" t="s">
        <v>2524</v>
      </c>
      <c r="G1536" t="s">
        <v>1524</v>
      </c>
      <c r="H1536">
        <v>82</v>
      </c>
      <c r="I1536">
        <v>6</v>
      </c>
      <c r="J1536">
        <v>23</v>
      </c>
      <c r="K1536">
        <f>I1536+J1536</f>
        <v>29</v>
      </c>
      <c r="L1536">
        <v>-10</v>
      </c>
      <c r="M1536">
        <v>69</v>
      </c>
      <c r="N1536">
        <v>111</v>
      </c>
      <c r="O1536" s="4">
        <f t="shared" si="1282"/>
        <v>5.4054054054054057E-2</v>
      </c>
      <c r="P1536">
        <v>2448</v>
      </c>
      <c r="Q1536">
        <v>1</v>
      </c>
      <c r="R1536">
        <v>0</v>
      </c>
      <c r="S1536">
        <v>0</v>
      </c>
      <c r="T1536">
        <v>0</v>
      </c>
      <c r="U1536" s="4">
        <f t="shared" si="1283"/>
        <v>0</v>
      </c>
      <c r="V1536" s="40">
        <v>0</v>
      </c>
      <c r="W1536">
        <v>2</v>
      </c>
      <c r="X1536">
        <v>6</v>
      </c>
      <c r="Y1536">
        <v>0</v>
      </c>
      <c r="Z1536">
        <v>1</v>
      </c>
      <c r="AA1536">
        <f>I1536-W1536-Y1536</f>
        <v>4</v>
      </c>
      <c r="AB1536">
        <f>J1536-X1536-Z1536</f>
        <v>16</v>
      </c>
      <c r="AC1536" s="9">
        <f t="shared" si="1238"/>
        <v>2.1699819168173597</v>
      </c>
      <c r="AD1536" s="9">
        <f t="shared" si="1239"/>
        <v>6.5099457504520792</v>
      </c>
      <c r="AE1536" s="9">
        <f t="shared" si="1240"/>
        <v>0</v>
      </c>
      <c r="AF1536" s="9">
        <f t="shared" si="1241"/>
        <v>0.92659322557397306</v>
      </c>
      <c r="AG1536" s="9">
        <f t="shared" si="1242"/>
        <v>3.4018024828433395</v>
      </c>
      <c r="AH1536" s="9">
        <f t="shared" si="1243"/>
        <v>13.607209931373358</v>
      </c>
      <c r="AI1536" s="6">
        <f t="shared" si="1244"/>
        <v>2.3387392069547963</v>
      </c>
      <c r="AJ1536" s="6">
        <f t="shared" si="1245"/>
        <v>3.2549728752260396</v>
      </c>
      <c r="AK1536" s="6">
        <f t="shared" si="1246"/>
        <v>0.18531864511479462</v>
      </c>
      <c r="AL1536" s="6">
        <f t="shared" si="1247"/>
        <v>2.6363969242035883</v>
      </c>
      <c r="AM1536" s="6">
        <f t="shared" si="1248"/>
        <v>1.0849909584086799</v>
      </c>
      <c r="AN1536" s="6">
        <f t="shared" si="1249"/>
        <v>8.1540203850509627</v>
      </c>
      <c r="AO1536" s="32">
        <v>1411.0166666666667</v>
      </c>
      <c r="AP1536" s="32">
        <v>276.5</v>
      </c>
      <c r="AQ1536" s="32">
        <v>323.76666666666665</v>
      </c>
      <c r="AR1536" s="32">
        <v>2011.2833333333333</v>
      </c>
      <c r="AS1536" s="40">
        <v>166</v>
      </c>
      <c r="AT1536" s="40">
        <v>75</v>
      </c>
      <c r="AU1536" s="40">
        <v>67</v>
      </c>
      <c r="AV1536" s="40">
        <v>78</v>
      </c>
      <c r="AW1536" s="40">
        <v>26</v>
      </c>
      <c r="AX1536" s="9">
        <f t="shared" si="1250"/>
        <v>4.9520621162276157</v>
      </c>
      <c r="AY1536" s="9">
        <f t="shared" si="1251"/>
        <v>2.2373774621510316</v>
      </c>
      <c r="AZ1536" s="9">
        <f t="shared" si="1252"/>
        <v>1.9987238661882547</v>
      </c>
      <c r="BA1536" s="9">
        <f t="shared" si="1253"/>
        <v>2.3268725606370726</v>
      </c>
      <c r="BB1536" s="9">
        <f t="shared" si="1254"/>
        <v>0.77562418687902412</v>
      </c>
      <c r="BC1536" s="9">
        <f t="shared" si="1255"/>
        <v>17.207520325203252</v>
      </c>
      <c r="BD1536" s="9">
        <f t="shared" si="1256"/>
        <v>3.9483739837398373</v>
      </c>
      <c r="BE1536" s="9">
        <f t="shared" si="1257"/>
        <v>3.3719512195121952</v>
      </c>
      <c r="BF1536" s="3">
        <v>55</v>
      </c>
      <c r="BG1536" s="3">
        <v>15</v>
      </c>
      <c r="BH1536" s="3">
        <v>1</v>
      </c>
      <c r="BI1536" s="3">
        <v>71</v>
      </c>
      <c r="BJ1536" s="3">
        <v>62</v>
      </c>
      <c r="BK1536" s="3">
        <v>5</v>
      </c>
      <c r="BL1536" s="3">
        <v>44</v>
      </c>
      <c r="BM1536" s="3">
        <v>111</v>
      </c>
      <c r="BN1536" s="34">
        <f t="shared" si="1284"/>
        <v>43.070624370566641</v>
      </c>
      <c r="BO1536" s="34">
        <f t="shared" si="1285"/>
        <v>42.828997443323892</v>
      </c>
      <c r="BP1536" s="34">
        <v>10.032668282320405</v>
      </c>
      <c r="BQ1536" s="34">
        <v>-0.69959542797424434</v>
      </c>
      <c r="BR1536" s="34">
        <v>-0.55063544277853083</v>
      </c>
      <c r="BS1536" s="34">
        <v>-4.3844202570539982E-2</v>
      </c>
      <c r="BT1536" s="34">
        <v>0</v>
      </c>
      <c r="BU1536" s="34">
        <f t="shared" si="1286"/>
        <v>8.7385932089970897</v>
      </c>
      <c r="BV1536" s="34">
        <f t="shared" si="1287"/>
        <v>8.6895695540960656</v>
      </c>
      <c r="BW1536" s="34">
        <v>24.940443033388718</v>
      </c>
      <c r="BX1536" s="34">
        <v>-1.3073613617760205</v>
      </c>
      <c r="BY1536" s="34">
        <v>8.4123321122481922</v>
      </c>
      <c r="BZ1536" s="34">
        <v>2.286617377708668</v>
      </c>
      <c r="CA1536" s="34">
        <f t="shared" si="1288"/>
        <v>34.332031161569553</v>
      </c>
      <c r="CB1536" s="34">
        <f t="shared" si="1289"/>
        <v>34.139427889227825</v>
      </c>
      <c r="CC1536" s="15">
        <v>60</v>
      </c>
      <c r="CD1536" s="7">
        <v>3209514</v>
      </c>
      <c r="CE1536" s="68">
        <f t="shared" si="1258"/>
        <v>3209514</v>
      </c>
      <c r="CF1536" s="9">
        <v>38.200000000000003</v>
      </c>
      <c r="CG1536" s="9">
        <v>45</v>
      </c>
      <c r="CH1536" s="9">
        <v>-9.6999999999999993</v>
      </c>
      <c r="CI1536" s="9">
        <v>1.4</v>
      </c>
      <c r="CJ1536" s="9">
        <f t="shared" si="1273"/>
        <v>1.0721602113687272</v>
      </c>
      <c r="CK1536" s="9">
        <v>1.4</v>
      </c>
      <c r="CL1536" s="9">
        <f t="shared" si="1274"/>
        <v>1.0721602113687272</v>
      </c>
      <c r="CM1536" s="9">
        <v>2.8</v>
      </c>
      <c r="CN1536" t="s">
        <v>3637</v>
      </c>
      <c r="CO1536" t="s">
        <v>3638</v>
      </c>
      <c r="CP1536" t="s">
        <v>2433</v>
      </c>
      <c r="CQ1536" t="s">
        <v>2400</v>
      </c>
      <c r="CR1536">
        <v>76</v>
      </c>
      <c r="CS1536">
        <v>229</v>
      </c>
      <c r="CU1536" t="s">
        <v>3402</v>
      </c>
      <c r="CV1536" t="s">
        <v>2382</v>
      </c>
      <c r="CW1536">
        <v>0</v>
      </c>
      <c r="CX1536">
        <v>0</v>
      </c>
      <c r="CY1536">
        <v>0</v>
      </c>
      <c r="CZ1536" s="70"/>
      <c r="DA1536">
        <v>0</v>
      </c>
    </row>
    <row r="1537" spans="1:105" ht="12.75" customHeight="1" x14ac:dyDescent="0.2">
      <c r="A1537" s="44" t="s">
        <v>2372</v>
      </c>
      <c r="B1537" s="43" t="s">
        <v>974</v>
      </c>
      <c r="C1537" s="43" t="s">
        <v>974</v>
      </c>
      <c r="D1537" s="82" t="s">
        <v>974</v>
      </c>
      <c r="E1537" s="42" t="str">
        <f t="shared" si="1281"/>
        <v xml:space="preserve">Brewer, Eric </v>
      </c>
      <c r="F1537" s="42" t="s">
        <v>2524</v>
      </c>
      <c r="G1537" s="45" t="s">
        <v>2374</v>
      </c>
      <c r="H1537" s="43">
        <v>77</v>
      </c>
      <c r="I1537" s="64">
        <v>1</v>
      </c>
      <c r="J1537" s="64">
        <v>21</v>
      </c>
      <c r="K1537" s="64">
        <v>22</v>
      </c>
      <c r="L1537" s="43">
        <v>-18</v>
      </c>
      <c r="M1537">
        <v>91</v>
      </c>
      <c r="N1537">
        <v>101</v>
      </c>
      <c r="O1537" s="4">
        <f t="shared" si="1282"/>
        <v>9.9009900990099011E-3</v>
      </c>
      <c r="Q1537">
        <v>0</v>
      </c>
      <c r="R1537">
        <v>0</v>
      </c>
      <c r="S1537">
        <v>0</v>
      </c>
      <c r="T1537">
        <v>0</v>
      </c>
      <c r="U1537" s="4">
        <f t="shared" si="1283"/>
        <v>0</v>
      </c>
      <c r="V1537">
        <v>0</v>
      </c>
      <c r="W1537">
        <v>0</v>
      </c>
      <c r="X1537">
        <v>10</v>
      </c>
      <c r="Y1537">
        <v>0</v>
      </c>
      <c r="Z1537">
        <v>0</v>
      </c>
      <c r="AA1537">
        <v>1</v>
      </c>
      <c r="AB1537">
        <v>11</v>
      </c>
      <c r="AC1537" s="9">
        <f t="shared" si="1238"/>
        <v>0</v>
      </c>
      <c r="AD1537" s="9">
        <f t="shared" si="1239"/>
        <v>13.510470614726412</v>
      </c>
      <c r="AE1537" s="9">
        <f t="shared" si="1240"/>
        <v>0</v>
      </c>
      <c r="AF1537" s="9">
        <f t="shared" si="1241"/>
        <v>0</v>
      </c>
      <c r="AG1537" s="9">
        <f t="shared" si="1242"/>
        <v>0.86173879739563386</v>
      </c>
      <c r="AH1537" s="9">
        <f t="shared" si="1243"/>
        <v>9.4791267713519733</v>
      </c>
      <c r="AI1537" s="58">
        <f t="shared" si="1244"/>
        <v>2.2405208732286481</v>
      </c>
      <c r="AJ1537" s="58">
        <f t="shared" si="1245"/>
        <v>4.8637694213015088</v>
      </c>
      <c r="AK1537" s="58">
        <f t="shared" si="1246"/>
        <v>0.42590949423247559</v>
      </c>
      <c r="AL1537" s="58">
        <f t="shared" si="1247"/>
        <v>2.843738031405592</v>
      </c>
      <c r="AM1537" s="58">
        <f t="shared" si="1248"/>
        <v>1.6212564737671695</v>
      </c>
      <c r="AN1537" s="58">
        <f t="shared" si="1249"/>
        <v>5.9627329192546581</v>
      </c>
      <c r="AO1537" s="56">
        <v>1392.5333333333333</v>
      </c>
      <c r="AP1537" s="56">
        <v>222.05</v>
      </c>
      <c r="AQ1537" s="56">
        <v>281.75</v>
      </c>
      <c r="AR1537" s="57">
        <f>SUM(AO1537:AQ1537)</f>
        <v>1896.3333333333333</v>
      </c>
      <c r="AS1537">
        <v>123</v>
      </c>
      <c r="AT1537">
        <v>92</v>
      </c>
      <c r="AU1537">
        <v>50</v>
      </c>
      <c r="AV1537">
        <v>47</v>
      </c>
      <c r="AW1537">
        <v>27</v>
      </c>
      <c r="AX1537" s="9">
        <f t="shared" si="1250"/>
        <v>3.8917208648268584</v>
      </c>
      <c r="AY1537" s="9">
        <f t="shared" si="1251"/>
        <v>2.910880646862366</v>
      </c>
      <c r="AZ1537" s="9">
        <f t="shared" si="1252"/>
        <v>1.5820003515556338</v>
      </c>
      <c r="BA1537" s="9">
        <f t="shared" si="1253"/>
        <v>1.4870803304622957</v>
      </c>
      <c r="BB1537" s="9">
        <f t="shared" si="1254"/>
        <v>0.85428018984004228</v>
      </c>
      <c r="BC1537" s="33">
        <f t="shared" si="1255"/>
        <v>18.084848484848486</v>
      </c>
      <c r="BD1537" s="33">
        <f t="shared" si="1256"/>
        <v>3.6590909090909092</v>
      </c>
      <c r="BE1537" s="33">
        <f t="shared" si="1257"/>
        <v>2.883766233766234</v>
      </c>
      <c r="BF1537" s="42">
        <f>BI1537-BG1537-BH1537</f>
        <v>52</v>
      </c>
      <c r="BG1537" s="43">
        <v>18</v>
      </c>
      <c r="BH1537" s="43">
        <v>2</v>
      </c>
      <c r="BI1537" s="43">
        <v>72</v>
      </c>
      <c r="BJ1537" s="42">
        <f>BM1537-BK1537-BL1537</f>
        <v>66</v>
      </c>
      <c r="BK1537" s="43">
        <v>6</v>
      </c>
      <c r="BL1537" s="43">
        <v>28</v>
      </c>
      <c r="BM1537" s="43">
        <v>100</v>
      </c>
      <c r="BN1537" s="34">
        <f t="shared" si="1284"/>
        <v>33.810873830025109</v>
      </c>
      <c r="BO1537" s="34">
        <f t="shared" si="1285"/>
        <v>35.659209523668601</v>
      </c>
      <c r="BP1537" s="33">
        <v>1.0786304597527161</v>
      </c>
      <c r="BQ1537" s="33">
        <v>1.5234935407626975</v>
      </c>
      <c r="BR1537" s="33">
        <v>0.45690926679210214</v>
      </c>
      <c r="BS1537" s="33">
        <v>-0.71135045536645436</v>
      </c>
      <c r="BT1537" s="33">
        <v>0</v>
      </c>
      <c r="BU1537" s="9">
        <f t="shared" si="1286"/>
        <v>2.3476828119410613</v>
      </c>
      <c r="BV1537" s="34">
        <f t="shared" si="1287"/>
        <v>2.4760233558879183</v>
      </c>
      <c r="BW1537" s="33">
        <v>19.792741508513789</v>
      </c>
      <c r="BX1537" s="33">
        <v>-2.9130967779731409</v>
      </c>
      <c r="BY1537" s="33">
        <v>15.608056111711502</v>
      </c>
      <c r="BZ1537" s="33">
        <v>-1.0245098241681021</v>
      </c>
      <c r="CA1537" s="9">
        <f t="shared" si="1288"/>
        <v>31.46319101808405</v>
      </c>
      <c r="CB1537" s="34">
        <f t="shared" si="1289"/>
        <v>33.183186167780683</v>
      </c>
      <c r="CC1537" s="47">
        <v>27.142161999999999</v>
      </c>
      <c r="CD1537">
        <v>208922</v>
      </c>
      <c r="CE1537" s="68">
        <f t="shared" si="1258"/>
        <v>222488.36363636365</v>
      </c>
      <c r="CF1537" s="62">
        <v>37.700000000000003</v>
      </c>
      <c r="CG1537" s="62">
        <v>41.6</v>
      </c>
      <c r="CH1537" s="62">
        <v>-9.8000000000000007</v>
      </c>
      <c r="CI1537" s="62">
        <v>-0.9</v>
      </c>
      <c r="CJ1537" s="63">
        <f t="shared" si="1273"/>
        <v>-0.74995833564801961</v>
      </c>
      <c r="CK1537" s="62">
        <v>2.1</v>
      </c>
      <c r="CL1537" s="63">
        <f t="shared" si="1274"/>
        <v>1.7499027831787124</v>
      </c>
      <c r="CM1537" s="62">
        <v>1.2</v>
      </c>
      <c r="CN1537" t="s">
        <v>1921</v>
      </c>
      <c r="CO1537" t="s">
        <v>3638</v>
      </c>
      <c r="CP1537" t="s">
        <v>2433</v>
      </c>
      <c r="CQ1537" t="s">
        <v>2400</v>
      </c>
      <c r="CR1537">
        <v>75</v>
      </c>
      <c r="CS1537">
        <v>222</v>
      </c>
      <c r="CT1537">
        <v>4</v>
      </c>
      <c r="CU1537" t="s">
        <v>3402</v>
      </c>
      <c r="CZ1537" s="72">
        <v>4250000</v>
      </c>
      <c r="DA1537">
        <v>0</v>
      </c>
    </row>
    <row r="1538" spans="1:105" ht="12.75" customHeight="1" x14ac:dyDescent="0.2">
      <c r="A1538" s="44" t="s">
        <v>2372</v>
      </c>
      <c r="B1538" s="43"/>
      <c r="C1538" s="43" t="s">
        <v>974</v>
      </c>
      <c r="D1538" s="42" t="s">
        <v>974</v>
      </c>
      <c r="E1538" s="42" t="str">
        <f t="shared" si="1281"/>
        <v xml:space="preserve">Johnson, Erik </v>
      </c>
      <c r="F1538" s="42" t="s">
        <v>209</v>
      </c>
      <c r="G1538" s="45" t="s">
        <v>2374</v>
      </c>
      <c r="H1538" s="43">
        <v>69</v>
      </c>
      <c r="I1538" s="64">
        <v>5</v>
      </c>
      <c r="J1538" s="64">
        <v>28</v>
      </c>
      <c r="K1538" s="64">
        <v>33</v>
      </c>
      <c r="L1538" s="43">
        <v>-9</v>
      </c>
      <c r="M1538">
        <v>28</v>
      </c>
      <c r="N1538">
        <v>105</v>
      </c>
      <c r="O1538" s="4">
        <f t="shared" si="1282"/>
        <v>4.7619047619047616E-2</v>
      </c>
      <c r="Q1538">
        <v>3</v>
      </c>
      <c r="R1538">
        <v>0</v>
      </c>
      <c r="S1538">
        <v>0</v>
      </c>
      <c r="T1538">
        <v>1</v>
      </c>
      <c r="U1538" s="4">
        <f t="shared" si="1283"/>
        <v>0</v>
      </c>
      <c r="V1538">
        <v>0</v>
      </c>
      <c r="W1538">
        <v>4</v>
      </c>
      <c r="X1538">
        <v>14</v>
      </c>
      <c r="Y1538">
        <v>0</v>
      </c>
      <c r="Z1538">
        <v>0</v>
      </c>
      <c r="AA1538">
        <v>1</v>
      </c>
      <c r="AB1538">
        <v>14</v>
      </c>
      <c r="AC1538" s="9">
        <f t="shared" ref="AC1538:AC1601" si="1290">IF(AP1538=0,0,W1538/AP1538*300)</f>
        <v>4.649660962221505</v>
      </c>
      <c r="AD1538" s="9">
        <f t="shared" ref="AD1538:AD1601" si="1291">IF(AP1538=0,0,X1538/AP1538*300)</f>
        <v>16.273813367775265</v>
      </c>
      <c r="AE1538" s="9">
        <f t="shared" ref="AE1538:AE1601" si="1292">IF(AQ1538=0,0,Y1538/AQ1538*300)</f>
        <v>0</v>
      </c>
      <c r="AF1538" s="9">
        <f t="shared" ref="AF1538:AF1601" si="1293">IF(AQ1538=0,0,Z1538/AQ1538*300)</f>
        <v>0</v>
      </c>
      <c r="AG1538" s="9">
        <f t="shared" ref="AG1538:AG1601" si="1294">AA1538/AO1538*1200</f>
        <v>1.2262624542280507</v>
      </c>
      <c r="AH1538" s="9">
        <f t="shared" ref="AH1538:AH1601" si="1295">AB1538/AO1538*1200</f>
        <v>17.167674359192709</v>
      </c>
      <c r="AI1538" s="58">
        <f t="shared" ref="AI1538:AI1601" si="1296">IF(AO1538=0,0,BF1538/AO1538*60)</f>
        <v>2.3912117857446988</v>
      </c>
      <c r="AJ1538" s="58">
        <f t="shared" ref="AJ1538:AJ1601" si="1297">IF(AP1538=0,0,BG1538/AP1538*60)</f>
        <v>5.8120762027768809</v>
      </c>
      <c r="AK1538" s="58">
        <f t="shared" ref="AK1538:AK1601" si="1298">IF(AQ1538=0,0,BH1538/AQ1538*60)</f>
        <v>0</v>
      </c>
      <c r="AL1538" s="58">
        <f t="shared" ref="AL1538:AL1601" si="1299">IF(AO1538=0,0,BJ1538/AO1538*60)</f>
        <v>2.5751511538789065</v>
      </c>
      <c r="AM1538" s="58">
        <f t="shared" ref="AM1538:AM1601" si="1300">IF(AP1538=0,0,BK1538/AP1538*60)</f>
        <v>1.3948982886664516</v>
      </c>
      <c r="AN1538" s="58">
        <f t="shared" ref="AN1538:AN1601" si="1301">IF(AQ1538=0,0,BL1538/AQ1538*60)</f>
        <v>3.2906764168190126</v>
      </c>
      <c r="AO1538" s="56">
        <v>978.58333333333337</v>
      </c>
      <c r="AP1538" s="56">
        <v>258.08333333333331</v>
      </c>
      <c r="AQ1538" s="56">
        <v>18.233333333333334</v>
      </c>
      <c r="AR1538" s="57">
        <f>SUM(AO1538:AQ1538)</f>
        <v>1254.9000000000001</v>
      </c>
      <c r="AS1538">
        <v>64</v>
      </c>
      <c r="AT1538">
        <v>87</v>
      </c>
      <c r="AU1538">
        <v>47</v>
      </c>
      <c r="AV1538">
        <v>37</v>
      </c>
      <c r="AW1538">
        <v>27</v>
      </c>
      <c r="AX1538" s="9">
        <f t="shared" ref="AX1538:AX1601" si="1302">AS1538/AR1538*60</f>
        <v>3.0600047812574704</v>
      </c>
      <c r="AY1538" s="9">
        <f t="shared" ref="AY1538:AY1601" si="1303">AT1538/AR1538*60</f>
        <v>4.159693999521874</v>
      </c>
      <c r="AZ1538" s="9">
        <f t="shared" ref="AZ1538:AZ1601" si="1304">AU1538/AR1538*60</f>
        <v>2.2471910112359548</v>
      </c>
      <c r="BA1538" s="9">
        <f t="shared" ref="BA1538:BA1601" si="1305">AV1538/AR1538*60</f>
        <v>1.7690652641644751</v>
      </c>
      <c r="BB1538" s="9">
        <f t="shared" ref="BB1538:BB1601" si="1306">AW1538/AR1538*60</f>
        <v>1.2909395170929954</v>
      </c>
      <c r="BC1538" s="33">
        <f t="shared" ref="BC1538:BC1601" si="1307">AO1538/H1538</f>
        <v>14.182367149758454</v>
      </c>
      <c r="BD1538" s="33">
        <f t="shared" ref="BD1538:BD1601" si="1308">AQ1538/H1538</f>
        <v>0.26425120772946864</v>
      </c>
      <c r="BE1538" s="33">
        <f t="shared" ref="BE1538:BE1601" si="1309">AP1538/H1538</f>
        <v>3.7403381642512072</v>
      </c>
      <c r="BF1538" s="42">
        <f>BI1538-BG1538-BH1538</f>
        <v>39</v>
      </c>
      <c r="BG1538" s="43">
        <v>25</v>
      </c>
      <c r="BH1538" s="43">
        <v>0</v>
      </c>
      <c r="BI1538" s="43">
        <v>64</v>
      </c>
      <c r="BJ1538" s="42">
        <f>BM1538-BK1538-BL1538</f>
        <v>42</v>
      </c>
      <c r="BK1538" s="43">
        <v>6</v>
      </c>
      <c r="BL1538" s="43">
        <v>1</v>
      </c>
      <c r="BM1538" s="43">
        <v>49</v>
      </c>
      <c r="BN1538" s="34">
        <f t="shared" si="1284"/>
        <v>39.967363003300605</v>
      </c>
      <c r="BO1538" s="34">
        <f t="shared" si="1285"/>
        <v>63.698084314767073</v>
      </c>
      <c r="BP1538" s="33">
        <v>6.8223471979212125</v>
      </c>
      <c r="BQ1538" s="33">
        <v>12.381732886306938</v>
      </c>
      <c r="BR1538" s="33">
        <v>-1.1689831177928109</v>
      </c>
      <c r="BS1538" s="33">
        <v>-4.6034747008039112E-2</v>
      </c>
      <c r="BT1538" s="33">
        <v>0</v>
      </c>
      <c r="BU1538" s="9">
        <f t="shared" si="1286"/>
        <v>17.9890622194273</v>
      </c>
      <c r="BV1538" s="34">
        <f t="shared" si="1287"/>
        <v>28.670112709263364</v>
      </c>
      <c r="BW1538" s="33">
        <v>17.038517668175668</v>
      </c>
      <c r="BX1538" s="33">
        <v>-1.7175216306704708</v>
      </c>
      <c r="BY1538" s="33">
        <v>1.687798291500139</v>
      </c>
      <c r="BZ1538" s="33">
        <v>4.9695064548679655</v>
      </c>
      <c r="CA1538" s="9">
        <f t="shared" si="1288"/>
        <v>21.978300783873301</v>
      </c>
      <c r="CB1538" s="34">
        <f t="shared" si="1289"/>
        <v>35.027971605503708</v>
      </c>
      <c r="CC1538" s="47">
        <v>43.902374000000002</v>
      </c>
      <c r="CD1538">
        <v>2042844</v>
      </c>
      <c r="CE1538" s="68">
        <f t="shared" ref="CE1538:CE1601" si="1310">IF(CD1538&gt;165000, CD1538/H1538*82, 165000)</f>
        <v>2427727.6521739131</v>
      </c>
      <c r="CF1538" s="62">
        <v>33.9</v>
      </c>
      <c r="CG1538" s="62">
        <v>23.8</v>
      </c>
      <c r="CH1538" s="62">
        <v>0.4</v>
      </c>
      <c r="CI1538" s="62">
        <v>3.9</v>
      </c>
      <c r="CJ1538" s="63">
        <f t="shared" si="1273"/>
        <v>5.0939884405646918</v>
      </c>
      <c r="CK1538" s="62">
        <v>2.1</v>
      </c>
      <c r="CL1538" s="63">
        <f t="shared" si="1274"/>
        <v>2.7429168526117573</v>
      </c>
      <c r="CM1538" s="62">
        <v>6</v>
      </c>
      <c r="CN1538" t="s">
        <v>1929</v>
      </c>
      <c r="CO1538" t="s">
        <v>3456</v>
      </c>
      <c r="CP1538" t="s">
        <v>2413</v>
      </c>
      <c r="CQ1538" t="s">
        <v>2414</v>
      </c>
      <c r="CR1538">
        <v>76</v>
      </c>
      <c r="CS1538">
        <v>219</v>
      </c>
      <c r="CT1538">
        <v>6</v>
      </c>
      <c r="CU1538" t="s">
        <v>3401</v>
      </c>
      <c r="CV1538" t="s">
        <v>3090</v>
      </c>
      <c r="CZ1538" s="72">
        <v>3700000</v>
      </c>
      <c r="DA1538">
        <v>0</v>
      </c>
    </row>
    <row r="1539" spans="1:105" ht="12.75" customHeight="1" x14ac:dyDescent="0.2">
      <c r="A1539" s="38" t="s">
        <v>2452</v>
      </c>
      <c r="B1539" t="s">
        <v>974</v>
      </c>
      <c r="C1539" t="s">
        <v>974</v>
      </c>
      <c r="D1539" s="82" t="s">
        <v>974</v>
      </c>
      <c r="E1539" t="str">
        <f t="shared" si="1281"/>
        <v xml:space="preserve">Mayers, Jamal </v>
      </c>
      <c r="F1539" t="s">
        <v>330</v>
      </c>
      <c r="G1539" t="s">
        <v>1528</v>
      </c>
      <c r="H1539">
        <v>80</v>
      </c>
      <c r="I1539">
        <v>8</v>
      </c>
      <c r="J1539">
        <v>14</v>
      </c>
      <c r="K1539">
        <f>I1539+J1539</f>
        <v>22</v>
      </c>
      <c r="L1539">
        <v>-19</v>
      </c>
      <c r="M1539">
        <v>89</v>
      </c>
      <c r="N1539">
        <v>129</v>
      </c>
      <c r="O1539" s="4">
        <f t="shared" si="1282"/>
        <v>6.2015503875968991E-2</v>
      </c>
      <c r="P1539">
        <v>1730</v>
      </c>
      <c r="Q1539">
        <v>0</v>
      </c>
      <c r="R1539">
        <v>0</v>
      </c>
      <c r="S1539">
        <v>248</v>
      </c>
      <c r="T1539">
        <v>184</v>
      </c>
      <c r="U1539" s="4">
        <f t="shared" si="1283"/>
        <v>0.57407407407407407</v>
      </c>
      <c r="V1539" s="40">
        <v>9.1999999999999993</v>
      </c>
      <c r="W1539">
        <v>0</v>
      </c>
      <c r="X1539">
        <v>0</v>
      </c>
      <c r="Y1539">
        <v>2</v>
      </c>
      <c r="Z1539">
        <v>0</v>
      </c>
      <c r="AA1539">
        <f>I1539-W1539-Y1539</f>
        <v>6</v>
      </c>
      <c r="AB1539">
        <f>J1539-X1539-Z1539</f>
        <v>14</v>
      </c>
      <c r="AC1539" s="9">
        <f t="shared" si="1290"/>
        <v>0</v>
      </c>
      <c r="AD1539" s="9">
        <f t="shared" si="1291"/>
        <v>0</v>
      </c>
      <c r="AE1539" s="9">
        <f t="shared" si="1292"/>
        <v>2.5454288340521813</v>
      </c>
      <c r="AF1539" s="9">
        <f t="shared" si="1293"/>
        <v>0</v>
      </c>
      <c r="AG1539" s="9">
        <f t="shared" si="1294"/>
        <v>7.8704294120862093</v>
      </c>
      <c r="AH1539" s="9">
        <f t="shared" si="1295"/>
        <v>18.364335294867821</v>
      </c>
      <c r="AI1539" s="6">
        <f t="shared" si="1296"/>
        <v>1.7708466177193969</v>
      </c>
      <c r="AJ1539" s="6">
        <f t="shared" si="1297"/>
        <v>0</v>
      </c>
      <c r="AK1539" s="6">
        <f t="shared" si="1298"/>
        <v>0.50908576681043627</v>
      </c>
      <c r="AL1539" s="6">
        <f t="shared" si="1299"/>
        <v>3.0825848530670985</v>
      </c>
      <c r="AM1539" s="6">
        <f t="shared" si="1300"/>
        <v>0</v>
      </c>
      <c r="AN1539" s="6">
        <f t="shared" si="1301"/>
        <v>6.1090292017252352</v>
      </c>
      <c r="AO1539" s="32">
        <v>914.81666666666683</v>
      </c>
      <c r="AP1539" s="32">
        <v>19.033333333333335</v>
      </c>
      <c r="AQ1539" s="32">
        <v>235.71666666666667</v>
      </c>
      <c r="AR1539" s="32">
        <v>1169.5666666666668</v>
      </c>
      <c r="AS1539" s="40">
        <v>32</v>
      </c>
      <c r="AT1539" s="40">
        <v>81</v>
      </c>
      <c r="AU1539" s="40">
        <v>65</v>
      </c>
      <c r="AV1539" s="40">
        <v>25</v>
      </c>
      <c r="AW1539" s="40">
        <v>18</v>
      </c>
      <c r="AX1539" s="9">
        <f t="shared" si="1302"/>
        <v>1.6416336534898961</v>
      </c>
      <c r="AY1539" s="9">
        <f t="shared" si="1303"/>
        <v>4.1553851853963</v>
      </c>
      <c r="AZ1539" s="9">
        <f t="shared" si="1304"/>
        <v>3.3345683586513521</v>
      </c>
      <c r="BA1539" s="9">
        <f t="shared" si="1305"/>
        <v>1.2825262917889815</v>
      </c>
      <c r="BB1539" s="9">
        <f t="shared" si="1306"/>
        <v>0.92341893008806675</v>
      </c>
      <c r="BC1539" s="9">
        <f t="shared" si="1307"/>
        <v>11.435208333333335</v>
      </c>
      <c r="BD1539" s="9">
        <f t="shared" si="1308"/>
        <v>2.9464583333333332</v>
      </c>
      <c r="BE1539" s="9">
        <f t="shared" si="1309"/>
        <v>0.23791666666666669</v>
      </c>
      <c r="BF1539" s="3">
        <v>27</v>
      </c>
      <c r="BG1539" s="3">
        <v>0</v>
      </c>
      <c r="BH1539" s="3">
        <v>2</v>
      </c>
      <c r="BI1539" s="3">
        <v>29</v>
      </c>
      <c r="BJ1539" s="3">
        <v>47</v>
      </c>
      <c r="BK1539" s="3">
        <v>0</v>
      </c>
      <c r="BL1539" s="3">
        <v>24</v>
      </c>
      <c r="BM1539" s="3">
        <v>71</v>
      </c>
      <c r="BN1539" s="34">
        <f t="shared" si="1284"/>
        <v>16.593709102306448</v>
      </c>
      <c r="BO1539" s="34">
        <f t="shared" si="1285"/>
        <v>28.375824269341543</v>
      </c>
      <c r="BP1539" s="34">
        <v>2.4791662427278087</v>
      </c>
      <c r="BQ1539" s="34">
        <v>-1.0476794757968004</v>
      </c>
      <c r="BR1539" s="34">
        <v>-0.32019599063235432</v>
      </c>
      <c r="BS1539" s="34">
        <v>2.2126493457527809</v>
      </c>
      <c r="BT1539" s="34">
        <v>0</v>
      </c>
      <c r="BU1539" s="34">
        <f t="shared" si="1286"/>
        <v>3.3239401220514351</v>
      </c>
      <c r="BV1539" s="34">
        <f t="shared" si="1287"/>
        <v>5.6840541318176561</v>
      </c>
      <c r="BW1539" s="34">
        <v>4.0150709557919084</v>
      </c>
      <c r="BX1539" s="34">
        <v>6.8303367840511386E-2</v>
      </c>
      <c r="BY1539" s="34">
        <v>10.135192058702785</v>
      </c>
      <c r="BZ1539" s="34">
        <v>-0.9487974020801897</v>
      </c>
      <c r="CA1539" s="34">
        <f t="shared" si="1288"/>
        <v>13.269768980255014</v>
      </c>
      <c r="CB1539" s="34">
        <f t="shared" si="1289"/>
        <v>22.691770137523893</v>
      </c>
      <c r="CC1539" s="15">
        <v>26</v>
      </c>
      <c r="CD1539" s="7">
        <v>165000</v>
      </c>
      <c r="CE1539" s="68">
        <f t="shared" si="1310"/>
        <v>165000</v>
      </c>
      <c r="CF1539" s="9">
        <v>21</v>
      </c>
      <c r="CG1539" s="9">
        <v>26.1</v>
      </c>
      <c r="CH1539" s="9">
        <v>-20.6</v>
      </c>
      <c r="CI1539" s="9">
        <v>-1.8</v>
      </c>
      <c r="CJ1539" s="9">
        <f t="shared" si="1273"/>
        <v>-2.5275278203583005</v>
      </c>
      <c r="CK1539" s="9">
        <v>-1.6</v>
      </c>
      <c r="CL1539" s="9">
        <f t="shared" si="1274"/>
        <v>-2.2466913958740449</v>
      </c>
      <c r="CM1539" s="9">
        <v>-3.4</v>
      </c>
      <c r="CN1539" t="s">
        <v>3568</v>
      </c>
      <c r="CO1539" t="s">
        <v>3081</v>
      </c>
      <c r="CP1539" t="s">
        <v>2427</v>
      </c>
      <c r="CQ1539" t="s">
        <v>2400</v>
      </c>
      <c r="CR1539">
        <v>74</v>
      </c>
      <c r="CS1539">
        <v>220</v>
      </c>
      <c r="CT1539">
        <v>21</v>
      </c>
      <c r="CU1539" t="s">
        <v>3401</v>
      </c>
      <c r="CV1539" t="s">
        <v>2382</v>
      </c>
      <c r="CW1539">
        <v>0</v>
      </c>
      <c r="CX1539">
        <v>0</v>
      </c>
      <c r="CY1539">
        <v>0</v>
      </c>
      <c r="CZ1539" s="70"/>
      <c r="DA1539">
        <v>0</v>
      </c>
    </row>
    <row r="1540" spans="1:105" ht="12.75" customHeight="1" x14ac:dyDescent="0.2">
      <c r="A1540" s="44" t="s">
        <v>2372</v>
      </c>
      <c r="B1540" s="43" t="s">
        <v>974</v>
      </c>
      <c r="C1540" s="43" t="s">
        <v>974</v>
      </c>
      <c r="D1540" s="82" t="s">
        <v>974</v>
      </c>
      <c r="E1540" s="42" t="str">
        <f t="shared" si="1281"/>
        <v xml:space="preserve">Mayers, Jamal </v>
      </c>
      <c r="F1540" s="42" t="s">
        <v>330</v>
      </c>
      <c r="G1540" s="45" t="s">
        <v>1528</v>
      </c>
      <c r="H1540" s="43">
        <v>80</v>
      </c>
      <c r="I1540" s="64">
        <v>12</v>
      </c>
      <c r="J1540" s="64">
        <v>15</v>
      </c>
      <c r="K1540" s="64">
        <v>27</v>
      </c>
      <c r="L1540" s="43">
        <v>-19</v>
      </c>
      <c r="M1540">
        <v>91</v>
      </c>
      <c r="N1540">
        <v>153</v>
      </c>
      <c r="O1540" s="4">
        <f t="shared" si="1282"/>
        <v>7.8431372549019607E-2</v>
      </c>
      <c r="Q1540">
        <v>3</v>
      </c>
      <c r="R1540">
        <v>0</v>
      </c>
      <c r="S1540">
        <v>384</v>
      </c>
      <c r="T1540">
        <v>299</v>
      </c>
      <c r="U1540" s="4">
        <f t="shared" si="1283"/>
        <v>0.5622254758418741</v>
      </c>
      <c r="V1540">
        <v>15.1</v>
      </c>
      <c r="W1540">
        <v>0</v>
      </c>
      <c r="X1540">
        <v>0</v>
      </c>
      <c r="Y1540">
        <v>1</v>
      </c>
      <c r="Z1540">
        <v>1</v>
      </c>
      <c r="AA1540">
        <v>11</v>
      </c>
      <c r="AB1540">
        <v>14</v>
      </c>
      <c r="AC1540" s="9">
        <f t="shared" si="1290"/>
        <v>0</v>
      </c>
      <c r="AD1540" s="9">
        <f t="shared" si="1291"/>
        <v>0</v>
      </c>
      <c r="AE1540" s="9">
        <f t="shared" si="1292"/>
        <v>1.03836169599077</v>
      </c>
      <c r="AF1540" s="9">
        <f t="shared" si="1293"/>
        <v>1.03836169599077</v>
      </c>
      <c r="AG1540" s="9">
        <f t="shared" si="1294"/>
        <v>13.810661412105254</v>
      </c>
      <c r="AH1540" s="9">
        <f t="shared" si="1295"/>
        <v>17.577205433588507</v>
      </c>
      <c r="AI1540" s="58">
        <f t="shared" si="1296"/>
        <v>1.8832720107416254</v>
      </c>
      <c r="AJ1540" s="58">
        <f t="shared" si="1297"/>
        <v>2.0122973728339857</v>
      </c>
      <c r="AK1540" s="58">
        <f t="shared" si="1298"/>
        <v>0.41534467839630801</v>
      </c>
      <c r="AL1540" s="58">
        <f t="shared" si="1299"/>
        <v>3.1387866845693759</v>
      </c>
      <c r="AM1540" s="58">
        <f t="shared" si="1300"/>
        <v>2.0122973728339857</v>
      </c>
      <c r="AN1540" s="58">
        <f t="shared" si="1301"/>
        <v>6.23017017594462</v>
      </c>
      <c r="AO1540" s="56">
        <v>955.7833333333333</v>
      </c>
      <c r="AP1540" s="56">
        <v>29.816666666666663</v>
      </c>
      <c r="AQ1540" s="56">
        <v>288.91666666666669</v>
      </c>
      <c r="AR1540" s="57">
        <f>SUM(AO1540:AQ1540)</f>
        <v>1274.5166666666667</v>
      </c>
      <c r="AS1540">
        <v>38</v>
      </c>
      <c r="AT1540">
        <v>101</v>
      </c>
      <c r="AU1540">
        <v>49</v>
      </c>
      <c r="AV1540">
        <v>18</v>
      </c>
      <c r="AW1540">
        <v>42</v>
      </c>
      <c r="AX1540" s="9">
        <f t="shared" si="1302"/>
        <v>1.788913444312223</v>
      </c>
      <c r="AY1540" s="9">
        <f t="shared" si="1303"/>
        <v>4.7547436283035394</v>
      </c>
      <c r="AZ1540" s="9">
        <f t="shared" si="1304"/>
        <v>2.3067568097710245</v>
      </c>
      <c r="BA1540" s="9">
        <f t="shared" si="1305"/>
        <v>0.84738005256894777</v>
      </c>
      <c r="BB1540" s="9">
        <f t="shared" si="1306"/>
        <v>1.9772201226608781</v>
      </c>
      <c r="BC1540" s="33">
        <f t="shared" si="1307"/>
        <v>11.947291666666667</v>
      </c>
      <c r="BD1540" s="33">
        <f t="shared" si="1308"/>
        <v>3.6114583333333337</v>
      </c>
      <c r="BE1540" s="33">
        <f t="shared" si="1309"/>
        <v>0.37270833333333331</v>
      </c>
      <c r="BF1540" s="42">
        <f>BI1540-BG1540-BH1540</f>
        <v>30</v>
      </c>
      <c r="BG1540" s="43">
        <v>1</v>
      </c>
      <c r="BH1540" s="43">
        <v>2</v>
      </c>
      <c r="BI1540" s="43">
        <v>33</v>
      </c>
      <c r="BJ1540" s="42">
        <f>BM1540-BK1540-BL1540</f>
        <v>50</v>
      </c>
      <c r="BK1540" s="43">
        <v>1</v>
      </c>
      <c r="BL1540" s="43">
        <v>30</v>
      </c>
      <c r="BM1540" s="43">
        <v>81</v>
      </c>
      <c r="BN1540" s="34">
        <f t="shared" si="1284"/>
        <v>23.054096275493116</v>
      </c>
      <c r="BO1540" s="34">
        <f t="shared" si="1285"/>
        <v>36.177002433068409</v>
      </c>
      <c r="BP1540" s="33">
        <v>15.54470446305308</v>
      </c>
      <c r="BQ1540" s="33">
        <v>-1.5942117629913246</v>
      </c>
      <c r="BR1540" s="33">
        <v>-5.2705903532828913</v>
      </c>
      <c r="BS1540" s="33">
        <v>-0.42542276995967948</v>
      </c>
      <c r="BT1540" s="33">
        <v>0</v>
      </c>
      <c r="BU1540" s="9">
        <f t="shared" si="1286"/>
        <v>8.2544795768191843</v>
      </c>
      <c r="BV1540" s="34">
        <f t="shared" si="1287"/>
        <v>12.953113588396937</v>
      </c>
      <c r="BW1540" s="33">
        <v>3.6820670565231999</v>
      </c>
      <c r="BX1540" s="33">
        <v>-0.13226591005371091</v>
      </c>
      <c r="BY1540" s="33">
        <v>12.529848234845355</v>
      </c>
      <c r="BZ1540" s="33">
        <v>-1.2800326826409136</v>
      </c>
      <c r="CA1540" s="9">
        <f t="shared" si="1288"/>
        <v>14.799616698673931</v>
      </c>
      <c r="CB1540" s="34">
        <f t="shared" si="1289"/>
        <v>23.223888844671468</v>
      </c>
      <c r="CC1540" s="47">
        <v>26.585343999999999</v>
      </c>
      <c r="CD1540">
        <v>165000</v>
      </c>
      <c r="CE1540" s="68">
        <f t="shared" si="1310"/>
        <v>165000</v>
      </c>
      <c r="CF1540" s="62">
        <v>23.2</v>
      </c>
      <c r="CG1540" s="62">
        <v>32.200000000000003</v>
      </c>
      <c r="CH1540" s="62">
        <v>-16.5</v>
      </c>
      <c r="CI1540" s="62">
        <v>-0.2</v>
      </c>
      <c r="CJ1540" s="63">
        <f t="shared" si="1273"/>
        <v>-0.25105915581358856</v>
      </c>
      <c r="CK1540" s="62">
        <v>1</v>
      </c>
      <c r="CL1540" s="63">
        <f t="shared" si="1274"/>
        <v>1.2552957790679431</v>
      </c>
      <c r="CM1540" s="62">
        <v>0.8</v>
      </c>
      <c r="CN1540" t="s">
        <v>1976</v>
      </c>
      <c r="CO1540" t="s">
        <v>3081</v>
      </c>
      <c r="CP1540" t="s">
        <v>2427</v>
      </c>
      <c r="CQ1540" t="s">
        <v>2400</v>
      </c>
      <c r="CR1540">
        <v>73</v>
      </c>
      <c r="CS1540">
        <v>214</v>
      </c>
      <c r="CT1540">
        <v>21</v>
      </c>
      <c r="CU1540" t="s">
        <v>3401</v>
      </c>
      <c r="CZ1540" s="72">
        <v>1333333.3333333333</v>
      </c>
      <c r="DA1540">
        <v>0</v>
      </c>
    </row>
    <row r="1541" spans="1:105" ht="12.75" customHeight="1" x14ac:dyDescent="0.2">
      <c r="A1541" s="38" t="s">
        <v>2452</v>
      </c>
      <c r="B1541" t="s">
        <v>974</v>
      </c>
      <c r="C1541" t="s">
        <v>974</v>
      </c>
      <c r="D1541" s="82" t="s">
        <v>974</v>
      </c>
      <c r="E1541" t="str">
        <f t="shared" si="1281"/>
        <v xml:space="preserve">McClement, Jay </v>
      </c>
      <c r="F1541" t="s">
        <v>335</v>
      </c>
      <c r="G1541" t="s">
        <v>1537</v>
      </c>
      <c r="H1541">
        <v>81</v>
      </c>
      <c r="I1541">
        <v>8</v>
      </c>
      <c r="J1541">
        <v>28</v>
      </c>
      <c r="K1541">
        <f>I1541+J1541</f>
        <v>36</v>
      </c>
      <c r="L1541">
        <v>3</v>
      </c>
      <c r="M1541">
        <v>55</v>
      </c>
      <c r="N1541">
        <v>104</v>
      </c>
      <c r="O1541" s="4">
        <f t="shared" si="1282"/>
        <v>7.6923076923076927E-2</v>
      </c>
      <c r="P1541">
        <v>1634</v>
      </c>
      <c r="Q1541">
        <v>0</v>
      </c>
      <c r="R1541">
        <v>0</v>
      </c>
      <c r="S1541">
        <v>442</v>
      </c>
      <c r="T1541">
        <v>397</v>
      </c>
      <c r="U1541" s="4">
        <f t="shared" si="1283"/>
        <v>0.52681764004767584</v>
      </c>
      <c r="V1541" s="40">
        <v>17.8</v>
      </c>
      <c r="W1541">
        <v>0</v>
      </c>
      <c r="X1541">
        <v>1</v>
      </c>
      <c r="Y1541">
        <v>0</v>
      </c>
      <c r="Z1541">
        <v>2</v>
      </c>
      <c r="AA1541">
        <f>I1541-W1541-Y1541</f>
        <v>8</v>
      </c>
      <c r="AB1541">
        <f>J1541-X1541-Z1541</f>
        <v>25</v>
      </c>
      <c r="AC1541" s="9">
        <f t="shared" si="1290"/>
        <v>0</v>
      </c>
      <c r="AD1541" s="9">
        <f t="shared" si="1291"/>
        <v>6.666666666666667</v>
      </c>
      <c r="AE1541" s="9">
        <f t="shared" si="1292"/>
        <v>0</v>
      </c>
      <c r="AF1541" s="9">
        <f t="shared" si="1293"/>
        <v>2.9690721649484533</v>
      </c>
      <c r="AG1541" s="9">
        <f t="shared" si="1294"/>
        <v>10.938716599882255</v>
      </c>
      <c r="AH1541" s="9">
        <f t="shared" si="1295"/>
        <v>34.183489374632053</v>
      </c>
      <c r="AI1541" s="6">
        <f t="shared" si="1296"/>
        <v>2.7346791499705638</v>
      </c>
      <c r="AJ1541" s="6">
        <f t="shared" si="1297"/>
        <v>5.3333333333333339</v>
      </c>
      <c r="AK1541" s="6">
        <f t="shared" si="1298"/>
        <v>0.59381443298969072</v>
      </c>
      <c r="AL1541" s="6">
        <f t="shared" si="1299"/>
        <v>2.7346791499705638</v>
      </c>
      <c r="AM1541" s="6">
        <f t="shared" si="1300"/>
        <v>0</v>
      </c>
      <c r="AN1541" s="6">
        <f t="shared" si="1301"/>
        <v>5.6412371134020622</v>
      </c>
      <c r="AO1541" s="33">
        <v>877.61666666666667</v>
      </c>
      <c r="AP1541" s="33">
        <v>45</v>
      </c>
      <c r="AQ1541" s="33">
        <v>202.08333333333334</v>
      </c>
      <c r="AR1541" s="32">
        <v>1124.7</v>
      </c>
      <c r="AS1541" s="40">
        <v>48</v>
      </c>
      <c r="AT1541" s="40">
        <v>45</v>
      </c>
      <c r="AU1541" s="40">
        <v>39</v>
      </c>
      <c r="AV1541" s="40">
        <v>34</v>
      </c>
      <c r="AW1541" s="40">
        <v>42</v>
      </c>
      <c r="AX1541" s="9">
        <f t="shared" si="1302"/>
        <v>2.5606828487596691</v>
      </c>
      <c r="AY1541" s="9">
        <f t="shared" si="1303"/>
        <v>2.4006401707121898</v>
      </c>
      <c r="AZ1541" s="9">
        <f t="shared" si="1304"/>
        <v>2.0805548146172312</v>
      </c>
      <c r="BA1541" s="9">
        <f t="shared" si="1305"/>
        <v>1.8138170178714323</v>
      </c>
      <c r="BB1541" s="9">
        <f t="shared" si="1306"/>
        <v>2.2405974926647105</v>
      </c>
      <c r="BC1541" s="9">
        <f t="shared" si="1307"/>
        <v>10.83477366255144</v>
      </c>
      <c r="BD1541" s="9">
        <f t="shared" si="1308"/>
        <v>2.4948559670781894</v>
      </c>
      <c r="BE1541" s="9">
        <f t="shared" si="1309"/>
        <v>0.55555555555555558</v>
      </c>
      <c r="BF1541" s="3">
        <v>40</v>
      </c>
      <c r="BG1541" s="3">
        <v>4</v>
      </c>
      <c r="BH1541" s="3">
        <v>2</v>
      </c>
      <c r="BI1541" s="3">
        <v>46</v>
      </c>
      <c r="BJ1541" s="3">
        <v>40</v>
      </c>
      <c r="BK1541" s="3">
        <v>0</v>
      </c>
      <c r="BL1541" s="3">
        <v>19</v>
      </c>
      <c r="BM1541" s="3">
        <v>59</v>
      </c>
      <c r="BN1541" s="34">
        <f t="shared" si="1284"/>
        <v>32.654339539962649</v>
      </c>
      <c r="BO1541" s="34">
        <f t="shared" si="1285"/>
        <v>58.067643887192403</v>
      </c>
      <c r="BP1541" s="34">
        <v>19.521431453235568</v>
      </c>
      <c r="BQ1541" s="34">
        <v>-1.3294316578226584</v>
      </c>
      <c r="BR1541" s="34">
        <v>-0.30791270042825736</v>
      </c>
      <c r="BS1541" s="34">
        <v>-0.78164372285773143</v>
      </c>
      <c r="BT1541" s="34">
        <v>0</v>
      </c>
      <c r="BU1541" s="34">
        <f t="shared" si="1286"/>
        <v>17.10244337212692</v>
      </c>
      <c r="BV1541" s="34">
        <f t="shared" si="1287"/>
        <v>30.412453760339503</v>
      </c>
      <c r="BW1541" s="34">
        <v>5.856162836736666</v>
      </c>
      <c r="BX1541" s="34">
        <v>0.16148782239000065</v>
      </c>
      <c r="BY1541" s="34">
        <v>9.6700909045006096</v>
      </c>
      <c r="BZ1541" s="34">
        <v>-0.13584539579154919</v>
      </c>
      <c r="CA1541" s="34">
        <f t="shared" si="1288"/>
        <v>15.551896167835729</v>
      </c>
      <c r="CB1541" s="34">
        <f t="shared" si="1289"/>
        <v>27.655190126852901</v>
      </c>
      <c r="CC1541" s="15">
        <v>53</v>
      </c>
      <c r="CD1541" s="7">
        <v>1158917</v>
      </c>
      <c r="CE1541" s="68">
        <f t="shared" si="1310"/>
        <v>1173224.6172839506</v>
      </c>
      <c r="CF1541" s="9">
        <v>23.4</v>
      </c>
      <c r="CG1541" s="9">
        <v>25.9</v>
      </c>
      <c r="CH1541" s="9">
        <v>2.8</v>
      </c>
      <c r="CI1541" s="9">
        <v>1.4</v>
      </c>
      <c r="CJ1541" s="9">
        <f t="shared" si="1273"/>
        <v>2.041138663783153</v>
      </c>
      <c r="CK1541" s="9">
        <v>2.4</v>
      </c>
      <c r="CL1541" s="9">
        <f t="shared" si="1274"/>
        <v>3.4990948521996912</v>
      </c>
      <c r="CM1541" s="9">
        <v>3.8</v>
      </c>
      <c r="CN1541" t="s">
        <v>3551</v>
      </c>
      <c r="CO1541" t="s">
        <v>3552</v>
      </c>
      <c r="CP1541" t="s">
        <v>2427</v>
      </c>
      <c r="CQ1541" t="s">
        <v>2400</v>
      </c>
      <c r="CR1541">
        <v>73</v>
      </c>
      <c r="CS1541">
        <v>199</v>
      </c>
      <c r="CT1541">
        <v>9</v>
      </c>
      <c r="CU1541" t="s">
        <v>3402</v>
      </c>
      <c r="CV1541" t="s">
        <v>2382</v>
      </c>
      <c r="CW1541">
        <v>0</v>
      </c>
      <c r="CX1541">
        <v>0</v>
      </c>
      <c r="CY1541">
        <v>0</v>
      </c>
      <c r="CZ1541" s="70"/>
      <c r="DA1541">
        <v>0</v>
      </c>
    </row>
    <row r="1542" spans="1:105" ht="12.75" customHeight="1" x14ac:dyDescent="0.2">
      <c r="A1542" s="44" t="s">
        <v>2372</v>
      </c>
      <c r="B1542" s="43" t="s">
        <v>974</v>
      </c>
      <c r="C1542" s="43" t="s">
        <v>974</v>
      </c>
      <c r="D1542" s="82" t="s">
        <v>974</v>
      </c>
      <c r="E1542" s="42" t="str">
        <f t="shared" si="1281"/>
        <v xml:space="preserve">McClement, Jay </v>
      </c>
      <c r="F1542" s="42" t="s">
        <v>335</v>
      </c>
      <c r="G1542" s="45" t="s">
        <v>2373</v>
      </c>
      <c r="H1542" s="43">
        <v>81</v>
      </c>
      <c r="I1542" s="64">
        <v>9</v>
      </c>
      <c r="J1542" s="64">
        <v>13</v>
      </c>
      <c r="K1542" s="64">
        <v>22</v>
      </c>
      <c r="L1542" s="43">
        <v>-17</v>
      </c>
      <c r="M1542">
        <v>26</v>
      </c>
      <c r="N1542">
        <v>110</v>
      </c>
      <c r="O1542" s="4">
        <f t="shared" si="1282"/>
        <v>8.1818181818181818E-2</v>
      </c>
      <c r="Q1542">
        <v>2</v>
      </c>
      <c r="R1542">
        <v>0</v>
      </c>
      <c r="S1542">
        <v>366</v>
      </c>
      <c r="T1542">
        <v>334</v>
      </c>
      <c r="U1542" s="4">
        <f t="shared" si="1283"/>
        <v>0.52285714285714291</v>
      </c>
      <c r="V1542">
        <v>15.3</v>
      </c>
      <c r="W1542">
        <v>0</v>
      </c>
      <c r="X1542">
        <v>0</v>
      </c>
      <c r="Y1542">
        <v>0</v>
      </c>
      <c r="Z1542">
        <v>0</v>
      </c>
      <c r="AA1542">
        <v>9</v>
      </c>
      <c r="AB1542">
        <v>13</v>
      </c>
      <c r="AC1542" s="9">
        <f t="shared" si="1290"/>
        <v>0</v>
      </c>
      <c r="AD1542" s="9">
        <f t="shared" si="1291"/>
        <v>0</v>
      </c>
      <c r="AE1542" s="9">
        <f t="shared" si="1292"/>
        <v>0</v>
      </c>
      <c r="AF1542" s="9">
        <f t="shared" si="1293"/>
        <v>0</v>
      </c>
      <c r="AG1542" s="9">
        <f t="shared" si="1294"/>
        <v>11.872045729361327</v>
      </c>
      <c r="AH1542" s="9">
        <f t="shared" si="1295"/>
        <v>17.14851049796636</v>
      </c>
      <c r="AI1542" s="58">
        <f t="shared" si="1296"/>
        <v>1.978674288226888</v>
      </c>
      <c r="AJ1542" s="58">
        <f t="shared" si="1297"/>
        <v>3.4058656575212867</v>
      </c>
      <c r="AK1542" s="58">
        <f t="shared" si="1298"/>
        <v>0.29967535170232246</v>
      </c>
      <c r="AL1542" s="58">
        <f t="shared" si="1299"/>
        <v>3.1658788611630206</v>
      </c>
      <c r="AM1542" s="58">
        <f t="shared" si="1300"/>
        <v>0</v>
      </c>
      <c r="AN1542" s="58">
        <f t="shared" si="1301"/>
        <v>5.9935070340464485</v>
      </c>
      <c r="AO1542" s="56">
        <v>909.7</v>
      </c>
      <c r="AP1542" s="56">
        <v>17.616666666666667</v>
      </c>
      <c r="AQ1542" s="56">
        <v>200.2166666666667</v>
      </c>
      <c r="AR1542" s="57">
        <f>SUM(AO1542:AQ1542)</f>
        <v>1127.5333333333333</v>
      </c>
      <c r="AS1542">
        <v>41</v>
      </c>
      <c r="AT1542">
        <v>62</v>
      </c>
      <c r="AU1542">
        <v>34</v>
      </c>
      <c r="AV1542">
        <v>14</v>
      </c>
      <c r="AW1542">
        <v>35</v>
      </c>
      <c r="AX1542" s="9">
        <f t="shared" si="1302"/>
        <v>2.1817536806007212</v>
      </c>
      <c r="AY1542" s="9">
        <f t="shared" si="1303"/>
        <v>3.2992372731035302</v>
      </c>
      <c r="AZ1542" s="9">
        <f t="shared" si="1304"/>
        <v>1.8092591497664519</v>
      </c>
      <c r="BA1542" s="9">
        <f t="shared" si="1305"/>
        <v>0.74498906166853907</v>
      </c>
      <c r="BB1542" s="9">
        <f t="shared" si="1306"/>
        <v>1.8624726541713477</v>
      </c>
      <c r="BC1542" s="33">
        <f t="shared" si="1307"/>
        <v>11.230864197530865</v>
      </c>
      <c r="BD1542" s="33">
        <f t="shared" si="1308"/>
        <v>2.4718106995884779</v>
      </c>
      <c r="BE1542" s="33">
        <f t="shared" si="1309"/>
        <v>0.21748971193415639</v>
      </c>
      <c r="BF1542" s="42">
        <f>BI1542-BG1542-BH1542</f>
        <v>30</v>
      </c>
      <c r="BG1542" s="43">
        <v>1</v>
      </c>
      <c r="BH1542" s="43">
        <v>1</v>
      </c>
      <c r="BI1542" s="43">
        <v>32</v>
      </c>
      <c r="BJ1542" s="42">
        <f>BM1542-BK1542-BL1542</f>
        <v>48</v>
      </c>
      <c r="BK1542" s="43">
        <v>0</v>
      </c>
      <c r="BL1542" s="43">
        <v>20</v>
      </c>
      <c r="BM1542" s="43">
        <v>68</v>
      </c>
      <c r="BN1542" s="34">
        <f t="shared" si="1284"/>
        <v>20.130422094879783</v>
      </c>
      <c r="BO1542" s="34">
        <f t="shared" si="1285"/>
        <v>35.707010160609798</v>
      </c>
      <c r="BP1542" s="33">
        <v>9.9147467700558725</v>
      </c>
      <c r="BQ1542" s="33">
        <v>-0.94191270736826738</v>
      </c>
      <c r="BR1542" s="33">
        <v>-3.0137271581127787</v>
      </c>
      <c r="BS1542" s="33">
        <v>-2.6594322583991232</v>
      </c>
      <c r="BT1542" s="33">
        <v>0</v>
      </c>
      <c r="BU1542" s="9">
        <f t="shared" si="1286"/>
        <v>3.2996746461757027</v>
      </c>
      <c r="BV1542" s="34">
        <f t="shared" si="1287"/>
        <v>5.8529083772997739</v>
      </c>
      <c r="BW1542" s="33">
        <v>3.3529127061786488</v>
      </c>
      <c r="BX1542" s="33">
        <v>7.9777176260001734E-2</v>
      </c>
      <c r="BY1542" s="33">
        <v>9.2362376589613806</v>
      </c>
      <c r="BZ1542" s="33">
        <v>4.1618199073040518</v>
      </c>
      <c r="CA1542" s="9">
        <f t="shared" si="1288"/>
        <v>16.830747448704081</v>
      </c>
      <c r="CB1542" s="34">
        <f t="shared" si="1289"/>
        <v>29.854101783310025</v>
      </c>
      <c r="CC1542" s="47">
        <v>36.750469000000002</v>
      </c>
      <c r="CD1542">
        <v>371022</v>
      </c>
      <c r="CE1542" s="68">
        <f t="shared" si="1310"/>
        <v>375602.51851851848</v>
      </c>
      <c r="CF1542" s="62">
        <v>22.1</v>
      </c>
      <c r="CG1542" s="62">
        <v>27.7</v>
      </c>
      <c r="CH1542" s="62">
        <v>-14.3</v>
      </c>
      <c r="CI1542" s="62">
        <v>-1.7</v>
      </c>
      <c r="CJ1542" s="63">
        <f t="shared" si="1273"/>
        <v>-2.527192091375337</v>
      </c>
      <c r="CK1542" s="62">
        <v>0.5</v>
      </c>
      <c r="CL1542" s="63">
        <f t="shared" si="1274"/>
        <v>0.74329179158098158</v>
      </c>
      <c r="CM1542" s="62">
        <v>-1.2</v>
      </c>
      <c r="CN1542" t="s">
        <v>2010</v>
      </c>
      <c r="CO1542" t="s">
        <v>3552</v>
      </c>
      <c r="CP1542" t="s">
        <v>2427</v>
      </c>
      <c r="CQ1542" t="s">
        <v>2400</v>
      </c>
      <c r="CR1542">
        <v>73</v>
      </c>
      <c r="CS1542">
        <v>201</v>
      </c>
      <c r="CT1542">
        <v>18</v>
      </c>
      <c r="CU1542" t="s">
        <v>3402</v>
      </c>
      <c r="CZ1542" s="72">
        <v>675000</v>
      </c>
      <c r="DA1542">
        <v>0</v>
      </c>
    </row>
    <row r="1543" spans="1:105" ht="12.75" customHeight="1" x14ac:dyDescent="0.2">
      <c r="A1543" s="38" t="s">
        <v>2452</v>
      </c>
      <c r="B1543" t="s">
        <v>974</v>
      </c>
      <c r="C1543" t="s">
        <v>974</v>
      </c>
      <c r="D1543" s="82" t="s">
        <v>974</v>
      </c>
      <c r="E1543" t="str">
        <f t="shared" si="1281"/>
        <v xml:space="preserve">McKee, Jay </v>
      </c>
      <c r="F1543" t="s">
        <v>340</v>
      </c>
      <c r="G1543" t="s">
        <v>1524</v>
      </c>
      <c r="H1543">
        <v>23</v>
      </c>
      <c r="I1543">
        <v>0</v>
      </c>
      <c r="J1543">
        <v>0</v>
      </c>
      <c r="K1543">
        <f>I1543+J1543</f>
        <v>0</v>
      </c>
      <c r="L1543">
        <v>-9</v>
      </c>
      <c r="M1543">
        <v>12</v>
      </c>
      <c r="N1543">
        <v>19</v>
      </c>
      <c r="O1543" s="4">
        <f t="shared" si="1282"/>
        <v>0</v>
      </c>
      <c r="P1543">
        <v>636</v>
      </c>
      <c r="Q1543">
        <v>0</v>
      </c>
      <c r="R1543">
        <v>0</v>
      </c>
      <c r="S1543">
        <v>0</v>
      </c>
      <c r="T1543">
        <v>0</v>
      </c>
      <c r="U1543" s="4">
        <f t="shared" si="1283"/>
        <v>0</v>
      </c>
      <c r="V1543" s="40">
        <v>0</v>
      </c>
      <c r="W1543">
        <v>0</v>
      </c>
      <c r="X1543">
        <v>0</v>
      </c>
      <c r="Y1543">
        <v>0</v>
      </c>
      <c r="Z1543">
        <v>0</v>
      </c>
      <c r="AA1543">
        <f>I1543-W1543-Y1543</f>
        <v>0</v>
      </c>
      <c r="AB1543">
        <f>J1543-X1543-Z1543</f>
        <v>0</v>
      </c>
      <c r="AC1543" s="9">
        <f t="shared" si="1290"/>
        <v>0</v>
      </c>
      <c r="AD1543" s="9">
        <f t="shared" si="1291"/>
        <v>0</v>
      </c>
      <c r="AE1543" s="9">
        <f t="shared" si="1292"/>
        <v>0</v>
      </c>
      <c r="AF1543" s="9">
        <f t="shared" si="1293"/>
        <v>0</v>
      </c>
      <c r="AG1543" s="9">
        <f t="shared" si="1294"/>
        <v>0</v>
      </c>
      <c r="AH1543" s="9">
        <f t="shared" si="1295"/>
        <v>0</v>
      </c>
      <c r="AI1543" s="6">
        <f t="shared" si="1296"/>
        <v>2.0237035649037334</v>
      </c>
      <c r="AJ1543" s="6">
        <f t="shared" si="1297"/>
        <v>0</v>
      </c>
      <c r="AK1543" s="6">
        <f t="shared" si="1298"/>
        <v>0.57887120115774238</v>
      </c>
      <c r="AL1543" s="6">
        <f t="shared" si="1299"/>
        <v>3.8787651660654894</v>
      </c>
      <c r="AM1543" s="6">
        <f t="shared" si="1300"/>
        <v>0</v>
      </c>
      <c r="AN1543" s="6">
        <f t="shared" si="1301"/>
        <v>6.3675832127351661</v>
      </c>
      <c r="AO1543" s="32">
        <v>355.78333333333336</v>
      </c>
      <c r="AP1543" s="32">
        <v>6.0166666666666666</v>
      </c>
      <c r="AQ1543" s="32">
        <v>103.65</v>
      </c>
      <c r="AR1543" s="32">
        <v>465.45</v>
      </c>
      <c r="AS1543" s="40">
        <v>48</v>
      </c>
      <c r="AT1543" s="40">
        <v>30</v>
      </c>
      <c r="AU1543" s="40">
        <v>7</v>
      </c>
      <c r="AV1543" s="40">
        <v>13</v>
      </c>
      <c r="AW1543" s="40">
        <v>3</v>
      </c>
      <c r="AX1543" s="9">
        <f t="shared" si="1302"/>
        <v>6.1875604253947794</v>
      </c>
      <c r="AY1543" s="9">
        <f t="shared" si="1303"/>
        <v>3.8672252658717374</v>
      </c>
      <c r="AZ1543" s="9">
        <f t="shared" si="1304"/>
        <v>0.90235256203673864</v>
      </c>
      <c r="BA1543" s="9">
        <f t="shared" si="1305"/>
        <v>1.6757976152110861</v>
      </c>
      <c r="BB1543" s="9">
        <f t="shared" si="1306"/>
        <v>0.38672252658717371</v>
      </c>
      <c r="BC1543" s="9">
        <f t="shared" si="1307"/>
        <v>15.468840579710147</v>
      </c>
      <c r="BD1543" s="9">
        <f t="shared" si="1308"/>
        <v>4.5065217391304353</v>
      </c>
      <c r="BE1543" s="9">
        <f t="shared" si="1309"/>
        <v>0.26159420289855073</v>
      </c>
      <c r="BF1543" s="3">
        <v>12</v>
      </c>
      <c r="BG1543" s="3">
        <v>0</v>
      </c>
      <c r="BH1543" s="3">
        <v>1</v>
      </c>
      <c r="BI1543" s="3">
        <v>13</v>
      </c>
      <c r="BJ1543" s="3">
        <v>23</v>
      </c>
      <c r="BK1543" s="3">
        <v>0</v>
      </c>
      <c r="BL1543" s="3">
        <v>11</v>
      </c>
      <c r="BM1543" s="3">
        <v>34</v>
      </c>
      <c r="BN1543" s="34">
        <f t="shared" si="1284"/>
        <v>3.2683479044706871</v>
      </c>
      <c r="BO1543" s="34">
        <f t="shared" si="1285"/>
        <v>14.043819548697765</v>
      </c>
      <c r="BP1543" s="34">
        <v>-3.0732189620519863</v>
      </c>
      <c r="BQ1543" s="34">
        <v>-0.22729758919853879</v>
      </c>
      <c r="BR1543" s="34">
        <v>-0.12742772865149143</v>
      </c>
      <c r="BS1543" s="34">
        <v>-0.25895642772646671</v>
      </c>
      <c r="BT1543" s="34">
        <v>0</v>
      </c>
      <c r="BU1543" s="34">
        <f t="shared" si="1286"/>
        <v>-3.6869007076284834</v>
      </c>
      <c r="BV1543" s="34">
        <f t="shared" si="1287"/>
        <v>-15.842306188112509</v>
      </c>
      <c r="BW1543" s="34">
        <v>0.30817845873175842</v>
      </c>
      <c r="BX1543" s="34">
        <v>0.18779516474890751</v>
      </c>
      <c r="BY1543" s="34">
        <v>4.9860350601322221</v>
      </c>
      <c r="BZ1543" s="34">
        <v>1.4732399284862825</v>
      </c>
      <c r="CA1543" s="34">
        <f t="shared" si="1288"/>
        <v>6.9552486120991706</v>
      </c>
      <c r="CB1543" s="34">
        <f t="shared" si="1289"/>
        <v>29.886125736810271</v>
      </c>
      <c r="CC1543" s="15">
        <v>42</v>
      </c>
      <c r="CD1543" s="7">
        <v>165000</v>
      </c>
      <c r="CE1543" s="68">
        <f t="shared" si="1310"/>
        <v>165000</v>
      </c>
      <c r="CF1543" s="9">
        <v>8.5</v>
      </c>
      <c r="CG1543" s="9">
        <v>11.9</v>
      </c>
      <c r="CH1543" s="9">
        <v>-9.5</v>
      </c>
      <c r="CI1543" s="9">
        <v>-1.9</v>
      </c>
      <c r="CJ1543" s="9">
        <f t="shared" si="1273"/>
        <v>-6.6073550294143217</v>
      </c>
      <c r="CK1543" s="9">
        <v>-1.4</v>
      </c>
      <c r="CL1543" s="9">
        <f t="shared" si="1274"/>
        <v>-4.8685773900947629</v>
      </c>
      <c r="CM1543" s="9">
        <v>-3.3</v>
      </c>
      <c r="CN1543" t="s">
        <v>3342</v>
      </c>
      <c r="CO1543" t="s">
        <v>3552</v>
      </c>
      <c r="CP1543" t="s">
        <v>2427</v>
      </c>
      <c r="CQ1543" t="s">
        <v>2400</v>
      </c>
      <c r="CR1543">
        <v>75</v>
      </c>
      <c r="CS1543">
        <v>199</v>
      </c>
      <c r="CT1543">
        <v>74</v>
      </c>
      <c r="CU1543" t="s">
        <v>3402</v>
      </c>
      <c r="CV1543" t="s">
        <v>2382</v>
      </c>
      <c r="CW1543">
        <v>0</v>
      </c>
      <c r="CX1543">
        <v>0</v>
      </c>
      <c r="CY1543">
        <v>0</v>
      </c>
      <c r="CZ1543" s="70"/>
      <c r="DA1543">
        <v>0</v>
      </c>
    </row>
    <row r="1544" spans="1:105" ht="12.75" customHeight="1" x14ac:dyDescent="0.2">
      <c r="A1544" s="44" t="s">
        <v>2372</v>
      </c>
      <c r="B1544" s="43" t="s">
        <v>974</v>
      </c>
      <c r="C1544" s="43" t="s">
        <v>974</v>
      </c>
      <c r="D1544" s="82" t="s">
        <v>974</v>
      </c>
      <c r="E1544" s="42" t="str">
        <f t="shared" si="1281"/>
        <v xml:space="preserve">McKee, Jay </v>
      </c>
      <c r="F1544" s="42" t="s">
        <v>340</v>
      </c>
      <c r="G1544" s="45" t="s">
        <v>2374</v>
      </c>
      <c r="H1544" s="43">
        <v>66</v>
      </c>
      <c r="I1544" s="64">
        <v>2</v>
      </c>
      <c r="J1544" s="64">
        <v>7</v>
      </c>
      <c r="K1544" s="64">
        <v>9</v>
      </c>
      <c r="L1544" s="43">
        <v>2</v>
      </c>
      <c r="M1544">
        <v>42</v>
      </c>
      <c r="N1544">
        <v>42</v>
      </c>
      <c r="O1544" s="4">
        <f t="shared" si="1282"/>
        <v>4.7619047619047616E-2</v>
      </c>
      <c r="Q1544">
        <v>2</v>
      </c>
      <c r="R1544">
        <v>0</v>
      </c>
      <c r="S1544">
        <v>0</v>
      </c>
      <c r="T1544">
        <v>0</v>
      </c>
      <c r="U1544" s="4">
        <f t="shared" si="1283"/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7</v>
      </c>
      <c r="AC1544" s="9">
        <f t="shared" si="1290"/>
        <v>0</v>
      </c>
      <c r="AD1544" s="9">
        <f t="shared" si="1291"/>
        <v>0</v>
      </c>
      <c r="AE1544" s="9">
        <f t="shared" si="1292"/>
        <v>0</v>
      </c>
      <c r="AF1544" s="9">
        <f t="shared" si="1293"/>
        <v>0</v>
      </c>
      <c r="AG1544" s="9">
        <f t="shared" si="1294"/>
        <v>2.4471899801165815</v>
      </c>
      <c r="AH1544" s="9">
        <f t="shared" si="1295"/>
        <v>8.5651649304080344</v>
      </c>
      <c r="AI1544" s="58">
        <f t="shared" si="1296"/>
        <v>2.1412912326020086</v>
      </c>
      <c r="AJ1544" s="58">
        <f t="shared" si="1297"/>
        <v>6.9767441860465116</v>
      </c>
      <c r="AK1544" s="58">
        <f t="shared" si="1298"/>
        <v>0.31296183604277145</v>
      </c>
      <c r="AL1544" s="58">
        <f t="shared" si="1299"/>
        <v>2.0801114830990941</v>
      </c>
      <c r="AM1544" s="58">
        <f t="shared" si="1300"/>
        <v>0</v>
      </c>
      <c r="AN1544" s="58">
        <f t="shared" si="1301"/>
        <v>7.5110840650265152</v>
      </c>
      <c r="AO1544" s="56">
        <v>980.7166666666667</v>
      </c>
      <c r="AP1544" s="56">
        <v>8.6</v>
      </c>
      <c r="AQ1544" s="56">
        <v>191.71666666666667</v>
      </c>
      <c r="AR1544" s="57">
        <f>SUM(AO1544:AQ1544)</f>
        <v>1181.0333333333333</v>
      </c>
      <c r="AS1544">
        <v>164</v>
      </c>
      <c r="AT1544">
        <v>73</v>
      </c>
      <c r="AU1544">
        <v>16</v>
      </c>
      <c r="AV1544">
        <v>11</v>
      </c>
      <c r="AW1544">
        <v>5</v>
      </c>
      <c r="AX1544" s="9">
        <f t="shared" si="1302"/>
        <v>8.3316869408145422</v>
      </c>
      <c r="AY1544" s="9">
        <f t="shared" si="1303"/>
        <v>3.7086167480454968</v>
      </c>
      <c r="AZ1544" s="9">
        <f t="shared" si="1304"/>
        <v>0.81284750642093084</v>
      </c>
      <c r="BA1544" s="9">
        <f t="shared" si="1305"/>
        <v>0.55883266066438997</v>
      </c>
      <c r="BB1544" s="9">
        <f t="shared" si="1306"/>
        <v>0.25401484575654087</v>
      </c>
      <c r="BC1544" s="33">
        <f t="shared" si="1307"/>
        <v>14.859343434343435</v>
      </c>
      <c r="BD1544" s="33">
        <f t="shared" si="1308"/>
        <v>2.9047979797979799</v>
      </c>
      <c r="BE1544" s="33">
        <f t="shared" si="1309"/>
        <v>0.13030303030303031</v>
      </c>
      <c r="BF1544" s="42">
        <f>BI1544-BG1544-BH1544</f>
        <v>35</v>
      </c>
      <c r="BG1544" s="43">
        <v>1</v>
      </c>
      <c r="BH1544" s="43">
        <v>1</v>
      </c>
      <c r="BI1544" s="43">
        <v>37</v>
      </c>
      <c r="BJ1544" s="42">
        <f>BM1544-BK1544-BL1544</f>
        <v>34</v>
      </c>
      <c r="BK1544" s="43">
        <v>0</v>
      </c>
      <c r="BL1544" s="43">
        <v>24</v>
      </c>
      <c r="BM1544" s="43">
        <v>58</v>
      </c>
      <c r="BN1544" s="34">
        <f t="shared" si="1284"/>
        <v>33.434019911788909</v>
      </c>
      <c r="BO1544" s="34">
        <f t="shared" si="1285"/>
        <v>56.618249406094506</v>
      </c>
      <c r="BP1544" s="33">
        <v>3.1164385255984661</v>
      </c>
      <c r="BQ1544" s="33">
        <v>-0.33745774329632361</v>
      </c>
      <c r="BR1544" s="33">
        <v>-0.17072713170345319</v>
      </c>
      <c r="BS1544" s="33">
        <v>-0.48403811227922655</v>
      </c>
      <c r="BT1544" s="33">
        <v>0</v>
      </c>
      <c r="BU1544" s="9">
        <f t="shared" si="1286"/>
        <v>2.1242155383194623</v>
      </c>
      <c r="BV1544" s="34">
        <f t="shared" si="1287"/>
        <v>3.5972152154657708</v>
      </c>
      <c r="BW1544" s="33">
        <v>25.493858512522404</v>
      </c>
      <c r="BX1544" s="33">
        <v>0.285345409809518</v>
      </c>
      <c r="BY1544" s="33">
        <v>6.4912183221515418</v>
      </c>
      <c r="BZ1544" s="33">
        <v>-0.96061787101401541</v>
      </c>
      <c r="CA1544" s="9">
        <f t="shared" si="1288"/>
        <v>31.309804373469447</v>
      </c>
      <c r="CB1544" s="34">
        <f t="shared" si="1289"/>
        <v>53.02103419062874</v>
      </c>
      <c r="CC1544" s="47">
        <v>52.596710000000002</v>
      </c>
      <c r="CD1544">
        <v>1341758</v>
      </c>
      <c r="CE1544" s="68">
        <f t="shared" si="1310"/>
        <v>1667032.6666666667</v>
      </c>
      <c r="CF1544" s="62">
        <v>18.5</v>
      </c>
      <c r="CG1544" s="62">
        <v>28.7</v>
      </c>
      <c r="CH1544" s="62">
        <v>4.2</v>
      </c>
      <c r="CI1544" s="62">
        <v>-0.8</v>
      </c>
      <c r="CJ1544" s="63">
        <f t="shared" si="1273"/>
        <v>-1.1582871828283927</v>
      </c>
      <c r="CK1544" s="62">
        <v>4.5</v>
      </c>
      <c r="CL1544" s="63">
        <f t="shared" si="1274"/>
        <v>6.5153654034097084</v>
      </c>
      <c r="CM1544" s="62">
        <v>3.8</v>
      </c>
      <c r="CN1544" t="s">
        <v>2011</v>
      </c>
      <c r="CO1544" t="s">
        <v>3552</v>
      </c>
      <c r="CP1544" t="s">
        <v>2427</v>
      </c>
      <c r="CQ1544" t="s">
        <v>2400</v>
      </c>
      <c r="CR1544">
        <v>76</v>
      </c>
      <c r="CS1544">
        <v>203</v>
      </c>
      <c r="CT1544">
        <v>77</v>
      </c>
      <c r="CU1544" t="s">
        <v>3402</v>
      </c>
      <c r="CZ1544" s="72">
        <v>4000000</v>
      </c>
      <c r="DA1544">
        <v>0</v>
      </c>
    </row>
    <row r="1545" spans="1:105" ht="12.75" customHeight="1" x14ac:dyDescent="0.2">
      <c r="A1545" s="38" t="s">
        <v>2452</v>
      </c>
      <c r="B1545" t="s">
        <v>974</v>
      </c>
      <c r="C1545" t="s">
        <v>974</v>
      </c>
      <c r="D1545" s="82" t="s">
        <v>974</v>
      </c>
      <c r="E1545" t="str">
        <f t="shared" si="1281"/>
        <v xml:space="preserve">Woywitka, Jeff </v>
      </c>
      <c r="F1545" t="s">
        <v>2357</v>
      </c>
      <c r="G1545" t="s">
        <v>1524</v>
      </c>
      <c r="H1545">
        <v>34</v>
      </c>
      <c r="I1545">
        <v>1</v>
      </c>
      <c r="J1545">
        <v>6</v>
      </c>
      <c r="K1545">
        <f>I1545+J1545</f>
        <v>7</v>
      </c>
      <c r="L1545">
        <v>4</v>
      </c>
      <c r="M1545">
        <v>12</v>
      </c>
      <c r="N1545">
        <v>28</v>
      </c>
      <c r="O1545" s="4">
        <f t="shared" si="1282"/>
        <v>3.5714285714285712E-2</v>
      </c>
      <c r="P1545">
        <v>657</v>
      </c>
      <c r="Q1545">
        <v>0</v>
      </c>
      <c r="R1545">
        <v>0</v>
      </c>
      <c r="S1545">
        <v>0</v>
      </c>
      <c r="T1545">
        <v>0</v>
      </c>
      <c r="U1545" s="4">
        <f t="shared" si="1283"/>
        <v>0</v>
      </c>
      <c r="V1545" s="40">
        <v>0</v>
      </c>
      <c r="W1545">
        <v>0</v>
      </c>
      <c r="X1545">
        <v>0</v>
      </c>
      <c r="Y1545">
        <v>0</v>
      </c>
      <c r="Z1545">
        <v>0</v>
      </c>
      <c r="AA1545">
        <f>I1545-W1545-Y1545</f>
        <v>1</v>
      </c>
      <c r="AB1545">
        <f>J1545-X1545-Z1545</f>
        <v>6</v>
      </c>
      <c r="AC1545" s="9">
        <f t="shared" si="1290"/>
        <v>0</v>
      </c>
      <c r="AD1545" s="9">
        <f t="shared" si="1291"/>
        <v>0</v>
      </c>
      <c r="AE1545" s="9">
        <f t="shared" si="1292"/>
        <v>0</v>
      </c>
      <c r="AF1545" s="9">
        <f t="shared" si="1293"/>
        <v>0</v>
      </c>
      <c r="AG1545" s="9">
        <f t="shared" si="1294"/>
        <v>2.7013844595355114</v>
      </c>
      <c r="AH1545" s="9">
        <f t="shared" si="1295"/>
        <v>16.208306757213069</v>
      </c>
      <c r="AI1545" s="6">
        <f t="shared" si="1296"/>
        <v>2.2961767906051853</v>
      </c>
      <c r="AJ1545" s="6">
        <f t="shared" si="1297"/>
        <v>0</v>
      </c>
      <c r="AK1545" s="6">
        <f t="shared" si="1298"/>
        <v>0</v>
      </c>
      <c r="AL1545" s="6">
        <f t="shared" si="1299"/>
        <v>1.7558998986980827</v>
      </c>
      <c r="AM1545" s="6">
        <f t="shared" si="1300"/>
        <v>0</v>
      </c>
      <c r="AN1545" s="6">
        <f t="shared" si="1301"/>
        <v>0</v>
      </c>
      <c r="AO1545" s="32">
        <v>444.2166666666667</v>
      </c>
      <c r="AP1545" s="32">
        <v>47.516666666666666</v>
      </c>
      <c r="AQ1545" s="32">
        <v>9.8000000000000007</v>
      </c>
      <c r="AR1545" s="32">
        <v>501.53333333333336</v>
      </c>
      <c r="AS1545" s="40">
        <v>49</v>
      </c>
      <c r="AT1545" s="40">
        <v>14</v>
      </c>
      <c r="AU1545" s="40">
        <v>19</v>
      </c>
      <c r="AV1545" s="40">
        <v>23</v>
      </c>
      <c r="AW1545" s="40">
        <v>6</v>
      </c>
      <c r="AX1545" s="9">
        <f t="shared" si="1302"/>
        <v>5.8620231290708489</v>
      </c>
      <c r="AY1545" s="9">
        <f t="shared" si="1303"/>
        <v>1.6748637511630997</v>
      </c>
      <c r="AZ1545" s="9">
        <f t="shared" si="1304"/>
        <v>2.2730293765784926</v>
      </c>
      <c r="BA1545" s="9">
        <f t="shared" si="1305"/>
        <v>2.7515618769108068</v>
      </c>
      <c r="BB1545" s="9">
        <f t="shared" si="1306"/>
        <v>0.71779875049847142</v>
      </c>
      <c r="BC1545" s="9">
        <f t="shared" si="1307"/>
        <v>13.065196078431374</v>
      </c>
      <c r="BD1545" s="9">
        <f t="shared" si="1308"/>
        <v>0.28823529411764709</v>
      </c>
      <c r="BE1545" s="9">
        <f t="shared" si="1309"/>
        <v>1.3975490196078431</v>
      </c>
      <c r="BF1545" s="3">
        <v>17</v>
      </c>
      <c r="BG1545" s="3">
        <v>0</v>
      </c>
      <c r="BH1545" s="3">
        <v>0</v>
      </c>
      <c r="BI1545" s="3">
        <v>17</v>
      </c>
      <c r="BJ1545" s="3">
        <v>13</v>
      </c>
      <c r="BK1545" s="3">
        <v>0</v>
      </c>
      <c r="BL1545" s="3">
        <v>0</v>
      </c>
      <c r="BM1545" s="3">
        <v>13</v>
      </c>
      <c r="BN1545" s="34">
        <f t="shared" si="1284"/>
        <v>19.062312014484093</v>
      </c>
      <c r="BO1545" s="34">
        <f t="shared" si="1285"/>
        <v>76.016131920048224</v>
      </c>
      <c r="BP1545" s="34">
        <v>3.2482154339653802</v>
      </c>
      <c r="BQ1545" s="34">
        <v>-1.7950842847784876</v>
      </c>
      <c r="BR1545" s="34">
        <v>-0.13730637771979373</v>
      </c>
      <c r="BS1545" s="34">
        <v>-2.4484061666371189E-2</v>
      </c>
      <c r="BT1545" s="34">
        <v>0</v>
      </c>
      <c r="BU1545" s="34">
        <f t="shared" si="1286"/>
        <v>1.2913407098007275</v>
      </c>
      <c r="BV1545" s="34">
        <f t="shared" si="1287"/>
        <v>5.149570822015396</v>
      </c>
      <c r="BW1545" s="34">
        <v>13.143789015232487</v>
      </c>
      <c r="BX1545" s="34">
        <v>1.4831136141250285</v>
      </c>
      <c r="BY1545" s="34">
        <v>1.2441657209961545</v>
      </c>
      <c r="BZ1545" s="34">
        <v>1.8999029543296924</v>
      </c>
      <c r="CA1545" s="34">
        <f t="shared" si="1288"/>
        <v>17.770971304683364</v>
      </c>
      <c r="CB1545" s="34">
        <f t="shared" si="1289"/>
        <v>70.866561098032818</v>
      </c>
      <c r="CC1545" s="15">
        <v>57</v>
      </c>
      <c r="CD1545" s="7">
        <v>1005660</v>
      </c>
      <c r="CE1545" s="68">
        <f t="shared" si="1310"/>
        <v>2425415.2941176472</v>
      </c>
      <c r="CF1545" s="9">
        <v>7.6</v>
      </c>
      <c r="CG1545" s="9">
        <v>8.8000000000000007</v>
      </c>
      <c r="CH1545" s="9">
        <v>4.2</v>
      </c>
      <c r="CI1545" s="9">
        <v>0.6</v>
      </c>
      <c r="CJ1545" s="9">
        <f t="shared" si="1273"/>
        <v>2.1472667084190746</v>
      </c>
      <c r="CK1545" s="9">
        <v>2</v>
      </c>
      <c r="CL1545" s="9">
        <f t="shared" si="1274"/>
        <v>7.1575556947302497</v>
      </c>
      <c r="CM1545" s="9">
        <v>2.7</v>
      </c>
      <c r="CN1545" t="s">
        <v>3233</v>
      </c>
      <c r="CO1545" t="s">
        <v>3234</v>
      </c>
      <c r="CP1545" t="s">
        <v>2417</v>
      </c>
      <c r="CQ1545" t="s">
        <v>2400</v>
      </c>
      <c r="CR1545">
        <v>74</v>
      </c>
      <c r="CS1545">
        <v>209</v>
      </c>
      <c r="CT1545">
        <v>29</v>
      </c>
      <c r="CU1545" t="s">
        <v>3402</v>
      </c>
      <c r="CV1545" t="s">
        <v>2382</v>
      </c>
      <c r="CW1545">
        <v>0</v>
      </c>
      <c r="CX1545">
        <v>0</v>
      </c>
      <c r="CY1545">
        <v>0</v>
      </c>
      <c r="CZ1545" s="70"/>
      <c r="DA1545">
        <v>0</v>
      </c>
    </row>
    <row r="1546" spans="1:105" ht="12.75" customHeight="1" x14ac:dyDescent="0.2">
      <c r="A1546" s="44" t="s">
        <v>2372</v>
      </c>
      <c r="B1546" s="43" t="s">
        <v>974</v>
      </c>
      <c r="C1546" s="43" t="s">
        <v>974</v>
      </c>
      <c r="D1546" s="82" t="s">
        <v>974</v>
      </c>
      <c r="E1546" s="42" t="str">
        <f t="shared" si="1281"/>
        <v xml:space="preserve">Woywitka, Jeff </v>
      </c>
      <c r="F1546" s="42" t="s">
        <v>2357</v>
      </c>
      <c r="G1546" s="45" t="s">
        <v>2374</v>
      </c>
      <c r="H1546" s="43">
        <v>27</v>
      </c>
      <c r="I1546" s="64">
        <v>2</v>
      </c>
      <c r="J1546" s="64">
        <v>6</v>
      </c>
      <c r="K1546" s="64">
        <v>8</v>
      </c>
      <c r="L1546" s="43">
        <v>2</v>
      </c>
      <c r="M1546">
        <v>12</v>
      </c>
      <c r="N1546">
        <v>25</v>
      </c>
      <c r="O1546" s="4">
        <f t="shared" si="1282"/>
        <v>0.08</v>
      </c>
      <c r="Q1546">
        <v>0</v>
      </c>
      <c r="R1546">
        <v>0</v>
      </c>
      <c r="S1546">
        <v>0</v>
      </c>
      <c r="T1546">
        <v>0</v>
      </c>
      <c r="U1546" s="4">
        <f t="shared" si="1283"/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</v>
      </c>
      <c r="AB1546">
        <v>6</v>
      </c>
      <c r="AC1546" s="9">
        <f t="shared" si="1290"/>
        <v>0</v>
      </c>
      <c r="AD1546" s="9">
        <f t="shared" si="1291"/>
        <v>0</v>
      </c>
      <c r="AE1546" s="9">
        <f t="shared" si="1292"/>
        <v>0</v>
      </c>
      <c r="AF1546" s="9">
        <f t="shared" si="1293"/>
        <v>0</v>
      </c>
      <c r="AG1546" s="9">
        <f t="shared" si="1294"/>
        <v>6.1683443992289577</v>
      </c>
      <c r="AH1546" s="9">
        <f t="shared" si="1295"/>
        <v>18.505033197686874</v>
      </c>
      <c r="AI1546" s="58">
        <f t="shared" si="1296"/>
        <v>2.4673377596915831</v>
      </c>
      <c r="AJ1546" s="58">
        <f t="shared" si="1297"/>
        <v>0</v>
      </c>
      <c r="AK1546" s="58">
        <f t="shared" si="1298"/>
        <v>0</v>
      </c>
      <c r="AL1546" s="58">
        <f t="shared" si="1299"/>
        <v>2.158920539730135</v>
      </c>
      <c r="AM1546" s="58">
        <f t="shared" si="1300"/>
        <v>0</v>
      </c>
      <c r="AN1546" s="58">
        <f t="shared" si="1301"/>
        <v>4.1570438799076213</v>
      </c>
      <c r="AO1546" s="56">
        <v>389.08333333333326</v>
      </c>
      <c r="AP1546" s="56">
        <v>15.883333333333333</v>
      </c>
      <c r="AQ1546" s="56">
        <v>28.866666666666667</v>
      </c>
      <c r="AR1546" s="57">
        <f>SUM(AO1546:AQ1546)</f>
        <v>433.83333333333326</v>
      </c>
      <c r="AS1546">
        <v>25</v>
      </c>
      <c r="AT1546">
        <v>15</v>
      </c>
      <c r="AU1546">
        <v>10</v>
      </c>
      <c r="AV1546">
        <v>15</v>
      </c>
      <c r="AW1546">
        <v>4</v>
      </c>
      <c r="AX1546" s="9">
        <f t="shared" si="1302"/>
        <v>3.4575489819439116</v>
      </c>
      <c r="AY1546" s="9">
        <f t="shared" si="1303"/>
        <v>2.0745293891663468</v>
      </c>
      <c r="AZ1546" s="9">
        <f t="shared" si="1304"/>
        <v>1.3830195927775646</v>
      </c>
      <c r="BA1546" s="9">
        <f t="shared" si="1305"/>
        <v>2.0745293891663468</v>
      </c>
      <c r="BB1546" s="9">
        <f t="shared" si="1306"/>
        <v>0.55320783711102584</v>
      </c>
      <c r="BC1546" s="33">
        <f t="shared" si="1307"/>
        <v>14.410493827160492</v>
      </c>
      <c r="BD1546" s="33">
        <f t="shared" si="1308"/>
        <v>1.0691358024691358</v>
      </c>
      <c r="BE1546" s="33">
        <f t="shared" si="1309"/>
        <v>0.58827160493827158</v>
      </c>
      <c r="BF1546" s="42">
        <f>BI1546-BG1546-BH1546</f>
        <v>16</v>
      </c>
      <c r="BG1546" s="43">
        <v>0</v>
      </c>
      <c r="BH1546" s="43">
        <v>0</v>
      </c>
      <c r="BI1546" s="43">
        <v>16</v>
      </c>
      <c r="BJ1546" s="42">
        <f>BM1546-BK1546-BL1546</f>
        <v>14</v>
      </c>
      <c r="BK1546" s="43">
        <v>0</v>
      </c>
      <c r="BL1546" s="43">
        <v>2</v>
      </c>
      <c r="BM1546" s="43">
        <v>16</v>
      </c>
      <c r="BN1546" s="34">
        <f t="shared" si="1284"/>
        <v>17.590836724052028</v>
      </c>
      <c r="BO1546" s="34">
        <f t="shared" si="1285"/>
        <v>81.09490614238355</v>
      </c>
      <c r="BP1546" s="33">
        <v>5.9807376214522616</v>
      </c>
      <c r="BQ1546" s="33">
        <v>-0.62325044449883016</v>
      </c>
      <c r="BR1546" s="33">
        <v>-1.0683082207272863</v>
      </c>
      <c r="BS1546" s="33">
        <v>-7.2881336213824269E-2</v>
      </c>
      <c r="BT1546" s="33">
        <v>0</v>
      </c>
      <c r="BU1546" s="9">
        <f t="shared" si="1286"/>
        <v>4.2162976200123206</v>
      </c>
      <c r="BV1546" s="34">
        <f t="shared" si="1287"/>
        <v>19.437407391528183</v>
      </c>
      <c r="BW1546" s="33">
        <v>9.6411820963757311</v>
      </c>
      <c r="BX1546" s="33">
        <v>0.52700421617920679</v>
      </c>
      <c r="BY1546" s="33">
        <v>2.3241989725294308</v>
      </c>
      <c r="BZ1546" s="33">
        <v>0.88215381895534006</v>
      </c>
      <c r="CA1546" s="9">
        <f t="shared" si="1288"/>
        <v>13.374539104039707</v>
      </c>
      <c r="CB1546" s="34">
        <f t="shared" si="1289"/>
        <v>61.65749875085536</v>
      </c>
      <c r="CC1546" s="47">
        <v>54.515900000000002</v>
      </c>
      <c r="CD1546">
        <v>912069</v>
      </c>
      <c r="CE1546" s="68">
        <f t="shared" si="1310"/>
        <v>2769987.3333333335</v>
      </c>
      <c r="CF1546" s="62">
        <v>7.3</v>
      </c>
      <c r="CG1546" s="62">
        <v>9</v>
      </c>
      <c r="CH1546" s="62">
        <v>3.2</v>
      </c>
      <c r="CI1546" s="62">
        <v>1.3</v>
      </c>
      <c r="CJ1546" s="63">
        <f t="shared" si="1273"/>
        <v>5.4327006790875858</v>
      </c>
      <c r="CK1546" s="62">
        <v>1.6</v>
      </c>
      <c r="CL1546" s="63">
        <f t="shared" si="1274"/>
        <v>6.6864008358001055</v>
      </c>
      <c r="CM1546" s="62">
        <v>2.9</v>
      </c>
      <c r="CN1546" t="s">
        <v>2024</v>
      </c>
      <c r="CO1546" t="s">
        <v>3234</v>
      </c>
      <c r="CP1546" t="s">
        <v>2417</v>
      </c>
      <c r="CQ1546" t="s">
        <v>2400</v>
      </c>
      <c r="CR1546">
        <v>74</v>
      </c>
      <c r="CS1546">
        <v>217</v>
      </c>
      <c r="CT1546">
        <v>29</v>
      </c>
      <c r="CU1546" t="s">
        <v>3402</v>
      </c>
      <c r="CZ1546" s="72">
        <v>689700</v>
      </c>
      <c r="DA1546">
        <v>0</v>
      </c>
    </row>
    <row r="1547" spans="1:105" ht="12.75" customHeight="1" x14ac:dyDescent="0.2">
      <c r="A1547" s="75" t="s">
        <v>2452</v>
      </c>
      <c r="B1547" s="19" t="s">
        <v>974</v>
      </c>
      <c r="C1547" s="19" t="s">
        <v>974</v>
      </c>
      <c r="D1547" s="19" t="s">
        <v>974</v>
      </c>
      <c r="E1547" s="19" t="str">
        <f t="shared" si="1281"/>
        <v xml:space="preserve">Tkachuk, Keith </v>
      </c>
      <c r="F1547" s="19" t="s">
        <v>2859</v>
      </c>
      <c r="G1547" s="19" t="s">
        <v>1540</v>
      </c>
      <c r="H1547" s="19">
        <v>61</v>
      </c>
      <c r="I1547" s="19">
        <v>20</v>
      </c>
      <c r="J1547" s="19">
        <v>23</v>
      </c>
      <c r="K1547" s="19">
        <f>I1547+J1547</f>
        <v>43</v>
      </c>
      <c r="L1547" s="19">
        <v>3</v>
      </c>
      <c r="M1547" s="19">
        <v>92</v>
      </c>
      <c r="N1547" s="19">
        <v>160</v>
      </c>
      <c r="O1547" s="20">
        <f t="shared" si="1282"/>
        <v>0.125</v>
      </c>
      <c r="P1547" s="19">
        <v>1523</v>
      </c>
      <c r="Q1547" s="19">
        <v>1</v>
      </c>
      <c r="R1547" s="19">
        <v>0</v>
      </c>
      <c r="S1547" s="19">
        <v>335</v>
      </c>
      <c r="T1547" s="19">
        <v>343</v>
      </c>
      <c r="U1547" s="20">
        <f t="shared" si="1283"/>
        <v>0.49410029498525071</v>
      </c>
      <c r="V1547" s="19"/>
      <c r="W1547" s="19">
        <v>8</v>
      </c>
      <c r="X1547" s="19">
        <v>5</v>
      </c>
      <c r="Y1547" s="19">
        <v>0</v>
      </c>
      <c r="Z1547" s="19">
        <v>0</v>
      </c>
      <c r="AA1547" s="19">
        <f>I1547-W1547-Y1547</f>
        <v>12</v>
      </c>
      <c r="AB1547" s="19">
        <f>J1547-X1547-Z1547</f>
        <v>18</v>
      </c>
      <c r="AC1547" s="24">
        <f t="shared" si="1290"/>
        <v>10.184595798854232</v>
      </c>
      <c r="AD1547" s="24">
        <f t="shared" si="1291"/>
        <v>6.3653723742838961</v>
      </c>
      <c r="AE1547" s="24">
        <f t="shared" si="1292"/>
        <v>0</v>
      </c>
      <c r="AF1547" s="24">
        <f t="shared" si="1293"/>
        <v>0</v>
      </c>
      <c r="AG1547" s="24">
        <f t="shared" si="1294"/>
        <v>17.620786001264452</v>
      </c>
      <c r="AH1547" s="24">
        <f t="shared" si="1295"/>
        <v>26.43117900189668</v>
      </c>
      <c r="AI1547" s="21">
        <f t="shared" si="1296"/>
        <v>2.3494381335019274</v>
      </c>
      <c r="AJ1547" s="21">
        <f t="shared" si="1297"/>
        <v>6.1107574793125403</v>
      </c>
      <c r="AK1547" s="21">
        <f t="shared" si="1298"/>
        <v>0</v>
      </c>
      <c r="AL1547" s="21">
        <f t="shared" si="1299"/>
        <v>1.7620786001264452</v>
      </c>
      <c r="AM1547" s="21">
        <f t="shared" si="1300"/>
        <v>0.50922978994271162</v>
      </c>
      <c r="AN1547" s="21">
        <f t="shared" si="1301"/>
        <v>5.76</v>
      </c>
      <c r="AO1547" s="36">
        <v>817.2166666666667</v>
      </c>
      <c r="AP1547" s="36">
        <v>235.65</v>
      </c>
      <c r="AQ1547" s="36">
        <v>10.416666666666666</v>
      </c>
      <c r="AR1547" s="36">
        <v>1063.2833333333333</v>
      </c>
      <c r="AS1547" s="19"/>
      <c r="AT1547" s="19"/>
      <c r="AU1547" s="19"/>
      <c r="AV1547" s="19"/>
      <c r="AW1547" s="19"/>
      <c r="AX1547" s="24">
        <f t="shared" si="1302"/>
        <v>0</v>
      </c>
      <c r="AY1547" s="24">
        <f t="shared" si="1303"/>
        <v>0</v>
      </c>
      <c r="AZ1547" s="24">
        <f t="shared" si="1304"/>
        <v>0</v>
      </c>
      <c r="BA1547" s="24">
        <f t="shared" si="1305"/>
        <v>0</v>
      </c>
      <c r="BB1547" s="24">
        <f t="shared" si="1306"/>
        <v>0</v>
      </c>
      <c r="BC1547" s="24">
        <f t="shared" si="1307"/>
        <v>13.396994535519125</v>
      </c>
      <c r="BD1547" s="24">
        <f t="shared" si="1308"/>
        <v>0.17076502732240437</v>
      </c>
      <c r="BE1547" s="24">
        <f t="shared" si="1309"/>
        <v>3.8631147540983606</v>
      </c>
      <c r="BF1547" s="30">
        <v>32</v>
      </c>
      <c r="BG1547" s="30">
        <v>24</v>
      </c>
      <c r="BH1547" s="30">
        <v>0</v>
      </c>
      <c r="BI1547" s="30">
        <v>56</v>
      </c>
      <c r="BJ1547" s="30">
        <v>24</v>
      </c>
      <c r="BK1547" s="30">
        <v>2</v>
      </c>
      <c r="BL1547" s="30">
        <v>1</v>
      </c>
      <c r="BM1547" s="30">
        <v>27</v>
      </c>
      <c r="BN1547" s="35">
        <f t="shared" si="1284"/>
        <v>28.493813646979095</v>
      </c>
      <c r="BO1547" s="35">
        <f t="shared" si="1285"/>
        <v>53.595900083663672</v>
      </c>
      <c r="BP1547" s="35">
        <v>21.878156089381033</v>
      </c>
      <c r="BQ1547" s="35">
        <v>7.6517504947600292</v>
      </c>
      <c r="BR1547" s="35">
        <v>-0.29109846402331779</v>
      </c>
      <c r="BS1547" s="35">
        <v>-0.13887930307954352</v>
      </c>
      <c r="BT1547" s="35">
        <v>1.439334516292526</v>
      </c>
      <c r="BU1547" s="35">
        <f t="shared" si="1286"/>
        <v>30.539263333330727</v>
      </c>
      <c r="BV1547" s="35">
        <f t="shared" si="1287"/>
        <v>57.443321786285992</v>
      </c>
      <c r="BW1547" s="35">
        <v>8.8490260139547043</v>
      </c>
      <c r="BX1547" s="35">
        <v>0.22974385938140846</v>
      </c>
      <c r="BY1547" s="35">
        <v>0.48561979624972912</v>
      </c>
      <c r="BZ1547" s="35">
        <v>-11.609839355937472</v>
      </c>
      <c r="CA1547" s="35">
        <f t="shared" si="1288"/>
        <v>-2.0454496863516312</v>
      </c>
      <c r="CB1547" s="35">
        <f t="shared" si="1289"/>
        <v>-3.8474217026223139</v>
      </c>
      <c r="CC1547" s="22">
        <v>44</v>
      </c>
      <c r="CD1547" s="23">
        <v>2036383</v>
      </c>
      <c r="CE1547" s="76">
        <f t="shared" si="1310"/>
        <v>2737432.8852459015</v>
      </c>
      <c r="CF1547" s="24">
        <v>25.3</v>
      </c>
      <c r="CG1547" s="24">
        <v>16.899999999999999</v>
      </c>
      <c r="CH1547" s="24">
        <v>8.6</v>
      </c>
      <c r="CI1547" s="24">
        <v>4.5999999999999996</v>
      </c>
      <c r="CJ1547" s="24">
        <f t="shared" si="1273"/>
        <v>7.0263871386565855</v>
      </c>
      <c r="CK1547" s="24">
        <v>2.6</v>
      </c>
      <c r="CL1547" s="24">
        <f t="shared" si="1274"/>
        <v>3.9714362088058963</v>
      </c>
      <c r="CM1547" s="24">
        <v>7.1</v>
      </c>
      <c r="CN1547" s="19"/>
      <c r="CO1547" s="19"/>
      <c r="CP1547" s="19"/>
      <c r="CQ1547" s="19"/>
      <c r="CR1547" s="19"/>
      <c r="CS1547" s="19"/>
      <c r="CT1547" s="19"/>
      <c r="CU1547" s="19"/>
      <c r="CV1547" s="19"/>
      <c r="CW1547" s="19"/>
      <c r="CX1547" s="19"/>
      <c r="CY1547" s="19"/>
      <c r="CZ1547" s="77"/>
      <c r="DA1547" s="19">
        <v>1</v>
      </c>
    </row>
    <row r="1548" spans="1:105" ht="12.75" customHeight="1" x14ac:dyDescent="0.2">
      <c r="A1548" s="75" t="s">
        <v>2452</v>
      </c>
      <c r="B1548" s="19" t="s">
        <v>951</v>
      </c>
      <c r="C1548" s="19" t="s">
        <v>974</v>
      </c>
      <c r="D1548" s="19" t="s">
        <v>974</v>
      </c>
      <c r="E1548" s="19" t="str">
        <f t="shared" si="1281"/>
        <v xml:space="preserve">Tkachuk, Keith </v>
      </c>
      <c r="F1548" s="19" t="s">
        <v>2859</v>
      </c>
      <c r="G1548" s="19" t="s">
        <v>1540</v>
      </c>
      <c r="H1548" s="19">
        <v>18</v>
      </c>
      <c r="I1548" s="19">
        <v>7</v>
      </c>
      <c r="J1548" s="19">
        <v>8</v>
      </c>
      <c r="K1548" s="19">
        <f>I1548+J1548</f>
        <v>15</v>
      </c>
      <c r="L1548" s="19">
        <v>8</v>
      </c>
      <c r="M1548" s="19">
        <v>34</v>
      </c>
      <c r="N1548" s="19">
        <v>36</v>
      </c>
      <c r="O1548" s="20">
        <f t="shared" si="1282"/>
        <v>0.19444444444444445</v>
      </c>
      <c r="P1548" s="19">
        <v>464</v>
      </c>
      <c r="Q1548" s="19">
        <v>3</v>
      </c>
      <c r="R1548" s="19">
        <v>0</v>
      </c>
      <c r="S1548" s="19">
        <v>184</v>
      </c>
      <c r="T1548" s="19">
        <v>164</v>
      </c>
      <c r="U1548" s="20">
        <f t="shared" si="1283"/>
        <v>0.52873563218390807</v>
      </c>
      <c r="V1548" s="19">
        <v>21.6</v>
      </c>
      <c r="W1548" s="19">
        <v>2</v>
      </c>
      <c r="X1548" s="19">
        <v>4</v>
      </c>
      <c r="Y1548" s="19">
        <v>0</v>
      </c>
      <c r="Z1548" s="19">
        <v>1</v>
      </c>
      <c r="AA1548" s="19">
        <f>I1548-W1548-Y1548</f>
        <v>5</v>
      </c>
      <c r="AB1548" s="19">
        <f>J1548-X1548-Z1548</f>
        <v>3</v>
      </c>
      <c r="AC1548" s="24">
        <f t="shared" si="1290"/>
        <v>8.1081081081081088</v>
      </c>
      <c r="AD1548" s="24">
        <f t="shared" si="1291"/>
        <v>16.216216216216218</v>
      </c>
      <c r="AE1548" s="24">
        <f t="shared" si="1292"/>
        <v>0</v>
      </c>
      <c r="AF1548" s="24">
        <f t="shared" si="1293"/>
        <v>200</v>
      </c>
      <c r="AG1548" s="24">
        <f t="shared" si="1294"/>
        <v>24.701523260601071</v>
      </c>
      <c r="AH1548" s="24">
        <f t="shared" si="1295"/>
        <v>14.820913956360643</v>
      </c>
      <c r="AI1548" s="21">
        <f t="shared" si="1296"/>
        <v>3.7052284890901603</v>
      </c>
      <c r="AJ1548" s="21">
        <f t="shared" si="1297"/>
        <v>8.9189189189189193</v>
      </c>
      <c r="AK1548" s="21">
        <f t="shared" si="1298"/>
        <v>40</v>
      </c>
      <c r="AL1548" s="21">
        <f t="shared" si="1299"/>
        <v>1.9761218608480855</v>
      </c>
      <c r="AM1548" s="21">
        <f t="shared" si="1300"/>
        <v>0</v>
      </c>
      <c r="AN1548" s="21">
        <f t="shared" si="1301"/>
        <v>0</v>
      </c>
      <c r="AO1548" s="36">
        <v>242.9</v>
      </c>
      <c r="AP1548" s="36">
        <v>74</v>
      </c>
      <c r="AQ1548" s="36">
        <v>1.5</v>
      </c>
      <c r="AR1548" s="36">
        <v>318.39999999999998</v>
      </c>
      <c r="AS1548" s="19">
        <v>21</v>
      </c>
      <c r="AT1548" s="19">
        <v>69</v>
      </c>
      <c r="AU1548" s="19">
        <v>91</v>
      </c>
      <c r="AV1548" s="19">
        <v>58</v>
      </c>
      <c r="AW1548" s="19">
        <v>36</v>
      </c>
      <c r="AX1548" s="24">
        <f t="shared" si="1302"/>
        <v>3.9572864321608043</v>
      </c>
      <c r="AY1548" s="24">
        <f t="shared" si="1303"/>
        <v>13.00251256281407</v>
      </c>
      <c r="AZ1548" s="24">
        <f t="shared" si="1304"/>
        <v>17.148241206030153</v>
      </c>
      <c r="BA1548" s="24">
        <f t="shared" si="1305"/>
        <v>10.929648241206031</v>
      </c>
      <c r="BB1548" s="24">
        <f t="shared" si="1306"/>
        <v>6.78391959798995</v>
      </c>
      <c r="BC1548" s="24">
        <f t="shared" si="1307"/>
        <v>13.494444444444445</v>
      </c>
      <c r="BD1548" s="24">
        <f t="shared" si="1308"/>
        <v>8.3333333333333329E-2</v>
      </c>
      <c r="BE1548" s="24">
        <f t="shared" si="1309"/>
        <v>4.1111111111111107</v>
      </c>
      <c r="BF1548" s="30">
        <v>15</v>
      </c>
      <c r="BG1548" s="30">
        <v>11</v>
      </c>
      <c r="BH1548" s="30">
        <v>1</v>
      </c>
      <c r="BI1548" s="30">
        <v>27</v>
      </c>
      <c r="BJ1548" s="30">
        <v>8</v>
      </c>
      <c r="BK1548" s="30">
        <v>0</v>
      </c>
      <c r="BL1548" s="30">
        <v>0</v>
      </c>
      <c r="BM1548" s="30">
        <v>8</v>
      </c>
      <c r="BN1548" s="35">
        <f t="shared" si="1284"/>
        <v>16.630618225454061</v>
      </c>
      <c r="BO1548" s="35">
        <f t="shared" si="1285"/>
        <v>104.46368232069135</v>
      </c>
      <c r="BP1548" s="35">
        <v>8.0029746112040616</v>
      </c>
      <c r="BQ1548" s="35">
        <v>4.3408230859685997</v>
      </c>
      <c r="BR1548" s="35">
        <v>4.7653479853647387E-2</v>
      </c>
      <c r="BS1548" s="35">
        <v>0.74854293952710937</v>
      </c>
      <c r="BT1548" s="35">
        <v>4.0159439386263802</v>
      </c>
      <c r="BU1548" s="35">
        <f t="shared" si="1286"/>
        <v>17.155938055179796</v>
      </c>
      <c r="BV1548" s="35">
        <f t="shared" si="1287"/>
        <v>107.76342999484798</v>
      </c>
      <c r="BW1548" s="35">
        <v>1.9419555384688614</v>
      </c>
      <c r="BX1548" s="35">
        <v>0.20228444229107082</v>
      </c>
      <c r="BY1548" s="35">
        <v>0.11230162686302123</v>
      </c>
      <c r="BZ1548" s="35">
        <v>-2.7818614373486894</v>
      </c>
      <c r="CA1548" s="35">
        <f t="shared" si="1288"/>
        <v>-0.52531982972573621</v>
      </c>
      <c r="CB1548" s="35">
        <f t="shared" si="1289"/>
        <v>-3.2997476741566345</v>
      </c>
      <c r="CC1548" s="22"/>
      <c r="CD1548" s="19"/>
      <c r="CE1548" s="76">
        <f t="shared" si="1310"/>
        <v>165000</v>
      </c>
      <c r="CF1548" s="24">
        <v>8.4</v>
      </c>
      <c r="CG1548" s="24">
        <v>5.7</v>
      </c>
      <c r="CH1548" s="24">
        <v>9</v>
      </c>
      <c r="CI1548" s="24">
        <v>2</v>
      </c>
      <c r="CJ1548" s="24">
        <f t="shared" ref="CJ1548:CJ1579" si="1311">CI1548/(AO1548+2*(AP1548+AQ1548))*2000</f>
        <v>10.154861640010155</v>
      </c>
      <c r="CK1548" s="24">
        <v>1.9</v>
      </c>
      <c r="CL1548" s="24">
        <f t="shared" ref="CL1548:CL1579" si="1312">CK1548/(AO1548+2*(AP1548+AQ1548))*2000</f>
        <v>9.6471185580096463</v>
      </c>
      <c r="CM1548" s="24">
        <v>3.9</v>
      </c>
      <c r="CN1548" s="19" t="s">
        <v>3154</v>
      </c>
      <c r="CO1548" s="19" t="s">
        <v>3155</v>
      </c>
      <c r="CP1548" s="19" t="s">
        <v>2441</v>
      </c>
      <c r="CQ1548" s="19" t="s">
        <v>2414</v>
      </c>
      <c r="CR1548" s="19">
        <v>74</v>
      </c>
      <c r="CS1548" s="19">
        <v>225</v>
      </c>
      <c r="CT1548" s="19">
        <v>8</v>
      </c>
      <c r="CU1548" s="19" t="s">
        <v>3402</v>
      </c>
      <c r="CV1548" s="19" t="s">
        <v>2382</v>
      </c>
      <c r="CW1548" s="19">
        <v>6</v>
      </c>
      <c r="CX1548" s="19">
        <v>2</v>
      </c>
      <c r="CY1548" s="19">
        <v>0</v>
      </c>
      <c r="CZ1548" s="77"/>
      <c r="DA1548" s="19">
        <v>1</v>
      </c>
    </row>
    <row r="1549" spans="1:105" ht="12.75" customHeight="1" x14ac:dyDescent="0.2">
      <c r="A1549" s="25" t="s">
        <v>2452</v>
      </c>
      <c r="B1549" s="10" t="s">
        <v>951</v>
      </c>
      <c r="C1549" s="10" t="s">
        <v>974</v>
      </c>
      <c r="D1549" s="10" t="s">
        <v>974</v>
      </c>
      <c r="E1549" s="10" t="s">
        <v>2858</v>
      </c>
      <c r="F1549" s="10" t="s">
        <v>2859</v>
      </c>
      <c r="G1549" s="10" t="s">
        <v>1540</v>
      </c>
      <c r="H1549" s="10">
        <v>79</v>
      </c>
      <c r="I1549" s="10">
        <v>27</v>
      </c>
      <c r="J1549" s="10">
        <v>31</v>
      </c>
      <c r="K1549" s="10">
        <v>58</v>
      </c>
      <c r="L1549" s="10">
        <v>11</v>
      </c>
      <c r="M1549" s="10">
        <v>126</v>
      </c>
      <c r="N1549" s="10">
        <v>196</v>
      </c>
      <c r="O1549" s="11">
        <v>0.13800000000000001</v>
      </c>
      <c r="P1549" s="10">
        <v>1987</v>
      </c>
      <c r="Q1549" s="10">
        <v>4</v>
      </c>
      <c r="R1549" s="10">
        <v>0</v>
      </c>
      <c r="S1549" s="10">
        <v>519</v>
      </c>
      <c r="T1549" s="10">
        <v>507</v>
      </c>
      <c r="U1549" s="11">
        <v>0.50600000000000001</v>
      </c>
      <c r="V1549" s="41">
        <v>21.6</v>
      </c>
      <c r="W1549" s="10">
        <v>10</v>
      </c>
      <c r="X1549" s="10">
        <v>9</v>
      </c>
      <c r="Y1549" s="10">
        <v>0</v>
      </c>
      <c r="Z1549" s="10">
        <v>1</v>
      </c>
      <c r="AA1549" s="10">
        <v>17</v>
      </c>
      <c r="AB1549" s="10">
        <v>21</v>
      </c>
      <c r="AC1549" s="13">
        <f t="shared" si="1290"/>
        <v>9.6883578233489427</v>
      </c>
      <c r="AD1549" s="13">
        <f t="shared" si="1291"/>
        <v>8.7195220410140486</v>
      </c>
      <c r="AE1549" s="13">
        <f t="shared" si="1292"/>
        <v>0</v>
      </c>
      <c r="AF1549" s="13">
        <f t="shared" si="1293"/>
        <v>25.167785234899331</v>
      </c>
      <c r="AG1549" s="13">
        <f t="shared" si="1294"/>
        <v>19.243104554201413</v>
      </c>
      <c r="AH1549" s="13">
        <f t="shared" si="1295"/>
        <v>23.770893861072334</v>
      </c>
      <c r="AI1549" s="29">
        <f t="shared" si="1296"/>
        <v>2.6600762177866657</v>
      </c>
      <c r="AJ1549" s="29">
        <f t="shared" si="1297"/>
        <v>6.7818504763442604</v>
      </c>
      <c r="AK1549" s="29">
        <f t="shared" si="1298"/>
        <v>5.0335570469798663</v>
      </c>
      <c r="AL1549" s="29">
        <f t="shared" si="1299"/>
        <v>1.8111157227483683</v>
      </c>
      <c r="AM1549" s="29">
        <f t="shared" si="1300"/>
        <v>0.38753431293395768</v>
      </c>
      <c r="AN1549" s="29">
        <f t="shared" si="1301"/>
        <v>5.0335570469798663</v>
      </c>
      <c r="AO1549" s="13">
        <v>1060.1199999999999</v>
      </c>
      <c r="AP1549" s="13">
        <v>309.64999999999998</v>
      </c>
      <c r="AQ1549" s="13">
        <v>11.92</v>
      </c>
      <c r="AR1549" s="13">
        <v>1381.68</v>
      </c>
      <c r="AS1549" s="41">
        <v>21</v>
      </c>
      <c r="AT1549" s="41">
        <v>69</v>
      </c>
      <c r="AU1549" s="41">
        <v>91</v>
      </c>
      <c r="AV1549" s="41">
        <v>58</v>
      </c>
      <c r="AW1549" s="41">
        <v>36</v>
      </c>
      <c r="AX1549" s="13">
        <f t="shared" si="1302"/>
        <v>0.91193329859301719</v>
      </c>
      <c r="AY1549" s="13">
        <f t="shared" si="1303"/>
        <v>2.9963522668056277</v>
      </c>
      <c r="AZ1549" s="13">
        <f t="shared" si="1304"/>
        <v>3.9517109605697409</v>
      </c>
      <c r="BA1549" s="13">
        <f t="shared" si="1305"/>
        <v>2.5186729199235711</v>
      </c>
      <c r="BB1549" s="13">
        <f t="shared" si="1306"/>
        <v>1.5633142261594581</v>
      </c>
      <c r="BC1549" s="13">
        <f t="shared" si="1307"/>
        <v>13.419240506329112</v>
      </c>
      <c r="BD1549" s="13">
        <f t="shared" si="1308"/>
        <v>0.15088607594936709</v>
      </c>
      <c r="BE1549" s="13">
        <f t="shared" si="1309"/>
        <v>3.9196202531645565</v>
      </c>
      <c r="BF1549" s="10">
        <v>47</v>
      </c>
      <c r="BG1549" s="10">
        <v>35</v>
      </c>
      <c r="BH1549" s="10">
        <v>1</v>
      </c>
      <c r="BI1549" s="10">
        <v>83</v>
      </c>
      <c r="BJ1549" s="10">
        <v>32</v>
      </c>
      <c r="BK1549" s="10">
        <v>2</v>
      </c>
      <c r="BL1549" s="10">
        <v>1</v>
      </c>
      <c r="BM1549" s="10">
        <v>35</v>
      </c>
      <c r="BN1549" s="39">
        <v>45.124000000000002</v>
      </c>
      <c r="BO1549" s="39">
        <v>65.317999999999998</v>
      </c>
      <c r="BP1549" s="13">
        <v>29.881</v>
      </c>
      <c r="BQ1549" s="13">
        <v>11.993</v>
      </c>
      <c r="BR1549" s="13">
        <v>-0.24299999999999999</v>
      </c>
      <c r="BS1549" s="13">
        <v>0.61</v>
      </c>
      <c r="BT1549" s="13">
        <v>5.4550000000000001</v>
      </c>
      <c r="BU1549" s="39">
        <v>47.695</v>
      </c>
      <c r="BV1549" s="39">
        <v>69.039000000000001</v>
      </c>
      <c r="BW1549" s="13">
        <v>10.791</v>
      </c>
      <c r="BX1549" s="13">
        <v>0.432</v>
      </c>
      <c r="BY1549" s="13">
        <v>0.59799999999999998</v>
      </c>
      <c r="BZ1549" s="13">
        <v>-14.391999999999999</v>
      </c>
      <c r="CA1549" s="39">
        <v>-2.5710000000000002</v>
      </c>
      <c r="CB1549" s="39">
        <v>-3.7210000000000001</v>
      </c>
      <c r="CC1549" s="16">
        <v>34</v>
      </c>
      <c r="CD1549" s="12">
        <v>2036383</v>
      </c>
      <c r="CE1549" s="73">
        <f t="shared" si="1310"/>
        <v>2113714</v>
      </c>
      <c r="CF1549" s="13">
        <v>33.700000000000003</v>
      </c>
      <c r="CG1549" s="13">
        <v>22.6</v>
      </c>
      <c r="CH1549" s="13">
        <v>17.600000000000001</v>
      </c>
      <c r="CI1549" s="17">
        <v>4</v>
      </c>
      <c r="CJ1549" s="13">
        <f t="shared" si="1311"/>
        <v>4.6968754036377307</v>
      </c>
      <c r="CK1549" s="17">
        <v>2.4</v>
      </c>
      <c r="CL1549" s="13">
        <f t="shared" si="1312"/>
        <v>2.8181252421826386</v>
      </c>
      <c r="CM1549" s="13">
        <v>6.4</v>
      </c>
      <c r="CN1549" s="10" t="s">
        <v>3154</v>
      </c>
      <c r="CO1549" s="10" t="s">
        <v>3155</v>
      </c>
      <c r="CP1549" s="10" t="s">
        <v>2441</v>
      </c>
      <c r="CQ1549" s="10" t="s">
        <v>2414</v>
      </c>
      <c r="CR1549" s="10">
        <v>74</v>
      </c>
      <c r="CS1549" s="10">
        <v>225</v>
      </c>
      <c r="CT1549" s="10">
        <v>8</v>
      </c>
      <c r="CU1549" s="10" t="s">
        <v>3402</v>
      </c>
      <c r="CV1549" s="10" t="s">
        <v>2382</v>
      </c>
      <c r="CW1549" s="10">
        <v>6</v>
      </c>
      <c r="CX1549" s="10">
        <v>2</v>
      </c>
      <c r="CY1549" s="10">
        <v>0</v>
      </c>
      <c r="CZ1549" s="79"/>
      <c r="DA1549" s="10">
        <v>2</v>
      </c>
    </row>
    <row r="1550" spans="1:105" ht="12.75" customHeight="1" x14ac:dyDescent="0.2">
      <c r="A1550" s="44" t="s">
        <v>2372</v>
      </c>
      <c r="B1550" s="43" t="s">
        <v>951</v>
      </c>
      <c r="C1550" s="43" t="s">
        <v>974</v>
      </c>
      <c r="D1550" s="42" t="s">
        <v>974</v>
      </c>
      <c r="E1550" s="42" t="str">
        <f t="shared" ref="E1550:E1574" si="1313">CONCATENATE(RIGHT(F1550,LEN(F1550)-SEARCH(" ",F1550)), ", ", LEFT(F1550, SEARCH(" ", F1550)))</f>
        <v xml:space="preserve">Tkachuk, Keith </v>
      </c>
      <c r="F1550" s="42" t="s">
        <v>2859</v>
      </c>
      <c r="G1550" s="45" t="s">
        <v>2373</v>
      </c>
      <c r="H1550" s="43">
        <v>79</v>
      </c>
      <c r="I1550" s="64">
        <v>27</v>
      </c>
      <c r="J1550" s="64">
        <v>31</v>
      </c>
      <c r="K1550" s="64">
        <v>58</v>
      </c>
      <c r="L1550" s="43">
        <v>-2</v>
      </c>
      <c r="M1550">
        <v>69</v>
      </c>
      <c r="N1550">
        <v>177</v>
      </c>
      <c r="O1550" s="4">
        <f t="shared" ref="O1550:O1577" si="1314">IF(N1550=0,0,I1550/N1550)</f>
        <v>0.15254237288135594</v>
      </c>
      <c r="Q1550">
        <v>1</v>
      </c>
      <c r="R1550">
        <v>0</v>
      </c>
      <c r="S1550">
        <v>552</v>
      </c>
      <c r="T1550">
        <v>566</v>
      </c>
      <c r="U1550" s="4">
        <f t="shared" ref="U1550:U1577" si="1315">IF(S1550+T1550=0,0,S1550/(S1550+T1550))</f>
        <v>0.49373881932021468</v>
      </c>
      <c r="V1550">
        <v>25.1</v>
      </c>
      <c r="W1550">
        <v>12</v>
      </c>
      <c r="X1550">
        <v>7</v>
      </c>
      <c r="Y1550">
        <v>1</v>
      </c>
      <c r="Z1550">
        <v>0</v>
      </c>
      <c r="AA1550">
        <v>14</v>
      </c>
      <c r="AB1550">
        <v>24</v>
      </c>
      <c r="AC1550" s="9">
        <f t="shared" si="1290"/>
        <v>12.049536985384359</v>
      </c>
      <c r="AD1550" s="9">
        <f t="shared" si="1291"/>
        <v>7.0288965748075425</v>
      </c>
      <c r="AE1550" s="9">
        <f t="shared" si="1292"/>
        <v>54.878048780487802</v>
      </c>
      <c r="AF1550" s="9">
        <f t="shared" si="1293"/>
        <v>0</v>
      </c>
      <c r="AG1550" s="9">
        <f t="shared" si="1294"/>
        <v>16.356467132912524</v>
      </c>
      <c r="AH1550" s="9">
        <f t="shared" si="1295"/>
        <v>28.039657942135754</v>
      </c>
      <c r="AI1550" s="58">
        <f t="shared" si="1296"/>
        <v>3.03762961039804</v>
      </c>
      <c r="AJ1550" s="58">
        <f t="shared" si="1297"/>
        <v>5.2214660269998889</v>
      </c>
      <c r="AK1550" s="58">
        <f t="shared" si="1298"/>
        <v>10.97560975609756</v>
      </c>
      <c r="AL1550" s="58">
        <f t="shared" si="1299"/>
        <v>2.8623817482596916</v>
      </c>
      <c r="AM1550" s="58">
        <f t="shared" si="1300"/>
        <v>1.2049536985384359</v>
      </c>
      <c r="AN1550" s="58">
        <f t="shared" si="1301"/>
        <v>0</v>
      </c>
      <c r="AO1550" s="56">
        <v>1027.1166666666666</v>
      </c>
      <c r="AP1550" s="56">
        <v>298.76666666666665</v>
      </c>
      <c r="AQ1550" s="56">
        <v>5.4666666666666668</v>
      </c>
      <c r="AR1550" s="57">
        <f>SUM(AO1550:AQ1550)</f>
        <v>1331.35</v>
      </c>
      <c r="AS1550">
        <v>17</v>
      </c>
      <c r="AT1550">
        <v>92</v>
      </c>
      <c r="AU1550">
        <v>72</v>
      </c>
      <c r="AV1550">
        <v>33</v>
      </c>
      <c r="AW1550">
        <v>32</v>
      </c>
      <c r="AX1550" s="9">
        <f t="shared" si="1302"/>
        <v>0.76613963270364671</v>
      </c>
      <c r="AY1550" s="9">
        <f t="shared" si="1303"/>
        <v>4.1461674240432647</v>
      </c>
      <c r="AZ1550" s="9">
        <f t="shared" si="1304"/>
        <v>3.244826679686033</v>
      </c>
      <c r="BA1550" s="9">
        <f t="shared" si="1305"/>
        <v>1.487212228189432</v>
      </c>
      <c r="BB1550" s="9">
        <f t="shared" si="1306"/>
        <v>1.4421451909715703</v>
      </c>
      <c r="BC1550" s="33">
        <f t="shared" si="1307"/>
        <v>13.001476793248944</v>
      </c>
      <c r="BD1550" s="33">
        <f t="shared" si="1308"/>
        <v>6.9198312236286919E-2</v>
      </c>
      <c r="BE1550" s="33">
        <f t="shared" si="1309"/>
        <v>3.7818565400843882</v>
      </c>
      <c r="BF1550" s="42">
        <f>BI1550-BG1550-BH1550</f>
        <v>52</v>
      </c>
      <c r="BG1550" s="43">
        <v>26</v>
      </c>
      <c r="BH1550" s="43">
        <v>1</v>
      </c>
      <c r="BI1550" s="43">
        <v>79</v>
      </c>
      <c r="BJ1550" s="42">
        <f>BM1550-BK1550-BL1550</f>
        <v>49</v>
      </c>
      <c r="BK1550" s="43">
        <v>6</v>
      </c>
      <c r="BL1550" s="43">
        <v>0</v>
      </c>
      <c r="BM1550" s="43">
        <v>55</v>
      </c>
      <c r="BN1550" s="34">
        <f t="shared" ref="BN1550:BN1574" si="1316">BU1550+CA1550</f>
        <v>45.362088897879261</v>
      </c>
      <c r="BO1550" s="34">
        <f t="shared" ref="BO1550:BO1574" si="1317">BN1550/AR1550*2000</f>
        <v>68.144498288022319</v>
      </c>
      <c r="BP1550" s="33">
        <v>30.233157787340865</v>
      </c>
      <c r="BQ1550" s="33">
        <v>13.361712176583397</v>
      </c>
      <c r="BR1550" s="33">
        <v>1.4400827180667903</v>
      </c>
      <c r="BS1550" s="33">
        <v>2.1584356933365978</v>
      </c>
      <c r="BT1550" s="33">
        <v>-0.83562792616856418</v>
      </c>
      <c r="BU1550" s="9">
        <f t="shared" ref="BU1550:BU1574" si="1318">SUM(BP1550:BT1550)</f>
        <v>46.357760449159088</v>
      </c>
      <c r="BV1550" s="34">
        <f t="shared" ref="BV1550:BV1574" si="1319">BU1550/AR1550*2000</f>
        <v>69.64023051663213</v>
      </c>
      <c r="BW1550" s="33">
        <v>5.7034474304330391</v>
      </c>
      <c r="BX1550" s="33">
        <v>-0.25077857133273618</v>
      </c>
      <c r="BY1550" s="33">
        <v>0.63468036110989479</v>
      </c>
      <c r="BZ1550" s="33">
        <v>-7.0830207714900251</v>
      </c>
      <c r="CA1550" s="9">
        <f t="shared" ref="CA1550:CA1574" si="1320">SUM(BW1550:BZ1550)</f>
        <v>-0.99567155127982687</v>
      </c>
      <c r="CB1550" s="34">
        <f t="shared" ref="CB1550:CB1574" si="1321">CA1550/AR1550*2000</f>
        <v>-1.4957322286097974</v>
      </c>
      <c r="CC1550" s="47">
        <v>46.226165999999999</v>
      </c>
      <c r="CD1550">
        <v>3409265</v>
      </c>
      <c r="CE1550" s="68">
        <f t="shared" si="1310"/>
        <v>3538730.7594936709</v>
      </c>
      <c r="CF1550" s="62">
        <v>33.6</v>
      </c>
      <c r="CG1550" s="62">
        <v>25.2</v>
      </c>
      <c r="CH1550" s="62">
        <v>8.4</v>
      </c>
      <c r="CI1550" s="62">
        <v>7</v>
      </c>
      <c r="CJ1550" s="63">
        <f t="shared" si="1311"/>
        <v>8.559637234421972</v>
      </c>
      <c r="CK1550" s="62">
        <v>2.6</v>
      </c>
      <c r="CL1550" s="63">
        <f t="shared" si="1312"/>
        <v>3.1792938299281612</v>
      </c>
      <c r="CM1550" s="62">
        <v>9.3000000000000007</v>
      </c>
      <c r="CN1550" t="s">
        <v>2103</v>
      </c>
      <c r="CO1550" t="s">
        <v>3155</v>
      </c>
      <c r="CP1550" t="s">
        <v>2441</v>
      </c>
      <c r="CQ1550" t="s">
        <v>2414</v>
      </c>
      <c r="CR1550">
        <v>74</v>
      </c>
      <c r="CS1550">
        <v>232</v>
      </c>
      <c r="CT1550">
        <v>7</v>
      </c>
      <c r="CU1550" t="s">
        <v>3402</v>
      </c>
      <c r="CZ1550" s="72">
        <v>4000000</v>
      </c>
      <c r="DA1550">
        <v>0</v>
      </c>
    </row>
    <row r="1551" spans="1:105" ht="12.75" customHeight="1" x14ac:dyDescent="0.2">
      <c r="A1551" s="38" t="s">
        <v>2452</v>
      </c>
      <c r="B1551" t="s">
        <v>974</v>
      </c>
      <c r="C1551" t="s">
        <v>974</v>
      </c>
      <c r="D1551" t="s">
        <v>974</v>
      </c>
      <c r="E1551" t="str">
        <f t="shared" si="1313"/>
        <v xml:space="preserve">Stempniak, Lee </v>
      </c>
      <c r="F1551" t="s">
        <v>902</v>
      </c>
      <c r="G1551" t="s">
        <v>1528</v>
      </c>
      <c r="H1551">
        <v>82</v>
      </c>
      <c r="I1551">
        <v>27</v>
      </c>
      <c r="J1551">
        <v>25</v>
      </c>
      <c r="K1551">
        <f>I1551+J1551</f>
        <v>52</v>
      </c>
      <c r="L1551">
        <v>-2</v>
      </c>
      <c r="M1551">
        <v>33</v>
      </c>
      <c r="N1551">
        <v>166</v>
      </c>
      <c r="O1551" s="4">
        <f t="shared" si="1314"/>
        <v>0.16265060240963855</v>
      </c>
      <c r="P1551">
        <v>1667</v>
      </c>
      <c r="Q1551">
        <v>4</v>
      </c>
      <c r="R1551">
        <v>0</v>
      </c>
      <c r="S1551">
        <v>1</v>
      </c>
      <c r="T1551">
        <v>6</v>
      </c>
      <c r="U1551" s="4">
        <f t="shared" si="1315"/>
        <v>0.14285714285714285</v>
      </c>
      <c r="V1551" s="40">
        <v>0.1</v>
      </c>
      <c r="W1551">
        <v>8</v>
      </c>
      <c r="X1551">
        <v>11</v>
      </c>
      <c r="Y1551">
        <v>0</v>
      </c>
      <c r="Z1551">
        <v>0</v>
      </c>
      <c r="AA1551">
        <f>I1551-W1551-Y1551</f>
        <v>19</v>
      </c>
      <c r="AB1551">
        <f>J1551-X1551-Z1551</f>
        <v>14</v>
      </c>
      <c r="AC1551" s="9">
        <f t="shared" si="1290"/>
        <v>9.1492470932079542</v>
      </c>
      <c r="AD1551" s="9">
        <f t="shared" si="1291"/>
        <v>12.580214753160938</v>
      </c>
      <c r="AE1551" s="9">
        <f t="shared" si="1292"/>
        <v>0</v>
      </c>
      <c r="AF1551" s="9">
        <f t="shared" si="1293"/>
        <v>0</v>
      </c>
      <c r="AG1551" s="9">
        <f t="shared" si="1294"/>
        <v>24.513932443329455</v>
      </c>
      <c r="AH1551" s="9">
        <f t="shared" si="1295"/>
        <v>18.062897589821702</v>
      </c>
      <c r="AI1551" s="6">
        <f t="shared" si="1296"/>
        <v>2.8384553355434101</v>
      </c>
      <c r="AJ1551" s="6">
        <f t="shared" si="1297"/>
        <v>7.0906664972361648</v>
      </c>
      <c r="AK1551" s="6">
        <f t="shared" si="1298"/>
        <v>0</v>
      </c>
      <c r="AL1551" s="6">
        <f t="shared" si="1299"/>
        <v>2.4513932443329454</v>
      </c>
      <c r="AM1551" s="6">
        <f t="shared" si="1300"/>
        <v>1.3723870639811933</v>
      </c>
      <c r="AN1551" s="6">
        <f t="shared" si="1301"/>
        <v>8.4112149532710294</v>
      </c>
      <c r="AO1551" s="32">
        <v>930.08333333333326</v>
      </c>
      <c r="AP1551" s="32">
        <v>262.31666666666666</v>
      </c>
      <c r="AQ1551" s="32">
        <v>14.266666666666666</v>
      </c>
      <c r="AR1551" s="32">
        <v>1206.6666666666665</v>
      </c>
      <c r="AS1551" s="40">
        <v>19</v>
      </c>
      <c r="AT1551" s="40">
        <v>64</v>
      </c>
      <c r="AU1551" s="40">
        <v>69</v>
      </c>
      <c r="AV1551" s="40">
        <v>42</v>
      </c>
      <c r="AW1551" s="40">
        <v>34</v>
      </c>
      <c r="AX1551" s="9">
        <f t="shared" si="1302"/>
        <v>0.94475138121546975</v>
      </c>
      <c r="AY1551" s="9">
        <f t="shared" si="1303"/>
        <v>3.1823204419889506</v>
      </c>
      <c r="AZ1551" s="9">
        <f t="shared" si="1304"/>
        <v>3.430939226519337</v>
      </c>
      <c r="BA1551" s="9">
        <f t="shared" si="1305"/>
        <v>2.0883977900552488</v>
      </c>
      <c r="BB1551" s="9">
        <f t="shared" si="1306"/>
        <v>1.6906077348066302</v>
      </c>
      <c r="BC1551" s="9">
        <f t="shared" si="1307"/>
        <v>11.342479674796747</v>
      </c>
      <c r="BD1551" s="9">
        <f t="shared" si="1308"/>
        <v>0.17398373983739837</v>
      </c>
      <c r="BE1551" s="9">
        <f t="shared" si="1309"/>
        <v>3.1989837398373981</v>
      </c>
      <c r="BF1551" s="3">
        <v>44</v>
      </c>
      <c r="BG1551" s="3">
        <v>31</v>
      </c>
      <c r="BH1551" s="3">
        <v>0</v>
      </c>
      <c r="BI1551" s="3">
        <v>75</v>
      </c>
      <c r="BJ1551" s="3">
        <v>38</v>
      </c>
      <c r="BK1551" s="3">
        <v>6</v>
      </c>
      <c r="BL1551" s="3">
        <v>2</v>
      </c>
      <c r="BM1551" s="3">
        <v>46</v>
      </c>
      <c r="BN1551" s="34">
        <f t="shared" si="1316"/>
        <v>67.373011363650775</v>
      </c>
      <c r="BO1551" s="34">
        <f t="shared" si="1317"/>
        <v>111.66797463588527</v>
      </c>
      <c r="BP1551" s="34">
        <v>29.93079043308299</v>
      </c>
      <c r="BQ1551" s="34">
        <v>12.686788512938492</v>
      </c>
      <c r="BR1551" s="34">
        <v>-0.33035297577140316</v>
      </c>
      <c r="BS1551" s="34">
        <v>-0.19020909349774281</v>
      </c>
      <c r="BT1551" s="34">
        <v>14.04727849867483</v>
      </c>
      <c r="BU1551" s="34">
        <f t="shared" si="1318"/>
        <v>56.144295375427163</v>
      </c>
      <c r="BV1551" s="34">
        <f t="shared" si="1319"/>
        <v>93.05684316369144</v>
      </c>
      <c r="BW1551" s="34">
        <v>6.9987511398939395</v>
      </c>
      <c r="BX1551" s="34">
        <v>-0.90638772767815878</v>
      </c>
      <c r="BY1551" s="34">
        <v>0.27257550590839275</v>
      </c>
      <c r="BZ1551" s="34">
        <v>4.8637770700994398</v>
      </c>
      <c r="CA1551" s="34">
        <f t="shared" si="1320"/>
        <v>11.228715988223612</v>
      </c>
      <c r="CB1551" s="34">
        <f t="shared" si="1321"/>
        <v>18.611131472193836</v>
      </c>
      <c r="CC1551" s="15">
        <v>50</v>
      </c>
      <c r="CD1551" s="7">
        <v>3639640</v>
      </c>
      <c r="CE1551" s="68">
        <f t="shared" si="1310"/>
        <v>3639640</v>
      </c>
      <c r="CF1551" s="9">
        <v>34.299999999999997</v>
      </c>
      <c r="CG1551" s="9">
        <v>24.1</v>
      </c>
      <c r="CH1551" s="9">
        <v>4.9000000000000004</v>
      </c>
      <c r="CI1551" s="9">
        <v>4.2</v>
      </c>
      <c r="CJ1551" s="9">
        <f t="shared" si="1311"/>
        <v>5.6632395078375186</v>
      </c>
      <c r="CK1551" s="9">
        <v>2.5</v>
      </c>
      <c r="CL1551" s="9">
        <f t="shared" si="1312"/>
        <v>3.3709758975223325</v>
      </c>
      <c r="CM1551" s="9">
        <v>6.7</v>
      </c>
      <c r="CN1551" t="s">
        <v>3163</v>
      </c>
      <c r="CO1551" t="s">
        <v>3164</v>
      </c>
      <c r="CP1551" t="s">
        <v>3131</v>
      </c>
      <c r="CQ1551" t="s">
        <v>2414</v>
      </c>
      <c r="CR1551">
        <v>72</v>
      </c>
      <c r="CS1551">
        <v>190</v>
      </c>
      <c r="CU1551" t="s">
        <v>3401</v>
      </c>
      <c r="CV1551" t="s">
        <v>2382</v>
      </c>
      <c r="CW1551">
        <v>8</v>
      </c>
      <c r="CX1551">
        <v>4</v>
      </c>
      <c r="CY1551">
        <v>3</v>
      </c>
      <c r="CZ1551" s="70"/>
      <c r="DA1551">
        <v>0</v>
      </c>
    </row>
    <row r="1552" spans="1:105" ht="12.75" customHeight="1" x14ac:dyDescent="0.2">
      <c r="A1552" s="44" t="s">
        <v>2372</v>
      </c>
      <c r="B1552" s="43" t="s">
        <v>974</v>
      </c>
      <c r="C1552" s="43" t="s">
        <v>974</v>
      </c>
      <c r="D1552" s="42" t="s">
        <v>974</v>
      </c>
      <c r="E1552" s="42" t="str">
        <f t="shared" si="1313"/>
        <v xml:space="preserve">Stempniak, Lee </v>
      </c>
      <c r="F1552" s="42" t="s">
        <v>902</v>
      </c>
      <c r="G1552" s="45" t="s">
        <v>1528</v>
      </c>
      <c r="H1552" s="43">
        <v>80</v>
      </c>
      <c r="I1552" s="64">
        <v>13</v>
      </c>
      <c r="J1552" s="64">
        <v>25</v>
      </c>
      <c r="K1552" s="64">
        <v>38</v>
      </c>
      <c r="L1552" s="43">
        <v>0</v>
      </c>
      <c r="M1552">
        <v>40</v>
      </c>
      <c r="N1552">
        <v>162</v>
      </c>
      <c r="O1552" s="4">
        <f t="shared" si="1314"/>
        <v>8.0246913580246909E-2</v>
      </c>
      <c r="Q1552">
        <v>2</v>
      </c>
      <c r="R1552">
        <v>0</v>
      </c>
      <c r="S1552">
        <v>4</v>
      </c>
      <c r="T1552">
        <v>7</v>
      </c>
      <c r="U1552" s="4">
        <f t="shared" si="1315"/>
        <v>0.36363636363636365</v>
      </c>
      <c r="V1552">
        <v>0.2</v>
      </c>
      <c r="W1552">
        <v>3</v>
      </c>
      <c r="X1552">
        <v>7</v>
      </c>
      <c r="Y1552">
        <v>0</v>
      </c>
      <c r="Z1552">
        <v>0</v>
      </c>
      <c r="AA1552">
        <v>10</v>
      </c>
      <c r="AB1552">
        <v>18</v>
      </c>
      <c r="AC1552" s="9">
        <f t="shared" si="1290"/>
        <v>4.1676313961565175</v>
      </c>
      <c r="AD1552" s="9">
        <f t="shared" si="1291"/>
        <v>9.7244732576985413</v>
      </c>
      <c r="AE1552" s="9">
        <f t="shared" si="1292"/>
        <v>0</v>
      </c>
      <c r="AF1552" s="9">
        <f t="shared" si="1293"/>
        <v>0</v>
      </c>
      <c r="AG1552" s="9">
        <f t="shared" si="1294"/>
        <v>11.94544911570495</v>
      </c>
      <c r="AH1552" s="9">
        <f t="shared" si="1295"/>
        <v>21.501808408268904</v>
      </c>
      <c r="AI1552" s="58">
        <f t="shared" si="1296"/>
        <v>2.2099080864054157</v>
      </c>
      <c r="AJ1552" s="58">
        <f t="shared" si="1297"/>
        <v>6.1125260476962264</v>
      </c>
      <c r="AK1552" s="58">
        <f t="shared" si="1298"/>
        <v>0</v>
      </c>
      <c r="AL1552" s="58">
        <f t="shared" si="1299"/>
        <v>2.2099080864054157</v>
      </c>
      <c r="AM1552" s="58">
        <f t="shared" si="1300"/>
        <v>0</v>
      </c>
      <c r="AN1552" s="58">
        <f t="shared" si="1301"/>
        <v>7.1618037135278518</v>
      </c>
      <c r="AO1552" s="56">
        <v>1004.5666666666666</v>
      </c>
      <c r="AP1552" s="56">
        <v>215.95</v>
      </c>
      <c r="AQ1552" s="56">
        <v>50.266666666666666</v>
      </c>
      <c r="AR1552" s="57">
        <f>SUM(AO1552:AQ1552)</f>
        <v>1270.7833333333333</v>
      </c>
      <c r="AS1552">
        <v>13</v>
      </c>
      <c r="AT1552">
        <v>103</v>
      </c>
      <c r="AU1552">
        <v>66</v>
      </c>
      <c r="AV1552">
        <v>24</v>
      </c>
      <c r="AW1552">
        <v>37</v>
      </c>
      <c r="AX1552" s="9">
        <f t="shared" si="1302"/>
        <v>0.61379464110063353</v>
      </c>
      <c r="AY1552" s="9">
        <f t="shared" si="1303"/>
        <v>4.8631421564127111</v>
      </c>
      <c r="AZ1552" s="9">
        <f t="shared" si="1304"/>
        <v>3.1161881778955238</v>
      </c>
      <c r="BA1552" s="9">
        <f t="shared" si="1305"/>
        <v>1.1331593374165543</v>
      </c>
      <c r="BB1552" s="9">
        <f t="shared" si="1306"/>
        <v>1.7469539785171877</v>
      </c>
      <c r="BC1552" s="33">
        <f t="shared" si="1307"/>
        <v>12.557083333333333</v>
      </c>
      <c r="BD1552" s="33">
        <f t="shared" si="1308"/>
        <v>0.6283333333333333</v>
      </c>
      <c r="BE1552" s="33">
        <f t="shared" si="1309"/>
        <v>2.6993749999999999</v>
      </c>
      <c r="BF1552" s="42">
        <f>BI1552-BG1552-BH1552</f>
        <v>37</v>
      </c>
      <c r="BG1552" s="43">
        <v>22</v>
      </c>
      <c r="BH1552" s="43">
        <v>0</v>
      </c>
      <c r="BI1552" s="43">
        <v>59</v>
      </c>
      <c r="BJ1552" s="42">
        <f>BM1552-BK1552-BL1552</f>
        <v>37</v>
      </c>
      <c r="BK1552" s="43">
        <v>0</v>
      </c>
      <c r="BL1552" s="43">
        <v>6</v>
      </c>
      <c r="BM1552" s="43">
        <v>43</v>
      </c>
      <c r="BN1552" s="34">
        <f t="shared" si="1316"/>
        <v>24.884637948653783</v>
      </c>
      <c r="BO1552" s="34">
        <f t="shared" si="1317"/>
        <v>39.164249791315775</v>
      </c>
      <c r="BP1552" s="33">
        <v>16.029456776874817</v>
      </c>
      <c r="BQ1552" s="33">
        <v>1.4966081397437636</v>
      </c>
      <c r="BR1552" s="33">
        <v>-3.3611445207406829</v>
      </c>
      <c r="BS1552" s="33">
        <v>-0.66768065356961259</v>
      </c>
      <c r="BT1552" s="33">
        <v>-1.6712558523371284</v>
      </c>
      <c r="BU1552" s="9">
        <f t="shared" si="1318"/>
        <v>11.825983889971155</v>
      </c>
      <c r="BV1552" s="34">
        <f t="shared" si="1319"/>
        <v>18.61211676258133</v>
      </c>
      <c r="BW1552" s="33">
        <v>9.6106290856043994</v>
      </c>
      <c r="BX1552" s="33">
        <v>0.97793081627326617</v>
      </c>
      <c r="BY1552" s="33">
        <v>1.6332841504429658</v>
      </c>
      <c r="BZ1552" s="33">
        <v>0.83681000636199632</v>
      </c>
      <c r="CA1552" s="9">
        <f t="shared" si="1320"/>
        <v>13.058654058682629</v>
      </c>
      <c r="CB1552" s="34">
        <f t="shared" si="1321"/>
        <v>20.552133028734449</v>
      </c>
      <c r="CC1552" s="47">
        <v>51.960346000000001</v>
      </c>
      <c r="CD1552">
        <v>1907775</v>
      </c>
      <c r="CE1552" s="68">
        <f t="shared" si="1310"/>
        <v>1955469.375</v>
      </c>
      <c r="CF1552" s="62">
        <v>26.6</v>
      </c>
      <c r="CG1552" s="62">
        <v>21.5</v>
      </c>
      <c r="CH1552" s="62">
        <v>7.9</v>
      </c>
      <c r="CI1552" s="62">
        <v>1.8</v>
      </c>
      <c r="CJ1552" s="63">
        <f t="shared" si="1311"/>
        <v>2.3422251138581656</v>
      </c>
      <c r="CK1552" s="62">
        <v>2.8</v>
      </c>
      <c r="CL1552" s="63">
        <f t="shared" si="1312"/>
        <v>3.6434612882238122</v>
      </c>
      <c r="CM1552" s="62">
        <v>4.0999999999999996</v>
      </c>
      <c r="CN1552" t="s">
        <v>2146</v>
      </c>
      <c r="CO1552" t="s">
        <v>3164</v>
      </c>
      <c r="CP1552" t="s">
        <v>3131</v>
      </c>
      <c r="CQ1552" t="s">
        <v>2414</v>
      </c>
      <c r="CR1552">
        <v>72</v>
      </c>
      <c r="CS1552">
        <v>195</v>
      </c>
      <c r="CT1552">
        <v>12</v>
      </c>
      <c r="CU1552" t="s">
        <v>3401</v>
      </c>
      <c r="CZ1552" s="72">
        <v>2500000</v>
      </c>
      <c r="DA1552">
        <v>0</v>
      </c>
    </row>
    <row r="1553" spans="1:105" ht="12.75" customHeight="1" x14ac:dyDescent="0.2">
      <c r="A1553" s="38" t="s">
        <v>2452</v>
      </c>
      <c r="B1553" t="s">
        <v>974</v>
      </c>
      <c r="C1553" t="s">
        <v>974</v>
      </c>
      <c r="D1553" t="s">
        <v>974</v>
      </c>
      <c r="E1553" t="str">
        <f t="shared" si="1313"/>
        <v xml:space="preserve">Rucinsky, Martin </v>
      </c>
      <c r="F1553" t="s">
        <v>495</v>
      </c>
      <c r="G1553" t="s">
        <v>1540</v>
      </c>
      <c r="H1553">
        <v>52</v>
      </c>
      <c r="I1553">
        <v>12</v>
      </c>
      <c r="J1553">
        <v>21</v>
      </c>
      <c r="K1553">
        <f>I1553+J1553</f>
        <v>33</v>
      </c>
      <c r="L1553">
        <v>-3</v>
      </c>
      <c r="M1553">
        <v>48</v>
      </c>
      <c r="N1553">
        <v>96</v>
      </c>
      <c r="O1553" s="4">
        <f t="shared" si="1314"/>
        <v>0.125</v>
      </c>
      <c r="P1553">
        <v>1196</v>
      </c>
      <c r="Q1553">
        <v>3</v>
      </c>
      <c r="R1553">
        <v>0</v>
      </c>
      <c r="S1553">
        <v>3</v>
      </c>
      <c r="T1553">
        <v>11</v>
      </c>
      <c r="U1553" s="4">
        <f t="shared" si="1315"/>
        <v>0.21428571428571427</v>
      </c>
      <c r="V1553" s="40">
        <v>0.4</v>
      </c>
      <c r="W1553">
        <v>4</v>
      </c>
      <c r="X1553">
        <v>7</v>
      </c>
      <c r="Y1553">
        <v>0</v>
      </c>
      <c r="Z1553">
        <v>0</v>
      </c>
      <c r="AA1553">
        <f>I1553-W1553-Y1553</f>
        <v>8</v>
      </c>
      <c r="AB1553">
        <f>J1553-X1553-Z1553</f>
        <v>14</v>
      </c>
      <c r="AC1553" s="9">
        <f t="shared" si="1290"/>
        <v>6.7226890756302522</v>
      </c>
      <c r="AD1553" s="9">
        <f t="shared" si="1291"/>
        <v>11.76470588235294</v>
      </c>
      <c r="AE1553" s="9">
        <f t="shared" si="1292"/>
        <v>0</v>
      </c>
      <c r="AF1553" s="9">
        <f t="shared" si="1293"/>
        <v>0</v>
      </c>
      <c r="AG1553" s="9">
        <f t="shared" si="1294"/>
        <v>15.15031957705358</v>
      </c>
      <c r="AH1553" s="9">
        <f t="shared" si="1295"/>
        <v>26.513059259843764</v>
      </c>
      <c r="AI1553" s="6">
        <f t="shared" si="1296"/>
        <v>2.3672374339146218</v>
      </c>
      <c r="AJ1553" s="6">
        <f t="shared" si="1297"/>
        <v>6.386554621848739</v>
      </c>
      <c r="AK1553" s="6">
        <f t="shared" si="1298"/>
        <v>0</v>
      </c>
      <c r="AL1553" s="6">
        <f t="shared" si="1299"/>
        <v>2.5566164286277915</v>
      </c>
      <c r="AM1553" s="6">
        <f t="shared" si="1300"/>
        <v>0.33613445378151263</v>
      </c>
      <c r="AN1553" s="6">
        <f t="shared" si="1301"/>
        <v>4.1811846689895464</v>
      </c>
      <c r="AO1553" s="33">
        <v>633.65</v>
      </c>
      <c r="AP1553" s="33">
        <v>178.5</v>
      </c>
      <c r="AQ1553" s="33">
        <v>57.4</v>
      </c>
      <c r="AR1553" s="32">
        <v>869.55</v>
      </c>
      <c r="AS1553" s="40">
        <v>7</v>
      </c>
      <c r="AT1553" s="40">
        <v>15</v>
      </c>
      <c r="AU1553" s="40">
        <v>32</v>
      </c>
      <c r="AV1553" s="40">
        <v>33</v>
      </c>
      <c r="AW1553" s="40">
        <v>19</v>
      </c>
      <c r="AX1553" s="9">
        <f t="shared" si="1302"/>
        <v>0.48300845264792136</v>
      </c>
      <c r="AY1553" s="9">
        <f t="shared" si="1303"/>
        <v>1.0350181128169742</v>
      </c>
      <c r="AZ1553" s="9">
        <f t="shared" si="1304"/>
        <v>2.2080386406762118</v>
      </c>
      <c r="BA1553" s="9">
        <f t="shared" si="1305"/>
        <v>2.2770398481973437</v>
      </c>
      <c r="BB1553" s="9">
        <f t="shared" si="1306"/>
        <v>1.3110229429015008</v>
      </c>
      <c r="BC1553" s="9">
        <f t="shared" si="1307"/>
        <v>12.185576923076923</v>
      </c>
      <c r="BD1553" s="9">
        <f t="shared" si="1308"/>
        <v>1.1038461538461539</v>
      </c>
      <c r="BE1553" s="9">
        <f t="shared" si="1309"/>
        <v>3.4326923076923075</v>
      </c>
      <c r="BF1553" s="3">
        <v>25</v>
      </c>
      <c r="BG1553" s="3">
        <v>19</v>
      </c>
      <c r="BH1553" s="3">
        <v>0</v>
      </c>
      <c r="BI1553" s="3">
        <v>44</v>
      </c>
      <c r="BJ1553" s="3">
        <v>27</v>
      </c>
      <c r="BK1553" s="3">
        <v>1</v>
      </c>
      <c r="BL1553" s="3">
        <v>4</v>
      </c>
      <c r="BM1553" s="3">
        <v>32</v>
      </c>
      <c r="BN1553" s="34">
        <f t="shared" si="1316"/>
        <v>25.098294162345372</v>
      </c>
      <c r="BO1553" s="34">
        <f t="shared" si="1317"/>
        <v>57.727086797413314</v>
      </c>
      <c r="BP1553" s="34">
        <v>13.187700455165226</v>
      </c>
      <c r="BQ1553" s="34">
        <v>4.3112824041996571</v>
      </c>
      <c r="BR1553" s="34">
        <v>-0.23805947244366601</v>
      </c>
      <c r="BS1553" s="34">
        <v>-0.76528051168951661</v>
      </c>
      <c r="BT1553" s="34">
        <v>5.6419661991039378</v>
      </c>
      <c r="BU1553" s="34">
        <f t="shared" si="1318"/>
        <v>22.137609074335636</v>
      </c>
      <c r="BV1553" s="34">
        <f t="shared" si="1319"/>
        <v>50.917391925330662</v>
      </c>
      <c r="BW1553" s="34">
        <v>4.8514187804813069</v>
      </c>
      <c r="BX1553" s="34">
        <v>0.33261134354655508</v>
      </c>
      <c r="BY1553" s="34">
        <v>3.6164357782526357</v>
      </c>
      <c r="BZ1553" s="34">
        <v>-5.8397808142707612</v>
      </c>
      <c r="CA1553" s="34">
        <f t="shared" si="1320"/>
        <v>2.9606850880097353</v>
      </c>
      <c r="CB1553" s="34">
        <f t="shared" si="1321"/>
        <v>6.8096948720826536</v>
      </c>
      <c r="CC1553" s="15">
        <v>44</v>
      </c>
      <c r="CD1553" s="7">
        <v>1440913</v>
      </c>
      <c r="CE1553" s="68">
        <f t="shared" si="1310"/>
        <v>2272208.9615384615</v>
      </c>
      <c r="CF1553" s="9">
        <v>21.1</v>
      </c>
      <c r="CG1553" s="9">
        <v>15.5</v>
      </c>
      <c r="CH1553" s="9">
        <v>1</v>
      </c>
      <c r="CI1553" s="9">
        <v>2.2000000000000002</v>
      </c>
      <c r="CJ1553" s="9">
        <f t="shared" si="1311"/>
        <v>3.9802795241756748</v>
      </c>
      <c r="CK1553" s="9">
        <v>1.2</v>
      </c>
      <c r="CL1553" s="9">
        <f t="shared" si="1312"/>
        <v>2.1710615586412771</v>
      </c>
      <c r="CM1553" s="9">
        <v>3.4</v>
      </c>
      <c r="CN1553" t="s">
        <v>2953</v>
      </c>
      <c r="CO1553" t="s">
        <v>2954</v>
      </c>
      <c r="CQ1553" t="s">
        <v>3079</v>
      </c>
      <c r="CR1553">
        <v>73</v>
      </c>
      <c r="CS1553">
        <v>207</v>
      </c>
      <c r="CT1553">
        <v>62</v>
      </c>
      <c r="CU1553" t="s">
        <v>3402</v>
      </c>
      <c r="CV1553" t="s">
        <v>2382</v>
      </c>
      <c r="CW1553">
        <v>6</v>
      </c>
      <c r="CX1553">
        <v>2</v>
      </c>
      <c r="CY1553">
        <v>1</v>
      </c>
      <c r="CZ1553" s="70"/>
      <c r="DA1553">
        <v>0</v>
      </c>
    </row>
    <row r="1554" spans="1:105" ht="12.75" customHeight="1" x14ac:dyDescent="0.2">
      <c r="A1554" s="44" t="s">
        <v>2372</v>
      </c>
      <c r="B1554" s="43" t="s">
        <v>974</v>
      </c>
      <c r="C1554" s="43" t="s">
        <v>974</v>
      </c>
      <c r="D1554" s="42" t="s">
        <v>974</v>
      </c>
      <c r="E1554" s="42" t="str">
        <f t="shared" si="1313"/>
        <v xml:space="preserve">Rucinsky, Martin </v>
      </c>
      <c r="F1554" s="42" t="s">
        <v>495</v>
      </c>
      <c r="G1554" s="45" t="s">
        <v>1540</v>
      </c>
      <c r="H1554" s="43">
        <v>40</v>
      </c>
      <c r="I1554" s="64">
        <v>5</v>
      </c>
      <c r="J1554" s="64">
        <v>11</v>
      </c>
      <c r="K1554" s="64">
        <v>16</v>
      </c>
      <c r="L1554" s="43">
        <v>-9</v>
      </c>
      <c r="M1554">
        <v>40</v>
      </c>
      <c r="N1554">
        <v>67</v>
      </c>
      <c r="O1554" s="4">
        <f t="shared" si="1314"/>
        <v>7.4626865671641784E-2</v>
      </c>
      <c r="Q1554">
        <v>0</v>
      </c>
      <c r="R1554">
        <v>0</v>
      </c>
      <c r="S1554">
        <v>7</v>
      </c>
      <c r="T1554">
        <v>6</v>
      </c>
      <c r="U1554" s="4">
        <f t="shared" si="1315"/>
        <v>0.53846153846153844</v>
      </c>
      <c r="V1554">
        <v>0.5</v>
      </c>
      <c r="W1554">
        <v>1</v>
      </c>
      <c r="X1554">
        <v>4</v>
      </c>
      <c r="Y1554">
        <v>0</v>
      </c>
      <c r="Z1554">
        <v>0</v>
      </c>
      <c r="AA1554">
        <v>4</v>
      </c>
      <c r="AB1554">
        <v>7</v>
      </c>
      <c r="AC1554" s="9">
        <f t="shared" si="1290"/>
        <v>3.3021463951568522</v>
      </c>
      <c r="AD1554" s="9">
        <f t="shared" si="1291"/>
        <v>13.208585580627409</v>
      </c>
      <c r="AE1554" s="9">
        <f t="shared" si="1292"/>
        <v>0</v>
      </c>
      <c r="AF1554" s="9">
        <f t="shared" si="1293"/>
        <v>0</v>
      </c>
      <c r="AG1554" s="9">
        <f t="shared" si="1294"/>
        <v>10.429492286521329</v>
      </c>
      <c r="AH1554" s="9">
        <f t="shared" si="1295"/>
        <v>18.251611501412327</v>
      </c>
      <c r="AI1554" s="58">
        <f t="shared" si="1296"/>
        <v>1.9555298037227491</v>
      </c>
      <c r="AJ1554" s="58">
        <f t="shared" si="1297"/>
        <v>5.2834342322509631</v>
      </c>
      <c r="AK1554" s="58">
        <f t="shared" si="1298"/>
        <v>0</v>
      </c>
      <c r="AL1554" s="58">
        <f t="shared" si="1299"/>
        <v>2.737741725211849</v>
      </c>
      <c r="AM1554" s="58">
        <f t="shared" si="1300"/>
        <v>1.9812878370941112</v>
      </c>
      <c r="AN1554" s="58">
        <f t="shared" si="1301"/>
        <v>2.43161094224924</v>
      </c>
      <c r="AO1554" s="56">
        <v>460.23333333333335</v>
      </c>
      <c r="AP1554" s="56">
        <v>90.85</v>
      </c>
      <c r="AQ1554" s="56">
        <v>49.35</v>
      </c>
      <c r="AR1554" s="57">
        <f>SUM(AO1554:AQ1554)</f>
        <v>600.43333333333339</v>
      </c>
      <c r="AS1554">
        <v>8</v>
      </c>
      <c r="AT1554">
        <v>19</v>
      </c>
      <c r="AU1554">
        <v>25</v>
      </c>
      <c r="AV1554">
        <v>8</v>
      </c>
      <c r="AW1554">
        <v>8</v>
      </c>
      <c r="AX1554" s="9">
        <f t="shared" si="1302"/>
        <v>0.79942263920501855</v>
      </c>
      <c r="AY1554" s="9">
        <f t="shared" si="1303"/>
        <v>1.8986287681119189</v>
      </c>
      <c r="AZ1554" s="9">
        <f t="shared" si="1304"/>
        <v>2.4981957475156831</v>
      </c>
      <c r="BA1554" s="9">
        <f t="shared" si="1305"/>
        <v>0.79942263920501855</v>
      </c>
      <c r="BB1554" s="9">
        <f t="shared" si="1306"/>
        <v>0.79942263920501855</v>
      </c>
      <c r="BC1554" s="33">
        <f t="shared" si="1307"/>
        <v>11.505833333333333</v>
      </c>
      <c r="BD1554" s="33">
        <f t="shared" si="1308"/>
        <v>1.2337500000000001</v>
      </c>
      <c r="BE1554" s="33">
        <f t="shared" si="1309"/>
        <v>2.2712499999999998</v>
      </c>
      <c r="BF1554" s="42">
        <f>BI1554-BG1554-BH1554</f>
        <v>15</v>
      </c>
      <c r="BG1554" s="43">
        <v>8</v>
      </c>
      <c r="BH1554" s="43">
        <v>0</v>
      </c>
      <c r="BI1554" s="43">
        <v>23</v>
      </c>
      <c r="BJ1554" s="42">
        <f>BM1554-BK1554-BL1554</f>
        <v>21</v>
      </c>
      <c r="BK1554" s="43">
        <v>3</v>
      </c>
      <c r="BL1554" s="43">
        <v>2</v>
      </c>
      <c r="BM1554" s="43">
        <v>26</v>
      </c>
      <c r="BN1554" s="34">
        <f t="shared" si="1316"/>
        <v>3.5654077891076508</v>
      </c>
      <c r="BO1554" s="34">
        <f t="shared" si="1317"/>
        <v>11.876115435877368</v>
      </c>
      <c r="BP1554" s="33">
        <v>5.0904548958119529</v>
      </c>
      <c r="BQ1554" s="33">
        <v>1.0649802904710917</v>
      </c>
      <c r="BR1554" s="33">
        <v>-0.47180436175086005</v>
      </c>
      <c r="BS1554" s="33">
        <v>-0.65550477958210296</v>
      </c>
      <c r="BT1554" s="33">
        <v>-0.83562792616856418</v>
      </c>
      <c r="BU1554" s="9">
        <f t="shared" si="1318"/>
        <v>4.1924981187815167</v>
      </c>
      <c r="BV1554" s="34">
        <f t="shared" si="1319"/>
        <v>13.964907962409979</v>
      </c>
      <c r="BW1554" s="33">
        <v>2.9085214232760772</v>
      </c>
      <c r="BX1554" s="33">
        <v>-0.65774867855287844</v>
      </c>
      <c r="BY1554" s="33">
        <v>4.3286452032287048</v>
      </c>
      <c r="BZ1554" s="33">
        <v>-7.206508277625769</v>
      </c>
      <c r="CA1554" s="9">
        <f t="shared" si="1320"/>
        <v>-0.62709032967386591</v>
      </c>
      <c r="CB1554" s="34">
        <f t="shared" si="1321"/>
        <v>-2.0887925265326124</v>
      </c>
      <c r="CC1554" s="47">
        <v>37.960346000000001</v>
      </c>
      <c r="CD1554">
        <v>307811</v>
      </c>
      <c r="CE1554" s="68">
        <f t="shared" si="1310"/>
        <v>631012.54999999993</v>
      </c>
      <c r="CF1554" s="62">
        <v>13.1</v>
      </c>
      <c r="CG1554" s="62">
        <v>11.1</v>
      </c>
      <c r="CH1554" s="62">
        <v>-5.5</v>
      </c>
      <c r="CI1554" s="62">
        <v>-0.1</v>
      </c>
      <c r="CJ1554" s="63">
        <f t="shared" si="1311"/>
        <v>-0.27003915567757331</v>
      </c>
      <c r="CK1554" s="62">
        <v>-0.3</v>
      </c>
      <c r="CL1554" s="63">
        <f t="shared" si="1312"/>
        <v>-0.8101174670327197</v>
      </c>
      <c r="CM1554" s="62">
        <v>-0.7</v>
      </c>
      <c r="CN1554" t="s">
        <v>2195</v>
      </c>
      <c r="CO1554" t="s">
        <v>2954</v>
      </c>
      <c r="CQ1554" t="s">
        <v>3079</v>
      </c>
      <c r="CR1554">
        <v>73</v>
      </c>
      <c r="CS1554">
        <v>205</v>
      </c>
      <c r="CT1554">
        <v>26</v>
      </c>
      <c r="CU1554" t="s">
        <v>3402</v>
      </c>
      <c r="CZ1554" s="72">
        <v>2375000</v>
      </c>
      <c r="DA1554">
        <v>0</v>
      </c>
    </row>
    <row r="1555" spans="1:105" ht="12.75" customHeight="1" x14ac:dyDescent="0.2">
      <c r="A1555" s="38" t="s">
        <v>2452</v>
      </c>
      <c r="B1555" t="s">
        <v>963</v>
      </c>
      <c r="C1555" t="s">
        <v>963</v>
      </c>
      <c r="D1555" t="s">
        <v>974</v>
      </c>
      <c r="E1555" t="str">
        <f t="shared" si="1313"/>
        <v xml:space="preserve">Foy, Matt </v>
      </c>
      <c r="F1555" t="s">
        <v>2645</v>
      </c>
      <c r="G1555" t="s">
        <v>1528</v>
      </c>
      <c r="H1555">
        <v>9</v>
      </c>
      <c r="I1555">
        <v>0</v>
      </c>
      <c r="J1555">
        <v>0</v>
      </c>
      <c r="K1555">
        <f>I1555+J1555</f>
        <v>0</v>
      </c>
      <c r="L1555">
        <v>-1</v>
      </c>
      <c r="M1555">
        <v>4</v>
      </c>
      <c r="N1555">
        <v>6</v>
      </c>
      <c r="O1555" s="4">
        <f t="shared" si="1314"/>
        <v>0</v>
      </c>
      <c r="P1555">
        <v>110</v>
      </c>
      <c r="Q1555">
        <v>0</v>
      </c>
      <c r="R1555">
        <v>0</v>
      </c>
      <c r="S1555">
        <v>0</v>
      </c>
      <c r="T1555">
        <v>0</v>
      </c>
      <c r="U1555" s="4">
        <f t="shared" si="1315"/>
        <v>0</v>
      </c>
      <c r="V1555" s="40">
        <v>0</v>
      </c>
      <c r="W1555">
        <v>0</v>
      </c>
      <c r="X1555">
        <v>0</v>
      </c>
      <c r="Y1555">
        <v>0</v>
      </c>
      <c r="Z1555">
        <v>0</v>
      </c>
      <c r="AA1555">
        <f>I1555-W1555-Y1555</f>
        <v>0</v>
      </c>
      <c r="AB1555">
        <f>J1555-X1555-Z1555</f>
        <v>0</v>
      </c>
      <c r="AC1555" s="9">
        <f t="shared" si="1290"/>
        <v>0</v>
      </c>
      <c r="AD1555" s="9">
        <f t="shared" si="1291"/>
        <v>0</v>
      </c>
      <c r="AE1555" s="9">
        <f t="shared" si="1292"/>
        <v>0</v>
      </c>
      <c r="AF1555" s="9">
        <f t="shared" si="1293"/>
        <v>0</v>
      </c>
      <c r="AG1555" s="9">
        <f t="shared" si="1294"/>
        <v>0</v>
      </c>
      <c r="AH1555" s="9">
        <f t="shared" si="1295"/>
        <v>0</v>
      </c>
      <c r="AI1555" s="6">
        <f t="shared" si="1296"/>
        <v>1.9905999447055573</v>
      </c>
      <c r="AJ1555" s="6">
        <f t="shared" si="1297"/>
        <v>0</v>
      </c>
      <c r="AK1555" s="6">
        <f t="shared" si="1298"/>
        <v>0</v>
      </c>
      <c r="AL1555" s="6">
        <f t="shared" si="1299"/>
        <v>1.9905999447055573</v>
      </c>
      <c r="AM1555" s="6">
        <f t="shared" si="1300"/>
        <v>13.793103448275863</v>
      </c>
      <c r="AN1555" s="6">
        <f t="shared" si="1301"/>
        <v>0</v>
      </c>
      <c r="AO1555" s="32">
        <v>60.283333333333331</v>
      </c>
      <c r="AP1555" s="32">
        <v>4.3499999999999996</v>
      </c>
      <c r="AQ1555" s="32">
        <v>0</v>
      </c>
      <c r="AR1555" s="32">
        <v>64.633333333333326</v>
      </c>
      <c r="AS1555" s="40">
        <v>1</v>
      </c>
      <c r="AT1555" s="40">
        <v>7</v>
      </c>
      <c r="AU1555" s="40">
        <v>3</v>
      </c>
      <c r="AV1555" s="40">
        <v>2</v>
      </c>
      <c r="AW1555" s="40">
        <v>0</v>
      </c>
      <c r="AX1555" s="9">
        <f t="shared" si="1302"/>
        <v>0.92831356369262519</v>
      </c>
      <c r="AY1555" s="9">
        <f t="shared" si="1303"/>
        <v>6.4981949458483763</v>
      </c>
      <c r="AZ1555" s="9">
        <f t="shared" si="1304"/>
        <v>2.7849406910778756</v>
      </c>
      <c r="BA1555" s="9">
        <f t="shared" si="1305"/>
        <v>1.8566271273852504</v>
      </c>
      <c r="BB1555" s="9">
        <f t="shared" si="1306"/>
        <v>0</v>
      </c>
      <c r="BC1555" s="9">
        <f t="shared" si="1307"/>
        <v>6.6981481481481477</v>
      </c>
      <c r="BD1555" s="9">
        <f t="shared" si="1308"/>
        <v>0</v>
      </c>
      <c r="BE1555" s="9">
        <f t="shared" si="1309"/>
        <v>0.48333333333333328</v>
      </c>
      <c r="BF1555" s="3">
        <v>2</v>
      </c>
      <c r="BG1555" s="3">
        <v>0</v>
      </c>
      <c r="BH1555" s="3">
        <v>0</v>
      </c>
      <c r="BI1555" s="3">
        <v>2</v>
      </c>
      <c r="BJ1555" s="3">
        <v>2</v>
      </c>
      <c r="BK1555" s="3">
        <v>1</v>
      </c>
      <c r="BL1555" s="3">
        <v>0</v>
      </c>
      <c r="BM1555" s="3">
        <v>3</v>
      </c>
      <c r="BN1555" s="34">
        <f t="shared" si="1316"/>
        <v>-1.6679923091174351</v>
      </c>
      <c r="BO1555" s="34">
        <f t="shared" si="1317"/>
        <v>-51.6139961562899</v>
      </c>
      <c r="BP1555" s="34">
        <v>-1.3780881253981967</v>
      </c>
      <c r="BQ1555" s="34">
        <v>-0.2064563325610812</v>
      </c>
      <c r="BR1555" s="34">
        <v>-1.6696523719220622E-2</v>
      </c>
      <c r="BS1555" s="34">
        <v>0</v>
      </c>
      <c r="BT1555" s="34">
        <v>0</v>
      </c>
      <c r="BU1555" s="34">
        <f t="shared" si="1318"/>
        <v>-1.6012409816784985</v>
      </c>
      <c r="BV1555" s="34">
        <f t="shared" si="1319"/>
        <v>-49.548457401088143</v>
      </c>
      <c r="BW1555" s="34">
        <v>0.55108735568901113</v>
      </c>
      <c r="BX1555" s="34">
        <v>-0.16374600539592565</v>
      </c>
      <c r="BY1555" s="34">
        <v>0</v>
      </c>
      <c r="BZ1555" s="34">
        <v>-0.45409267773202211</v>
      </c>
      <c r="CA1555" s="34">
        <f t="shared" si="1320"/>
        <v>-6.6751327438936636E-2</v>
      </c>
      <c r="CB1555" s="34">
        <f t="shared" si="1321"/>
        <v>-2.0655387552017528</v>
      </c>
      <c r="CE1555" s="68">
        <f t="shared" si="1310"/>
        <v>165000</v>
      </c>
      <c r="CF1555" s="9">
        <v>1.8</v>
      </c>
      <c r="CG1555" s="9">
        <v>1.7</v>
      </c>
      <c r="CH1555" s="9">
        <v>-1.3</v>
      </c>
      <c r="CI1555" s="9">
        <v>-0.9</v>
      </c>
      <c r="CJ1555" s="9">
        <f t="shared" si="1311"/>
        <v>-26.093259241362649</v>
      </c>
      <c r="CK1555" s="9">
        <v>0</v>
      </c>
      <c r="CL1555" s="9">
        <f t="shared" si="1312"/>
        <v>0</v>
      </c>
      <c r="CM1555" s="9">
        <v>-0.9</v>
      </c>
      <c r="CN1555" t="s">
        <v>3368</v>
      </c>
      <c r="CO1555" t="s">
        <v>3369</v>
      </c>
      <c r="CP1555" t="s">
        <v>3162</v>
      </c>
      <c r="CQ1555" t="s">
        <v>2386</v>
      </c>
      <c r="CR1555">
        <v>74</v>
      </c>
      <c r="CS1555">
        <v>219</v>
      </c>
      <c r="CU1555" t="s">
        <v>3403</v>
      </c>
      <c r="CV1555" t="s">
        <v>1202</v>
      </c>
      <c r="CW1555">
        <v>0</v>
      </c>
      <c r="CX1555">
        <v>0</v>
      </c>
      <c r="CY1555">
        <v>0</v>
      </c>
      <c r="CZ1555" s="71"/>
      <c r="DA1555">
        <v>0</v>
      </c>
    </row>
    <row r="1556" spans="1:105" ht="12.75" customHeight="1" x14ac:dyDescent="0.2">
      <c r="A1556" s="44" t="s">
        <v>2372</v>
      </c>
      <c r="B1556" s="43" t="s">
        <v>963</v>
      </c>
      <c r="C1556" s="43" t="s">
        <v>963</v>
      </c>
      <c r="D1556" s="42" t="s">
        <v>974</v>
      </c>
      <c r="E1556" s="42" t="str">
        <f t="shared" si="1313"/>
        <v xml:space="preserve">Foy, Matt </v>
      </c>
      <c r="F1556" s="42" t="s">
        <v>2645</v>
      </c>
      <c r="G1556" s="45" t="s">
        <v>1528</v>
      </c>
      <c r="H1556" s="43">
        <v>28</v>
      </c>
      <c r="I1556" s="64">
        <v>4</v>
      </c>
      <c r="J1556" s="64">
        <v>4</v>
      </c>
      <c r="K1556" s="64">
        <v>8</v>
      </c>
      <c r="L1556" s="43">
        <v>-1</v>
      </c>
      <c r="M1556">
        <v>28</v>
      </c>
      <c r="N1556">
        <v>38</v>
      </c>
      <c r="O1556" s="4">
        <f t="shared" si="1314"/>
        <v>0.10526315789473684</v>
      </c>
      <c r="Q1556">
        <v>1</v>
      </c>
      <c r="R1556">
        <v>0</v>
      </c>
      <c r="S1556">
        <v>2</v>
      </c>
      <c r="T1556">
        <v>5</v>
      </c>
      <c r="U1556" s="4">
        <f t="shared" si="1315"/>
        <v>0.2857142857142857</v>
      </c>
      <c r="V1556">
        <v>0.4</v>
      </c>
      <c r="W1556">
        <v>0</v>
      </c>
      <c r="X1556">
        <v>0</v>
      </c>
      <c r="Y1556">
        <v>0</v>
      </c>
      <c r="Z1556">
        <v>0</v>
      </c>
      <c r="AA1556">
        <v>4</v>
      </c>
      <c r="AB1556">
        <v>4</v>
      </c>
      <c r="AC1556" s="9">
        <f t="shared" si="1290"/>
        <v>0</v>
      </c>
      <c r="AD1556" s="9">
        <f t="shared" si="1291"/>
        <v>0</v>
      </c>
      <c r="AE1556" s="9">
        <f t="shared" si="1292"/>
        <v>0</v>
      </c>
      <c r="AF1556" s="9">
        <f t="shared" si="1293"/>
        <v>0</v>
      </c>
      <c r="AG1556" s="9">
        <f t="shared" si="1294"/>
        <v>23.380418899171943</v>
      </c>
      <c r="AH1556" s="9">
        <f t="shared" si="1295"/>
        <v>23.380418899171943</v>
      </c>
      <c r="AI1556" s="58">
        <f t="shared" si="1296"/>
        <v>2.6302971261568437</v>
      </c>
      <c r="AJ1556" s="58">
        <f t="shared" si="1297"/>
        <v>4.32172869147659</v>
      </c>
      <c r="AK1556" s="58">
        <f t="shared" si="1298"/>
        <v>0</v>
      </c>
      <c r="AL1556" s="58">
        <f t="shared" si="1299"/>
        <v>2.9225523623964929</v>
      </c>
      <c r="AM1556" s="58">
        <f t="shared" si="1300"/>
        <v>0</v>
      </c>
      <c r="AN1556" s="58">
        <f t="shared" si="1301"/>
        <v>0</v>
      </c>
      <c r="AO1556" s="56">
        <v>205.3</v>
      </c>
      <c r="AP1556" s="56">
        <v>13.883333333333333</v>
      </c>
      <c r="AQ1556" s="56">
        <v>3.3333333333333333E-2</v>
      </c>
      <c r="AR1556" s="57">
        <f>SUM(AO1556:AQ1556)</f>
        <v>219.21666666666667</v>
      </c>
      <c r="AS1556">
        <v>0</v>
      </c>
      <c r="AT1556">
        <v>11</v>
      </c>
      <c r="AU1556">
        <v>9</v>
      </c>
      <c r="AV1556">
        <v>3</v>
      </c>
      <c r="AW1556">
        <v>4</v>
      </c>
      <c r="AX1556" s="9">
        <f t="shared" si="1302"/>
        <v>0</v>
      </c>
      <c r="AY1556" s="9">
        <f t="shared" si="1303"/>
        <v>3.0107199878354747</v>
      </c>
      <c r="AZ1556" s="9">
        <f t="shared" si="1304"/>
        <v>2.4633163536835703</v>
      </c>
      <c r="BA1556" s="9">
        <f t="shared" si="1305"/>
        <v>0.82110545122785683</v>
      </c>
      <c r="BB1556" s="9">
        <f t="shared" si="1306"/>
        <v>1.094807268303809</v>
      </c>
      <c r="BC1556" s="33">
        <f t="shared" si="1307"/>
        <v>7.3321428571428573</v>
      </c>
      <c r="BD1556" s="33">
        <f t="shared" si="1308"/>
        <v>1.1904761904761904E-3</v>
      </c>
      <c r="BE1556" s="33">
        <f t="shared" si="1309"/>
        <v>0.49583333333333329</v>
      </c>
      <c r="BF1556" s="42">
        <f>BI1556-BG1556-BH1556</f>
        <v>9</v>
      </c>
      <c r="BG1556" s="43">
        <v>1</v>
      </c>
      <c r="BH1556" s="43">
        <v>0</v>
      </c>
      <c r="BI1556" s="43">
        <v>10</v>
      </c>
      <c r="BJ1556" s="42">
        <f>BM1556-BK1556-BL1556</f>
        <v>10</v>
      </c>
      <c r="BK1556" s="43">
        <v>0</v>
      </c>
      <c r="BL1556" s="43">
        <v>0</v>
      </c>
      <c r="BM1556" s="43">
        <v>10</v>
      </c>
      <c r="BN1556" s="34">
        <f t="shared" si="1316"/>
        <v>5.4757093754098367</v>
      </c>
      <c r="BO1556" s="34">
        <f t="shared" si="1317"/>
        <v>49.957053527649997</v>
      </c>
      <c r="BP1556" s="33">
        <v>8.3630542860791497</v>
      </c>
      <c r="BQ1556" s="33">
        <v>-0.79135092188359646</v>
      </c>
      <c r="BR1556" s="33">
        <v>1.0804245976395486</v>
      </c>
      <c r="BS1556" s="33">
        <v>-5.0288988872193954E-4</v>
      </c>
      <c r="BT1556" s="33">
        <v>0</v>
      </c>
      <c r="BU1556" s="9">
        <f t="shared" si="1318"/>
        <v>8.6516250719463805</v>
      </c>
      <c r="BV1556" s="34">
        <f t="shared" si="1319"/>
        <v>78.932183428386338</v>
      </c>
      <c r="BW1556" s="33">
        <v>1.0669572848548263</v>
      </c>
      <c r="BX1556" s="33">
        <v>7.7018351541179128E-2</v>
      </c>
      <c r="BY1556" s="33">
        <v>4.1980893236329758E-3</v>
      </c>
      <c r="BZ1556" s="33">
        <v>-4.3240894222561828</v>
      </c>
      <c r="CA1556" s="9">
        <f t="shared" si="1320"/>
        <v>-3.1759156965365443</v>
      </c>
      <c r="CB1556" s="34">
        <f t="shared" si="1321"/>
        <v>-28.975129900736356</v>
      </c>
      <c r="CC1556" s="47">
        <v>50.995238999999998</v>
      </c>
      <c r="CD1556">
        <v>566004</v>
      </c>
      <c r="CE1556" s="68">
        <f t="shared" si="1310"/>
        <v>1657583.142857143</v>
      </c>
      <c r="CF1556" s="62">
        <v>6.1</v>
      </c>
      <c r="CG1556" s="62">
        <v>5.6</v>
      </c>
      <c r="CH1556" s="62">
        <v>-1.2</v>
      </c>
      <c r="CI1556" s="62">
        <v>0.3</v>
      </c>
      <c r="CJ1556" s="63">
        <f t="shared" si="1311"/>
        <v>2.5736345438947663</v>
      </c>
      <c r="CK1556" s="62">
        <v>0.1</v>
      </c>
      <c r="CL1556" s="63">
        <f t="shared" si="1312"/>
        <v>0.85787818129825566</v>
      </c>
      <c r="CM1556" s="62">
        <v>0.4</v>
      </c>
      <c r="CN1556" t="s">
        <v>2214</v>
      </c>
      <c r="CO1556" t="s">
        <v>3390</v>
      </c>
      <c r="CP1556" t="s">
        <v>2427</v>
      </c>
      <c r="CQ1556" t="s">
        <v>2400</v>
      </c>
      <c r="CR1556">
        <v>74</v>
      </c>
      <c r="CS1556">
        <v>228</v>
      </c>
      <c r="CT1556">
        <v>83</v>
      </c>
      <c r="CU1556" t="s">
        <v>3401</v>
      </c>
      <c r="CZ1556" s="72">
        <v>506000</v>
      </c>
      <c r="DA1556">
        <v>0</v>
      </c>
    </row>
    <row r="1557" spans="1:105" ht="12.75" customHeight="1" x14ac:dyDescent="0.2">
      <c r="A1557" s="38" t="s">
        <v>2452</v>
      </c>
      <c r="B1557" t="s">
        <v>972</v>
      </c>
      <c r="C1557" t="s">
        <v>974</v>
      </c>
      <c r="D1557" s="82" t="s">
        <v>974</v>
      </c>
      <c r="E1557" t="str">
        <f t="shared" si="1313"/>
        <v xml:space="preserve">Dupont, Micki </v>
      </c>
      <c r="F1557" t="s">
        <v>2609</v>
      </c>
      <c r="G1557" t="s">
        <v>1524</v>
      </c>
      <c r="H1557">
        <v>3</v>
      </c>
      <c r="I1557">
        <v>0</v>
      </c>
      <c r="J1557">
        <v>1</v>
      </c>
      <c r="K1557">
        <f>I1557+J1557</f>
        <v>1</v>
      </c>
      <c r="L1557">
        <v>-3</v>
      </c>
      <c r="M1557">
        <v>4</v>
      </c>
      <c r="N1557">
        <v>6</v>
      </c>
      <c r="O1557" s="4">
        <f t="shared" si="1314"/>
        <v>0</v>
      </c>
      <c r="P1557">
        <v>56</v>
      </c>
      <c r="Q1557">
        <v>0</v>
      </c>
      <c r="R1557">
        <v>0</v>
      </c>
      <c r="S1557">
        <v>0</v>
      </c>
      <c r="T1557">
        <v>0</v>
      </c>
      <c r="U1557" s="4">
        <f t="shared" si="1315"/>
        <v>0</v>
      </c>
      <c r="V1557" s="40">
        <v>0</v>
      </c>
      <c r="W1557">
        <v>0</v>
      </c>
      <c r="X1557">
        <v>1</v>
      </c>
      <c r="Y1557">
        <v>0</v>
      </c>
      <c r="Z1557">
        <v>0</v>
      </c>
      <c r="AA1557">
        <f>I1557-W1557-Y1557</f>
        <v>0</v>
      </c>
      <c r="AB1557">
        <f>J1557-X1557-Z1557</f>
        <v>0</v>
      </c>
      <c r="AC1557" s="9">
        <f t="shared" si="1290"/>
        <v>0</v>
      </c>
      <c r="AD1557" s="9">
        <f t="shared" si="1291"/>
        <v>53.412462908011868</v>
      </c>
      <c r="AE1557" s="9">
        <f t="shared" si="1292"/>
        <v>0</v>
      </c>
      <c r="AF1557" s="9">
        <f t="shared" si="1293"/>
        <v>0</v>
      </c>
      <c r="AG1557" s="9">
        <f t="shared" si="1294"/>
        <v>0</v>
      </c>
      <c r="AH1557" s="9">
        <f t="shared" si="1295"/>
        <v>0</v>
      </c>
      <c r="AI1557" s="6">
        <f t="shared" si="1296"/>
        <v>0</v>
      </c>
      <c r="AJ1557" s="6">
        <f t="shared" si="1297"/>
        <v>10.682492581602373</v>
      </c>
      <c r="AK1557" s="6">
        <f t="shared" si="1298"/>
        <v>0</v>
      </c>
      <c r="AL1557" s="6">
        <f t="shared" si="1299"/>
        <v>5.0991501416430598</v>
      </c>
      <c r="AM1557" s="6">
        <f t="shared" si="1300"/>
        <v>0</v>
      </c>
      <c r="AN1557" s="6">
        <f t="shared" si="1301"/>
        <v>0</v>
      </c>
      <c r="AO1557" s="32">
        <v>35.299999999999997</v>
      </c>
      <c r="AP1557" s="32">
        <v>5.6166666666666671</v>
      </c>
      <c r="AQ1557" s="32">
        <v>0.5</v>
      </c>
      <c r="AR1557" s="32">
        <v>41.416666666666664</v>
      </c>
      <c r="AS1557" s="40">
        <v>1</v>
      </c>
      <c r="AT1557" s="40">
        <v>1</v>
      </c>
      <c r="AU1557" s="40">
        <v>2</v>
      </c>
      <c r="AV1557" s="40">
        <v>0</v>
      </c>
      <c r="AW1557" s="40">
        <v>0</v>
      </c>
      <c r="AX1557" s="9">
        <f t="shared" si="1302"/>
        <v>1.4486921529175052</v>
      </c>
      <c r="AY1557" s="9">
        <f t="shared" si="1303"/>
        <v>1.4486921529175052</v>
      </c>
      <c r="AZ1557" s="9">
        <f t="shared" si="1304"/>
        <v>2.8973843058350104</v>
      </c>
      <c r="BA1557" s="9">
        <f t="shared" si="1305"/>
        <v>0</v>
      </c>
      <c r="BB1557" s="9">
        <f t="shared" si="1306"/>
        <v>0</v>
      </c>
      <c r="BC1557" s="9">
        <f t="shared" si="1307"/>
        <v>11.766666666666666</v>
      </c>
      <c r="BD1557" s="9">
        <f t="shared" si="1308"/>
        <v>0.16666666666666666</v>
      </c>
      <c r="BE1557" s="9">
        <f t="shared" si="1309"/>
        <v>1.8722222222222225</v>
      </c>
      <c r="BF1557" s="3">
        <v>0</v>
      </c>
      <c r="BG1557" s="3">
        <v>1</v>
      </c>
      <c r="BH1557" s="3">
        <v>0</v>
      </c>
      <c r="BI1557" s="3">
        <v>1</v>
      </c>
      <c r="BJ1557" s="3">
        <v>3</v>
      </c>
      <c r="BK1557" s="3">
        <v>0</v>
      </c>
      <c r="BL1557" s="3">
        <v>0</v>
      </c>
      <c r="BM1557" s="3">
        <v>3</v>
      </c>
      <c r="BN1557" s="34">
        <f t="shared" si="1316"/>
        <v>-0.70669836834068556</v>
      </c>
      <c r="BO1557" s="34">
        <f t="shared" si="1317"/>
        <v>-34.126279356491857</v>
      </c>
      <c r="BP1557" s="34">
        <v>-0.29797907728740514</v>
      </c>
      <c r="BQ1557" s="34">
        <v>0.51689755313399333</v>
      </c>
      <c r="BR1557" s="34">
        <v>4.1316360758528591E-2</v>
      </c>
      <c r="BS1557" s="34">
        <v>-1.1350248573587863E-3</v>
      </c>
      <c r="BT1557" s="34">
        <v>0</v>
      </c>
      <c r="BU1557" s="34">
        <f t="shared" si="1318"/>
        <v>0.25909981174775798</v>
      </c>
      <c r="BV1557" s="34">
        <f t="shared" si="1319"/>
        <v>12.51186213671266</v>
      </c>
      <c r="BW1557" s="34">
        <v>-0.44409556092053576</v>
      </c>
      <c r="BX1557" s="34">
        <v>0.11819970875415553</v>
      </c>
      <c r="BY1557" s="34">
        <v>5.7642192636382518E-2</v>
      </c>
      <c r="BZ1557" s="34">
        <v>-0.69754452055844585</v>
      </c>
      <c r="CA1557" s="34">
        <f t="shared" si="1320"/>
        <v>-0.96579818008844354</v>
      </c>
      <c r="CB1557" s="34">
        <f t="shared" si="1321"/>
        <v>-46.638141493204522</v>
      </c>
      <c r="CE1557" s="68">
        <f t="shared" si="1310"/>
        <v>165000</v>
      </c>
      <c r="CF1557" s="9">
        <v>1</v>
      </c>
      <c r="CG1557" s="9">
        <v>0.9</v>
      </c>
      <c r="CH1557" s="9">
        <v>-2.9</v>
      </c>
      <c r="CI1557" s="9">
        <v>0.1</v>
      </c>
      <c r="CJ1557" s="9">
        <f t="shared" si="1311"/>
        <v>4.20757363253857</v>
      </c>
      <c r="CK1557" s="9">
        <v>-0.7</v>
      </c>
      <c r="CL1557" s="9">
        <f t="shared" si="1312"/>
        <v>-29.453015427769984</v>
      </c>
      <c r="CM1557" s="9">
        <v>-0.6</v>
      </c>
      <c r="CN1557" t="s">
        <v>2748</v>
      </c>
      <c r="CO1557" t="s">
        <v>1563</v>
      </c>
      <c r="CP1557" t="s">
        <v>2417</v>
      </c>
      <c r="CQ1557" t="s">
        <v>2400</v>
      </c>
      <c r="CR1557">
        <v>70</v>
      </c>
      <c r="CS1557">
        <v>186</v>
      </c>
      <c r="CU1557" t="s">
        <v>3401</v>
      </c>
      <c r="CV1557" t="s">
        <v>2382</v>
      </c>
      <c r="CW1557">
        <v>0</v>
      </c>
      <c r="CX1557">
        <v>0</v>
      </c>
      <c r="CY1557">
        <v>0</v>
      </c>
      <c r="CZ1557" s="71"/>
      <c r="DA1557">
        <v>0</v>
      </c>
    </row>
    <row r="1558" spans="1:105" ht="12.75" customHeight="1" x14ac:dyDescent="0.2">
      <c r="A1558" s="44" t="s">
        <v>2372</v>
      </c>
      <c r="B1558" s="43" t="s">
        <v>972</v>
      </c>
      <c r="C1558" s="43" t="s">
        <v>974</v>
      </c>
      <c r="D1558" s="82" t="s">
        <v>974</v>
      </c>
      <c r="E1558" s="42" t="str">
        <f t="shared" si="1313"/>
        <v xml:space="preserve">Dupont, Micki </v>
      </c>
      <c r="F1558" s="42" t="s">
        <v>2609</v>
      </c>
      <c r="G1558" s="45" t="s">
        <v>2374</v>
      </c>
      <c r="H1558" s="43">
        <v>2</v>
      </c>
      <c r="I1558" s="64">
        <v>0</v>
      </c>
      <c r="J1558" s="64">
        <v>0</v>
      </c>
      <c r="K1558" s="64">
        <v>0</v>
      </c>
      <c r="L1558" s="43">
        <v>1</v>
      </c>
      <c r="M1558">
        <v>2</v>
      </c>
      <c r="N1558">
        <v>3</v>
      </c>
      <c r="O1558" s="4">
        <f t="shared" si="1314"/>
        <v>0</v>
      </c>
      <c r="Q1558">
        <v>0</v>
      </c>
      <c r="R1558">
        <v>0</v>
      </c>
      <c r="S1558">
        <v>0</v>
      </c>
      <c r="T1558">
        <v>0</v>
      </c>
      <c r="U1558" s="4">
        <f t="shared" si="1315"/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s="9">
        <f t="shared" si="1290"/>
        <v>0</v>
      </c>
      <c r="AD1558" s="9">
        <f t="shared" si="1291"/>
        <v>0</v>
      </c>
      <c r="AE1558" s="9">
        <f t="shared" si="1292"/>
        <v>0</v>
      </c>
      <c r="AF1558" s="9">
        <f t="shared" si="1293"/>
        <v>0</v>
      </c>
      <c r="AG1558" s="9">
        <f t="shared" si="1294"/>
        <v>0</v>
      </c>
      <c r="AH1558" s="9">
        <f t="shared" si="1295"/>
        <v>0</v>
      </c>
      <c r="AI1558" s="58">
        <f t="shared" si="1296"/>
        <v>4.4831880448318806</v>
      </c>
      <c r="AJ1558" s="58">
        <f t="shared" si="1297"/>
        <v>0</v>
      </c>
      <c r="AK1558" s="58">
        <f t="shared" si="1298"/>
        <v>0</v>
      </c>
      <c r="AL1558" s="58">
        <f t="shared" si="1299"/>
        <v>0</v>
      </c>
      <c r="AM1558" s="58">
        <f t="shared" si="1300"/>
        <v>0</v>
      </c>
      <c r="AN1558" s="58">
        <f t="shared" si="1301"/>
        <v>0</v>
      </c>
      <c r="AO1558" s="56">
        <v>13.383333333333333</v>
      </c>
      <c r="AP1558" s="56">
        <v>11.75</v>
      </c>
      <c r="AQ1558" s="56">
        <v>0</v>
      </c>
      <c r="AR1558" s="57">
        <f>SUM(AO1558:AQ1558)</f>
        <v>25.133333333333333</v>
      </c>
      <c r="AS1558">
        <v>0</v>
      </c>
      <c r="AT1558">
        <v>2</v>
      </c>
      <c r="AU1558">
        <v>1</v>
      </c>
      <c r="AV1558">
        <v>2</v>
      </c>
      <c r="AW1558">
        <v>0</v>
      </c>
      <c r="AX1558" s="9">
        <f t="shared" si="1302"/>
        <v>0</v>
      </c>
      <c r="AY1558" s="9">
        <f t="shared" si="1303"/>
        <v>4.7745358090185679</v>
      </c>
      <c r="AZ1558" s="9">
        <f t="shared" si="1304"/>
        <v>2.3872679045092839</v>
      </c>
      <c r="BA1558" s="9">
        <f t="shared" si="1305"/>
        <v>4.7745358090185679</v>
      </c>
      <c r="BB1558" s="9">
        <f t="shared" si="1306"/>
        <v>0</v>
      </c>
      <c r="BC1558" s="33">
        <f t="shared" si="1307"/>
        <v>6.6916666666666664</v>
      </c>
      <c r="BD1558" s="33">
        <f t="shared" si="1308"/>
        <v>0</v>
      </c>
      <c r="BE1558" s="33">
        <f t="shared" si="1309"/>
        <v>5.875</v>
      </c>
      <c r="BF1558" s="42">
        <f>BI1558-BG1558-BH1558</f>
        <v>1</v>
      </c>
      <c r="BG1558" s="43">
        <v>0</v>
      </c>
      <c r="BH1558" s="43">
        <v>0</v>
      </c>
      <c r="BI1558" s="43">
        <v>1</v>
      </c>
      <c r="BJ1558" s="42">
        <f>BM1558-BK1558-BL1558</f>
        <v>0</v>
      </c>
      <c r="BK1558" s="43">
        <v>0</v>
      </c>
      <c r="BL1558" s="43">
        <v>0</v>
      </c>
      <c r="BM1558" s="43">
        <v>0</v>
      </c>
      <c r="BN1558" s="34">
        <f t="shared" si="1316"/>
        <v>9.4228591245395066E-2</v>
      </c>
      <c r="BO1558" s="34">
        <f t="shared" si="1317"/>
        <v>7.4982963855752045</v>
      </c>
      <c r="BP1558" s="33">
        <v>-0.10932434016831147</v>
      </c>
      <c r="BQ1558" s="33">
        <v>-0.46106145159672124</v>
      </c>
      <c r="BR1558" s="33">
        <v>-8.3682426197271245E-2</v>
      </c>
      <c r="BS1558" s="33">
        <v>0</v>
      </c>
      <c r="BT1558" s="33">
        <v>0</v>
      </c>
      <c r="BU1558" s="9">
        <f t="shared" si="1318"/>
        <v>-0.65406821796230397</v>
      </c>
      <c r="BV1558" s="34">
        <f t="shared" si="1319"/>
        <v>-52.047868803366363</v>
      </c>
      <c r="BW1558" s="33">
        <v>0.77741433235323487</v>
      </c>
      <c r="BX1558" s="33">
        <v>0.38986146107695774</v>
      </c>
      <c r="BY1558" s="33">
        <v>0</v>
      </c>
      <c r="BZ1558" s="33">
        <v>-0.41897898422249369</v>
      </c>
      <c r="CA1558" s="9">
        <f t="shared" si="1320"/>
        <v>0.74829680920769903</v>
      </c>
      <c r="CB1558" s="34">
        <f t="shared" si="1321"/>
        <v>59.546165188941572</v>
      </c>
      <c r="CE1558" s="68">
        <f t="shared" si="1310"/>
        <v>165000</v>
      </c>
      <c r="CF1558" s="62">
        <v>0.3</v>
      </c>
      <c r="CG1558" s="62">
        <v>0.4</v>
      </c>
      <c r="CH1558" s="62">
        <v>1</v>
      </c>
      <c r="CI1558" s="62">
        <v>-0.1</v>
      </c>
      <c r="CJ1558" s="63">
        <f t="shared" si="1311"/>
        <v>-5.4225033890646186</v>
      </c>
      <c r="CK1558" s="62">
        <v>0.3</v>
      </c>
      <c r="CL1558" s="63">
        <f t="shared" si="1312"/>
        <v>16.267510167193855</v>
      </c>
      <c r="CM1558" s="62">
        <v>0.2</v>
      </c>
      <c r="CN1558" t="s">
        <v>569</v>
      </c>
      <c r="CO1558" t="s">
        <v>1563</v>
      </c>
      <c r="CP1558" t="s">
        <v>2417</v>
      </c>
      <c r="CQ1558" t="s">
        <v>2400</v>
      </c>
      <c r="CR1558">
        <v>70</v>
      </c>
      <c r="CS1558">
        <v>186</v>
      </c>
      <c r="CT1558">
        <v>36</v>
      </c>
      <c r="CU1558" t="s">
        <v>3401</v>
      </c>
      <c r="CZ1558" s="72">
        <v>500000</v>
      </c>
      <c r="DA1558">
        <v>0</v>
      </c>
    </row>
    <row r="1559" spans="1:105" ht="12.75" customHeight="1" x14ac:dyDescent="0.2">
      <c r="A1559" s="38" t="s">
        <v>2452</v>
      </c>
      <c r="B1559" t="s">
        <v>964</v>
      </c>
      <c r="C1559" s="46" t="s">
        <v>974</v>
      </c>
      <c r="D1559" s="83" t="s">
        <v>974</v>
      </c>
      <c r="E1559" t="str">
        <f t="shared" si="1313"/>
        <v xml:space="preserve">Johnson, Mike </v>
      </c>
      <c r="F1559" t="s">
        <v>211</v>
      </c>
      <c r="G1559" t="s">
        <v>1528</v>
      </c>
      <c r="H1559">
        <v>80</v>
      </c>
      <c r="I1559">
        <v>11</v>
      </c>
      <c r="J1559">
        <v>20</v>
      </c>
      <c r="K1559">
        <f>I1559+J1559</f>
        <v>31</v>
      </c>
      <c r="L1559">
        <v>6</v>
      </c>
      <c r="M1559">
        <v>40</v>
      </c>
      <c r="N1559">
        <v>131</v>
      </c>
      <c r="O1559" s="4">
        <f t="shared" si="1314"/>
        <v>8.3969465648854963E-2</v>
      </c>
      <c r="P1559">
        <v>1645</v>
      </c>
      <c r="Q1559">
        <v>1</v>
      </c>
      <c r="R1559">
        <v>0</v>
      </c>
      <c r="S1559">
        <v>12</v>
      </c>
      <c r="T1559">
        <v>26</v>
      </c>
      <c r="U1559" s="4">
        <f t="shared" si="1315"/>
        <v>0.31578947368421051</v>
      </c>
      <c r="V1559" s="40">
        <v>0.8</v>
      </c>
      <c r="W1559">
        <v>1</v>
      </c>
      <c r="X1559">
        <v>2</v>
      </c>
      <c r="Y1559">
        <v>2</v>
      </c>
      <c r="Z1559">
        <v>1</v>
      </c>
      <c r="AA1559">
        <f>I1559-W1559-Y1559</f>
        <v>8</v>
      </c>
      <c r="AB1559">
        <f>J1559-X1559-Z1559</f>
        <v>17</v>
      </c>
      <c r="AC1559" s="9">
        <f t="shared" si="1290"/>
        <v>6.9551777434312214</v>
      </c>
      <c r="AD1559" s="9">
        <f t="shared" si="1291"/>
        <v>13.910355486862443</v>
      </c>
      <c r="AE1559" s="9">
        <f t="shared" si="1292"/>
        <v>2.8346456692913384</v>
      </c>
      <c r="AF1559" s="9">
        <f t="shared" si="1293"/>
        <v>1.4173228346456692</v>
      </c>
      <c r="AG1559" s="9">
        <f t="shared" si="1294"/>
        <v>9.8377455166524346</v>
      </c>
      <c r="AH1559" s="9">
        <f t="shared" si="1295"/>
        <v>20.905209222886423</v>
      </c>
      <c r="AI1559" s="6">
        <f t="shared" si="1296"/>
        <v>1.8445772843723314</v>
      </c>
      <c r="AJ1559" s="6">
        <f t="shared" si="1297"/>
        <v>4.1731066460587325</v>
      </c>
      <c r="AK1559" s="6">
        <f t="shared" si="1298"/>
        <v>1.1338582677165354</v>
      </c>
      <c r="AL1559" s="6">
        <f t="shared" si="1299"/>
        <v>1.9675491033304868</v>
      </c>
      <c r="AM1559" s="6">
        <f t="shared" si="1300"/>
        <v>0</v>
      </c>
      <c r="AN1559" s="6">
        <f t="shared" si="1301"/>
        <v>4.2519685039370074</v>
      </c>
      <c r="AO1559" s="32">
        <v>975.83333333333326</v>
      </c>
      <c r="AP1559" s="32">
        <v>43.133333333333333</v>
      </c>
      <c r="AQ1559" s="32">
        <v>211.66666666666669</v>
      </c>
      <c r="AR1559" s="32">
        <v>1230.6333333333334</v>
      </c>
      <c r="AS1559" s="40">
        <v>46</v>
      </c>
      <c r="AT1559" s="40">
        <v>79</v>
      </c>
      <c r="AU1559" s="40">
        <v>45</v>
      </c>
      <c r="AV1559" s="40">
        <v>24</v>
      </c>
      <c r="AW1559" s="40">
        <v>33</v>
      </c>
      <c r="AX1559" s="9">
        <f t="shared" si="1302"/>
        <v>2.2427476367182209</v>
      </c>
      <c r="AY1559" s="9">
        <f t="shared" si="1303"/>
        <v>3.8516752891465091</v>
      </c>
      <c r="AZ1559" s="9">
        <f t="shared" si="1304"/>
        <v>2.1939922533113032</v>
      </c>
      <c r="BA1559" s="9">
        <f t="shared" si="1305"/>
        <v>1.1701292017660283</v>
      </c>
      <c r="BB1559" s="9">
        <f t="shared" si="1306"/>
        <v>1.6089276524282887</v>
      </c>
      <c r="BC1559" s="9">
        <f t="shared" si="1307"/>
        <v>12.197916666666666</v>
      </c>
      <c r="BD1559" s="9">
        <f t="shared" si="1308"/>
        <v>2.6458333333333335</v>
      </c>
      <c r="BE1559" s="9">
        <f t="shared" si="1309"/>
        <v>0.53916666666666668</v>
      </c>
      <c r="BF1559" s="3">
        <v>30</v>
      </c>
      <c r="BG1559" s="3">
        <v>3</v>
      </c>
      <c r="BH1559" s="3">
        <v>4</v>
      </c>
      <c r="BI1559" s="3">
        <v>37</v>
      </c>
      <c r="BJ1559" s="3">
        <v>32</v>
      </c>
      <c r="BK1559" s="3">
        <v>0</v>
      </c>
      <c r="BL1559" s="3">
        <v>15</v>
      </c>
      <c r="BM1559" s="3">
        <v>47</v>
      </c>
      <c r="BN1559" s="34">
        <f t="shared" si="1316"/>
        <v>35.748614788160801</v>
      </c>
      <c r="BO1559" s="34">
        <f t="shared" si="1317"/>
        <v>58.097914008766431</v>
      </c>
      <c r="BP1559" s="34">
        <v>9.3582315603865585</v>
      </c>
      <c r="BQ1559" s="34">
        <v>1.7012251639613771</v>
      </c>
      <c r="BR1559" s="34">
        <v>-0.3908685646319075</v>
      </c>
      <c r="BS1559" s="34">
        <v>3.7118450141061321</v>
      </c>
      <c r="BT1559" s="34">
        <v>0</v>
      </c>
      <c r="BU1559" s="34">
        <f t="shared" si="1318"/>
        <v>14.38043317382216</v>
      </c>
      <c r="BV1559" s="34">
        <f t="shared" si="1319"/>
        <v>23.370784431575331</v>
      </c>
      <c r="BW1559" s="34">
        <v>8.8549284227374159</v>
      </c>
      <c r="BX1559" s="34">
        <v>0.11430769744333082</v>
      </c>
      <c r="BY1559" s="34">
        <v>10.673151818969748</v>
      </c>
      <c r="BZ1559" s="34">
        <v>1.7257936751881469</v>
      </c>
      <c r="CA1559" s="34">
        <f t="shared" si="1320"/>
        <v>21.368181614338642</v>
      </c>
      <c r="CB1559" s="34">
        <f t="shared" si="1321"/>
        <v>34.7271295771911</v>
      </c>
      <c r="CC1559" s="15">
        <v>57</v>
      </c>
      <c r="CD1559" s="7">
        <v>1291935</v>
      </c>
      <c r="CE1559" s="68">
        <f t="shared" si="1310"/>
        <v>1324233.375</v>
      </c>
      <c r="CF1559" s="9">
        <v>19.8</v>
      </c>
      <c r="CG1559" s="9">
        <v>23.1</v>
      </c>
      <c r="CH1559" s="9">
        <v>9.1999999999999993</v>
      </c>
      <c r="CI1559" s="9">
        <v>2</v>
      </c>
      <c r="CJ1559" s="9">
        <f t="shared" si="1311"/>
        <v>2.6928169108902003</v>
      </c>
      <c r="CK1559" s="9">
        <v>3</v>
      </c>
      <c r="CL1559" s="9">
        <f t="shared" si="1312"/>
        <v>4.0392253663352999</v>
      </c>
      <c r="CM1559" s="9">
        <v>5</v>
      </c>
      <c r="CN1559" t="s">
        <v>2980</v>
      </c>
      <c r="CO1559" t="s">
        <v>2981</v>
      </c>
      <c r="CP1559" t="s">
        <v>2427</v>
      </c>
      <c r="CQ1559" t="s">
        <v>2400</v>
      </c>
      <c r="CR1559">
        <v>74</v>
      </c>
      <c r="CS1559">
        <v>202</v>
      </c>
      <c r="CT1559">
        <v>20</v>
      </c>
      <c r="CU1559" t="s">
        <v>3401</v>
      </c>
      <c r="CV1559" t="s">
        <v>2382</v>
      </c>
      <c r="CW1559">
        <v>0</v>
      </c>
      <c r="CX1559">
        <v>0</v>
      </c>
      <c r="CY1559">
        <v>0</v>
      </c>
      <c r="CZ1559" s="70"/>
      <c r="DA1559">
        <v>0</v>
      </c>
    </row>
    <row r="1560" spans="1:105" ht="12.75" customHeight="1" x14ac:dyDescent="0.2">
      <c r="A1560" s="44" t="s">
        <v>2372</v>
      </c>
      <c r="B1560" s="43" t="s">
        <v>532</v>
      </c>
      <c r="C1560" s="43" t="s">
        <v>974</v>
      </c>
      <c r="D1560" s="83" t="s">
        <v>974</v>
      </c>
      <c r="E1560" s="42" t="str">
        <f t="shared" si="1313"/>
        <v xml:space="preserve">Johnson, Mike </v>
      </c>
      <c r="F1560" s="42" t="s">
        <v>211</v>
      </c>
      <c r="G1560" s="45" t="s">
        <v>1528</v>
      </c>
      <c r="H1560" s="43">
        <v>21</v>
      </c>
      <c r="I1560" s="64">
        <v>2</v>
      </c>
      <c r="J1560" s="64">
        <v>3</v>
      </c>
      <c r="K1560" s="64">
        <v>5</v>
      </c>
      <c r="L1560" s="43">
        <v>-4</v>
      </c>
      <c r="M1560">
        <v>8</v>
      </c>
      <c r="N1560">
        <v>21</v>
      </c>
      <c r="O1560" s="4">
        <f t="shared" si="1314"/>
        <v>9.5238095238095233E-2</v>
      </c>
      <c r="Q1560">
        <v>0</v>
      </c>
      <c r="R1560">
        <v>0</v>
      </c>
      <c r="S1560">
        <v>2</v>
      </c>
      <c r="T1560">
        <v>6</v>
      </c>
      <c r="U1560" s="4">
        <f t="shared" si="1315"/>
        <v>0.25</v>
      </c>
      <c r="V1560">
        <v>0.6</v>
      </c>
      <c r="W1560">
        <v>0</v>
      </c>
      <c r="X1560">
        <v>0</v>
      </c>
      <c r="Y1560">
        <v>0</v>
      </c>
      <c r="Z1560">
        <v>0</v>
      </c>
      <c r="AA1560">
        <v>2</v>
      </c>
      <c r="AB1560">
        <v>3</v>
      </c>
      <c r="AC1560" s="9">
        <f t="shared" si="1290"/>
        <v>0</v>
      </c>
      <c r="AD1560" s="9">
        <f t="shared" si="1291"/>
        <v>0</v>
      </c>
      <c r="AE1560" s="9">
        <f t="shared" si="1292"/>
        <v>0</v>
      </c>
      <c r="AF1560" s="9">
        <f t="shared" si="1293"/>
        <v>0</v>
      </c>
      <c r="AG1560" s="9">
        <f t="shared" si="1294"/>
        <v>11.065006915629322</v>
      </c>
      <c r="AH1560" s="9">
        <f t="shared" si="1295"/>
        <v>16.597510373443981</v>
      </c>
      <c r="AI1560" s="58">
        <f t="shared" si="1296"/>
        <v>1.3831258644536653</v>
      </c>
      <c r="AJ1560" s="58">
        <f t="shared" si="1297"/>
        <v>0</v>
      </c>
      <c r="AK1560" s="58">
        <f t="shared" si="1298"/>
        <v>0</v>
      </c>
      <c r="AL1560" s="58">
        <f t="shared" si="1299"/>
        <v>2.4896265560165975</v>
      </c>
      <c r="AM1560" s="58">
        <f t="shared" si="1300"/>
        <v>0</v>
      </c>
      <c r="AN1560" s="58">
        <f t="shared" si="1301"/>
        <v>1.3264554163596167</v>
      </c>
      <c r="AO1560" s="56">
        <v>216.9</v>
      </c>
      <c r="AP1560" s="56">
        <v>11.333333333333334</v>
      </c>
      <c r="AQ1560" s="56">
        <v>45.233333333333334</v>
      </c>
      <c r="AR1560" s="57">
        <f>SUM(AO1560:AQ1560)</f>
        <v>273.4666666666667</v>
      </c>
      <c r="AS1560">
        <v>3</v>
      </c>
      <c r="AT1560">
        <v>13</v>
      </c>
      <c r="AU1560">
        <v>5</v>
      </c>
      <c r="AV1560">
        <v>1</v>
      </c>
      <c r="AW1560">
        <v>5</v>
      </c>
      <c r="AX1560" s="9">
        <f t="shared" si="1302"/>
        <v>0.65821550463188683</v>
      </c>
      <c r="AY1560" s="9">
        <f t="shared" si="1303"/>
        <v>2.8522671867381764</v>
      </c>
      <c r="AZ1560" s="9">
        <f t="shared" si="1304"/>
        <v>1.0970258410531448</v>
      </c>
      <c r="BA1560" s="9">
        <f t="shared" si="1305"/>
        <v>0.21940516821062894</v>
      </c>
      <c r="BB1560" s="9">
        <f t="shared" si="1306"/>
        <v>1.0970258410531448</v>
      </c>
      <c r="BC1560" s="33">
        <f t="shared" si="1307"/>
        <v>10.328571428571429</v>
      </c>
      <c r="BD1560" s="33">
        <f t="shared" si="1308"/>
        <v>2.1539682539682539</v>
      </c>
      <c r="BE1560" s="33">
        <f t="shared" si="1309"/>
        <v>0.53968253968253976</v>
      </c>
      <c r="BF1560" s="42">
        <f>BI1560-BG1560-BH1560</f>
        <v>5</v>
      </c>
      <c r="BG1560" s="43">
        <v>0</v>
      </c>
      <c r="BH1560" s="43">
        <v>0</v>
      </c>
      <c r="BI1560" s="43">
        <v>5</v>
      </c>
      <c r="BJ1560" s="42">
        <f>BM1560-BK1560-BL1560</f>
        <v>9</v>
      </c>
      <c r="BK1560" s="43">
        <v>0</v>
      </c>
      <c r="BL1560" s="43">
        <v>1</v>
      </c>
      <c r="BM1560" s="43">
        <v>10</v>
      </c>
      <c r="BN1560" s="34">
        <f t="shared" si="1316"/>
        <v>6.2419014379351587</v>
      </c>
      <c r="BO1560" s="34">
        <f t="shared" si="1317"/>
        <v>45.650181164811002</v>
      </c>
      <c r="BP1560" s="33">
        <v>2.0924348964462594</v>
      </c>
      <c r="BQ1560" s="33">
        <v>-0.6059608713438237</v>
      </c>
      <c r="BR1560" s="33">
        <v>-1.347091725301224</v>
      </c>
      <c r="BS1560" s="33">
        <v>-0.60082403640183313</v>
      </c>
      <c r="BT1560" s="33">
        <v>0</v>
      </c>
      <c r="BU1560" s="9">
        <f t="shared" si="1318"/>
        <v>-0.4614417366006216</v>
      </c>
      <c r="BV1560" s="34">
        <f t="shared" si="1319"/>
        <v>-3.3747567279421373</v>
      </c>
      <c r="BW1560" s="33">
        <v>1.7018170470671556</v>
      </c>
      <c r="BX1560" s="33">
        <v>5.1323065143615128E-2</v>
      </c>
      <c r="BY1560" s="33">
        <v>4.5511464596297655</v>
      </c>
      <c r="BZ1560" s="33">
        <v>0.39905660269524368</v>
      </c>
      <c r="CA1560" s="9">
        <f t="shared" si="1320"/>
        <v>6.7033431745357799</v>
      </c>
      <c r="CB1560" s="34">
        <f t="shared" si="1321"/>
        <v>49.024937892753137</v>
      </c>
      <c r="CC1560" s="47">
        <v>49.150821999999998</v>
      </c>
      <c r="CD1560">
        <v>283139</v>
      </c>
      <c r="CE1560" s="68">
        <f t="shared" si="1310"/>
        <v>1105590.3809523808</v>
      </c>
      <c r="CF1560" s="62">
        <v>4.3</v>
      </c>
      <c r="CG1560" s="62">
        <v>4.4000000000000004</v>
      </c>
      <c r="CH1560" s="62">
        <v>-3.5</v>
      </c>
      <c r="CI1560" s="62">
        <v>-0.1</v>
      </c>
      <c r="CJ1560" s="63">
        <f t="shared" si="1311"/>
        <v>-0.60599939400060598</v>
      </c>
      <c r="CK1560" s="62">
        <v>-0.2</v>
      </c>
      <c r="CL1560" s="63">
        <f t="shared" si="1312"/>
        <v>-1.211998788001212</v>
      </c>
      <c r="CM1560" s="62">
        <v>-0.3</v>
      </c>
      <c r="CN1560" t="s">
        <v>579</v>
      </c>
      <c r="CO1560" t="s">
        <v>2981</v>
      </c>
      <c r="CP1560" t="s">
        <v>2427</v>
      </c>
      <c r="CQ1560" t="s">
        <v>2400</v>
      </c>
      <c r="CR1560">
        <v>74</v>
      </c>
      <c r="CS1560">
        <v>202</v>
      </c>
      <c r="CT1560">
        <v>20</v>
      </c>
      <c r="CU1560" t="s">
        <v>3401</v>
      </c>
      <c r="CZ1560" s="72">
        <v>755000</v>
      </c>
      <c r="DA1560">
        <v>0</v>
      </c>
    </row>
    <row r="1561" spans="1:105" ht="12.75" customHeight="1" x14ac:dyDescent="0.2">
      <c r="A1561" s="38" t="s">
        <v>2452</v>
      </c>
      <c r="B1561" t="s">
        <v>962</v>
      </c>
      <c r="C1561" t="s">
        <v>977</v>
      </c>
      <c r="D1561" s="82" t="s">
        <v>974</v>
      </c>
      <c r="E1561" t="str">
        <f t="shared" si="1313"/>
        <v xml:space="preserve">Weaver, Mike </v>
      </c>
      <c r="F1561" t="s">
        <v>2332</v>
      </c>
      <c r="G1561" t="s">
        <v>1524</v>
      </c>
      <c r="H1561">
        <v>39</v>
      </c>
      <c r="I1561">
        <v>3</v>
      </c>
      <c r="J1561">
        <v>6</v>
      </c>
      <c r="K1561">
        <f>I1561+J1561</f>
        <v>9</v>
      </c>
      <c r="L1561">
        <v>-4</v>
      </c>
      <c r="M1561">
        <v>16</v>
      </c>
      <c r="N1561">
        <v>22</v>
      </c>
      <c r="O1561" s="4">
        <f t="shared" si="1314"/>
        <v>0.13636363636363635</v>
      </c>
      <c r="P1561">
        <v>842</v>
      </c>
      <c r="Q1561">
        <v>1</v>
      </c>
      <c r="R1561">
        <v>0</v>
      </c>
      <c r="S1561">
        <v>2</v>
      </c>
      <c r="T1561">
        <v>1</v>
      </c>
      <c r="U1561" s="4">
        <f t="shared" si="1315"/>
        <v>0.66666666666666663</v>
      </c>
      <c r="V1561" s="40">
        <v>0.1</v>
      </c>
      <c r="W1561">
        <v>1</v>
      </c>
      <c r="X1561">
        <v>0</v>
      </c>
      <c r="Y1561">
        <v>0</v>
      </c>
      <c r="Z1561">
        <v>0</v>
      </c>
      <c r="AA1561">
        <f>I1561-W1561-Y1561</f>
        <v>2</v>
      </c>
      <c r="AB1561">
        <f>J1561-X1561-Z1561</f>
        <v>6</v>
      </c>
      <c r="AC1561" s="9">
        <f t="shared" si="1290"/>
        <v>28.892455858747994</v>
      </c>
      <c r="AD1561" s="9">
        <f t="shared" si="1291"/>
        <v>0</v>
      </c>
      <c r="AE1561" s="9">
        <f t="shared" si="1292"/>
        <v>0</v>
      </c>
      <c r="AF1561" s="9">
        <f t="shared" si="1293"/>
        <v>0</v>
      </c>
      <c r="AG1561" s="9">
        <f t="shared" si="1294"/>
        <v>4.8006400853447131</v>
      </c>
      <c r="AH1561" s="9">
        <f t="shared" si="1295"/>
        <v>14.401920256034137</v>
      </c>
      <c r="AI1561" s="6">
        <f t="shared" si="1296"/>
        <v>2.0402720362715026</v>
      </c>
      <c r="AJ1561" s="6">
        <f t="shared" si="1297"/>
        <v>5.7784911717495993</v>
      </c>
      <c r="AK1561" s="6">
        <f t="shared" si="1298"/>
        <v>2.0602823349866464</v>
      </c>
      <c r="AL1561" s="6">
        <f t="shared" si="1299"/>
        <v>2.8803840512068275</v>
      </c>
      <c r="AM1561" s="6">
        <f t="shared" si="1300"/>
        <v>0</v>
      </c>
      <c r="AN1561" s="6">
        <f t="shared" si="1301"/>
        <v>5.4940862266310573</v>
      </c>
      <c r="AO1561" s="32">
        <v>499.93333333333334</v>
      </c>
      <c r="AP1561" s="32">
        <v>10.383333333333333</v>
      </c>
      <c r="AQ1561" s="32">
        <v>87.36666666666666</v>
      </c>
      <c r="AR1561" s="32">
        <v>597.68333333333328</v>
      </c>
      <c r="AS1561" s="40">
        <v>54</v>
      </c>
      <c r="AT1561" s="40">
        <v>41</v>
      </c>
      <c r="AU1561" s="40">
        <v>9</v>
      </c>
      <c r="AV1561" s="40">
        <v>21</v>
      </c>
      <c r="AW1561" s="40">
        <v>17</v>
      </c>
      <c r="AX1561" s="9">
        <f t="shared" si="1302"/>
        <v>5.4209308162070222</v>
      </c>
      <c r="AY1561" s="9">
        <f t="shared" si="1303"/>
        <v>4.1158919160090353</v>
      </c>
      <c r="AZ1561" s="9">
        <f t="shared" si="1304"/>
        <v>0.903488469367837</v>
      </c>
      <c r="BA1561" s="9">
        <f t="shared" si="1305"/>
        <v>2.1081397618582862</v>
      </c>
      <c r="BB1561" s="9">
        <f t="shared" si="1306"/>
        <v>1.7065893310281366</v>
      </c>
      <c r="BC1561" s="9">
        <f t="shared" si="1307"/>
        <v>12.818803418803419</v>
      </c>
      <c r="BD1561" s="9">
        <f t="shared" si="1308"/>
        <v>2.2401709401709402</v>
      </c>
      <c r="BE1561" s="9">
        <f t="shared" si="1309"/>
        <v>0.26623931623931624</v>
      </c>
      <c r="BF1561" s="3">
        <v>17</v>
      </c>
      <c r="BG1561" s="3">
        <v>1</v>
      </c>
      <c r="BH1561" s="3">
        <v>3</v>
      </c>
      <c r="BI1561" s="3">
        <v>21</v>
      </c>
      <c r="BJ1561" s="3">
        <v>24</v>
      </c>
      <c r="BK1561" s="3">
        <v>0</v>
      </c>
      <c r="BL1561" s="3">
        <v>8</v>
      </c>
      <c r="BM1561" s="3">
        <v>32</v>
      </c>
      <c r="BN1561" s="34">
        <f t="shared" si="1316"/>
        <v>23.47921843205383</v>
      </c>
      <c r="BO1561" s="34">
        <f t="shared" si="1317"/>
        <v>78.567418974553405</v>
      </c>
      <c r="BP1561" s="34">
        <v>4.4264433570503359</v>
      </c>
      <c r="BQ1561" s="34">
        <v>1.400293034085679</v>
      </c>
      <c r="BR1561" s="34">
        <v>0.394624907596973</v>
      </c>
      <c r="BS1561" s="34">
        <v>-0.20012192425289388</v>
      </c>
      <c r="BT1561" s="34">
        <v>0</v>
      </c>
      <c r="BU1561" s="34">
        <f t="shared" si="1318"/>
        <v>6.0212393744800936</v>
      </c>
      <c r="BV1561" s="34">
        <f t="shared" si="1319"/>
        <v>20.148593874616193</v>
      </c>
      <c r="BW1561" s="34">
        <v>9.1577475667170116</v>
      </c>
      <c r="BX1561" s="34">
        <v>0.2712729816046725</v>
      </c>
      <c r="BY1561" s="34">
        <v>5.9670250119961823</v>
      </c>
      <c r="BZ1561" s="34">
        <v>2.0619334972558723</v>
      </c>
      <c r="CA1561" s="34">
        <f t="shared" si="1320"/>
        <v>17.457979057573738</v>
      </c>
      <c r="CB1561" s="34">
        <f t="shared" si="1321"/>
        <v>58.418825099937216</v>
      </c>
      <c r="CC1561" s="15">
        <v>43</v>
      </c>
      <c r="CD1561" s="7">
        <v>913673</v>
      </c>
      <c r="CE1561" s="68">
        <f t="shared" si="1310"/>
        <v>1921056.0512820513</v>
      </c>
      <c r="CF1561" s="9">
        <v>10.5</v>
      </c>
      <c r="CG1561" s="9">
        <v>13.9</v>
      </c>
      <c r="CH1561" s="9">
        <v>1.4</v>
      </c>
      <c r="CI1561" s="9">
        <v>0.8</v>
      </c>
      <c r="CJ1561" s="9">
        <f t="shared" si="1311"/>
        <v>2.3007237693524423</v>
      </c>
      <c r="CK1561" s="9">
        <v>1.4</v>
      </c>
      <c r="CL1561" s="9">
        <f t="shared" si="1312"/>
        <v>4.0262665963667734</v>
      </c>
      <c r="CM1561" s="9">
        <v>2.2000000000000002</v>
      </c>
      <c r="CN1561" t="s">
        <v>1171</v>
      </c>
      <c r="CO1561" t="s">
        <v>1172</v>
      </c>
      <c r="CP1561" t="s">
        <v>2427</v>
      </c>
      <c r="CQ1561" t="s">
        <v>2400</v>
      </c>
      <c r="CR1561">
        <v>69</v>
      </c>
      <c r="CS1561">
        <v>182</v>
      </c>
      <c r="CT1561">
        <v>8</v>
      </c>
      <c r="CU1561" t="s">
        <v>3401</v>
      </c>
      <c r="CV1561" t="s">
        <v>2382</v>
      </c>
      <c r="CW1561">
        <v>0</v>
      </c>
      <c r="CX1561">
        <v>0</v>
      </c>
      <c r="CY1561">
        <v>0</v>
      </c>
      <c r="CZ1561" s="71"/>
      <c r="DA1561">
        <v>0</v>
      </c>
    </row>
    <row r="1562" spans="1:105" ht="12.75" customHeight="1" x14ac:dyDescent="0.2">
      <c r="A1562" s="44" t="s">
        <v>2372</v>
      </c>
      <c r="B1562" s="43" t="s">
        <v>962</v>
      </c>
      <c r="C1562" s="43" t="s">
        <v>977</v>
      </c>
      <c r="D1562" s="82" t="s">
        <v>974</v>
      </c>
      <c r="E1562" s="42" t="str">
        <f t="shared" si="1313"/>
        <v xml:space="preserve">Weaver, Mike </v>
      </c>
      <c r="F1562" s="42" t="s">
        <v>2332</v>
      </c>
      <c r="G1562" s="45" t="s">
        <v>2374</v>
      </c>
      <c r="H1562" s="43">
        <v>55</v>
      </c>
      <c r="I1562" s="64">
        <v>0</v>
      </c>
      <c r="J1562" s="64">
        <v>1</v>
      </c>
      <c r="K1562" s="64">
        <v>1</v>
      </c>
      <c r="L1562" s="43">
        <v>1</v>
      </c>
      <c r="M1562">
        <v>33</v>
      </c>
      <c r="N1562">
        <v>33</v>
      </c>
      <c r="O1562" s="4">
        <f t="shared" si="1314"/>
        <v>0</v>
      </c>
      <c r="Q1562">
        <v>0</v>
      </c>
      <c r="R1562">
        <v>0</v>
      </c>
      <c r="S1562">
        <v>0</v>
      </c>
      <c r="T1562">
        <v>1</v>
      </c>
      <c r="U1562" s="4">
        <f t="shared" si="1315"/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 s="9">
        <f t="shared" si="1290"/>
        <v>0</v>
      </c>
      <c r="AD1562" s="9">
        <f t="shared" si="1291"/>
        <v>0</v>
      </c>
      <c r="AE1562" s="9">
        <f t="shared" si="1292"/>
        <v>0</v>
      </c>
      <c r="AF1562" s="9">
        <f t="shared" si="1293"/>
        <v>0</v>
      </c>
      <c r="AG1562" s="9">
        <f t="shared" si="1294"/>
        <v>0</v>
      </c>
      <c r="AH1562" s="9">
        <f t="shared" si="1295"/>
        <v>1.7542149887925151</v>
      </c>
      <c r="AI1562" s="58">
        <f t="shared" si="1296"/>
        <v>1.841925738232141</v>
      </c>
      <c r="AJ1562" s="58">
        <f t="shared" si="1297"/>
        <v>0</v>
      </c>
      <c r="AK1562" s="58">
        <f t="shared" si="1298"/>
        <v>0</v>
      </c>
      <c r="AL1562" s="58">
        <f t="shared" si="1299"/>
        <v>1.7542149887925151</v>
      </c>
      <c r="AM1562" s="58">
        <f t="shared" si="1300"/>
        <v>0</v>
      </c>
      <c r="AN1562" s="58">
        <f t="shared" si="1301"/>
        <v>7.6222739784035571</v>
      </c>
      <c r="AO1562" s="56">
        <v>684.06666666666672</v>
      </c>
      <c r="AP1562" s="56">
        <v>8.6999999999999993</v>
      </c>
      <c r="AQ1562" s="56">
        <v>78.716666666666669</v>
      </c>
      <c r="AR1562" s="57">
        <f>SUM(AO1562:AQ1562)</f>
        <v>771.48333333333346</v>
      </c>
      <c r="AS1562">
        <v>38</v>
      </c>
      <c r="AT1562">
        <v>45</v>
      </c>
      <c r="AU1562">
        <v>13</v>
      </c>
      <c r="AV1562">
        <v>26</v>
      </c>
      <c r="AW1562">
        <v>15</v>
      </c>
      <c r="AX1562" s="9">
        <f t="shared" si="1302"/>
        <v>2.9553457624921684</v>
      </c>
      <c r="AY1562" s="9">
        <f t="shared" si="1303"/>
        <v>3.4997515608459886</v>
      </c>
      <c r="AZ1562" s="9">
        <f t="shared" si="1304"/>
        <v>1.0110393397999522</v>
      </c>
      <c r="BA1562" s="9">
        <f t="shared" si="1305"/>
        <v>2.0220786795999044</v>
      </c>
      <c r="BB1562" s="9">
        <f t="shared" si="1306"/>
        <v>1.1665838536153297</v>
      </c>
      <c r="BC1562" s="33">
        <f t="shared" si="1307"/>
        <v>12.437575757575759</v>
      </c>
      <c r="BD1562" s="33">
        <f t="shared" si="1308"/>
        <v>1.4312121212121212</v>
      </c>
      <c r="BE1562" s="33">
        <f t="shared" si="1309"/>
        <v>0.15818181818181817</v>
      </c>
      <c r="BF1562" s="42">
        <f>BI1562-BG1562-BH1562</f>
        <v>21</v>
      </c>
      <c r="BG1562" s="43">
        <v>0</v>
      </c>
      <c r="BH1562" s="43">
        <v>0</v>
      </c>
      <c r="BI1562" s="43">
        <v>21</v>
      </c>
      <c r="BJ1562" s="42">
        <f>BM1562-BK1562-BL1562</f>
        <v>20</v>
      </c>
      <c r="BK1562" s="43">
        <v>0</v>
      </c>
      <c r="BL1562" s="43">
        <v>10</v>
      </c>
      <c r="BM1562" s="43">
        <v>30</v>
      </c>
      <c r="BN1562" s="34">
        <f t="shared" si="1316"/>
        <v>20.763751175313949</v>
      </c>
      <c r="BO1562" s="34">
        <f t="shared" si="1317"/>
        <v>53.82812635912795</v>
      </c>
      <c r="BP1562" s="33">
        <v>-4.1282589155827507</v>
      </c>
      <c r="BQ1562" s="33">
        <v>-0.33445832248801682</v>
      </c>
      <c r="BR1562" s="33">
        <v>-2.3860260717118051</v>
      </c>
      <c r="BS1562" s="33">
        <v>-0.18223803457453547</v>
      </c>
      <c r="BT1562" s="33">
        <v>0</v>
      </c>
      <c r="BU1562" s="9">
        <f t="shared" si="1318"/>
        <v>-7.030981344357107</v>
      </c>
      <c r="BV1562" s="34">
        <f t="shared" si="1319"/>
        <v>-18.227176247550233</v>
      </c>
      <c r="BW1562" s="33">
        <v>21.979993669754457</v>
      </c>
      <c r="BX1562" s="33">
        <v>0.24012417893339899</v>
      </c>
      <c r="BY1562" s="33">
        <v>2.7456613635296101</v>
      </c>
      <c r="BZ1562" s="33">
        <v>2.82895330745359</v>
      </c>
      <c r="CA1562" s="9">
        <f t="shared" si="1320"/>
        <v>27.794732519671058</v>
      </c>
      <c r="CB1562" s="34">
        <f t="shared" si="1321"/>
        <v>72.055302606678183</v>
      </c>
      <c r="CC1562" s="47">
        <v>58.026215000000001</v>
      </c>
      <c r="CD1562">
        <v>924233</v>
      </c>
      <c r="CE1562" s="68">
        <f t="shared" si="1310"/>
        <v>1377947.3818181818</v>
      </c>
      <c r="CF1562" s="62">
        <v>12</v>
      </c>
      <c r="CG1562" s="62">
        <v>16.600000000000001</v>
      </c>
      <c r="CH1562" s="62">
        <v>-0.8</v>
      </c>
      <c r="CI1562" s="62">
        <v>-2.2000000000000002</v>
      </c>
      <c r="CJ1562" s="63">
        <f t="shared" si="1311"/>
        <v>-5.1228315286994999</v>
      </c>
      <c r="CK1562" s="62">
        <v>1.4</v>
      </c>
      <c r="CL1562" s="63">
        <f t="shared" si="1312"/>
        <v>3.2599837000814991</v>
      </c>
      <c r="CM1562" s="62">
        <v>-0.8</v>
      </c>
      <c r="CN1562" t="s">
        <v>590</v>
      </c>
      <c r="CO1562" t="s">
        <v>1172</v>
      </c>
      <c r="CP1562" t="s">
        <v>2427</v>
      </c>
      <c r="CQ1562" t="s">
        <v>2400</v>
      </c>
      <c r="CR1562">
        <v>69</v>
      </c>
      <c r="CS1562">
        <v>182</v>
      </c>
      <c r="CT1562">
        <v>18</v>
      </c>
      <c r="CU1562" t="s">
        <v>3401</v>
      </c>
      <c r="CZ1562" s="72">
        <v>600000</v>
      </c>
      <c r="DA1562">
        <v>0</v>
      </c>
    </row>
    <row r="1563" spans="1:105" ht="12.75" customHeight="1" x14ac:dyDescent="0.2">
      <c r="A1563" s="38" t="s">
        <v>2452</v>
      </c>
      <c r="B1563" t="s">
        <v>965</v>
      </c>
      <c r="C1563" t="s">
        <v>974</v>
      </c>
      <c r="D1563" s="82" t="s">
        <v>974</v>
      </c>
      <c r="E1563" t="str">
        <f t="shared" si="1313"/>
        <v xml:space="preserve">Kariya, Paul </v>
      </c>
      <c r="F1563" t="s">
        <v>227</v>
      </c>
      <c r="G1563" t="s">
        <v>1540</v>
      </c>
      <c r="H1563">
        <v>82</v>
      </c>
      <c r="I1563">
        <v>24</v>
      </c>
      <c r="J1563">
        <v>52</v>
      </c>
      <c r="K1563">
        <f>I1563+J1563</f>
        <v>76</v>
      </c>
      <c r="L1563">
        <v>6</v>
      </c>
      <c r="M1563">
        <v>36</v>
      </c>
      <c r="N1563">
        <v>224</v>
      </c>
      <c r="O1563" s="4">
        <f t="shared" si="1314"/>
        <v>0.10714285714285714</v>
      </c>
      <c r="P1563">
        <v>2008</v>
      </c>
      <c r="Q1563">
        <v>2</v>
      </c>
      <c r="R1563">
        <v>0</v>
      </c>
      <c r="S1563">
        <v>0</v>
      </c>
      <c r="T1563">
        <v>3</v>
      </c>
      <c r="U1563" s="4">
        <f t="shared" si="1315"/>
        <v>0</v>
      </c>
      <c r="V1563" s="40">
        <v>0</v>
      </c>
      <c r="W1563">
        <v>5</v>
      </c>
      <c r="X1563">
        <v>20</v>
      </c>
      <c r="Y1563">
        <v>0</v>
      </c>
      <c r="Z1563">
        <v>0</v>
      </c>
      <c r="AA1563">
        <f>I1563-W1563-Y1563</f>
        <v>19</v>
      </c>
      <c r="AB1563">
        <f>J1563-X1563-Z1563</f>
        <v>32</v>
      </c>
      <c r="AC1563" s="9">
        <f t="shared" si="1290"/>
        <v>3.6709222172370191</v>
      </c>
      <c r="AD1563" s="9">
        <f t="shared" si="1291"/>
        <v>14.683688868948076</v>
      </c>
      <c r="AE1563" s="9">
        <f t="shared" si="1292"/>
        <v>0</v>
      </c>
      <c r="AF1563" s="9">
        <f t="shared" si="1293"/>
        <v>0</v>
      </c>
      <c r="AG1563" s="9">
        <f t="shared" si="1294"/>
        <v>18.499986476618073</v>
      </c>
      <c r="AH1563" s="9">
        <f t="shared" si="1295"/>
        <v>31.157871960619911</v>
      </c>
      <c r="AI1563" s="6">
        <f t="shared" si="1296"/>
        <v>3.1644713710004599</v>
      </c>
      <c r="AJ1563" s="6">
        <f t="shared" si="1297"/>
        <v>5.7266386588897493</v>
      </c>
      <c r="AK1563" s="6">
        <f t="shared" si="1298"/>
        <v>0</v>
      </c>
      <c r="AL1563" s="6">
        <f t="shared" si="1299"/>
        <v>2.4828929218618994</v>
      </c>
      <c r="AM1563" s="6">
        <f t="shared" si="1300"/>
        <v>0.2936737773789615</v>
      </c>
      <c r="AN1563" s="6">
        <f t="shared" si="1301"/>
        <v>0</v>
      </c>
      <c r="AO1563" s="32">
        <v>1232.4333333333334</v>
      </c>
      <c r="AP1563" s="32">
        <v>408.61666666666667</v>
      </c>
      <c r="AQ1563" s="32">
        <v>30.133333333333333</v>
      </c>
      <c r="AR1563" s="32">
        <v>1671.1833333333334</v>
      </c>
      <c r="AS1563" s="40">
        <v>49</v>
      </c>
      <c r="AT1563" s="40">
        <v>16</v>
      </c>
      <c r="AU1563" s="40">
        <v>84</v>
      </c>
      <c r="AV1563" s="40">
        <v>50</v>
      </c>
      <c r="AW1563" s="40">
        <v>23</v>
      </c>
      <c r="AX1563" s="9">
        <f t="shared" si="1302"/>
        <v>1.759232479979256</v>
      </c>
      <c r="AY1563" s="9">
        <f t="shared" si="1303"/>
        <v>0.5744432587687367</v>
      </c>
      <c r="AZ1563" s="9">
        <f t="shared" si="1304"/>
        <v>3.0158271085358677</v>
      </c>
      <c r="BA1563" s="9">
        <f t="shared" si="1305"/>
        <v>1.7951351836523022</v>
      </c>
      <c r="BB1563" s="9">
        <f t="shared" si="1306"/>
        <v>0.825762184480059</v>
      </c>
      <c r="BC1563" s="9">
        <f t="shared" si="1307"/>
        <v>15.029674796747969</v>
      </c>
      <c r="BD1563" s="9">
        <f t="shared" si="1308"/>
        <v>0.36747967479674798</v>
      </c>
      <c r="BE1563" s="9">
        <f t="shared" si="1309"/>
        <v>4.9831300813008133</v>
      </c>
      <c r="BF1563" s="3">
        <v>65</v>
      </c>
      <c r="BG1563" s="3">
        <v>39</v>
      </c>
      <c r="BH1563" s="3">
        <v>0</v>
      </c>
      <c r="BI1563" s="3">
        <v>104</v>
      </c>
      <c r="BJ1563" s="3">
        <v>51</v>
      </c>
      <c r="BK1563" s="3">
        <v>2</v>
      </c>
      <c r="BL1563" s="3">
        <v>0</v>
      </c>
      <c r="BM1563" s="3">
        <v>53</v>
      </c>
      <c r="BN1563" s="34">
        <f t="shared" si="1316"/>
        <v>87.966495402212985</v>
      </c>
      <c r="BO1563" s="34">
        <f t="shared" si="1317"/>
        <v>105.27450058606735</v>
      </c>
      <c r="BP1563" s="34">
        <v>40.055482537456719</v>
      </c>
      <c r="BQ1563" s="34">
        <v>8.9055237444473132</v>
      </c>
      <c r="BR1563" s="34">
        <v>-0.52976001828016372</v>
      </c>
      <c r="BS1563" s="34">
        <v>-0.3927045640622463</v>
      </c>
      <c r="BT1563" s="34">
        <v>26.692929722614064</v>
      </c>
      <c r="BU1563" s="34">
        <f t="shared" si="1318"/>
        <v>74.731471422175687</v>
      </c>
      <c r="BV1563" s="34">
        <f t="shared" si="1319"/>
        <v>89.435395784036089</v>
      </c>
      <c r="BW1563" s="34">
        <v>4.1298213510787161</v>
      </c>
      <c r="BX1563" s="34">
        <v>1.508512567984196E-2</v>
      </c>
      <c r="BY1563" s="34">
        <v>2.7621226142762372</v>
      </c>
      <c r="BZ1563" s="34">
        <v>6.3279948890025048</v>
      </c>
      <c r="CA1563" s="34">
        <f t="shared" si="1320"/>
        <v>13.235023980037301</v>
      </c>
      <c r="CB1563" s="34">
        <f t="shared" si="1321"/>
        <v>15.839104802031256</v>
      </c>
      <c r="CC1563" s="15">
        <v>68</v>
      </c>
      <c r="CD1563" s="7">
        <v>4030495</v>
      </c>
      <c r="CE1563" s="68">
        <f t="shared" si="1310"/>
        <v>4030495</v>
      </c>
      <c r="CF1563" s="9">
        <v>37.200000000000003</v>
      </c>
      <c r="CG1563" s="9">
        <v>27.9</v>
      </c>
      <c r="CH1563" s="9">
        <v>-6.4</v>
      </c>
      <c r="CI1563" s="9">
        <v>9.5</v>
      </c>
      <c r="CJ1563" s="9">
        <f t="shared" si="1311"/>
        <v>9.0050238554140716</v>
      </c>
      <c r="CK1563" s="9">
        <v>0.5</v>
      </c>
      <c r="CL1563" s="9">
        <f t="shared" si="1312"/>
        <v>0.47394862396916171</v>
      </c>
      <c r="CM1563" s="9">
        <v>10</v>
      </c>
      <c r="CN1563" t="s">
        <v>2215</v>
      </c>
      <c r="CO1563" t="s">
        <v>2216</v>
      </c>
      <c r="CP1563" t="s">
        <v>2433</v>
      </c>
      <c r="CQ1563" t="s">
        <v>2400</v>
      </c>
      <c r="CR1563">
        <v>70</v>
      </c>
      <c r="CS1563">
        <v>176</v>
      </c>
      <c r="CT1563">
        <v>9</v>
      </c>
      <c r="CU1563" t="s">
        <v>3402</v>
      </c>
      <c r="CV1563" t="s">
        <v>2382</v>
      </c>
      <c r="CW1563">
        <v>11</v>
      </c>
      <c r="CX1563">
        <v>7</v>
      </c>
      <c r="CY1563">
        <v>1</v>
      </c>
      <c r="CZ1563" s="70"/>
      <c r="DA1563">
        <v>0</v>
      </c>
    </row>
    <row r="1564" spans="1:105" ht="12.75" customHeight="1" x14ac:dyDescent="0.2">
      <c r="A1564" s="44" t="s">
        <v>2372</v>
      </c>
      <c r="B1564" s="43" t="s">
        <v>965</v>
      </c>
      <c r="C1564" s="43" t="s">
        <v>974</v>
      </c>
      <c r="D1564" s="82" t="s">
        <v>974</v>
      </c>
      <c r="E1564" s="42" t="str">
        <f t="shared" si="1313"/>
        <v xml:space="preserve">Kariya, Paul </v>
      </c>
      <c r="F1564" s="42" t="s">
        <v>227</v>
      </c>
      <c r="G1564" s="45" t="s">
        <v>1540</v>
      </c>
      <c r="H1564" s="43">
        <v>82</v>
      </c>
      <c r="I1564" s="64">
        <v>16</v>
      </c>
      <c r="J1564" s="64">
        <v>49</v>
      </c>
      <c r="K1564" s="64">
        <v>65</v>
      </c>
      <c r="L1564" s="43">
        <v>-10</v>
      </c>
      <c r="M1564">
        <v>50</v>
      </c>
      <c r="N1564">
        <v>223</v>
      </c>
      <c r="O1564" s="4">
        <f t="shared" si="1314"/>
        <v>7.1748878923766815E-2</v>
      </c>
      <c r="Q1564">
        <v>1</v>
      </c>
      <c r="R1564">
        <v>0</v>
      </c>
      <c r="S1564">
        <v>0</v>
      </c>
      <c r="T1564">
        <v>6</v>
      </c>
      <c r="U1564" s="4">
        <f t="shared" si="1315"/>
        <v>0</v>
      </c>
      <c r="V1564">
        <v>0.1</v>
      </c>
      <c r="W1564">
        <v>5</v>
      </c>
      <c r="X1564">
        <v>16</v>
      </c>
      <c r="Y1564">
        <v>0</v>
      </c>
      <c r="Z1564">
        <v>0</v>
      </c>
      <c r="AA1564">
        <v>11</v>
      </c>
      <c r="AB1564">
        <v>33</v>
      </c>
      <c r="AC1564" s="9">
        <f t="shared" si="1290"/>
        <v>4.3310875842155925</v>
      </c>
      <c r="AD1564" s="9">
        <f t="shared" si="1291"/>
        <v>13.859480269489895</v>
      </c>
      <c r="AE1564" s="9">
        <f t="shared" si="1292"/>
        <v>0</v>
      </c>
      <c r="AF1564" s="9">
        <f t="shared" si="1293"/>
        <v>0</v>
      </c>
      <c r="AG1564" s="9">
        <f t="shared" si="1294"/>
        <v>11.162004087097456</v>
      </c>
      <c r="AH1564" s="9">
        <f t="shared" si="1295"/>
        <v>33.486012261292373</v>
      </c>
      <c r="AI1564" s="58">
        <f t="shared" si="1296"/>
        <v>2.9427101684166024</v>
      </c>
      <c r="AJ1564" s="58">
        <f t="shared" si="1297"/>
        <v>5.5437921077959578</v>
      </c>
      <c r="AK1564" s="58">
        <f t="shared" si="1298"/>
        <v>0</v>
      </c>
      <c r="AL1564" s="58">
        <f t="shared" si="1299"/>
        <v>2.8919737862025228</v>
      </c>
      <c r="AM1564" s="58">
        <f t="shared" si="1300"/>
        <v>1.9056785370548606</v>
      </c>
      <c r="AN1564" s="58">
        <f t="shared" si="1301"/>
        <v>8.9108910891089099</v>
      </c>
      <c r="AO1564" s="56">
        <v>1182.5833333333333</v>
      </c>
      <c r="AP1564" s="56">
        <v>346.33333333333331</v>
      </c>
      <c r="AQ1564" s="56">
        <v>6.7333333333333334</v>
      </c>
      <c r="AR1564" s="57">
        <f>SUM(AO1564:AQ1564)</f>
        <v>1535.6499999999999</v>
      </c>
      <c r="AS1564">
        <v>21</v>
      </c>
      <c r="AT1564">
        <v>18</v>
      </c>
      <c r="AU1564">
        <v>62</v>
      </c>
      <c r="AV1564">
        <v>30</v>
      </c>
      <c r="AW1564">
        <v>18</v>
      </c>
      <c r="AX1564" s="9">
        <f t="shared" si="1302"/>
        <v>0.82049946276820895</v>
      </c>
      <c r="AY1564" s="9">
        <f t="shared" si="1303"/>
        <v>0.70328525380132201</v>
      </c>
      <c r="AZ1564" s="9">
        <f t="shared" si="1304"/>
        <v>2.4224269853156648</v>
      </c>
      <c r="BA1564" s="9">
        <f t="shared" si="1305"/>
        <v>1.1721420896688701</v>
      </c>
      <c r="BB1564" s="9">
        <f t="shared" si="1306"/>
        <v>0.70328525380132201</v>
      </c>
      <c r="BC1564" s="33">
        <f t="shared" si="1307"/>
        <v>14.421747967479673</v>
      </c>
      <c r="BD1564" s="33">
        <f t="shared" si="1308"/>
        <v>8.2113821138211376E-2</v>
      </c>
      <c r="BE1564" s="33">
        <f t="shared" si="1309"/>
        <v>4.2235772357723578</v>
      </c>
      <c r="BF1564" s="42">
        <f>BI1564-BG1564-BH1564</f>
        <v>58</v>
      </c>
      <c r="BG1564" s="43">
        <v>32</v>
      </c>
      <c r="BH1564" s="43">
        <v>0</v>
      </c>
      <c r="BI1564" s="43">
        <v>90</v>
      </c>
      <c r="BJ1564" s="42">
        <f>BM1564-BK1564-BL1564</f>
        <v>57</v>
      </c>
      <c r="BK1564" s="43">
        <v>11</v>
      </c>
      <c r="BL1564" s="43">
        <v>1</v>
      </c>
      <c r="BM1564" s="43">
        <v>69</v>
      </c>
      <c r="BN1564" s="34">
        <f t="shared" si="1316"/>
        <v>36.134960049302599</v>
      </c>
      <c r="BO1564" s="34">
        <f t="shared" si="1317"/>
        <v>47.061452869211863</v>
      </c>
      <c r="BP1564" s="33">
        <v>28.700586786031515</v>
      </c>
      <c r="BQ1564" s="33">
        <v>7.9451814389319262</v>
      </c>
      <c r="BR1564" s="33">
        <v>-0.88064397214374424</v>
      </c>
      <c r="BS1564" s="33">
        <v>-8.9437328926433496E-2</v>
      </c>
      <c r="BT1564" s="33">
        <v>-5.0137675570113851</v>
      </c>
      <c r="BU1564" s="9">
        <f t="shared" si="1318"/>
        <v>30.661919366881875</v>
      </c>
      <c r="BV1564" s="34">
        <f t="shared" si="1319"/>
        <v>39.933473599950354</v>
      </c>
      <c r="BW1564" s="33">
        <v>6.3514417015666549</v>
      </c>
      <c r="BX1564" s="33">
        <v>-1.3718269301156427</v>
      </c>
      <c r="BY1564" s="33">
        <v>8.1293916447273962E-2</v>
      </c>
      <c r="BZ1564" s="33">
        <v>0.41213199452243976</v>
      </c>
      <c r="CA1564" s="9">
        <f t="shared" si="1320"/>
        <v>5.4730406824207263</v>
      </c>
      <c r="CB1564" s="34">
        <f t="shared" si="1321"/>
        <v>7.1279792692615205</v>
      </c>
      <c r="CC1564" s="47">
        <v>40.862785000000002</v>
      </c>
      <c r="CD1564">
        <v>1854413</v>
      </c>
      <c r="CE1564" s="68">
        <f t="shared" si="1310"/>
        <v>1854413</v>
      </c>
      <c r="CF1564" s="62">
        <v>39</v>
      </c>
      <c r="CG1564" s="62">
        <v>29.1</v>
      </c>
      <c r="CH1564" s="62">
        <v>2.5</v>
      </c>
      <c r="CI1564" s="62">
        <v>5.0999999999999996</v>
      </c>
      <c r="CJ1564" s="63">
        <f t="shared" si="1311"/>
        <v>5.4004923978362731</v>
      </c>
      <c r="CK1564" s="62">
        <v>1.8</v>
      </c>
      <c r="CL1564" s="63">
        <f t="shared" si="1312"/>
        <v>1.9060561404128025</v>
      </c>
      <c r="CM1564" s="62">
        <v>5.3</v>
      </c>
      <c r="CN1564" t="s">
        <v>650</v>
      </c>
      <c r="CO1564" t="s">
        <v>2216</v>
      </c>
      <c r="CP1564" t="s">
        <v>2433</v>
      </c>
      <c r="CQ1564" t="s">
        <v>2400</v>
      </c>
      <c r="CR1564">
        <v>70</v>
      </c>
      <c r="CS1564">
        <v>180</v>
      </c>
      <c r="CT1564">
        <v>9</v>
      </c>
      <c r="CU1564" t="s">
        <v>3402</v>
      </c>
      <c r="CZ1564" s="72">
        <v>6000000</v>
      </c>
      <c r="DA1564">
        <v>0</v>
      </c>
    </row>
    <row r="1565" spans="1:105" ht="12.75" customHeight="1" x14ac:dyDescent="0.2">
      <c r="A1565" s="38" t="s">
        <v>2452</v>
      </c>
      <c r="B1565" t="s">
        <v>974</v>
      </c>
      <c r="C1565" t="s">
        <v>974</v>
      </c>
      <c r="D1565" s="82" t="s">
        <v>974</v>
      </c>
      <c r="E1565" t="str">
        <f t="shared" si="1313"/>
        <v xml:space="preserve">Cajanek, Petr </v>
      </c>
      <c r="F1565" t="s">
        <v>1429</v>
      </c>
      <c r="G1565" t="s">
        <v>1537</v>
      </c>
      <c r="H1565">
        <v>77</v>
      </c>
      <c r="I1565">
        <v>15</v>
      </c>
      <c r="J1565">
        <v>33</v>
      </c>
      <c r="K1565">
        <f>I1565+J1565</f>
        <v>48</v>
      </c>
      <c r="L1565">
        <v>9</v>
      </c>
      <c r="M1565">
        <v>54</v>
      </c>
      <c r="N1565">
        <v>167</v>
      </c>
      <c r="O1565" s="4">
        <f t="shared" si="1314"/>
        <v>8.9820359281437126E-2</v>
      </c>
      <c r="P1565">
        <v>1704</v>
      </c>
      <c r="Q1565">
        <v>1</v>
      </c>
      <c r="R1565">
        <v>0</v>
      </c>
      <c r="S1565">
        <v>271</v>
      </c>
      <c r="T1565">
        <v>268</v>
      </c>
      <c r="U1565" s="4">
        <f t="shared" si="1315"/>
        <v>0.50278293135435992</v>
      </c>
      <c r="V1565" s="40">
        <v>12</v>
      </c>
      <c r="W1565">
        <v>1</v>
      </c>
      <c r="X1565">
        <v>8</v>
      </c>
      <c r="Y1565">
        <v>0</v>
      </c>
      <c r="Z1565">
        <v>0</v>
      </c>
      <c r="AA1565">
        <f>I1565-W1565-Y1565</f>
        <v>14</v>
      </c>
      <c r="AB1565">
        <f>J1565-X1565-Z1565</f>
        <v>25</v>
      </c>
      <c r="AC1565" s="9">
        <f t="shared" si="1290"/>
        <v>1.2459334117809928</v>
      </c>
      <c r="AD1565" s="9">
        <f t="shared" si="1291"/>
        <v>9.9674672942479425</v>
      </c>
      <c r="AE1565" s="9">
        <f t="shared" si="1292"/>
        <v>0</v>
      </c>
      <c r="AF1565" s="9">
        <f t="shared" si="1293"/>
        <v>0</v>
      </c>
      <c r="AG1565" s="9">
        <f t="shared" si="1294"/>
        <v>18.270137026027697</v>
      </c>
      <c r="AH1565" s="9">
        <f t="shared" si="1295"/>
        <v>32.625244689335176</v>
      </c>
      <c r="AI1565" s="6">
        <f t="shared" si="1296"/>
        <v>3.197273979554847</v>
      </c>
      <c r="AJ1565" s="6">
        <f t="shared" si="1297"/>
        <v>3.4886135529867799</v>
      </c>
      <c r="AK1565" s="6">
        <f t="shared" si="1298"/>
        <v>0.65861690450054888</v>
      </c>
      <c r="AL1565" s="6">
        <f t="shared" si="1299"/>
        <v>2.479518596389473</v>
      </c>
      <c r="AM1565" s="6">
        <f t="shared" si="1300"/>
        <v>0.49837336471239713</v>
      </c>
      <c r="AN1565" s="6">
        <f t="shared" si="1301"/>
        <v>7.2447859495060376</v>
      </c>
      <c r="AO1565" s="33">
        <v>919.5333333333333</v>
      </c>
      <c r="AP1565" s="33">
        <v>240.7833333333333</v>
      </c>
      <c r="AQ1565" s="33">
        <v>91.1</v>
      </c>
      <c r="AR1565" s="32">
        <v>1251.4166666666665</v>
      </c>
      <c r="AS1565" s="40">
        <v>18</v>
      </c>
      <c r="AT1565" s="40">
        <v>59</v>
      </c>
      <c r="AU1565" s="40">
        <v>59</v>
      </c>
      <c r="AV1565" s="40">
        <v>30</v>
      </c>
      <c r="AW1565" s="40">
        <v>33</v>
      </c>
      <c r="AX1565" s="9">
        <f t="shared" si="1302"/>
        <v>0.86302190850369587</v>
      </c>
      <c r="AY1565" s="9">
        <f t="shared" si="1303"/>
        <v>2.8287940334287809</v>
      </c>
      <c r="AZ1565" s="9">
        <f t="shared" si="1304"/>
        <v>2.8287940334287809</v>
      </c>
      <c r="BA1565" s="9">
        <f t="shared" si="1305"/>
        <v>1.4383698475061599</v>
      </c>
      <c r="BB1565" s="9">
        <f t="shared" si="1306"/>
        <v>1.5822068322567757</v>
      </c>
      <c r="BC1565" s="9">
        <f t="shared" si="1307"/>
        <v>11.941991341991342</v>
      </c>
      <c r="BD1565" s="9">
        <f t="shared" si="1308"/>
        <v>1.183116883116883</v>
      </c>
      <c r="BE1565" s="9">
        <f t="shared" si="1309"/>
        <v>3.1270562770562766</v>
      </c>
      <c r="BF1565" s="3">
        <v>49</v>
      </c>
      <c r="BG1565" s="3">
        <v>14</v>
      </c>
      <c r="BH1565" s="3">
        <v>1</v>
      </c>
      <c r="BI1565" s="3">
        <v>64</v>
      </c>
      <c r="BJ1565" s="3">
        <v>38</v>
      </c>
      <c r="BK1565" s="3">
        <v>2</v>
      </c>
      <c r="BL1565" s="3">
        <v>11</v>
      </c>
      <c r="BM1565" s="3">
        <v>51</v>
      </c>
      <c r="BN1565" s="34">
        <f t="shared" si="1316"/>
        <v>37.317922441797435</v>
      </c>
      <c r="BO1565" s="34">
        <f t="shared" si="1317"/>
        <v>59.641082679838753</v>
      </c>
      <c r="BP1565" s="34">
        <v>32.645983384311755</v>
      </c>
      <c r="BQ1565" s="34">
        <v>-3.9817638414203294</v>
      </c>
      <c r="BR1565" s="34">
        <v>-0.34260432577066036</v>
      </c>
      <c r="BS1565" s="34">
        <v>-1.214582833012456</v>
      </c>
      <c r="BT1565" s="34">
        <v>0</v>
      </c>
      <c r="BU1565" s="34">
        <f t="shared" si="1318"/>
        <v>27.107032384108308</v>
      </c>
      <c r="BV1565" s="34">
        <f t="shared" si="1319"/>
        <v>43.322153374082667</v>
      </c>
      <c r="BW1565" s="34">
        <v>7.1004008844409849</v>
      </c>
      <c r="BX1565" s="34">
        <v>0.24816543319478621</v>
      </c>
      <c r="BY1565" s="34">
        <v>2.8432956825876015</v>
      </c>
      <c r="BZ1565" s="34">
        <v>1.9028057465757319E-2</v>
      </c>
      <c r="CA1565" s="34">
        <f t="shared" si="1320"/>
        <v>10.210890057689129</v>
      </c>
      <c r="CB1565" s="34">
        <f t="shared" si="1321"/>
        <v>16.318929305756086</v>
      </c>
      <c r="CC1565" s="15">
        <v>58</v>
      </c>
      <c r="CD1565" s="7">
        <v>2204192</v>
      </c>
      <c r="CE1565" s="68">
        <f t="shared" si="1310"/>
        <v>2347321.3506493508</v>
      </c>
      <c r="CF1565" s="9">
        <v>28.3</v>
      </c>
      <c r="CG1565" s="9">
        <v>25.4</v>
      </c>
      <c r="CH1565" s="9">
        <v>11.8</v>
      </c>
      <c r="CI1565" s="9">
        <v>3.9</v>
      </c>
      <c r="CJ1565" s="9">
        <f t="shared" si="1311"/>
        <v>4.9264195035684963</v>
      </c>
      <c r="CK1565" s="9">
        <v>3.9</v>
      </c>
      <c r="CL1565" s="9">
        <f t="shared" si="1312"/>
        <v>4.9264195035684963</v>
      </c>
      <c r="CM1565" s="9">
        <v>7.8</v>
      </c>
      <c r="CN1565" t="s">
        <v>3532</v>
      </c>
      <c r="CO1565" t="s">
        <v>3533</v>
      </c>
      <c r="CQ1565" t="s">
        <v>3079</v>
      </c>
      <c r="CR1565">
        <v>71</v>
      </c>
      <c r="CS1565">
        <v>193</v>
      </c>
      <c r="CT1565">
        <v>26</v>
      </c>
      <c r="CU1565" t="s">
        <v>3402</v>
      </c>
      <c r="CV1565" t="s">
        <v>2382</v>
      </c>
      <c r="CW1565">
        <v>0</v>
      </c>
      <c r="CX1565">
        <v>0</v>
      </c>
      <c r="CY1565">
        <v>0</v>
      </c>
      <c r="CZ1565" s="71"/>
      <c r="DA1565">
        <v>0</v>
      </c>
    </row>
    <row r="1566" spans="1:105" ht="12.75" customHeight="1" x14ac:dyDescent="0.2">
      <c r="A1566" s="38" t="s">
        <v>2452</v>
      </c>
      <c r="B1566" t="s">
        <v>974</v>
      </c>
      <c r="C1566" t="s">
        <v>974</v>
      </c>
      <c r="D1566" s="82" t="s">
        <v>974</v>
      </c>
      <c r="E1566" t="str">
        <f t="shared" si="1313"/>
        <v xml:space="preserve">Polak, Roman </v>
      </c>
      <c r="F1566" t="s">
        <v>447</v>
      </c>
      <c r="G1566" t="s">
        <v>1524</v>
      </c>
      <c r="H1566">
        <v>19</v>
      </c>
      <c r="I1566">
        <v>0</v>
      </c>
      <c r="J1566">
        <v>0</v>
      </c>
      <c r="K1566">
        <f>I1566+J1566</f>
        <v>0</v>
      </c>
      <c r="L1566">
        <v>-3</v>
      </c>
      <c r="M1566">
        <v>6</v>
      </c>
      <c r="N1566">
        <v>13</v>
      </c>
      <c r="O1566" s="4">
        <f t="shared" si="1314"/>
        <v>0</v>
      </c>
      <c r="P1566">
        <v>351</v>
      </c>
      <c r="Q1566">
        <v>0</v>
      </c>
      <c r="R1566">
        <v>0</v>
      </c>
      <c r="S1566">
        <v>0</v>
      </c>
      <c r="T1566">
        <v>0</v>
      </c>
      <c r="U1566" s="4">
        <f t="shared" si="1315"/>
        <v>0</v>
      </c>
      <c r="V1566" s="40">
        <v>0</v>
      </c>
      <c r="W1566">
        <v>0</v>
      </c>
      <c r="X1566">
        <v>0</v>
      </c>
      <c r="Y1566">
        <v>0</v>
      </c>
      <c r="Z1566">
        <v>0</v>
      </c>
      <c r="AA1566">
        <f>I1566-W1566-Y1566</f>
        <v>0</v>
      </c>
      <c r="AB1566">
        <f>J1566-X1566-Z1566</f>
        <v>0</v>
      </c>
      <c r="AC1566" s="9">
        <f t="shared" si="1290"/>
        <v>0</v>
      </c>
      <c r="AD1566" s="9">
        <f t="shared" si="1291"/>
        <v>0</v>
      </c>
      <c r="AE1566" s="9">
        <f t="shared" si="1292"/>
        <v>0</v>
      </c>
      <c r="AF1566" s="9">
        <f t="shared" si="1293"/>
        <v>0</v>
      </c>
      <c r="AG1566" s="9">
        <f t="shared" si="1294"/>
        <v>0</v>
      </c>
      <c r="AH1566" s="9">
        <f t="shared" si="1295"/>
        <v>0</v>
      </c>
      <c r="AI1566" s="6">
        <f t="shared" si="1296"/>
        <v>1.8506278916060808</v>
      </c>
      <c r="AJ1566" s="6">
        <f t="shared" si="1297"/>
        <v>0</v>
      </c>
      <c r="AK1566" s="6">
        <f t="shared" si="1298"/>
        <v>0</v>
      </c>
      <c r="AL1566" s="6">
        <f t="shared" si="1299"/>
        <v>2.6437541308658297</v>
      </c>
      <c r="AM1566" s="6">
        <f t="shared" si="1300"/>
        <v>0</v>
      </c>
      <c r="AN1566" s="6">
        <f t="shared" si="1301"/>
        <v>11.675675675675677</v>
      </c>
      <c r="AO1566" s="32">
        <v>226.95</v>
      </c>
      <c r="AP1566" s="32">
        <v>16.633333333333333</v>
      </c>
      <c r="AQ1566" s="32">
        <v>15.416666666666664</v>
      </c>
      <c r="AR1566" s="32">
        <v>259</v>
      </c>
      <c r="AS1566" s="40">
        <v>14</v>
      </c>
      <c r="AT1566" s="40">
        <v>40</v>
      </c>
      <c r="AU1566" s="40">
        <v>9</v>
      </c>
      <c r="AV1566" s="40">
        <v>12</v>
      </c>
      <c r="AW1566" s="40">
        <v>2</v>
      </c>
      <c r="AX1566" s="9">
        <f t="shared" si="1302"/>
        <v>3.2432432432432434</v>
      </c>
      <c r="AY1566" s="9">
        <f t="shared" si="1303"/>
        <v>9.2664092664092657</v>
      </c>
      <c r="AZ1566" s="9">
        <f t="shared" si="1304"/>
        <v>2.0849420849420848</v>
      </c>
      <c r="BA1566" s="9">
        <f t="shared" si="1305"/>
        <v>2.7799227799227797</v>
      </c>
      <c r="BB1566" s="9">
        <f t="shared" si="1306"/>
        <v>0.46332046332046334</v>
      </c>
      <c r="BC1566" s="9">
        <f t="shared" si="1307"/>
        <v>11.944736842105263</v>
      </c>
      <c r="BD1566" s="9">
        <f t="shared" si="1308"/>
        <v>0.81140350877192968</v>
      </c>
      <c r="BE1566" s="9">
        <f t="shared" si="1309"/>
        <v>0.87543859649122802</v>
      </c>
      <c r="BF1566" s="3">
        <v>7</v>
      </c>
      <c r="BG1566" s="3">
        <v>0</v>
      </c>
      <c r="BH1566" s="3">
        <v>0</v>
      </c>
      <c r="BI1566" s="3">
        <v>7</v>
      </c>
      <c r="BJ1566" s="3">
        <v>10</v>
      </c>
      <c r="BK1566" s="3">
        <v>0</v>
      </c>
      <c r="BL1566" s="3">
        <v>3</v>
      </c>
      <c r="BM1566" s="3">
        <v>13</v>
      </c>
      <c r="BN1566" s="34">
        <f t="shared" si="1316"/>
        <v>2.5854263911780309</v>
      </c>
      <c r="BO1566" s="34">
        <f t="shared" si="1317"/>
        <v>19.964682557359314</v>
      </c>
      <c r="BP1566" s="34">
        <v>-1.9603701975107461</v>
      </c>
      <c r="BQ1566" s="34">
        <v>-0.62837394465413221</v>
      </c>
      <c r="BR1566" s="34">
        <v>-7.0907254744303955E-2</v>
      </c>
      <c r="BS1566" s="34">
        <v>-3.851659360781181E-2</v>
      </c>
      <c r="BT1566" s="34">
        <v>0</v>
      </c>
      <c r="BU1566" s="34">
        <f t="shared" si="1318"/>
        <v>-2.698167990516994</v>
      </c>
      <c r="BV1566" s="34">
        <f t="shared" si="1319"/>
        <v>-20.835274058046284</v>
      </c>
      <c r="BW1566" s="34">
        <v>3.9888662268876449</v>
      </c>
      <c r="BX1566" s="34">
        <v>0.51916779617565012</v>
      </c>
      <c r="BY1566" s="34">
        <v>-0.27174517616205168</v>
      </c>
      <c r="BZ1566" s="34">
        <v>1.0473055347937814</v>
      </c>
      <c r="CA1566" s="34">
        <f t="shared" si="1320"/>
        <v>5.2835943816950248</v>
      </c>
      <c r="CB1566" s="34">
        <f t="shared" si="1321"/>
        <v>40.799956615405598</v>
      </c>
      <c r="CE1566" s="68">
        <f t="shared" si="1310"/>
        <v>165000</v>
      </c>
      <c r="CF1566" s="9">
        <v>4.3</v>
      </c>
      <c r="CG1566" s="9">
        <v>5.8</v>
      </c>
      <c r="CH1566" s="9">
        <v>-3.1</v>
      </c>
      <c r="CI1566" s="9">
        <v>-1</v>
      </c>
      <c r="CJ1566" s="9">
        <f t="shared" si="1311"/>
        <v>-6.8716715341006713</v>
      </c>
      <c r="CK1566" s="9">
        <v>-0.3</v>
      </c>
      <c r="CL1566" s="9">
        <f t="shared" si="1312"/>
        <v>-2.0615014602302009</v>
      </c>
      <c r="CM1566" s="9">
        <v>-1.2</v>
      </c>
      <c r="CN1566" t="s">
        <v>2778</v>
      </c>
      <c r="CO1566" t="s">
        <v>3536</v>
      </c>
      <c r="CQ1566" t="s">
        <v>3079</v>
      </c>
      <c r="CR1566">
        <v>73</v>
      </c>
      <c r="CS1566">
        <v>198</v>
      </c>
      <c r="CT1566">
        <v>46</v>
      </c>
      <c r="CU1566" t="s">
        <v>3401</v>
      </c>
      <c r="CV1566" t="s">
        <v>3090</v>
      </c>
      <c r="CW1566">
        <v>0</v>
      </c>
      <c r="CX1566">
        <v>0</v>
      </c>
      <c r="CY1566">
        <v>0</v>
      </c>
      <c r="CZ1566" s="70"/>
      <c r="DA1566">
        <v>0</v>
      </c>
    </row>
    <row r="1567" spans="1:105" ht="12.75" customHeight="1" x14ac:dyDescent="0.2">
      <c r="A1567" s="44" t="s">
        <v>2372</v>
      </c>
      <c r="B1567" s="43" t="s">
        <v>974</v>
      </c>
      <c r="C1567" s="43" t="s">
        <v>974</v>
      </c>
      <c r="D1567" s="82" t="s">
        <v>974</v>
      </c>
      <c r="E1567" s="42" t="str">
        <f t="shared" si="1313"/>
        <v xml:space="preserve">Polak, Roman </v>
      </c>
      <c r="F1567" s="42" t="s">
        <v>447</v>
      </c>
      <c r="G1567" s="45" t="s">
        <v>2374</v>
      </c>
      <c r="H1567" s="43">
        <v>6</v>
      </c>
      <c r="I1567" s="64">
        <v>0</v>
      </c>
      <c r="J1567" s="64">
        <v>1</v>
      </c>
      <c r="K1567" s="64">
        <v>1</v>
      </c>
      <c r="L1567" s="43">
        <v>1</v>
      </c>
      <c r="M1567">
        <v>0</v>
      </c>
      <c r="N1567">
        <v>2</v>
      </c>
      <c r="O1567" s="4">
        <f t="shared" si="1314"/>
        <v>0</v>
      </c>
      <c r="Q1567">
        <v>0</v>
      </c>
      <c r="R1567">
        <v>0</v>
      </c>
      <c r="S1567">
        <v>0</v>
      </c>
      <c r="T1567">
        <v>0</v>
      </c>
      <c r="U1567" s="4">
        <f t="shared" si="1315"/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 s="9">
        <f t="shared" si="1290"/>
        <v>0</v>
      </c>
      <c r="AD1567" s="9">
        <f t="shared" si="1291"/>
        <v>0</v>
      </c>
      <c r="AE1567" s="9">
        <f t="shared" si="1292"/>
        <v>0</v>
      </c>
      <c r="AF1567" s="9">
        <f t="shared" si="1293"/>
        <v>0</v>
      </c>
      <c r="AG1567" s="9">
        <f t="shared" si="1294"/>
        <v>0</v>
      </c>
      <c r="AH1567" s="9">
        <f t="shared" si="1295"/>
        <v>17.712177121771216</v>
      </c>
      <c r="AI1567" s="58">
        <f t="shared" si="1296"/>
        <v>2.6568265682656826</v>
      </c>
      <c r="AJ1567" s="58">
        <f t="shared" si="1297"/>
        <v>0</v>
      </c>
      <c r="AK1567" s="58">
        <f t="shared" si="1298"/>
        <v>0</v>
      </c>
      <c r="AL1567" s="58">
        <f t="shared" si="1299"/>
        <v>1.7712177121771218</v>
      </c>
      <c r="AM1567" s="58">
        <f t="shared" si="1300"/>
        <v>0</v>
      </c>
      <c r="AN1567" s="58">
        <f t="shared" si="1301"/>
        <v>0</v>
      </c>
      <c r="AO1567" s="56">
        <v>67.75</v>
      </c>
      <c r="AP1567" s="56">
        <v>0</v>
      </c>
      <c r="AQ1567" s="56">
        <v>1.4833333333333334</v>
      </c>
      <c r="AR1567" s="57">
        <f>SUM(AO1567:AQ1567)</f>
        <v>69.233333333333334</v>
      </c>
      <c r="AS1567">
        <v>6</v>
      </c>
      <c r="AT1567">
        <v>6</v>
      </c>
      <c r="AU1567">
        <v>1</v>
      </c>
      <c r="AV1567">
        <v>2</v>
      </c>
      <c r="AW1567">
        <v>1</v>
      </c>
      <c r="AX1567" s="9">
        <f t="shared" si="1302"/>
        <v>5.199807414540202</v>
      </c>
      <c r="AY1567" s="9">
        <f t="shared" si="1303"/>
        <v>5.199807414540202</v>
      </c>
      <c r="AZ1567" s="9">
        <f t="shared" si="1304"/>
        <v>0.86663456909003367</v>
      </c>
      <c r="BA1567" s="9">
        <f t="shared" si="1305"/>
        <v>1.7332691381800673</v>
      </c>
      <c r="BB1567" s="9">
        <f t="shared" si="1306"/>
        <v>0.86663456909003367</v>
      </c>
      <c r="BC1567" s="33">
        <f t="shared" si="1307"/>
        <v>11.291666666666666</v>
      </c>
      <c r="BD1567" s="33">
        <f t="shared" si="1308"/>
        <v>0.24722222222222223</v>
      </c>
      <c r="BE1567" s="33">
        <f t="shared" si="1309"/>
        <v>0</v>
      </c>
      <c r="BF1567" s="42">
        <f>BI1567-BG1567-BH1567</f>
        <v>3</v>
      </c>
      <c r="BG1567" s="43">
        <v>0</v>
      </c>
      <c r="BH1567" s="43">
        <v>0</v>
      </c>
      <c r="BI1567" s="43">
        <v>3</v>
      </c>
      <c r="BJ1567" s="42">
        <f>BM1567-BK1567-BL1567</f>
        <v>2</v>
      </c>
      <c r="BK1567" s="43">
        <v>0</v>
      </c>
      <c r="BL1567" s="43">
        <v>0</v>
      </c>
      <c r="BM1567" s="43">
        <v>2</v>
      </c>
      <c r="BN1567" s="34">
        <f t="shared" si="1316"/>
        <v>3.5134219896707308</v>
      </c>
      <c r="BO1567" s="34">
        <f t="shared" si="1317"/>
        <v>101.49509840165808</v>
      </c>
      <c r="BP1567" s="33">
        <v>0.62771420823199031</v>
      </c>
      <c r="BQ1567" s="33">
        <v>0</v>
      </c>
      <c r="BR1567" s="33">
        <v>-0.23051511831794746</v>
      </c>
      <c r="BS1567" s="33">
        <v>-3.7450571149136025E-3</v>
      </c>
      <c r="BT1567" s="33">
        <v>0</v>
      </c>
      <c r="BU1567" s="9">
        <f t="shared" si="1318"/>
        <v>0.39345403279912927</v>
      </c>
      <c r="BV1567" s="34">
        <f t="shared" si="1319"/>
        <v>11.366028872386979</v>
      </c>
      <c r="BW1567" s="33">
        <v>2.0840520301929804</v>
      </c>
      <c r="BX1567" s="33">
        <v>0</v>
      </c>
      <c r="BY1567" s="33">
        <v>0.20520698976295063</v>
      </c>
      <c r="BZ1567" s="33">
        <v>0.8307089369156706</v>
      </c>
      <c r="CA1567" s="9">
        <f t="shared" si="1320"/>
        <v>3.1199679568716014</v>
      </c>
      <c r="CB1567" s="34">
        <f t="shared" si="1321"/>
        <v>90.129069529271106</v>
      </c>
      <c r="CE1567" s="68">
        <f t="shared" si="1310"/>
        <v>165000</v>
      </c>
      <c r="CF1567" s="62">
        <v>1.3</v>
      </c>
      <c r="CG1567" s="62">
        <v>1.5</v>
      </c>
      <c r="CH1567" s="62">
        <v>1.2</v>
      </c>
      <c r="CI1567" s="62">
        <v>0</v>
      </c>
      <c r="CJ1567" s="63">
        <f t="shared" si="1311"/>
        <v>0</v>
      </c>
      <c r="CK1567" s="62">
        <v>0.4</v>
      </c>
      <c r="CL1567" s="63">
        <f t="shared" si="1312"/>
        <v>11.312750412444025</v>
      </c>
      <c r="CM1567" s="62">
        <v>0.5</v>
      </c>
      <c r="CN1567" t="s">
        <v>1871</v>
      </c>
      <c r="CO1567" t="s">
        <v>3536</v>
      </c>
      <c r="CQ1567" t="s">
        <v>3079</v>
      </c>
      <c r="CR1567">
        <v>73</v>
      </c>
      <c r="CS1567">
        <v>227</v>
      </c>
      <c r="CT1567">
        <v>46</v>
      </c>
      <c r="CU1567" t="s">
        <v>3401</v>
      </c>
      <c r="CV1567" t="s">
        <v>3090</v>
      </c>
      <c r="CZ1567" s="72">
        <v>603333.33333333337</v>
      </c>
      <c r="DA1567">
        <v>0</v>
      </c>
    </row>
    <row r="1568" spans="1:105" ht="12.75" customHeight="1" x14ac:dyDescent="0.2">
      <c r="A1568" s="38" t="s">
        <v>2452</v>
      </c>
      <c r="B1568" t="s">
        <v>967</v>
      </c>
      <c r="C1568" t="s">
        <v>967</v>
      </c>
      <c r="D1568" s="82" t="s">
        <v>974</v>
      </c>
      <c r="E1568" t="str">
        <f t="shared" si="1313"/>
        <v xml:space="preserve">Regier, Steve </v>
      </c>
      <c r="F1568" t="s">
        <v>476</v>
      </c>
      <c r="G1568" t="s">
        <v>1540</v>
      </c>
      <c r="H1568">
        <v>1</v>
      </c>
      <c r="I1568">
        <v>0</v>
      </c>
      <c r="J1568">
        <v>0</v>
      </c>
      <c r="K1568">
        <f>I1568+J1568</f>
        <v>0</v>
      </c>
      <c r="L1568">
        <v>0</v>
      </c>
      <c r="M1568">
        <v>0</v>
      </c>
      <c r="N1568">
        <v>0</v>
      </c>
      <c r="O1568" s="4">
        <f t="shared" si="1314"/>
        <v>0</v>
      </c>
      <c r="P1568">
        <v>6</v>
      </c>
      <c r="Q1568">
        <v>0</v>
      </c>
      <c r="R1568">
        <v>0</v>
      </c>
      <c r="S1568">
        <v>0</v>
      </c>
      <c r="T1568">
        <v>0</v>
      </c>
      <c r="U1568" s="4">
        <f t="shared" si="1315"/>
        <v>0</v>
      </c>
      <c r="V1568" s="40">
        <v>0</v>
      </c>
      <c r="W1568">
        <v>0</v>
      </c>
      <c r="X1568">
        <v>0</v>
      </c>
      <c r="Y1568">
        <v>0</v>
      </c>
      <c r="Z1568">
        <v>0</v>
      </c>
      <c r="AA1568">
        <f>I1568-W1568-Y1568</f>
        <v>0</v>
      </c>
      <c r="AB1568">
        <f>J1568-X1568-Z1568</f>
        <v>0</v>
      </c>
      <c r="AC1568" s="9">
        <f t="shared" si="1290"/>
        <v>0</v>
      </c>
      <c r="AD1568" s="9">
        <f t="shared" si="1291"/>
        <v>0</v>
      </c>
      <c r="AE1568" s="9">
        <f t="shared" si="1292"/>
        <v>0</v>
      </c>
      <c r="AF1568" s="9">
        <f t="shared" si="1293"/>
        <v>0</v>
      </c>
      <c r="AG1568" s="9">
        <f t="shared" si="1294"/>
        <v>0</v>
      </c>
      <c r="AH1568" s="9">
        <f t="shared" si="1295"/>
        <v>0</v>
      </c>
      <c r="AI1568" s="6">
        <f t="shared" si="1296"/>
        <v>0</v>
      </c>
      <c r="AJ1568" s="6">
        <f t="shared" si="1297"/>
        <v>0</v>
      </c>
      <c r="AK1568" s="6">
        <f t="shared" si="1298"/>
        <v>0</v>
      </c>
      <c r="AL1568" s="6">
        <f t="shared" si="1299"/>
        <v>0</v>
      </c>
      <c r="AM1568" s="6">
        <f t="shared" si="1300"/>
        <v>0</v>
      </c>
      <c r="AN1568" s="6">
        <f t="shared" si="1301"/>
        <v>0</v>
      </c>
      <c r="AO1568" s="33">
        <v>3.916666666666667</v>
      </c>
      <c r="AP1568" s="33">
        <v>0</v>
      </c>
      <c r="AQ1568" s="33">
        <v>0.76666666666666683</v>
      </c>
      <c r="AR1568" s="32">
        <v>4.6833333333333336</v>
      </c>
      <c r="AS1568" s="40">
        <v>0</v>
      </c>
      <c r="AT1568" s="40">
        <v>1</v>
      </c>
      <c r="AU1568" s="40">
        <v>0</v>
      </c>
      <c r="AV1568" s="40">
        <v>1</v>
      </c>
      <c r="AW1568" s="40">
        <v>0</v>
      </c>
      <c r="AX1568" s="9">
        <f t="shared" si="1302"/>
        <v>0</v>
      </c>
      <c r="AY1568" s="9">
        <f t="shared" si="1303"/>
        <v>12.811387900355871</v>
      </c>
      <c r="AZ1568" s="9">
        <f t="shared" si="1304"/>
        <v>0</v>
      </c>
      <c r="BA1568" s="9">
        <f t="shared" si="1305"/>
        <v>12.811387900355871</v>
      </c>
      <c r="BB1568" s="9">
        <f t="shared" si="1306"/>
        <v>0</v>
      </c>
      <c r="BC1568" s="9">
        <f t="shared" si="1307"/>
        <v>3.916666666666667</v>
      </c>
      <c r="BD1568" s="9">
        <f t="shared" si="1308"/>
        <v>0.76666666666666683</v>
      </c>
      <c r="BE1568" s="9">
        <f t="shared" si="1309"/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4">
        <f t="shared" si="1316"/>
        <v>4.4666080182674706E-2</v>
      </c>
      <c r="BO1568" s="34">
        <f t="shared" si="1317"/>
        <v>19.074482640288128</v>
      </c>
      <c r="BP1568" s="34">
        <v>-9.2686931257864813E-2</v>
      </c>
      <c r="BQ1568" s="34">
        <v>0</v>
      </c>
      <c r="BR1568" s="34">
        <v>-3.4644987183852336E-3</v>
      </c>
      <c r="BS1568" s="34">
        <v>-8.4626965015944973E-3</v>
      </c>
      <c r="BT1568" s="34">
        <v>0</v>
      </c>
      <c r="BU1568" s="34">
        <f t="shared" si="1318"/>
        <v>-0.10461412647784454</v>
      </c>
      <c r="BV1568" s="34">
        <f t="shared" si="1319"/>
        <v>-44.67507180548521</v>
      </c>
      <c r="BW1568" s="34">
        <v>5.8466537801252966E-2</v>
      </c>
      <c r="BX1568" s="34">
        <v>0</v>
      </c>
      <c r="BY1568" s="34">
        <v>5.2950008495739047E-2</v>
      </c>
      <c r="BZ1568" s="34">
        <v>3.7863660363527223E-2</v>
      </c>
      <c r="CA1568" s="34">
        <f t="shared" si="1320"/>
        <v>0.14928020666051925</v>
      </c>
      <c r="CB1568" s="34">
        <f t="shared" si="1321"/>
        <v>63.749554445773335</v>
      </c>
      <c r="CE1568" s="68">
        <f t="shared" si="1310"/>
        <v>165000</v>
      </c>
      <c r="CF1568" s="9">
        <v>0.1</v>
      </c>
      <c r="CG1568" s="9">
        <v>0.1</v>
      </c>
      <c r="CH1568" s="9">
        <v>0</v>
      </c>
      <c r="CI1568" s="9">
        <v>0</v>
      </c>
      <c r="CJ1568" s="9">
        <f t="shared" si="1311"/>
        <v>0</v>
      </c>
      <c r="CK1568" s="9">
        <v>0</v>
      </c>
      <c r="CL1568" s="9">
        <f t="shared" si="1312"/>
        <v>0</v>
      </c>
      <c r="CM1568" s="9">
        <v>0</v>
      </c>
      <c r="CN1568" t="s">
        <v>10</v>
      </c>
      <c r="CO1568" t="s">
        <v>2416</v>
      </c>
      <c r="CQ1568" t="s">
        <v>2400</v>
      </c>
      <c r="CR1568">
        <v>76</v>
      </c>
      <c r="CS1568">
        <v>194</v>
      </c>
      <c r="CT1568">
        <v>48</v>
      </c>
      <c r="CU1568" t="s">
        <v>3402</v>
      </c>
      <c r="CV1568" t="s">
        <v>3090</v>
      </c>
      <c r="CW1568">
        <v>0</v>
      </c>
      <c r="CX1568">
        <v>0</v>
      </c>
      <c r="CY1568">
        <v>0</v>
      </c>
      <c r="CZ1568" s="70"/>
      <c r="DA1568">
        <v>0</v>
      </c>
    </row>
    <row r="1569" spans="1:105" ht="12.75" customHeight="1" x14ac:dyDescent="0.2">
      <c r="A1569" s="44" t="s">
        <v>2372</v>
      </c>
      <c r="B1569" s="43" t="s">
        <v>967</v>
      </c>
      <c r="C1569" s="43" t="s">
        <v>967</v>
      </c>
      <c r="D1569" s="82" t="s">
        <v>974</v>
      </c>
      <c r="E1569" s="42" t="str">
        <f t="shared" si="1313"/>
        <v xml:space="preserve">Regier, Steve </v>
      </c>
      <c r="F1569" s="42" t="s">
        <v>476</v>
      </c>
      <c r="G1569" s="45" t="s">
        <v>1540</v>
      </c>
      <c r="H1569" s="43">
        <v>8</v>
      </c>
      <c r="I1569" s="64">
        <v>0</v>
      </c>
      <c r="J1569" s="64">
        <v>0</v>
      </c>
      <c r="K1569" s="64">
        <v>0</v>
      </c>
      <c r="L1569" s="43">
        <v>-1</v>
      </c>
      <c r="M1569">
        <v>4</v>
      </c>
      <c r="N1569">
        <v>7</v>
      </c>
      <c r="O1569" s="4">
        <f t="shared" si="1314"/>
        <v>0</v>
      </c>
      <c r="Q1569">
        <v>0</v>
      </c>
      <c r="R1569">
        <v>0</v>
      </c>
      <c r="S1569">
        <v>0</v>
      </c>
      <c r="T1569">
        <v>1</v>
      </c>
      <c r="U1569" s="4">
        <f t="shared" si="1315"/>
        <v>0</v>
      </c>
      <c r="V1569">
        <v>0.2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s="9">
        <f t="shared" si="1290"/>
        <v>0</v>
      </c>
      <c r="AD1569" s="9">
        <f t="shared" si="1291"/>
        <v>0</v>
      </c>
      <c r="AE1569" s="9">
        <f t="shared" si="1292"/>
        <v>0</v>
      </c>
      <c r="AF1569" s="9">
        <f t="shared" si="1293"/>
        <v>0</v>
      </c>
      <c r="AG1569" s="9">
        <f t="shared" si="1294"/>
        <v>0</v>
      </c>
      <c r="AH1569" s="9">
        <f t="shared" si="1295"/>
        <v>0</v>
      </c>
      <c r="AI1569" s="58">
        <f t="shared" si="1296"/>
        <v>0</v>
      </c>
      <c r="AJ1569" s="58">
        <f t="shared" si="1297"/>
        <v>0</v>
      </c>
      <c r="AK1569" s="58">
        <f t="shared" si="1298"/>
        <v>3.742203742203742</v>
      </c>
      <c r="AL1569" s="58">
        <f t="shared" si="1299"/>
        <v>2.5104602510460254</v>
      </c>
      <c r="AM1569" s="58">
        <f t="shared" si="1300"/>
        <v>0</v>
      </c>
      <c r="AN1569" s="58">
        <f t="shared" si="1301"/>
        <v>3.742203742203742</v>
      </c>
      <c r="AO1569" s="56">
        <v>47.8</v>
      </c>
      <c r="AP1569" s="56">
        <v>0.05</v>
      </c>
      <c r="AQ1569" s="56">
        <v>16.033333333333335</v>
      </c>
      <c r="AR1569" s="57">
        <f>SUM(AO1569:AQ1569)</f>
        <v>63.883333333333326</v>
      </c>
      <c r="AS1569">
        <v>4</v>
      </c>
      <c r="AT1569">
        <v>9</v>
      </c>
      <c r="AU1569">
        <v>2</v>
      </c>
      <c r="AV1569">
        <v>1</v>
      </c>
      <c r="AW1569">
        <v>1</v>
      </c>
      <c r="AX1569" s="9">
        <f t="shared" si="1302"/>
        <v>3.7568484216018785</v>
      </c>
      <c r="AY1569" s="9">
        <f t="shared" si="1303"/>
        <v>8.452908948604227</v>
      </c>
      <c r="AZ1569" s="9">
        <f t="shared" si="1304"/>
        <v>1.8784242108009392</v>
      </c>
      <c r="BA1569" s="9">
        <f t="shared" si="1305"/>
        <v>0.93921210540046962</v>
      </c>
      <c r="BB1569" s="9">
        <f t="shared" si="1306"/>
        <v>0.93921210540046962</v>
      </c>
      <c r="BC1569" s="33">
        <f t="shared" si="1307"/>
        <v>5.9749999999999996</v>
      </c>
      <c r="BD1569" s="33">
        <f t="shared" si="1308"/>
        <v>2.0041666666666669</v>
      </c>
      <c r="BE1569" s="33">
        <f t="shared" si="1309"/>
        <v>6.2500000000000003E-3</v>
      </c>
      <c r="BF1569" s="42">
        <f>BI1569-BG1569-BH1569</f>
        <v>0</v>
      </c>
      <c r="BG1569" s="43">
        <v>0</v>
      </c>
      <c r="BH1569" s="43">
        <v>1</v>
      </c>
      <c r="BI1569" s="43">
        <v>1</v>
      </c>
      <c r="BJ1569" s="42">
        <f>BM1569-BK1569-BL1569</f>
        <v>2</v>
      </c>
      <c r="BK1569" s="43">
        <v>0</v>
      </c>
      <c r="BL1569" s="43">
        <v>1</v>
      </c>
      <c r="BM1569" s="43">
        <v>3</v>
      </c>
      <c r="BN1569" s="34">
        <f t="shared" si="1316"/>
        <v>-1.1871896299890032</v>
      </c>
      <c r="BO1569" s="34">
        <f t="shared" si="1317"/>
        <v>-37.167429063052545</v>
      </c>
      <c r="BP1569" s="33">
        <v>-1.329841158246295</v>
      </c>
      <c r="BQ1569" s="33">
        <v>-2.9835241117806728E-3</v>
      </c>
      <c r="BR1569" s="33">
        <v>-0.53877433974119004</v>
      </c>
      <c r="BS1569" s="33">
        <v>-0.21964730313622891</v>
      </c>
      <c r="BT1569" s="33">
        <v>0</v>
      </c>
      <c r="BU1569" s="9">
        <f t="shared" si="1318"/>
        <v>-2.0912463252354945</v>
      </c>
      <c r="BV1569" s="34">
        <f t="shared" si="1319"/>
        <v>-65.470795467847466</v>
      </c>
      <c r="BW1569" s="33">
        <v>0.42465879471572587</v>
      </c>
      <c r="BX1569" s="33">
        <v>2.3053974653865504E-4</v>
      </c>
      <c r="BY1569" s="33">
        <v>1.2684743146715878</v>
      </c>
      <c r="BZ1569" s="33">
        <v>-0.78930695388736105</v>
      </c>
      <c r="CA1569" s="9">
        <f t="shared" si="1320"/>
        <v>0.90405669524649113</v>
      </c>
      <c r="CB1569" s="34">
        <f t="shared" si="1321"/>
        <v>28.303366404794925</v>
      </c>
      <c r="CE1569" s="68">
        <f t="shared" si="1310"/>
        <v>165000</v>
      </c>
      <c r="CF1569" s="62">
        <v>1.2</v>
      </c>
      <c r="CG1569" s="62">
        <v>1.5</v>
      </c>
      <c r="CH1569" s="62">
        <v>-0.9</v>
      </c>
      <c r="CI1569" s="62">
        <v>-0.6</v>
      </c>
      <c r="CJ1569" s="63">
        <f t="shared" si="1311"/>
        <v>-15.006252605252188</v>
      </c>
      <c r="CK1569" s="62">
        <v>-0.1</v>
      </c>
      <c r="CL1569" s="63">
        <f t="shared" si="1312"/>
        <v>-2.5010421008753645</v>
      </c>
      <c r="CM1569" s="62">
        <v>-0.6</v>
      </c>
      <c r="CN1569" t="s">
        <v>717</v>
      </c>
      <c r="CO1569" t="s">
        <v>2416</v>
      </c>
      <c r="CQ1569" t="s">
        <v>2400</v>
      </c>
      <c r="CR1569">
        <v>76</v>
      </c>
      <c r="CS1569">
        <v>194</v>
      </c>
      <c r="CT1569">
        <v>48</v>
      </c>
      <c r="CU1569" t="s">
        <v>3402</v>
      </c>
      <c r="CV1569" t="s">
        <v>3090</v>
      </c>
      <c r="CZ1569" s="72">
        <v>495000</v>
      </c>
      <c r="DA1569">
        <v>0</v>
      </c>
    </row>
    <row r="1570" spans="1:105" ht="12.75" customHeight="1" x14ac:dyDescent="0.2">
      <c r="A1570" s="44" t="s">
        <v>2372</v>
      </c>
      <c r="B1570" s="43"/>
      <c r="C1570" s="43" t="s">
        <v>974</v>
      </c>
      <c r="D1570" s="42" t="s">
        <v>974</v>
      </c>
      <c r="E1570" s="42" t="str">
        <f t="shared" si="1313"/>
        <v xml:space="preserve">Wagner, Steve </v>
      </c>
      <c r="F1570" s="42" t="s">
        <v>2324</v>
      </c>
      <c r="G1570" s="45" t="s">
        <v>2374</v>
      </c>
      <c r="H1570" s="43">
        <v>24</v>
      </c>
      <c r="I1570" s="64">
        <v>2</v>
      </c>
      <c r="J1570" s="64">
        <v>6</v>
      </c>
      <c r="K1570" s="64">
        <v>8</v>
      </c>
      <c r="L1570" s="43">
        <v>-4</v>
      </c>
      <c r="M1570">
        <v>8</v>
      </c>
      <c r="N1570">
        <v>25</v>
      </c>
      <c r="O1570" s="4">
        <f t="shared" si="1314"/>
        <v>0.08</v>
      </c>
      <c r="Q1570">
        <v>0</v>
      </c>
      <c r="R1570">
        <v>0</v>
      </c>
      <c r="S1570">
        <v>0</v>
      </c>
      <c r="T1570">
        <v>0</v>
      </c>
      <c r="U1570" s="4">
        <f t="shared" si="1315"/>
        <v>0</v>
      </c>
      <c r="V1570">
        <v>0</v>
      </c>
      <c r="W1570">
        <v>1</v>
      </c>
      <c r="X1570">
        <v>2</v>
      </c>
      <c r="Y1570">
        <v>0</v>
      </c>
      <c r="Z1570">
        <v>0</v>
      </c>
      <c r="AA1570">
        <v>1</v>
      </c>
      <c r="AB1570">
        <v>4</v>
      </c>
      <c r="AC1570" s="9">
        <f t="shared" si="1290"/>
        <v>4.740584672109561</v>
      </c>
      <c r="AD1570" s="9">
        <f t="shared" si="1291"/>
        <v>9.4811693442191221</v>
      </c>
      <c r="AE1570" s="9">
        <f t="shared" si="1292"/>
        <v>0</v>
      </c>
      <c r="AF1570" s="9">
        <f t="shared" si="1293"/>
        <v>0</v>
      </c>
      <c r="AG1570" s="9">
        <f t="shared" si="1294"/>
        <v>3.5788845809722636</v>
      </c>
      <c r="AH1570" s="9">
        <f t="shared" si="1295"/>
        <v>14.315538323889054</v>
      </c>
      <c r="AI1570" s="58">
        <f t="shared" si="1296"/>
        <v>2.3262749776319716</v>
      </c>
      <c r="AJ1570" s="58">
        <f t="shared" si="1297"/>
        <v>2.8443508032657361</v>
      </c>
      <c r="AK1570" s="58">
        <f t="shared" si="1298"/>
        <v>0</v>
      </c>
      <c r="AL1570" s="58">
        <f t="shared" si="1299"/>
        <v>2.8631076647778109</v>
      </c>
      <c r="AM1570" s="58">
        <f t="shared" si="1300"/>
        <v>0.94811693442191214</v>
      </c>
      <c r="AN1570" s="58">
        <f t="shared" si="1301"/>
        <v>0</v>
      </c>
      <c r="AO1570" s="56">
        <v>335.3</v>
      </c>
      <c r="AP1570" s="56">
        <v>63.283333333333331</v>
      </c>
      <c r="AQ1570" s="56">
        <v>44.9</v>
      </c>
      <c r="AR1570" s="57">
        <f>SUM(AO1570:AQ1570)</f>
        <v>443.48333333333335</v>
      </c>
      <c r="AS1570">
        <v>24</v>
      </c>
      <c r="AT1570">
        <v>36</v>
      </c>
      <c r="AU1570">
        <v>15</v>
      </c>
      <c r="AV1570">
        <v>10</v>
      </c>
      <c r="AW1570">
        <v>5</v>
      </c>
      <c r="AX1570" s="9">
        <f t="shared" si="1302"/>
        <v>3.2470216843924988</v>
      </c>
      <c r="AY1570" s="9">
        <f t="shared" si="1303"/>
        <v>4.8705325265887485</v>
      </c>
      <c r="AZ1570" s="9">
        <f t="shared" si="1304"/>
        <v>2.0293885527453117</v>
      </c>
      <c r="BA1570" s="9">
        <f t="shared" si="1305"/>
        <v>1.3529257018302079</v>
      </c>
      <c r="BB1570" s="9">
        <f t="shared" si="1306"/>
        <v>0.67646285091510394</v>
      </c>
      <c r="BC1570" s="33">
        <f t="shared" si="1307"/>
        <v>13.970833333333333</v>
      </c>
      <c r="BD1570" s="33">
        <f t="shared" si="1308"/>
        <v>1.8708333333333333</v>
      </c>
      <c r="BE1570" s="33">
        <f t="shared" si="1309"/>
        <v>2.6368055555555556</v>
      </c>
      <c r="BF1570" s="42">
        <f>BI1570-BG1570-BH1570</f>
        <v>13</v>
      </c>
      <c r="BG1570" s="43">
        <v>3</v>
      </c>
      <c r="BH1570" s="43">
        <v>0</v>
      </c>
      <c r="BI1570" s="43">
        <v>16</v>
      </c>
      <c r="BJ1570" s="42">
        <f>BM1570-BK1570-BL1570</f>
        <v>16</v>
      </c>
      <c r="BK1570" s="43">
        <v>1</v>
      </c>
      <c r="BL1570" s="43">
        <v>0</v>
      </c>
      <c r="BM1570" s="43">
        <v>17</v>
      </c>
      <c r="BN1570" s="34">
        <f t="shared" si="1316"/>
        <v>18.897241441487754</v>
      </c>
      <c r="BO1570" s="34">
        <f t="shared" si="1317"/>
        <v>85.221878799599025</v>
      </c>
      <c r="BP1570" s="33">
        <v>3.0217003637809245</v>
      </c>
      <c r="BQ1570" s="33">
        <v>1.4707056876105045</v>
      </c>
      <c r="BR1570" s="33">
        <v>2.8032725165584044E-2</v>
      </c>
      <c r="BS1570" s="33">
        <v>-0.11336161648963196</v>
      </c>
      <c r="BT1570" s="33">
        <v>0</v>
      </c>
      <c r="BU1570" s="9">
        <f t="shared" si="1318"/>
        <v>4.4070771600673808</v>
      </c>
      <c r="BV1570" s="34">
        <f t="shared" si="1319"/>
        <v>19.874826532680135</v>
      </c>
      <c r="BW1570" s="33">
        <v>3.7398629535858303</v>
      </c>
      <c r="BX1570" s="33">
        <v>2.0997219400130618</v>
      </c>
      <c r="BY1570" s="33">
        <v>6.2115464092290891</v>
      </c>
      <c r="BZ1570" s="33">
        <v>2.4390329785923921</v>
      </c>
      <c r="CA1570" s="9">
        <f t="shared" si="1320"/>
        <v>14.490164281420373</v>
      </c>
      <c r="CB1570" s="34">
        <f t="shared" si="1321"/>
        <v>65.347052266918894</v>
      </c>
      <c r="CC1570" s="47">
        <v>49.627009999999999</v>
      </c>
      <c r="CD1570">
        <v>743807</v>
      </c>
      <c r="CE1570" s="68">
        <f t="shared" si="1310"/>
        <v>2541340.583333333</v>
      </c>
      <c r="CF1570" s="62">
        <v>8.6</v>
      </c>
      <c r="CG1570" s="62">
        <v>7.9</v>
      </c>
      <c r="CH1570" s="62">
        <v>-2.1</v>
      </c>
      <c r="CI1570" s="62">
        <v>1</v>
      </c>
      <c r="CJ1570" s="63">
        <f t="shared" si="1311"/>
        <v>3.6253776435045313</v>
      </c>
      <c r="CK1570" s="62">
        <v>0.1</v>
      </c>
      <c r="CL1570" s="63">
        <f t="shared" si="1312"/>
        <v>0.3625377643504531</v>
      </c>
      <c r="CM1570" s="62">
        <v>1.1000000000000001</v>
      </c>
      <c r="CN1570" t="s">
        <v>787</v>
      </c>
      <c r="CO1570" t="s">
        <v>1649</v>
      </c>
      <c r="CP1570" t="s">
        <v>2413</v>
      </c>
      <c r="CQ1570" t="s">
        <v>2414</v>
      </c>
      <c r="CR1570">
        <v>74</v>
      </c>
      <c r="CS1570">
        <v>200</v>
      </c>
      <c r="CT1570">
        <v>49</v>
      </c>
      <c r="CU1570" t="s">
        <v>3402</v>
      </c>
      <c r="CV1570" t="s">
        <v>3090</v>
      </c>
      <c r="CZ1570" s="72">
        <v>872500</v>
      </c>
      <c r="DA1570">
        <v>0</v>
      </c>
    </row>
    <row r="1571" spans="1:105" ht="12.75" customHeight="1" x14ac:dyDescent="0.2">
      <c r="A1571" s="38" t="s">
        <v>2452</v>
      </c>
      <c r="B1571" t="s">
        <v>952</v>
      </c>
      <c r="C1571" t="s">
        <v>974</v>
      </c>
      <c r="D1571" s="82" t="s">
        <v>974</v>
      </c>
      <c r="E1571" t="str">
        <f t="shared" si="1313"/>
        <v xml:space="preserve">Stastny, Yan </v>
      </c>
      <c r="F1571" t="s">
        <v>899</v>
      </c>
      <c r="G1571" t="s">
        <v>1537</v>
      </c>
      <c r="H1571">
        <v>21</v>
      </c>
      <c r="I1571">
        <v>0</v>
      </c>
      <c r="J1571">
        <v>2</v>
      </c>
      <c r="K1571">
        <f>I1571+J1571</f>
        <v>2</v>
      </c>
      <c r="L1571">
        <v>-3</v>
      </c>
      <c r="M1571">
        <v>19</v>
      </c>
      <c r="N1571">
        <v>7</v>
      </c>
      <c r="O1571" s="4">
        <f t="shared" si="1314"/>
        <v>0</v>
      </c>
      <c r="P1571">
        <v>221</v>
      </c>
      <c r="Q1571">
        <v>0</v>
      </c>
      <c r="R1571">
        <v>0</v>
      </c>
      <c r="S1571">
        <v>23</v>
      </c>
      <c r="T1571">
        <v>28</v>
      </c>
      <c r="U1571" s="4">
        <f t="shared" si="1315"/>
        <v>0.45098039215686275</v>
      </c>
      <c r="V1571" s="40">
        <v>3.9</v>
      </c>
      <c r="W1571">
        <v>0</v>
      </c>
      <c r="X1571">
        <v>0</v>
      </c>
      <c r="Y1571">
        <v>0</v>
      </c>
      <c r="Z1571">
        <v>0</v>
      </c>
      <c r="AA1571">
        <f>I1571-W1571-Y1571</f>
        <v>0</v>
      </c>
      <c r="AB1571">
        <f>J1571-X1571-Z1571</f>
        <v>2</v>
      </c>
      <c r="AC1571" s="9">
        <f t="shared" si="1290"/>
        <v>0</v>
      </c>
      <c r="AD1571" s="9">
        <f t="shared" si="1291"/>
        <v>0</v>
      </c>
      <c r="AE1571" s="9">
        <f t="shared" si="1292"/>
        <v>0</v>
      </c>
      <c r="AF1571" s="9">
        <f t="shared" si="1293"/>
        <v>0</v>
      </c>
      <c r="AG1571" s="9">
        <f t="shared" si="1294"/>
        <v>0</v>
      </c>
      <c r="AH1571" s="9">
        <f t="shared" si="1295"/>
        <v>18.635951857124368</v>
      </c>
      <c r="AI1571" s="6">
        <f t="shared" si="1296"/>
        <v>1.3976963892843277</v>
      </c>
      <c r="AJ1571" s="6">
        <f t="shared" si="1297"/>
        <v>0</v>
      </c>
      <c r="AK1571" s="6">
        <f t="shared" si="1298"/>
        <v>0</v>
      </c>
      <c r="AL1571" s="6">
        <f t="shared" si="1299"/>
        <v>2.7953927785686554</v>
      </c>
      <c r="AM1571" s="6">
        <f t="shared" si="1300"/>
        <v>0</v>
      </c>
      <c r="AN1571" s="6">
        <f t="shared" si="1301"/>
        <v>3.9560439560439562</v>
      </c>
      <c r="AO1571" s="32">
        <v>128.78333333333333</v>
      </c>
      <c r="AP1571" s="32">
        <v>12.95</v>
      </c>
      <c r="AQ1571" s="32">
        <v>15.166666666666666</v>
      </c>
      <c r="AR1571" s="32">
        <v>156.9</v>
      </c>
      <c r="AS1571" s="40">
        <v>7</v>
      </c>
      <c r="AT1571" s="40">
        <v>11</v>
      </c>
      <c r="AU1571" s="40">
        <v>4</v>
      </c>
      <c r="AV1571" s="40">
        <v>4</v>
      </c>
      <c r="AW1571" s="40">
        <v>6</v>
      </c>
      <c r="AX1571" s="9">
        <f t="shared" si="1302"/>
        <v>2.6768642447418736</v>
      </c>
      <c r="AY1571" s="9">
        <f t="shared" si="1303"/>
        <v>4.2065009560229445</v>
      </c>
      <c r="AZ1571" s="9">
        <f t="shared" si="1304"/>
        <v>1.5296367112810707</v>
      </c>
      <c r="BA1571" s="9">
        <f t="shared" si="1305"/>
        <v>1.5296367112810707</v>
      </c>
      <c r="BB1571" s="9">
        <f t="shared" si="1306"/>
        <v>2.2944550669216062</v>
      </c>
      <c r="BC1571" s="9">
        <f t="shared" si="1307"/>
        <v>6.1325396825396821</v>
      </c>
      <c r="BD1571" s="9">
        <f t="shared" si="1308"/>
        <v>0.72222222222222221</v>
      </c>
      <c r="BE1571" s="9">
        <f t="shared" si="1309"/>
        <v>0.61666666666666659</v>
      </c>
      <c r="BF1571" s="3">
        <v>3</v>
      </c>
      <c r="BG1571" s="3">
        <v>0</v>
      </c>
      <c r="BH1571" s="3">
        <v>0</v>
      </c>
      <c r="BI1571" s="3">
        <v>3</v>
      </c>
      <c r="BJ1571" s="3">
        <v>6</v>
      </c>
      <c r="BK1571" s="3">
        <v>0</v>
      </c>
      <c r="BL1571" s="3">
        <v>1</v>
      </c>
      <c r="BM1571" s="3">
        <v>7</v>
      </c>
      <c r="BN1571" s="34">
        <f t="shared" si="1316"/>
        <v>-3.3012265551666156</v>
      </c>
      <c r="BO1571" s="34">
        <f t="shared" si="1317"/>
        <v>-42.080644425323335</v>
      </c>
      <c r="BP1571" s="34">
        <v>-1.6334534909541762</v>
      </c>
      <c r="BQ1571" s="34">
        <v>-0.76706927056657925</v>
      </c>
      <c r="BR1571" s="34">
        <v>3.951021305189268E-2</v>
      </c>
      <c r="BS1571" s="34">
        <v>-0.20657434128839536</v>
      </c>
      <c r="BT1571" s="34">
        <v>0</v>
      </c>
      <c r="BU1571" s="34">
        <f t="shared" si="1318"/>
        <v>-2.5675868897572585</v>
      </c>
      <c r="BV1571" s="34">
        <f t="shared" si="1319"/>
        <v>-32.728959716472382</v>
      </c>
      <c r="BW1571" s="34">
        <v>0.95704209253303374</v>
      </c>
      <c r="BX1571" s="34">
        <v>5.0936704682685838E-2</v>
      </c>
      <c r="BY1571" s="34">
        <v>1.0759262390811217</v>
      </c>
      <c r="BZ1571" s="34">
        <v>-2.8175447017061983</v>
      </c>
      <c r="CA1571" s="34">
        <f t="shared" si="1320"/>
        <v>-0.7336396654093571</v>
      </c>
      <c r="CB1571" s="34">
        <f t="shared" si="1321"/>
        <v>-9.35168470885095</v>
      </c>
      <c r="CC1571" s="15">
        <v>44</v>
      </c>
      <c r="CD1571" s="7">
        <v>165000</v>
      </c>
      <c r="CE1571" s="68">
        <f t="shared" si="1310"/>
        <v>165000</v>
      </c>
      <c r="CF1571" s="9">
        <v>3.3</v>
      </c>
      <c r="CG1571" s="9">
        <v>3.3</v>
      </c>
      <c r="CH1571" s="9">
        <v>-1.8</v>
      </c>
      <c r="CI1571" s="9">
        <v>-0.9</v>
      </c>
      <c r="CJ1571" s="9">
        <f t="shared" si="1311"/>
        <v>-9.7288532564633829</v>
      </c>
      <c r="CK1571" s="9">
        <v>-0.2</v>
      </c>
      <c r="CL1571" s="9">
        <f t="shared" si="1312"/>
        <v>-2.1619673903251959</v>
      </c>
      <c r="CM1571" s="9">
        <v>-1.1000000000000001</v>
      </c>
      <c r="CN1571" t="s">
        <v>3515</v>
      </c>
      <c r="CO1571" t="s">
        <v>3139</v>
      </c>
      <c r="CP1571" t="s">
        <v>2399</v>
      </c>
      <c r="CQ1571" t="s">
        <v>2400</v>
      </c>
      <c r="CR1571">
        <v>71</v>
      </c>
      <c r="CS1571">
        <v>175</v>
      </c>
      <c r="CT1571">
        <v>43</v>
      </c>
      <c r="CU1571" t="s">
        <v>3402</v>
      </c>
      <c r="CV1571" t="s">
        <v>3090</v>
      </c>
      <c r="CW1571">
        <v>0</v>
      </c>
      <c r="CX1571">
        <v>0</v>
      </c>
      <c r="CY1571">
        <v>0</v>
      </c>
      <c r="CZ1571" s="70"/>
      <c r="DA1571">
        <v>0</v>
      </c>
    </row>
    <row r="1572" spans="1:105" ht="12.75" customHeight="1" x14ac:dyDescent="0.2">
      <c r="A1572" s="44" t="s">
        <v>2372</v>
      </c>
      <c r="B1572" s="43" t="s">
        <v>952</v>
      </c>
      <c r="C1572" s="43" t="s">
        <v>974</v>
      </c>
      <c r="D1572" s="82" t="s">
        <v>974</v>
      </c>
      <c r="E1572" s="42" t="str">
        <f t="shared" si="1313"/>
        <v xml:space="preserve">Stastny, Yan </v>
      </c>
      <c r="F1572" s="42" t="s">
        <v>899</v>
      </c>
      <c r="G1572" s="45" t="s">
        <v>2380</v>
      </c>
      <c r="H1572" s="43">
        <v>12</v>
      </c>
      <c r="I1572" s="64">
        <v>1</v>
      </c>
      <c r="J1572" s="64">
        <v>1</v>
      </c>
      <c r="K1572" s="64">
        <v>2</v>
      </c>
      <c r="L1572" s="43">
        <v>0</v>
      </c>
      <c r="M1572">
        <v>9</v>
      </c>
      <c r="N1572">
        <v>10</v>
      </c>
      <c r="O1572" s="4">
        <f t="shared" si="1314"/>
        <v>0.1</v>
      </c>
      <c r="Q1572">
        <v>0</v>
      </c>
      <c r="R1572">
        <v>0</v>
      </c>
      <c r="S1572">
        <v>27</v>
      </c>
      <c r="T1572">
        <v>34</v>
      </c>
      <c r="U1572" s="4">
        <f t="shared" si="1315"/>
        <v>0.44262295081967212</v>
      </c>
      <c r="V1572">
        <v>9.6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1</v>
      </c>
      <c r="AC1572" s="9">
        <f t="shared" si="1290"/>
        <v>0</v>
      </c>
      <c r="AD1572" s="9">
        <f t="shared" si="1291"/>
        <v>0</v>
      </c>
      <c r="AE1572" s="9">
        <f t="shared" si="1292"/>
        <v>0</v>
      </c>
      <c r="AF1572" s="9">
        <f t="shared" si="1293"/>
        <v>0</v>
      </c>
      <c r="AG1572" s="9">
        <f t="shared" si="1294"/>
        <v>11.734028683181226</v>
      </c>
      <c r="AH1572" s="9">
        <f t="shared" si="1295"/>
        <v>11.734028683181226</v>
      </c>
      <c r="AI1572" s="58">
        <f t="shared" si="1296"/>
        <v>2.3468057366362451</v>
      </c>
      <c r="AJ1572" s="58">
        <f t="shared" si="1297"/>
        <v>0</v>
      </c>
      <c r="AK1572" s="58">
        <f t="shared" si="1298"/>
        <v>0</v>
      </c>
      <c r="AL1572" s="58">
        <f t="shared" si="1299"/>
        <v>2.3468057366362451</v>
      </c>
      <c r="AM1572" s="58">
        <f t="shared" si="1300"/>
        <v>0</v>
      </c>
      <c r="AN1572" s="58">
        <f t="shared" si="1301"/>
        <v>4.6662346079066763</v>
      </c>
      <c r="AO1572" s="56">
        <v>102.26666666666667</v>
      </c>
      <c r="AP1572" s="56">
        <v>3.85</v>
      </c>
      <c r="AQ1572" s="56">
        <v>25.716666666666661</v>
      </c>
      <c r="AR1572" s="57">
        <f>SUM(AO1572:AQ1572)</f>
        <v>131.83333333333331</v>
      </c>
      <c r="AS1572">
        <v>6</v>
      </c>
      <c r="AT1572">
        <v>16</v>
      </c>
      <c r="AU1572">
        <v>9</v>
      </c>
      <c r="AV1572">
        <v>0</v>
      </c>
      <c r="AW1572">
        <v>0</v>
      </c>
      <c r="AX1572" s="9">
        <f t="shared" si="1302"/>
        <v>2.730720606826802</v>
      </c>
      <c r="AY1572" s="9">
        <f t="shared" si="1303"/>
        <v>7.2819216182048052</v>
      </c>
      <c r="AZ1572" s="9">
        <f t="shared" si="1304"/>
        <v>4.0960809102402029</v>
      </c>
      <c r="BA1572" s="9">
        <f t="shared" si="1305"/>
        <v>0</v>
      </c>
      <c r="BB1572" s="9">
        <f t="shared" si="1306"/>
        <v>0</v>
      </c>
      <c r="BC1572" s="33">
        <f t="shared" si="1307"/>
        <v>8.5222222222222221</v>
      </c>
      <c r="BD1572" s="33">
        <f t="shared" si="1308"/>
        <v>2.1430555555555553</v>
      </c>
      <c r="BE1572" s="33">
        <f t="shared" si="1309"/>
        <v>0.32083333333333336</v>
      </c>
      <c r="BF1572" s="42">
        <f>BI1572-BG1572-BH1572</f>
        <v>4</v>
      </c>
      <c r="BG1572" s="43">
        <v>0</v>
      </c>
      <c r="BH1572" s="43">
        <v>0</v>
      </c>
      <c r="BI1572" s="43">
        <v>4</v>
      </c>
      <c r="BJ1572" s="42">
        <f>BM1572-BK1572-BL1572</f>
        <v>4</v>
      </c>
      <c r="BK1572" s="43">
        <v>0</v>
      </c>
      <c r="BL1572" s="43">
        <v>2</v>
      </c>
      <c r="BM1572" s="43">
        <v>6</v>
      </c>
      <c r="BN1572" s="34">
        <f t="shared" si="1316"/>
        <v>1.8672132190638346</v>
      </c>
      <c r="BO1572" s="34">
        <f t="shared" si="1317"/>
        <v>28.326875636872337</v>
      </c>
      <c r="BP1572" s="33">
        <v>0.41534610267917926</v>
      </c>
      <c r="BQ1572" s="33">
        <v>-0.20584847247121074</v>
      </c>
      <c r="BR1572" s="33">
        <v>-0.6359285245441284</v>
      </c>
      <c r="BS1572" s="33">
        <v>-0.34158861023140313</v>
      </c>
      <c r="BT1572" s="33">
        <v>0</v>
      </c>
      <c r="BU1572" s="9">
        <f t="shared" si="1318"/>
        <v>-0.76801950456756307</v>
      </c>
      <c r="BV1572" s="34">
        <f t="shared" si="1319"/>
        <v>-11.651370486486419</v>
      </c>
      <c r="BW1572" s="33">
        <v>0.89224958806108801</v>
      </c>
      <c r="BX1572" s="33">
        <v>1.7434747129669251E-2</v>
      </c>
      <c r="BY1572" s="33">
        <v>1.5848136420889762</v>
      </c>
      <c r="BZ1572" s="33">
        <v>0.14073474635166411</v>
      </c>
      <c r="CA1572" s="9">
        <f t="shared" si="1320"/>
        <v>2.6352327236313977</v>
      </c>
      <c r="CB1572" s="34">
        <f t="shared" si="1321"/>
        <v>39.978246123358758</v>
      </c>
      <c r="CE1572" s="68">
        <f t="shared" si="1310"/>
        <v>165000</v>
      </c>
      <c r="CF1572" s="62">
        <v>2.5</v>
      </c>
      <c r="CG1572" s="62">
        <v>3.1</v>
      </c>
      <c r="CH1572" s="62">
        <v>0.3</v>
      </c>
      <c r="CI1572" s="62">
        <v>-0.3</v>
      </c>
      <c r="CJ1572" s="63">
        <f t="shared" si="1311"/>
        <v>-3.7174721189591082</v>
      </c>
      <c r="CK1572" s="62">
        <v>0.4</v>
      </c>
      <c r="CL1572" s="63">
        <f t="shared" si="1312"/>
        <v>4.9566294919454776</v>
      </c>
      <c r="CM1572" s="62">
        <v>0</v>
      </c>
      <c r="CN1572" t="s">
        <v>725</v>
      </c>
      <c r="CO1572" t="s">
        <v>3139</v>
      </c>
      <c r="CP1572" t="s">
        <v>2399</v>
      </c>
      <c r="CQ1572" t="s">
        <v>2400</v>
      </c>
      <c r="CR1572">
        <v>70</v>
      </c>
      <c r="CS1572">
        <v>191</v>
      </c>
      <c r="CT1572">
        <v>25</v>
      </c>
      <c r="CU1572" t="s">
        <v>3402</v>
      </c>
      <c r="CZ1572" s="72">
        <v>605000</v>
      </c>
      <c r="DA1572">
        <v>0</v>
      </c>
    </row>
    <row r="1573" spans="1:105" ht="12.75" customHeight="1" x14ac:dyDescent="0.2">
      <c r="A1573" s="75" t="s">
        <v>2452</v>
      </c>
      <c r="B1573" s="19" t="s">
        <v>963</v>
      </c>
      <c r="C1573" s="19" t="s">
        <v>972</v>
      </c>
      <c r="D1573" s="19" t="s">
        <v>975</v>
      </c>
      <c r="E1573" s="19" t="str">
        <f t="shared" si="1313"/>
        <v xml:space="preserve">Hall, Adam </v>
      </c>
      <c r="F1573" s="19" t="s">
        <v>2938</v>
      </c>
      <c r="G1573" s="19" t="s">
        <v>1528</v>
      </c>
      <c r="H1573" s="19">
        <v>23</v>
      </c>
      <c r="I1573" s="19">
        <v>2</v>
      </c>
      <c r="J1573" s="19">
        <v>3</v>
      </c>
      <c r="K1573" s="19">
        <f>I1573+J1573</f>
        <v>5</v>
      </c>
      <c r="L1573" s="19">
        <v>2</v>
      </c>
      <c r="M1573" s="19">
        <v>8</v>
      </c>
      <c r="N1573" s="19">
        <v>42</v>
      </c>
      <c r="O1573" s="20">
        <f t="shared" si="1314"/>
        <v>4.7619047619047616E-2</v>
      </c>
      <c r="P1573" s="19">
        <v>458</v>
      </c>
      <c r="Q1573" s="19">
        <v>0</v>
      </c>
      <c r="R1573" s="19">
        <v>0</v>
      </c>
      <c r="S1573" s="19">
        <v>8</v>
      </c>
      <c r="T1573" s="19">
        <v>3</v>
      </c>
      <c r="U1573" s="20">
        <f t="shared" si="1315"/>
        <v>0.72727272727272729</v>
      </c>
      <c r="V1573" s="19">
        <v>1.7</v>
      </c>
      <c r="W1573" s="19">
        <v>0</v>
      </c>
      <c r="X1573" s="19">
        <v>0</v>
      </c>
      <c r="Y1573" s="19">
        <v>0</v>
      </c>
      <c r="Z1573" s="19">
        <v>0</v>
      </c>
      <c r="AA1573" s="19">
        <f>I1573-W1573-Y1573</f>
        <v>2</v>
      </c>
      <c r="AB1573" s="19">
        <f>J1573-X1573-Z1573</f>
        <v>3</v>
      </c>
      <c r="AC1573" s="24">
        <f t="shared" si="1290"/>
        <v>0</v>
      </c>
      <c r="AD1573" s="24">
        <f t="shared" si="1291"/>
        <v>0</v>
      </c>
      <c r="AE1573" s="24">
        <f t="shared" si="1292"/>
        <v>0</v>
      </c>
      <c r="AF1573" s="24">
        <f t="shared" si="1293"/>
        <v>0</v>
      </c>
      <c r="AG1573" s="24">
        <f t="shared" si="1294"/>
        <v>9.9125765815378255</v>
      </c>
      <c r="AH1573" s="24">
        <f t="shared" si="1295"/>
        <v>14.868864872306739</v>
      </c>
      <c r="AI1573" s="21">
        <f t="shared" si="1296"/>
        <v>1.9825153163075651</v>
      </c>
      <c r="AJ1573" s="21">
        <f t="shared" si="1297"/>
        <v>8.1818181818181834</v>
      </c>
      <c r="AK1573" s="21">
        <f t="shared" si="1298"/>
        <v>0</v>
      </c>
      <c r="AL1573" s="21">
        <f t="shared" si="1299"/>
        <v>1.2390720726922282</v>
      </c>
      <c r="AM1573" s="21">
        <f t="shared" si="1300"/>
        <v>1.6363636363636365</v>
      </c>
      <c r="AN1573" s="21">
        <f t="shared" si="1301"/>
        <v>0</v>
      </c>
      <c r="AO1573" s="36">
        <v>242.11666666666667</v>
      </c>
      <c r="AP1573" s="36">
        <v>36.666666666666664</v>
      </c>
      <c r="AQ1573" s="36">
        <v>2.2999999999999998</v>
      </c>
      <c r="AR1573" s="36">
        <v>281.08333333333337</v>
      </c>
      <c r="AS1573" s="19">
        <v>41</v>
      </c>
      <c r="AT1573" s="19">
        <v>91</v>
      </c>
      <c r="AU1573" s="19">
        <v>43</v>
      </c>
      <c r="AV1573" s="19">
        <v>18</v>
      </c>
      <c r="AW1573" s="19">
        <v>22</v>
      </c>
      <c r="AX1573" s="24">
        <f t="shared" si="1302"/>
        <v>8.7518529498962341</v>
      </c>
      <c r="AY1573" s="24">
        <f t="shared" si="1303"/>
        <v>19.424844352208712</v>
      </c>
      <c r="AZ1573" s="24">
        <f t="shared" si="1304"/>
        <v>9.1787726059887333</v>
      </c>
      <c r="BA1573" s="24">
        <f t="shared" si="1305"/>
        <v>3.8422769048324925</v>
      </c>
      <c r="BB1573" s="24">
        <f t="shared" si="1306"/>
        <v>4.696116217017491</v>
      </c>
      <c r="BC1573" s="24">
        <f t="shared" si="1307"/>
        <v>10.526811594202899</v>
      </c>
      <c r="BD1573" s="24">
        <f t="shared" si="1308"/>
        <v>9.9999999999999992E-2</v>
      </c>
      <c r="BE1573" s="24">
        <f t="shared" si="1309"/>
        <v>1.5942028985507246</v>
      </c>
      <c r="BF1573" s="30">
        <v>8</v>
      </c>
      <c r="BG1573" s="30">
        <v>5</v>
      </c>
      <c r="BH1573" s="30">
        <v>0</v>
      </c>
      <c r="BI1573" s="30">
        <v>13</v>
      </c>
      <c r="BJ1573" s="30">
        <v>5</v>
      </c>
      <c r="BK1573" s="30">
        <v>1</v>
      </c>
      <c r="BL1573" s="30">
        <v>0</v>
      </c>
      <c r="BM1573" s="30">
        <v>6</v>
      </c>
      <c r="BN1573" s="35">
        <f t="shared" si="1316"/>
        <v>2.7708873645021908</v>
      </c>
      <c r="BO1573" s="35">
        <f t="shared" si="1317"/>
        <v>19.715771345405447</v>
      </c>
      <c r="BP1573" s="35">
        <v>0.74163607439036183</v>
      </c>
      <c r="BQ1573" s="35">
        <v>-1.7402449487907228</v>
      </c>
      <c r="BR1573" s="35">
        <v>-7.2611364756228938E-2</v>
      </c>
      <c r="BS1573" s="35">
        <v>-3.1399892921361729E-2</v>
      </c>
      <c r="BT1573" s="35">
        <v>0</v>
      </c>
      <c r="BU1573" s="35">
        <f t="shared" si="1318"/>
        <v>-1.1026201320779516</v>
      </c>
      <c r="BV1573" s="35">
        <f t="shared" si="1319"/>
        <v>-7.8455034597897537</v>
      </c>
      <c r="BW1573" s="35">
        <v>3.0685550911762594</v>
      </c>
      <c r="BX1573" s="35">
        <v>-5.220952995577887E-2</v>
      </c>
      <c r="BY1573" s="35">
        <v>0.20141623269847667</v>
      </c>
      <c r="BZ1573" s="35">
        <v>0.65574570266118537</v>
      </c>
      <c r="CA1573" s="35">
        <f t="shared" si="1320"/>
        <v>3.8735074965801424</v>
      </c>
      <c r="CB1573" s="35">
        <f t="shared" si="1321"/>
        <v>27.5612748051952</v>
      </c>
      <c r="CC1573" s="22">
        <v>72</v>
      </c>
      <c r="CD1573" s="23">
        <v>224422</v>
      </c>
      <c r="CE1573" s="76">
        <f t="shared" si="1310"/>
        <v>800113.21739130444</v>
      </c>
      <c r="CF1573" s="24">
        <v>5.9</v>
      </c>
      <c r="CG1573" s="24">
        <v>4.7</v>
      </c>
      <c r="CH1573" s="24">
        <v>1.7</v>
      </c>
      <c r="CI1573" s="24">
        <v>-0.9</v>
      </c>
      <c r="CJ1573" s="24">
        <f t="shared" si="1311"/>
        <v>-5.6241212310576474</v>
      </c>
      <c r="CK1573" s="24">
        <v>0.8</v>
      </c>
      <c r="CL1573" s="24">
        <f t="shared" si="1312"/>
        <v>4.9992188720512418</v>
      </c>
      <c r="CM1573" s="24">
        <v>-0.1</v>
      </c>
      <c r="CN1573" s="19" t="s">
        <v>8</v>
      </c>
      <c r="CO1573" s="19" t="s">
        <v>9</v>
      </c>
      <c r="CP1573" s="19" t="s">
        <v>3105</v>
      </c>
      <c r="CQ1573" s="19" t="s">
        <v>2414</v>
      </c>
      <c r="CR1573" s="19">
        <v>75</v>
      </c>
      <c r="CS1573" s="19">
        <v>206</v>
      </c>
      <c r="CT1573" s="19">
        <v>18</v>
      </c>
      <c r="CU1573" s="19" t="s">
        <v>3401</v>
      </c>
      <c r="CV1573" s="19" t="s">
        <v>2382</v>
      </c>
      <c r="CW1573" s="19">
        <v>2</v>
      </c>
      <c r="CX1573" s="19">
        <v>0</v>
      </c>
      <c r="CY1573" s="19">
        <v>0</v>
      </c>
      <c r="CZ1573" s="77"/>
      <c r="DA1573" s="19">
        <v>1</v>
      </c>
    </row>
    <row r="1574" spans="1:105" ht="12.75" customHeight="1" x14ac:dyDescent="0.2">
      <c r="A1574" s="75" t="s">
        <v>2452</v>
      </c>
      <c r="B1574" s="19" t="s">
        <v>968</v>
      </c>
      <c r="C1574" s="19" t="s">
        <v>972</v>
      </c>
      <c r="D1574" s="19" t="s">
        <v>975</v>
      </c>
      <c r="E1574" s="19" t="str">
        <f t="shared" si="1313"/>
        <v xml:space="preserve">Hall, Adam </v>
      </c>
      <c r="F1574" s="19" t="s">
        <v>2938</v>
      </c>
      <c r="G1574" s="19" t="s">
        <v>1528</v>
      </c>
      <c r="H1574" s="19">
        <v>49</v>
      </c>
      <c r="I1574" s="19">
        <v>4</v>
      </c>
      <c r="J1574" s="19">
        <v>8</v>
      </c>
      <c r="K1574" s="19">
        <f>I1574+J1574</f>
        <v>12</v>
      </c>
      <c r="L1574" s="19">
        <v>-13</v>
      </c>
      <c r="M1574" s="19">
        <v>18</v>
      </c>
      <c r="N1574" s="19">
        <v>61</v>
      </c>
      <c r="O1574" s="20">
        <f t="shared" si="1314"/>
        <v>6.5573770491803282E-2</v>
      </c>
      <c r="P1574" s="19">
        <v>942</v>
      </c>
      <c r="Q1574" s="19">
        <v>0</v>
      </c>
      <c r="R1574" s="19">
        <v>0</v>
      </c>
      <c r="S1574" s="19">
        <v>27</v>
      </c>
      <c r="T1574" s="19">
        <v>32</v>
      </c>
      <c r="U1574" s="20">
        <f t="shared" si="1315"/>
        <v>0.4576271186440678</v>
      </c>
      <c r="V1574" s="19"/>
      <c r="W1574" s="19">
        <v>3</v>
      </c>
      <c r="X1574" s="19">
        <v>3</v>
      </c>
      <c r="Y1574" s="19">
        <v>0</v>
      </c>
      <c r="Z1574" s="19">
        <v>1</v>
      </c>
      <c r="AA1574" s="19">
        <f>I1574-W1574-Y1574</f>
        <v>1</v>
      </c>
      <c r="AB1574" s="19">
        <f>J1574-X1574-Z1574</f>
        <v>4</v>
      </c>
      <c r="AC1574" s="24">
        <f t="shared" si="1290"/>
        <v>10.97560975609756</v>
      </c>
      <c r="AD1574" s="24">
        <f t="shared" si="1291"/>
        <v>10.97560975609756</v>
      </c>
      <c r="AE1574" s="24">
        <f t="shared" si="1292"/>
        <v>0</v>
      </c>
      <c r="AF1574" s="24">
        <f t="shared" si="1293"/>
        <v>2.7280994240678997</v>
      </c>
      <c r="AG1574" s="24">
        <f t="shared" si="1294"/>
        <v>2.8698979591836737</v>
      </c>
      <c r="AH1574" s="24">
        <f t="shared" si="1295"/>
        <v>11.479591836734695</v>
      </c>
      <c r="AI1574" s="21">
        <f t="shared" si="1296"/>
        <v>1.1479591836734695</v>
      </c>
      <c r="AJ1574" s="21">
        <f t="shared" si="1297"/>
        <v>5.1219512195121952</v>
      </c>
      <c r="AK1574" s="21">
        <f t="shared" si="1298"/>
        <v>0.54561988481357993</v>
      </c>
      <c r="AL1574" s="21">
        <f t="shared" si="1299"/>
        <v>3.0133928571428572</v>
      </c>
      <c r="AM1574" s="21">
        <f t="shared" si="1300"/>
        <v>0</v>
      </c>
      <c r="AN1574" s="21">
        <f t="shared" si="1301"/>
        <v>5.4561988481357986</v>
      </c>
      <c r="AO1574" s="36">
        <v>418.13333333333333</v>
      </c>
      <c r="AP1574" s="36">
        <v>82</v>
      </c>
      <c r="AQ1574" s="36">
        <v>109.96666666666667</v>
      </c>
      <c r="AR1574" s="36">
        <v>610.1</v>
      </c>
      <c r="AS1574" s="19"/>
      <c r="AT1574" s="19"/>
      <c r="AU1574" s="19"/>
      <c r="AV1574" s="19"/>
      <c r="AW1574" s="19"/>
      <c r="AX1574" s="24">
        <f t="shared" si="1302"/>
        <v>0</v>
      </c>
      <c r="AY1574" s="24">
        <f t="shared" si="1303"/>
        <v>0</v>
      </c>
      <c r="AZ1574" s="24">
        <f t="shared" si="1304"/>
        <v>0</v>
      </c>
      <c r="BA1574" s="24">
        <f t="shared" si="1305"/>
        <v>0</v>
      </c>
      <c r="BB1574" s="24">
        <f t="shared" si="1306"/>
        <v>0</v>
      </c>
      <c r="BC1574" s="24">
        <f t="shared" si="1307"/>
        <v>8.5333333333333332</v>
      </c>
      <c r="BD1574" s="24">
        <f t="shared" si="1308"/>
        <v>2.2442176870748298</v>
      </c>
      <c r="BE1574" s="24">
        <f t="shared" si="1309"/>
        <v>1.6734693877551021</v>
      </c>
      <c r="BF1574" s="30">
        <v>8</v>
      </c>
      <c r="BG1574" s="30">
        <v>7</v>
      </c>
      <c r="BH1574" s="30">
        <v>1</v>
      </c>
      <c r="BI1574" s="30">
        <v>16</v>
      </c>
      <c r="BJ1574" s="30">
        <v>21</v>
      </c>
      <c r="BK1574" s="30">
        <v>0</v>
      </c>
      <c r="BL1574" s="30">
        <v>10</v>
      </c>
      <c r="BM1574" s="30">
        <v>31</v>
      </c>
      <c r="BN1574" s="35">
        <f t="shared" si="1316"/>
        <v>6.4301606514822227</v>
      </c>
      <c r="BO1574" s="35">
        <f t="shared" si="1317"/>
        <v>21.079038359227088</v>
      </c>
      <c r="BP1574" s="35">
        <v>-3.8816754246328053</v>
      </c>
      <c r="BQ1574" s="35">
        <v>3.791096557132875</v>
      </c>
      <c r="BR1574" s="35">
        <v>6.9637177281938342E-2</v>
      </c>
      <c r="BS1574" s="35">
        <v>-0.2558230449846412</v>
      </c>
      <c r="BT1574" s="35">
        <v>-1.0734735486852605</v>
      </c>
      <c r="BU1574" s="35">
        <f t="shared" si="1318"/>
        <v>-1.3502382838878937</v>
      </c>
      <c r="BV1574" s="35">
        <f t="shared" si="1319"/>
        <v>-4.4262851463297608</v>
      </c>
      <c r="BW1574" s="35">
        <v>1.7426297053804962</v>
      </c>
      <c r="BX1574" s="35">
        <v>0.27782225892236989</v>
      </c>
      <c r="BY1574" s="35">
        <v>4.5570532211863153</v>
      </c>
      <c r="BZ1574" s="35">
        <v>1.2028937498809349</v>
      </c>
      <c r="CA1574" s="35">
        <f t="shared" si="1320"/>
        <v>7.7803989353701164</v>
      </c>
      <c r="CB1574" s="35">
        <f t="shared" si="1321"/>
        <v>25.505323505556845</v>
      </c>
      <c r="CC1574" s="22">
        <v>48</v>
      </c>
      <c r="CD1574" s="23">
        <v>210431</v>
      </c>
      <c r="CE1574" s="76">
        <f t="shared" si="1310"/>
        <v>352149.8367346939</v>
      </c>
      <c r="CF1574" s="24">
        <v>11.7</v>
      </c>
      <c r="CG1574" s="24">
        <v>13</v>
      </c>
      <c r="CH1574" s="24">
        <v>-15</v>
      </c>
      <c r="CI1574" s="24">
        <v>-1.1000000000000001</v>
      </c>
      <c r="CJ1574" s="24">
        <f t="shared" si="1311"/>
        <v>-2.7429141384756051</v>
      </c>
      <c r="CK1574" s="24">
        <v>-1.2</v>
      </c>
      <c r="CL1574" s="24">
        <f t="shared" si="1312"/>
        <v>-2.9922699692461143</v>
      </c>
      <c r="CM1574" s="24">
        <v>-2.4</v>
      </c>
      <c r="CN1574" s="19"/>
      <c r="CO1574" s="19"/>
      <c r="CP1574" s="19"/>
      <c r="CQ1574" s="19"/>
      <c r="CR1574" s="19"/>
      <c r="CS1574" s="19"/>
      <c r="CT1574" s="19"/>
      <c r="CU1574" s="19"/>
      <c r="CV1574" s="19"/>
      <c r="CW1574" s="19"/>
      <c r="CX1574" s="19"/>
      <c r="CY1574" s="19"/>
      <c r="CZ1574" s="76"/>
      <c r="DA1574" s="19">
        <v>1</v>
      </c>
    </row>
    <row r="1575" spans="1:105" ht="12.75" customHeight="1" x14ac:dyDescent="0.2">
      <c r="A1575" s="25" t="s">
        <v>2452</v>
      </c>
      <c r="B1575" s="10" t="s">
        <v>963</v>
      </c>
      <c r="C1575" s="10" t="s">
        <v>972</v>
      </c>
      <c r="D1575" s="10" t="s">
        <v>975</v>
      </c>
      <c r="E1575" s="10" t="str">
        <f>E1831</f>
        <v xml:space="preserve">Nylander, Michael </v>
      </c>
      <c r="F1575" s="10" t="s">
        <v>2938</v>
      </c>
      <c r="G1575" s="10" t="s">
        <v>1528</v>
      </c>
      <c r="H1575" s="10">
        <v>72</v>
      </c>
      <c r="I1575" s="10">
        <v>6</v>
      </c>
      <c r="J1575" s="10">
        <v>11</v>
      </c>
      <c r="K1575" s="10">
        <v>17</v>
      </c>
      <c r="L1575" s="10">
        <v>-11</v>
      </c>
      <c r="M1575" s="10">
        <v>26</v>
      </c>
      <c r="N1575" s="10">
        <v>103</v>
      </c>
      <c r="O1575" s="11">
        <f t="shared" si="1314"/>
        <v>5.8252427184466021E-2</v>
      </c>
      <c r="P1575" s="10">
        <v>1400</v>
      </c>
      <c r="Q1575" s="10">
        <v>0</v>
      </c>
      <c r="R1575" s="10">
        <v>0</v>
      </c>
      <c r="S1575" s="10">
        <v>35</v>
      </c>
      <c r="T1575" s="10">
        <v>35</v>
      </c>
      <c r="U1575" s="11">
        <f t="shared" si="1315"/>
        <v>0.5</v>
      </c>
      <c r="V1575" s="41">
        <v>1.7</v>
      </c>
      <c r="W1575" s="10">
        <v>3</v>
      </c>
      <c r="X1575" s="10">
        <v>3</v>
      </c>
      <c r="Y1575" s="10">
        <v>0</v>
      </c>
      <c r="Z1575" s="10">
        <v>1</v>
      </c>
      <c r="AA1575" s="10">
        <v>3</v>
      </c>
      <c r="AB1575" s="10">
        <v>7</v>
      </c>
      <c r="AC1575" s="13">
        <f t="shared" si="1290"/>
        <v>7.584056627622819</v>
      </c>
      <c r="AD1575" s="13">
        <f t="shared" si="1291"/>
        <v>7.584056627622819</v>
      </c>
      <c r="AE1575" s="13">
        <f t="shared" si="1292"/>
        <v>0</v>
      </c>
      <c r="AF1575" s="13">
        <f t="shared" si="1293"/>
        <v>2.6721296873608265</v>
      </c>
      <c r="AG1575" s="13">
        <f t="shared" si="1294"/>
        <v>5.452480121166225</v>
      </c>
      <c r="AH1575" s="13">
        <f t="shared" si="1295"/>
        <v>12.722453616054526</v>
      </c>
      <c r="AI1575" s="29">
        <f t="shared" si="1296"/>
        <v>1.45399469897766</v>
      </c>
      <c r="AJ1575" s="29">
        <f t="shared" si="1297"/>
        <v>6.0672453020982555</v>
      </c>
      <c r="AK1575" s="29">
        <f t="shared" si="1298"/>
        <v>0.53442593747216527</v>
      </c>
      <c r="AL1575" s="29">
        <f t="shared" si="1299"/>
        <v>2.3627413858386972</v>
      </c>
      <c r="AM1575" s="29">
        <f t="shared" si="1300"/>
        <v>0.50560377517485466</v>
      </c>
      <c r="AN1575" s="29">
        <f t="shared" si="1301"/>
        <v>5.3442593747216529</v>
      </c>
      <c r="AO1575" s="13">
        <v>660.25</v>
      </c>
      <c r="AP1575" s="13">
        <v>118.67</v>
      </c>
      <c r="AQ1575" s="13">
        <v>112.27</v>
      </c>
      <c r="AR1575" s="13">
        <v>891.18</v>
      </c>
      <c r="AS1575" s="41">
        <v>41</v>
      </c>
      <c r="AT1575" s="41">
        <v>91</v>
      </c>
      <c r="AU1575" s="41">
        <v>43</v>
      </c>
      <c r="AV1575" s="41">
        <v>18</v>
      </c>
      <c r="AW1575" s="41">
        <v>22</v>
      </c>
      <c r="AX1575" s="13">
        <f t="shared" si="1302"/>
        <v>2.7603851073857131</v>
      </c>
      <c r="AY1575" s="13">
        <f t="shared" si="1303"/>
        <v>6.1267084090756079</v>
      </c>
      <c r="AZ1575" s="13">
        <f t="shared" si="1304"/>
        <v>2.8950380394533095</v>
      </c>
      <c r="BA1575" s="13">
        <f t="shared" si="1305"/>
        <v>1.2118763886083621</v>
      </c>
      <c r="BB1575" s="13">
        <f t="shared" si="1306"/>
        <v>1.4811822527435536</v>
      </c>
      <c r="BC1575" s="13">
        <f t="shared" si="1307"/>
        <v>9.1701388888888893</v>
      </c>
      <c r="BD1575" s="13">
        <f t="shared" si="1308"/>
        <v>1.5593055555555555</v>
      </c>
      <c r="BE1575" s="13">
        <f t="shared" si="1309"/>
        <v>1.6481944444444445</v>
      </c>
      <c r="BF1575" s="10">
        <v>16</v>
      </c>
      <c r="BG1575" s="10">
        <v>12</v>
      </c>
      <c r="BH1575" s="10">
        <v>1</v>
      </c>
      <c r="BI1575" s="10">
        <v>29</v>
      </c>
      <c r="BJ1575" s="10">
        <v>26</v>
      </c>
      <c r="BK1575" s="10">
        <v>1</v>
      </c>
      <c r="BL1575" s="10">
        <v>10</v>
      </c>
      <c r="BM1575" s="10">
        <v>37</v>
      </c>
      <c r="BN1575" s="39">
        <v>9.2010000000000005</v>
      </c>
      <c r="BO1575" s="39">
        <v>20.649000000000001</v>
      </c>
      <c r="BP1575" s="13">
        <v>-3.14</v>
      </c>
      <c r="BQ1575" s="13">
        <v>2.0510000000000002</v>
      </c>
      <c r="BR1575" s="13">
        <v>-3.0000000000000001E-3</v>
      </c>
      <c r="BS1575" s="13">
        <v>-0.28699999999999998</v>
      </c>
      <c r="BT1575" s="13">
        <v>-1.073</v>
      </c>
      <c r="BU1575" s="39">
        <v>-2.4529999999999998</v>
      </c>
      <c r="BV1575" s="39">
        <v>-5.5049999999999999</v>
      </c>
      <c r="BW1575" s="13">
        <v>4.8109999999999999</v>
      </c>
      <c r="BX1575" s="13">
        <v>0.22600000000000001</v>
      </c>
      <c r="BY1575" s="13">
        <v>4.758</v>
      </c>
      <c r="BZ1575" s="13">
        <v>1.859</v>
      </c>
      <c r="CA1575" s="39">
        <v>11.654</v>
      </c>
      <c r="CB1575" s="39">
        <v>26.154</v>
      </c>
      <c r="CC1575" s="16">
        <v>56</v>
      </c>
      <c r="CD1575" s="12">
        <v>434853</v>
      </c>
      <c r="CE1575" s="73">
        <f t="shared" si="1310"/>
        <v>495249.25</v>
      </c>
      <c r="CF1575" s="13">
        <v>17.600000000000001</v>
      </c>
      <c r="CG1575" s="13">
        <v>17.7</v>
      </c>
      <c r="CH1575" s="13">
        <v>-13.3</v>
      </c>
      <c r="CI1575" s="17">
        <v>-1</v>
      </c>
      <c r="CJ1575" s="13">
        <f t="shared" si="1311"/>
        <v>-1.7823246860880644</v>
      </c>
      <c r="CK1575" s="17">
        <v>-0.6</v>
      </c>
      <c r="CL1575" s="13">
        <f t="shared" si="1312"/>
        <v>-1.0693948116528387</v>
      </c>
      <c r="CM1575" s="13">
        <v>-1.6</v>
      </c>
      <c r="CN1575" s="25" t="s">
        <v>2939</v>
      </c>
      <c r="CO1575" s="10" t="s">
        <v>9</v>
      </c>
      <c r="CP1575" s="10" t="s">
        <v>3105</v>
      </c>
      <c r="CQ1575" s="10" t="s">
        <v>2414</v>
      </c>
      <c r="CR1575" s="10">
        <v>75</v>
      </c>
      <c r="CS1575" s="10">
        <v>206</v>
      </c>
      <c r="CT1575" s="10">
        <v>18</v>
      </c>
      <c r="CU1575" s="10" t="s">
        <v>2937</v>
      </c>
      <c r="CV1575" s="10" t="s">
        <v>2382</v>
      </c>
      <c r="CW1575" s="10">
        <v>2</v>
      </c>
      <c r="CX1575" s="10">
        <v>0</v>
      </c>
      <c r="CY1575" s="10">
        <v>0</v>
      </c>
      <c r="CZ1575" s="79"/>
      <c r="DA1575" s="10">
        <v>2</v>
      </c>
    </row>
    <row r="1576" spans="1:105" ht="12.75" customHeight="1" x14ac:dyDescent="0.2">
      <c r="A1576" s="44" t="s">
        <v>2372</v>
      </c>
      <c r="B1576" s="81" t="s">
        <v>963</v>
      </c>
      <c r="C1576" s="43" t="s">
        <v>972</v>
      </c>
      <c r="D1576" s="85" t="s">
        <v>975</v>
      </c>
      <c r="E1576" s="42" t="str">
        <f t="shared" ref="E1576:E1587" si="1322">CONCATENATE(RIGHT(F1576,LEN(F1576)-SEARCH(" ",F1576)), ", ", LEFT(F1576, SEARCH(" ", F1576)))</f>
        <v xml:space="preserve">Hall, Adam </v>
      </c>
      <c r="F1576" s="42" t="s">
        <v>2938</v>
      </c>
      <c r="G1576" s="45" t="s">
        <v>1528</v>
      </c>
      <c r="H1576" s="43">
        <v>46</v>
      </c>
      <c r="I1576" s="64">
        <v>2</v>
      </c>
      <c r="J1576" s="64">
        <v>4</v>
      </c>
      <c r="K1576" s="64">
        <v>6</v>
      </c>
      <c r="L1576" s="43">
        <v>-2</v>
      </c>
      <c r="M1576">
        <v>24</v>
      </c>
      <c r="N1576">
        <v>39</v>
      </c>
      <c r="O1576" s="4">
        <f t="shared" si="1314"/>
        <v>5.128205128205128E-2</v>
      </c>
      <c r="Q1576">
        <v>0</v>
      </c>
      <c r="R1576">
        <v>0</v>
      </c>
      <c r="S1576">
        <v>146</v>
      </c>
      <c r="T1576">
        <v>144</v>
      </c>
      <c r="U1576" s="4">
        <f t="shared" si="1315"/>
        <v>0.50344827586206897</v>
      </c>
      <c r="V1576">
        <v>11</v>
      </c>
      <c r="W1576">
        <v>0</v>
      </c>
      <c r="X1576">
        <v>1</v>
      </c>
      <c r="Y1576">
        <v>0</v>
      </c>
      <c r="Z1576">
        <v>0</v>
      </c>
      <c r="AA1576">
        <v>2</v>
      </c>
      <c r="AB1576">
        <v>3</v>
      </c>
      <c r="AC1576" s="9">
        <f t="shared" si="1290"/>
        <v>0</v>
      </c>
      <c r="AD1576" s="9">
        <f t="shared" si="1291"/>
        <v>28.753993610223642</v>
      </c>
      <c r="AE1576" s="9">
        <f t="shared" si="1292"/>
        <v>0</v>
      </c>
      <c r="AF1576" s="9">
        <f t="shared" si="1293"/>
        <v>0</v>
      </c>
      <c r="AG1576" s="9">
        <f t="shared" si="1294"/>
        <v>6.2152013466269596</v>
      </c>
      <c r="AH1576" s="9">
        <f t="shared" si="1295"/>
        <v>9.322802019940438</v>
      </c>
      <c r="AI1576" s="58">
        <f t="shared" si="1296"/>
        <v>1.0876602356597178</v>
      </c>
      <c r="AJ1576" s="58">
        <f t="shared" si="1297"/>
        <v>5.7507987220447285</v>
      </c>
      <c r="AK1576" s="58">
        <f t="shared" si="1298"/>
        <v>0</v>
      </c>
      <c r="AL1576" s="58">
        <f t="shared" si="1299"/>
        <v>1.3984203029910656</v>
      </c>
      <c r="AM1576" s="58">
        <f t="shared" si="1300"/>
        <v>0</v>
      </c>
      <c r="AN1576" s="58">
        <f t="shared" si="1301"/>
        <v>5.61622464898596</v>
      </c>
      <c r="AO1576" s="56">
        <v>386.15</v>
      </c>
      <c r="AP1576" s="56">
        <v>10.433333333333334</v>
      </c>
      <c r="AQ1576" s="56">
        <v>149.56666666666666</v>
      </c>
      <c r="AR1576" s="57">
        <f>SUM(AO1576:AQ1576)</f>
        <v>546.15</v>
      </c>
      <c r="AS1576">
        <v>30</v>
      </c>
      <c r="AT1576">
        <v>45</v>
      </c>
      <c r="AU1576">
        <v>16</v>
      </c>
      <c r="AV1576">
        <v>2</v>
      </c>
      <c r="AW1576">
        <v>7</v>
      </c>
      <c r="AX1576" s="9">
        <f t="shared" si="1302"/>
        <v>3.2957978577313924</v>
      </c>
      <c r="AY1576" s="9">
        <f t="shared" si="1303"/>
        <v>4.9436967865970889</v>
      </c>
      <c r="AZ1576" s="9">
        <f t="shared" si="1304"/>
        <v>1.7577588574567427</v>
      </c>
      <c r="BA1576" s="9">
        <f t="shared" si="1305"/>
        <v>0.21971985718209283</v>
      </c>
      <c r="BB1576" s="9">
        <f t="shared" si="1306"/>
        <v>0.7690195001373249</v>
      </c>
      <c r="BC1576" s="33">
        <f t="shared" si="1307"/>
        <v>8.3945652173913032</v>
      </c>
      <c r="BD1576" s="33">
        <f t="shared" si="1308"/>
        <v>3.2514492753623188</v>
      </c>
      <c r="BE1576" s="33">
        <f t="shared" si="1309"/>
        <v>0.22681159420289856</v>
      </c>
      <c r="BF1576" s="42">
        <f>BI1576-BG1576-BH1576</f>
        <v>7</v>
      </c>
      <c r="BG1576" s="43">
        <v>1</v>
      </c>
      <c r="BH1576" s="43">
        <v>0</v>
      </c>
      <c r="BI1576" s="43">
        <v>8</v>
      </c>
      <c r="BJ1576" s="42">
        <f>BM1576-BK1576-BL1576</f>
        <v>9</v>
      </c>
      <c r="BK1576" s="43">
        <v>0</v>
      </c>
      <c r="BL1576" s="43">
        <v>14</v>
      </c>
      <c r="BM1576" s="43">
        <v>23</v>
      </c>
      <c r="BN1576" s="34">
        <f>BU1576+CA1576</f>
        <v>5.4401722290640846</v>
      </c>
      <c r="BO1576" s="34">
        <f>BN1576/AR1576*2000</f>
        <v>19.92189775359914</v>
      </c>
      <c r="BP1576" s="33">
        <v>-2.7499781879686314</v>
      </c>
      <c r="BQ1576" s="33">
        <v>0.20804968062199855</v>
      </c>
      <c r="BR1576" s="33">
        <v>-1.4749890621908379</v>
      </c>
      <c r="BS1576" s="33">
        <v>-1.8525931308876309</v>
      </c>
      <c r="BT1576" s="33">
        <v>0</v>
      </c>
      <c r="BU1576" s="9">
        <f>SUM(BP1576:BT1576)</f>
        <v>-5.8695107004251019</v>
      </c>
      <c r="BV1576" s="34">
        <f>BU1576/AR1576*2000</f>
        <v>-21.494134213769485</v>
      </c>
      <c r="BW1576" s="33">
        <v>4.4960350221350511</v>
      </c>
      <c r="BX1576" s="33">
        <v>2.7245182138726263E-2</v>
      </c>
      <c r="BY1576" s="33">
        <v>5.7851124542462662</v>
      </c>
      <c r="BZ1576" s="33">
        <v>1.0012902709691438</v>
      </c>
      <c r="CA1576" s="9">
        <f>SUM(BW1576:BZ1576)</f>
        <v>11.309682929489187</v>
      </c>
      <c r="CB1576" s="34">
        <f>CA1576/AR1576*2000</f>
        <v>41.416031967368625</v>
      </c>
      <c r="CC1576" s="47">
        <v>54.276947</v>
      </c>
      <c r="CD1576">
        <v>192171</v>
      </c>
      <c r="CE1576" s="68">
        <f t="shared" si="1310"/>
        <v>342565.69565217395</v>
      </c>
      <c r="CF1576" s="62">
        <v>7.2</v>
      </c>
      <c r="CG1576" s="62">
        <v>10.5</v>
      </c>
      <c r="CH1576" s="62">
        <v>-4.0999999999999996</v>
      </c>
      <c r="CI1576" s="62">
        <v>-1.1000000000000001</v>
      </c>
      <c r="CJ1576" s="63">
        <f t="shared" si="1311"/>
        <v>-3.1154853784606673</v>
      </c>
      <c r="CK1576" s="62">
        <v>-0.2</v>
      </c>
      <c r="CL1576" s="63">
        <f t="shared" si="1312"/>
        <v>-0.56645188699284854</v>
      </c>
      <c r="CM1576" s="62">
        <v>-1.3</v>
      </c>
      <c r="CN1576" t="s">
        <v>1637</v>
      </c>
      <c r="CO1576" t="s">
        <v>9</v>
      </c>
      <c r="CP1576" t="s">
        <v>3105</v>
      </c>
      <c r="CQ1576" t="s">
        <v>2414</v>
      </c>
      <c r="CR1576">
        <v>75</v>
      </c>
      <c r="CS1576">
        <v>206</v>
      </c>
      <c r="CT1576">
        <v>28</v>
      </c>
      <c r="CU1576" t="s">
        <v>3401</v>
      </c>
      <c r="CZ1576" s="72">
        <v>525000</v>
      </c>
      <c r="DA1576">
        <v>0</v>
      </c>
    </row>
    <row r="1577" spans="1:105" ht="12.75" customHeight="1" x14ac:dyDescent="0.2">
      <c r="A1577" s="38" t="s">
        <v>2452</v>
      </c>
      <c r="B1577" t="s">
        <v>970</v>
      </c>
      <c r="C1577" t="s">
        <v>970</v>
      </c>
      <c r="D1577" t="s">
        <v>975</v>
      </c>
      <c r="E1577" t="str">
        <f t="shared" si="1322"/>
        <v xml:space="preserve">Picard, Alexandre </v>
      </c>
      <c r="F1577" t="s">
        <v>438</v>
      </c>
      <c r="G1577" t="s">
        <v>1524</v>
      </c>
      <c r="H1577">
        <v>62</v>
      </c>
      <c r="I1577">
        <v>3</v>
      </c>
      <c r="J1577">
        <v>19</v>
      </c>
      <c r="K1577">
        <f>I1577+J1577</f>
        <v>22</v>
      </c>
      <c r="L1577">
        <v>-19</v>
      </c>
      <c r="M1577">
        <v>17</v>
      </c>
      <c r="N1577">
        <v>56</v>
      </c>
      <c r="O1577" s="4">
        <f t="shared" si="1314"/>
        <v>5.3571428571428568E-2</v>
      </c>
      <c r="P1577">
        <v>1400</v>
      </c>
      <c r="Q1577">
        <v>0</v>
      </c>
      <c r="R1577">
        <v>0</v>
      </c>
      <c r="S1577">
        <v>0</v>
      </c>
      <c r="T1577">
        <v>0</v>
      </c>
      <c r="U1577" s="4">
        <f t="shared" si="1315"/>
        <v>0</v>
      </c>
      <c r="V1577" s="40">
        <v>0</v>
      </c>
      <c r="W1577">
        <v>1</v>
      </c>
      <c r="X1577">
        <v>6</v>
      </c>
      <c r="Y1577">
        <v>0</v>
      </c>
      <c r="Z1577">
        <v>0</v>
      </c>
      <c r="AA1577">
        <f>I1577-W1577-Y1577</f>
        <v>2</v>
      </c>
      <c r="AB1577">
        <f>J1577-X1577-Z1577</f>
        <v>13</v>
      </c>
      <c r="AC1577" s="9">
        <f t="shared" si="1290"/>
        <v>1.9765015921818381</v>
      </c>
      <c r="AD1577" s="9">
        <f t="shared" si="1291"/>
        <v>11.859009553091029</v>
      </c>
      <c r="AE1577" s="9">
        <f t="shared" si="1292"/>
        <v>0</v>
      </c>
      <c r="AF1577" s="9">
        <f t="shared" si="1293"/>
        <v>0</v>
      </c>
      <c r="AG1577" s="9">
        <f t="shared" si="1294"/>
        <v>2.5401305344858001</v>
      </c>
      <c r="AH1577" s="9">
        <f t="shared" si="1295"/>
        <v>16.510848474157697</v>
      </c>
      <c r="AI1577" s="6">
        <f t="shared" si="1296"/>
        <v>2.1591109543129297</v>
      </c>
      <c r="AJ1577" s="6">
        <f t="shared" si="1297"/>
        <v>5.5342044581091461</v>
      </c>
      <c r="AK1577" s="6">
        <f t="shared" si="1298"/>
        <v>1.2224108658743633</v>
      </c>
      <c r="AL1577" s="6">
        <f t="shared" si="1299"/>
        <v>3.1751631681072499</v>
      </c>
      <c r="AM1577" s="6">
        <f t="shared" si="1300"/>
        <v>0.7906006368727353</v>
      </c>
      <c r="AN1577" s="6">
        <f t="shared" si="1301"/>
        <v>3.6672325976230904</v>
      </c>
      <c r="AO1577" s="32">
        <v>944.83333333333337</v>
      </c>
      <c r="AP1577" s="32">
        <v>151.78333333333333</v>
      </c>
      <c r="AQ1577" s="32">
        <v>49.083333333333329</v>
      </c>
      <c r="AR1577" s="32">
        <v>1145.7</v>
      </c>
      <c r="AS1577" s="40">
        <v>100</v>
      </c>
      <c r="AT1577" s="40">
        <v>41</v>
      </c>
      <c r="AU1577" s="40">
        <v>34</v>
      </c>
      <c r="AV1577" s="40">
        <v>50</v>
      </c>
      <c r="AW1577" s="40">
        <v>19</v>
      </c>
      <c r="AX1577" s="9">
        <f t="shared" si="1302"/>
        <v>5.2369730295888974</v>
      </c>
      <c r="AY1577" s="9">
        <f t="shared" si="1303"/>
        <v>2.1471589421314481</v>
      </c>
      <c r="AZ1577" s="9">
        <f t="shared" si="1304"/>
        <v>1.7805708300602252</v>
      </c>
      <c r="BA1577" s="9">
        <f t="shared" si="1305"/>
        <v>2.6184865147944487</v>
      </c>
      <c r="BB1577" s="9">
        <f t="shared" si="1306"/>
        <v>0.99502487562189057</v>
      </c>
      <c r="BC1577" s="9">
        <f t="shared" si="1307"/>
        <v>15.239247311827958</v>
      </c>
      <c r="BD1577" s="9">
        <f t="shared" si="1308"/>
        <v>0.79166666666666663</v>
      </c>
      <c r="BE1577" s="9">
        <f t="shared" si="1309"/>
        <v>2.4481182795698926</v>
      </c>
      <c r="BF1577" s="3">
        <v>34</v>
      </c>
      <c r="BG1577" s="3">
        <v>14</v>
      </c>
      <c r="BH1577" s="3">
        <v>1</v>
      </c>
      <c r="BI1577" s="3">
        <v>49</v>
      </c>
      <c r="BJ1577" s="3">
        <v>50</v>
      </c>
      <c r="BK1577" s="3">
        <v>2</v>
      </c>
      <c r="BL1577" s="3">
        <v>3</v>
      </c>
      <c r="BM1577" s="3">
        <v>55</v>
      </c>
      <c r="BN1577" s="34">
        <f>BU1577+CA1577</f>
        <v>38.642341828330188</v>
      </c>
      <c r="BO1577" s="34">
        <f>BN1577/AR1577*2000</f>
        <v>67.456300651706712</v>
      </c>
      <c r="BP1577" s="34">
        <v>7.758196826611452</v>
      </c>
      <c r="BQ1577" s="34">
        <v>2.9363349918113277</v>
      </c>
      <c r="BR1577" s="34">
        <v>-0.38674860960499957</v>
      </c>
      <c r="BS1577" s="34">
        <v>-0.10918370817141713</v>
      </c>
      <c r="BT1577" s="34">
        <v>0</v>
      </c>
      <c r="BU1577" s="34">
        <f>SUM(BP1577:BT1577)</f>
        <v>10.198599500646363</v>
      </c>
      <c r="BV1577" s="34">
        <f>BU1577/AR1577*2000</f>
        <v>17.8032635081546</v>
      </c>
      <c r="BW1577" s="34">
        <v>11.100981302076161</v>
      </c>
      <c r="BX1577" s="34">
        <v>1.5898898134185806</v>
      </c>
      <c r="BY1577" s="34">
        <v>4.3720799757410864</v>
      </c>
      <c r="BZ1577" s="34">
        <v>11.380791236447999</v>
      </c>
      <c r="CA1577" s="34">
        <f>SUM(BW1577:BZ1577)</f>
        <v>28.443742327683829</v>
      </c>
      <c r="CB1577" s="34">
        <f>CA1577/AR1577*2000</f>
        <v>49.653037143552112</v>
      </c>
      <c r="CC1577" s="15">
        <v>27</v>
      </c>
      <c r="CD1577" s="7">
        <v>949022</v>
      </c>
      <c r="CE1577" s="68">
        <f t="shared" si="1310"/>
        <v>1255158.1290322582</v>
      </c>
      <c r="CF1577" s="9">
        <v>24.5</v>
      </c>
      <c r="CG1577" s="9">
        <v>20.8</v>
      </c>
      <c r="CH1577" s="9">
        <v>-1.5</v>
      </c>
      <c r="CI1577" s="9">
        <v>1.7</v>
      </c>
      <c r="CJ1577" s="9">
        <f t="shared" si="1311"/>
        <v>2.5249399707899101</v>
      </c>
      <c r="CK1577" s="9">
        <v>-0.1</v>
      </c>
      <c r="CL1577" s="9">
        <f t="shared" si="1312"/>
        <v>-0.14852588063470062</v>
      </c>
      <c r="CM1577" s="9">
        <v>1.6</v>
      </c>
      <c r="CN1577" t="s">
        <v>1133</v>
      </c>
      <c r="CO1577" t="s">
        <v>1134</v>
      </c>
      <c r="CP1577" t="s">
        <v>2399</v>
      </c>
      <c r="CQ1577" t="s">
        <v>2400</v>
      </c>
      <c r="CR1577">
        <v>74</v>
      </c>
      <c r="CS1577">
        <v>220</v>
      </c>
      <c r="CU1577" t="s">
        <v>3402</v>
      </c>
      <c r="CV1577" t="s">
        <v>3090</v>
      </c>
      <c r="CW1577">
        <v>0</v>
      </c>
      <c r="CX1577">
        <v>0</v>
      </c>
      <c r="CY1577">
        <v>0</v>
      </c>
      <c r="CZ1577" s="70"/>
      <c r="DA1577">
        <v>0</v>
      </c>
    </row>
    <row r="1578" spans="1:105" ht="12.75" customHeight="1" x14ac:dyDescent="0.2">
      <c r="A1578" s="78" t="s">
        <v>2372</v>
      </c>
      <c r="B1578" s="52" t="s">
        <v>970</v>
      </c>
      <c r="C1578" s="52" t="s">
        <v>970</v>
      </c>
      <c r="D1578" s="53" t="s">
        <v>975</v>
      </c>
      <c r="E1578" s="53" t="str">
        <f t="shared" si="1322"/>
        <v xml:space="preserve">Picard, Alexandre </v>
      </c>
      <c r="F1578" s="53" t="s">
        <v>438</v>
      </c>
      <c r="G1578" s="54" t="s">
        <v>2374</v>
      </c>
      <c r="H1578" s="52">
        <v>4</v>
      </c>
      <c r="I1578" s="53"/>
      <c r="J1578" s="53"/>
      <c r="K1578" s="53"/>
      <c r="L1578" s="52">
        <v>-3</v>
      </c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24">
        <f t="shared" si="1290"/>
        <v>0</v>
      </c>
      <c r="AD1578" s="24">
        <f t="shared" si="1291"/>
        <v>0</v>
      </c>
      <c r="AE1578" s="24">
        <f t="shared" si="1292"/>
        <v>0</v>
      </c>
      <c r="AF1578" s="24">
        <f t="shared" si="1293"/>
        <v>0</v>
      </c>
      <c r="AG1578" s="24">
        <f t="shared" si="1294"/>
        <v>0</v>
      </c>
      <c r="AH1578" s="24">
        <f t="shared" si="1295"/>
        <v>0</v>
      </c>
      <c r="AI1578" s="21">
        <f t="shared" si="1296"/>
        <v>4.0014820303816228</v>
      </c>
      <c r="AJ1578" s="21">
        <f t="shared" si="1297"/>
        <v>18.508997429305914</v>
      </c>
      <c r="AK1578" s="21">
        <f t="shared" si="1298"/>
        <v>0</v>
      </c>
      <c r="AL1578" s="21">
        <f t="shared" si="1299"/>
        <v>6.6691367173027043</v>
      </c>
      <c r="AM1578" s="21">
        <f t="shared" si="1300"/>
        <v>9.2544987146529571</v>
      </c>
      <c r="AN1578" s="21">
        <f t="shared" si="1301"/>
        <v>0</v>
      </c>
      <c r="AO1578" s="60">
        <v>44.983333333333334</v>
      </c>
      <c r="AP1578" s="60">
        <v>6.4833333333333325</v>
      </c>
      <c r="AQ1578" s="60">
        <v>0.65</v>
      </c>
      <c r="AR1578" s="61">
        <f>SUM(AO1578:AQ1578)</f>
        <v>52.116666666666667</v>
      </c>
      <c r="AS1578" s="19"/>
      <c r="AT1578" s="19"/>
      <c r="AU1578" s="19"/>
      <c r="AV1578" s="19"/>
      <c r="AW1578" s="19"/>
      <c r="AX1578" s="24">
        <f t="shared" si="1302"/>
        <v>0</v>
      </c>
      <c r="AY1578" s="24">
        <f t="shared" si="1303"/>
        <v>0</v>
      </c>
      <c r="AZ1578" s="24">
        <f t="shared" si="1304"/>
        <v>0</v>
      </c>
      <c r="BA1578" s="24">
        <f t="shared" si="1305"/>
        <v>0</v>
      </c>
      <c r="BB1578" s="24">
        <f t="shared" si="1306"/>
        <v>0</v>
      </c>
      <c r="BC1578" s="24">
        <f t="shared" si="1307"/>
        <v>11.245833333333334</v>
      </c>
      <c r="BD1578" s="24">
        <f t="shared" si="1308"/>
        <v>0.16250000000000001</v>
      </c>
      <c r="BE1578" s="24">
        <f t="shared" si="1309"/>
        <v>1.6208333333333331</v>
      </c>
      <c r="BF1578" s="53">
        <f>BI1578-BG1578-BH1578</f>
        <v>3</v>
      </c>
      <c r="BG1578" s="52">
        <v>2</v>
      </c>
      <c r="BH1578" s="52">
        <v>0</v>
      </c>
      <c r="BI1578" s="52">
        <v>5</v>
      </c>
      <c r="BJ1578" s="53">
        <f>BM1578-BK1578-BL1578</f>
        <v>5</v>
      </c>
      <c r="BK1578" s="52">
        <v>1</v>
      </c>
      <c r="BL1578" s="52">
        <v>0</v>
      </c>
      <c r="BM1578" s="52">
        <v>6</v>
      </c>
      <c r="BN1578" s="35">
        <f>BU1578+CA1578</f>
        <v>-2.6032494797735808</v>
      </c>
      <c r="BO1578" s="35">
        <f>BN1578/AR1578*2000</f>
        <v>-99.900843483476081</v>
      </c>
      <c r="BP1578" s="24">
        <v>-0.36489810763719249</v>
      </c>
      <c r="BQ1578" s="24">
        <v>-0.26232880996618091</v>
      </c>
      <c r="BR1578" s="24">
        <v>-0.16874763533174889</v>
      </c>
      <c r="BS1578" s="24">
        <v>-1.5235434943170973E-3</v>
      </c>
      <c r="BT1578" s="24">
        <v>0</v>
      </c>
      <c r="BU1578" s="24">
        <f>SUM(BP1578:BT1578)</f>
        <v>-0.79749809642943925</v>
      </c>
      <c r="BV1578" s="35">
        <f>BU1578/AR1578*2000</f>
        <v>-30.604340125210332</v>
      </c>
      <c r="BW1578" s="24">
        <v>-1.4302764310302742</v>
      </c>
      <c r="BX1578" s="24">
        <v>-0.90951737639039831</v>
      </c>
      <c r="BY1578" s="24">
        <v>6.8672290754570486E-2</v>
      </c>
      <c r="BZ1578" s="24">
        <v>0.4653701333219607</v>
      </c>
      <c r="CA1578" s="24">
        <f>SUM(BW1578:BZ1578)</f>
        <v>-1.8057513833441416</v>
      </c>
      <c r="CB1578" s="35">
        <f>CA1578/AR1578*2000</f>
        <v>-69.296503358265753</v>
      </c>
      <c r="CC1578" s="22"/>
      <c r="CD1578" s="19"/>
      <c r="CE1578" s="76">
        <f t="shared" si="1310"/>
        <v>165000</v>
      </c>
      <c r="CF1578" s="24"/>
      <c r="CG1578" s="24"/>
      <c r="CH1578" s="24"/>
      <c r="CI1578" s="24"/>
      <c r="CJ1578" s="24"/>
      <c r="CK1578" s="24"/>
      <c r="CL1578" s="24"/>
      <c r="CM1578" s="24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74">
        <v>533333.33333333337</v>
      </c>
      <c r="DA1578" s="19">
        <v>1</v>
      </c>
    </row>
    <row r="1579" spans="1:105" ht="12.75" customHeight="1" x14ac:dyDescent="0.2">
      <c r="A1579" s="78" t="s">
        <v>2372</v>
      </c>
      <c r="B1579" s="52" t="s">
        <v>970</v>
      </c>
      <c r="C1579" s="52" t="s">
        <v>975</v>
      </c>
      <c r="D1579" s="53" t="s">
        <v>975</v>
      </c>
      <c r="E1579" s="53" t="str">
        <f t="shared" si="1322"/>
        <v xml:space="preserve">Picard, Alexandre </v>
      </c>
      <c r="F1579" s="53" t="s">
        <v>438</v>
      </c>
      <c r="G1579" s="54" t="s">
        <v>2374</v>
      </c>
      <c r="H1579" s="52">
        <v>20</v>
      </c>
      <c r="I1579" s="19">
        <v>3</v>
      </c>
      <c r="J1579" s="19">
        <v>3</v>
      </c>
      <c r="K1579" s="19">
        <v>6</v>
      </c>
      <c r="L1579" s="52">
        <v>-9</v>
      </c>
      <c r="M1579" s="19">
        <v>8</v>
      </c>
      <c r="N1579" s="19">
        <v>21</v>
      </c>
      <c r="O1579" s="20">
        <f t="shared" ref="O1579:O1587" si="1323">IF(N1579=0,0,I1579/N1579)</f>
        <v>0.14285714285714285</v>
      </c>
      <c r="P1579" s="19"/>
      <c r="Q1579" s="19"/>
      <c r="R1579" s="19"/>
      <c r="S1579" s="19">
        <v>0</v>
      </c>
      <c r="T1579" s="19">
        <v>0</v>
      </c>
      <c r="U1579" s="20">
        <f t="shared" ref="U1579:U1587" si="1324">IF(S1579+T1579=0,0,S1579/(S1579+T1579))</f>
        <v>0</v>
      </c>
      <c r="V1579" s="19"/>
      <c r="W1579" s="19"/>
      <c r="X1579" s="19"/>
      <c r="Y1579" s="19"/>
      <c r="Z1579" s="19"/>
      <c r="AA1579" s="19"/>
      <c r="AB1579" s="19"/>
      <c r="AC1579" s="24">
        <f t="shared" si="1290"/>
        <v>0</v>
      </c>
      <c r="AD1579" s="24">
        <f t="shared" si="1291"/>
        <v>0</v>
      </c>
      <c r="AE1579" s="24">
        <f t="shared" si="1292"/>
        <v>0</v>
      </c>
      <c r="AF1579" s="24">
        <f t="shared" si="1293"/>
        <v>0</v>
      </c>
      <c r="AG1579" s="24">
        <f t="shared" si="1294"/>
        <v>0</v>
      </c>
      <c r="AH1579" s="24">
        <f t="shared" si="1295"/>
        <v>0</v>
      </c>
      <c r="AI1579" s="21">
        <f t="shared" si="1296"/>
        <v>1.9029312830370018</v>
      </c>
      <c r="AJ1579" s="21">
        <f t="shared" si="1297"/>
        <v>5.202312138728324</v>
      </c>
      <c r="AK1579" s="21">
        <f t="shared" si="1298"/>
        <v>0</v>
      </c>
      <c r="AL1579" s="21">
        <f t="shared" si="1299"/>
        <v>3.4598750600672759</v>
      </c>
      <c r="AM1579" s="21">
        <f t="shared" si="1300"/>
        <v>0</v>
      </c>
      <c r="AN1579" s="21">
        <f t="shared" si="1301"/>
        <v>0</v>
      </c>
      <c r="AO1579" s="60">
        <v>346.83333333333331</v>
      </c>
      <c r="AP1579" s="60">
        <v>34.6</v>
      </c>
      <c r="AQ1579" s="60">
        <v>56.483333333333334</v>
      </c>
      <c r="AR1579" s="61">
        <f>SUM(AO1579:AQ1579)</f>
        <v>437.91666666666669</v>
      </c>
      <c r="AS1579" s="19"/>
      <c r="AT1579" s="19"/>
      <c r="AU1579" s="19"/>
      <c r="AV1579" s="19"/>
      <c r="AW1579" s="19"/>
      <c r="AX1579" s="24">
        <f t="shared" si="1302"/>
        <v>0</v>
      </c>
      <c r="AY1579" s="24">
        <f t="shared" si="1303"/>
        <v>0</v>
      </c>
      <c r="AZ1579" s="24">
        <f t="shared" si="1304"/>
        <v>0</v>
      </c>
      <c r="BA1579" s="24">
        <f t="shared" si="1305"/>
        <v>0</v>
      </c>
      <c r="BB1579" s="24">
        <f t="shared" si="1306"/>
        <v>0</v>
      </c>
      <c r="BC1579" s="24">
        <f t="shared" si="1307"/>
        <v>17.341666666666665</v>
      </c>
      <c r="BD1579" s="24">
        <f t="shared" si="1308"/>
        <v>2.8241666666666667</v>
      </c>
      <c r="BE1579" s="24">
        <f t="shared" si="1309"/>
        <v>1.73</v>
      </c>
      <c r="BF1579" s="53">
        <f>BI1579-BG1579-BH1579</f>
        <v>11</v>
      </c>
      <c r="BG1579" s="52">
        <v>3</v>
      </c>
      <c r="BH1579" s="52">
        <v>0</v>
      </c>
      <c r="BI1579" s="52">
        <v>14</v>
      </c>
      <c r="BJ1579" s="53">
        <f>BM1579-BK1579-BL1579</f>
        <v>20</v>
      </c>
      <c r="BK1579" s="52">
        <v>0</v>
      </c>
      <c r="BL1579" s="52">
        <v>0</v>
      </c>
      <c r="BM1579" s="52">
        <v>20</v>
      </c>
      <c r="BN1579" s="35">
        <f>BU1579+CA1579</f>
        <v>23.799888343813972</v>
      </c>
      <c r="BO1579" s="35">
        <f>BN1579/AR1579*2000</f>
        <v>108.69596960067275</v>
      </c>
      <c r="BP1579" s="24">
        <v>3.3543607531889461</v>
      </c>
      <c r="BQ1579" s="24">
        <v>1.3728910621107615</v>
      </c>
      <c r="BR1579" s="24">
        <v>1.3527364923686851</v>
      </c>
      <c r="BS1579" s="24">
        <v>-0.16106665391748975</v>
      </c>
      <c r="BT1579" s="24">
        <v>0</v>
      </c>
      <c r="BU1579" s="24">
        <f>SUM(BP1579:BT1579)</f>
        <v>5.9189216537509024</v>
      </c>
      <c r="BV1579" s="35">
        <f>BU1579/AR1579*2000</f>
        <v>27.032182624171583</v>
      </c>
      <c r="BW1579" s="24">
        <v>1.5119487731371317</v>
      </c>
      <c r="BX1579" s="24">
        <v>2.2550586674564057</v>
      </c>
      <c r="BY1579" s="24">
        <v>11.833502408450867</v>
      </c>
      <c r="BZ1579" s="24">
        <v>2.2804568410186645</v>
      </c>
      <c r="CA1579" s="24">
        <f>SUM(BW1579:BZ1579)</f>
        <v>17.880966690063069</v>
      </c>
      <c r="CB1579" s="35">
        <f>CA1579/AR1579*2000</f>
        <v>81.663786976501171</v>
      </c>
      <c r="CC1579" s="55">
        <v>37.817295000000001</v>
      </c>
      <c r="CD1579" s="19">
        <v>432256</v>
      </c>
      <c r="CE1579" s="76">
        <f t="shared" si="1310"/>
        <v>1772249.5999999999</v>
      </c>
      <c r="CF1579" s="24"/>
      <c r="CG1579" s="24"/>
      <c r="CH1579" s="24"/>
      <c r="CI1579" s="24"/>
      <c r="CJ1579" s="24"/>
      <c r="CK1579" s="24"/>
      <c r="CL1579" s="24"/>
      <c r="CM1579" s="24"/>
      <c r="CN1579" s="19"/>
      <c r="CO1579" s="19"/>
      <c r="CP1579" s="19"/>
      <c r="CQ1579" s="19"/>
      <c r="CR1579" s="19"/>
      <c r="CS1579" s="19"/>
      <c r="CT1579" s="19"/>
      <c r="CU1579" s="19"/>
      <c r="CV1579" s="19"/>
      <c r="CW1579" s="19"/>
      <c r="CX1579" s="19"/>
      <c r="CY1579" s="19"/>
      <c r="CZ1579" s="74">
        <v>533333.33333333337</v>
      </c>
      <c r="DA1579" s="19">
        <v>1</v>
      </c>
    </row>
    <row r="1580" spans="1:105" ht="12.75" customHeight="1" x14ac:dyDescent="0.2">
      <c r="A1580" s="80" t="s">
        <v>2372</v>
      </c>
      <c r="B1580" s="48" t="s">
        <v>970</v>
      </c>
      <c r="C1580" s="48" t="s">
        <v>975</v>
      </c>
      <c r="D1580" s="49" t="s">
        <v>975</v>
      </c>
      <c r="E1580" s="49" t="str">
        <f t="shared" si="1322"/>
        <v xml:space="preserve">Picard, Alexandre </v>
      </c>
      <c r="F1580" s="49" t="s">
        <v>438</v>
      </c>
      <c r="G1580" s="50" t="s">
        <v>2374</v>
      </c>
      <c r="H1580" s="48">
        <v>24</v>
      </c>
      <c r="I1580" s="65">
        <v>3</v>
      </c>
      <c r="J1580" s="65">
        <v>3</v>
      </c>
      <c r="K1580" s="65">
        <v>6</v>
      </c>
      <c r="L1580" s="48">
        <v>-12</v>
      </c>
      <c r="M1580" s="10">
        <v>2</v>
      </c>
      <c r="N1580" s="10">
        <v>1</v>
      </c>
      <c r="O1580" s="11">
        <f t="shared" si="1323"/>
        <v>3</v>
      </c>
      <c r="P1580" s="10"/>
      <c r="Q1580" s="10">
        <v>0</v>
      </c>
      <c r="R1580" s="10">
        <v>0</v>
      </c>
      <c r="S1580" s="10">
        <v>0</v>
      </c>
      <c r="T1580" s="10">
        <v>0</v>
      </c>
      <c r="U1580" s="11">
        <f t="shared" si="1324"/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3">
        <f t="shared" si="1290"/>
        <v>0</v>
      </c>
      <c r="AD1580" s="13">
        <f t="shared" si="1291"/>
        <v>0</v>
      </c>
      <c r="AE1580" s="13">
        <f t="shared" si="1292"/>
        <v>0</v>
      </c>
      <c r="AF1580" s="13">
        <f t="shared" si="1293"/>
        <v>0</v>
      </c>
      <c r="AG1580" s="13">
        <f t="shared" si="1294"/>
        <v>0</v>
      </c>
      <c r="AH1580" s="13">
        <f t="shared" si="1295"/>
        <v>0</v>
      </c>
      <c r="AI1580" s="29">
        <f t="shared" si="1296"/>
        <v>2.1439509954058189</v>
      </c>
      <c r="AJ1580" s="29">
        <f t="shared" si="1297"/>
        <v>7.2992700729926998</v>
      </c>
      <c r="AK1580" s="29">
        <f t="shared" si="1298"/>
        <v>0</v>
      </c>
      <c r="AL1580" s="29">
        <f t="shared" si="1299"/>
        <v>3.828483920367534</v>
      </c>
      <c r="AM1580" s="29">
        <f t="shared" si="1300"/>
        <v>1.4598540145985401</v>
      </c>
      <c r="AN1580" s="29">
        <f t="shared" si="1301"/>
        <v>0</v>
      </c>
      <c r="AO1580" s="13">
        <v>391.8</v>
      </c>
      <c r="AP1580" s="13">
        <v>41.1</v>
      </c>
      <c r="AQ1580" s="13">
        <v>57.1</v>
      </c>
      <c r="AR1580" s="59">
        <v>490</v>
      </c>
      <c r="AS1580" s="10">
        <v>0</v>
      </c>
      <c r="AT1580" s="10">
        <v>10</v>
      </c>
      <c r="AU1580" s="10">
        <v>0</v>
      </c>
      <c r="AV1580" s="10">
        <v>0</v>
      </c>
      <c r="AW1580" s="10">
        <v>0</v>
      </c>
      <c r="AX1580" s="13">
        <f t="shared" si="1302"/>
        <v>0</v>
      </c>
      <c r="AY1580" s="13">
        <f t="shared" si="1303"/>
        <v>1.2244897959183672</v>
      </c>
      <c r="AZ1580" s="13">
        <f t="shared" si="1304"/>
        <v>0</v>
      </c>
      <c r="BA1580" s="13">
        <f t="shared" si="1305"/>
        <v>0</v>
      </c>
      <c r="BB1580" s="13">
        <f t="shared" si="1306"/>
        <v>0</v>
      </c>
      <c r="BC1580" s="13">
        <f t="shared" si="1307"/>
        <v>16.324999999999999</v>
      </c>
      <c r="BD1580" s="13">
        <f t="shared" si="1308"/>
        <v>2.3791666666666669</v>
      </c>
      <c r="BE1580" s="13">
        <f t="shared" si="1309"/>
        <v>1.7125000000000001</v>
      </c>
      <c r="BF1580" s="49">
        <v>14</v>
      </c>
      <c r="BG1580" s="49">
        <v>5</v>
      </c>
      <c r="BH1580" s="49">
        <v>0</v>
      </c>
      <c r="BI1580" s="49">
        <v>19</v>
      </c>
      <c r="BJ1580" s="49">
        <v>25</v>
      </c>
      <c r="BK1580" s="49">
        <v>1</v>
      </c>
      <c r="BL1580" s="49">
        <v>0</v>
      </c>
      <c r="BM1580" s="49">
        <v>26</v>
      </c>
      <c r="BN1580" s="39">
        <v>21.2</v>
      </c>
      <c r="BO1580" s="39">
        <v>86.5</v>
      </c>
      <c r="BP1580" s="13">
        <v>3</v>
      </c>
      <c r="BQ1580" s="13">
        <v>1.1000000000000001</v>
      </c>
      <c r="BR1580" s="13">
        <v>1.2</v>
      </c>
      <c r="BS1580" s="13">
        <v>-0.2</v>
      </c>
      <c r="BT1580" s="13">
        <v>0</v>
      </c>
      <c r="BU1580" s="13">
        <v>5.0999999999999996</v>
      </c>
      <c r="BV1580" s="39">
        <v>20.9</v>
      </c>
      <c r="BW1580" s="13">
        <v>0.1</v>
      </c>
      <c r="BX1580" s="13">
        <v>1.3</v>
      </c>
      <c r="BY1580" s="13">
        <v>11.9</v>
      </c>
      <c r="BZ1580" s="13">
        <v>2.7</v>
      </c>
      <c r="CA1580" s="13">
        <v>16.100000000000001</v>
      </c>
      <c r="CB1580" s="39">
        <v>65.599999999999994</v>
      </c>
      <c r="CC1580" s="51">
        <v>39.850903000000002</v>
      </c>
      <c r="CD1580" s="10">
        <v>483905</v>
      </c>
      <c r="CE1580" s="73">
        <f t="shared" si="1310"/>
        <v>1653342.0833333333</v>
      </c>
      <c r="CF1580" s="66">
        <v>10.7</v>
      </c>
      <c r="CG1580" s="66">
        <v>9.6</v>
      </c>
      <c r="CH1580" s="66">
        <v>-7.3</v>
      </c>
      <c r="CI1580" s="66">
        <v>0</v>
      </c>
      <c r="CJ1580" s="67">
        <f t="shared" ref="CJ1580:CJ1588" si="1325">CI1580/(AO1580+2*(AP1580+AQ1580))*2000</f>
        <v>0</v>
      </c>
      <c r="CK1580" s="66">
        <v>-1.2</v>
      </c>
      <c r="CL1580" s="67">
        <f t="shared" ref="CL1580:CL1588" si="1326">CK1580/(AO1580+2*(AP1580+AQ1580))*2000</f>
        <v>-4.0802448146888812</v>
      </c>
      <c r="CM1580" s="66">
        <v>-1.2</v>
      </c>
      <c r="CN1580" s="10" t="s">
        <v>1661</v>
      </c>
      <c r="CO1580" s="10" t="s">
        <v>2734</v>
      </c>
      <c r="CP1580" s="10"/>
      <c r="CQ1580" s="10" t="s">
        <v>2400</v>
      </c>
      <c r="CR1580" s="10">
        <v>74</v>
      </c>
      <c r="CS1580" s="10">
        <v>208</v>
      </c>
      <c r="CT1580" s="10">
        <v>21</v>
      </c>
      <c r="CU1580" s="10" t="s">
        <v>3402</v>
      </c>
      <c r="CV1580" s="10"/>
      <c r="CW1580" s="10"/>
      <c r="CX1580" s="10"/>
      <c r="CY1580" s="10"/>
      <c r="CZ1580" s="73">
        <v>533333</v>
      </c>
      <c r="DA1580" s="10">
        <v>2</v>
      </c>
    </row>
    <row r="1581" spans="1:105" ht="12.75" customHeight="1" x14ac:dyDescent="0.2">
      <c r="A1581" s="38" t="s">
        <v>2452</v>
      </c>
      <c r="B1581" t="s">
        <v>975</v>
      </c>
      <c r="C1581" t="s">
        <v>975</v>
      </c>
      <c r="D1581" t="s">
        <v>975</v>
      </c>
      <c r="E1581" t="str">
        <f t="shared" si="1322"/>
        <v xml:space="preserve">Karlsson, Andreas </v>
      </c>
      <c r="F1581" t="s">
        <v>228</v>
      </c>
      <c r="G1581" t="s">
        <v>1537</v>
      </c>
      <c r="H1581">
        <v>53</v>
      </c>
      <c r="I1581">
        <v>3</v>
      </c>
      <c r="J1581">
        <v>6</v>
      </c>
      <c r="K1581">
        <f>I1581+J1581</f>
        <v>9</v>
      </c>
      <c r="L1581">
        <v>-4</v>
      </c>
      <c r="M1581">
        <v>12</v>
      </c>
      <c r="N1581">
        <v>25</v>
      </c>
      <c r="O1581" s="4">
        <f t="shared" si="1323"/>
        <v>0.12</v>
      </c>
      <c r="P1581">
        <v>635</v>
      </c>
      <c r="Q1581">
        <v>1</v>
      </c>
      <c r="R1581">
        <v>0</v>
      </c>
      <c r="S1581">
        <v>129</v>
      </c>
      <c r="T1581">
        <v>157</v>
      </c>
      <c r="U1581" s="4">
        <f t="shared" si="1324"/>
        <v>0.45104895104895104</v>
      </c>
      <c r="V1581" s="40">
        <v>9.3000000000000007</v>
      </c>
      <c r="W1581">
        <v>0</v>
      </c>
      <c r="X1581">
        <v>1</v>
      </c>
      <c r="Y1581">
        <v>0</v>
      </c>
      <c r="Z1581">
        <v>0</v>
      </c>
      <c r="AA1581">
        <f>I1581-W1581-Y1581</f>
        <v>3</v>
      </c>
      <c r="AB1581">
        <f>J1581-X1581-Z1581</f>
        <v>5</v>
      </c>
      <c r="AC1581" s="9">
        <f t="shared" si="1290"/>
        <v>0</v>
      </c>
      <c r="AD1581" s="9">
        <f t="shared" si="1291"/>
        <v>24.861878453038674</v>
      </c>
      <c r="AE1581" s="9">
        <f t="shared" si="1292"/>
        <v>0</v>
      </c>
      <c r="AF1581" s="9">
        <f t="shared" si="1293"/>
        <v>0</v>
      </c>
      <c r="AG1581" s="9">
        <f t="shared" si="1294"/>
        <v>8.6158755484643006</v>
      </c>
      <c r="AH1581" s="9">
        <f t="shared" si="1295"/>
        <v>14.359792580773833</v>
      </c>
      <c r="AI1581" s="6">
        <f t="shared" si="1296"/>
        <v>1.72317510969286</v>
      </c>
      <c r="AJ1581" s="6">
        <f t="shared" si="1297"/>
        <v>4.972375690607735</v>
      </c>
      <c r="AK1581" s="6">
        <f t="shared" si="1298"/>
        <v>0</v>
      </c>
      <c r="AL1581" s="6">
        <f t="shared" si="1299"/>
        <v>2.2975668129238134</v>
      </c>
      <c r="AM1581" s="6">
        <f t="shared" si="1300"/>
        <v>0</v>
      </c>
      <c r="AN1581" s="6">
        <f t="shared" si="1301"/>
        <v>0</v>
      </c>
      <c r="AO1581" s="32">
        <v>417.83333333333331</v>
      </c>
      <c r="AP1581" s="32">
        <v>12.066666666666666</v>
      </c>
      <c r="AQ1581" s="32">
        <v>16.116666666666667</v>
      </c>
      <c r="AR1581" s="32">
        <v>446.01666666666665</v>
      </c>
      <c r="AS1581" s="40">
        <v>14</v>
      </c>
      <c r="AT1581" s="40">
        <v>13</v>
      </c>
      <c r="AU1581" s="40">
        <v>10</v>
      </c>
      <c r="AV1581" s="40">
        <v>14</v>
      </c>
      <c r="AW1581" s="40">
        <v>10</v>
      </c>
      <c r="AX1581" s="9">
        <f t="shared" si="1302"/>
        <v>1.8833376929113261</v>
      </c>
      <c r="AY1581" s="9">
        <f t="shared" si="1303"/>
        <v>1.7488135719890887</v>
      </c>
      <c r="AZ1581" s="9">
        <f t="shared" si="1304"/>
        <v>1.345241209222376</v>
      </c>
      <c r="BA1581" s="9">
        <f t="shared" si="1305"/>
        <v>1.8833376929113261</v>
      </c>
      <c r="BB1581" s="9">
        <f t="shared" si="1306"/>
        <v>1.345241209222376</v>
      </c>
      <c r="BC1581" s="9">
        <f t="shared" si="1307"/>
        <v>7.8836477987421381</v>
      </c>
      <c r="BD1581" s="9">
        <f t="shared" si="1308"/>
        <v>0.3040880503144654</v>
      </c>
      <c r="BE1581" s="9">
        <f t="shared" si="1309"/>
        <v>0.22767295597484277</v>
      </c>
      <c r="BF1581" s="3">
        <v>12</v>
      </c>
      <c r="BG1581" s="3">
        <v>1</v>
      </c>
      <c r="BH1581" s="3">
        <v>0</v>
      </c>
      <c r="BI1581" s="3">
        <v>13</v>
      </c>
      <c r="BJ1581" s="3">
        <v>16</v>
      </c>
      <c r="BK1581" s="3">
        <v>0</v>
      </c>
      <c r="BL1581" s="3">
        <v>0</v>
      </c>
      <c r="BM1581" s="3">
        <v>16</v>
      </c>
      <c r="BN1581" s="34">
        <f t="shared" ref="BN1581:BN1587" si="1327">BU1581+CA1581</f>
        <v>9.5569148691539709</v>
      </c>
      <c r="BO1581" s="34">
        <f t="shared" ref="BO1581:BO1587" si="1328">BN1581/AR1581*2000</f>
        <v>42.854519050053312</v>
      </c>
      <c r="BP1581" s="34">
        <v>0.74254635510056977</v>
      </c>
      <c r="BQ1581" s="34">
        <v>0.50211070761225529</v>
      </c>
      <c r="BR1581" s="34">
        <v>-0.16946907998042945</v>
      </c>
      <c r="BS1581" s="34">
        <v>-0.27823131962508191</v>
      </c>
      <c r="BT1581" s="34">
        <v>0</v>
      </c>
      <c r="BU1581" s="34">
        <f t="shared" ref="BU1581:BU1587" si="1329">SUM(BP1581:BT1581)</f>
        <v>0.79695666310731372</v>
      </c>
      <c r="BV1581" s="34">
        <f t="shared" ref="BV1581:BV1587" si="1330">BU1581/AR1581*2000</f>
        <v>3.5736631505877079</v>
      </c>
      <c r="BW1581" s="34">
        <v>4.70642949801121</v>
      </c>
      <c r="BX1581" s="34">
        <v>5.7637403717933008E-2</v>
      </c>
      <c r="BY1581" s="34">
        <v>2.2771514266648638</v>
      </c>
      <c r="BZ1581" s="34">
        <v>1.7187398776526501</v>
      </c>
      <c r="CA1581" s="34">
        <f t="shared" ref="CA1581:CA1587" si="1331">SUM(BW1581:BZ1581)</f>
        <v>8.7599582060466563</v>
      </c>
      <c r="CB1581" s="34">
        <f t="shared" ref="CB1581:CB1587" si="1332">CA1581/AR1581*2000</f>
        <v>39.280855899465593</v>
      </c>
      <c r="CC1581" s="15">
        <v>48</v>
      </c>
      <c r="CD1581" s="7">
        <v>168124</v>
      </c>
      <c r="CE1581" s="68">
        <f t="shared" si="1310"/>
        <v>260116.37735849057</v>
      </c>
      <c r="CF1581" s="9">
        <v>9.1999999999999993</v>
      </c>
      <c r="CG1581" s="9">
        <v>8.8000000000000007</v>
      </c>
      <c r="CH1581" s="9">
        <v>-1.8</v>
      </c>
      <c r="CI1581" s="9">
        <v>-1</v>
      </c>
      <c r="CJ1581" s="9">
        <f t="shared" si="1325"/>
        <v>-4.2176296921130323</v>
      </c>
      <c r="CK1581" s="9">
        <v>0.6</v>
      </c>
      <c r="CL1581" s="9">
        <f t="shared" si="1326"/>
        <v>2.5305778152678196</v>
      </c>
      <c r="CM1581" s="9">
        <v>-0.4</v>
      </c>
      <c r="CN1581" t="s">
        <v>1175</v>
      </c>
      <c r="CO1581" t="s">
        <v>1176</v>
      </c>
      <c r="CQ1581" t="s">
        <v>2436</v>
      </c>
      <c r="CR1581">
        <v>76</v>
      </c>
      <c r="CS1581">
        <v>205</v>
      </c>
      <c r="CT1581">
        <v>24</v>
      </c>
      <c r="CU1581" t="s">
        <v>3402</v>
      </c>
      <c r="CV1581" t="s">
        <v>2382</v>
      </c>
      <c r="CW1581">
        <v>0</v>
      </c>
      <c r="CX1581">
        <v>0</v>
      </c>
      <c r="CY1581">
        <v>0</v>
      </c>
      <c r="CZ1581" s="70"/>
      <c r="DA1581">
        <v>0</v>
      </c>
    </row>
    <row r="1582" spans="1:105" ht="12.75" customHeight="1" x14ac:dyDescent="0.2">
      <c r="A1582" s="44" t="s">
        <v>2372</v>
      </c>
      <c r="B1582" s="43" t="s">
        <v>975</v>
      </c>
      <c r="C1582" s="43" t="s">
        <v>975</v>
      </c>
      <c r="D1582" s="42" t="s">
        <v>975</v>
      </c>
      <c r="E1582" s="42" t="str">
        <f t="shared" si="1322"/>
        <v xml:space="preserve">Karlsson, Andreas </v>
      </c>
      <c r="F1582" s="42" t="s">
        <v>228</v>
      </c>
      <c r="G1582" s="45" t="s">
        <v>2373</v>
      </c>
      <c r="H1582" s="43">
        <v>58</v>
      </c>
      <c r="I1582" s="64">
        <v>2</v>
      </c>
      <c r="J1582" s="64">
        <v>2</v>
      </c>
      <c r="K1582" s="64">
        <v>4</v>
      </c>
      <c r="L1582" s="43">
        <v>-7</v>
      </c>
      <c r="M1582">
        <v>10</v>
      </c>
      <c r="N1582">
        <v>31</v>
      </c>
      <c r="O1582" s="4">
        <f t="shared" si="1323"/>
        <v>6.4516129032258063E-2</v>
      </c>
      <c r="Q1582">
        <v>1</v>
      </c>
      <c r="R1582">
        <v>0</v>
      </c>
      <c r="S1582">
        <v>182</v>
      </c>
      <c r="T1582">
        <v>151</v>
      </c>
      <c r="U1582" s="4">
        <f t="shared" si="1324"/>
        <v>0.54654654654654655</v>
      </c>
      <c r="V1582">
        <v>10.199999999999999</v>
      </c>
      <c r="W1582">
        <v>0</v>
      </c>
      <c r="X1582">
        <v>0</v>
      </c>
      <c r="Y1582">
        <v>0</v>
      </c>
      <c r="Z1582">
        <v>0</v>
      </c>
      <c r="AA1582">
        <v>2</v>
      </c>
      <c r="AB1582">
        <v>2</v>
      </c>
      <c r="AC1582" s="9">
        <f t="shared" si="1290"/>
        <v>0</v>
      </c>
      <c r="AD1582" s="9">
        <f t="shared" si="1291"/>
        <v>0</v>
      </c>
      <c r="AE1582" s="9">
        <f t="shared" si="1292"/>
        <v>0</v>
      </c>
      <c r="AF1582" s="9">
        <f t="shared" si="1293"/>
        <v>0</v>
      </c>
      <c r="AG1582" s="9">
        <f t="shared" si="1294"/>
        <v>5.5073239759819481</v>
      </c>
      <c r="AH1582" s="9">
        <f t="shared" si="1295"/>
        <v>5.5073239759819481</v>
      </c>
      <c r="AI1582" s="58">
        <f t="shared" si="1296"/>
        <v>1.376830993995487</v>
      </c>
      <c r="AJ1582" s="58">
        <f t="shared" si="1297"/>
        <v>0</v>
      </c>
      <c r="AK1582" s="58">
        <f t="shared" si="1298"/>
        <v>0</v>
      </c>
      <c r="AL1582" s="58">
        <f t="shared" si="1299"/>
        <v>2.2029295903927792</v>
      </c>
      <c r="AM1582" s="58">
        <f t="shared" si="1300"/>
        <v>3.8054968287526432</v>
      </c>
      <c r="AN1582" s="58">
        <f t="shared" si="1301"/>
        <v>3.8674033149171274</v>
      </c>
      <c r="AO1582" s="56">
        <v>435.78333333333336</v>
      </c>
      <c r="AP1582" s="56">
        <v>15.766666666666666</v>
      </c>
      <c r="AQ1582" s="56">
        <v>108.6</v>
      </c>
      <c r="AR1582" s="57">
        <f>SUM(AO1582:AQ1582)</f>
        <v>560.15</v>
      </c>
      <c r="AS1582">
        <v>30</v>
      </c>
      <c r="AT1582">
        <v>34</v>
      </c>
      <c r="AU1582">
        <v>16</v>
      </c>
      <c r="AV1582">
        <v>2</v>
      </c>
      <c r="AW1582">
        <v>14</v>
      </c>
      <c r="AX1582" s="9">
        <f t="shared" si="1302"/>
        <v>3.213424975453004</v>
      </c>
      <c r="AY1582" s="9">
        <f t="shared" si="1303"/>
        <v>3.6418816388467374</v>
      </c>
      <c r="AZ1582" s="9">
        <f t="shared" si="1304"/>
        <v>1.7138266535749354</v>
      </c>
      <c r="BA1582" s="9">
        <f t="shared" si="1305"/>
        <v>0.21422833169686692</v>
      </c>
      <c r="BB1582" s="9">
        <f t="shared" si="1306"/>
        <v>1.4995983218780684</v>
      </c>
      <c r="BC1582" s="33">
        <f t="shared" si="1307"/>
        <v>7.5135057471264375</v>
      </c>
      <c r="BD1582" s="33">
        <f t="shared" si="1308"/>
        <v>1.8724137931034481</v>
      </c>
      <c r="BE1582" s="33">
        <f t="shared" si="1309"/>
        <v>0.27183908045977012</v>
      </c>
      <c r="BF1582" s="42">
        <f>BI1582-BG1582-BH1582</f>
        <v>10</v>
      </c>
      <c r="BG1582" s="43">
        <v>0</v>
      </c>
      <c r="BH1582" s="43">
        <v>0</v>
      </c>
      <c r="BI1582" s="43">
        <v>10</v>
      </c>
      <c r="BJ1582" s="42">
        <f>BM1582-BK1582-BL1582</f>
        <v>16</v>
      </c>
      <c r="BK1582" s="43">
        <v>1</v>
      </c>
      <c r="BL1582" s="43">
        <v>7</v>
      </c>
      <c r="BM1582" s="43">
        <v>24</v>
      </c>
      <c r="BN1582" s="34">
        <f t="shared" si="1327"/>
        <v>11.740833930858916</v>
      </c>
      <c r="BO1582" s="34">
        <f t="shared" si="1328"/>
        <v>41.92032109563123</v>
      </c>
      <c r="BP1582" s="33">
        <v>-4.0262424258565632</v>
      </c>
      <c r="BQ1582" s="33">
        <v>-0.84896109156109445</v>
      </c>
      <c r="BR1582" s="33">
        <v>-3.4180840236056809</v>
      </c>
      <c r="BS1582" s="33">
        <v>-1.6292366079176626</v>
      </c>
      <c r="BT1582" s="33">
        <v>0</v>
      </c>
      <c r="BU1582" s="9">
        <f t="shared" si="1329"/>
        <v>-9.922524148941001</v>
      </c>
      <c r="BV1582" s="34">
        <f t="shared" si="1330"/>
        <v>-35.42809657749175</v>
      </c>
      <c r="BW1582" s="33">
        <v>5.8320904009489842</v>
      </c>
      <c r="BX1582" s="33">
        <v>-0.25264962289788229</v>
      </c>
      <c r="BY1582" s="33">
        <v>11.58373129758075</v>
      </c>
      <c r="BZ1582" s="33">
        <v>4.5001860041680635</v>
      </c>
      <c r="CA1582" s="9">
        <f t="shared" si="1331"/>
        <v>21.663358079799917</v>
      </c>
      <c r="CB1582" s="34">
        <f t="shared" si="1332"/>
        <v>77.348417673122981</v>
      </c>
      <c r="CC1582" s="47">
        <v>42.093155000000003</v>
      </c>
      <c r="CD1582">
        <v>165000</v>
      </c>
      <c r="CE1582" s="68">
        <f t="shared" si="1310"/>
        <v>165000</v>
      </c>
      <c r="CF1582" s="62">
        <v>9.3000000000000007</v>
      </c>
      <c r="CG1582" s="62">
        <v>10.9</v>
      </c>
      <c r="CH1582" s="62">
        <v>-4.5</v>
      </c>
      <c r="CI1582" s="62">
        <v>-2.6</v>
      </c>
      <c r="CJ1582" s="63">
        <f t="shared" si="1325"/>
        <v>-7.5966010080105191</v>
      </c>
      <c r="CK1582" s="62">
        <v>0.2</v>
      </c>
      <c r="CL1582" s="63">
        <f t="shared" si="1326"/>
        <v>0.58435392369311678</v>
      </c>
      <c r="CM1582" s="62">
        <v>-2.4</v>
      </c>
      <c r="CN1582" t="s">
        <v>1668</v>
      </c>
      <c r="CO1582" t="s">
        <v>1176</v>
      </c>
      <c r="CQ1582" t="s">
        <v>2436</v>
      </c>
      <c r="CR1582">
        <v>76</v>
      </c>
      <c r="CS1582">
        <v>201</v>
      </c>
      <c r="CT1582">
        <v>24</v>
      </c>
      <c r="CU1582" t="s">
        <v>3402</v>
      </c>
      <c r="CZ1582" s="72">
        <v>500000</v>
      </c>
      <c r="DA1582">
        <v>0</v>
      </c>
    </row>
    <row r="1583" spans="1:105" ht="12.75" customHeight="1" x14ac:dyDescent="0.2">
      <c r="A1583" s="38" t="s">
        <v>2452</v>
      </c>
      <c r="B1583" t="s">
        <v>955</v>
      </c>
      <c r="D1583" t="s">
        <v>975</v>
      </c>
      <c r="E1583" t="str">
        <f t="shared" si="1322"/>
        <v xml:space="preserve">Hutchinson, Andrew </v>
      </c>
      <c r="F1583" t="s">
        <v>1321</v>
      </c>
      <c r="G1583" t="s">
        <v>1524</v>
      </c>
      <c r="H1583">
        <v>41</v>
      </c>
      <c r="I1583">
        <v>3</v>
      </c>
      <c r="J1583">
        <v>11</v>
      </c>
      <c r="K1583">
        <f>I1583+J1583</f>
        <v>14</v>
      </c>
      <c r="L1583">
        <v>0</v>
      </c>
      <c r="M1583">
        <v>30</v>
      </c>
      <c r="N1583">
        <v>45</v>
      </c>
      <c r="O1583" s="4">
        <f t="shared" si="1323"/>
        <v>6.6666666666666666E-2</v>
      </c>
      <c r="P1583">
        <v>630</v>
      </c>
      <c r="Q1583">
        <v>0</v>
      </c>
      <c r="R1583">
        <v>0</v>
      </c>
      <c r="S1583">
        <v>0</v>
      </c>
      <c r="T1583">
        <v>0</v>
      </c>
      <c r="U1583" s="4">
        <f t="shared" si="1324"/>
        <v>0</v>
      </c>
      <c r="V1583" s="40">
        <v>0</v>
      </c>
      <c r="W1583">
        <v>2</v>
      </c>
      <c r="X1583">
        <v>6</v>
      </c>
      <c r="Y1583">
        <v>0</v>
      </c>
      <c r="Z1583">
        <v>0</v>
      </c>
      <c r="AA1583">
        <f>I1583-W1583-Y1583</f>
        <v>1</v>
      </c>
      <c r="AB1583">
        <f>J1583-X1583-Z1583</f>
        <v>5</v>
      </c>
      <c r="AC1583" s="9">
        <f t="shared" si="1290"/>
        <v>3.8228735266008282</v>
      </c>
      <c r="AD1583" s="9">
        <f t="shared" si="1291"/>
        <v>11.468620579802485</v>
      </c>
      <c r="AE1583" s="9">
        <f t="shared" si="1292"/>
        <v>0</v>
      </c>
      <c r="AF1583" s="9">
        <f t="shared" si="1293"/>
        <v>0</v>
      </c>
      <c r="AG1583" s="9">
        <f t="shared" si="1294"/>
        <v>3.5662984793699541</v>
      </c>
      <c r="AH1583" s="9">
        <f t="shared" si="1295"/>
        <v>17.831492396849768</v>
      </c>
      <c r="AI1583" s="6">
        <f t="shared" si="1296"/>
        <v>2.1397790876219722</v>
      </c>
      <c r="AJ1583" s="6">
        <f t="shared" si="1297"/>
        <v>6.1165976425613255</v>
      </c>
      <c r="AK1583" s="6">
        <f t="shared" si="1298"/>
        <v>0</v>
      </c>
      <c r="AL1583" s="6">
        <f t="shared" si="1299"/>
        <v>1.7831492396849769</v>
      </c>
      <c r="AM1583" s="6">
        <f t="shared" si="1300"/>
        <v>0.38228735266008285</v>
      </c>
      <c r="AN1583" s="6">
        <f t="shared" si="1301"/>
        <v>0</v>
      </c>
      <c r="AO1583" s="32">
        <v>336.48333333333335</v>
      </c>
      <c r="AP1583" s="32">
        <v>156.94999999999999</v>
      </c>
      <c r="AQ1583" s="32">
        <v>7.583333333333333</v>
      </c>
      <c r="AR1583" s="32">
        <v>501.01666666666665</v>
      </c>
      <c r="AS1583" s="40">
        <v>11</v>
      </c>
      <c r="AT1583" s="40">
        <v>17</v>
      </c>
      <c r="AU1583" s="40">
        <v>17</v>
      </c>
      <c r="AV1583" s="40">
        <v>13</v>
      </c>
      <c r="AW1583" s="40">
        <v>3</v>
      </c>
      <c r="AX1583" s="9">
        <f t="shared" si="1302"/>
        <v>1.3173214463923357</v>
      </c>
      <c r="AY1583" s="9">
        <f t="shared" si="1303"/>
        <v>2.0358604171517918</v>
      </c>
      <c r="AZ1583" s="9">
        <f t="shared" si="1304"/>
        <v>2.0358604171517918</v>
      </c>
      <c r="BA1583" s="9">
        <f t="shared" si="1305"/>
        <v>1.5568344366454874</v>
      </c>
      <c r="BB1583" s="9">
        <f t="shared" si="1306"/>
        <v>0.35926948537972792</v>
      </c>
      <c r="BC1583" s="9">
        <f t="shared" si="1307"/>
        <v>8.2069105691056912</v>
      </c>
      <c r="BD1583" s="9">
        <f t="shared" si="1308"/>
        <v>0.18495934959349591</v>
      </c>
      <c r="BE1583" s="9">
        <f t="shared" si="1309"/>
        <v>3.8280487804878045</v>
      </c>
      <c r="BF1583" s="3">
        <v>12</v>
      </c>
      <c r="BG1583" s="3">
        <v>16</v>
      </c>
      <c r="BH1583" s="3">
        <v>0</v>
      </c>
      <c r="BI1583" s="3">
        <v>28</v>
      </c>
      <c r="BJ1583" s="3">
        <v>10</v>
      </c>
      <c r="BK1583" s="3">
        <v>1</v>
      </c>
      <c r="BL1583" s="3">
        <v>0</v>
      </c>
      <c r="BM1583" s="3">
        <v>11</v>
      </c>
      <c r="BN1583" s="34">
        <f t="shared" si="1327"/>
        <v>20.198287287298378</v>
      </c>
      <c r="BO1583" s="34">
        <f t="shared" si="1328"/>
        <v>80.629203102884304</v>
      </c>
      <c r="BP1583" s="34">
        <v>3.6952387826451156</v>
      </c>
      <c r="BQ1583" s="34">
        <v>4.4646197523998667</v>
      </c>
      <c r="BR1583" s="34">
        <v>2.3378930755214182E-2</v>
      </c>
      <c r="BS1583" s="34">
        <v>-1.7213790921282265E-2</v>
      </c>
      <c r="BT1583" s="34">
        <v>0</v>
      </c>
      <c r="BU1583" s="34">
        <f t="shared" si="1329"/>
        <v>8.1660236748789146</v>
      </c>
      <c r="BV1583" s="34">
        <f t="shared" si="1330"/>
        <v>32.597812480804691</v>
      </c>
      <c r="BW1583" s="34">
        <v>11.430606362561804</v>
      </c>
      <c r="BX1583" s="34">
        <v>3.7792783299337018</v>
      </c>
      <c r="BY1583" s="34">
        <v>0.94463527278709836</v>
      </c>
      <c r="BZ1583" s="34">
        <v>-4.122256352863138</v>
      </c>
      <c r="CA1583" s="34">
        <f t="shared" si="1331"/>
        <v>12.032263612419465</v>
      </c>
      <c r="CB1583" s="34">
        <f t="shared" si="1332"/>
        <v>48.031390622079634</v>
      </c>
      <c r="CC1583" s="15">
        <v>49</v>
      </c>
      <c r="CD1583" s="7">
        <v>1258457</v>
      </c>
      <c r="CE1583" s="68">
        <f t="shared" si="1310"/>
        <v>2516914</v>
      </c>
      <c r="CF1583" s="9">
        <v>14.7</v>
      </c>
      <c r="CG1583" s="9">
        <v>8.6</v>
      </c>
      <c r="CH1583" s="9">
        <v>2.8</v>
      </c>
      <c r="CI1583" s="9">
        <v>1.5</v>
      </c>
      <c r="CJ1583" s="9">
        <f t="shared" si="1325"/>
        <v>4.5075501464953796</v>
      </c>
      <c r="CK1583" s="9">
        <v>1.7</v>
      </c>
      <c r="CL1583" s="9">
        <f t="shared" si="1326"/>
        <v>5.1085568326947639</v>
      </c>
      <c r="CM1583" s="9">
        <v>3.2</v>
      </c>
      <c r="CN1583" t="s">
        <v>1147</v>
      </c>
      <c r="CO1583" t="s">
        <v>1148</v>
      </c>
      <c r="CP1583" t="s">
        <v>2959</v>
      </c>
      <c r="CQ1583" t="s">
        <v>2414</v>
      </c>
      <c r="CR1583">
        <v>74</v>
      </c>
      <c r="CS1583">
        <v>206</v>
      </c>
      <c r="CU1583" t="s">
        <v>3401</v>
      </c>
      <c r="CV1583" t="s">
        <v>2382</v>
      </c>
      <c r="CW1583">
        <v>0</v>
      </c>
      <c r="CX1583">
        <v>0</v>
      </c>
      <c r="CY1583">
        <v>0</v>
      </c>
      <c r="CZ1583" s="70"/>
      <c r="DA1583">
        <v>0</v>
      </c>
    </row>
    <row r="1584" spans="1:105" ht="12.75" customHeight="1" x14ac:dyDescent="0.2">
      <c r="A1584" s="38" t="s">
        <v>2452</v>
      </c>
      <c r="B1584" t="s">
        <v>975</v>
      </c>
      <c r="C1584" t="s">
        <v>975</v>
      </c>
      <c r="D1584" s="82" t="s">
        <v>975</v>
      </c>
      <c r="E1584" t="str">
        <f t="shared" si="1322"/>
        <v xml:space="preserve">Jones, Blair </v>
      </c>
      <c r="F1584" t="s">
        <v>216</v>
      </c>
      <c r="G1584" t="s">
        <v>1537</v>
      </c>
      <c r="H1584">
        <v>20</v>
      </c>
      <c r="I1584">
        <v>1</v>
      </c>
      <c r="J1584">
        <v>2</v>
      </c>
      <c r="K1584">
        <f>I1584+J1584</f>
        <v>3</v>
      </c>
      <c r="L1584">
        <v>0</v>
      </c>
      <c r="M1584">
        <v>2</v>
      </c>
      <c r="N1584">
        <v>6</v>
      </c>
      <c r="O1584" s="4">
        <f t="shared" si="1323"/>
        <v>0.16666666666666666</v>
      </c>
      <c r="P1584">
        <v>169</v>
      </c>
      <c r="Q1584">
        <v>0</v>
      </c>
      <c r="R1584">
        <v>0</v>
      </c>
      <c r="S1584">
        <v>27</v>
      </c>
      <c r="T1584">
        <v>38</v>
      </c>
      <c r="U1584" s="4">
        <f t="shared" si="1324"/>
        <v>0.41538461538461541</v>
      </c>
      <c r="V1584" s="40">
        <v>5.6</v>
      </c>
      <c r="W1584">
        <v>0</v>
      </c>
      <c r="X1584">
        <v>0</v>
      </c>
      <c r="Y1584">
        <v>0</v>
      </c>
      <c r="Z1584">
        <v>0</v>
      </c>
      <c r="AA1584">
        <f>I1584-W1584-Y1584</f>
        <v>1</v>
      </c>
      <c r="AB1584">
        <f>J1584-X1584-Z1584</f>
        <v>2</v>
      </c>
      <c r="AC1584" s="9">
        <f t="shared" si="1290"/>
        <v>0</v>
      </c>
      <c r="AD1584" s="9">
        <f t="shared" si="1291"/>
        <v>0</v>
      </c>
      <c r="AE1584" s="9">
        <f t="shared" si="1292"/>
        <v>0</v>
      </c>
      <c r="AF1584" s="9">
        <f t="shared" si="1293"/>
        <v>0</v>
      </c>
      <c r="AG1584" s="9">
        <f t="shared" si="1294"/>
        <v>10.489510489510488</v>
      </c>
      <c r="AH1584" s="9">
        <f t="shared" si="1295"/>
        <v>20.979020979020977</v>
      </c>
      <c r="AI1584" s="6">
        <f t="shared" si="1296"/>
        <v>2.0979020979020975</v>
      </c>
      <c r="AJ1584" s="6">
        <f t="shared" si="1297"/>
        <v>0</v>
      </c>
      <c r="AK1584" s="6">
        <f t="shared" si="1298"/>
        <v>0</v>
      </c>
      <c r="AL1584" s="6">
        <f t="shared" si="1299"/>
        <v>2.0979020979020975</v>
      </c>
      <c r="AM1584" s="6">
        <f t="shared" si="1300"/>
        <v>0</v>
      </c>
      <c r="AN1584" s="6">
        <f t="shared" si="1301"/>
        <v>57.142857142857139</v>
      </c>
      <c r="AO1584" s="32">
        <v>114.4</v>
      </c>
      <c r="AP1584" s="32">
        <v>0</v>
      </c>
      <c r="AQ1584" s="32">
        <v>1.05</v>
      </c>
      <c r="AR1584" s="32">
        <v>115.45</v>
      </c>
      <c r="AS1584" s="40">
        <v>3</v>
      </c>
      <c r="AT1584" s="40">
        <v>11</v>
      </c>
      <c r="AU1584" s="40">
        <v>5</v>
      </c>
      <c r="AV1584" s="40">
        <v>3</v>
      </c>
      <c r="AW1584" s="40">
        <v>4</v>
      </c>
      <c r="AX1584" s="9">
        <f t="shared" si="1302"/>
        <v>1.5591165006496319</v>
      </c>
      <c r="AY1584" s="9">
        <f t="shared" si="1303"/>
        <v>5.716760502381983</v>
      </c>
      <c r="AZ1584" s="9">
        <f t="shared" si="1304"/>
        <v>2.5985275010827196</v>
      </c>
      <c r="BA1584" s="9">
        <f t="shared" si="1305"/>
        <v>1.5591165006496319</v>
      </c>
      <c r="BB1584" s="9">
        <f t="shared" si="1306"/>
        <v>2.0788220008661757</v>
      </c>
      <c r="BC1584" s="9">
        <f t="shared" si="1307"/>
        <v>5.7200000000000006</v>
      </c>
      <c r="BD1584" s="9">
        <f t="shared" si="1308"/>
        <v>5.2500000000000005E-2</v>
      </c>
      <c r="BE1584" s="9">
        <f t="shared" si="1309"/>
        <v>0</v>
      </c>
      <c r="BF1584" s="3">
        <v>4</v>
      </c>
      <c r="BG1584" s="3">
        <v>0</v>
      </c>
      <c r="BH1584" s="3">
        <v>0</v>
      </c>
      <c r="BI1584" s="3">
        <v>4</v>
      </c>
      <c r="BJ1584" s="3">
        <v>4</v>
      </c>
      <c r="BK1584" s="3">
        <v>0</v>
      </c>
      <c r="BL1584" s="3">
        <v>1</v>
      </c>
      <c r="BM1584" s="3">
        <v>5</v>
      </c>
      <c r="BN1584" s="34">
        <f t="shared" si="1327"/>
        <v>2.9025905694698801</v>
      </c>
      <c r="BO1584" s="34">
        <f t="shared" si="1328"/>
        <v>50.283076127672246</v>
      </c>
      <c r="BP1584" s="34">
        <v>1.234353253777462</v>
      </c>
      <c r="BQ1584" s="34">
        <v>0</v>
      </c>
      <c r="BR1584" s="34">
        <v>-4.3866534024305327E-2</v>
      </c>
      <c r="BS1584" s="34">
        <v>-1.8126756087259728E-2</v>
      </c>
      <c r="BT1584" s="34">
        <v>0</v>
      </c>
      <c r="BU1584" s="34">
        <f t="shared" si="1329"/>
        <v>1.1723599636658968</v>
      </c>
      <c r="BV1584" s="34">
        <f t="shared" si="1330"/>
        <v>20.30939737836114</v>
      </c>
      <c r="BW1584" s="34">
        <v>1.462949557349676</v>
      </c>
      <c r="BX1584" s="34">
        <v>0</v>
      </c>
      <c r="BY1584" s="34">
        <v>-0.68156502517755457</v>
      </c>
      <c r="BZ1584" s="34">
        <v>0.94884607363186224</v>
      </c>
      <c r="CA1584" s="34">
        <f t="shared" si="1331"/>
        <v>1.7302306058039836</v>
      </c>
      <c r="CB1584" s="34">
        <f t="shared" si="1332"/>
        <v>29.973678749311105</v>
      </c>
      <c r="CC1584" s="15">
        <v>53</v>
      </c>
      <c r="CD1584" s="7">
        <v>165000</v>
      </c>
      <c r="CE1584" s="68">
        <f t="shared" si="1310"/>
        <v>165000</v>
      </c>
      <c r="CF1584" s="9">
        <v>2.9</v>
      </c>
      <c r="CG1584" s="9">
        <v>3.1</v>
      </c>
      <c r="CH1584" s="9">
        <v>0.4</v>
      </c>
      <c r="CI1584" s="9">
        <v>-0.3</v>
      </c>
      <c r="CJ1584" s="9">
        <f t="shared" si="1325"/>
        <v>-5.1502145922746783</v>
      </c>
      <c r="CK1584" s="9">
        <v>0.4</v>
      </c>
      <c r="CL1584" s="9">
        <f t="shared" si="1326"/>
        <v>6.866952789699571</v>
      </c>
      <c r="CM1584" s="9">
        <v>0.1</v>
      </c>
      <c r="CN1584" t="s">
        <v>3277</v>
      </c>
      <c r="CO1584" t="s">
        <v>3278</v>
      </c>
      <c r="CP1584" t="s">
        <v>3102</v>
      </c>
      <c r="CQ1584" t="s">
        <v>2400</v>
      </c>
      <c r="CR1584">
        <v>75</v>
      </c>
      <c r="CS1584">
        <v>210</v>
      </c>
      <c r="CT1584">
        <v>49</v>
      </c>
      <c r="CU1584" t="s">
        <v>3401</v>
      </c>
      <c r="CV1584" t="s">
        <v>3090</v>
      </c>
      <c r="CW1584">
        <v>0</v>
      </c>
      <c r="CX1584">
        <v>0</v>
      </c>
      <c r="CY1584">
        <v>0</v>
      </c>
      <c r="CZ1584" s="70"/>
      <c r="DA1584">
        <v>0</v>
      </c>
    </row>
    <row r="1585" spans="1:105" ht="12.75" customHeight="1" x14ac:dyDescent="0.2">
      <c r="A1585" s="44" t="s">
        <v>2372</v>
      </c>
      <c r="B1585" s="43" t="s">
        <v>975</v>
      </c>
      <c r="C1585" s="43" t="s">
        <v>975</v>
      </c>
      <c r="D1585" s="82" t="s">
        <v>975</v>
      </c>
      <c r="E1585" s="42" t="str">
        <f t="shared" si="1322"/>
        <v xml:space="preserve">Jones, Blair </v>
      </c>
      <c r="F1585" s="42" t="s">
        <v>216</v>
      </c>
      <c r="G1585" s="45" t="s">
        <v>2373</v>
      </c>
      <c r="H1585" s="43">
        <v>4</v>
      </c>
      <c r="I1585" s="64">
        <v>0</v>
      </c>
      <c r="J1585" s="64">
        <v>0</v>
      </c>
      <c r="K1585" s="64">
        <v>0</v>
      </c>
      <c r="L1585" s="43">
        <v>0</v>
      </c>
      <c r="M1585">
        <v>0</v>
      </c>
      <c r="N1585">
        <v>1</v>
      </c>
      <c r="O1585" s="4">
        <f t="shared" si="1323"/>
        <v>0</v>
      </c>
      <c r="Q1585">
        <v>0</v>
      </c>
      <c r="R1585">
        <v>0</v>
      </c>
      <c r="S1585">
        <v>1</v>
      </c>
      <c r="T1585">
        <v>7</v>
      </c>
      <c r="U1585" s="4">
        <f t="shared" si="1324"/>
        <v>0.125</v>
      </c>
      <c r="V1585">
        <v>3.7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s="9">
        <f t="shared" si="1290"/>
        <v>0</v>
      </c>
      <c r="AD1585" s="9">
        <f t="shared" si="1291"/>
        <v>0</v>
      </c>
      <c r="AE1585" s="9">
        <f t="shared" si="1292"/>
        <v>0</v>
      </c>
      <c r="AF1585" s="9">
        <f t="shared" si="1293"/>
        <v>0</v>
      </c>
      <c r="AG1585" s="9">
        <f t="shared" si="1294"/>
        <v>0</v>
      </c>
      <c r="AH1585" s="9">
        <f t="shared" si="1295"/>
        <v>0</v>
      </c>
      <c r="AI1585" s="58">
        <f t="shared" si="1296"/>
        <v>0</v>
      </c>
      <c r="AJ1585" s="58">
        <f t="shared" si="1297"/>
        <v>0</v>
      </c>
      <c r="AK1585" s="58">
        <f t="shared" si="1298"/>
        <v>0</v>
      </c>
      <c r="AL1585" s="58">
        <f t="shared" si="1299"/>
        <v>0</v>
      </c>
      <c r="AM1585" s="58">
        <f t="shared" si="1300"/>
        <v>0</v>
      </c>
      <c r="AN1585" s="58">
        <f t="shared" si="1301"/>
        <v>0</v>
      </c>
      <c r="AO1585" s="56">
        <v>7.6666666666666679</v>
      </c>
      <c r="AP1585" s="56">
        <v>0</v>
      </c>
      <c r="AQ1585" s="56">
        <v>0</v>
      </c>
      <c r="AR1585" s="57">
        <f>SUM(AO1585:AQ1585)</f>
        <v>7.6666666666666679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 s="9">
        <f t="shared" si="1302"/>
        <v>0</v>
      </c>
      <c r="AY1585" s="9">
        <f t="shared" si="1303"/>
        <v>7.8260869565217375</v>
      </c>
      <c r="AZ1585" s="9">
        <f t="shared" si="1304"/>
        <v>7.8260869565217375</v>
      </c>
      <c r="BA1585" s="9">
        <f t="shared" si="1305"/>
        <v>0</v>
      </c>
      <c r="BB1585" s="9">
        <f t="shared" si="1306"/>
        <v>0</v>
      </c>
      <c r="BC1585" s="33">
        <f t="shared" si="1307"/>
        <v>1.916666666666667</v>
      </c>
      <c r="BD1585" s="33">
        <f t="shared" si="1308"/>
        <v>0</v>
      </c>
      <c r="BE1585" s="33">
        <f t="shared" si="1309"/>
        <v>0</v>
      </c>
      <c r="BF1585" s="42">
        <f>BI1585-BG1585-BH1585</f>
        <v>0</v>
      </c>
      <c r="BG1585" s="43">
        <v>0</v>
      </c>
      <c r="BH1585" s="43">
        <v>0</v>
      </c>
      <c r="BI1585" s="43">
        <v>0</v>
      </c>
      <c r="BJ1585" s="42">
        <f>BM1585-BK1585-BL1585</f>
        <v>0</v>
      </c>
      <c r="BK1585" s="43">
        <v>0</v>
      </c>
      <c r="BL1585" s="43">
        <v>0</v>
      </c>
      <c r="BM1585" s="43">
        <v>0</v>
      </c>
      <c r="BN1585" s="34">
        <f t="shared" si="1327"/>
        <v>0.15675628068118125</v>
      </c>
      <c r="BO1585" s="34">
        <f t="shared" si="1328"/>
        <v>40.892942786395103</v>
      </c>
      <c r="BP1585" s="33">
        <v>-0.18387983412622788</v>
      </c>
      <c r="BQ1585" s="33">
        <v>0</v>
      </c>
      <c r="BR1585" s="33">
        <v>-5.7658198542003214E-2</v>
      </c>
      <c r="BS1585" s="33">
        <v>0</v>
      </c>
      <c r="BT1585" s="33">
        <v>0</v>
      </c>
      <c r="BU1585" s="9">
        <f t="shared" si="1329"/>
        <v>-0.2415380326682311</v>
      </c>
      <c r="BV1585" s="34">
        <f t="shared" si="1330"/>
        <v>-63.00992156562549</v>
      </c>
      <c r="BW1585" s="33">
        <v>0.25906941356093083</v>
      </c>
      <c r="BX1585" s="33">
        <v>0</v>
      </c>
      <c r="BY1585" s="33">
        <v>0</v>
      </c>
      <c r="BZ1585" s="33">
        <v>0.13922489978848149</v>
      </c>
      <c r="CA1585" s="9">
        <f t="shared" si="1331"/>
        <v>0.39829431334941234</v>
      </c>
      <c r="CB1585" s="34">
        <f t="shared" si="1332"/>
        <v>103.90286435202059</v>
      </c>
      <c r="CE1585" s="68">
        <f t="shared" si="1310"/>
        <v>165000</v>
      </c>
      <c r="CF1585" s="62">
        <v>0.3</v>
      </c>
      <c r="CG1585" s="62">
        <v>0.3</v>
      </c>
      <c r="CH1585" s="62">
        <v>0</v>
      </c>
      <c r="CI1585" s="62">
        <v>-0.1</v>
      </c>
      <c r="CJ1585" s="63">
        <f t="shared" si="1325"/>
        <v>-26.086956521739129</v>
      </c>
      <c r="CK1585" s="62">
        <v>0</v>
      </c>
      <c r="CL1585" s="63">
        <f t="shared" si="1326"/>
        <v>0</v>
      </c>
      <c r="CM1585" s="62">
        <v>-0.1</v>
      </c>
      <c r="CN1585" t="s">
        <v>1714</v>
      </c>
      <c r="CO1585" t="s">
        <v>3278</v>
      </c>
      <c r="CP1585" t="s">
        <v>3102</v>
      </c>
      <c r="CQ1585" t="s">
        <v>2400</v>
      </c>
      <c r="CR1585">
        <v>75</v>
      </c>
      <c r="CS1585">
        <v>210</v>
      </c>
      <c r="CT1585">
        <v>49</v>
      </c>
      <c r="CU1585" t="s">
        <v>3401</v>
      </c>
      <c r="CV1585" t="s">
        <v>3090</v>
      </c>
      <c r="CZ1585" s="72">
        <v>501666.66666666669</v>
      </c>
      <c r="DA1585">
        <v>0</v>
      </c>
    </row>
    <row r="1586" spans="1:105" ht="12.75" customHeight="1" x14ac:dyDescent="0.2">
      <c r="A1586" s="75" t="s">
        <v>2452</v>
      </c>
      <c r="B1586" s="19" t="s">
        <v>952</v>
      </c>
      <c r="C1586" s="19" t="s">
        <v>952</v>
      </c>
      <c r="D1586" s="19" t="s">
        <v>975</v>
      </c>
      <c r="E1586" s="19" t="str">
        <f t="shared" si="1322"/>
        <v xml:space="preserve">Bochenski, Brandon </v>
      </c>
      <c r="F1586" s="19" t="s">
        <v>1544</v>
      </c>
      <c r="G1586" s="19" t="s">
        <v>1528</v>
      </c>
      <c r="H1586" s="19">
        <v>31</v>
      </c>
      <c r="I1586" s="19">
        <v>11</v>
      </c>
      <c r="J1586" s="19">
        <v>11</v>
      </c>
      <c r="K1586" s="19">
        <f>I1586+J1586</f>
        <v>22</v>
      </c>
      <c r="L1586" s="19">
        <v>3</v>
      </c>
      <c r="M1586" s="19">
        <v>14</v>
      </c>
      <c r="N1586" s="19">
        <v>72</v>
      </c>
      <c r="O1586" s="20">
        <f t="shared" si="1323"/>
        <v>0.15277777777777779</v>
      </c>
      <c r="P1586" s="19">
        <v>592</v>
      </c>
      <c r="Q1586" s="19">
        <v>2</v>
      </c>
      <c r="R1586" s="19">
        <v>0</v>
      </c>
      <c r="S1586" s="19">
        <v>1</v>
      </c>
      <c r="T1586" s="19">
        <v>3</v>
      </c>
      <c r="U1586" s="20">
        <f t="shared" si="1324"/>
        <v>0.25</v>
      </c>
      <c r="V1586" s="19">
        <v>41</v>
      </c>
      <c r="W1586" s="19">
        <v>3</v>
      </c>
      <c r="X1586" s="19">
        <v>2</v>
      </c>
      <c r="Y1586" s="19">
        <v>0</v>
      </c>
      <c r="Z1586" s="19">
        <v>0</v>
      </c>
      <c r="AA1586" s="19">
        <f>I1586-W1586-Y1586</f>
        <v>8</v>
      </c>
      <c r="AB1586" s="19">
        <f>J1586-X1586-Z1586</f>
        <v>9</v>
      </c>
      <c r="AC1586" s="24">
        <f t="shared" si="1290"/>
        <v>8.2720588235294112</v>
      </c>
      <c r="AD1586" s="24">
        <f t="shared" si="1291"/>
        <v>5.5147058823529411</v>
      </c>
      <c r="AE1586" s="24">
        <f t="shared" si="1292"/>
        <v>0</v>
      </c>
      <c r="AF1586" s="24">
        <f t="shared" si="1293"/>
        <v>0</v>
      </c>
      <c r="AG1586" s="24">
        <f t="shared" si="1294"/>
        <v>27.126306866346429</v>
      </c>
      <c r="AH1586" s="24">
        <f t="shared" si="1295"/>
        <v>30.517095224639732</v>
      </c>
      <c r="AI1586" s="21">
        <f t="shared" si="1296"/>
        <v>3.0517095224639732</v>
      </c>
      <c r="AJ1586" s="21">
        <f t="shared" si="1297"/>
        <v>5.514705882352942</v>
      </c>
      <c r="AK1586" s="21">
        <f t="shared" si="1298"/>
        <v>0</v>
      </c>
      <c r="AL1586" s="21">
        <f t="shared" si="1299"/>
        <v>2.2040124328906474</v>
      </c>
      <c r="AM1586" s="21">
        <f t="shared" si="1300"/>
        <v>1.1029411764705883</v>
      </c>
      <c r="AN1586" s="21">
        <f t="shared" si="1301"/>
        <v>0</v>
      </c>
      <c r="AO1586" s="24">
        <v>353.9</v>
      </c>
      <c r="AP1586" s="24">
        <v>108.8</v>
      </c>
      <c r="AQ1586" s="24">
        <v>1.6833333333333333</v>
      </c>
      <c r="AR1586" s="36">
        <v>464.38333333333333</v>
      </c>
      <c r="AS1586" s="19">
        <v>16</v>
      </c>
      <c r="AT1586" s="19">
        <v>12</v>
      </c>
      <c r="AU1586" s="19">
        <v>21</v>
      </c>
      <c r="AV1586" s="19">
        <v>10</v>
      </c>
      <c r="AW1586" s="19">
        <v>9</v>
      </c>
      <c r="AX1586" s="24">
        <f t="shared" si="1302"/>
        <v>2.0672576535190035</v>
      </c>
      <c r="AY1586" s="24">
        <f t="shared" si="1303"/>
        <v>1.5504432401392527</v>
      </c>
      <c r="AZ1586" s="24">
        <f t="shared" si="1304"/>
        <v>2.7132756702436924</v>
      </c>
      <c r="BA1586" s="24">
        <f t="shared" si="1305"/>
        <v>1.2920360334493772</v>
      </c>
      <c r="BB1586" s="24">
        <f t="shared" si="1306"/>
        <v>1.1628324301044397</v>
      </c>
      <c r="BC1586" s="24">
        <f t="shared" si="1307"/>
        <v>11.416129032258064</v>
      </c>
      <c r="BD1586" s="24">
        <f t="shared" si="1308"/>
        <v>5.4301075268817202E-2</v>
      </c>
      <c r="BE1586" s="24">
        <f t="shared" si="1309"/>
        <v>3.5096774193548388</v>
      </c>
      <c r="BF1586" s="30">
        <v>18</v>
      </c>
      <c r="BG1586" s="30">
        <v>10</v>
      </c>
      <c r="BH1586" s="30">
        <v>0</v>
      </c>
      <c r="BI1586" s="30">
        <v>28</v>
      </c>
      <c r="BJ1586" s="30">
        <v>13</v>
      </c>
      <c r="BK1586" s="30">
        <v>2</v>
      </c>
      <c r="BL1586" s="30">
        <v>0</v>
      </c>
      <c r="BM1586" s="30">
        <v>15</v>
      </c>
      <c r="BN1586" s="35">
        <f t="shared" si="1327"/>
        <v>24.015581110245346</v>
      </c>
      <c r="BO1586" s="35">
        <f t="shared" si="1328"/>
        <v>103.42998719554397</v>
      </c>
      <c r="BP1586" s="35">
        <v>18.263071637318344</v>
      </c>
      <c r="BQ1586" s="35">
        <v>2.3319585085801755</v>
      </c>
      <c r="BR1586" s="35">
        <v>0.11693999004300891</v>
      </c>
      <c r="BS1586" s="35">
        <v>-2.2927481835305418E-2</v>
      </c>
      <c r="BT1586" s="35">
        <v>-1.5819083578508861</v>
      </c>
      <c r="BU1586" s="35">
        <f t="shared" si="1329"/>
        <v>19.107134296255335</v>
      </c>
      <c r="BV1586" s="35">
        <f t="shared" si="1330"/>
        <v>82.290353355727675</v>
      </c>
      <c r="BW1586" s="35">
        <v>3.8365008159457914</v>
      </c>
      <c r="BX1586" s="35">
        <v>-0.15318532058218531</v>
      </c>
      <c r="BY1586" s="35">
        <v>0.19100321112906596</v>
      </c>
      <c r="BZ1586" s="35">
        <v>1.0341281074973387</v>
      </c>
      <c r="CA1586" s="35">
        <f t="shared" si="1331"/>
        <v>4.908446813990011</v>
      </c>
      <c r="CB1586" s="35">
        <f t="shared" si="1332"/>
        <v>21.139633839816291</v>
      </c>
      <c r="CC1586" s="22">
        <v>49</v>
      </c>
      <c r="CD1586" s="23">
        <v>1421582</v>
      </c>
      <c r="CE1586" s="76">
        <f t="shared" si="1310"/>
        <v>3760313.6774193547</v>
      </c>
      <c r="CF1586" s="24">
        <v>10.8</v>
      </c>
      <c r="CG1586" s="24">
        <v>8</v>
      </c>
      <c r="CH1586" s="24">
        <v>10.199999999999999</v>
      </c>
      <c r="CI1586" s="24">
        <v>3.8</v>
      </c>
      <c r="CJ1586" s="24">
        <f t="shared" si="1325"/>
        <v>13.220456917546096</v>
      </c>
      <c r="CK1586" s="24">
        <v>1.8</v>
      </c>
      <c r="CL1586" s="24">
        <f t="shared" si="1326"/>
        <v>6.2623216977849934</v>
      </c>
      <c r="CM1586" s="24">
        <v>5.6</v>
      </c>
      <c r="CN1586" s="19" t="s">
        <v>1613</v>
      </c>
      <c r="CO1586" s="19" t="s">
        <v>1614</v>
      </c>
      <c r="CP1586" s="19" t="s">
        <v>2413</v>
      </c>
      <c r="CQ1586" s="19" t="s">
        <v>2414</v>
      </c>
      <c r="CR1586" s="19">
        <v>73</v>
      </c>
      <c r="CS1586" s="19">
        <v>197</v>
      </c>
      <c r="CT1586" s="19">
        <v>10</v>
      </c>
      <c r="CU1586" s="19" t="s">
        <v>3401</v>
      </c>
      <c r="CV1586" s="19" t="s">
        <v>2382</v>
      </c>
      <c r="CW1586" s="19">
        <v>4</v>
      </c>
      <c r="CX1586" s="19">
        <v>0</v>
      </c>
      <c r="CY1586" s="19">
        <v>0</v>
      </c>
      <c r="CZ1586" s="77"/>
      <c r="DA1586" s="19">
        <v>1</v>
      </c>
    </row>
    <row r="1587" spans="1:105" ht="12.75" customHeight="1" x14ac:dyDescent="0.2">
      <c r="A1587" s="75" t="s">
        <v>2452</v>
      </c>
      <c r="B1587" s="19" t="s">
        <v>956</v>
      </c>
      <c r="C1587" s="19" t="s">
        <v>952</v>
      </c>
      <c r="D1587" s="19" t="s">
        <v>975</v>
      </c>
      <c r="E1587" s="19" t="str">
        <f t="shared" si="1322"/>
        <v xml:space="preserve">Bochenski, Brandon </v>
      </c>
      <c r="F1587" s="19" t="s">
        <v>1544</v>
      </c>
      <c r="G1587" s="19" t="s">
        <v>1528</v>
      </c>
      <c r="H1587" s="19">
        <v>10</v>
      </c>
      <c r="I1587" s="19">
        <v>2</v>
      </c>
      <c r="J1587" s="19">
        <v>0</v>
      </c>
      <c r="K1587" s="19">
        <f>I1587+J1587</f>
        <v>2</v>
      </c>
      <c r="L1587" s="19">
        <v>-2</v>
      </c>
      <c r="M1587" s="19">
        <v>2</v>
      </c>
      <c r="N1587" s="19">
        <v>20</v>
      </c>
      <c r="O1587" s="20">
        <f t="shared" si="1323"/>
        <v>0.1</v>
      </c>
      <c r="P1587" s="19">
        <v>139</v>
      </c>
      <c r="Q1587" s="19">
        <v>0</v>
      </c>
      <c r="R1587" s="19">
        <v>0</v>
      </c>
      <c r="S1587" s="19">
        <v>0</v>
      </c>
      <c r="T1587" s="19">
        <v>1</v>
      </c>
      <c r="U1587" s="20">
        <f t="shared" si="1324"/>
        <v>0</v>
      </c>
      <c r="V1587" s="19"/>
      <c r="W1587" s="19">
        <v>0</v>
      </c>
      <c r="X1587" s="19">
        <v>0</v>
      </c>
      <c r="Y1587" s="19">
        <v>0</v>
      </c>
      <c r="Z1587" s="19">
        <v>0</v>
      </c>
      <c r="AA1587" s="19">
        <f>I1587-W1587-Y1587</f>
        <v>2</v>
      </c>
      <c r="AB1587" s="19">
        <f>J1587-X1587-Z1587</f>
        <v>0</v>
      </c>
      <c r="AC1587" s="24">
        <f t="shared" si="1290"/>
        <v>0</v>
      </c>
      <c r="AD1587" s="24">
        <f t="shared" si="1291"/>
        <v>0</v>
      </c>
      <c r="AE1587" s="24">
        <f t="shared" si="1292"/>
        <v>0</v>
      </c>
      <c r="AF1587" s="24">
        <f t="shared" si="1293"/>
        <v>0</v>
      </c>
      <c r="AG1587" s="24">
        <f t="shared" si="1294"/>
        <v>32.944406314344548</v>
      </c>
      <c r="AH1587" s="24">
        <f t="shared" si="1295"/>
        <v>0</v>
      </c>
      <c r="AI1587" s="21">
        <f t="shared" si="1296"/>
        <v>2.4708304735758411</v>
      </c>
      <c r="AJ1587" s="21">
        <f t="shared" si="1297"/>
        <v>0</v>
      </c>
      <c r="AK1587" s="21">
        <f t="shared" si="1298"/>
        <v>0</v>
      </c>
      <c r="AL1587" s="21">
        <f t="shared" si="1299"/>
        <v>4.1180507892930684</v>
      </c>
      <c r="AM1587" s="21">
        <f t="shared" si="1300"/>
        <v>0</v>
      </c>
      <c r="AN1587" s="21">
        <f t="shared" si="1301"/>
        <v>0</v>
      </c>
      <c r="AO1587" s="36">
        <v>72.849999999999994</v>
      </c>
      <c r="AP1587" s="36">
        <v>26.866666666666667</v>
      </c>
      <c r="AQ1587" s="36">
        <v>0.05</v>
      </c>
      <c r="AR1587" s="36">
        <v>99.766666666666652</v>
      </c>
      <c r="AS1587" s="19"/>
      <c r="AT1587" s="19"/>
      <c r="AU1587" s="19"/>
      <c r="AV1587" s="19"/>
      <c r="AW1587" s="19"/>
      <c r="AX1587" s="24">
        <f t="shared" si="1302"/>
        <v>0</v>
      </c>
      <c r="AY1587" s="24">
        <f t="shared" si="1303"/>
        <v>0</v>
      </c>
      <c r="AZ1587" s="24">
        <f t="shared" si="1304"/>
        <v>0</v>
      </c>
      <c r="BA1587" s="24">
        <f t="shared" si="1305"/>
        <v>0</v>
      </c>
      <c r="BB1587" s="24">
        <f t="shared" si="1306"/>
        <v>0</v>
      </c>
      <c r="BC1587" s="24">
        <f t="shared" si="1307"/>
        <v>7.2849999999999993</v>
      </c>
      <c r="BD1587" s="24">
        <f t="shared" si="1308"/>
        <v>5.0000000000000001E-3</v>
      </c>
      <c r="BE1587" s="24">
        <f t="shared" si="1309"/>
        <v>2.6866666666666665</v>
      </c>
      <c r="BF1587" s="30">
        <v>3</v>
      </c>
      <c r="BG1587" s="30">
        <v>0</v>
      </c>
      <c r="BH1587" s="30">
        <v>0</v>
      </c>
      <c r="BI1587" s="30">
        <v>3</v>
      </c>
      <c r="BJ1587" s="30">
        <v>5</v>
      </c>
      <c r="BK1587" s="30">
        <v>0</v>
      </c>
      <c r="BL1587" s="30">
        <v>0</v>
      </c>
      <c r="BM1587" s="30">
        <v>5</v>
      </c>
      <c r="BN1587" s="35">
        <f t="shared" si="1327"/>
        <v>0.88956722996069626</v>
      </c>
      <c r="BO1587" s="35">
        <f t="shared" si="1328"/>
        <v>17.832954827143933</v>
      </c>
      <c r="BP1587" s="35">
        <v>2.3755095310818719</v>
      </c>
      <c r="BQ1587" s="35">
        <v>-1.3047192224461928</v>
      </c>
      <c r="BR1587" s="35">
        <v>-5.2060754762180209E-2</v>
      </c>
      <c r="BS1587" s="35">
        <v>-5.6305390291568297E-4</v>
      </c>
      <c r="BT1587" s="35">
        <v>-0.67988881652359734</v>
      </c>
      <c r="BU1587" s="35">
        <f t="shared" si="1329"/>
        <v>0.33827768344698572</v>
      </c>
      <c r="BV1587" s="35">
        <f t="shared" si="1330"/>
        <v>6.781376881663598</v>
      </c>
      <c r="BW1587" s="35">
        <v>-7.6215477813365379E-2</v>
      </c>
      <c r="BX1587" s="35">
        <v>9.519004023362887E-2</v>
      </c>
      <c r="BY1587" s="35">
        <v>4.8963650950993977E-3</v>
      </c>
      <c r="BZ1587" s="35">
        <v>0.52741861899834763</v>
      </c>
      <c r="CA1587" s="35">
        <f t="shared" si="1331"/>
        <v>0.55128954651371054</v>
      </c>
      <c r="CB1587" s="35">
        <f t="shared" si="1332"/>
        <v>11.051577945480332</v>
      </c>
      <c r="CC1587" s="22"/>
      <c r="CD1587" s="19"/>
      <c r="CE1587" s="76">
        <f t="shared" si="1310"/>
        <v>165000</v>
      </c>
      <c r="CF1587" s="24">
        <v>2.2999999999999998</v>
      </c>
      <c r="CG1587" s="24">
        <v>2.1</v>
      </c>
      <c r="CH1587" s="24">
        <v>-1.4</v>
      </c>
      <c r="CI1587" s="24">
        <v>-0.1</v>
      </c>
      <c r="CJ1587" s="24">
        <f t="shared" si="1325"/>
        <v>-1.5787396395211157</v>
      </c>
      <c r="CK1587" s="24">
        <v>-0.1</v>
      </c>
      <c r="CL1587" s="24">
        <f t="shared" si="1326"/>
        <v>-1.5787396395211157</v>
      </c>
      <c r="CM1587" s="24">
        <v>-0.2</v>
      </c>
      <c r="CN1587" s="19"/>
      <c r="CO1587" s="19"/>
      <c r="CP1587" s="19"/>
      <c r="CQ1587" s="19"/>
      <c r="CR1587" s="19"/>
      <c r="CS1587" s="19"/>
      <c r="CT1587" s="19"/>
      <c r="CU1587" s="19"/>
      <c r="CV1587" s="19"/>
      <c r="CW1587" s="19"/>
      <c r="CX1587" s="19"/>
      <c r="CY1587" s="19"/>
      <c r="CZ1587" s="77"/>
      <c r="DA1587" s="19">
        <v>1</v>
      </c>
    </row>
    <row r="1588" spans="1:105" ht="12.75" customHeight="1" x14ac:dyDescent="0.2">
      <c r="A1588" s="25" t="s">
        <v>2452</v>
      </c>
      <c r="B1588" s="10" t="s">
        <v>952</v>
      </c>
      <c r="C1588" s="10" t="s">
        <v>952</v>
      </c>
      <c r="D1588" s="10" t="s">
        <v>975</v>
      </c>
      <c r="E1588" s="10" t="s">
        <v>1543</v>
      </c>
      <c r="F1588" s="10" t="s">
        <v>1544</v>
      </c>
      <c r="G1588" s="10" t="s">
        <v>1528</v>
      </c>
      <c r="H1588" s="10">
        <v>41</v>
      </c>
      <c r="I1588" s="10">
        <v>13</v>
      </c>
      <c r="J1588" s="10">
        <v>11</v>
      </c>
      <c r="K1588" s="10">
        <v>24</v>
      </c>
      <c r="L1588" s="10">
        <v>1</v>
      </c>
      <c r="M1588" s="10">
        <v>16</v>
      </c>
      <c r="N1588" s="10">
        <v>92</v>
      </c>
      <c r="O1588" s="11">
        <v>0.14099999999999999</v>
      </c>
      <c r="P1588" s="10">
        <v>731</v>
      </c>
      <c r="Q1588" s="10">
        <v>2</v>
      </c>
      <c r="R1588" s="10">
        <v>0</v>
      </c>
      <c r="S1588" s="10">
        <v>1</v>
      </c>
      <c r="T1588" s="10">
        <v>4</v>
      </c>
      <c r="U1588" s="11">
        <v>0.2</v>
      </c>
      <c r="V1588" s="41">
        <v>0.2</v>
      </c>
      <c r="W1588" s="10">
        <v>3</v>
      </c>
      <c r="X1588" s="10">
        <v>2</v>
      </c>
      <c r="Y1588" s="10">
        <v>0</v>
      </c>
      <c r="Z1588" s="10">
        <v>0</v>
      </c>
      <c r="AA1588" s="10">
        <v>10</v>
      </c>
      <c r="AB1588" s="10">
        <v>9</v>
      </c>
      <c r="AC1588" s="13">
        <f t="shared" si="1290"/>
        <v>6.6337436426623428</v>
      </c>
      <c r="AD1588" s="13">
        <f t="shared" si="1291"/>
        <v>4.4224957617748952</v>
      </c>
      <c r="AE1588" s="13">
        <f t="shared" si="1292"/>
        <v>0</v>
      </c>
      <c r="AF1588" s="13">
        <f t="shared" si="1293"/>
        <v>0</v>
      </c>
      <c r="AG1588" s="13">
        <f t="shared" si="1294"/>
        <v>28.119507908611599</v>
      </c>
      <c r="AH1588" s="13">
        <f t="shared" si="1295"/>
        <v>25.307557117750441</v>
      </c>
      <c r="AI1588" s="29">
        <f t="shared" si="1296"/>
        <v>2.9525483304042179</v>
      </c>
      <c r="AJ1588" s="29">
        <f t="shared" si="1297"/>
        <v>4.4224957617748952</v>
      </c>
      <c r="AK1588" s="29">
        <f t="shared" si="1298"/>
        <v>0</v>
      </c>
      <c r="AL1588" s="29">
        <f t="shared" si="1299"/>
        <v>2.5307557117750439</v>
      </c>
      <c r="AM1588" s="29">
        <f t="shared" si="1300"/>
        <v>0.88449915235497911</v>
      </c>
      <c r="AN1588" s="29">
        <f t="shared" si="1301"/>
        <v>0</v>
      </c>
      <c r="AO1588" s="13">
        <v>426.75</v>
      </c>
      <c r="AP1588" s="13">
        <v>135.66999999999999</v>
      </c>
      <c r="AQ1588" s="13">
        <v>1.73</v>
      </c>
      <c r="AR1588" s="13">
        <v>564.15</v>
      </c>
      <c r="AS1588" s="41">
        <v>12</v>
      </c>
      <c r="AT1588" s="41">
        <v>16</v>
      </c>
      <c r="AU1588" s="41">
        <v>21</v>
      </c>
      <c r="AV1588" s="41">
        <v>10</v>
      </c>
      <c r="AW1588" s="41">
        <v>9</v>
      </c>
      <c r="AX1588" s="13">
        <f t="shared" si="1302"/>
        <v>1.2762563148098911</v>
      </c>
      <c r="AY1588" s="13">
        <f t="shared" si="1303"/>
        <v>1.7016750864131882</v>
      </c>
      <c r="AZ1588" s="13">
        <f t="shared" si="1304"/>
        <v>2.2334485509173092</v>
      </c>
      <c r="BA1588" s="13">
        <f t="shared" si="1305"/>
        <v>1.0635469290082427</v>
      </c>
      <c r="BB1588" s="13">
        <f t="shared" si="1306"/>
        <v>0.95719223610741822</v>
      </c>
      <c r="BC1588" s="13">
        <f t="shared" si="1307"/>
        <v>10.408536585365853</v>
      </c>
      <c r="BD1588" s="13">
        <f t="shared" si="1308"/>
        <v>4.2195121951219515E-2</v>
      </c>
      <c r="BE1588" s="13">
        <f t="shared" si="1309"/>
        <v>3.309024390243902</v>
      </c>
      <c r="BF1588" s="10">
        <v>21</v>
      </c>
      <c r="BG1588" s="10">
        <v>10</v>
      </c>
      <c r="BH1588" s="10">
        <v>0</v>
      </c>
      <c r="BI1588" s="10">
        <v>31</v>
      </c>
      <c r="BJ1588" s="10">
        <v>18</v>
      </c>
      <c r="BK1588" s="10">
        <v>2</v>
      </c>
      <c r="BL1588" s="10">
        <v>0</v>
      </c>
      <c r="BM1588" s="10">
        <v>20</v>
      </c>
      <c r="BN1588" s="39">
        <v>24.905000000000001</v>
      </c>
      <c r="BO1588" s="39">
        <v>88.293000000000006</v>
      </c>
      <c r="BP1588" s="13">
        <v>20.638999999999999</v>
      </c>
      <c r="BQ1588" s="13">
        <v>1.0269999999999999</v>
      </c>
      <c r="BR1588" s="13">
        <v>6.5000000000000002E-2</v>
      </c>
      <c r="BS1588" s="13">
        <v>-2.3E-2</v>
      </c>
      <c r="BT1588" s="13">
        <v>-2.262</v>
      </c>
      <c r="BU1588" s="39">
        <v>19.445</v>
      </c>
      <c r="BV1588" s="39">
        <v>68.936999999999998</v>
      </c>
      <c r="BW1588" s="13">
        <v>3.76</v>
      </c>
      <c r="BX1588" s="13">
        <v>-5.8000000000000003E-2</v>
      </c>
      <c r="BY1588" s="13">
        <v>0.19600000000000001</v>
      </c>
      <c r="BZ1588" s="13">
        <v>1.5620000000000001</v>
      </c>
      <c r="CA1588" s="39">
        <v>5.46</v>
      </c>
      <c r="CB1588" s="39">
        <v>19.356000000000002</v>
      </c>
      <c r="CC1588" s="16">
        <v>37</v>
      </c>
      <c r="CD1588" s="12">
        <v>1421582</v>
      </c>
      <c r="CE1588" s="73">
        <f t="shared" si="1310"/>
        <v>2843164</v>
      </c>
      <c r="CF1588" s="13">
        <v>13.1</v>
      </c>
      <c r="CG1588" s="13">
        <v>10.1</v>
      </c>
      <c r="CH1588" s="13">
        <v>8.8000000000000007</v>
      </c>
      <c r="CI1588" s="17">
        <v>2.8</v>
      </c>
      <c r="CJ1588" s="13">
        <f t="shared" si="1325"/>
        <v>7.9823248521131775</v>
      </c>
      <c r="CK1588" s="17">
        <v>1.3</v>
      </c>
      <c r="CL1588" s="13">
        <f t="shared" si="1326"/>
        <v>3.7060793956239761</v>
      </c>
      <c r="CM1588" s="13">
        <v>4.2</v>
      </c>
      <c r="CN1588" s="10" t="s">
        <v>1613</v>
      </c>
      <c r="CO1588" s="10" t="s">
        <v>1614</v>
      </c>
      <c r="CP1588" s="10" t="s">
        <v>2413</v>
      </c>
      <c r="CQ1588" s="10" t="s">
        <v>2414</v>
      </c>
      <c r="CR1588" s="10">
        <v>73</v>
      </c>
      <c r="CS1588" s="10">
        <v>197</v>
      </c>
      <c r="CT1588" s="10">
        <v>10</v>
      </c>
      <c r="CU1588" s="10" t="s">
        <v>3401</v>
      </c>
      <c r="CV1588" s="10" t="s">
        <v>2382</v>
      </c>
      <c r="CW1588" s="10">
        <v>4</v>
      </c>
      <c r="CX1588" s="10">
        <v>0</v>
      </c>
      <c r="CY1588" s="10">
        <v>0</v>
      </c>
      <c r="CZ1588" s="73"/>
      <c r="DA1588" s="10">
        <v>2</v>
      </c>
    </row>
    <row r="1589" spans="1:105" ht="12.75" customHeight="1" x14ac:dyDescent="0.2">
      <c r="A1589" s="78" t="s">
        <v>2372</v>
      </c>
      <c r="B1589" s="52" t="s">
        <v>952</v>
      </c>
      <c r="C1589" s="52" t="s">
        <v>950</v>
      </c>
      <c r="D1589" s="53" t="s">
        <v>975</v>
      </c>
      <c r="E1589" s="53" t="str">
        <f t="shared" ref="E1589:E1601" si="1333">CONCATENATE(RIGHT(F1589,LEN(F1589)-SEARCH(" ",F1589)), ", ", LEFT(F1589, SEARCH(" ", F1589)))</f>
        <v xml:space="preserve">Bochenski, Brandon </v>
      </c>
      <c r="F1589" s="53" t="s">
        <v>1544</v>
      </c>
      <c r="G1589" s="54" t="s">
        <v>1528</v>
      </c>
      <c r="H1589" s="52">
        <v>12</v>
      </c>
      <c r="I1589" s="53"/>
      <c r="J1589" s="53"/>
      <c r="K1589" s="53"/>
      <c r="L1589" s="52">
        <v>2</v>
      </c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24">
        <f t="shared" si="1290"/>
        <v>0</v>
      </c>
      <c r="AD1589" s="24">
        <f t="shared" si="1291"/>
        <v>0</v>
      </c>
      <c r="AE1589" s="24">
        <f t="shared" si="1292"/>
        <v>0</v>
      </c>
      <c r="AF1589" s="24">
        <f t="shared" si="1293"/>
        <v>0</v>
      </c>
      <c r="AG1589" s="24">
        <f t="shared" si="1294"/>
        <v>0</v>
      </c>
      <c r="AH1589" s="24">
        <f t="shared" si="1295"/>
        <v>0</v>
      </c>
      <c r="AI1589" s="21">
        <f t="shared" si="1296"/>
        <v>1.5997629980743595</v>
      </c>
      <c r="AJ1589" s="21">
        <f t="shared" si="1297"/>
        <v>6.6390041493775938</v>
      </c>
      <c r="AK1589" s="21">
        <f t="shared" si="1298"/>
        <v>0</v>
      </c>
      <c r="AL1589" s="21">
        <f t="shared" si="1299"/>
        <v>0</v>
      </c>
      <c r="AM1589" s="21">
        <f t="shared" si="1300"/>
        <v>1.6597510373443984</v>
      </c>
      <c r="AN1589" s="21">
        <f t="shared" si="1301"/>
        <v>0</v>
      </c>
      <c r="AO1589" s="60">
        <v>112.51666666666665</v>
      </c>
      <c r="AP1589" s="60">
        <v>36.15</v>
      </c>
      <c r="AQ1589" s="60">
        <v>0.98333333333333339</v>
      </c>
      <c r="AR1589" s="61">
        <f>SUM(AO1589:AQ1589)</f>
        <v>149.64999999999998</v>
      </c>
      <c r="AS1589" s="19"/>
      <c r="AT1589" s="19"/>
      <c r="AU1589" s="19"/>
      <c r="AV1589" s="19"/>
      <c r="AW1589" s="19"/>
      <c r="AX1589" s="24">
        <f t="shared" si="1302"/>
        <v>0</v>
      </c>
      <c r="AY1589" s="24">
        <f t="shared" si="1303"/>
        <v>0</v>
      </c>
      <c r="AZ1589" s="24">
        <f t="shared" si="1304"/>
        <v>0</v>
      </c>
      <c r="BA1589" s="24">
        <f t="shared" si="1305"/>
        <v>0</v>
      </c>
      <c r="BB1589" s="24">
        <f t="shared" si="1306"/>
        <v>0</v>
      </c>
      <c r="BC1589" s="24">
        <f t="shared" si="1307"/>
        <v>9.3763888888888882</v>
      </c>
      <c r="BD1589" s="24">
        <f t="shared" si="1308"/>
        <v>8.1944444444444445E-2</v>
      </c>
      <c r="BE1589" s="24">
        <f t="shared" si="1309"/>
        <v>3.0124999999999997</v>
      </c>
      <c r="BF1589" s="53">
        <f>BI1589-BG1589-BH1589</f>
        <v>3</v>
      </c>
      <c r="BG1589" s="52">
        <v>4</v>
      </c>
      <c r="BH1589" s="52">
        <v>0</v>
      </c>
      <c r="BI1589" s="52">
        <v>7</v>
      </c>
      <c r="BJ1589" s="53">
        <f>BM1589-BK1589-BL1589</f>
        <v>0</v>
      </c>
      <c r="BK1589" s="52">
        <v>1</v>
      </c>
      <c r="BL1589" s="52">
        <v>0</v>
      </c>
      <c r="BM1589" s="52">
        <v>1</v>
      </c>
      <c r="BN1589" s="35">
        <f>BU1589+CA1589</f>
        <v>0.7885116663772368</v>
      </c>
      <c r="BO1589" s="35">
        <f>BN1589/AR1589*2000</f>
        <v>10.538077733073663</v>
      </c>
      <c r="BP1589" s="24">
        <v>0.10821411508312442</v>
      </c>
      <c r="BQ1589" s="24">
        <v>1.1021245172174594</v>
      </c>
      <c r="BR1589" s="24">
        <v>-0.81745010092508896</v>
      </c>
      <c r="BS1589" s="24">
        <v>-1.1092694956992192E-2</v>
      </c>
      <c r="BT1589" s="24">
        <v>-1.1359084127630836</v>
      </c>
      <c r="BU1589" s="24">
        <f>SUM(BP1589:BT1589)</f>
        <v>-0.75411257634458095</v>
      </c>
      <c r="BV1589" s="35">
        <f>BU1589/AR1589*2000</f>
        <v>-10.078350502433427</v>
      </c>
      <c r="BW1589" s="24">
        <v>1.7183893784450848</v>
      </c>
      <c r="BX1589" s="24">
        <v>-4.3875619909402058E-2</v>
      </c>
      <c r="BY1589" s="24">
        <v>8.19493894213216E-2</v>
      </c>
      <c r="BZ1589" s="24">
        <v>-0.21383890523518653</v>
      </c>
      <c r="CA1589" s="24">
        <f>SUM(BW1589:BZ1589)</f>
        <v>1.5426242427218178</v>
      </c>
      <c r="CB1589" s="35">
        <f>CA1589/AR1589*2000</f>
        <v>20.61642823550709</v>
      </c>
      <c r="CC1589" s="22"/>
      <c r="CD1589" s="19"/>
      <c r="CE1589" s="76">
        <f t="shared" si="1310"/>
        <v>165000</v>
      </c>
      <c r="CF1589" s="24"/>
      <c r="CG1589" s="24"/>
      <c r="CH1589" s="24"/>
      <c r="CI1589" s="24"/>
      <c r="CJ1589" s="24"/>
      <c r="CK1589" s="24"/>
      <c r="CL1589" s="24"/>
      <c r="CM1589" s="24"/>
      <c r="CN1589" s="19"/>
      <c r="CO1589" s="19"/>
      <c r="CP1589" s="19"/>
      <c r="CQ1589" s="19"/>
      <c r="CR1589" s="19"/>
      <c r="CS1589" s="19"/>
      <c r="CT1589" s="19"/>
      <c r="CU1589" s="19"/>
      <c r="CV1589" s="19"/>
      <c r="CW1589" s="19"/>
      <c r="CX1589" s="19"/>
      <c r="CY1589" s="19"/>
      <c r="CZ1589" s="74">
        <v>600000</v>
      </c>
      <c r="DA1589" s="19">
        <v>1</v>
      </c>
    </row>
    <row r="1590" spans="1:105" ht="12.75" customHeight="1" x14ac:dyDescent="0.2">
      <c r="A1590" s="78" t="s">
        <v>2372</v>
      </c>
      <c r="B1590" s="52" t="s">
        <v>952</v>
      </c>
      <c r="C1590" s="52" t="s">
        <v>952</v>
      </c>
      <c r="D1590" s="53" t="s">
        <v>975</v>
      </c>
      <c r="E1590" s="53" t="str">
        <f t="shared" si="1333"/>
        <v xml:space="preserve">Bochenski, Brandon </v>
      </c>
      <c r="F1590" s="53" t="s">
        <v>1544</v>
      </c>
      <c r="G1590" s="54" t="s">
        <v>1528</v>
      </c>
      <c r="H1590" s="52">
        <v>20</v>
      </c>
      <c r="I1590" s="19">
        <v>0</v>
      </c>
      <c r="J1590" s="19">
        <v>6</v>
      </c>
      <c r="K1590" s="19">
        <v>6</v>
      </c>
      <c r="L1590" s="52">
        <v>2</v>
      </c>
      <c r="M1590" s="19">
        <v>6</v>
      </c>
      <c r="N1590" s="19">
        <v>30</v>
      </c>
      <c r="O1590" s="20">
        <f>IF(N1590=0,0,I1590/N1590)</f>
        <v>0</v>
      </c>
      <c r="P1590" s="19"/>
      <c r="Q1590" s="19"/>
      <c r="R1590" s="19"/>
      <c r="S1590" s="19">
        <v>2</v>
      </c>
      <c r="T1590" s="19">
        <v>4</v>
      </c>
      <c r="U1590" s="20">
        <f>IF(S1590+T1590=0,0,S1590/(S1590+T1590))</f>
        <v>0.33333333333333331</v>
      </c>
      <c r="V1590" s="19"/>
      <c r="W1590" s="19"/>
      <c r="X1590" s="19"/>
      <c r="Y1590" s="19"/>
      <c r="Z1590" s="19"/>
      <c r="AA1590" s="19"/>
      <c r="AB1590" s="19"/>
      <c r="AC1590" s="24">
        <f t="shared" si="1290"/>
        <v>0</v>
      </c>
      <c r="AD1590" s="24">
        <f t="shared" si="1291"/>
        <v>0</v>
      </c>
      <c r="AE1590" s="24">
        <f t="shared" si="1292"/>
        <v>0</v>
      </c>
      <c r="AF1590" s="24">
        <f t="shared" si="1293"/>
        <v>0</v>
      </c>
      <c r="AG1590" s="24">
        <f t="shared" si="1294"/>
        <v>0</v>
      </c>
      <c r="AH1590" s="24">
        <f t="shared" si="1295"/>
        <v>0</v>
      </c>
      <c r="AI1590" s="21">
        <f t="shared" si="1296"/>
        <v>2.3420558045395405</v>
      </c>
      <c r="AJ1590" s="21">
        <f t="shared" si="1297"/>
        <v>2.3841059602649004</v>
      </c>
      <c r="AK1590" s="21">
        <f t="shared" si="1298"/>
        <v>0</v>
      </c>
      <c r="AL1590" s="21">
        <f t="shared" si="1299"/>
        <v>1.5613705363596935</v>
      </c>
      <c r="AM1590" s="21">
        <f t="shared" si="1300"/>
        <v>2.3841059602649004</v>
      </c>
      <c r="AN1590" s="21">
        <f t="shared" si="1301"/>
        <v>0</v>
      </c>
      <c r="AO1590" s="60">
        <v>230.56666666666666</v>
      </c>
      <c r="AP1590" s="60">
        <v>25.166666666666668</v>
      </c>
      <c r="AQ1590" s="60">
        <v>0.21666666666666667</v>
      </c>
      <c r="AR1590" s="61">
        <f>SUM(AO1590:AQ1590)</f>
        <v>255.95</v>
      </c>
      <c r="AS1590" s="19"/>
      <c r="AT1590" s="19"/>
      <c r="AU1590" s="19"/>
      <c r="AV1590" s="19"/>
      <c r="AW1590" s="19"/>
      <c r="AX1590" s="24">
        <f t="shared" si="1302"/>
        <v>0</v>
      </c>
      <c r="AY1590" s="24">
        <f t="shared" si="1303"/>
        <v>0</v>
      </c>
      <c r="AZ1590" s="24">
        <f t="shared" si="1304"/>
        <v>0</v>
      </c>
      <c r="BA1590" s="24">
        <f t="shared" si="1305"/>
        <v>0</v>
      </c>
      <c r="BB1590" s="24">
        <f t="shared" si="1306"/>
        <v>0</v>
      </c>
      <c r="BC1590" s="24">
        <f t="shared" si="1307"/>
        <v>11.528333333333332</v>
      </c>
      <c r="BD1590" s="24">
        <f t="shared" si="1308"/>
        <v>1.0833333333333334E-2</v>
      </c>
      <c r="BE1590" s="24">
        <f t="shared" si="1309"/>
        <v>1.2583333333333333</v>
      </c>
      <c r="BF1590" s="53">
        <f>BI1590-BG1590-BH1590</f>
        <v>9</v>
      </c>
      <c r="BG1590" s="52">
        <v>1</v>
      </c>
      <c r="BH1590" s="52">
        <v>0</v>
      </c>
      <c r="BI1590" s="52">
        <v>10</v>
      </c>
      <c r="BJ1590" s="53">
        <f>BM1590-BK1590-BL1590</f>
        <v>6</v>
      </c>
      <c r="BK1590" s="52">
        <v>1</v>
      </c>
      <c r="BL1590" s="52">
        <v>0</v>
      </c>
      <c r="BM1590" s="52">
        <v>7</v>
      </c>
      <c r="BN1590" s="35">
        <f>BU1590+CA1590</f>
        <v>2.1030248004285079</v>
      </c>
      <c r="BO1590" s="35">
        <f>BN1590/AR1590*2000</f>
        <v>16.433090841402681</v>
      </c>
      <c r="BP1590" s="24">
        <v>0.62706268790435948</v>
      </c>
      <c r="BQ1590" s="24">
        <v>-1.4647804783521114</v>
      </c>
      <c r="BR1590" s="24">
        <v>-0.45452417072947832</v>
      </c>
      <c r="BS1590" s="24">
        <v>-3.2255185465380949E-3</v>
      </c>
      <c r="BT1590" s="24">
        <v>0</v>
      </c>
      <c r="BU1590" s="24">
        <f>SUM(BP1590:BT1590)</f>
        <v>-1.2954674797237684</v>
      </c>
      <c r="BV1590" s="35">
        <f>BU1590/AR1590*2000</f>
        <v>-10.1228167979978</v>
      </c>
      <c r="BW1590" s="24">
        <v>2.773439647076656</v>
      </c>
      <c r="BX1590" s="24">
        <v>-0.16010091383461603</v>
      </c>
      <c r="BY1590" s="24">
        <v>2.2980972409217572E-2</v>
      </c>
      <c r="BZ1590" s="24">
        <v>0.76217257450101905</v>
      </c>
      <c r="CA1590" s="24">
        <f>SUM(BW1590:BZ1590)</f>
        <v>3.3984922801522766</v>
      </c>
      <c r="CB1590" s="35">
        <f>CA1590/AR1590*2000</f>
        <v>26.55590763940048</v>
      </c>
      <c r="CC1590" s="55">
        <v>59.760463999999999</v>
      </c>
      <c r="CD1590" s="19">
        <v>165000</v>
      </c>
      <c r="CE1590" s="76">
        <f t="shared" si="1310"/>
        <v>165000</v>
      </c>
      <c r="CF1590" s="24"/>
      <c r="CG1590" s="24"/>
      <c r="CH1590" s="24"/>
      <c r="CI1590" s="24"/>
      <c r="CJ1590" s="24"/>
      <c r="CK1590" s="24"/>
      <c r="CL1590" s="24"/>
      <c r="CM1590" s="24"/>
      <c r="CN1590" s="19"/>
      <c r="CO1590" s="19"/>
      <c r="CP1590" s="19"/>
      <c r="CQ1590" s="19"/>
      <c r="CR1590" s="19"/>
      <c r="CS1590" s="19"/>
      <c r="CT1590" s="19"/>
      <c r="CU1590" s="19"/>
      <c r="CV1590" s="19"/>
      <c r="CW1590" s="19"/>
      <c r="CX1590" s="19"/>
      <c r="CY1590" s="19"/>
      <c r="CZ1590" s="74">
        <v>600000</v>
      </c>
      <c r="DA1590" s="19">
        <v>1</v>
      </c>
    </row>
    <row r="1591" spans="1:105" ht="12.75" customHeight="1" x14ac:dyDescent="0.2">
      <c r="A1591" s="78" t="s">
        <v>2372</v>
      </c>
      <c r="B1591" s="52" t="s">
        <v>952</v>
      </c>
      <c r="C1591" s="52" t="s">
        <v>965</v>
      </c>
      <c r="D1591" s="53" t="s">
        <v>975</v>
      </c>
      <c r="E1591" s="53" t="str">
        <f t="shared" si="1333"/>
        <v xml:space="preserve">Bochenski, Brandon </v>
      </c>
      <c r="F1591" s="53" t="s">
        <v>1544</v>
      </c>
      <c r="G1591" s="54" t="s">
        <v>1528</v>
      </c>
      <c r="H1591" s="52">
        <v>8</v>
      </c>
      <c r="I1591" s="53"/>
      <c r="J1591" s="53"/>
      <c r="K1591" s="53"/>
      <c r="L1591" s="52">
        <v>2</v>
      </c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24">
        <f t="shared" si="1290"/>
        <v>0</v>
      </c>
      <c r="AD1591" s="24">
        <f t="shared" si="1291"/>
        <v>0</v>
      </c>
      <c r="AE1591" s="24">
        <f t="shared" si="1292"/>
        <v>0</v>
      </c>
      <c r="AF1591" s="24">
        <f t="shared" si="1293"/>
        <v>0</v>
      </c>
      <c r="AG1591" s="24">
        <f t="shared" si="1294"/>
        <v>0</v>
      </c>
      <c r="AH1591" s="24">
        <f t="shared" si="1295"/>
        <v>0</v>
      </c>
      <c r="AI1591" s="21">
        <f t="shared" si="1296"/>
        <v>2.6805658972449735</v>
      </c>
      <c r="AJ1591" s="21">
        <f t="shared" si="1297"/>
        <v>0</v>
      </c>
      <c r="AK1591" s="21">
        <f t="shared" si="1298"/>
        <v>0</v>
      </c>
      <c r="AL1591" s="21">
        <f t="shared" si="1299"/>
        <v>0.89352196574832454</v>
      </c>
      <c r="AM1591" s="21">
        <f t="shared" si="1300"/>
        <v>0</v>
      </c>
      <c r="AN1591" s="21">
        <f t="shared" si="1301"/>
        <v>0</v>
      </c>
      <c r="AO1591" s="60">
        <v>67.150000000000006</v>
      </c>
      <c r="AP1591" s="60">
        <v>4.2166666666666668</v>
      </c>
      <c r="AQ1591" s="60">
        <v>0.7</v>
      </c>
      <c r="AR1591" s="61">
        <f>SUM(AO1591:AQ1591)</f>
        <v>72.066666666666677</v>
      </c>
      <c r="AS1591" s="19"/>
      <c r="AT1591" s="19"/>
      <c r="AU1591" s="19"/>
      <c r="AV1591" s="19"/>
      <c r="AW1591" s="19"/>
      <c r="AX1591" s="24">
        <f t="shared" si="1302"/>
        <v>0</v>
      </c>
      <c r="AY1591" s="24">
        <f t="shared" si="1303"/>
        <v>0</v>
      </c>
      <c r="AZ1591" s="24">
        <f t="shared" si="1304"/>
        <v>0</v>
      </c>
      <c r="BA1591" s="24">
        <f t="shared" si="1305"/>
        <v>0</v>
      </c>
      <c r="BB1591" s="24">
        <f t="shared" si="1306"/>
        <v>0</v>
      </c>
      <c r="BC1591" s="24">
        <f t="shared" si="1307"/>
        <v>8.3937500000000007</v>
      </c>
      <c r="BD1591" s="24">
        <f t="shared" si="1308"/>
        <v>8.7499999999999994E-2</v>
      </c>
      <c r="BE1591" s="24">
        <f t="shared" si="1309"/>
        <v>0.52708333333333335</v>
      </c>
      <c r="BF1591" s="53">
        <f>BI1591-BG1591-BH1591</f>
        <v>3</v>
      </c>
      <c r="BG1591" s="52">
        <v>0</v>
      </c>
      <c r="BH1591" s="52">
        <v>0</v>
      </c>
      <c r="BI1591" s="52">
        <v>3</v>
      </c>
      <c r="BJ1591" s="53">
        <f>BM1591-BK1591-BL1591</f>
        <v>1</v>
      </c>
      <c r="BK1591" s="52">
        <v>0</v>
      </c>
      <c r="BL1591" s="52">
        <v>0</v>
      </c>
      <c r="BM1591" s="52">
        <v>1</v>
      </c>
      <c r="BN1591" s="35">
        <f>BU1591+CA1591</f>
        <v>4.0245834352242067</v>
      </c>
      <c r="BO1591" s="35">
        <f>BN1591/AR1591*2000</f>
        <v>111.69056712000572</v>
      </c>
      <c r="BP1591" s="24">
        <v>2.008123094121034</v>
      </c>
      <c r="BQ1591" s="24">
        <v>-0.22703516232539933</v>
      </c>
      <c r="BR1591" s="24">
        <v>0.21765575522161165</v>
      </c>
      <c r="BS1591" s="24">
        <v>-9.5870239983511119E-3</v>
      </c>
      <c r="BT1591" s="24">
        <v>0</v>
      </c>
      <c r="BU1591" s="24">
        <f>SUM(BP1591:BT1591)</f>
        <v>1.9891566630188953</v>
      </c>
      <c r="BV1591" s="35">
        <f>BU1591/AR1591*2000</f>
        <v>55.203237641597461</v>
      </c>
      <c r="BW1591" s="24">
        <v>1.1289868977339346</v>
      </c>
      <c r="BX1591" s="24">
        <v>1.4138765490086799E-2</v>
      </c>
      <c r="BY1591" s="24">
        <v>7.4833005409193312E-2</v>
      </c>
      <c r="BZ1591" s="24">
        <v>0.81746810357209687</v>
      </c>
      <c r="CA1591" s="24">
        <f>SUM(BW1591:BZ1591)</f>
        <v>2.0354267722053114</v>
      </c>
      <c r="CB1591" s="35">
        <f>CA1591/AR1591*2000</f>
        <v>56.48732947840827</v>
      </c>
      <c r="CC1591" s="22"/>
      <c r="CD1591" s="19"/>
      <c r="CE1591" s="76">
        <f t="shared" si="1310"/>
        <v>165000</v>
      </c>
      <c r="CF1591" s="24"/>
      <c r="CG1591" s="24"/>
      <c r="CH1591" s="24"/>
      <c r="CI1591" s="24"/>
      <c r="CJ1591" s="24"/>
      <c r="CK1591" s="24"/>
      <c r="CL1591" s="24"/>
      <c r="CM1591" s="24"/>
      <c r="CN1591" s="19"/>
      <c r="CO1591" s="19"/>
      <c r="CP1591" s="19"/>
      <c r="CQ1591" s="19"/>
      <c r="CR1591" s="19"/>
      <c r="CS1591" s="19"/>
      <c r="CT1591" s="19"/>
      <c r="CU1591" s="19"/>
      <c r="CV1591" s="19"/>
      <c r="CW1591" s="19"/>
      <c r="CX1591" s="19"/>
      <c r="CY1591" s="19"/>
      <c r="CZ1591" s="74">
        <v>600000</v>
      </c>
      <c r="DA1591" s="19">
        <v>1</v>
      </c>
    </row>
    <row r="1592" spans="1:105" ht="12.75" customHeight="1" x14ac:dyDescent="0.2">
      <c r="A1592" s="80" t="s">
        <v>2372</v>
      </c>
      <c r="B1592" s="48" t="s">
        <v>952</v>
      </c>
      <c r="C1592" s="48" t="s">
        <v>965</v>
      </c>
      <c r="D1592" s="49" t="s">
        <v>975</v>
      </c>
      <c r="E1592" s="49" t="str">
        <f t="shared" si="1333"/>
        <v xml:space="preserve">Bochenski, Brandon </v>
      </c>
      <c r="F1592" s="49" t="s">
        <v>1544</v>
      </c>
      <c r="G1592" s="50" t="s">
        <v>1528</v>
      </c>
      <c r="H1592" s="48">
        <v>40</v>
      </c>
      <c r="I1592" s="65">
        <v>3</v>
      </c>
      <c r="J1592" s="65">
        <v>10</v>
      </c>
      <c r="K1592" s="65">
        <v>13</v>
      </c>
      <c r="L1592" s="48">
        <v>6</v>
      </c>
      <c r="M1592" s="10">
        <v>12</v>
      </c>
      <c r="N1592" s="10">
        <v>56</v>
      </c>
      <c r="O1592" s="11">
        <f t="shared" ref="O1592:O1601" si="1334">IF(N1592=0,0,I1592/N1592)</f>
        <v>5.3571428571428568E-2</v>
      </c>
      <c r="P1592" s="10"/>
      <c r="Q1592" s="10">
        <v>0</v>
      </c>
      <c r="R1592" s="10">
        <v>0</v>
      </c>
      <c r="S1592" s="10">
        <v>2</v>
      </c>
      <c r="T1592" s="10">
        <v>5</v>
      </c>
      <c r="U1592" s="11">
        <f t="shared" ref="U1592:U1601" si="1335">IF(S1592+T1592=0,0,S1592/(S1592+T1592))</f>
        <v>0.2857142857142857</v>
      </c>
      <c r="V1592" s="10">
        <v>0.3</v>
      </c>
      <c r="W1592" s="10">
        <v>1</v>
      </c>
      <c r="X1592" s="10">
        <v>1</v>
      </c>
      <c r="Y1592" s="10">
        <v>0</v>
      </c>
      <c r="Z1592" s="10">
        <v>0</v>
      </c>
      <c r="AA1592" s="10">
        <v>2</v>
      </c>
      <c r="AB1592" s="10">
        <v>9</v>
      </c>
      <c r="AC1592" s="13">
        <f t="shared" si="1290"/>
        <v>7.4257425742574261</v>
      </c>
      <c r="AD1592" s="13">
        <f t="shared" si="1291"/>
        <v>7.4257425742574261</v>
      </c>
      <c r="AE1592" s="13">
        <f t="shared" si="1292"/>
        <v>0</v>
      </c>
      <c r="AF1592" s="13">
        <f t="shared" si="1293"/>
        <v>0</v>
      </c>
      <c r="AG1592" s="13">
        <f t="shared" si="1294"/>
        <v>13.355592654424042</v>
      </c>
      <c r="AH1592" s="13">
        <f t="shared" si="1295"/>
        <v>60.100166944908182</v>
      </c>
      <c r="AI1592" s="29">
        <f t="shared" si="1296"/>
        <v>5.0083472454090145</v>
      </c>
      <c r="AJ1592" s="29">
        <f t="shared" si="1297"/>
        <v>7.4257425742574252</v>
      </c>
      <c r="AK1592" s="29">
        <f t="shared" si="1298"/>
        <v>0</v>
      </c>
      <c r="AL1592" s="29">
        <f t="shared" si="1299"/>
        <v>2.337228714524207</v>
      </c>
      <c r="AM1592" s="29">
        <f t="shared" si="1300"/>
        <v>2.9702970297029703</v>
      </c>
      <c r="AN1592" s="29">
        <f t="shared" si="1301"/>
        <v>0</v>
      </c>
      <c r="AO1592" s="13">
        <v>179.7</v>
      </c>
      <c r="AP1592" s="13">
        <v>40.4</v>
      </c>
      <c r="AQ1592" s="13">
        <v>1.7</v>
      </c>
      <c r="AR1592" s="59">
        <v>221.7</v>
      </c>
      <c r="AS1592" s="10">
        <v>5</v>
      </c>
      <c r="AT1592" s="10">
        <v>13</v>
      </c>
      <c r="AU1592" s="10">
        <v>22</v>
      </c>
      <c r="AV1592" s="10">
        <v>8</v>
      </c>
      <c r="AW1592" s="10">
        <v>19</v>
      </c>
      <c r="AX1592" s="13">
        <f t="shared" si="1302"/>
        <v>1.3531799729364005</v>
      </c>
      <c r="AY1592" s="13">
        <f t="shared" si="1303"/>
        <v>3.5182679296346415</v>
      </c>
      <c r="AZ1592" s="13">
        <f t="shared" si="1304"/>
        <v>5.9539918809201628</v>
      </c>
      <c r="BA1592" s="13">
        <f t="shared" si="1305"/>
        <v>2.1650879566982413</v>
      </c>
      <c r="BB1592" s="13">
        <f t="shared" si="1306"/>
        <v>5.1420838971583223</v>
      </c>
      <c r="BC1592" s="13">
        <f t="shared" si="1307"/>
        <v>4.4924999999999997</v>
      </c>
      <c r="BD1592" s="13">
        <f t="shared" si="1308"/>
        <v>4.2499999999999996E-2</v>
      </c>
      <c r="BE1592" s="13">
        <f t="shared" si="1309"/>
        <v>1.01</v>
      </c>
      <c r="BF1592" s="49">
        <v>15</v>
      </c>
      <c r="BG1592" s="49">
        <v>5</v>
      </c>
      <c r="BH1592" s="49">
        <v>0</v>
      </c>
      <c r="BI1592" s="49">
        <v>20</v>
      </c>
      <c r="BJ1592" s="49">
        <v>7</v>
      </c>
      <c r="BK1592" s="49">
        <v>2</v>
      </c>
      <c r="BL1592" s="49">
        <v>0</v>
      </c>
      <c r="BM1592" s="49">
        <v>9</v>
      </c>
      <c r="BN1592" s="39">
        <v>4.8</v>
      </c>
      <c r="BO1592" s="39">
        <v>43.4</v>
      </c>
      <c r="BP1592" s="13">
        <v>2.1</v>
      </c>
      <c r="BQ1592" s="13">
        <v>0.9</v>
      </c>
      <c r="BR1592" s="13">
        <v>-0.6</v>
      </c>
      <c r="BS1592" s="13">
        <v>0</v>
      </c>
      <c r="BT1592" s="13">
        <v>-1.1000000000000001</v>
      </c>
      <c r="BU1592" s="13">
        <v>1.2</v>
      </c>
      <c r="BV1592" s="39">
        <v>11.1</v>
      </c>
      <c r="BW1592" s="13">
        <v>2.8</v>
      </c>
      <c r="BX1592" s="13">
        <v>0</v>
      </c>
      <c r="BY1592" s="13">
        <v>0.2</v>
      </c>
      <c r="BZ1592" s="13">
        <v>0.6</v>
      </c>
      <c r="CA1592" s="13">
        <v>3.6</v>
      </c>
      <c r="CB1592" s="39">
        <v>32.299999999999997</v>
      </c>
      <c r="CC1592" s="51">
        <v>61.964934999999997</v>
      </c>
      <c r="CD1592" s="10">
        <v>701741</v>
      </c>
      <c r="CE1592" s="73">
        <f t="shared" si="1310"/>
        <v>1438569.05</v>
      </c>
      <c r="CF1592" s="66">
        <v>9.8000000000000007</v>
      </c>
      <c r="CG1592" s="66">
        <v>8.3000000000000007</v>
      </c>
      <c r="CH1592" s="66">
        <v>5.6</v>
      </c>
      <c r="CI1592" s="66">
        <v>0.1</v>
      </c>
      <c r="CJ1592" s="67">
        <f t="shared" ref="CJ1592:CJ1609" si="1336">CI1592/(AO1592+2*(AP1592+AQ1592))*2000</f>
        <v>0.75786282682834416</v>
      </c>
      <c r="CK1592" s="66">
        <v>1.6</v>
      </c>
      <c r="CL1592" s="67">
        <f t="shared" ref="CL1592:CL1609" si="1337">CK1592/(AO1592+2*(AP1592+AQ1592))*2000</f>
        <v>12.125805229253507</v>
      </c>
      <c r="CM1592" s="66">
        <v>1.4</v>
      </c>
      <c r="CN1592" s="10" t="s">
        <v>1734</v>
      </c>
      <c r="CO1592" s="10" t="s">
        <v>1614</v>
      </c>
      <c r="CP1592" s="10" t="s">
        <v>2413</v>
      </c>
      <c r="CQ1592" s="10" t="s">
        <v>2414</v>
      </c>
      <c r="CR1592" s="10">
        <v>73</v>
      </c>
      <c r="CS1592" s="10">
        <v>187</v>
      </c>
      <c r="CT1592" s="10">
        <v>24</v>
      </c>
      <c r="CU1592" s="10" t="s">
        <v>3401</v>
      </c>
      <c r="CV1592" s="10"/>
      <c r="CW1592" s="10"/>
      <c r="CX1592" s="10"/>
      <c r="CY1592" s="10"/>
      <c r="CZ1592" s="73">
        <v>600000</v>
      </c>
      <c r="DA1592" s="10">
        <v>2</v>
      </c>
    </row>
    <row r="1593" spans="1:105" ht="12.75" customHeight="1" x14ac:dyDescent="0.2">
      <c r="A1593" s="38" t="s">
        <v>2452</v>
      </c>
      <c r="B1593" t="s">
        <v>968</v>
      </c>
      <c r="D1593" t="s">
        <v>975</v>
      </c>
      <c r="E1593" t="str">
        <f t="shared" si="1333"/>
        <v xml:space="preserve">Lampman, Bryce </v>
      </c>
      <c r="F1593" t="s">
        <v>1333</v>
      </c>
      <c r="G1593" t="s">
        <v>1524</v>
      </c>
      <c r="H1593">
        <v>1</v>
      </c>
      <c r="I1593">
        <v>0</v>
      </c>
      <c r="J1593">
        <v>0</v>
      </c>
      <c r="K1593">
        <f>I1593+J1593</f>
        <v>0</v>
      </c>
      <c r="L1593">
        <v>0</v>
      </c>
      <c r="M1593">
        <v>0</v>
      </c>
      <c r="N1593">
        <v>0</v>
      </c>
      <c r="O1593" s="4">
        <f t="shared" si="1334"/>
        <v>0</v>
      </c>
      <c r="P1593">
        <v>21</v>
      </c>
      <c r="Q1593">
        <v>0</v>
      </c>
      <c r="R1593">
        <v>0</v>
      </c>
      <c r="S1593">
        <v>0</v>
      </c>
      <c r="T1593">
        <v>0</v>
      </c>
      <c r="U1593" s="4">
        <f t="shared" si="1335"/>
        <v>0</v>
      </c>
      <c r="V1593" s="40">
        <v>0</v>
      </c>
      <c r="W1593">
        <v>0</v>
      </c>
      <c r="X1593">
        <v>0</v>
      </c>
      <c r="Y1593">
        <v>0</v>
      </c>
      <c r="Z1593">
        <v>0</v>
      </c>
      <c r="AA1593">
        <f>I1593-W1593-Y1593</f>
        <v>0</v>
      </c>
      <c r="AB1593">
        <f>J1593-X1593-Z1593</f>
        <v>0</v>
      </c>
      <c r="AC1593" s="9">
        <f t="shared" si="1290"/>
        <v>0</v>
      </c>
      <c r="AD1593" s="9">
        <f t="shared" si="1291"/>
        <v>0</v>
      </c>
      <c r="AE1593" s="9">
        <f t="shared" si="1292"/>
        <v>0</v>
      </c>
      <c r="AF1593" s="9">
        <f t="shared" si="1293"/>
        <v>0</v>
      </c>
      <c r="AG1593" s="9">
        <f t="shared" si="1294"/>
        <v>0</v>
      </c>
      <c r="AH1593" s="9">
        <f t="shared" si="1295"/>
        <v>0</v>
      </c>
      <c r="AI1593" s="6">
        <f t="shared" si="1296"/>
        <v>0</v>
      </c>
      <c r="AJ1593" s="6">
        <f t="shared" si="1297"/>
        <v>0</v>
      </c>
      <c r="AK1593" s="6">
        <f t="shared" si="1298"/>
        <v>0</v>
      </c>
      <c r="AL1593" s="6">
        <f t="shared" si="1299"/>
        <v>0</v>
      </c>
      <c r="AM1593" s="6">
        <f t="shared" si="1300"/>
        <v>0</v>
      </c>
      <c r="AN1593" s="6">
        <f t="shared" si="1301"/>
        <v>16.363636363636367</v>
      </c>
      <c r="AO1593" s="32">
        <v>8.4666666666666668</v>
      </c>
      <c r="AP1593" s="32">
        <v>0</v>
      </c>
      <c r="AQ1593" s="32">
        <v>3.6666666666666661</v>
      </c>
      <c r="AR1593" s="32">
        <v>12.133333333333333</v>
      </c>
      <c r="AS1593" s="40">
        <v>3</v>
      </c>
      <c r="AT1593" s="40">
        <v>2</v>
      </c>
      <c r="AU1593" s="40">
        <v>0</v>
      </c>
      <c r="AV1593" s="40">
        <v>0</v>
      </c>
      <c r="AW1593" s="40">
        <v>0</v>
      </c>
      <c r="AX1593" s="9">
        <f t="shared" si="1302"/>
        <v>14.835164835164836</v>
      </c>
      <c r="AY1593" s="9">
        <f t="shared" si="1303"/>
        <v>9.8901098901098905</v>
      </c>
      <c r="AZ1593" s="9">
        <f t="shared" si="1304"/>
        <v>0</v>
      </c>
      <c r="BA1593" s="9">
        <f t="shared" si="1305"/>
        <v>0</v>
      </c>
      <c r="BB1593" s="9">
        <f t="shared" si="1306"/>
        <v>0</v>
      </c>
      <c r="BC1593" s="9">
        <f t="shared" si="1307"/>
        <v>8.4666666666666668</v>
      </c>
      <c r="BD1593" s="9">
        <f t="shared" si="1308"/>
        <v>3.6666666666666661</v>
      </c>
      <c r="BE1593" s="9">
        <f t="shared" si="1309"/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1</v>
      </c>
      <c r="BM1593" s="3">
        <v>1</v>
      </c>
      <c r="BN1593" s="34">
        <f t="shared" ref="BN1593:BN1601" si="1338">BU1593+CA1593</f>
        <v>0.21183629902994372</v>
      </c>
      <c r="BO1593" s="34">
        <f t="shared" ref="BO1593:BO1601" si="1339">BN1593/AR1593*2000</f>
        <v>34.918071268672044</v>
      </c>
      <c r="BP1593" s="34">
        <v>-6.3761453824897674E-2</v>
      </c>
      <c r="BQ1593" s="34">
        <v>0</v>
      </c>
      <c r="BR1593" s="34">
        <v>1.3849058914181039E-3</v>
      </c>
      <c r="BS1593" s="34">
        <v>-7.7724576458547846E-3</v>
      </c>
      <c r="BT1593" s="34">
        <v>0</v>
      </c>
      <c r="BU1593" s="34">
        <f t="shared" ref="BU1593:BU1601" si="1340">SUM(BP1593:BT1593)</f>
        <v>-7.0149005579334359E-2</v>
      </c>
      <c r="BV1593" s="34">
        <f t="shared" ref="BV1593:BV1601" si="1341">BU1593/AR1593*2000</f>
        <v>-11.563022897692477</v>
      </c>
      <c r="BW1593" s="34">
        <v>0.42064907453983541</v>
      </c>
      <c r="BX1593" s="34">
        <v>0</v>
      </c>
      <c r="BY1593" s="34">
        <v>-0.27061341557563479</v>
      </c>
      <c r="BZ1593" s="34">
        <v>0.13194964564507744</v>
      </c>
      <c r="CA1593" s="34">
        <f t="shared" ref="CA1593:CA1601" si="1342">SUM(BW1593:BZ1593)</f>
        <v>0.28198530460927806</v>
      </c>
      <c r="CB1593" s="34">
        <f t="shared" ref="CB1593:CB1601" si="1343">CA1593/AR1593*2000</f>
        <v>46.481094166364521</v>
      </c>
      <c r="CE1593" s="68">
        <f t="shared" si="1310"/>
        <v>165000</v>
      </c>
      <c r="CF1593" s="9">
        <v>0.1</v>
      </c>
      <c r="CG1593" s="9">
        <v>0.5</v>
      </c>
      <c r="CH1593" s="9">
        <v>-0.2</v>
      </c>
      <c r="CI1593" s="9">
        <v>0</v>
      </c>
      <c r="CJ1593" s="9">
        <f t="shared" si="1336"/>
        <v>0</v>
      </c>
      <c r="CK1593" s="9">
        <v>0</v>
      </c>
      <c r="CL1593" s="9">
        <f t="shared" si="1337"/>
        <v>0</v>
      </c>
      <c r="CM1593" s="9">
        <v>0</v>
      </c>
      <c r="CN1593" t="s">
        <v>1519</v>
      </c>
      <c r="CO1593" t="s">
        <v>1626</v>
      </c>
      <c r="CP1593" t="s">
        <v>2413</v>
      </c>
      <c r="CQ1593" t="s">
        <v>2414</v>
      </c>
      <c r="CR1593">
        <v>73</v>
      </c>
      <c r="CS1593">
        <v>205</v>
      </c>
      <c r="CT1593">
        <v>26</v>
      </c>
      <c r="CU1593" t="s">
        <v>3402</v>
      </c>
      <c r="CV1593" t="s">
        <v>3090</v>
      </c>
      <c r="CW1593">
        <v>0</v>
      </c>
      <c r="CX1593">
        <v>0</v>
      </c>
      <c r="CY1593">
        <v>0</v>
      </c>
      <c r="CZ1593" s="70"/>
      <c r="DA1593">
        <v>0</v>
      </c>
    </row>
    <row r="1594" spans="1:105" ht="12.75" customHeight="1" x14ac:dyDescent="0.2">
      <c r="A1594" s="38" t="s">
        <v>2452</v>
      </c>
      <c r="B1594" t="s">
        <v>961</v>
      </c>
      <c r="C1594" t="s">
        <v>975</v>
      </c>
      <c r="D1594" s="82" t="s">
        <v>975</v>
      </c>
      <c r="E1594" t="str">
        <f t="shared" si="1333"/>
        <v xml:space="preserve">Gratton, Chris </v>
      </c>
      <c r="F1594" t="s">
        <v>133</v>
      </c>
      <c r="G1594" t="s">
        <v>1537</v>
      </c>
      <c r="H1594">
        <v>81</v>
      </c>
      <c r="I1594">
        <v>13</v>
      </c>
      <c r="J1594">
        <v>22</v>
      </c>
      <c r="K1594">
        <f>I1594+J1594</f>
        <v>35</v>
      </c>
      <c r="L1594">
        <v>1</v>
      </c>
      <c r="M1594">
        <v>94</v>
      </c>
      <c r="N1594">
        <v>131</v>
      </c>
      <c r="O1594" s="4">
        <f t="shared" si="1334"/>
        <v>9.9236641221374045E-2</v>
      </c>
      <c r="P1594">
        <v>1397</v>
      </c>
      <c r="Q1594">
        <v>1</v>
      </c>
      <c r="R1594">
        <v>0</v>
      </c>
      <c r="S1594">
        <v>293</v>
      </c>
      <c r="T1594">
        <v>224</v>
      </c>
      <c r="U1594" s="4">
        <f t="shared" si="1335"/>
        <v>0.5667311411992263</v>
      </c>
      <c r="V1594" s="40">
        <v>10.5</v>
      </c>
      <c r="W1594">
        <v>1</v>
      </c>
      <c r="X1594">
        <v>1</v>
      </c>
      <c r="Y1594">
        <v>0</v>
      </c>
      <c r="Z1594">
        <v>0</v>
      </c>
      <c r="AA1594">
        <f>I1594-W1594-Y1594</f>
        <v>12</v>
      </c>
      <c r="AB1594">
        <f>J1594-X1594-Z1594</f>
        <v>21</v>
      </c>
      <c r="AC1594" s="9">
        <f t="shared" si="1290"/>
        <v>3.3582089552238807</v>
      </c>
      <c r="AD1594" s="9">
        <f t="shared" si="1291"/>
        <v>3.3582089552238807</v>
      </c>
      <c r="AE1594" s="9">
        <f t="shared" si="1292"/>
        <v>0</v>
      </c>
      <c r="AF1594" s="9">
        <f t="shared" si="1293"/>
        <v>0</v>
      </c>
      <c r="AG1594" s="9">
        <f t="shared" si="1294"/>
        <v>16.598785829555059</v>
      </c>
      <c r="AH1594" s="9">
        <f t="shared" si="1295"/>
        <v>29.047875201721357</v>
      </c>
      <c r="AI1594" s="6">
        <f t="shared" si="1296"/>
        <v>2.6973026973026974</v>
      </c>
      <c r="AJ1594" s="6">
        <f t="shared" si="1297"/>
        <v>2.6865671641791047</v>
      </c>
      <c r="AK1594" s="6">
        <f t="shared" si="1298"/>
        <v>0</v>
      </c>
      <c r="AL1594" s="6">
        <f t="shared" si="1299"/>
        <v>2.6281410896795516</v>
      </c>
      <c r="AM1594" s="6">
        <f t="shared" si="1300"/>
        <v>0.67164179104477617</v>
      </c>
      <c r="AN1594" s="6">
        <f t="shared" si="1301"/>
        <v>2.6086956521739131</v>
      </c>
      <c r="AO1594" s="32">
        <v>867.5333333333333</v>
      </c>
      <c r="AP1594" s="32">
        <v>89.333333333333329</v>
      </c>
      <c r="AQ1594" s="32">
        <v>23</v>
      </c>
      <c r="AR1594" s="32">
        <v>979.86666666666667</v>
      </c>
      <c r="AS1594" s="40">
        <v>18</v>
      </c>
      <c r="AT1594" s="40">
        <v>103</v>
      </c>
      <c r="AU1594" s="40">
        <v>51</v>
      </c>
      <c r="AV1594" s="40">
        <v>41</v>
      </c>
      <c r="AW1594" s="40">
        <v>32</v>
      </c>
      <c r="AX1594" s="9">
        <f t="shared" si="1302"/>
        <v>1.1021907742550006</v>
      </c>
      <c r="AY1594" s="9">
        <f t="shared" si="1303"/>
        <v>6.3069805415702813</v>
      </c>
      <c r="AZ1594" s="9">
        <f t="shared" si="1304"/>
        <v>3.1228738603891686</v>
      </c>
      <c r="BA1594" s="9">
        <f t="shared" si="1305"/>
        <v>2.5105456524697236</v>
      </c>
      <c r="BB1594" s="9">
        <f t="shared" si="1306"/>
        <v>1.9594502653422237</v>
      </c>
      <c r="BC1594" s="9">
        <f t="shared" si="1307"/>
        <v>10.710288065843621</v>
      </c>
      <c r="BD1594" s="9">
        <f t="shared" si="1308"/>
        <v>0.2839506172839506</v>
      </c>
      <c r="BE1594" s="9">
        <f t="shared" si="1309"/>
        <v>1.1028806584362139</v>
      </c>
      <c r="BF1594" s="3">
        <v>39</v>
      </c>
      <c r="BG1594" s="3">
        <v>4</v>
      </c>
      <c r="BH1594" s="3">
        <v>0</v>
      </c>
      <c r="BI1594" s="3">
        <v>43</v>
      </c>
      <c r="BJ1594" s="3">
        <v>38</v>
      </c>
      <c r="BK1594" s="3">
        <v>1</v>
      </c>
      <c r="BL1594" s="3">
        <v>1</v>
      </c>
      <c r="BM1594" s="3">
        <v>40</v>
      </c>
      <c r="BN1594" s="34">
        <f t="shared" si="1338"/>
        <v>19.439134919613572</v>
      </c>
      <c r="BO1594" s="34">
        <f t="shared" si="1339"/>
        <v>39.677102162770936</v>
      </c>
      <c r="BP1594" s="34">
        <v>24.718465081538849</v>
      </c>
      <c r="BQ1594" s="34">
        <v>-2.1693649684969034</v>
      </c>
      <c r="BR1594" s="34">
        <v>-0.92175267924504445</v>
      </c>
      <c r="BS1594" s="34">
        <v>-0.25868380998459201</v>
      </c>
      <c r="BT1594" s="34">
        <v>0</v>
      </c>
      <c r="BU1594" s="34">
        <f t="shared" si="1340"/>
        <v>21.368663623812306</v>
      </c>
      <c r="BV1594" s="34">
        <f t="shared" si="1341"/>
        <v>43.61545167467473</v>
      </c>
      <c r="BW1594" s="34">
        <v>6.7066112977240708</v>
      </c>
      <c r="BX1594" s="34">
        <v>0.16707279574780085</v>
      </c>
      <c r="BY1594" s="34">
        <v>1.9029079323250004</v>
      </c>
      <c r="BZ1594" s="34">
        <v>-10.706120729995607</v>
      </c>
      <c r="CA1594" s="34">
        <f t="shared" si="1342"/>
        <v>-1.9295287041987343</v>
      </c>
      <c r="CB1594" s="34">
        <f t="shared" si="1343"/>
        <v>-3.9383495119037986</v>
      </c>
      <c r="CC1594" s="15">
        <v>46</v>
      </c>
      <c r="CD1594" s="7">
        <v>1431781</v>
      </c>
      <c r="CE1594" s="68">
        <f t="shared" si="1310"/>
        <v>1449457.3086419753</v>
      </c>
      <c r="CF1594" s="9">
        <v>20.9</v>
      </c>
      <c r="CG1594" s="9">
        <v>18.899999999999999</v>
      </c>
      <c r="CH1594" s="9">
        <v>-0.8</v>
      </c>
      <c r="CI1594" s="9">
        <v>3</v>
      </c>
      <c r="CJ1594" s="9">
        <f t="shared" si="1336"/>
        <v>5.4934993590917411</v>
      </c>
      <c r="CK1594" s="9">
        <v>0.9</v>
      </c>
      <c r="CL1594" s="9">
        <f t="shared" si="1337"/>
        <v>1.6480498077275225</v>
      </c>
      <c r="CM1594" s="9">
        <v>3.8</v>
      </c>
      <c r="CN1594" t="s">
        <v>1600</v>
      </c>
      <c r="CO1594" t="s">
        <v>1601</v>
      </c>
      <c r="CP1594" t="s">
        <v>2427</v>
      </c>
      <c r="CQ1594" t="s">
        <v>2400</v>
      </c>
      <c r="CR1594">
        <v>76</v>
      </c>
      <c r="CS1594">
        <v>231</v>
      </c>
      <c r="CU1594" t="s">
        <v>3402</v>
      </c>
      <c r="CV1594" t="s">
        <v>2382</v>
      </c>
      <c r="CW1594">
        <v>0</v>
      </c>
      <c r="CX1594">
        <v>0</v>
      </c>
      <c r="CY1594">
        <v>0</v>
      </c>
      <c r="CZ1594" s="70"/>
      <c r="DA1594">
        <v>0</v>
      </c>
    </row>
    <row r="1595" spans="1:105" ht="12.75" customHeight="1" x14ac:dyDescent="0.2">
      <c r="A1595" s="44" t="s">
        <v>2372</v>
      </c>
      <c r="B1595" s="43" t="s">
        <v>961</v>
      </c>
      <c r="C1595" s="43" t="s">
        <v>975</v>
      </c>
      <c r="D1595" s="82" t="s">
        <v>975</v>
      </c>
      <c r="E1595" s="42" t="str">
        <f t="shared" si="1333"/>
        <v xml:space="preserve">Gratton, Chris </v>
      </c>
      <c r="F1595" s="42" t="s">
        <v>133</v>
      </c>
      <c r="G1595" s="45" t="s">
        <v>2373</v>
      </c>
      <c r="H1595" s="43">
        <v>60</v>
      </c>
      <c r="I1595" s="64">
        <v>10</v>
      </c>
      <c r="J1595" s="64">
        <v>11</v>
      </c>
      <c r="K1595" s="64">
        <v>21</v>
      </c>
      <c r="L1595" s="43">
        <v>-7</v>
      </c>
      <c r="M1595">
        <v>77</v>
      </c>
      <c r="N1595">
        <v>92</v>
      </c>
      <c r="O1595" s="4">
        <f t="shared" si="1334"/>
        <v>0.10869565217391304</v>
      </c>
      <c r="Q1595">
        <v>1</v>
      </c>
      <c r="R1595">
        <v>0</v>
      </c>
      <c r="S1595">
        <v>337</v>
      </c>
      <c r="T1595">
        <v>281</v>
      </c>
      <c r="U1595" s="4">
        <f t="shared" si="1335"/>
        <v>0.54530744336569581</v>
      </c>
      <c r="V1595">
        <v>18.100000000000001</v>
      </c>
      <c r="W1595">
        <v>1</v>
      </c>
      <c r="X1595">
        <v>3</v>
      </c>
      <c r="Y1595">
        <v>0</v>
      </c>
      <c r="Z1595">
        <v>0</v>
      </c>
      <c r="AA1595">
        <v>9</v>
      </c>
      <c r="AB1595">
        <v>8</v>
      </c>
      <c r="AC1595" s="9">
        <f t="shared" si="1290"/>
        <v>2.8373266078184103</v>
      </c>
      <c r="AD1595" s="9">
        <f t="shared" si="1291"/>
        <v>8.5119798234552313</v>
      </c>
      <c r="AE1595" s="9">
        <f t="shared" si="1292"/>
        <v>0</v>
      </c>
      <c r="AF1595" s="9">
        <f t="shared" si="1293"/>
        <v>0</v>
      </c>
      <c r="AG1595" s="9">
        <f t="shared" si="1294"/>
        <v>17.240003192593182</v>
      </c>
      <c r="AH1595" s="9">
        <f t="shared" si="1295"/>
        <v>15.32444728230505</v>
      </c>
      <c r="AI1595" s="58">
        <f t="shared" si="1296"/>
        <v>2.2986670923457577</v>
      </c>
      <c r="AJ1595" s="58">
        <f t="shared" si="1297"/>
        <v>6.2421185372005041</v>
      </c>
      <c r="AK1595" s="58">
        <f t="shared" si="1298"/>
        <v>0</v>
      </c>
      <c r="AL1595" s="58">
        <f t="shared" si="1299"/>
        <v>2.9691116609466039</v>
      </c>
      <c r="AM1595" s="58">
        <f t="shared" si="1300"/>
        <v>0</v>
      </c>
      <c r="AN1595" s="58">
        <f t="shared" si="1301"/>
        <v>7.9822616407982254</v>
      </c>
      <c r="AO1595" s="56">
        <v>626.45000000000005</v>
      </c>
      <c r="AP1595" s="56">
        <v>105.73333333333335</v>
      </c>
      <c r="AQ1595" s="56">
        <v>30.066666666666666</v>
      </c>
      <c r="AR1595" s="57">
        <f>SUM(AO1595:AQ1595)</f>
        <v>762.25000000000011</v>
      </c>
      <c r="AS1595">
        <v>16</v>
      </c>
      <c r="AT1595">
        <v>88</v>
      </c>
      <c r="AU1595">
        <v>29</v>
      </c>
      <c r="AV1595">
        <v>18</v>
      </c>
      <c r="AW1595">
        <v>30</v>
      </c>
      <c r="AX1595" s="9">
        <f t="shared" si="1302"/>
        <v>1.2594293210888814</v>
      </c>
      <c r="AY1595" s="9">
        <f t="shared" si="1303"/>
        <v>6.9268612659888484</v>
      </c>
      <c r="AZ1595" s="9">
        <f t="shared" si="1304"/>
        <v>2.2827156444735976</v>
      </c>
      <c r="BA1595" s="9">
        <f t="shared" si="1305"/>
        <v>1.4168579862249917</v>
      </c>
      <c r="BB1595" s="9">
        <f t="shared" si="1306"/>
        <v>2.3614299770416527</v>
      </c>
      <c r="BC1595" s="33">
        <f t="shared" si="1307"/>
        <v>10.440833333333334</v>
      </c>
      <c r="BD1595" s="33">
        <f t="shared" si="1308"/>
        <v>0.50111111111111106</v>
      </c>
      <c r="BE1595" s="33">
        <f t="shared" si="1309"/>
        <v>1.7622222222222226</v>
      </c>
      <c r="BF1595" s="42">
        <f>BI1595-BG1595-BH1595</f>
        <v>24</v>
      </c>
      <c r="BG1595" s="43">
        <v>11</v>
      </c>
      <c r="BH1595" s="43">
        <v>0</v>
      </c>
      <c r="BI1595" s="43">
        <v>35</v>
      </c>
      <c r="BJ1595" s="42">
        <f>BM1595-BK1595-BL1595</f>
        <v>31</v>
      </c>
      <c r="BK1595" s="43">
        <v>0</v>
      </c>
      <c r="BL1595" s="43">
        <v>4</v>
      </c>
      <c r="BM1595" s="43">
        <v>35</v>
      </c>
      <c r="BN1595" s="34">
        <f t="shared" si="1338"/>
        <v>-1.2562913129294362</v>
      </c>
      <c r="BO1595" s="34">
        <f t="shared" si="1339"/>
        <v>-3.2962710736095402</v>
      </c>
      <c r="BP1595" s="33">
        <v>12.14673578883531</v>
      </c>
      <c r="BQ1595" s="33">
        <v>-1.0152321607525292</v>
      </c>
      <c r="BR1595" s="33">
        <v>-2.1569062230226956</v>
      </c>
      <c r="BS1595" s="33">
        <v>-0.45106550655056216</v>
      </c>
      <c r="BT1595" s="33">
        <v>0</v>
      </c>
      <c r="BU1595" s="9">
        <f t="shared" si="1340"/>
        <v>8.523531898509523</v>
      </c>
      <c r="BV1595" s="34">
        <f t="shared" si="1341"/>
        <v>22.364137483790152</v>
      </c>
      <c r="BW1595" s="33">
        <v>3.9371406562582099</v>
      </c>
      <c r="BX1595" s="33">
        <v>0.94053758237685114</v>
      </c>
      <c r="BY1595" s="33">
        <v>0.99466051200723038</v>
      </c>
      <c r="BZ1595" s="33">
        <v>-15.652161962081252</v>
      </c>
      <c r="CA1595" s="9">
        <f t="shared" si="1342"/>
        <v>-9.7798232114389592</v>
      </c>
      <c r="CB1595" s="34">
        <f t="shared" si="1343"/>
        <v>-25.660408557399691</v>
      </c>
      <c r="CC1595" s="47">
        <v>30.983958999999999</v>
      </c>
      <c r="CD1595">
        <v>445055</v>
      </c>
      <c r="CE1595" s="68">
        <f t="shared" si="1310"/>
        <v>608241.83333333326</v>
      </c>
      <c r="CF1595" s="62">
        <v>16.5</v>
      </c>
      <c r="CG1595" s="62">
        <v>14.9</v>
      </c>
      <c r="CH1595" s="62">
        <v>0.7</v>
      </c>
      <c r="CI1595" s="62">
        <v>0.8</v>
      </c>
      <c r="CJ1595" s="63">
        <f t="shared" si="1336"/>
        <v>1.7816379934302098</v>
      </c>
      <c r="CK1595" s="62">
        <v>1.1000000000000001</v>
      </c>
      <c r="CL1595" s="63">
        <f t="shared" si="1337"/>
        <v>2.4497522409665389</v>
      </c>
      <c r="CM1595" s="62">
        <v>1.9</v>
      </c>
      <c r="CN1595" t="s">
        <v>1792</v>
      </c>
      <c r="CO1595" t="s">
        <v>1601</v>
      </c>
      <c r="CP1595" t="s">
        <v>2427</v>
      </c>
      <c r="CQ1595" t="s">
        <v>2400</v>
      </c>
      <c r="CR1595">
        <v>76</v>
      </c>
      <c r="CS1595">
        <v>226</v>
      </c>
      <c r="CT1595">
        <v>77</v>
      </c>
      <c r="CU1595" t="s">
        <v>3402</v>
      </c>
      <c r="CZ1595" s="72">
        <v>1500000</v>
      </c>
      <c r="DA1595">
        <v>0</v>
      </c>
    </row>
    <row r="1596" spans="1:105" ht="12.75" customHeight="1" x14ac:dyDescent="0.2">
      <c r="A1596" s="38" t="s">
        <v>2452</v>
      </c>
      <c r="B1596" t="s">
        <v>956</v>
      </c>
      <c r="C1596" t="s">
        <v>956</v>
      </c>
      <c r="D1596" t="s">
        <v>975</v>
      </c>
      <c r="E1596" t="str">
        <f t="shared" si="1333"/>
        <v xml:space="preserve">Koci, David </v>
      </c>
      <c r="F1596" t="s">
        <v>245</v>
      </c>
      <c r="G1596" t="s">
        <v>1540</v>
      </c>
      <c r="H1596">
        <v>9</v>
      </c>
      <c r="I1596">
        <v>0</v>
      </c>
      <c r="J1596">
        <v>0</v>
      </c>
      <c r="K1596">
        <f>I1596+J1596</f>
        <v>0</v>
      </c>
      <c r="L1596">
        <v>-3</v>
      </c>
      <c r="M1596">
        <v>88</v>
      </c>
      <c r="N1596">
        <v>3</v>
      </c>
      <c r="O1596" s="4">
        <f t="shared" si="1334"/>
        <v>0</v>
      </c>
      <c r="P1596">
        <v>73</v>
      </c>
      <c r="Q1596">
        <v>0</v>
      </c>
      <c r="R1596">
        <v>0</v>
      </c>
      <c r="S1596">
        <v>0</v>
      </c>
      <c r="T1596">
        <v>0</v>
      </c>
      <c r="U1596" s="4">
        <f t="shared" si="1335"/>
        <v>0</v>
      </c>
      <c r="V1596" s="40">
        <v>0</v>
      </c>
      <c r="W1596">
        <v>0</v>
      </c>
      <c r="X1596">
        <v>0</v>
      </c>
      <c r="Y1596">
        <v>0</v>
      </c>
      <c r="Z1596">
        <v>0</v>
      </c>
      <c r="AA1596">
        <f>I1596-W1596-Y1596</f>
        <v>0</v>
      </c>
      <c r="AB1596">
        <f>J1596-X1596-Z1596</f>
        <v>0</v>
      </c>
      <c r="AC1596" s="9">
        <f t="shared" si="1290"/>
        <v>0</v>
      </c>
      <c r="AD1596" s="9">
        <f t="shared" si="1291"/>
        <v>0</v>
      </c>
      <c r="AE1596" s="9">
        <f t="shared" si="1292"/>
        <v>0</v>
      </c>
      <c r="AF1596" s="9">
        <f t="shared" si="1293"/>
        <v>0</v>
      </c>
      <c r="AG1596" s="9">
        <f t="shared" si="1294"/>
        <v>0</v>
      </c>
      <c r="AH1596" s="9">
        <f t="shared" si="1295"/>
        <v>0</v>
      </c>
      <c r="AI1596" s="6">
        <f t="shared" si="1296"/>
        <v>1.4095536413469067</v>
      </c>
      <c r="AJ1596" s="6">
        <f t="shared" si="1297"/>
        <v>0</v>
      </c>
      <c r="AK1596" s="6">
        <f t="shared" si="1298"/>
        <v>0</v>
      </c>
      <c r="AL1596" s="6">
        <f t="shared" si="1299"/>
        <v>5.638214565387627</v>
      </c>
      <c r="AM1596" s="6">
        <f t="shared" si="1300"/>
        <v>0</v>
      </c>
      <c r="AN1596" s="6">
        <f t="shared" si="1301"/>
        <v>0</v>
      </c>
      <c r="AO1596" s="32">
        <v>42.56666666666667</v>
      </c>
      <c r="AP1596" s="32">
        <v>0.1</v>
      </c>
      <c r="AQ1596" s="32">
        <v>0</v>
      </c>
      <c r="AR1596" s="32">
        <v>42.666666666666671</v>
      </c>
      <c r="AS1596" s="40">
        <v>1</v>
      </c>
      <c r="AT1596" s="40">
        <v>13</v>
      </c>
      <c r="AU1596" s="40">
        <v>0</v>
      </c>
      <c r="AV1596" s="40">
        <v>0</v>
      </c>
      <c r="AW1596" s="40">
        <v>0</v>
      </c>
      <c r="AX1596" s="9">
        <f t="shared" si="1302"/>
        <v>1.4062499999999998</v>
      </c>
      <c r="AY1596" s="9">
        <f t="shared" si="1303"/>
        <v>18.281249999999996</v>
      </c>
      <c r="AZ1596" s="9">
        <f t="shared" si="1304"/>
        <v>0</v>
      </c>
      <c r="BA1596" s="9">
        <f t="shared" si="1305"/>
        <v>0</v>
      </c>
      <c r="BB1596" s="9">
        <f t="shared" si="1306"/>
        <v>0</v>
      </c>
      <c r="BC1596" s="9">
        <f t="shared" si="1307"/>
        <v>4.7296296296296303</v>
      </c>
      <c r="BD1596" s="9">
        <f t="shared" si="1308"/>
        <v>0</v>
      </c>
      <c r="BE1596" s="9">
        <f t="shared" si="1309"/>
        <v>1.1111111111111112E-2</v>
      </c>
      <c r="BF1596" s="3">
        <v>1</v>
      </c>
      <c r="BG1596" s="3">
        <v>0</v>
      </c>
      <c r="BH1596" s="3">
        <v>0</v>
      </c>
      <c r="BI1596" s="3">
        <v>1</v>
      </c>
      <c r="BJ1596" s="3">
        <v>4</v>
      </c>
      <c r="BK1596" s="3">
        <v>0</v>
      </c>
      <c r="BL1596" s="3">
        <v>0</v>
      </c>
      <c r="BM1596" s="3">
        <v>4</v>
      </c>
      <c r="BN1596" s="34">
        <f t="shared" si="1338"/>
        <v>-4.0741314052123041</v>
      </c>
      <c r="BO1596" s="34">
        <f t="shared" si="1339"/>
        <v>-190.97490961932672</v>
      </c>
      <c r="BP1596" s="34">
        <v>-1.0646879446244553</v>
      </c>
      <c r="BQ1596" s="34">
        <v>-4.8562750215118836E-3</v>
      </c>
      <c r="BR1596" s="34">
        <v>-2.2264539290207379E-2</v>
      </c>
      <c r="BS1596" s="34">
        <v>0</v>
      </c>
      <c r="BT1596" s="34">
        <v>0</v>
      </c>
      <c r="BU1596" s="34">
        <f t="shared" si="1340"/>
        <v>-1.0918087589361747</v>
      </c>
      <c r="BV1596" s="34">
        <f t="shared" si="1341"/>
        <v>-51.178535575133182</v>
      </c>
      <c r="BW1596" s="34">
        <v>-0.39842790605577633</v>
      </c>
      <c r="BX1596" s="34">
        <v>3.5430536067107522E-4</v>
      </c>
      <c r="BY1596" s="34">
        <v>0</v>
      </c>
      <c r="BZ1596" s="34">
        <v>-2.5842490455810236</v>
      </c>
      <c r="CA1596" s="34">
        <f t="shared" si="1342"/>
        <v>-2.982322646276129</v>
      </c>
      <c r="CB1596" s="34">
        <f t="shared" si="1343"/>
        <v>-139.79637404419353</v>
      </c>
      <c r="CE1596" s="68">
        <f t="shared" si="1310"/>
        <v>165000</v>
      </c>
      <c r="CF1596" s="9">
        <v>1.6</v>
      </c>
      <c r="CG1596" s="9">
        <v>1.5</v>
      </c>
      <c r="CH1596" s="9">
        <v>-2.6</v>
      </c>
      <c r="CI1596" s="9">
        <v>-0.8</v>
      </c>
      <c r="CJ1596" s="9">
        <f t="shared" si="1336"/>
        <v>-37.41231488698363</v>
      </c>
      <c r="CK1596" s="9">
        <v>-0.4</v>
      </c>
      <c r="CL1596" s="9">
        <f t="shared" si="1337"/>
        <v>-18.706157443491815</v>
      </c>
      <c r="CM1596" s="9">
        <v>-1.1000000000000001</v>
      </c>
      <c r="CN1596" t="s">
        <v>3189</v>
      </c>
      <c r="CO1596" t="s">
        <v>1170</v>
      </c>
      <c r="CQ1596" t="s">
        <v>3079</v>
      </c>
      <c r="CR1596">
        <v>78</v>
      </c>
      <c r="CS1596">
        <v>238</v>
      </c>
      <c r="CU1596" t="s">
        <v>3402</v>
      </c>
      <c r="CV1596" t="s">
        <v>3090</v>
      </c>
      <c r="CW1596">
        <v>0</v>
      </c>
      <c r="CX1596">
        <v>0</v>
      </c>
      <c r="CY1596">
        <v>0</v>
      </c>
      <c r="CZ1596" s="71"/>
      <c r="DA1596">
        <v>0</v>
      </c>
    </row>
    <row r="1597" spans="1:105" ht="12.75" customHeight="1" x14ac:dyDescent="0.2">
      <c r="A1597" s="44" t="s">
        <v>2372</v>
      </c>
      <c r="B1597" s="43" t="s">
        <v>956</v>
      </c>
      <c r="C1597" s="43" t="s">
        <v>956</v>
      </c>
      <c r="D1597" s="42" t="s">
        <v>975</v>
      </c>
      <c r="E1597" s="42" t="str">
        <f t="shared" si="1333"/>
        <v xml:space="preserve">Koci, David </v>
      </c>
      <c r="F1597" s="42" t="s">
        <v>245</v>
      </c>
      <c r="G1597" s="45" t="s">
        <v>1540</v>
      </c>
      <c r="H1597" s="43">
        <v>18</v>
      </c>
      <c r="I1597" s="64">
        <v>0</v>
      </c>
      <c r="J1597" s="64">
        <v>0</v>
      </c>
      <c r="K1597" s="64">
        <v>0</v>
      </c>
      <c r="L1597" s="43">
        <v>-4</v>
      </c>
      <c r="M1597">
        <v>68</v>
      </c>
      <c r="N1597">
        <v>2</v>
      </c>
      <c r="O1597" s="4">
        <f t="shared" si="1334"/>
        <v>0</v>
      </c>
      <c r="Q1597">
        <v>0</v>
      </c>
      <c r="R1597">
        <v>0</v>
      </c>
      <c r="S1597">
        <v>0</v>
      </c>
      <c r="T1597">
        <v>0</v>
      </c>
      <c r="U1597" s="4">
        <f t="shared" si="1335"/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s="9">
        <f t="shared" si="1290"/>
        <v>0</v>
      </c>
      <c r="AD1597" s="9">
        <f t="shared" si="1291"/>
        <v>0</v>
      </c>
      <c r="AE1597" s="9">
        <f t="shared" si="1292"/>
        <v>0</v>
      </c>
      <c r="AF1597" s="9">
        <f t="shared" si="1293"/>
        <v>0</v>
      </c>
      <c r="AG1597" s="9">
        <f t="shared" si="1294"/>
        <v>0</v>
      </c>
      <c r="AH1597" s="9">
        <f t="shared" si="1295"/>
        <v>0</v>
      </c>
      <c r="AI1597" s="58">
        <f t="shared" si="1296"/>
        <v>0</v>
      </c>
      <c r="AJ1597" s="58">
        <f t="shared" si="1297"/>
        <v>0</v>
      </c>
      <c r="AK1597" s="58">
        <f t="shared" si="1298"/>
        <v>0</v>
      </c>
      <c r="AL1597" s="58">
        <f t="shared" si="1299"/>
        <v>2.8346456692913384</v>
      </c>
      <c r="AM1597" s="58">
        <f t="shared" si="1300"/>
        <v>32.432432432432428</v>
      </c>
      <c r="AN1597" s="58">
        <f t="shared" si="1301"/>
        <v>0</v>
      </c>
      <c r="AO1597" s="56">
        <v>63.5</v>
      </c>
      <c r="AP1597" s="56">
        <v>1.85</v>
      </c>
      <c r="AQ1597" s="56">
        <v>8.3333333333333329E-2</v>
      </c>
      <c r="AR1597" s="57">
        <f>SUM(AO1597:AQ1597)</f>
        <v>65.433333333333323</v>
      </c>
      <c r="AS1597">
        <v>2</v>
      </c>
      <c r="AT1597">
        <v>17</v>
      </c>
      <c r="AU1597">
        <v>0</v>
      </c>
      <c r="AV1597">
        <v>0</v>
      </c>
      <c r="AW1597">
        <v>0</v>
      </c>
      <c r="AX1597" s="9">
        <f t="shared" si="1302"/>
        <v>1.8339276617422315</v>
      </c>
      <c r="AY1597" s="9">
        <f t="shared" si="1303"/>
        <v>15.588385124808969</v>
      </c>
      <c r="AZ1597" s="9">
        <f t="shared" si="1304"/>
        <v>0</v>
      </c>
      <c r="BA1597" s="9">
        <f t="shared" si="1305"/>
        <v>0</v>
      </c>
      <c r="BB1597" s="9">
        <f t="shared" si="1306"/>
        <v>0</v>
      </c>
      <c r="BC1597" s="33">
        <f t="shared" si="1307"/>
        <v>3.5277777777777777</v>
      </c>
      <c r="BD1597" s="33">
        <f t="shared" si="1308"/>
        <v>4.6296296296296294E-3</v>
      </c>
      <c r="BE1597" s="33">
        <f t="shared" si="1309"/>
        <v>0.10277777777777779</v>
      </c>
      <c r="BF1597" s="42">
        <f>BI1597-BG1597-BH1597</f>
        <v>0</v>
      </c>
      <c r="BG1597" s="43">
        <v>0</v>
      </c>
      <c r="BH1597" s="43">
        <v>0</v>
      </c>
      <c r="BI1597" s="43">
        <v>0</v>
      </c>
      <c r="BJ1597" s="42">
        <f>BM1597-BK1597-BL1597</f>
        <v>3</v>
      </c>
      <c r="BK1597" s="43">
        <v>1</v>
      </c>
      <c r="BL1597" s="43">
        <v>0</v>
      </c>
      <c r="BM1597" s="43">
        <v>4</v>
      </c>
      <c r="BN1597" s="34">
        <f t="shared" si="1338"/>
        <v>-3.3497820960741054</v>
      </c>
      <c r="BO1597" s="34">
        <f t="shared" si="1339"/>
        <v>-102.38763411331959</v>
      </c>
      <c r="BP1597" s="33">
        <v>-1.5753141040628733</v>
      </c>
      <c r="BQ1597" s="33">
        <v>-9.2294317663704967E-2</v>
      </c>
      <c r="BR1597" s="33">
        <v>-0.13931675748744488</v>
      </c>
      <c r="BS1597" s="33">
        <v>-9.6580203147347181E-4</v>
      </c>
      <c r="BT1597" s="33">
        <v>0</v>
      </c>
      <c r="BU1597" s="9">
        <f t="shared" si="1340"/>
        <v>-1.8078909812454969</v>
      </c>
      <c r="BV1597" s="34">
        <f t="shared" si="1341"/>
        <v>-55.259021332007045</v>
      </c>
      <c r="BW1597" s="33">
        <v>0.31805895058043987</v>
      </c>
      <c r="BX1597" s="33">
        <v>-0.10249047736660934</v>
      </c>
      <c r="BY1597" s="33">
        <v>8.2366929790721535E-3</v>
      </c>
      <c r="BZ1597" s="33">
        <v>-1.7656962810215113</v>
      </c>
      <c r="CA1597" s="9">
        <f t="shared" si="1342"/>
        <v>-1.5418911148286085</v>
      </c>
      <c r="CB1597" s="34">
        <f t="shared" si="1343"/>
        <v>-47.12861278131254</v>
      </c>
      <c r="CE1597" s="68">
        <f t="shared" si="1310"/>
        <v>165000</v>
      </c>
      <c r="CF1597" s="62">
        <v>2.2000000000000002</v>
      </c>
      <c r="CG1597" s="62">
        <v>2</v>
      </c>
      <c r="CH1597" s="62">
        <v>-4</v>
      </c>
      <c r="CI1597" s="62">
        <v>-1</v>
      </c>
      <c r="CJ1597" s="63">
        <f t="shared" si="1336"/>
        <v>-29.688273132112819</v>
      </c>
      <c r="CK1597" s="62">
        <v>-0.6</v>
      </c>
      <c r="CL1597" s="63">
        <f t="shared" si="1337"/>
        <v>-17.812963879267691</v>
      </c>
      <c r="CM1597" s="62">
        <v>-1.5</v>
      </c>
      <c r="CN1597" t="s">
        <v>1870</v>
      </c>
      <c r="CO1597" t="s">
        <v>1170</v>
      </c>
      <c r="CQ1597" t="s">
        <v>3079</v>
      </c>
      <c r="CR1597">
        <v>78</v>
      </c>
      <c r="CS1597">
        <v>238</v>
      </c>
      <c r="CT1597">
        <v>48</v>
      </c>
      <c r="CU1597" t="s">
        <v>3402</v>
      </c>
      <c r="CZ1597" s="72">
        <v>525000</v>
      </c>
      <c r="DA1597">
        <v>0</v>
      </c>
    </row>
    <row r="1598" spans="1:105" ht="12.75" customHeight="1" x14ac:dyDescent="0.2">
      <c r="A1598" s="38" t="s">
        <v>2452</v>
      </c>
      <c r="B1598" t="s">
        <v>975</v>
      </c>
      <c r="C1598" t="s">
        <v>975</v>
      </c>
      <c r="D1598" s="82" t="s">
        <v>975</v>
      </c>
      <c r="E1598" t="str">
        <f t="shared" si="1333"/>
        <v xml:space="preserve">Kuba, Filip </v>
      </c>
      <c r="F1598" t="s">
        <v>267</v>
      </c>
      <c r="G1598" t="s">
        <v>1524</v>
      </c>
      <c r="H1598">
        <v>81</v>
      </c>
      <c r="I1598">
        <v>15</v>
      </c>
      <c r="J1598">
        <v>22</v>
      </c>
      <c r="K1598">
        <f>I1598+J1598</f>
        <v>37</v>
      </c>
      <c r="L1598">
        <v>-9</v>
      </c>
      <c r="M1598">
        <v>36</v>
      </c>
      <c r="N1598">
        <v>106</v>
      </c>
      <c r="O1598" s="4">
        <f t="shared" si="1334"/>
        <v>0.14150943396226415</v>
      </c>
      <c r="P1598">
        <v>1939</v>
      </c>
      <c r="Q1598">
        <v>2</v>
      </c>
      <c r="R1598">
        <v>0</v>
      </c>
      <c r="S1598">
        <v>0</v>
      </c>
      <c r="T1598">
        <v>0</v>
      </c>
      <c r="U1598" s="4">
        <f t="shared" si="1335"/>
        <v>0</v>
      </c>
      <c r="V1598" s="40">
        <v>0</v>
      </c>
      <c r="W1598">
        <v>5</v>
      </c>
      <c r="X1598">
        <v>13</v>
      </c>
      <c r="Y1598">
        <v>1</v>
      </c>
      <c r="Z1598">
        <v>1</v>
      </c>
      <c r="AA1598">
        <f>I1598-W1598-Y1598</f>
        <v>9</v>
      </c>
      <c r="AB1598">
        <f>J1598-X1598-Z1598</f>
        <v>8</v>
      </c>
      <c r="AC1598" s="9">
        <f t="shared" si="1290"/>
        <v>6.1395729585919909</v>
      </c>
      <c r="AD1598" s="9">
        <f t="shared" si="1291"/>
        <v>15.962889692339179</v>
      </c>
      <c r="AE1598" s="9">
        <f t="shared" si="1292"/>
        <v>1.6405395552314981</v>
      </c>
      <c r="AF1598" s="9">
        <f t="shared" si="1293"/>
        <v>1.6405395552314981</v>
      </c>
      <c r="AG1598" s="9">
        <f t="shared" si="1294"/>
        <v>8.9294326778652042</v>
      </c>
      <c r="AH1598" s="9">
        <f t="shared" si="1295"/>
        <v>7.9372734914357368</v>
      </c>
      <c r="AI1598" s="6">
        <f t="shared" si="1296"/>
        <v>2.6292218440380877</v>
      </c>
      <c r="AJ1598" s="6">
        <f t="shared" si="1297"/>
        <v>7.8586533869977488</v>
      </c>
      <c r="AK1598" s="6">
        <f t="shared" si="1298"/>
        <v>2.2967553773240974</v>
      </c>
      <c r="AL1598" s="6">
        <f t="shared" si="1299"/>
        <v>3.2741253152172414</v>
      </c>
      <c r="AM1598" s="6">
        <f t="shared" si="1300"/>
        <v>0.4911658366873593</v>
      </c>
      <c r="AN1598" s="6">
        <f t="shared" si="1301"/>
        <v>8.2026977761574926</v>
      </c>
      <c r="AO1598" s="32">
        <v>1209.4833333333333</v>
      </c>
      <c r="AP1598" s="32">
        <v>244.31666666666666</v>
      </c>
      <c r="AQ1598" s="32">
        <v>182.86666666666667</v>
      </c>
      <c r="AR1598" s="32">
        <v>1636.6666666666665</v>
      </c>
      <c r="AS1598" s="40">
        <v>113</v>
      </c>
      <c r="AT1598" s="40">
        <v>48</v>
      </c>
      <c r="AU1598" s="40">
        <v>42</v>
      </c>
      <c r="AV1598" s="40">
        <v>43</v>
      </c>
      <c r="AW1598" s="40">
        <v>31</v>
      </c>
      <c r="AX1598" s="9">
        <f t="shared" si="1302"/>
        <v>4.1425661914460283</v>
      </c>
      <c r="AY1598" s="9">
        <f t="shared" si="1303"/>
        <v>1.7596741344195521</v>
      </c>
      <c r="AZ1598" s="9">
        <f t="shared" si="1304"/>
        <v>1.539714867617108</v>
      </c>
      <c r="BA1598" s="9">
        <f t="shared" si="1305"/>
        <v>1.5763747454175152</v>
      </c>
      <c r="BB1598" s="9">
        <f t="shared" si="1306"/>
        <v>1.1364562118126273</v>
      </c>
      <c r="BC1598" s="9">
        <f t="shared" si="1307"/>
        <v>14.931893004115226</v>
      </c>
      <c r="BD1598" s="9">
        <f t="shared" si="1308"/>
        <v>2.25761316872428</v>
      </c>
      <c r="BE1598" s="9">
        <f t="shared" si="1309"/>
        <v>3.0162551440329217</v>
      </c>
      <c r="BF1598" s="3">
        <v>53</v>
      </c>
      <c r="BG1598" s="3">
        <v>32</v>
      </c>
      <c r="BH1598" s="3">
        <v>7</v>
      </c>
      <c r="BI1598" s="3">
        <v>92</v>
      </c>
      <c r="BJ1598" s="3">
        <v>66</v>
      </c>
      <c r="BK1598" s="3">
        <v>2</v>
      </c>
      <c r="BL1598" s="3">
        <v>25</v>
      </c>
      <c r="BM1598" s="3">
        <v>93</v>
      </c>
      <c r="BN1598" s="34">
        <f t="shared" si="1338"/>
        <v>64.628255194858113</v>
      </c>
      <c r="BO1598" s="34">
        <f t="shared" si="1339"/>
        <v>78.975464596567974</v>
      </c>
      <c r="BP1598" s="34">
        <v>18.112692069382675</v>
      </c>
      <c r="BQ1598" s="34">
        <v>12.539178323962043</v>
      </c>
      <c r="BR1598" s="34">
        <v>-0.62187002182572293</v>
      </c>
      <c r="BS1598" s="34">
        <v>2.6681458293921057</v>
      </c>
      <c r="BT1598" s="34">
        <v>-1.031903448892417</v>
      </c>
      <c r="BU1598" s="34">
        <f t="shared" si="1340"/>
        <v>31.666242752018679</v>
      </c>
      <c r="BV1598" s="34">
        <f t="shared" si="1341"/>
        <v>38.69601965623464</v>
      </c>
      <c r="BW1598" s="34">
        <v>10.164373003295847</v>
      </c>
      <c r="BX1598" s="34">
        <v>6.7573596454741134</v>
      </c>
      <c r="BY1598" s="34">
        <v>6.0730211624175263</v>
      </c>
      <c r="BZ1598" s="34">
        <v>9.9672586316519531</v>
      </c>
      <c r="CA1598" s="34">
        <f t="shared" si="1342"/>
        <v>32.962012442839438</v>
      </c>
      <c r="CB1598" s="34">
        <f t="shared" si="1343"/>
        <v>40.279444940333327</v>
      </c>
      <c r="CC1598" s="15">
        <v>41</v>
      </c>
      <c r="CD1598" s="7">
        <v>2972054</v>
      </c>
      <c r="CE1598" s="68">
        <f t="shared" si="1310"/>
        <v>3008746.0246913582</v>
      </c>
      <c r="CF1598" s="9">
        <v>38.6</v>
      </c>
      <c r="CG1598" s="9">
        <v>37.6</v>
      </c>
      <c r="CH1598" s="9">
        <v>-0.1</v>
      </c>
      <c r="CI1598" s="9">
        <v>5.6</v>
      </c>
      <c r="CJ1598" s="9">
        <f t="shared" si="1336"/>
        <v>5.4267509751193153</v>
      </c>
      <c r="CK1598" s="9">
        <v>4.4000000000000004</v>
      </c>
      <c r="CL1598" s="9">
        <f t="shared" si="1337"/>
        <v>4.263875766165178</v>
      </c>
      <c r="CM1598" s="9">
        <v>10</v>
      </c>
      <c r="CN1598" t="s">
        <v>3535</v>
      </c>
      <c r="CO1598" t="s">
        <v>3536</v>
      </c>
      <c r="CQ1598" t="s">
        <v>3079</v>
      </c>
      <c r="CR1598">
        <v>75</v>
      </c>
      <c r="CS1598">
        <v>205</v>
      </c>
      <c r="CT1598">
        <v>71</v>
      </c>
      <c r="CU1598" t="s">
        <v>3402</v>
      </c>
      <c r="CV1598" t="s">
        <v>2382</v>
      </c>
      <c r="CW1598">
        <v>2</v>
      </c>
      <c r="CX1598">
        <v>0</v>
      </c>
      <c r="CY1598">
        <v>0</v>
      </c>
      <c r="CZ1598" s="70"/>
      <c r="DA1598">
        <v>0</v>
      </c>
    </row>
    <row r="1599" spans="1:105" ht="12.75" customHeight="1" x14ac:dyDescent="0.2">
      <c r="A1599" s="44" t="s">
        <v>2372</v>
      </c>
      <c r="B1599" s="43" t="s">
        <v>975</v>
      </c>
      <c r="C1599" s="43" t="s">
        <v>975</v>
      </c>
      <c r="D1599" s="82" t="s">
        <v>975</v>
      </c>
      <c r="E1599" s="42" t="str">
        <f t="shared" si="1333"/>
        <v xml:space="preserve">Kuba, Filip </v>
      </c>
      <c r="F1599" s="42" t="s">
        <v>267</v>
      </c>
      <c r="G1599" s="45" t="s">
        <v>2374</v>
      </c>
      <c r="H1599" s="43">
        <v>75</v>
      </c>
      <c r="I1599" s="64">
        <v>6</v>
      </c>
      <c r="J1599" s="64">
        <v>25</v>
      </c>
      <c r="K1599" s="64">
        <v>31</v>
      </c>
      <c r="L1599" s="43">
        <v>-8</v>
      </c>
      <c r="M1599">
        <v>40</v>
      </c>
      <c r="N1599">
        <v>113</v>
      </c>
      <c r="O1599" s="4">
        <f t="shared" si="1334"/>
        <v>5.3097345132743362E-2</v>
      </c>
      <c r="Q1599">
        <v>0</v>
      </c>
      <c r="R1599">
        <v>0</v>
      </c>
      <c r="S1599">
        <v>0</v>
      </c>
      <c r="T1599">
        <v>2</v>
      </c>
      <c r="U1599" s="4">
        <f t="shared" si="1335"/>
        <v>0</v>
      </c>
      <c r="V1599">
        <v>0</v>
      </c>
      <c r="W1599">
        <v>2</v>
      </c>
      <c r="X1599">
        <v>9</v>
      </c>
      <c r="Y1599">
        <v>0</v>
      </c>
      <c r="Z1599">
        <v>1</v>
      </c>
      <c r="AA1599">
        <v>4</v>
      </c>
      <c r="AB1599">
        <v>15</v>
      </c>
      <c r="AC1599" s="9">
        <f t="shared" si="1290"/>
        <v>2.2083179977916823</v>
      </c>
      <c r="AD1599" s="9">
        <f t="shared" si="1291"/>
        <v>9.9374309900625697</v>
      </c>
      <c r="AE1599" s="9">
        <f t="shared" si="1292"/>
        <v>0</v>
      </c>
      <c r="AF1599" s="9">
        <f t="shared" si="1293"/>
        <v>1.2591815320041972</v>
      </c>
      <c r="AG1599" s="9">
        <f t="shared" si="1294"/>
        <v>3.5245741139612301</v>
      </c>
      <c r="AH1599" s="9">
        <f t="shared" si="1295"/>
        <v>13.217152927354613</v>
      </c>
      <c r="AI1599" s="58">
        <f t="shared" si="1296"/>
        <v>2.9077736440180146</v>
      </c>
      <c r="AJ1599" s="58">
        <f t="shared" si="1297"/>
        <v>6.6249539933750459</v>
      </c>
      <c r="AK1599" s="58">
        <f t="shared" si="1298"/>
        <v>1.2591815320041972</v>
      </c>
      <c r="AL1599" s="58">
        <f t="shared" si="1299"/>
        <v>3.3924025846876837</v>
      </c>
      <c r="AM1599" s="58">
        <f t="shared" si="1300"/>
        <v>0.44166359955833639</v>
      </c>
      <c r="AN1599" s="58">
        <f t="shared" si="1301"/>
        <v>7.0514165792235044</v>
      </c>
      <c r="AO1599" s="56">
        <v>1361.8666666666666</v>
      </c>
      <c r="AP1599" s="56">
        <v>271.7</v>
      </c>
      <c r="AQ1599" s="56">
        <v>238.25</v>
      </c>
      <c r="AR1599" s="57">
        <f>SUM(AO1599:AQ1599)</f>
        <v>1871.8166666666666</v>
      </c>
      <c r="AS1599">
        <v>131</v>
      </c>
      <c r="AT1599">
        <v>69</v>
      </c>
      <c r="AU1599">
        <v>59</v>
      </c>
      <c r="AV1599">
        <v>60</v>
      </c>
      <c r="AW1599">
        <v>23</v>
      </c>
      <c r="AX1599" s="9">
        <f t="shared" si="1302"/>
        <v>4.1991291882217805</v>
      </c>
      <c r="AY1599" s="9">
        <f t="shared" si="1303"/>
        <v>2.211755068605366</v>
      </c>
      <c r="AZ1599" s="9">
        <f t="shared" si="1304"/>
        <v>1.8912108557640082</v>
      </c>
      <c r="BA1599" s="9">
        <f t="shared" si="1305"/>
        <v>1.9232652770481442</v>
      </c>
      <c r="BB1599" s="9">
        <f t="shared" si="1306"/>
        <v>0.73725168953512188</v>
      </c>
      <c r="BC1599" s="33">
        <f t="shared" si="1307"/>
        <v>18.158222222222221</v>
      </c>
      <c r="BD1599" s="33">
        <f t="shared" si="1308"/>
        <v>3.1766666666666667</v>
      </c>
      <c r="BE1599" s="33">
        <f t="shared" si="1309"/>
        <v>3.6226666666666665</v>
      </c>
      <c r="BF1599" s="42">
        <f>BI1599-BG1599-BH1599</f>
        <v>66</v>
      </c>
      <c r="BG1599" s="43">
        <v>30</v>
      </c>
      <c r="BH1599" s="43">
        <v>5</v>
      </c>
      <c r="BI1599" s="43">
        <v>101</v>
      </c>
      <c r="BJ1599" s="42">
        <f>BM1599-BK1599-BL1599</f>
        <v>77</v>
      </c>
      <c r="BK1599" s="43">
        <v>2</v>
      </c>
      <c r="BL1599" s="43">
        <v>28</v>
      </c>
      <c r="BM1599" s="43">
        <v>107</v>
      </c>
      <c r="BN1599" s="34">
        <f t="shared" si="1338"/>
        <v>56.939020819497529</v>
      </c>
      <c r="BO1599" s="34">
        <f t="shared" si="1339"/>
        <v>60.838245361811644</v>
      </c>
      <c r="BP1599" s="33">
        <v>12.777653871728202</v>
      </c>
      <c r="BQ1599" s="33">
        <v>0.94471312791887518</v>
      </c>
      <c r="BR1599" s="33">
        <v>-2.9269441245583194</v>
      </c>
      <c r="BS1599" s="33">
        <v>9.5747185937614429E-2</v>
      </c>
      <c r="BT1599" s="33">
        <v>0</v>
      </c>
      <c r="BU1599" s="9">
        <f t="shared" si="1340"/>
        <v>10.891170061026372</v>
      </c>
      <c r="BV1599" s="34">
        <f t="shared" si="1341"/>
        <v>11.637005113776855</v>
      </c>
      <c r="BW1599" s="33">
        <v>6.6776647716760316</v>
      </c>
      <c r="BX1599" s="33">
        <v>12.670783133599338</v>
      </c>
      <c r="BY1599" s="33">
        <v>15.395679179175119</v>
      </c>
      <c r="BZ1599" s="33">
        <v>11.303723674020665</v>
      </c>
      <c r="CA1599" s="9">
        <f t="shared" si="1342"/>
        <v>46.047850758471156</v>
      </c>
      <c r="CB1599" s="34">
        <f t="shared" si="1343"/>
        <v>49.201240248034786</v>
      </c>
      <c r="CC1599" s="47">
        <v>37.483958999999999</v>
      </c>
      <c r="CD1599">
        <v>1511968</v>
      </c>
      <c r="CE1599" s="68">
        <f t="shared" si="1310"/>
        <v>1653085.0133333334</v>
      </c>
      <c r="CF1599" s="62">
        <v>41.7</v>
      </c>
      <c r="CG1599" s="62">
        <v>41.6</v>
      </c>
      <c r="CH1599" s="62">
        <v>10.3</v>
      </c>
      <c r="CI1599" s="62">
        <v>2</v>
      </c>
      <c r="CJ1599" s="63">
        <f t="shared" si="1336"/>
        <v>1.6794256364323403</v>
      </c>
      <c r="CK1599" s="62">
        <v>6.6</v>
      </c>
      <c r="CL1599" s="63">
        <f t="shared" si="1337"/>
        <v>5.5421046002267227</v>
      </c>
      <c r="CM1599" s="62">
        <v>8.6</v>
      </c>
      <c r="CN1599" t="s">
        <v>1934</v>
      </c>
      <c r="CO1599" t="s">
        <v>3536</v>
      </c>
      <c r="CQ1599" t="s">
        <v>3079</v>
      </c>
      <c r="CR1599">
        <v>77</v>
      </c>
      <c r="CS1599">
        <v>225</v>
      </c>
      <c r="CT1599">
        <v>71</v>
      </c>
      <c r="CU1599" t="s">
        <v>3402</v>
      </c>
      <c r="CZ1599" s="72">
        <v>3000000</v>
      </c>
      <c r="DA1599">
        <v>0</v>
      </c>
    </row>
    <row r="1600" spans="1:105" ht="12.75" customHeight="1" x14ac:dyDescent="0.2">
      <c r="A1600" s="75" t="s">
        <v>2452</v>
      </c>
      <c r="B1600" s="19" t="s">
        <v>961</v>
      </c>
      <c r="C1600" s="19" t="s">
        <v>972</v>
      </c>
      <c r="D1600" s="19" t="s">
        <v>975</v>
      </c>
      <c r="E1600" s="19" t="str">
        <f t="shared" si="1333"/>
        <v xml:space="preserve">Roberts, Gary </v>
      </c>
      <c r="F1600" s="19" t="s">
        <v>2827</v>
      </c>
      <c r="G1600" s="19" t="s">
        <v>1540</v>
      </c>
      <c r="H1600" s="19">
        <v>50</v>
      </c>
      <c r="I1600" s="19">
        <v>13</v>
      </c>
      <c r="J1600" s="19">
        <v>16</v>
      </c>
      <c r="K1600" s="19">
        <f>I1600+J1600</f>
        <v>29</v>
      </c>
      <c r="L1600" s="19">
        <v>5</v>
      </c>
      <c r="M1600" s="19">
        <v>71</v>
      </c>
      <c r="N1600" s="19">
        <v>94</v>
      </c>
      <c r="O1600" s="20">
        <f t="shared" si="1334"/>
        <v>0.13829787234042554</v>
      </c>
      <c r="P1600" s="19">
        <v>1087</v>
      </c>
      <c r="Q1600" s="19">
        <v>3</v>
      </c>
      <c r="R1600" s="19">
        <v>0</v>
      </c>
      <c r="S1600" s="19">
        <v>17</v>
      </c>
      <c r="T1600" s="19">
        <v>11</v>
      </c>
      <c r="U1600" s="20">
        <f t="shared" si="1335"/>
        <v>0.6071428571428571</v>
      </c>
      <c r="V1600" s="19"/>
      <c r="W1600" s="19">
        <v>2</v>
      </c>
      <c r="X1600" s="19">
        <v>6</v>
      </c>
      <c r="Y1600" s="19">
        <v>0</v>
      </c>
      <c r="Z1600" s="19">
        <v>0</v>
      </c>
      <c r="AA1600" s="19">
        <f>I1600-W1600-Y1600</f>
        <v>11</v>
      </c>
      <c r="AB1600" s="19">
        <f>J1600-X1600-Z1600</f>
        <v>10</v>
      </c>
      <c r="AC1600" s="24">
        <f t="shared" si="1290"/>
        <v>3.2813781788351108</v>
      </c>
      <c r="AD1600" s="24">
        <f t="shared" si="1291"/>
        <v>9.8441345365053312</v>
      </c>
      <c r="AE1600" s="24">
        <f t="shared" si="1292"/>
        <v>0</v>
      </c>
      <c r="AF1600" s="24">
        <f t="shared" si="1293"/>
        <v>0</v>
      </c>
      <c r="AG1600" s="24">
        <f t="shared" si="1294"/>
        <v>19.795051237190702</v>
      </c>
      <c r="AH1600" s="24">
        <f t="shared" si="1295"/>
        <v>17.995501124718817</v>
      </c>
      <c r="AI1600" s="21">
        <f t="shared" si="1296"/>
        <v>3.2391902024493877</v>
      </c>
      <c r="AJ1600" s="21">
        <f t="shared" si="1297"/>
        <v>5.2502050861361775</v>
      </c>
      <c r="AK1600" s="21">
        <f t="shared" si="1298"/>
        <v>0</v>
      </c>
      <c r="AL1600" s="21">
        <f t="shared" si="1299"/>
        <v>2.3394151462134465</v>
      </c>
      <c r="AM1600" s="21">
        <f t="shared" si="1300"/>
        <v>0.3281378178835111</v>
      </c>
      <c r="AN1600" s="21">
        <f t="shared" si="1301"/>
        <v>14.285714285714285</v>
      </c>
      <c r="AO1600" s="36">
        <v>666.83333333333337</v>
      </c>
      <c r="AP1600" s="36">
        <v>182.85</v>
      </c>
      <c r="AQ1600" s="36">
        <v>4.2</v>
      </c>
      <c r="AR1600" s="36">
        <v>853.88333333333344</v>
      </c>
      <c r="AS1600" s="19"/>
      <c r="AT1600" s="19"/>
      <c r="AU1600" s="19"/>
      <c r="AV1600" s="19"/>
      <c r="AW1600" s="19"/>
      <c r="AX1600" s="24">
        <f t="shared" si="1302"/>
        <v>0</v>
      </c>
      <c r="AY1600" s="24">
        <f t="shared" si="1303"/>
        <v>0</v>
      </c>
      <c r="AZ1600" s="24">
        <f t="shared" si="1304"/>
        <v>0</v>
      </c>
      <c r="BA1600" s="24">
        <f t="shared" si="1305"/>
        <v>0</v>
      </c>
      <c r="BB1600" s="24">
        <f t="shared" si="1306"/>
        <v>0</v>
      </c>
      <c r="BC1600" s="24">
        <f t="shared" si="1307"/>
        <v>13.336666666666668</v>
      </c>
      <c r="BD1600" s="24">
        <f t="shared" si="1308"/>
        <v>8.4000000000000005E-2</v>
      </c>
      <c r="BE1600" s="24">
        <f t="shared" si="1309"/>
        <v>3.657</v>
      </c>
      <c r="BF1600" s="30">
        <v>36</v>
      </c>
      <c r="BG1600" s="30">
        <v>16</v>
      </c>
      <c r="BH1600" s="30">
        <v>0</v>
      </c>
      <c r="BI1600" s="30">
        <v>52</v>
      </c>
      <c r="BJ1600" s="30">
        <v>26</v>
      </c>
      <c r="BK1600" s="30">
        <v>1</v>
      </c>
      <c r="BL1600" s="30">
        <v>1</v>
      </c>
      <c r="BM1600" s="30">
        <v>28</v>
      </c>
      <c r="BN1600" s="35">
        <f t="shared" si="1338"/>
        <v>13.761523725150175</v>
      </c>
      <c r="BO1600" s="35">
        <f t="shared" si="1339"/>
        <v>32.232796186403696</v>
      </c>
      <c r="BP1600" s="35">
        <v>15.230306686706532</v>
      </c>
      <c r="BQ1600" s="35">
        <v>0.50659492063217071</v>
      </c>
      <c r="BR1600" s="35">
        <v>-0.8032411725364228</v>
      </c>
      <c r="BS1600" s="35">
        <v>-4.7237913127621149E-2</v>
      </c>
      <c r="BT1600" s="35">
        <v>-0.56005759366244257</v>
      </c>
      <c r="BU1600" s="35">
        <f t="shared" si="1340"/>
        <v>14.326364928012218</v>
      </c>
      <c r="BV1600" s="35">
        <f t="shared" si="1341"/>
        <v>33.555790044726365</v>
      </c>
      <c r="BW1600" s="35">
        <v>4.8653943409938973</v>
      </c>
      <c r="BX1600" s="35">
        <v>0.53911798881990214</v>
      </c>
      <c r="BY1600" s="35">
        <v>-0.22379191867719694</v>
      </c>
      <c r="BZ1600" s="35">
        <v>-5.7455616139986461</v>
      </c>
      <c r="CA1600" s="35">
        <f t="shared" si="1342"/>
        <v>-0.56484120286204309</v>
      </c>
      <c r="CB1600" s="35">
        <f t="shared" si="1343"/>
        <v>-1.3229938583226664</v>
      </c>
      <c r="CC1600" s="22">
        <v>47</v>
      </c>
      <c r="CD1600" s="23">
        <v>1483853</v>
      </c>
      <c r="CE1600" s="76">
        <f t="shared" si="1310"/>
        <v>2433518.92</v>
      </c>
      <c r="CF1600" s="24">
        <v>19.399999999999999</v>
      </c>
      <c r="CG1600" s="24">
        <v>15.1</v>
      </c>
      <c r="CH1600" s="24">
        <v>4.7</v>
      </c>
      <c r="CI1600" s="24">
        <v>1.8</v>
      </c>
      <c r="CJ1600" s="24">
        <f t="shared" si="1336"/>
        <v>3.4584347380555909</v>
      </c>
      <c r="CK1600" s="24">
        <v>1.5</v>
      </c>
      <c r="CL1600" s="24">
        <f t="shared" si="1337"/>
        <v>2.8820289483796593</v>
      </c>
      <c r="CM1600" s="24">
        <v>3.4</v>
      </c>
      <c r="CN1600" s="19"/>
      <c r="CO1600" s="19"/>
      <c r="CP1600" s="19"/>
      <c r="CQ1600" s="19"/>
      <c r="CR1600" s="19"/>
      <c r="CS1600" s="19"/>
      <c r="CT1600" s="19"/>
      <c r="CU1600" s="19"/>
      <c r="CV1600" s="19"/>
      <c r="CW1600" s="19"/>
      <c r="CX1600" s="19"/>
      <c r="CY1600" s="19"/>
      <c r="CZ1600" s="77"/>
      <c r="DA1600" s="19">
        <v>1</v>
      </c>
    </row>
    <row r="1601" spans="1:105" ht="12.75" customHeight="1" x14ac:dyDescent="0.2">
      <c r="A1601" s="75" t="s">
        <v>2452</v>
      </c>
      <c r="B1601" s="19" t="s">
        <v>972</v>
      </c>
      <c r="C1601" s="19" t="s">
        <v>972</v>
      </c>
      <c r="D1601" s="19" t="s">
        <v>975</v>
      </c>
      <c r="E1601" s="19" t="str">
        <f t="shared" si="1333"/>
        <v xml:space="preserve">Roberts, Gary </v>
      </c>
      <c r="F1601" s="19" t="s">
        <v>2827</v>
      </c>
      <c r="G1601" s="19" t="s">
        <v>1540</v>
      </c>
      <c r="H1601" s="19">
        <v>19</v>
      </c>
      <c r="I1601" s="19">
        <v>7</v>
      </c>
      <c r="J1601" s="19">
        <v>6</v>
      </c>
      <c r="K1601" s="19">
        <f>I1601+J1601</f>
        <v>13</v>
      </c>
      <c r="L1601" s="19">
        <v>-5</v>
      </c>
      <c r="M1601" s="19">
        <v>26</v>
      </c>
      <c r="N1601" s="19">
        <v>31</v>
      </c>
      <c r="O1601" s="20">
        <f t="shared" si="1334"/>
        <v>0.22580645161290322</v>
      </c>
      <c r="P1601" s="19">
        <v>378</v>
      </c>
      <c r="Q1601" s="19">
        <v>1</v>
      </c>
      <c r="R1601" s="19">
        <v>0</v>
      </c>
      <c r="S1601" s="19">
        <v>2</v>
      </c>
      <c r="T1601" s="19">
        <v>1</v>
      </c>
      <c r="U1601" s="20">
        <f t="shared" si="1335"/>
        <v>0.66666666666666663</v>
      </c>
      <c r="V1601" s="19">
        <v>0.7</v>
      </c>
      <c r="W1601" s="19">
        <v>4</v>
      </c>
      <c r="X1601" s="19">
        <v>3</v>
      </c>
      <c r="Y1601" s="19">
        <v>0</v>
      </c>
      <c r="Z1601" s="19">
        <v>0</v>
      </c>
      <c r="AA1601" s="19">
        <f>I1601-W1601-Y1601</f>
        <v>3</v>
      </c>
      <c r="AB1601" s="19">
        <f>J1601-X1601-Z1601</f>
        <v>3</v>
      </c>
      <c r="AC1601" s="24">
        <f t="shared" si="1290"/>
        <v>15.635179153094462</v>
      </c>
      <c r="AD1601" s="24">
        <f t="shared" si="1291"/>
        <v>11.726384364820845</v>
      </c>
      <c r="AE1601" s="24">
        <f t="shared" si="1292"/>
        <v>0</v>
      </c>
      <c r="AF1601" s="24">
        <f t="shared" si="1293"/>
        <v>0</v>
      </c>
      <c r="AG1601" s="24">
        <f t="shared" si="1294"/>
        <v>16.173717708723323</v>
      </c>
      <c r="AH1601" s="24">
        <f t="shared" si="1295"/>
        <v>16.173717708723323</v>
      </c>
      <c r="AI1601" s="21">
        <f t="shared" si="1296"/>
        <v>2.6956196181205545</v>
      </c>
      <c r="AJ1601" s="21">
        <f t="shared" si="1297"/>
        <v>7.8175895765472312</v>
      </c>
      <c r="AK1601" s="21">
        <f t="shared" si="1298"/>
        <v>0</v>
      </c>
      <c r="AL1601" s="21">
        <f t="shared" si="1299"/>
        <v>4.0434294271808318</v>
      </c>
      <c r="AM1601" s="21">
        <f t="shared" si="1300"/>
        <v>0</v>
      </c>
      <c r="AN1601" s="21">
        <f t="shared" si="1301"/>
        <v>0</v>
      </c>
      <c r="AO1601" s="36">
        <v>222.58333333333331</v>
      </c>
      <c r="AP1601" s="36">
        <v>76.75</v>
      </c>
      <c r="AQ1601" s="36">
        <v>0.41666666666666669</v>
      </c>
      <c r="AR1601" s="36">
        <v>299.75</v>
      </c>
      <c r="AS1601" s="19">
        <v>19</v>
      </c>
      <c r="AT1601" s="19">
        <v>127</v>
      </c>
      <c r="AU1601" s="19">
        <v>57</v>
      </c>
      <c r="AV1601" s="19">
        <v>44</v>
      </c>
      <c r="AW1601" s="19">
        <v>29</v>
      </c>
      <c r="AX1601" s="24">
        <f t="shared" si="1302"/>
        <v>3.8031693077564639</v>
      </c>
      <c r="AY1601" s="24">
        <f t="shared" si="1303"/>
        <v>25.421184320266889</v>
      </c>
      <c r="AZ1601" s="24">
        <f t="shared" si="1304"/>
        <v>11.409507923269391</v>
      </c>
      <c r="BA1601" s="24">
        <f t="shared" si="1305"/>
        <v>8.8073394495412849</v>
      </c>
      <c r="BB1601" s="24">
        <f t="shared" si="1306"/>
        <v>5.8048373644703926</v>
      </c>
      <c r="BC1601" s="24">
        <f t="shared" si="1307"/>
        <v>11.714912280701753</v>
      </c>
      <c r="BD1601" s="24">
        <f t="shared" si="1308"/>
        <v>2.1929824561403511E-2</v>
      </c>
      <c r="BE1601" s="24">
        <f t="shared" si="1309"/>
        <v>4.0394736842105265</v>
      </c>
      <c r="BF1601" s="30">
        <v>10</v>
      </c>
      <c r="BG1601" s="30">
        <v>10</v>
      </c>
      <c r="BH1601" s="30">
        <v>0</v>
      </c>
      <c r="BI1601" s="30">
        <v>20</v>
      </c>
      <c r="BJ1601" s="30">
        <v>15</v>
      </c>
      <c r="BK1601" s="30">
        <v>0</v>
      </c>
      <c r="BL1601" s="30">
        <v>0</v>
      </c>
      <c r="BM1601" s="30">
        <v>15</v>
      </c>
      <c r="BN1601" s="35">
        <f t="shared" si="1338"/>
        <v>8.4019899809873255</v>
      </c>
      <c r="BO1601" s="35">
        <f t="shared" si="1339"/>
        <v>56.059983192575984</v>
      </c>
      <c r="BP1601" s="35">
        <v>3.4136356546882047</v>
      </c>
      <c r="BQ1601" s="35">
        <v>5.7847116599485808</v>
      </c>
      <c r="BR1601" s="35">
        <v>0.29902404355820394</v>
      </c>
      <c r="BS1601" s="35">
        <v>-5.0474903731112233E-3</v>
      </c>
      <c r="BT1601" s="35">
        <v>0</v>
      </c>
      <c r="BU1601" s="35">
        <f t="shared" si="1340"/>
        <v>9.4923238678218791</v>
      </c>
      <c r="BV1601" s="35">
        <f t="shared" si="1341"/>
        <v>63.334938234007531</v>
      </c>
      <c r="BW1601" s="35">
        <v>3.5199405861585271E-2</v>
      </c>
      <c r="BX1601" s="35">
        <v>0.18570130256175929</v>
      </c>
      <c r="BY1601" s="35">
        <v>4.025599253540571E-2</v>
      </c>
      <c r="BZ1601" s="35">
        <v>-1.3514905877933043</v>
      </c>
      <c r="CA1601" s="35">
        <f t="shared" si="1342"/>
        <v>-1.090333886834554</v>
      </c>
      <c r="CB1601" s="35">
        <f t="shared" si="1343"/>
        <v>-7.2749550414315527</v>
      </c>
      <c r="CC1601" s="22"/>
      <c r="CD1601" s="19"/>
      <c r="CE1601" s="76">
        <f t="shared" si="1310"/>
        <v>165000</v>
      </c>
      <c r="CF1601" s="24">
        <v>7.8</v>
      </c>
      <c r="CG1601" s="24">
        <v>5.9</v>
      </c>
      <c r="CH1601" s="24">
        <v>-4</v>
      </c>
      <c r="CI1601" s="24">
        <v>1.5</v>
      </c>
      <c r="CJ1601" s="24">
        <f t="shared" si="1336"/>
        <v>7.9593190360380275</v>
      </c>
      <c r="CK1601" s="24">
        <v>-0.4</v>
      </c>
      <c r="CL1601" s="24">
        <f t="shared" si="1337"/>
        <v>-2.1224850762768077</v>
      </c>
      <c r="CM1601" s="24">
        <v>1.1000000000000001</v>
      </c>
      <c r="CN1601" s="19" t="s">
        <v>3439</v>
      </c>
      <c r="CO1601" s="19" t="s">
        <v>3440</v>
      </c>
      <c r="CP1601" s="19" t="s">
        <v>2427</v>
      </c>
      <c r="CQ1601" s="19" t="s">
        <v>2400</v>
      </c>
      <c r="CR1601" s="19">
        <v>74</v>
      </c>
      <c r="CS1601" s="19">
        <v>209</v>
      </c>
      <c r="CT1601" s="19">
        <v>10</v>
      </c>
      <c r="CU1601" s="19" t="s">
        <v>3402</v>
      </c>
      <c r="CV1601" s="19" t="s">
        <v>2382</v>
      </c>
      <c r="CW1601" s="19">
        <v>1</v>
      </c>
      <c r="CX1601" s="19">
        <v>0</v>
      </c>
      <c r="CY1601" s="19">
        <v>0</v>
      </c>
      <c r="CZ1601" s="77"/>
      <c r="DA1601" s="19">
        <v>1</v>
      </c>
    </row>
    <row r="1602" spans="1:105" ht="12.75" customHeight="1" x14ac:dyDescent="0.2">
      <c r="A1602" s="25" t="s">
        <v>2452</v>
      </c>
      <c r="B1602" s="10" t="s">
        <v>972</v>
      </c>
      <c r="C1602" s="10" t="s">
        <v>972</v>
      </c>
      <c r="D1602" s="10" t="s">
        <v>975</v>
      </c>
      <c r="E1602" s="10" t="s">
        <v>2826</v>
      </c>
      <c r="F1602" s="10" t="s">
        <v>2827</v>
      </c>
      <c r="G1602" s="10" t="s">
        <v>1540</v>
      </c>
      <c r="H1602" s="10">
        <v>69</v>
      </c>
      <c r="I1602" s="10">
        <v>20</v>
      </c>
      <c r="J1602" s="10">
        <v>22</v>
      </c>
      <c r="K1602" s="10">
        <v>42</v>
      </c>
      <c r="L1602" s="10">
        <v>0</v>
      </c>
      <c r="M1602" s="10">
        <v>97</v>
      </c>
      <c r="N1602" s="10">
        <v>125</v>
      </c>
      <c r="O1602" s="11">
        <v>0.16</v>
      </c>
      <c r="P1602" s="10">
        <v>1465</v>
      </c>
      <c r="Q1602" s="10">
        <v>4</v>
      </c>
      <c r="R1602" s="10">
        <v>0</v>
      </c>
      <c r="S1602" s="10">
        <v>19</v>
      </c>
      <c r="T1602" s="10">
        <v>12</v>
      </c>
      <c r="U1602" s="11">
        <v>0.61299999999999999</v>
      </c>
      <c r="V1602" s="41">
        <v>0.7</v>
      </c>
      <c r="W1602" s="10">
        <v>6</v>
      </c>
      <c r="X1602" s="10">
        <v>9</v>
      </c>
      <c r="Y1602" s="10">
        <v>0</v>
      </c>
      <c r="Z1602" s="10">
        <v>0</v>
      </c>
      <c r="AA1602" s="10">
        <v>14</v>
      </c>
      <c r="AB1602" s="10">
        <v>13</v>
      </c>
      <c r="AC1602" s="13">
        <f t="shared" ref="AC1602:AC1665" si="1344">IF(AP1602=0,0,W1602/AP1602*300)</f>
        <v>6.9337442218798149</v>
      </c>
      <c r="AD1602" s="13">
        <f t="shared" ref="AD1602:AD1665" si="1345">IF(AP1602=0,0,X1602/AP1602*300)</f>
        <v>10.400616332819721</v>
      </c>
      <c r="AE1602" s="13">
        <f t="shared" ref="AE1602:AE1665" si="1346">IF(AQ1602=0,0,Y1602/AQ1602*300)</f>
        <v>0</v>
      </c>
      <c r="AF1602" s="13">
        <f t="shared" ref="AF1602:AF1665" si="1347">IF(AQ1602=0,0,Z1602/AQ1602*300)</f>
        <v>0</v>
      </c>
      <c r="AG1602" s="13">
        <f t="shared" ref="AG1602:AG1665" si="1348">AA1602/AO1602*1200</f>
        <v>18.888713993388951</v>
      </c>
      <c r="AH1602" s="13">
        <f t="shared" ref="AH1602:AH1665" si="1349">AB1602/AO1602*1200</f>
        <v>17.539520136718313</v>
      </c>
      <c r="AI1602" s="29">
        <f t="shared" ref="AI1602:AI1665" si="1350">IF(AO1602=0,0,BF1602/AO1602*60)</f>
        <v>3.1031458703424706</v>
      </c>
      <c r="AJ1602" s="29">
        <f t="shared" ref="AJ1602:AJ1665" si="1351">IF(AP1602=0,0,BG1602/AP1602*60)</f>
        <v>6.00924499229584</v>
      </c>
      <c r="AK1602" s="29">
        <f t="shared" ref="AK1602:AK1665" si="1352">IF(AQ1602=0,0,BH1602/AQ1602*60)</f>
        <v>0</v>
      </c>
      <c r="AL1602" s="29">
        <f t="shared" ref="AL1602:AL1665" si="1353">IF(AO1602=0,0,BJ1602/AO1602*60)</f>
        <v>2.7658474061748106</v>
      </c>
      <c r="AM1602" s="29">
        <f t="shared" ref="AM1602:AM1665" si="1354">IF(AP1602=0,0,BK1602/AP1602*60)</f>
        <v>0.23112480739599381</v>
      </c>
      <c r="AN1602" s="29">
        <f t="shared" ref="AN1602:AN1665" si="1355">IF(AQ1602=0,0,BL1602/AQ1602*60)</f>
        <v>12.987012987012987</v>
      </c>
      <c r="AO1602" s="13">
        <v>889.42</v>
      </c>
      <c r="AP1602" s="13">
        <v>259.60000000000002</v>
      </c>
      <c r="AQ1602" s="13">
        <v>4.62</v>
      </c>
      <c r="AR1602" s="13">
        <v>1153.6300000000001</v>
      </c>
      <c r="AS1602" s="41">
        <v>19</v>
      </c>
      <c r="AT1602" s="41">
        <v>127</v>
      </c>
      <c r="AU1602" s="41">
        <v>57</v>
      </c>
      <c r="AV1602" s="41">
        <v>44</v>
      </c>
      <c r="AW1602" s="41">
        <v>29</v>
      </c>
      <c r="AX1602" s="13">
        <f t="shared" ref="AX1602:AX1665" si="1356">AS1602/AR1602*60</f>
        <v>0.98818512001248238</v>
      </c>
      <c r="AY1602" s="13">
        <f t="shared" ref="AY1602:AY1665" si="1357">AT1602/AR1602*60</f>
        <v>6.6052373811360656</v>
      </c>
      <c r="AZ1602" s="13">
        <f t="shared" ref="AZ1602:AZ1665" si="1358">AU1602/AR1602*60</f>
        <v>2.9645553600374468</v>
      </c>
      <c r="BA1602" s="13">
        <f t="shared" ref="BA1602:BA1665" si="1359">AV1602/AR1602*60</f>
        <v>2.2884286989762748</v>
      </c>
      <c r="BB1602" s="13">
        <f t="shared" ref="BB1602:BB1665" si="1360">AW1602/AR1602*60</f>
        <v>1.5082825515979992</v>
      </c>
      <c r="BC1602" s="13">
        <f t="shared" ref="BC1602:BC1665" si="1361">AO1602/H1602</f>
        <v>12.890144927536232</v>
      </c>
      <c r="BD1602" s="13">
        <f t="shared" ref="BD1602:BD1665" si="1362">AQ1602/H1602</f>
        <v>6.6956521739130442E-2</v>
      </c>
      <c r="BE1602" s="13">
        <f t="shared" ref="BE1602:BE1665" si="1363">AP1602/H1602</f>
        <v>3.7623188405797103</v>
      </c>
      <c r="BF1602" s="10">
        <v>46</v>
      </c>
      <c r="BG1602" s="10">
        <v>26</v>
      </c>
      <c r="BH1602" s="10">
        <v>0</v>
      </c>
      <c r="BI1602" s="10">
        <v>72</v>
      </c>
      <c r="BJ1602" s="10">
        <v>41</v>
      </c>
      <c r="BK1602" s="10">
        <v>1</v>
      </c>
      <c r="BL1602" s="10">
        <v>1</v>
      </c>
      <c r="BM1602" s="10">
        <v>43</v>
      </c>
      <c r="BN1602" s="39">
        <v>22.164000000000001</v>
      </c>
      <c r="BO1602" s="39">
        <v>38.423999999999999</v>
      </c>
      <c r="BP1602" s="13">
        <v>18.643999999999998</v>
      </c>
      <c r="BQ1602" s="13">
        <v>6.2910000000000004</v>
      </c>
      <c r="BR1602" s="13">
        <v>-0.504</v>
      </c>
      <c r="BS1602" s="13">
        <v>-5.1999999999999998E-2</v>
      </c>
      <c r="BT1602" s="13">
        <v>-0.56000000000000005</v>
      </c>
      <c r="BU1602" s="39">
        <v>23.818999999999999</v>
      </c>
      <c r="BV1602" s="39">
        <v>41.292999999999999</v>
      </c>
      <c r="BW1602" s="13">
        <v>4.9009999999999998</v>
      </c>
      <c r="BX1602" s="13">
        <v>0.72499999999999998</v>
      </c>
      <c r="BY1602" s="13">
        <v>-0.184</v>
      </c>
      <c r="BZ1602" s="13">
        <v>-7.0970000000000004</v>
      </c>
      <c r="CA1602" s="39">
        <v>-1.655</v>
      </c>
      <c r="CB1602" s="39">
        <v>-2.8690000000000002</v>
      </c>
      <c r="CC1602" s="16">
        <v>34</v>
      </c>
      <c r="CD1602" s="12">
        <v>1483853</v>
      </c>
      <c r="CE1602" s="73">
        <f t="shared" ref="CE1602:CE1665" si="1364">IF(CD1602&gt;165000, CD1602/H1602*82, 165000)</f>
        <v>1763419.5072463767</v>
      </c>
      <c r="CF1602" s="13">
        <v>27.2</v>
      </c>
      <c r="CG1602" s="13">
        <v>21</v>
      </c>
      <c r="CH1602" s="13">
        <v>0.7</v>
      </c>
      <c r="CI1602" s="17">
        <v>1.7</v>
      </c>
      <c r="CJ1602" s="13">
        <f t="shared" si="1336"/>
        <v>2.397980054448253</v>
      </c>
      <c r="CK1602" s="17">
        <v>1</v>
      </c>
      <c r="CL1602" s="13">
        <f t="shared" si="1337"/>
        <v>1.4105765026166193</v>
      </c>
      <c r="CM1602" s="13">
        <v>2.7</v>
      </c>
      <c r="CN1602" s="10" t="s">
        <v>3439</v>
      </c>
      <c r="CO1602" s="10" t="s">
        <v>3440</v>
      </c>
      <c r="CP1602" s="10" t="s">
        <v>2427</v>
      </c>
      <c r="CQ1602" s="10" t="s">
        <v>2400</v>
      </c>
      <c r="CR1602" s="10">
        <v>74</v>
      </c>
      <c r="CS1602" s="10">
        <v>209</v>
      </c>
      <c r="CT1602" s="10">
        <v>10</v>
      </c>
      <c r="CU1602" s="10" t="s">
        <v>3402</v>
      </c>
      <c r="CV1602" s="10" t="s">
        <v>2382</v>
      </c>
      <c r="CW1602" s="10">
        <v>1</v>
      </c>
      <c r="CX1602" s="10">
        <v>0</v>
      </c>
      <c r="CY1602" s="10">
        <v>0</v>
      </c>
      <c r="CZ1602" s="79"/>
      <c r="DA1602" s="10">
        <v>2</v>
      </c>
    </row>
    <row r="1603" spans="1:105" ht="12.75" customHeight="1" x14ac:dyDescent="0.2">
      <c r="A1603" s="44" t="s">
        <v>2372</v>
      </c>
      <c r="B1603" s="81" t="s">
        <v>972</v>
      </c>
      <c r="C1603" s="43" t="s">
        <v>972</v>
      </c>
      <c r="D1603" s="85" t="s">
        <v>975</v>
      </c>
      <c r="E1603" s="42" t="str">
        <f>CONCATENATE(RIGHT(F1603,LEN(F1603)-SEARCH(" ",F1603)), ", ", LEFT(F1603, SEARCH(" ", F1603)))</f>
        <v xml:space="preserve">Roberts, Gary </v>
      </c>
      <c r="F1603" s="42" t="s">
        <v>2827</v>
      </c>
      <c r="G1603" s="45" t="s">
        <v>1540</v>
      </c>
      <c r="H1603" s="43">
        <v>38</v>
      </c>
      <c r="I1603" s="64">
        <v>3</v>
      </c>
      <c r="J1603" s="64">
        <v>12</v>
      </c>
      <c r="K1603" s="64">
        <v>15</v>
      </c>
      <c r="L1603" s="43">
        <v>-3</v>
      </c>
      <c r="M1603">
        <v>40</v>
      </c>
      <c r="N1603">
        <v>41</v>
      </c>
      <c r="O1603" s="4">
        <f>IF(N1603=0,0,I1603/N1603)</f>
        <v>7.3170731707317069E-2</v>
      </c>
      <c r="Q1603">
        <v>0</v>
      </c>
      <c r="R1603">
        <v>0</v>
      </c>
      <c r="S1603">
        <v>5</v>
      </c>
      <c r="T1603">
        <v>2</v>
      </c>
      <c r="U1603" s="4">
        <f>IF(S1603+T1603=0,0,S1603/(S1603+T1603))</f>
        <v>0.7142857142857143</v>
      </c>
      <c r="V1603">
        <v>0.3</v>
      </c>
      <c r="W1603">
        <v>1</v>
      </c>
      <c r="X1603">
        <v>2</v>
      </c>
      <c r="Y1603">
        <v>0</v>
      </c>
      <c r="Z1603">
        <v>0</v>
      </c>
      <c r="AA1603">
        <v>2</v>
      </c>
      <c r="AB1603">
        <v>10</v>
      </c>
      <c r="AC1603" s="9">
        <f t="shared" si="1344"/>
        <v>3.3076074972436604</v>
      </c>
      <c r="AD1603" s="9">
        <f t="shared" si="1345"/>
        <v>6.6152149944873209</v>
      </c>
      <c r="AE1603" s="9">
        <f t="shared" si="1346"/>
        <v>0</v>
      </c>
      <c r="AF1603" s="9">
        <f t="shared" si="1347"/>
        <v>0</v>
      </c>
      <c r="AG1603" s="9">
        <f t="shared" si="1348"/>
        <v>5.779882796821064</v>
      </c>
      <c r="AH1603" s="9">
        <f t="shared" si="1349"/>
        <v>28.899413984105323</v>
      </c>
      <c r="AI1603" s="58">
        <f t="shared" si="1350"/>
        <v>1.8784619089668457</v>
      </c>
      <c r="AJ1603" s="58">
        <f t="shared" si="1351"/>
        <v>3.9691289966923922</v>
      </c>
      <c r="AK1603" s="58">
        <f t="shared" si="1352"/>
        <v>0</v>
      </c>
      <c r="AL1603" s="58">
        <f t="shared" si="1353"/>
        <v>2.1674560488078991</v>
      </c>
      <c r="AM1603" s="58">
        <f t="shared" si="1354"/>
        <v>0.66152149944873206</v>
      </c>
      <c r="AN1603" s="58">
        <f t="shared" si="1355"/>
        <v>0</v>
      </c>
      <c r="AO1603" s="56">
        <v>415.23333333333335</v>
      </c>
      <c r="AP1603" s="56">
        <v>90.7</v>
      </c>
      <c r="AQ1603" s="56">
        <v>0.81666666666666665</v>
      </c>
      <c r="AR1603" s="57">
        <f>SUM(AO1603:AQ1603)</f>
        <v>506.75</v>
      </c>
      <c r="AS1603">
        <v>5</v>
      </c>
      <c r="AT1603">
        <v>43</v>
      </c>
      <c r="AU1603">
        <v>13</v>
      </c>
      <c r="AV1603">
        <v>9</v>
      </c>
      <c r="AW1603">
        <v>11</v>
      </c>
      <c r="AX1603" s="9">
        <f t="shared" si="1356"/>
        <v>0.59200789343857918</v>
      </c>
      <c r="AY1603" s="9">
        <f t="shared" si="1357"/>
        <v>5.0912678835717804</v>
      </c>
      <c r="AZ1603" s="9">
        <f t="shared" si="1358"/>
        <v>1.539220522940306</v>
      </c>
      <c r="BA1603" s="9">
        <f t="shared" si="1359"/>
        <v>1.0656142081894426</v>
      </c>
      <c r="BB1603" s="9">
        <f t="shared" si="1360"/>
        <v>1.3024173655648741</v>
      </c>
      <c r="BC1603" s="33">
        <f t="shared" si="1361"/>
        <v>10.927192982456141</v>
      </c>
      <c r="BD1603" s="33">
        <f t="shared" si="1362"/>
        <v>2.1491228070175439E-2</v>
      </c>
      <c r="BE1603" s="33">
        <f t="shared" si="1363"/>
        <v>2.3868421052631579</v>
      </c>
      <c r="BF1603" s="42">
        <f>BI1603-BG1603-BH1603</f>
        <v>13</v>
      </c>
      <c r="BG1603" s="43">
        <v>6</v>
      </c>
      <c r="BH1603" s="43">
        <v>0</v>
      </c>
      <c r="BI1603" s="43">
        <v>19</v>
      </c>
      <c r="BJ1603" s="42">
        <f>BM1603-BK1603-BL1603</f>
        <v>15</v>
      </c>
      <c r="BK1603" s="43">
        <v>1</v>
      </c>
      <c r="BL1603" s="43">
        <v>0</v>
      </c>
      <c r="BM1603" s="43">
        <v>16</v>
      </c>
      <c r="BN1603" s="34">
        <f>BU1603+CA1603</f>
        <v>3.70686784576099</v>
      </c>
      <c r="BO1603" s="34">
        <f>BN1603/AR1603*2000</f>
        <v>14.629966830827785</v>
      </c>
      <c r="BP1603" s="33">
        <v>4.095491834184938</v>
      </c>
      <c r="BQ1603" s="33">
        <v>-0.55421244152951843</v>
      </c>
      <c r="BR1603" s="33">
        <v>0.6598691834981647</v>
      </c>
      <c r="BS1603" s="33">
        <v>-1.0115563117171152E-2</v>
      </c>
      <c r="BT1603" s="33">
        <v>0</v>
      </c>
      <c r="BU1603" s="9">
        <f>SUM(BP1603:BT1603)</f>
        <v>4.1910330130364128</v>
      </c>
      <c r="BV1603" s="34">
        <f>BU1603/AR1603*2000</f>
        <v>16.54083083586152</v>
      </c>
      <c r="BW1603" s="33">
        <v>3.33878124233481</v>
      </c>
      <c r="BX1603" s="33">
        <v>9.3713766008860222E-2</v>
      </c>
      <c r="BY1603" s="33">
        <v>7.1665670644226021E-2</v>
      </c>
      <c r="BZ1603" s="33">
        <v>-3.9883258462633187</v>
      </c>
      <c r="CA1603" s="9">
        <f>SUM(BW1603:BZ1603)</f>
        <v>-0.4841651672754228</v>
      </c>
      <c r="CB1603" s="34">
        <f>CA1603/AR1603*2000</f>
        <v>-1.9108640050337358</v>
      </c>
      <c r="CC1603" s="47">
        <v>47.968024999999997</v>
      </c>
      <c r="CD1603">
        <v>410215</v>
      </c>
      <c r="CE1603" s="68">
        <f t="shared" si="1364"/>
        <v>885200.78947368416</v>
      </c>
      <c r="CF1603" s="62">
        <v>9.6999999999999993</v>
      </c>
      <c r="CG1603" s="62">
        <v>8.5</v>
      </c>
      <c r="CH1603" s="62">
        <v>-4.3</v>
      </c>
      <c r="CI1603" s="62">
        <v>0.7</v>
      </c>
      <c r="CJ1603" s="63">
        <f t="shared" si="1336"/>
        <v>2.3400936037441498</v>
      </c>
      <c r="CK1603" s="62">
        <v>-0.3</v>
      </c>
      <c r="CL1603" s="63">
        <f t="shared" si="1337"/>
        <v>-1.0028972587474929</v>
      </c>
      <c r="CM1603" s="62">
        <v>0.4</v>
      </c>
      <c r="CN1603" t="s">
        <v>1946</v>
      </c>
      <c r="CO1603" t="s">
        <v>3440</v>
      </c>
      <c r="CP1603" t="s">
        <v>2427</v>
      </c>
      <c r="CQ1603" t="s">
        <v>2400</v>
      </c>
      <c r="CR1603">
        <v>74</v>
      </c>
      <c r="CS1603">
        <v>215</v>
      </c>
      <c r="CT1603">
        <v>10</v>
      </c>
      <c r="CU1603" t="s">
        <v>3402</v>
      </c>
      <c r="CZ1603" s="72">
        <v>2500000</v>
      </c>
      <c r="DA1603">
        <v>0</v>
      </c>
    </row>
    <row r="1604" spans="1:105" ht="12.75" customHeight="1" x14ac:dyDescent="0.2">
      <c r="A1604" s="75" t="s">
        <v>2452</v>
      </c>
      <c r="B1604" s="19" t="s">
        <v>962</v>
      </c>
      <c r="C1604" s="19" t="s">
        <v>975</v>
      </c>
      <c r="D1604" s="19" t="s">
        <v>975</v>
      </c>
      <c r="E1604" s="19" t="str">
        <f>CONCATENATE(RIGHT(F1604,LEN(F1604)-SEARCH(" ",F1604)), ", ", LEFT(F1604, SEARCH(" ", F1604)))</f>
        <v xml:space="preserve">Ward, Jason </v>
      </c>
      <c r="F1604" s="19" t="s">
        <v>2841</v>
      </c>
      <c r="G1604" s="19" t="s">
        <v>1528</v>
      </c>
      <c r="H1604" s="19">
        <v>7</v>
      </c>
      <c r="I1604" s="19">
        <v>0</v>
      </c>
      <c r="J1604" s="19">
        <v>1</v>
      </c>
      <c r="K1604" s="19">
        <f>I1604+J1604</f>
        <v>1</v>
      </c>
      <c r="L1604" s="19">
        <v>-1</v>
      </c>
      <c r="M1604" s="19">
        <v>4</v>
      </c>
      <c r="N1604" s="19">
        <v>2</v>
      </c>
      <c r="O1604" s="20">
        <f>IF(N1604=0,0,I1604/N1604)</f>
        <v>0</v>
      </c>
      <c r="P1604" s="19">
        <v>57</v>
      </c>
      <c r="Q1604" s="19">
        <v>0</v>
      </c>
      <c r="R1604" s="19">
        <v>0</v>
      </c>
      <c r="S1604" s="19">
        <v>1</v>
      </c>
      <c r="T1604" s="19">
        <v>6</v>
      </c>
      <c r="U1604" s="20">
        <f>IF(S1604+T1604=0,0,S1604/(S1604+T1604))</f>
        <v>0.14285714285714285</v>
      </c>
      <c r="V1604" s="19"/>
      <c r="W1604" s="19">
        <v>0</v>
      </c>
      <c r="X1604" s="19">
        <v>0</v>
      </c>
      <c r="Y1604" s="19">
        <v>0</v>
      </c>
      <c r="Z1604" s="19">
        <v>0</v>
      </c>
      <c r="AA1604" s="19">
        <f t="shared" ref="AA1604:AB1606" si="1365">I1604-W1604-Y1604</f>
        <v>0</v>
      </c>
      <c r="AB1604" s="19">
        <f t="shared" si="1365"/>
        <v>1</v>
      </c>
      <c r="AC1604" s="24">
        <f t="shared" si="1344"/>
        <v>0</v>
      </c>
      <c r="AD1604" s="24">
        <f t="shared" si="1345"/>
        <v>0</v>
      </c>
      <c r="AE1604" s="24">
        <f t="shared" si="1346"/>
        <v>0</v>
      </c>
      <c r="AF1604" s="24">
        <f t="shared" si="1347"/>
        <v>0</v>
      </c>
      <c r="AG1604" s="24">
        <f t="shared" si="1348"/>
        <v>0</v>
      </c>
      <c r="AH1604" s="24">
        <f t="shared" si="1349"/>
        <v>35.608308605341243</v>
      </c>
      <c r="AI1604" s="21">
        <f t="shared" si="1350"/>
        <v>1.7804154302670621</v>
      </c>
      <c r="AJ1604" s="21">
        <f t="shared" si="1351"/>
        <v>0</v>
      </c>
      <c r="AK1604" s="21">
        <f t="shared" si="1352"/>
        <v>0</v>
      </c>
      <c r="AL1604" s="21">
        <f t="shared" si="1353"/>
        <v>3.5608308605341241</v>
      </c>
      <c r="AM1604" s="21">
        <f t="shared" si="1354"/>
        <v>0</v>
      </c>
      <c r="AN1604" s="21">
        <f t="shared" si="1355"/>
        <v>0</v>
      </c>
      <c r="AO1604" s="36">
        <v>33.700000000000003</v>
      </c>
      <c r="AP1604" s="36">
        <v>0.21666666666666667</v>
      </c>
      <c r="AQ1604" s="36">
        <v>0</v>
      </c>
      <c r="AR1604" s="36">
        <v>33.916666666666671</v>
      </c>
      <c r="AS1604" s="19"/>
      <c r="AT1604" s="19"/>
      <c r="AU1604" s="19"/>
      <c r="AV1604" s="19"/>
      <c r="AW1604" s="19"/>
      <c r="AX1604" s="24">
        <f t="shared" si="1356"/>
        <v>0</v>
      </c>
      <c r="AY1604" s="24">
        <f t="shared" si="1357"/>
        <v>0</v>
      </c>
      <c r="AZ1604" s="24">
        <f t="shared" si="1358"/>
        <v>0</v>
      </c>
      <c r="BA1604" s="24">
        <f t="shared" si="1359"/>
        <v>0</v>
      </c>
      <c r="BB1604" s="24">
        <f t="shared" si="1360"/>
        <v>0</v>
      </c>
      <c r="BC1604" s="24">
        <f t="shared" si="1361"/>
        <v>4.8142857142857149</v>
      </c>
      <c r="BD1604" s="24">
        <f t="shared" si="1362"/>
        <v>0</v>
      </c>
      <c r="BE1604" s="24">
        <f t="shared" si="1363"/>
        <v>3.0952380952380953E-2</v>
      </c>
      <c r="BF1604" s="30">
        <v>1</v>
      </c>
      <c r="BG1604" s="30">
        <v>0</v>
      </c>
      <c r="BH1604" s="30">
        <v>0</v>
      </c>
      <c r="BI1604" s="30">
        <v>1</v>
      </c>
      <c r="BJ1604" s="30">
        <v>2</v>
      </c>
      <c r="BK1604" s="30">
        <v>0</v>
      </c>
      <c r="BL1604" s="30">
        <v>0</v>
      </c>
      <c r="BM1604" s="30">
        <v>2</v>
      </c>
      <c r="BN1604" s="35">
        <f>BU1604+CA1604</f>
        <v>-0.70228934527150666</v>
      </c>
      <c r="BO1604" s="35">
        <f>BN1604/AR1604*2000</f>
        <v>-41.412639524609723</v>
      </c>
      <c r="BP1604" s="35">
        <v>0.23323810993642813</v>
      </c>
      <c r="BQ1604" s="35">
        <v>-1.1391262726118769E-2</v>
      </c>
      <c r="BR1604" s="35">
        <v>2.2393733776521575E-2</v>
      </c>
      <c r="BS1604" s="35">
        <v>0</v>
      </c>
      <c r="BT1604" s="35">
        <v>0</v>
      </c>
      <c r="BU1604" s="35">
        <f>SUM(BP1604:BT1604)</f>
        <v>0.24424058098683094</v>
      </c>
      <c r="BV1604" s="35">
        <f>BU1604/AR1604*2000</f>
        <v>14.402392982024427</v>
      </c>
      <c r="BW1604" s="35">
        <v>0.10773677917238136</v>
      </c>
      <c r="BX1604" s="35">
        <v>6.5081964909237205E-4</v>
      </c>
      <c r="BY1604" s="35">
        <v>0</v>
      </c>
      <c r="BZ1604" s="35">
        <v>-1.0549175250798113</v>
      </c>
      <c r="CA1604" s="35">
        <f>SUM(BW1604:BZ1604)</f>
        <v>-0.94652992625833754</v>
      </c>
      <c r="CB1604" s="35">
        <f>CA1604/AR1604*2000</f>
        <v>-55.815032506634147</v>
      </c>
      <c r="CC1604" s="22"/>
      <c r="CD1604" s="19"/>
      <c r="CE1604" s="76">
        <f t="shared" si="1364"/>
        <v>165000</v>
      </c>
      <c r="CF1604" s="24">
        <v>1</v>
      </c>
      <c r="CG1604" s="24">
        <v>1</v>
      </c>
      <c r="CH1604" s="24">
        <v>-0.6</v>
      </c>
      <c r="CI1604" s="24">
        <v>-0.2</v>
      </c>
      <c r="CJ1604" s="24">
        <f t="shared" si="1336"/>
        <v>-11.71875</v>
      </c>
      <c r="CK1604" s="24">
        <v>0</v>
      </c>
      <c r="CL1604" s="24">
        <f t="shared" si="1337"/>
        <v>0</v>
      </c>
      <c r="CM1604" s="24">
        <v>-0.2</v>
      </c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77"/>
      <c r="DA1604" s="19">
        <v>1</v>
      </c>
    </row>
    <row r="1605" spans="1:105" ht="12.75" customHeight="1" x14ac:dyDescent="0.2">
      <c r="A1605" s="75" t="s">
        <v>2452</v>
      </c>
      <c r="B1605" s="19" t="s">
        <v>975</v>
      </c>
      <c r="C1605" s="19" t="s">
        <v>975</v>
      </c>
      <c r="D1605" s="19" t="s">
        <v>975</v>
      </c>
      <c r="E1605" s="19" t="str">
        <f>CONCATENATE(RIGHT(F1605,LEN(F1605)-SEARCH(" ",F1605)), ", ", LEFT(F1605, SEARCH(" ", F1605)))</f>
        <v xml:space="preserve">Ward, Jason </v>
      </c>
      <c r="F1605" s="19" t="s">
        <v>2841</v>
      </c>
      <c r="G1605" s="19" t="s">
        <v>1528</v>
      </c>
      <c r="H1605" s="19">
        <v>17</v>
      </c>
      <c r="I1605" s="19">
        <v>4</v>
      </c>
      <c r="J1605" s="19">
        <v>4</v>
      </c>
      <c r="K1605" s="19">
        <f>I1605+J1605</f>
        <v>8</v>
      </c>
      <c r="L1605" s="19">
        <v>-11</v>
      </c>
      <c r="M1605" s="19">
        <v>10</v>
      </c>
      <c r="N1605" s="19">
        <v>38</v>
      </c>
      <c r="O1605" s="20">
        <f>IF(N1605=0,0,I1605/N1605)</f>
        <v>0.10526315789473684</v>
      </c>
      <c r="P1605" s="19">
        <v>364</v>
      </c>
      <c r="Q1605" s="19">
        <v>0</v>
      </c>
      <c r="R1605" s="19">
        <v>0</v>
      </c>
      <c r="S1605" s="19">
        <v>6</v>
      </c>
      <c r="T1605" s="19">
        <v>10</v>
      </c>
      <c r="U1605" s="20">
        <f>IF(S1605+T1605=0,0,S1605/(S1605+T1605))</f>
        <v>0.375</v>
      </c>
      <c r="V1605" s="19">
        <v>5.3</v>
      </c>
      <c r="W1605" s="19">
        <v>0</v>
      </c>
      <c r="X1605" s="19">
        <v>1</v>
      </c>
      <c r="Y1605" s="19">
        <v>0</v>
      </c>
      <c r="Z1605" s="19">
        <v>0</v>
      </c>
      <c r="AA1605" s="19">
        <f t="shared" si="1365"/>
        <v>4</v>
      </c>
      <c r="AB1605" s="19">
        <f t="shared" si="1365"/>
        <v>3</v>
      </c>
      <c r="AC1605" s="24">
        <f t="shared" si="1344"/>
        <v>0</v>
      </c>
      <c r="AD1605" s="24">
        <f t="shared" si="1345"/>
        <v>11.538461538461538</v>
      </c>
      <c r="AE1605" s="24">
        <f t="shared" si="1346"/>
        <v>0</v>
      </c>
      <c r="AF1605" s="24">
        <f t="shared" si="1347"/>
        <v>0</v>
      </c>
      <c r="AG1605" s="24">
        <f t="shared" si="1348"/>
        <v>20.816769063968195</v>
      </c>
      <c r="AH1605" s="24">
        <f t="shared" si="1349"/>
        <v>15.612576797976148</v>
      </c>
      <c r="AI1605" s="21">
        <f t="shared" si="1350"/>
        <v>1.8214672930972171</v>
      </c>
      <c r="AJ1605" s="21">
        <f t="shared" si="1351"/>
        <v>4.6153846153846159</v>
      </c>
      <c r="AK1605" s="21">
        <f t="shared" si="1352"/>
        <v>0</v>
      </c>
      <c r="AL1605" s="21">
        <f t="shared" si="1353"/>
        <v>4.4235634260932413</v>
      </c>
      <c r="AM1605" s="21">
        <f t="shared" si="1354"/>
        <v>2.3076923076923079</v>
      </c>
      <c r="AN1605" s="21">
        <f t="shared" si="1355"/>
        <v>6.8921506062539883</v>
      </c>
      <c r="AO1605" s="36">
        <v>230.58333333333334</v>
      </c>
      <c r="AP1605" s="36">
        <v>26</v>
      </c>
      <c r="AQ1605" s="36">
        <v>26.116666666666667</v>
      </c>
      <c r="AR1605" s="36">
        <v>282.7</v>
      </c>
      <c r="AS1605" s="19">
        <v>55</v>
      </c>
      <c r="AT1605" s="19">
        <v>59</v>
      </c>
      <c r="AU1605" s="19">
        <v>23</v>
      </c>
      <c r="AV1605" s="19">
        <v>23</v>
      </c>
      <c r="AW1605" s="19">
        <v>41</v>
      </c>
      <c r="AX1605" s="24">
        <f t="shared" si="1356"/>
        <v>11.673151750972762</v>
      </c>
      <c r="AY1605" s="24">
        <f t="shared" si="1357"/>
        <v>12.522108241952601</v>
      </c>
      <c r="AZ1605" s="24">
        <f t="shared" si="1358"/>
        <v>4.8814998231340638</v>
      </c>
      <c r="BA1605" s="24">
        <f t="shared" si="1359"/>
        <v>4.8814998231340638</v>
      </c>
      <c r="BB1605" s="24">
        <f t="shared" si="1360"/>
        <v>8.7018040325433326</v>
      </c>
      <c r="BC1605" s="24">
        <f t="shared" si="1361"/>
        <v>13.563725490196079</v>
      </c>
      <c r="BD1605" s="24">
        <f t="shared" si="1362"/>
        <v>1.5362745098039217</v>
      </c>
      <c r="BE1605" s="24">
        <f t="shared" si="1363"/>
        <v>1.5294117647058822</v>
      </c>
      <c r="BF1605" s="30">
        <v>7</v>
      </c>
      <c r="BG1605" s="30">
        <v>2</v>
      </c>
      <c r="BH1605" s="30">
        <v>0</v>
      </c>
      <c r="BI1605" s="30">
        <v>9</v>
      </c>
      <c r="BJ1605" s="30">
        <v>17</v>
      </c>
      <c r="BK1605" s="30">
        <v>1</v>
      </c>
      <c r="BL1605" s="30">
        <v>3</v>
      </c>
      <c r="BM1605" s="30">
        <v>21</v>
      </c>
      <c r="BN1605" s="35">
        <f>BU1605+CA1605</f>
        <v>4.5917226380062441</v>
      </c>
      <c r="BO1605" s="35">
        <f>BN1605/AR1605*2000</f>
        <v>32.484772819287187</v>
      </c>
      <c r="BP1605" s="35">
        <v>5.9750061682830848</v>
      </c>
      <c r="BQ1605" s="35">
        <v>-0.2246141653492896</v>
      </c>
      <c r="BR1605" s="35">
        <v>-0.10741506425873638</v>
      </c>
      <c r="BS1605" s="35">
        <v>-0.45086709188469837</v>
      </c>
      <c r="BT1605" s="35">
        <v>-0.51595172444620852</v>
      </c>
      <c r="BU1605" s="35">
        <f>SUM(BP1605:BT1605)</f>
        <v>4.6761581223441517</v>
      </c>
      <c r="BV1605" s="35">
        <f>BU1605/AR1605*2000</f>
        <v>33.082123256767964</v>
      </c>
      <c r="BW1605" s="35">
        <v>-1.144794738887519</v>
      </c>
      <c r="BX1605" s="35">
        <v>-0.13865511306438125</v>
      </c>
      <c r="BY1605" s="35">
        <v>1.200304579011475</v>
      </c>
      <c r="BZ1605" s="35">
        <v>-1.2902113974822859E-3</v>
      </c>
      <c r="CA1605" s="35">
        <f>SUM(BW1605:BZ1605)</f>
        <v>-8.4435484337907457E-2</v>
      </c>
      <c r="CB1605" s="35">
        <f>CA1605/AR1605*2000</f>
        <v>-0.59735043748077443</v>
      </c>
      <c r="CC1605" s="22"/>
      <c r="CD1605" s="19"/>
      <c r="CE1605" s="76">
        <f t="shared" si="1364"/>
        <v>165000</v>
      </c>
      <c r="CF1605" s="24">
        <v>6.3</v>
      </c>
      <c r="CG1605" s="24">
        <v>6.6</v>
      </c>
      <c r="CH1605" s="24">
        <v>-9.4</v>
      </c>
      <c r="CI1605" s="24">
        <v>0.2</v>
      </c>
      <c r="CJ1605" s="24">
        <f t="shared" si="1336"/>
        <v>1.1946836577231323</v>
      </c>
      <c r="CK1605" s="24">
        <v>-1</v>
      </c>
      <c r="CL1605" s="24">
        <f t="shared" si="1337"/>
        <v>-5.9734182886156599</v>
      </c>
      <c r="CM1605" s="24">
        <v>-0.8</v>
      </c>
      <c r="CN1605" s="19" t="s">
        <v>3519</v>
      </c>
      <c r="CO1605" s="19" t="s">
        <v>3571</v>
      </c>
      <c r="CP1605" s="19" t="s">
        <v>2427</v>
      </c>
      <c r="CQ1605" s="19" t="s">
        <v>2400</v>
      </c>
      <c r="CR1605" s="19">
        <v>74</v>
      </c>
      <c r="CS1605" s="19">
        <v>205</v>
      </c>
      <c r="CT1605" s="19">
        <v>16</v>
      </c>
      <c r="CU1605" s="19" t="s">
        <v>3401</v>
      </c>
      <c r="CV1605" s="19" t="s">
        <v>2382</v>
      </c>
      <c r="CW1605" s="19">
        <v>0</v>
      </c>
      <c r="CX1605" s="19">
        <v>0</v>
      </c>
      <c r="CY1605" s="19">
        <v>0</v>
      </c>
      <c r="CZ1605" s="77"/>
      <c r="DA1605" s="19">
        <v>1</v>
      </c>
    </row>
    <row r="1606" spans="1:105" ht="12.75" customHeight="1" x14ac:dyDescent="0.2">
      <c r="A1606" s="75" t="s">
        <v>2452</v>
      </c>
      <c r="B1606" s="19" t="s">
        <v>968</v>
      </c>
      <c r="C1606" s="19" t="s">
        <v>975</v>
      </c>
      <c r="D1606" s="19" t="s">
        <v>975</v>
      </c>
      <c r="E1606" s="19" t="str">
        <f>CONCATENATE(RIGHT(F1606,LEN(F1606)-SEARCH(" ",F1606)), ", ", LEFT(F1606, SEARCH(" ", F1606)))</f>
        <v xml:space="preserve">Ward, Jason </v>
      </c>
      <c r="F1606" s="19" t="s">
        <v>2841</v>
      </c>
      <c r="G1606" s="19" t="s">
        <v>1528</v>
      </c>
      <c r="H1606" s="19">
        <v>46</v>
      </c>
      <c r="I1606" s="19">
        <v>4</v>
      </c>
      <c r="J1606" s="19">
        <v>6</v>
      </c>
      <c r="K1606" s="19">
        <f>I1606+J1606</f>
        <v>10</v>
      </c>
      <c r="L1606" s="19">
        <v>-3</v>
      </c>
      <c r="M1606" s="19">
        <v>26</v>
      </c>
      <c r="N1606" s="19">
        <v>68</v>
      </c>
      <c r="O1606" s="20">
        <f>IF(N1606=0,0,I1606/N1606)</f>
        <v>5.8823529411764705E-2</v>
      </c>
      <c r="P1606" s="19">
        <v>849</v>
      </c>
      <c r="Q1606" s="19">
        <v>1</v>
      </c>
      <c r="R1606" s="19">
        <v>0</v>
      </c>
      <c r="S1606" s="19">
        <v>80</v>
      </c>
      <c r="T1606" s="19">
        <v>111</v>
      </c>
      <c r="U1606" s="20">
        <f>IF(S1606+T1606=0,0,S1606/(S1606+T1606))</f>
        <v>0.41884816753926701</v>
      </c>
      <c r="V1606" s="19"/>
      <c r="W1606" s="19">
        <v>0</v>
      </c>
      <c r="X1606" s="19">
        <v>0</v>
      </c>
      <c r="Y1606" s="19">
        <v>1</v>
      </c>
      <c r="Z1606" s="19">
        <v>1</v>
      </c>
      <c r="AA1606" s="19">
        <f t="shared" si="1365"/>
        <v>3</v>
      </c>
      <c r="AB1606" s="19">
        <f t="shared" si="1365"/>
        <v>5</v>
      </c>
      <c r="AC1606" s="24">
        <f t="shared" si="1344"/>
        <v>0</v>
      </c>
      <c r="AD1606" s="24">
        <f t="shared" si="1345"/>
        <v>0</v>
      </c>
      <c r="AE1606" s="24">
        <f t="shared" si="1346"/>
        <v>2.1518230723251643</v>
      </c>
      <c r="AF1606" s="24">
        <f t="shared" si="1347"/>
        <v>2.1518230723251643</v>
      </c>
      <c r="AG1606" s="24">
        <f t="shared" si="1348"/>
        <v>8.5980415572008599</v>
      </c>
      <c r="AH1606" s="24">
        <f t="shared" si="1349"/>
        <v>14.330069262001434</v>
      </c>
      <c r="AI1606" s="21">
        <f t="shared" si="1350"/>
        <v>2.4361117745402439</v>
      </c>
      <c r="AJ1606" s="21">
        <f t="shared" si="1351"/>
        <v>0</v>
      </c>
      <c r="AK1606" s="21">
        <f t="shared" si="1352"/>
        <v>0.86072922893006576</v>
      </c>
      <c r="AL1606" s="21">
        <f t="shared" si="1353"/>
        <v>3.29591593026033</v>
      </c>
      <c r="AM1606" s="21">
        <f t="shared" si="1354"/>
        <v>0</v>
      </c>
      <c r="AN1606" s="21">
        <f t="shared" si="1355"/>
        <v>5.5947399880454283</v>
      </c>
      <c r="AO1606" s="36">
        <v>418.7</v>
      </c>
      <c r="AP1606" s="36">
        <v>8.4499999999999993</v>
      </c>
      <c r="AQ1606" s="36">
        <v>139.41666666666666</v>
      </c>
      <c r="AR1606" s="36">
        <v>566.56666666666672</v>
      </c>
      <c r="AS1606" s="19"/>
      <c r="AT1606" s="19"/>
      <c r="AU1606" s="19"/>
      <c r="AV1606" s="19"/>
      <c r="AW1606" s="19"/>
      <c r="AX1606" s="24">
        <f t="shared" si="1356"/>
        <v>0</v>
      </c>
      <c r="AY1606" s="24">
        <f t="shared" si="1357"/>
        <v>0</v>
      </c>
      <c r="AZ1606" s="24">
        <f t="shared" si="1358"/>
        <v>0</v>
      </c>
      <c r="BA1606" s="24">
        <f t="shared" si="1359"/>
        <v>0</v>
      </c>
      <c r="BB1606" s="24">
        <f t="shared" si="1360"/>
        <v>0</v>
      </c>
      <c r="BC1606" s="24">
        <f t="shared" si="1361"/>
        <v>9.1021739130434778</v>
      </c>
      <c r="BD1606" s="24">
        <f t="shared" si="1362"/>
        <v>3.0307971014492749</v>
      </c>
      <c r="BE1606" s="24">
        <f t="shared" si="1363"/>
        <v>0.18369565217391304</v>
      </c>
      <c r="BF1606" s="30">
        <v>17</v>
      </c>
      <c r="BG1606" s="30">
        <v>0</v>
      </c>
      <c r="BH1606" s="30">
        <v>2</v>
      </c>
      <c r="BI1606" s="30">
        <v>19</v>
      </c>
      <c r="BJ1606" s="30">
        <v>23</v>
      </c>
      <c r="BK1606" s="30">
        <v>0</v>
      </c>
      <c r="BL1606" s="30">
        <v>13</v>
      </c>
      <c r="BM1606" s="30">
        <v>36</v>
      </c>
      <c r="BN1606" s="35">
        <f>BU1606+CA1606</f>
        <v>6.3400492150027183</v>
      </c>
      <c r="BO1606" s="35">
        <f>BN1606/AR1606*2000</f>
        <v>22.380593804798671</v>
      </c>
      <c r="BP1606" s="35">
        <v>0.22162086800123079</v>
      </c>
      <c r="BQ1606" s="35">
        <v>-0.39269984806034697</v>
      </c>
      <c r="BR1606" s="35">
        <v>6.4668256693498669E-2</v>
      </c>
      <c r="BS1606" s="35">
        <v>1.5968734487321616</v>
      </c>
      <c r="BT1606" s="35">
        <v>-0.53673677434263023</v>
      </c>
      <c r="BU1606" s="35">
        <f>SUM(BP1606:BT1606)</f>
        <v>0.95372595102391389</v>
      </c>
      <c r="BV1606" s="35">
        <f>BU1606/AR1606*2000</f>
        <v>3.3666857128572589</v>
      </c>
      <c r="BW1606" s="35">
        <v>1.4478522124332547</v>
      </c>
      <c r="BX1606" s="35">
        <v>2.8629244974317378E-2</v>
      </c>
      <c r="BY1606" s="35">
        <v>5.5945610884525099</v>
      </c>
      <c r="BZ1606" s="35">
        <v>-1.684719281881278</v>
      </c>
      <c r="CA1606" s="35">
        <f>SUM(BW1606:BZ1606)</f>
        <v>5.3863232639788041</v>
      </c>
      <c r="CB1606" s="35">
        <f>CA1606/AR1606*2000</f>
        <v>19.013908091941417</v>
      </c>
      <c r="CC1606" s="22">
        <v>56</v>
      </c>
      <c r="CD1606" s="23">
        <v>165000</v>
      </c>
      <c r="CE1606" s="76">
        <f t="shared" si="1364"/>
        <v>165000</v>
      </c>
      <c r="CF1606" s="24">
        <v>12.2</v>
      </c>
      <c r="CG1606" s="24">
        <v>15.9</v>
      </c>
      <c r="CH1606" s="24">
        <v>-6.5</v>
      </c>
      <c r="CI1606" s="24">
        <v>-2</v>
      </c>
      <c r="CJ1606" s="24">
        <f t="shared" si="1336"/>
        <v>-5.5988429057994678</v>
      </c>
      <c r="CK1606" s="24">
        <v>0.5</v>
      </c>
      <c r="CL1606" s="24">
        <f t="shared" si="1337"/>
        <v>1.3997107264498669</v>
      </c>
      <c r="CM1606" s="24">
        <v>-1.5</v>
      </c>
      <c r="CN1606" s="19"/>
      <c r="CO1606" s="19"/>
      <c r="CP1606" s="19"/>
      <c r="CQ1606" s="19"/>
      <c r="CR1606" s="19"/>
      <c r="CS1606" s="19"/>
      <c r="CT1606" s="19"/>
      <c r="CU1606" s="19"/>
      <c r="CV1606" s="19"/>
      <c r="CW1606" s="19"/>
      <c r="CX1606" s="19"/>
      <c r="CY1606" s="19"/>
      <c r="CZ1606" s="77"/>
      <c r="DA1606" s="19">
        <v>1</v>
      </c>
    </row>
    <row r="1607" spans="1:105" ht="12.75" customHeight="1" x14ac:dyDescent="0.2">
      <c r="A1607" s="25" t="s">
        <v>2452</v>
      </c>
      <c r="B1607" s="10" t="s">
        <v>975</v>
      </c>
      <c r="C1607" s="10" t="s">
        <v>975</v>
      </c>
      <c r="D1607" s="10" t="s">
        <v>975</v>
      </c>
      <c r="E1607" s="10" t="s">
        <v>2840</v>
      </c>
      <c r="F1607" s="10" t="s">
        <v>2841</v>
      </c>
      <c r="G1607" s="10" t="s">
        <v>1528</v>
      </c>
      <c r="H1607" s="10">
        <v>70</v>
      </c>
      <c r="I1607" s="10">
        <v>8</v>
      </c>
      <c r="J1607" s="10">
        <v>11</v>
      </c>
      <c r="K1607" s="10">
        <v>19</v>
      </c>
      <c r="L1607" s="10">
        <v>-15</v>
      </c>
      <c r="M1607" s="10">
        <v>40</v>
      </c>
      <c r="N1607" s="10">
        <v>108</v>
      </c>
      <c r="O1607" s="11">
        <v>7.3999999999999996E-2</v>
      </c>
      <c r="P1607" s="10">
        <v>1270</v>
      </c>
      <c r="Q1607" s="10">
        <v>1</v>
      </c>
      <c r="R1607" s="10">
        <v>0</v>
      </c>
      <c r="S1607" s="10">
        <v>87</v>
      </c>
      <c r="T1607" s="10">
        <v>127</v>
      </c>
      <c r="U1607" s="11">
        <v>0.40699999999999997</v>
      </c>
      <c r="V1607" s="41">
        <v>5.3</v>
      </c>
      <c r="W1607" s="10">
        <v>0</v>
      </c>
      <c r="X1607" s="10">
        <v>1</v>
      </c>
      <c r="Y1607" s="10">
        <v>1</v>
      </c>
      <c r="Z1607" s="10">
        <v>1</v>
      </c>
      <c r="AA1607" s="10">
        <v>7</v>
      </c>
      <c r="AB1607" s="10">
        <v>9</v>
      </c>
      <c r="AC1607" s="13">
        <f t="shared" si="1344"/>
        <v>0</v>
      </c>
      <c r="AD1607" s="13">
        <f t="shared" si="1345"/>
        <v>8.6537629445870721</v>
      </c>
      <c r="AE1607" s="13">
        <f t="shared" si="1346"/>
        <v>1.8123274513239054</v>
      </c>
      <c r="AF1607" s="13">
        <f t="shared" si="1347"/>
        <v>1.8123274513239054</v>
      </c>
      <c r="AG1607" s="13">
        <f t="shared" si="1348"/>
        <v>12.298988408203426</v>
      </c>
      <c r="AH1607" s="13">
        <f t="shared" si="1349"/>
        <v>15.812985096261547</v>
      </c>
      <c r="AI1607" s="29">
        <f t="shared" si="1350"/>
        <v>2.1962479300363262</v>
      </c>
      <c r="AJ1607" s="29">
        <f t="shared" si="1351"/>
        <v>3.4615051778348285</v>
      </c>
      <c r="AK1607" s="29">
        <f t="shared" si="1352"/>
        <v>0.72493098052956206</v>
      </c>
      <c r="AL1607" s="29">
        <f t="shared" si="1353"/>
        <v>3.6896965224610279</v>
      </c>
      <c r="AM1607" s="29">
        <f t="shared" si="1354"/>
        <v>1.7307525889174142</v>
      </c>
      <c r="AN1607" s="29">
        <f t="shared" si="1355"/>
        <v>5.7994478442364965</v>
      </c>
      <c r="AO1607" s="13">
        <v>682.98299999999995</v>
      </c>
      <c r="AP1607" s="13">
        <v>34.667000000000002</v>
      </c>
      <c r="AQ1607" s="13">
        <v>165.53299999999999</v>
      </c>
      <c r="AR1607" s="13">
        <v>883.18299999999999</v>
      </c>
      <c r="AS1607" s="41">
        <v>55</v>
      </c>
      <c r="AT1607" s="41">
        <v>59</v>
      </c>
      <c r="AU1607" s="41">
        <v>23</v>
      </c>
      <c r="AV1607" s="41">
        <v>23</v>
      </c>
      <c r="AW1607" s="41">
        <v>41</v>
      </c>
      <c r="AX1607" s="13">
        <f t="shared" si="1356"/>
        <v>3.7364849640448243</v>
      </c>
      <c r="AY1607" s="13">
        <f t="shared" si="1357"/>
        <v>4.0082293250662655</v>
      </c>
      <c r="AZ1607" s="13">
        <f t="shared" si="1358"/>
        <v>1.5625300758732903</v>
      </c>
      <c r="BA1607" s="13">
        <f t="shared" si="1359"/>
        <v>1.5625300758732903</v>
      </c>
      <c r="BB1607" s="13">
        <f t="shared" si="1360"/>
        <v>2.785379700469778</v>
      </c>
      <c r="BC1607" s="13">
        <f t="shared" si="1361"/>
        <v>9.7568999999999999</v>
      </c>
      <c r="BD1607" s="13">
        <f t="shared" si="1362"/>
        <v>2.3647571428571426</v>
      </c>
      <c r="BE1607" s="13">
        <f t="shared" si="1363"/>
        <v>0.49524285714285715</v>
      </c>
      <c r="BF1607" s="10">
        <v>25</v>
      </c>
      <c r="BG1607" s="10">
        <v>2</v>
      </c>
      <c r="BH1607" s="10">
        <v>2</v>
      </c>
      <c r="BI1607" s="10">
        <v>29</v>
      </c>
      <c r="BJ1607" s="10">
        <v>42</v>
      </c>
      <c r="BK1607" s="10">
        <v>1</v>
      </c>
      <c r="BL1607" s="10">
        <v>16</v>
      </c>
      <c r="BM1607" s="10">
        <v>59</v>
      </c>
      <c r="BN1607" s="39">
        <v>10.228999999999999</v>
      </c>
      <c r="BO1607" s="39">
        <v>23.164999999999999</v>
      </c>
      <c r="BP1607" s="13">
        <v>6.43</v>
      </c>
      <c r="BQ1607" s="13">
        <v>-0.629</v>
      </c>
      <c r="BR1607" s="13">
        <v>-0.02</v>
      </c>
      <c r="BS1607" s="13">
        <v>1.1459999999999999</v>
      </c>
      <c r="BT1607" s="13">
        <v>-1.0529999999999999</v>
      </c>
      <c r="BU1607" s="39">
        <v>5.8739999999999997</v>
      </c>
      <c r="BV1607" s="39">
        <v>13.302</v>
      </c>
      <c r="BW1607" s="13">
        <v>0.41099999999999998</v>
      </c>
      <c r="BX1607" s="13">
        <v>-0.109</v>
      </c>
      <c r="BY1607" s="13">
        <v>6.7949999999999999</v>
      </c>
      <c r="BZ1607" s="13">
        <v>-2.7410000000000001</v>
      </c>
      <c r="CA1607" s="39">
        <v>4.3550000000000004</v>
      </c>
      <c r="CB1607" s="39">
        <v>9.8629999999999995</v>
      </c>
      <c r="CC1607" s="16">
        <v>37</v>
      </c>
      <c r="CD1607" s="10">
        <v>165000</v>
      </c>
      <c r="CE1607" s="73">
        <f t="shared" si="1364"/>
        <v>165000</v>
      </c>
      <c r="CF1607" s="13">
        <v>19.5</v>
      </c>
      <c r="CG1607" s="13">
        <v>23.5</v>
      </c>
      <c r="CH1607" s="13">
        <v>-16.5</v>
      </c>
      <c r="CI1607" s="17">
        <v>-1.3</v>
      </c>
      <c r="CJ1607" s="13">
        <f t="shared" si="1336"/>
        <v>-2.3998899742750264</v>
      </c>
      <c r="CK1607" s="17">
        <v>0.1</v>
      </c>
      <c r="CL1607" s="13">
        <f t="shared" si="1337"/>
        <v>0.18460692109807894</v>
      </c>
      <c r="CM1607" s="13">
        <v>-1.2</v>
      </c>
      <c r="CN1607" s="10" t="s">
        <v>3519</v>
      </c>
      <c r="CO1607" s="10" t="s">
        <v>3571</v>
      </c>
      <c r="CP1607" s="10" t="s">
        <v>2427</v>
      </c>
      <c r="CQ1607" s="10" t="s">
        <v>2400</v>
      </c>
      <c r="CR1607" s="10">
        <v>74</v>
      </c>
      <c r="CS1607" s="10">
        <v>205</v>
      </c>
      <c r="CT1607" s="10">
        <v>16</v>
      </c>
      <c r="CU1607" s="10" t="s">
        <v>3401</v>
      </c>
      <c r="CV1607" s="10" t="s">
        <v>2382</v>
      </c>
      <c r="CW1607" s="10">
        <v>0</v>
      </c>
      <c r="CX1607" s="10">
        <v>0</v>
      </c>
      <c r="CY1607" s="10">
        <v>0</v>
      </c>
      <c r="CZ1607" s="79"/>
      <c r="DA1607" s="10">
        <v>2</v>
      </c>
    </row>
    <row r="1608" spans="1:105" ht="12.75" customHeight="1" x14ac:dyDescent="0.2">
      <c r="A1608" s="44" t="s">
        <v>2372</v>
      </c>
      <c r="B1608" s="81" t="s">
        <v>975</v>
      </c>
      <c r="C1608" s="43" t="s">
        <v>975</v>
      </c>
      <c r="D1608" s="83" t="s">
        <v>975</v>
      </c>
      <c r="E1608" s="42" t="str">
        <f t="shared" ref="E1608:E1619" si="1366">CONCATENATE(RIGHT(F1608,LEN(F1608)-SEARCH(" ",F1608)), ", ", LEFT(F1608, SEARCH(" ", F1608)))</f>
        <v xml:space="preserve">Ward, Jason </v>
      </c>
      <c r="F1608" s="42" t="s">
        <v>2841</v>
      </c>
      <c r="G1608" s="45" t="s">
        <v>1528</v>
      </c>
      <c r="H1608" s="43">
        <v>79</v>
      </c>
      <c r="I1608" s="64">
        <v>8</v>
      </c>
      <c r="J1608" s="64">
        <v>6</v>
      </c>
      <c r="K1608" s="64">
        <v>14</v>
      </c>
      <c r="L1608" s="43">
        <v>-18</v>
      </c>
      <c r="M1608">
        <v>42</v>
      </c>
      <c r="N1608">
        <v>85</v>
      </c>
      <c r="O1608" s="4">
        <f>IF(N1608=0,0,I1608/N1608)</f>
        <v>9.4117647058823528E-2</v>
      </c>
      <c r="Q1608">
        <v>0</v>
      </c>
      <c r="R1608">
        <v>0</v>
      </c>
      <c r="S1608">
        <v>18</v>
      </c>
      <c r="T1608">
        <v>27</v>
      </c>
      <c r="U1608" s="4">
        <f>IF(S1608+T1608=0,0,S1608/(S1608+T1608))</f>
        <v>0.4</v>
      </c>
      <c r="V1608">
        <v>1</v>
      </c>
      <c r="W1608">
        <v>1</v>
      </c>
      <c r="X1608">
        <v>0</v>
      </c>
      <c r="Y1608">
        <v>1</v>
      </c>
      <c r="Z1608">
        <v>1</v>
      </c>
      <c r="AA1608">
        <v>6</v>
      </c>
      <c r="AB1608">
        <v>5</v>
      </c>
      <c r="AC1608" s="9">
        <f t="shared" si="1344"/>
        <v>10.21566401816118</v>
      </c>
      <c r="AD1608" s="9">
        <f t="shared" si="1345"/>
        <v>0</v>
      </c>
      <c r="AE1608" s="9">
        <f t="shared" si="1346"/>
        <v>1.9116397621070518</v>
      </c>
      <c r="AF1608" s="9">
        <f t="shared" si="1347"/>
        <v>1.9116397621070518</v>
      </c>
      <c r="AG1608" s="9">
        <f t="shared" si="1348"/>
        <v>8.9481751522432571</v>
      </c>
      <c r="AH1608" s="9">
        <f t="shared" si="1349"/>
        <v>7.4568126268693815</v>
      </c>
      <c r="AI1608" s="58">
        <f t="shared" si="1350"/>
        <v>1.3422262728364887</v>
      </c>
      <c r="AJ1608" s="58">
        <f t="shared" si="1351"/>
        <v>2.0431328036322363</v>
      </c>
      <c r="AK1608" s="58">
        <f t="shared" si="1352"/>
        <v>1.146983857264231</v>
      </c>
      <c r="AL1608" s="58">
        <f t="shared" si="1353"/>
        <v>2.908156924479059</v>
      </c>
      <c r="AM1608" s="58">
        <f t="shared" si="1354"/>
        <v>0</v>
      </c>
      <c r="AN1608" s="58">
        <f t="shared" si="1355"/>
        <v>10.705182667799489</v>
      </c>
      <c r="AO1608" s="56">
        <v>804.63333333333333</v>
      </c>
      <c r="AP1608" s="56">
        <v>29.366666666666667</v>
      </c>
      <c r="AQ1608" s="56">
        <v>156.93333333333334</v>
      </c>
      <c r="AR1608" s="57">
        <f>SUM(AO1608:AQ1608)</f>
        <v>990.93333333333339</v>
      </c>
      <c r="AS1608">
        <v>50</v>
      </c>
      <c r="AT1608">
        <v>48</v>
      </c>
      <c r="AU1608">
        <v>30</v>
      </c>
      <c r="AV1608">
        <v>19</v>
      </c>
      <c r="AW1608">
        <v>48</v>
      </c>
      <c r="AX1608" s="9">
        <f t="shared" si="1356"/>
        <v>3.0274488697524218</v>
      </c>
      <c r="AY1608" s="9">
        <f t="shared" si="1357"/>
        <v>2.9063509149623248</v>
      </c>
      <c r="AZ1608" s="9">
        <f t="shared" si="1358"/>
        <v>1.8164693218514532</v>
      </c>
      <c r="BA1608" s="9">
        <f t="shared" si="1359"/>
        <v>1.1504305705059203</v>
      </c>
      <c r="BB1608" s="9">
        <f t="shared" si="1360"/>
        <v>2.9063509149623248</v>
      </c>
      <c r="BC1608" s="33">
        <f t="shared" si="1361"/>
        <v>10.185232067510549</v>
      </c>
      <c r="BD1608" s="33">
        <f t="shared" si="1362"/>
        <v>1.9864978902953587</v>
      </c>
      <c r="BE1608" s="33">
        <f t="shared" si="1363"/>
        <v>0.37172995780590717</v>
      </c>
      <c r="BF1608" s="42">
        <f>BI1608-BG1608-BH1608</f>
        <v>18</v>
      </c>
      <c r="BG1608" s="43">
        <v>1</v>
      </c>
      <c r="BH1608" s="43">
        <v>3</v>
      </c>
      <c r="BI1608" s="43">
        <v>22</v>
      </c>
      <c r="BJ1608" s="42">
        <f>BM1608-BK1608-BL1608</f>
        <v>39</v>
      </c>
      <c r="BK1608" s="43">
        <v>0</v>
      </c>
      <c r="BL1608" s="43">
        <v>28</v>
      </c>
      <c r="BM1608" s="43">
        <v>67</v>
      </c>
      <c r="BN1608" s="34">
        <f>BU1608+CA1608</f>
        <v>-9.9569443510186595E-2</v>
      </c>
      <c r="BO1608" s="34">
        <f>BN1608/AR1608*2000</f>
        <v>-0.20096093281119468</v>
      </c>
      <c r="BP1608" s="33">
        <v>-0.4089746340822295</v>
      </c>
      <c r="BQ1608" s="33">
        <v>0.3837797615991943</v>
      </c>
      <c r="BR1608" s="33">
        <v>-4.6713494537496487</v>
      </c>
      <c r="BS1608" s="33">
        <v>0.91230157346406615</v>
      </c>
      <c r="BT1608" s="33">
        <v>0</v>
      </c>
      <c r="BU1608" s="9">
        <f>SUM(BP1608:BT1608)</f>
        <v>-3.7842427527686175</v>
      </c>
      <c r="BV1608" s="34">
        <f>BU1608/AR1608*2000</f>
        <v>-7.6377342964920967</v>
      </c>
      <c r="BW1608" s="33">
        <v>4.9555156913952274</v>
      </c>
      <c r="BX1608" s="33">
        <v>0.26122749371816073</v>
      </c>
      <c r="BY1608" s="33">
        <v>-1.3767623488721494</v>
      </c>
      <c r="BZ1608" s="33">
        <v>-0.15530752698280781</v>
      </c>
      <c r="CA1608" s="9">
        <f>SUM(BW1608:BZ1608)</f>
        <v>3.684673309258431</v>
      </c>
      <c r="CB1608" s="34">
        <f>CA1608/AR1608*2000</f>
        <v>7.4367733636809019</v>
      </c>
      <c r="CC1608" s="47">
        <v>27.500837000000001</v>
      </c>
      <c r="CD1608">
        <v>165000</v>
      </c>
      <c r="CE1608" s="68">
        <f t="shared" si="1364"/>
        <v>165000</v>
      </c>
      <c r="CF1608" s="62">
        <v>17.2</v>
      </c>
      <c r="CG1608" s="62">
        <v>24.4</v>
      </c>
      <c r="CH1608" s="62">
        <v>-14.3</v>
      </c>
      <c r="CI1608" s="62">
        <v>-2</v>
      </c>
      <c r="CJ1608" s="63">
        <f t="shared" si="1336"/>
        <v>-3.3977970948834839</v>
      </c>
      <c r="CK1608" s="62">
        <v>0.1</v>
      </c>
      <c r="CL1608" s="63">
        <f t="shared" si="1337"/>
        <v>0.1698898547441742</v>
      </c>
      <c r="CM1608" s="62">
        <v>-1.9</v>
      </c>
      <c r="CN1608" t="s">
        <v>1747</v>
      </c>
      <c r="CO1608" t="s">
        <v>3571</v>
      </c>
      <c r="CP1608" t="s">
        <v>2427</v>
      </c>
      <c r="CQ1608" t="s">
        <v>2400</v>
      </c>
      <c r="CR1608">
        <v>74</v>
      </c>
      <c r="CS1608">
        <v>208</v>
      </c>
      <c r="CT1608">
        <v>16</v>
      </c>
      <c r="CU1608" t="s">
        <v>3401</v>
      </c>
      <c r="CZ1608" s="72">
        <v>675000</v>
      </c>
      <c r="DA1608">
        <v>0</v>
      </c>
    </row>
    <row r="1609" spans="1:105" ht="12.75" customHeight="1" x14ac:dyDescent="0.2">
      <c r="A1609" s="38" t="s">
        <v>2452</v>
      </c>
      <c r="B1609" t="s">
        <v>958</v>
      </c>
      <c r="C1609" t="s">
        <v>958</v>
      </c>
      <c r="D1609" s="82" t="s">
        <v>975</v>
      </c>
      <c r="E1609" t="str">
        <f t="shared" si="1366"/>
        <v xml:space="preserve">Halpern, Jeff </v>
      </c>
      <c r="F1609" t="s">
        <v>146</v>
      </c>
      <c r="G1609" t="s">
        <v>1537</v>
      </c>
      <c r="H1609">
        <v>76</v>
      </c>
      <c r="I1609">
        <v>8</v>
      </c>
      <c r="J1609">
        <v>17</v>
      </c>
      <c r="K1609">
        <f>I1609+J1609</f>
        <v>25</v>
      </c>
      <c r="L1609">
        <v>-7</v>
      </c>
      <c r="M1609">
        <v>78</v>
      </c>
      <c r="N1609">
        <v>106</v>
      </c>
      <c r="O1609" s="4">
        <f>IF(N1609=0,0,I1609/N1609)</f>
        <v>7.5471698113207544E-2</v>
      </c>
      <c r="P1609">
        <v>1776</v>
      </c>
      <c r="Q1609">
        <v>4</v>
      </c>
      <c r="R1609">
        <v>0</v>
      </c>
      <c r="S1609">
        <v>588</v>
      </c>
      <c r="T1609">
        <v>547</v>
      </c>
      <c r="U1609" s="4">
        <f>IF(S1609+T1609=0,0,S1609/(S1609+T1609))</f>
        <v>0.51806167400881054</v>
      </c>
      <c r="V1609" s="40">
        <v>27.3</v>
      </c>
      <c r="W1609">
        <v>1</v>
      </c>
      <c r="X1609">
        <v>3</v>
      </c>
      <c r="Y1609">
        <v>0</v>
      </c>
      <c r="Z1609">
        <v>0</v>
      </c>
      <c r="AA1609">
        <f>I1609-W1609-Y1609</f>
        <v>7</v>
      </c>
      <c r="AB1609">
        <f>J1609-X1609-Z1609</f>
        <v>14</v>
      </c>
      <c r="AC1609" s="9">
        <f t="shared" si="1344"/>
        <v>4.0844111640571814</v>
      </c>
      <c r="AD1609" s="9">
        <f t="shared" si="1345"/>
        <v>12.253233492171544</v>
      </c>
      <c r="AE1609" s="9">
        <f t="shared" si="1346"/>
        <v>0</v>
      </c>
      <c r="AF1609" s="9">
        <f t="shared" si="1347"/>
        <v>0</v>
      </c>
      <c r="AG1609" s="9">
        <f t="shared" si="1348"/>
        <v>8.5215744623292302</v>
      </c>
      <c r="AH1609" s="9">
        <f t="shared" si="1349"/>
        <v>17.04314892465846</v>
      </c>
      <c r="AI1609" s="6">
        <f t="shared" si="1350"/>
        <v>1.886920059515758</v>
      </c>
      <c r="AJ1609" s="6">
        <f t="shared" si="1351"/>
        <v>9.8025867937372357</v>
      </c>
      <c r="AK1609" s="6">
        <f t="shared" si="1352"/>
        <v>0</v>
      </c>
      <c r="AL1609" s="6">
        <f t="shared" si="1353"/>
        <v>2.3738671716488566</v>
      </c>
      <c r="AM1609" s="6">
        <f t="shared" si="1354"/>
        <v>0.81688223281143635</v>
      </c>
      <c r="AN1609" s="6">
        <f t="shared" si="1355"/>
        <v>6.6196751455715601</v>
      </c>
      <c r="AO1609" s="33">
        <v>985.73333333333335</v>
      </c>
      <c r="AP1609" s="33">
        <v>73.45</v>
      </c>
      <c r="AQ1609" s="33">
        <v>217.5333333333333</v>
      </c>
      <c r="AR1609" s="32">
        <v>1276.7166666666667</v>
      </c>
      <c r="AS1609" s="40">
        <v>64</v>
      </c>
      <c r="AT1609" s="40">
        <v>77</v>
      </c>
      <c r="AU1609" s="40">
        <v>37</v>
      </c>
      <c r="AV1609" s="40">
        <v>30</v>
      </c>
      <c r="AW1609" s="40">
        <v>62</v>
      </c>
      <c r="AX1609" s="9">
        <f t="shared" si="1356"/>
        <v>3.0077151025416757</v>
      </c>
      <c r="AY1609" s="9">
        <f t="shared" si="1357"/>
        <v>3.6186572327454538</v>
      </c>
      <c r="AZ1609" s="9">
        <f t="shared" si="1358"/>
        <v>1.7388352936569063</v>
      </c>
      <c r="BA1609" s="9">
        <f t="shared" si="1359"/>
        <v>1.4098664543164106</v>
      </c>
      <c r="BB1609" s="9">
        <f t="shared" si="1360"/>
        <v>2.9137240055872486</v>
      </c>
      <c r="BC1609" s="9">
        <f t="shared" si="1361"/>
        <v>12.970175438596492</v>
      </c>
      <c r="BD1609" s="9">
        <f t="shared" si="1362"/>
        <v>2.8622807017543854</v>
      </c>
      <c r="BE1609" s="9">
        <f t="shared" si="1363"/>
        <v>0.96644736842105272</v>
      </c>
      <c r="BF1609" s="3">
        <v>31</v>
      </c>
      <c r="BG1609" s="3">
        <v>12</v>
      </c>
      <c r="BH1609" s="3">
        <v>0</v>
      </c>
      <c r="BI1609" s="3">
        <v>43</v>
      </c>
      <c r="BJ1609" s="3">
        <v>39</v>
      </c>
      <c r="BK1609" s="3">
        <v>1</v>
      </c>
      <c r="BL1609" s="3">
        <v>24</v>
      </c>
      <c r="BM1609" s="3">
        <v>64</v>
      </c>
      <c r="BN1609" s="34">
        <f>BU1609+CA1609</f>
        <v>14.243810470500504</v>
      </c>
      <c r="BO1609" s="34">
        <f>BN1609/AR1609*2000</f>
        <v>22.31318951555501</v>
      </c>
      <c r="BP1609" s="34">
        <v>2.5907226088104642</v>
      </c>
      <c r="BQ1609" s="34">
        <v>0.64378044293056325</v>
      </c>
      <c r="BR1609" s="34">
        <v>0.59540700046315509</v>
      </c>
      <c r="BS1609" s="34">
        <v>-3.05711836619485</v>
      </c>
      <c r="BT1609" s="34">
        <v>0</v>
      </c>
      <c r="BU1609" s="34">
        <f>SUM(BP1609:BT1609)</f>
        <v>0.77279168600933268</v>
      </c>
      <c r="BV1609" s="34">
        <f>BU1609/AR1609*2000</f>
        <v>1.2105923047546432</v>
      </c>
      <c r="BW1609" s="34">
        <v>9.3798212961231293</v>
      </c>
      <c r="BX1609" s="34">
        <v>5.4237538707823125E-3</v>
      </c>
      <c r="BY1609" s="34">
        <v>8.6348423208258396</v>
      </c>
      <c r="BZ1609" s="34">
        <v>-4.5490685863285814</v>
      </c>
      <c r="CA1609" s="34">
        <f>SUM(BW1609:BZ1609)</f>
        <v>13.471018784491172</v>
      </c>
      <c r="CB1609" s="34">
        <f>CA1609/AR1609*2000</f>
        <v>21.102597210800369</v>
      </c>
      <c r="CC1609" s="15">
        <v>53</v>
      </c>
      <c r="CD1609" s="7">
        <v>756423</v>
      </c>
      <c r="CE1609" s="68">
        <f t="shared" si="1364"/>
        <v>816140.60526315786</v>
      </c>
      <c r="CF1609" s="9">
        <v>25.3</v>
      </c>
      <c r="CG1609" s="9">
        <v>30.9</v>
      </c>
      <c r="CH1609" s="9">
        <v>-9.1</v>
      </c>
      <c r="CI1609" s="9">
        <v>-3.1</v>
      </c>
      <c r="CJ1609" s="9">
        <f t="shared" si="1336"/>
        <v>-3.9548382981437782</v>
      </c>
      <c r="CK1609" s="9">
        <v>2.6</v>
      </c>
      <c r="CL1609" s="9">
        <f t="shared" si="1337"/>
        <v>3.3169611532818783</v>
      </c>
      <c r="CM1609" s="9">
        <v>-0.4</v>
      </c>
      <c r="CN1609" t="s">
        <v>3562</v>
      </c>
      <c r="CO1609" t="s">
        <v>3563</v>
      </c>
      <c r="CP1609" t="s">
        <v>3564</v>
      </c>
      <c r="CQ1609" t="s">
        <v>2414</v>
      </c>
      <c r="CR1609">
        <v>72</v>
      </c>
      <c r="CS1609">
        <v>203</v>
      </c>
      <c r="CT1609">
        <v>11</v>
      </c>
      <c r="CU1609" t="s">
        <v>3401</v>
      </c>
      <c r="CV1609" t="s">
        <v>2382</v>
      </c>
      <c r="CW1609">
        <v>0</v>
      </c>
      <c r="CX1609">
        <v>0</v>
      </c>
      <c r="CY1609">
        <v>0</v>
      </c>
      <c r="CZ1609" s="70"/>
      <c r="DA1609">
        <v>0</v>
      </c>
    </row>
    <row r="1610" spans="1:105" ht="12.75" customHeight="1" x14ac:dyDescent="0.2">
      <c r="A1610" s="78" t="s">
        <v>2372</v>
      </c>
      <c r="B1610" s="52" t="s">
        <v>958</v>
      </c>
      <c r="C1610" s="52" t="s">
        <v>958</v>
      </c>
      <c r="D1610" s="53" t="s">
        <v>975</v>
      </c>
      <c r="E1610" s="53" t="str">
        <f t="shared" si="1366"/>
        <v xml:space="preserve">Halpern, Jeff </v>
      </c>
      <c r="F1610" s="53" t="s">
        <v>146</v>
      </c>
      <c r="G1610" s="54" t="s">
        <v>2373</v>
      </c>
      <c r="H1610" s="52">
        <v>64</v>
      </c>
      <c r="I1610" s="19">
        <v>10</v>
      </c>
      <c r="J1610" s="19">
        <v>14</v>
      </c>
      <c r="K1610" s="19">
        <v>24</v>
      </c>
      <c r="L1610" s="52">
        <v>-2</v>
      </c>
      <c r="M1610" s="19">
        <v>40</v>
      </c>
      <c r="N1610" s="19">
        <v>86</v>
      </c>
      <c r="O1610" s="20">
        <f>IF(N1610=0,0,I1610/N1610)</f>
        <v>0.11627906976744186</v>
      </c>
      <c r="P1610" s="19"/>
      <c r="Q1610" s="19"/>
      <c r="R1610" s="19"/>
      <c r="S1610" s="19">
        <v>296</v>
      </c>
      <c r="T1610" s="19">
        <v>252</v>
      </c>
      <c r="U1610" s="20">
        <f>IF(S1610+T1610=0,0,S1610/(S1610+T1610))</f>
        <v>0.54014598540145986</v>
      </c>
      <c r="V1610" s="19"/>
      <c r="W1610" s="19"/>
      <c r="X1610" s="19"/>
      <c r="Y1610" s="19"/>
      <c r="Z1610" s="19"/>
      <c r="AA1610" s="19"/>
      <c r="AB1610" s="19"/>
      <c r="AC1610" s="24">
        <f t="shared" si="1344"/>
        <v>0</v>
      </c>
      <c r="AD1610" s="24">
        <f t="shared" si="1345"/>
        <v>0</v>
      </c>
      <c r="AE1610" s="24">
        <f t="shared" si="1346"/>
        <v>0</v>
      </c>
      <c r="AF1610" s="24">
        <f t="shared" si="1347"/>
        <v>0</v>
      </c>
      <c r="AG1610" s="24">
        <f t="shared" si="1348"/>
        <v>0</v>
      </c>
      <c r="AH1610" s="24">
        <f t="shared" si="1349"/>
        <v>0</v>
      </c>
      <c r="AI1610" s="21">
        <f t="shared" si="1350"/>
        <v>2.0306265276704201</v>
      </c>
      <c r="AJ1610" s="21">
        <f t="shared" si="1351"/>
        <v>1.5817223198594026</v>
      </c>
      <c r="AK1610" s="21">
        <f t="shared" si="1352"/>
        <v>1.0388611004232398</v>
      </c>
      <c r="AL1610" s="21">
        <f t="shared" si="1353"/>
        <v>2.3314600873252975</v>
      </c>
      <c r="AM1610" s="21">
        <f t="shared" si="1354"/>
        <v>0.7908611599297013</v>
      </c>
      <c r="AN1610" s="21">
        <f t="shared" si="1355"/>
        <v>5.5405925355906112</v>
      </c>
      <c r="AO1610" s="60">
        <v>797.7833333333333</v>
      </c>
      <c r="AP1610" s="60">
        <v>75.86666666666666</v>
      </c>
      <c r="AQ1610" s="60">
        <v>173.26666666666668</v>
      </c>
      <c r="AR1610" s="61">
        <f>SUM(AO1610:AQ1610)</f>
        <v>1046.9166666666667</v>
      </c>
      <c r="AS1610" s="19"/>
      <c r="AT1610" s="19"/>
      <c r="AU1610" s="19"/>
      <c r="AV1610" s="19"/>
      <c r="AW1610" s="19"/>
      <c r="AX1610" s="24">
        <f t="shared" si="1356"/>
        <v>0</v>
      </c>
      <c r="AY1610" s="24">
        <f t="shared" si="1357"/>
        <v>0</v>
      </c>
      <c r="AZ1610" s="24">
        <f t="shared" si="1358"/>
        <v>0</v>
      </c>
      <c r="BA1610" s="24">
        <f t="shared" si="1359"/>
        <v>0</v>
      </c>
      <c r="BB1610" s="24">
        <f t="shared" si="1360"/>
        <v>0</v>
      </c>
      <c r="BC1610" s="24">
        <f t="shared" si="1361"/>
        <v>12.465364583333333</v>
      </c>
      <c r="BD1610" s="24">
        <f t="shared" si="1362"/>
        <v>2.7072916666666669</v>
      </c>
      <c r="BE1610" s="24">
        <f t="shared" si="1363"/>
        <v>1.1854166666666666</v>
      </c>
      <c r="BF1610" s="53">
        <f>BI1610-BG1610-BH1610</f>
        <v>27</v>
      </c>
      <c r="BG1610" s="52">
        <v>2</v>
      </c>
      <c r="BH1610" s="52">
        <v>3</v>
      </c>
      <c r="BI1610" s="52">
        <v>32</v>
      </c>
      <c r="BJ1610" s="53">
        <f>BM1610-BK1610-BL1610</f>
        <v>31</v>
      </c>
      <c r="BK1610" s="52">
        <v>1</v>
      </c>
      <c r="BL1610" s="52">
        <v>16</v>
      </c>
      <c r="BM1610" s="52">
        <v>48</v>
      </c>
      <c r="BN1610" s="35">
        <f>BU1610+CA1610</f>
        <v>21.583656288548777</v>
      </c>
      <c r="BO1610" s="35">
        <f>BN1610/AR1610*2000</f>
        <v>41.232806728104002</v>
      </c>
      <c r="BP1610" s="24">
        <v>9.6123344118447118</v>
      </c>
      <c r="BQ1610" s="24">
        <v>-1.7725591979529647</v>
      </c>
      <c r="BR1610" s="24">
        <v>3.8724454446408686E-2</v>
      </c>
      <c r="BS1610" s="24">
        <v>1.1920985625392089</v>
      </c>
      <c r="BT1610" s="24">
        <v>0</v>
      </c>
      <c r="BU1610" s="24">
        <f>SUM(BP1610:BT1610)</f>
        <v>9.0705982308773656</v>
      </c>
      <c r="BV1610" s="35">
        <f>BU1610/AR1610*2000</f>
        <v>17.328214402694957</v>
      </c>
      <c r="BW1610" s="24">
        <v>6.385310656580673</v>
      </c>
      <c r="BX1610" s="24">
        <v>7.8128876982125367E-2</v>
      </c>
      <c r="BY1610" s="24">
        <v>7.754409821421052</v>
      </c>
      <c r="BZ1610" s="24">
        <v>-1.7047912973124393</v>
      </c>
      <c r="CA1610" s="24">
        <f>SUM(BW1610:BZ1610)</f>
        <v>12.513058057671412</v>
      </c>
      <c r="CB1610" s="35">
        <f>CA1610/AR1610*2000</f>
        <v>23.904592325409045</v>
      </c>
      <c r="CC1610" s="55">
        <v>55.306862000000002</v>
      </c>
      <c r="CD1610" s="19">
        <v>1834953</v>
      </c>
      <c r="CE1610" s="76">
        <f t="shared" si="1364"/>
        <v>2351033.53125</v>
      </c>
      <c r="CF1610" s="24"/>
      <c r="CG1610" s="24"/>
      <c r="CH1610" s="24"/>
      <c r="CI1610" s="24"/>
      <c r="CJ1610" s="24"/>
      <c r="CK1610" s="24"/>
      <c r="CL1610" s="24"/>
      <c r="CM1610" s="24"/>
      <c r="CN1610" s="19"/>
      <c r="CO1610" s="19"/>
      <c r="CP1610" s="19"/>
      <c r="CQ1610" s="19"/>
      <c r="CR1610" s="19"/>
      <c r="CS1610" s="19"/>
      <c r="CT1610" s="19"/>
      <c r="CU1610" s="19"/>
      <c r="CV1610" s="19"/>
      <c r="CW1610" s="19"/>
      <c r="CX1610" s="19"/>
      <c r="CY1610" s="19"/>
      <c r="CZ1610" s="74">
        <v>2000000</v>
      </c>
      <c r="DA1610" s="19">
        <v>1</v>
      </c>
    </row>
    <row r="1611" spans="1:105" ht="12.75" customHeight="1" x14ac:dyDescent="0.2">
      <c r="A1611" s="78" t="s">
        <v>2372</v>
      </c>
      <c r="B1611" s="52" t="s">
        <v>958</v>
      </c>
      <c r="C1611" s="52" t="s">
        <v>975</v>
      </c>
      <c r="D1611" s="53" t="s">
        <v>975</v>
      </c>
      <c r="E1611" s="53" t="str">
        <f t="shared" si="1366"/>
        <v xml:space="preserve">Halpern, Jeff </v>
      </c>
      <c r="F1611" s="53" t="s">
        <v>146</v>
      </c>
      <c r="G1611" s="54" t="s">
        <v>2373</v>
      </c>
      <c r="H1611" s="52">
        <v>19</v>
      </c>
      <c r="I1611" s="53"/>
      <c r="J1611" s="53"/>
      <c r="K1611" s="53"/>
      <c r="L1611" s="52">
        <v>2</v>
      </c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24">
        <f t="shared" si="1344"/>
        <v>0</v>
      </c>
      <c r="AD1611" s="24">
        <f t="shared" si="1345"/>
        <v>0</v>
      </c>
      <c r="AE1611" s="24">
        <f t="shared" si="1346"/>
        <v>0</v>
      </c>
      <c r="AF1611" s="24">
        <f t="shared" si="1347"/>
        <v>0</v>
      </c>
      <c r="AG1611" s="24">
        <f t="shared" si="1348"/>
        <v>0</v>
      </c>
      <c r="AH1611" s="24">
        <f t="shared" si="1349"/>
        <v>0</v>
      </c>
      <c r="AI1611" s="21">
        <f t="shared" si="1350"/>
        <v>3.1824209130517143</v>
      </c>
      <c r="AJ1611" s="21">
        <f t="shared" si="1351"/>
        <v>12.770989357508869</v>
      </c>
      <c r="AK1611" s="21">
        <f t="shared" si="1352"/>
        <v>0</v>
      </c>
      <c r="AL1611" s="21">
        <f t="shared" si="1353"/>
        <v>2.5004735745406328</v>
      </c>
      <c r="AM1611" s="21">
        <f t="shared" si="1354"/>
        <v>1.4189988175009856</v>
      </c>
      <c r="AN1611" s="21">
        <f t="shared" si="1355"/>
        <v>3.0277544154751892</v>
      </c>
      <c r="AO1611" s="60">
        <v>263.95</v>
      </c>
      <c r="AP1611" s="60">
        <v>42.283333333333331</v>
      </c>
      <c r="AQ1611" s="60">
        <v>39.633333333333333</v>
      </c>
      <c r="AR1611" s="61">
        <f>SUM(AO1611:AQ1611)</f>
        <v>345.86666666666667</v>
      </c>
      <c r="AS1611" s="19"/>
      <c r="AT1611" s="19"/>
      <c r="AU1611" s="19"/>
      <c r="AV1611" s="19"/>
      <c r="AW1611" s="19"/>
      <c r="AX1611" s="24">
        <f t="shared" si="1356"/>
        <v>0</v>
      </c>
      <c r="AY1611" s="24">
        <f t="shared" si="1357"/>
        <v>0</v>
      </c>
      <c r="AZ1611" s="24">
        <f t="shared" si="1358"/>
        <v>0</v>
      </c>
      <c r="BA1611" s="24">
        <f t="shared" si="1359"/>
        <v>0</v>
      </c>
      <c r="BB1611" s="24">
        <f t="shared" si="1360"/>
        <v>0</v>
      </c>
      <c r="BC1611" s="24">
        <f t="shared" si="1361"/>
        <v>13.892105263157895</v>
      </c>
      <c r="BD1611" s="24">
        <f t="shared" si="1362"/>
        <v>2.0859649122807018</v>
      </c>
      <c r="BE1611" s="24">
        <f t="shared" si="1363"/>
        <v>2.225438596491228</v>
      </c>
      <c r="BF1611" s="53">
        <f>BI1611-BG1611-BH1611</f>
        <v>14</v>
      </c>
      <c r="BG1611" s="52">
        <v>9</v>
      </c>
      <c r="BH1611" s="52">
        <v>0</v>
      </c>
      <c r="BI1611" s="52">
        <v>23</v>
      </c>
      <c r="BJ1611" s="53">
        <f>BM1611-BK1611-BL1611</f>
        <v>11</v>
      </c>
      <c r="BK1611" s="52">
        <v>1</v>
      </c>
      <c r="BL1611" s="52">
        <v>2</v>
      </c>
      <c r="BM1611" s="52">
        <v>14</v>
      </c>
      <c r="BN1611" s="35">
        <f>BU1611+CA1611</f>
        <v>26.263231793623291</v>
      </c>
      <c r="BO1611" s="35">
        <f>BN1611/AR1611*2000</f>
        <v>151.86911214508456</v>
      </c>
      <c r="BP1611" s="24">
        <v>14.027758972521871</v>
      </c>
      <c r="BQ1611" s="24">
        <v>7.4940307246635118</v>
      </c>
      <c r="BR1611" s="24">
        <v>-0.61463820933634505</v>
      </c>
      <c r="BS1611" s="24">
        <v>-0.59458634954392287</v>
      </c>
      <c r="BT1611" s="24">
        <v>0</v>
      </c>
      <c r="BU1611" s="24">
        <f>SUM(BP1611:BT1611)</f>
        <v>20.312565138305114</v>
      </c>
      <c r="BV1611" s="35">
        <f>BU1611/AR1611*2000</f>
        <v>117.45893487840274</v>
      </c>
      <c r="BW1611" s="24">
        <v>2.8048541779455145</v>
      </c>
      <c r="BX1611" s="24">
        <v>-1.6773946106966472E-2</v>
      </c>
      <c r="BY1611" s="24">
        <v>4.8225399293333302</v>
      </c>
      <c r="BZ1611" s="24">
        <v>-1.6599535058537018</v>
      </c>
      <c r="CA1611" s="24">
        <f>SUM(BW1611:BZ1611)</f>
        <v>5.9506666553181766</v>
      </c>
      <c r="CB1611" s="35">
        <f>CA1611/AR1611*2000</f>
        <v>34.410177266681821</v>
      </c>
      <c r="CC1611" s="22"/>
      <c r="CD1611" s="19"/>
      <c r="CE1611" s="76">
        <f t="shared" si="1364"/>
        <v>165000</v>
      </c>
      <c r="CF1611" s="24"/>
      <c r="CG1611" s="24"/>
      <c r="CH1611" s="24"/>
      <c r="CI1611" s="24"/>
      <c r="CJ1611" s="24"/>
      <c r="CK1611" s="24"/>
      <c r="CL1611" s="24"/>
      <c r="CM1611" s="24"/>
      <c r="CN1611" s="19"/>
      <c r="CO1611" s="19"/>
      <c r="CP1611" s="19"/>
      <c r="CQ1611" s="19"/>
      <c r="CR1611" s="19"/>
      <c r="CS1611" s="19"/>
      <c r="CT1611" s="19"/>
      <c r="CU1611" s="19"/>
      <c r="CV1611" s="19"/>
      <c r="CW1611" s="19"/>
      <c r="CX1611" s="19"/>
      <c r="CY1611" s="19"/>
      <c r="CZ1611" s="74">
        <v>2000000</v>
      </c>
      <c r="DA1611" s="19">
        <v>1</v>
      </c>
    </row>
    <row r="1612" spans="1:105" ht="12.75" customHeight="1" x14ac:dyDescent="0.2">
      <c r="A1612" s="80" t="s">
        <v>2372</v>
      </c>
      <c r="B1612" s="48" t="s">
        <v>958</v>
      </c>
      <c r="C1612" s="48" t="s">
        <v>975</v>
      </c>
      <c r="D1612" s="49" t="s">
        <v>975</v>
      </c>
      <c r="E1612" s="49" t="str">
        <f t="shared" si="1366"/>
        <v xml:space="preserve">Halpern, Jeff </v>
      </c>
      <c r="F1612" s="49" t="s">
        <v>146</v>
      </c>
      <c r="G1612" s="50" t="s">
        <v>2373</v>
      </c>
      <c r="H1612" s="48">
        <v>83</v>
      </c>
      <c r="I1612" s="65">
        <v>20</v>
      </c>
      <c r="J1612" s="65">
        <v>22</v>
      </c>
      <c r="K1612" s="65">
        <v>42</v>
      </c>
      <c r="L1612" s="48">
        <v>0</v>
      </c>
      <c r="M1612" s="10">
        <v>54</v>
      </c>
      <c r="N1612" s="10">
        <v>132</v>
      </c>
      <c r="O1612" s="11">
        <f t="shared" ref="O1612:O1619" si="1367">IF(N1612=0,0,I1612/N1612)</f>
        <v>0.15151515151515152</v>
      </c>
      <c r="P1612" s="10"/>
      <c r="Q1612" s="10">
        <v>2</v>
      </c>
      <c r="R1612" s="10">
        <v>0</v>
      </c>
      <c r="S1612" s="10">
        <v>381</v>
      </c>
      <c r="T1612" s="10">
        <v>352</v>
      </c>
      <c r="U1612" s="11">
        <f t="shared" ref="U1612:U1619" si="1368">IF(S1612+T1612=0,0,S1612/(S1612+T1612))</f>
        <v>0.51978171896316505</v>
      </c>
      <c r="V1612" s="10">
        <v>16.600000000000001</v>
      </c>
      <c r="W1612" s="10">
        <v>4</v>
      </c>
      <c r="X1612" s="10">
        <v>4</v>
      </c>
      <c r="Y1612" s="10">
        <v>1</v>
      </c>
      <c r="Z1612" s="10">
        <v>1</v>
      </c>
      <c r="AA1612" s="10">
        <v>15</v>
      </c>
      <c r="AB1612" s="10">
        <v>17</v>
      </c>
      <c r="AC1612" s="13">
        <f t="shared" si="1344"/>
        <v>10.152284263959391</v>
      </c>
      <c r="AD1612" s="13">
        <f t="shared" si="1345"/>
        <v>10.152284263959391</v>
      </c>
      <c r="AE1612" s="13">
        <f t="shared" si="1346"/>
        <v>1.4091122592766558</v>
      </c>
      <c r="AF1612" s="13">
        <f t="shared" si="1347"/>
        <v>1.4091122592766558</v>
      </c>
      <c r="AG1612" s="13">
        <f t="shared" si="1348"/>
        <v>16.953941791466516</v>
      </c>
      <c r="AH1612" s="13">
        <f t="shared" si="1349"/>
        <v>19.214467363662052</v>
      </c>
      <c r="AI1612" s="29">
        <f t="shared" si="1350"/>
        <v>2.3170387115004236</v>
      </c>
      <c r="AJ1612" s="29">
        <f t="shared" si="1351"/>
        <v>5.5837563451776644</v>
      </c>
      <c r="AK1612" s="29">
        <f t="shared" si="1352"/>
        <v>0.84546735556599339</v>
      </c>
      <c r="AL1612" s="29">
        <f t="shared" si="1353"/>
        <v>2.3735518508053124</v>
      </c>
      <c r="AM1612" s="29">
        <f t="shared" si="1354"/>
        <v>1.015228426395939</v>
      </c>
      <c r="AN1612" s="29">
        <f t="shared" si="1355"/>
        <v>5.0728041333959597</v>
      </c>
      <c r="AO1612" s="13">
        <v>1061.7</v>
      </c>
      <c r="AP1612" s="13">
        <v>118.2</v>
      </c>
      <c r="AQ1612" s="13">
        <v>212.9</v>
      </c>
      <c r="AR1612" s="59">
        <v>1392.8</v>
      </c>
      <c r="AS1612" s="10">
        <v>46</v>
      </c>
      <c r="AT1612" s="10">
        <v>81</v>
      </c>
      <c r="AU1612" s="10">
        <v>46</v>
      </c>
      <c r="AV1612" s="10">
        <v>32</v>
      </c>
      <c r="AW1612" s="10">
        <v>40</v>
      </c>
      <c r="AX1612" s="13">
        <f t="shared" si="1356"/>
        <v>1.9816197587593338</v>
      </c>
      <c r="AY1612" s="13">
        <f t="shared" si="1357"/>
        <v>3.4893739230327401</v>
      </c>
      <c r="AZ1612" s="13">
        <f t="shared" si="1358"/>
        <v>1.9816197587593338</v>
      </c>
      <c r="BA1612" s="13">
        <f t="shared" si="1359"/>
        <v>1.3785180930499714</v>
      </c>
      <c r="BB1612" s="13">
        <f t="shared" si="1360"/>
        <v>1.7231476163124642</v>
      </c>
      <c r="BC1612" s="13">
        <f t="shared" si="1361"/>
        <v>12.791566265060242</v>
      </c>
      <c r="BD1612" s="13">
        <f t="shared" si="1362"/>
        <v>2.5650602409638554</v>
      </c>
      <c r="BE1612" s="13">
        <f t="shared" si="1363"/>
        <v>1.4240963855421687</v>
      </c>
      <c r="BF1612" s="49">
        <v>41</v>
      </c>
      <c r="BG1612" s="49">
        <v>11</v>
      </c>
      <c r="BH1612" s="49">
        <v>3</v>
      </c>
      <c r="BI1612" s="49">
        <v>55</v>
      </c>
      <c r="BJ1612" s="49">
        <v>42</v>
      </c>
      <c r="BK1612" s="49">
        <v>2</v>
      </c>
      <c r="BL1612" s="49">
        <v>18</v>
      </c>
      <c r="BM1612" s="49">
        <v>62</v>
      </c>
      <c r="BN1612" s="39">
        <v>47.8</v>
      </c>
      <c r="BO1612" s="39">
        <v>68.7</v>
      </c>
      <c r="BP1612" s="13">
        <v>23.6</v>
      </c>
      <c r="BQ1612" s="13">
        <v>5.7</v>
      </c>
      <c r="BR1612" s="13">
        <v>-0.6</v>
      </c>
      <c r="BS1612" s="13">
        <v>0.6</v>
      </c>
      <c r="BT1612" s="13">
        <v>0</v>
      </c>
      <c r="BU1612" s="13">
        <v>29.4</v>
      </c>
      <c r="BV1612" s="39">
        <v>42.2</v>
      </c>
      <c r="BW1612" s="13">
        <v>9.1999999999999993</v>
      </c>
      <c r="BX1612" s="13">
        <v>0.1</v>
      </c>
      <c r="BY1612" s="13">
        <v>12.6</v>
      </c>
      <c r="BZ1612" s="13">
        <v>-3.4</v>
      </c>
      <c r="CA1612" s="13">
        <v>18.5</v>
      </c>
      <c r="CB1612" s="39">
        <v>26.5</v>
      </c>
      <c r="CC1612" s="51">
        <v>53.050212999999999</v>
      </c>
      <c r="CD1612" s="10">
        <v>3308848</v>
      </c>
      <c r="CE1612" s="73">
        <f t="shared" si="1364"/>
        <v>3268982.3614457827</v>
      </c>
      <c r="CF1612" s="66">
        <v>25.1</v>
      </c>
      <c r="CG1612" s="66">
        <v>28.5</v>
      </c>
      <c r="CH1612" s="66">
        <v>-2.1</v>
      </c>
      <c r="CI1612" s="66">
        <v>5</v>
      </c>
      <c r="CJ1612" s="67">
        <f>CI1612/(AO1612+2*(AP1612+AQ1612))*2000</f>
        <v>5.8008005104704443</v>
      </c>
      <c r="CK1612" s="66">
        <v>2.9</v>
      </c>
      <c r="CL1612" s="67">
        <f>CK1612/(AO1612+2*(AP1612+AQ1612))*2000</f>
        <v>3.3644642960728577</v>
      </c>
      <c r="CM1612" s="66">
        <v>8</v>
      </c>
      <c r="CN1612" s="10" t="s">
        <v>2019</v>
      </c>
      <c r="CO1612" s="10" t="s">
        <v>3563</v>
      </c>
      <c r="CP1612" s="10" t="s">
        <v>3564</v>
      </c>
      <c r="CQ1612" s="10" t="s">
        <v>2414</v>
      </c>
      <c r="CR1612" s="10">
        <v>72</v>
      </c>
      <c r="CS1612" s="10">
        <v>203</v>
      </c>
      <c r="CT1612" s="10">
        <v>11</v>
      </c>
      <c r="CU1612" s="10" t="s">
        <v>3401</v>
      </c>
      <c r="CV1612" s="10"/>
      <c r="CW1612" s="10"/>
      <c r="CX1612" s="10"/>
      <c r="CY1612" s="10"/>
      <c r="CZ1612" s="73">
        <v>2000000</v>
      </c>
      <c r="DA1612" s="10">
        <v>2</v>
      </c>
    </row>
    <row r="1613" spans="1:105" ht="12.75" customHeight="1" x14ac:dyDescent="0.2">
      <c r="A1613" s="38" t="s">
        <v>2452</v>
      </c>
      <c r="B1613" t="s">
        <v>958</v>
      </c>
      <c r="C1613" t="s">
        <v>958</v>
      </c>
      <c r="D1613" t="s">
        <v>975</v>
      </c>
      <c r="E1613" t="str">
        <f t="shared" si="1366"/>
        <v xml:space="preserve">Jokinen, Jussi </v>
      </c>
      <c r="F1613" t="s">
        <v>214</v>
      </c>
      <c r="G1613" t="s">
        <v>1540</v>
      </c>
      <c r="H1613">
        <v>82</v>
      </c>
      <c r="I1613">
        <v>14</v>
      </c>
      <c r="J1613">
        <v>34</v>
      </c>
      <c r="K1613">
        <f>I1613+J1613</f>
        <v>48</v>
      </c>
      <c r="L1613">
        <v>8</v>
      </c>
      <c r="M1613">
        <v>18</v>
      </c>
      <c r="N1613">
        <v>121</v>
      </c>
      <c r="O1613" s="4">
        <f t="shared" si="1367"/>
        <v>0.11570247933884298</v>
      </c>
      <c r="P1613">
        <v>1461</v>
      </c>
      <c r="Q1613">
        <v>1</v>
      </c>
      <c r="R1613">
        <v>0</v>
      </c>
      <c r="S1613">
        <v>145</v>
      </c>
      <c r="T1613">
        <v>133</v>
      </c>
      <c r="U1613" s="4">
        <f t="shared" si="1368"/>
        <v>0.52158273381294962</v>
      </c>
      <c r="V1613" s="40">
        <v>6.2</v>
      </c>
      <c r="W1613">
        <v>6</v>
      </c>
      <c r="X1613">
        <v>15</v>
      </c>
      <c r="Y1613">
        <v>0</v>
      </c>
      <c r="Z1613">
        <v>0</v>
      </c>
      <c r="AA1613">
        <f>I1613-W1613-Y1613</f>
        <v>8</v>
      </c>
      <c r="AB1613">
        <f>J1613-X1613-Z1613</f>
        <v>19</v>
      </c>
      <c r="AC1613" s="9">
        <f t="shared" si="1344"/>
        <v>7.1076011846001972</v>
      </c>
      <c r="AD1613" s="9">
        <f t="shared" si="1345"/>
        <v>17.769002961500494</v>
      </c>
      <c r="AE1613" s="9">
        <f t="shared" si="1346"/>
        <v>0</v>
      </c>
      <c r="AF1613" s="9">
        <f t="shared" si="1347"/>
        <v>0</v>
      </c>
      <c r="AG1613" s="9">
        <f t="shared" si="1348"/>
        <v>10.85399864325017</v>
      </c>
      <c r="AH1613" s="9">
        <f t="shared" si="1349"/>
        <v>25.778246777719151</v>
      </c>
      <c r="AI1613" s="6">
        <f t="shared" si="1350"/>
        <v>2.1029622371297205</v>
      </c>
      <c r="AJ1613" s="6">
        <f t="shared" si="1351"/>
        <v>6.396841066140178</v>
      </c>
      <c r="AK1613" s="6">
        <f t="shared" si="1352"/>
        <v>0</v>
      </c>
      <c r="AL1613" s="6">
        <f t="shared" si="1353"/>
        <v>1.2889123388859576</v>
      </c>
      <c r="AM1613" s="6">
        <f t="shared" si="1354"/>
        <v>0.23692003948667323</v>
      </c>
      <c r="AN1613" s="6">
        <f t="shared" si="1355"/>
        <v>0</v>
      </c>
      <c r="AO1613" s="32">
        <v>884.4666666666667</v>
      </c>
      <c r="AP1613" s="32">
        <v>253.25</v>
      </c>
      <c r="AQ1613" s="32">
        <v>1.8666666666666667</v>
      </c>
      <c r="AR1613" s="32">
        <v>1139.5833333333335</v>
      </c>
      <c r="AS1613" s="40">
        <v>21</v>
      </c>
      <c r="AT1613" s="40">
        <v>23</v>
      </c>
      <c r="AU1613" s="40">
        <v>48</v>
      </c>
      <c r="AV1613" s="40">
        <v>64</v>
      </c>
      <c r="AW1613" s="40">
        <v>34</v>
      </c>
      <c r="AX1613" s="9">
        <f t="shared" si="1356"/>
        <v>1.1056672760511881</v>
      </c>
      <c r="AY1613" s="9">
        <f t="shared" si="1357"/>
        <v>1.2109689213893966</v>
      </c>
      <c r="AZ1613" s="9">
        <f t="shared" si="1358"/>
        <v>2.5272394881170017</v>
      </c>
      <c r="BA1613" s="9">
        <f t="shared" si="1359"/>
        <v>3.3696526508226685</v>
      </c>
      <c r="BB1613" s="9">
        <f t="shared" si="1360"/>
        <v>1.7901279707495428</v>
      </c>
      <c r="BC1613" s="9">
        <f t="shared" si="1361"/>
        <v>10.786178861788619</v>
      </c>
      <c r="BD1613" s="9">
        <f t="shared" si="1362"/>
        <v>2.2764227642276424E-2</v>
      </c>
      <c r="BE1613" s="9">
        <f t="shared" si="1363"/>
        <v>3.0884146341463414</v>
      </c>
      <c r="BF1613" s="3">
        <v>31</v>
      </c>
      <c r="BG1613" s="3">
        <v>27</v>
      </c>
      <c r="BH1613" s="3">
        <v>0</v>
      </c>
      <c r="BI1613" s="3">
        <v>58</v>
      </c>
      <c r="BJ1613" s="3">
        <v>19</v>
      </c>
      <c r="BK1613" s="3">
        <v>1</v>
      </c>
      <c r="BL1613" s="3">
        <v>0</v>
      </c>
      <c r="BM1613" s="3">
        <v>20</v>
      </c>
      <c r="BN1613" s="34">
        <f>BU1613+CA1613</f>
        <v>60.688224214313848</v>
      </c>
      <c r="BO1613" s="34">
        <f>BN1613/AR1613*2000</f>
        <v>106.50949770702246</v>
      </c>
      <c r="BP1613" s="34">
        <v>12.940128062394987</v>
      </c>
      <c r="BQ1613" s="34">
        <v>11.889661537735282</v>
      </c>
      <c r="BR1613" s="34">
        <v>0.53145377670154226</v>
      </c>
      <c r="BS1613" s="34">
        <v>-2.6233317270443094E-2</v>
      </c>
      <c r="BT1613" s="34">
        <v>13.067779005085285</v>
      </c>
      <c r="BU1613" s="34">
        <f>SUM(BP1613:BT1613)</f>
        <v>38.402789064646655</v>
      </c>
      <c r="BV1613" s="34">
        <f>BU1613/AR1613*2000</f>
        <v>67.397947901390822</v>
      </c>
      <c r="BW1613" s="34">
        <v>13.17639082732671</v>
      </c>
      <c r="BX1613" s="34">
        <v>0.58459325284641606</v>
      </c>
      <c r="BY1613" s="34">
        <v>0.21405932567647104</v>
      </c>
      <c r="BZ1613" s="34">
        <v>8.3103917438175987</v>
      </c>
      <c r="CA1613" s="34">
        <f>SUM(BW1613:BZ1613)</f>
        <v>22.285435149667194</v>
      </c>
      <c r="CB1613" s="34">
        <f>CA1613/AR1613*2000</f>
        <v>39.111549805631633</v>
      </c>
      <c r="CC1613" s="15">
        <v>76</v>
      </c>
      <c r="CD1613" s="7">
        <v>3115377</v>
      </c>
      <c r="CE1613" s="68">
        <f t="shared" si="1364"/>
        <v>3115376.9999999995</v>
      </c>
      <c r="CF1613" s="9">
        <v>23.9</v>
      </c>
      <c r="CG1613" s="9">
        <v>18.100000000000001</v>
      </c>
      <c r="CH1613" s="9">
        <v>8.6999999999999993</v>
      </c>
      <c r="CI1613" s="9">
        <v>5.9</v>
      </c>
      <c r="CJ1613" s="9">
        <f>CI1613/(AO1613+2*(AP1613+AQ1613))*2000</f>
        <v>8.4606008460600854</v>
      </c>
      <c r="CK1613" s="9">
        <v>3.8</v>
      </c>
      <c r="CL1613" s="9">
        <f>CK1613/(AO1613+2*(AP1613+AQ1613))*2000</f>
        <v>5.4492005449200542</v>
      </c>
      <c r="CM1613" s="9">
        <v>9.6999999999999993</v>
      </c>
      <c r="CN1613" t="s">
        <v>3060</v>
      </c>
      <c r="CO1613" t="s">
        <v>3061</v>
      </c>
      <c r="CQ1613" t="s">
        <v>2393</v>
      </c>
      <c r="CR1613">
        <v>71</v>
      </c>
      <c r="CS1613">
        <v>190</v>
      </c>
      <c r="CT1613">
        <v>36</v>
      </c>
      <c r="CU1613" t="s">
        <v>3402</v>
      </c>
      <c r="CV1613" t="s">
        <v>2382</v>
      </c>
      <c r="CW1613">
        <v>12</v>
      </c>
      <c r="CX1613">
        <v>5</v>
      </c>
      <c r="CY1613">
        <v>2</v>
      </c>
      <c r="CZ1613" s="70"/>
      <c r="DA1613">
        <v>0</v>
      </c>
    </row>
    <row r="1614" spans="1:105" ht="12.75" customHeight="1" x14ac:dyDescent="0.2">
      <c r="A1614" s="78" t="s">
        <v>2372</v>
      </c>
      <c r="B1614" s="52" t="s">
        <v>958</v>
      </c>
      <c r="C1614" s="52" t="s">
        <v>958</v>
      </c>
      <c r="D1614" s="53" t="s">
        <v>975</v>
      </c>
      <c r="E1614" s="53" t="str">
        <f t="shared" si="1366"/>
        <v xml:space="preserve">Jokinen, Jussi </v>
      </c>
      <c r="F1614" s="53" t="s">
        <v>214</v>
      </c>
      <c r="G1614" s="54" t="s">
        <v>2380</v>
      </c>
      <c r="H1614" s="52">
        <v>52</v>
      </c>
      <c r="I1614" s="19">
        <v>14</v>
      </c>
      <c r="J1614" s="19">
        <v>14</v>
      </c>
      <c r="K1614" s="19">
        <v>28</v>
      </c>
      <c r="L1614" s="52">
        <v>2</v>
      </c>
      <c r="M1614" s="19">
        <v>14</v>
      </c>
      <c r="N1614" s="19">
        <v>93</v>
      </c>
      <c r="O1614" s="20">
        <f t="shared" si="1367"/>
        <v>0.15053763440860216</v>
      </c>
      <c r="P1614" s="19"/>
      <c r="Q1614" s="19"/>
      <c r="R1614" s="19"/>
      <c r="S1614" s="19">
        <v>157</v>
      </c>
      <c r="T1614" s="19">
        <v>138</v>
      </c>
      <c r="U1614" s="20">
        <f t="shared" si="1368"/>
        <v>0.53220338983050852</v>
      </c>
      <c r="V1614" s="19"/>
      <c r="W1614" s="19"/>
      <c r="X1614" s="19"/>
      <c r="Y1614" s="19"/>
      <c r="Z1614" s="19"/>
      <c r="AA1614" s="19"/>
      <c r="AB1614" s="19"/>
      <c r="AC1614" s="24">
        <f t="shared" si="1344"/>
        <v>0</v>
      </c>
      <c r="AD1614" s="24">
        <f t="shared" si="1345"/>
        <v>0</v>
      </c>
      <c r="AE1614" s="24">
        <f t="shared" si="1346"/>
        <v>0</v>
      </c>
      <c r="AF1614" s="24">
        <f t="shared" si="1347"/>
        <v>0</v>
      </c>
      <c r="AG1614" s="24">
        <f t="shared" si="1348"/>
        <v>0</v>
      </c>
      <c r="AH1614" s="24">
        <f t="shared" si="1349"/>
        <v>0</v>
      </c>
      <c r="AI1614" s="21">
        <f t="shared" si="1350"/>
        <v>2.9679424168437074</v>
      </c>
      <c r="AJ1614" s="21">
        <f t="shared" si="1351"/>
        <v>4.8834628190899005</v>
      </c>
      <c r="AK1614" s="21">
        <f t="shared" si="1352"/>
        <v>0</v>
      </c>
      <c r="AL1614" s="21">
        <f t="shared" si="1353"/>
        <v>2.6254875225925103</v>
      </c>
      <c r="AM1614" s="21">
        <f t="shared" si="1354"/>
        <v>0.44395116537180906</v>
      </c>
      <c r="AN1614" s="21">
        <f t="shared" si="1355"/>
        <v>0</v>
      </c>
      <c r="AO1614" s="60">
        <v>525.61666666666667</v>
      </c>
      <c r="AP1614" s="60">
        <v>135.15</v>
      </c>
      <c r="AQ1614" s="60">
        <v>1.2166666666666668</v>
      </c>
      <c r="AR1614" s="61">
        <f>SUM(AO1614:AQ1614)</f>
        <v>661.98333333333335</v>
      </c>
      <c r="AS1614" s="19"/>
      <c r="AT1614" s="19"/>
      <c r="AU1614" s="19"/>
      <c r="AV1614" s="19"/>
      <c r="AW1614" s="19"/>
      <c r="AX1614" s="24">
        <f t="shared" si="1356"/>
        <v>0</v>
      </c>
      <c r="AY1614" s="24">
        <f t="shared" si="1357"/>
        <v>0</v>
      </c>
      <c r="AZ1614" s="24">
        <f t="shared" si="1358"/>
        <v>0</v>
      </c>
      <c r="BA1614" s="24">
        <f t="shared" si="1359"/>
        <v>0</v>
      </c>
      <c r="BB1614" s="24">
        <f t="shared" si="1360"/>
        <v>0</v>
      </c>
      <c r="BC1614" s="24">
        <f t="shared" si="1361"/>
        <v>10.108012820512821</v>
      </c>
      <c r="BD1614" s="24">
        <f t="shared" si="1362"/>
        <v>2.3397435897435901E-2</v>
      </c>
      <c r="BE1614" s="24">
        <f t="shared" si="1363"/>
        <v>2.5990384615384619</v>
      </c>
      <c r="BF1614" s="53">
        <f>BI1614-BG1614-BH1614</f>
        <v>26</v>
      </c>
      <c r="BG1614" s="52">
        <v>11</v>
      </c>
      <c r="BH1614" s="52">
        <v>0</v>
      </c>
      <c r="BI1614" s="52">
        <v>37</v>
      </c>
      <c r="BJ1614" s="53">
        <f>BM1614-BK1614-BL1614</f>
        <v>23</v>
      </c>
      <c r="BK1614" s="52">
        <v>1</v>
      </c>
      <c r="BL1614" s="52">
        <v>0</v>
      </c>
      <c r="BM1614" s="52">
        <v>24</v>
      </c>
      <c r="BN1614" s="35">
        <f>BU1614+CA1614</f>
        <v>33.295795190764608</v>
      </c>
      <c r="BO1614" s="35">
        <f>BN1614/AR1614*2000</f>
        <v>100.59405883561401</v>
      </c>
      <c r="BP1614" s="24">
        <v>16.562428417077882</v>
      </c>
      <c r="BQ1614" s="24">
        <v>5.0881514292349026</v>
      </c>
      <c r="BR1614" s="24">
        <v>-0.58124750695210836</v>
      </c>
      <c r="BS1614" s="24">
        <v>-1.4725949669232694E-2</v>
      </c>
      <c r="BT1614" s="24">
        <v>5.5974833190681865</v>
      </c>
      <c r="BU1614" s="24">
        <f>SUM(BP1614:BT1614)</f>
        <v>26.652089708759625</v>
      </c>
      <c r="BV1614" s="35">
        <f>BU1614/AR1614*2000</f>
        <v>80.521935724745205</v>
      </c>
      <c r="BW1614" s="24">
        <v>3.6956811393222622</v>
      </c>
      <c r="BX1614" s="24">
        <v>0.30149437971838611</v>
      </c>
      <c r="BY1614" s="24">
        <v>0.12250876721450274</v>
      </c>
      <c r="BZ1614" s="24">
        <v>2.5240211957498291</v>
      </c>
      <c r="CA1614" s="24">
        <f>SUM(BW1614:BZ1614)</f>
        <v>6.6437054820049797</v>
      </c>
      <c r="CB1614" s="35">
        <f>CA1614/AR1614*2000</f>
        <v>20.072123110868791</v>
      </c>
      <c r="CC1614" s="55">
        <v>62.864555000000003</v>
      </c>
      <c r="CD1614" s="19">
        <v>2629803</v>
      </c>
      <c r="CE1614" s="76">
        <f t="shared" si="1364"/>
        <v>4146997.0384615385</v>
      </c>
      <c r="CF1614" s="24"/>
      <c r="CG1614" s="24"/>
      <c r="CH1614" s="24"/>
      <c r="CI1614" s="24"/>
      <c r="CJ1614" s="24"/>
      <c r="CK1614" s="24"/>
      <c r="CL1614" s="24"/>
      <c r="CM1614" s="24"/>
      <c r="CN1614" s="19"/>
      <c r="CO1614" s="19"/>
      <c r="CP1614" s="19"/>
      <c r="CQ1614" s="19"/>
      <c r="CR1614" s="19"/>
      <c r="CS1614" s="19"/>
      <c r="CT1614" s="19"/>
      <c r="CU1614" s="19"/>
      <c r="CV1614" s="19"/>
      <c r="CW1614" s="19"/>
      <c r="CX1614" s="19"/>
      <c r="CY1614" s="19"/>
      <c r="CZ1614" s="74">
        <v>1812500</v>
      </c>
      <c r="DA1614" s="19">
        <v>1</v>
      </c>
    </row>
    <row r="1615" spans="1:105" ht="12.75" customHeight="1" x14ac:dyDescent="0.2">
      <c r="A1615" s="78" t="s">
        <v>2372</v>
      </c>
      <c r="B1615" s="52" t="s">
        <v>958</v>
      </c>
      <c r="C1615" s="52" t="s">
        <v>975</v>
      </c>
      <c r="D1615" s="53" t="s">
        <v>975</v>
      </c>
      <c r="E1615" s="53" t="str">
        <f t="shared" si="1366"/>
        <v xml:space="preserve">Jokinen, Jussi </v>
      </c>
      <c r="F1615" s="53" t="s">
        <v>214</v>
      </c>
      <c r="G1615" s="54" t="s">
        <v>1540</v>
      </c>
      <c r="H1615" s="52">
        <v>20</v>
      </c>
      <c r="I1615" s="19">
        <v>2</v>
      </c>
      <c r="J1615" s="19">
        <v>12</v>
      </c>
      <c r="K1615" s="19">
        <v>14</v>
      </c>
      <c r="L1615" s="52">
        <v>-16</v>
      </c>
      <c r="M1615" s="19">
        <v>4</v>
      </c>
      <c r="N1615" s="19">
        <v>38</v>
      </c>
      <c r="O1615" s="20">
        <f t="shared" si="1367"/>
        <v>5.2631578947368418E-2</v>
      </c>
      <c r="P1615" s="19"/>
      <c r="Q1615" s="19"/>
      <c r="R1615" s="19"/>
      <c r="S1615" s="19">
        <v>21</v>
      </c>
      <c r="T1615" s="19">
        <v>25</v>
      </c>
      <c r="U1615" s="20">
        <f t="shared" si="1368"/>
        <v>0.45652173913043476</v>
      </c>
      <c r="V1615" s="19"/>
      <c r="W1615" s="19"/>
      <c r="X1615" s="19"/>
      <c r="Y1615" s="19"/>
      <c r="Z1615" s="19"/>
      <c r="AA1615" s="19"/>
      <c r="AB1615" s="19"/>
      <c r="AC1615" s="24">
        <f t="shared" si="1344"/>
        <v>0</v>
      </c>
      <c r="AD1615" s="24">
        <f t="shared" si="1345"/>
        <v>0</v>
      </c>
      <c r="AE1615" s="24">
        <f t="shared" si="1346"/>
        <v>0</v>
      </c>
      <c r="AF1615" s="24">
        <f t="shared" si="1347"/>
        <v>0</v>
      </c>
      <c r="AG1615" s="24">
        <f t="shared" si="1348"/>
        <v>0</v>
      </c>
      <c r="AH1615" s="24">
        <f t="shared" si="1349"/>
        <v>0</v>
      </c>
      <c r="AI1615" s="21">
        <f t="shared" si="1350"/>
        <v>1.9431100555945378</v>
      </c>
      <c r="AJ1615" s="21">
        <f t="shared" si="1351"/>
        <v>7.7032810271041372</v>
      </c>
      <c r="AK1615" s="21">
        <f t="shared" si="1352"/>
        <v>0</v>
      </c>
      <c r="AL1615" s="21">
        <f t="shared" si="1353"/>
        <v>4.6634641334268903</v>
      </c>
      <c r="AM1615" s="21">
        <f t="shared" si="1354"/>
        <v>1.7118402282453637</v>
      </c>
      <c r="AN1615" s="21">
        <f t="shared" si="1355"/>
        <v>0</v>
      </c>
      <c r="AO1615" s="60">
        <v>308.78333333333336</v>
      </c>
      <c r="AP1615" s="60">
        <v>70.099999999999994</v>
      </c>
      <c r="AQ1615" s="60">
        <v>0</v>
      </c>
      <c r="AR1615" s="61">
        <f>SUM(AO1615:AQ1615)</f>
        <v>378.88333333333333</v>
      </c>
      <c r="AS1615" s="19"/>
      <c r="AT1615" s="19"/>
      <c r="AU1615" s="19"/>
      <c r="AV1615" s="19"/>
      <c r="AW1615" s="19"/>
      <c r="AX1615" s="24">
        <f t="shared" si="1356"/>
        <v>0</v>
      </c>
      <c r="AY1615" s="24">
        <f t="shared" si="1357"/>
        <v>0</v>
      </c>
      <c r="AZ1615" s="24">
        <f t="shared" si="1358"/>
        <v>0</v>
      </c>
      <c r="BA1615" s="24">
        <f t="shared" si="1359"/>
        <v>0</v>
      </c>
      <c r="BB1615" s="24">
        <f t="shared" si="1360"/>
        <v>0</v>
      </c>
      <c r="BC1615" s="24">
        <f t="shared" si="1361"/>
        <v>15.439166666666669</v>
      </c>
      <c r="BD1615" s="24">
        <f t="shared" si="1362"/>
        <v>0</v>
      </c>
      <c r="BE1615" s="24">
        <f t="shared" si="1363"/>
        <v>3.5049999999999999</v>
      </c>
      <c r="BF1615" s="53">
        <f>BI1615-BG1615-BH1615</f>
        <v>10</v>
      </c>
      <c r="BG1615" s="52">
        <v>9</v>
      </c>
      <c r="BH1615" s="52">
        <v>0</v>
      </c>
      <c r="BI1615" s="52">
        <v>19</v>
      </c>
      <c r="BJ1615" s="53">
        <f>BM1615-BK1615-BL1615</f>
        <v>24</v>
      </c>
      <c r="BK1615" s="52">
        <v>2</v>
      </c>
      <c r="BL1615" s="52">
        <v>0</v>
      </c>
      <c r="BM1615" s="52">
        <v>26</v>
      </c>
      <c r="BN1615" s="35">
        <f>BU1615+CA1615</f>
        <v>4.1242621080247179</v>
      </c>
      <c r="BO1615" s="35">
        <f>BN1615/AR1615*2000</f>
        <v>21.770617734701364</v>
      </c>
      <c r="BP1615" s="24">
        <v>2.2017732803066461</v>
      </c>
      <c r="BQ1615" s="24">
        <v>3.2288630301614796</v>
      </c>
      <c r="BR1615" s="24">
        <v>-2.8494431031638241</v>
      </c>
      <c r="BS1615" s="24">
        <v>0</v>
      </c>
      <c r="BT1615" s="24">
        <v>0</v>
      </c>
      <c r="BU1615" s="24">
        <f>SUM(BP1615:BT1615)</f>
        <v>2.5811932073043016</v>
      </c>
      <c r="BV1615" s="35">
        <f>BU1615/AR1615*2000</f>
        <v>13.62526656739173</v>
      </c>
      <c r="BW1615" s="24">
        <v>-2.9063272453659192</v>
      </c>
      <c r="BX1615" s="24">
        <v>-0.16223430796158542</v>
      </c>
      <c r="BY1615" s="24">
        <v>0</v>
      </c>
      <c r="BZ1615" s="24">
        <v>4.6116304540479209</v>
      </c>
      <c r="CA1615" s="24">
        <f>SUM(BW1615:BZ1615)</f>
        <v>1.5430689007204164</v>
      </c>
      <c r="CB1615" s="35">
        <f>CA1615/AR1615*2000</f>
        <v>8.1453511673096362</v>
      </c>
      <c r="CC1615" s="55">
        <v>32.817295000000001</v>
      </c>
      <c r="CD1615" s="19">
        <v>165000</v>
      </c>
      <c r="CE1615" s="76">
        <f t="shared" si="1364"/>
        <v>165000</v>
      </c>
      <c r="CF1615" s="24"/>
      <c r="CG1615" s="24"/>
      <c r="CH1615" s="24"/>
      <c r="CI1615" s="24"/>
      <c r="CJ1615" s="24"/>
      <c r="CK1615" s="24"/>
      <c r="CL1615" s="24"/>
      <c r="CM1615" s="24"/>
      <c r="CN1615" s="19"/>
      <c r="CO1615" s="19"/>
      <c r="CP1615" s="19"/>
      <c r="CQ1615" s="19"/>
      <c r="CR1615" s="19"/>
      <c r="CS1615" s="19"/>
      <c r="CT1615" s="19"/>
      <c r="CU1615" s="19"/>
      <c r="CV1615" s="19"/>
      <c r="CW1615" s="19"/>
      <c r="CX1615" s="19"/>
      <c r="CY1615" s="19"/>
      <c r="CZ1615" s="74">
        <v>1812500</v>
      </c>
      <c r="DA1615" s="19">
        <v>1</v>
      </c>
    </row>
    <row r="1616" spans="1:105" ht="12.75" customHeight="1" x14ac:dyDescent="0.2">
      <c r="A1616" s="80" t="s">
        <v>2372</v>
      </c>
      <c r="B1616" s="48" t="s">
        <v>958</v>
      </c>
      <c r="C1616" s="48" t="s">
        <v>975</v>
      </c>
      <c r="D1616" s="49" t="s">
        <v>975</v>
      </c>
      <c r="E1616" s="49" t="str">
        <f t="shared" si="1366"/>
        <v xml:space="preserve">Jokinen, Jussi </v>
      </c>
      <c r="F1616" s="49" t="s">
        <v>214</v>
      </c>
      <c r="G1616" s="50" t="s">
        <v>1540</v>
      </c>
      <c r="H1616" s="48">
        <v>72</v>
      </c>
      <c r="I1616" s="65">
        <v>16</v>
      </c>
      <c r="J1616" s="65">
        <v>26</v>
      </c>
      <c r="K1616" s="65">
        <v>42</v>
      </c>
      <c r="L1616" s="48">
        <v>-14</v>
      </c>
      <c r="M1616" s="10">
        <v>18</v>
      </c>
      <c r="N1616" s="10">
        <v>131</v>
      </c>
      <c r="O1616" s="11">
        <f t="shared" si="1367"/>
        <v>0.12213740458015267</v>
      </c>
      <c r="P1616" s="10"/>
      <c r="Q1616" s="10">
        <v>2</v>
      </c>
      <c r="R1616" s="10">
        <v>0</v>
      </c>
      <c r="S1616" s="10">
        <v>178</v>
      </c>
      <c r="T1616" s="10">
        <v>163</v>
      </c>
      <c r="U1616" s="11">
        <f t="shared" si="1368"/>
        <v>0.52199413489736068</v>
      </c>
      <c r="V1616" s="10">
        <v>8.8000000000000007</v>
      </c>
      <c r="W1616" s="10">
        <v>6</v>
      </c>
      <c r="X1616" s="10">
        <v>8</v>
      </c>
      <c r="Y1616" s="10">
        <v>0</v>
      </c>
      <c r="Z1616" s="10">
        <v>0</v>
      </c>
      <c r="AA1616" s="10">
        <v>10</v>
      </c>
      <c r="AB1616" s="10">
        <v>18</v>
      </c>
      <c r="AC1616" s="13">
        <f t="shared" si="1344"/>
        <v>8.7676570871894786</v>
      </c>
      <c r="AD1616" s="13">
        <f t="shared" si="1345"/>
        <v>11.690209449585971</v>
      </c>
      <c r="AE1616" s="13">
        <f t="shared" si="1346"/>
        <v>0</v>
      </c>
      <c r="AF1616" s="13">
        <f t="shared" si="1347"/>
        <v>0</v>
      </c>
      <c r="AG1616" s="13">
        <f t="shared" si="1348"/>
        <v>14.381591562799617</v>
      </c>
      <c r="AH1616" s="13">
        <f t="shared" si="1349"/>
        <v>25.88686481303931</v>
      </c>
      <c r="AI1616" s="29">
        <f t="shared" si="1350"/>
        <v>2.588686481303931</v>
      </c>
      <c r="AJ1616" s="29">
        <f t="shared" si="1351"/>
        <v>5.8451047247929857</v>
      </c>
      <c r="AK1616" s="29">
        <f t="shared" si="1352"/>
        <v>0</v>
      </c>
      <c r="AL1616" s="29">
        <f t="shared" si="1353"/>
        <v>3.3796740172579103</v>
      </c>
      <c r="AM1616" s="29">
        <f t="shared" si="1354"/>
        <v>0.87676570871894788</v>
      </c>
      <c r="AN1616" s="29">
        <f t="shared" si="1355"/>
        <v>0</v>
      </c>
      <c r="AO1616" s="13">
        <v>834.4</v>
      </c>
      <c r="AP1616" s="13">
        <v>205.3</v>
      </c>
      <c r="AQ1616" s="13">
        <v>1.2</v>
      </c>
      <c r="AR1616" s="59">
        <v>1040.9000000000001</v>
      </c>
      <c r="AS1616" s="10">
        <v>21</v>
      </c>
      <c r="AT1616" s="10">
        <v>16</v>
      </c>
      <c r="AU1616" s="10">
        <v>38</v>
      </c>
      <c r="AV1616" s="10">
        <v>34</v>
      </c>
      <c r="AW1616" s="10">
        <v>23</v>
      </c>
      <c r="AX1616" s="13">
        <f t="shared" si="1356"/>
        <v>1.2104909213180899</v>
      </c>
      <c r="AY1616" s="13">
        <f t="shared" si="1357"/>
        <v>0.92227879719473527</v>
      </c>
      <c r="AZ1616" s="13">
        <f t="shared" si="1358"/>
        <v>2.1904121433374963</v>
      </c>
      <c r="BA1616" s="13">
        <f t="shared" si="1359"/>
        <v>1.9598424440388125</v>
      </c>
      <c r="BB1616" s="13">
        <f t="shared" si="1360"/>
        <v>1.3257757709674318</v>
      </c>
      <c r="BC1616" s="13">
        <f t="shared" si="1361"/>
        <v>11.588888888888889</v>
      </c>
      <c r="BD1616" s="13">
        <f t="shared" si="1362"/>
        <v>1.6666666666666666E-2</v>
      </c>
      <c r="BE1616" s="13">
        <f t="shared" si="1363"/>
        <v>2.8513888888888892</v>
      </c>
      <c r="BF1616" s="49">
        <v>36</v>
      </c>
      <c r="BG1616" s="49">
        <v>20</v>
      </c>
      <c r="BH1616" s="49">
        <v>0</v>
      </c>
      <c r="BI1616" s="49">
        <v>56</v>
      </c>
      <c r="BJ1616" s="49">
        <v>47</v>
      </c>
      <c r="BK1616" s="49">
        <v>3</v>
      </c>
      <c r="BL1616" s="49">
        <v>0</v>
      </c>
      <c r="BM1616" s="49">
        <v>50</v>
      </c>
      <c r="BN1616" s="39">
        <v>37.4</v>
      </c>
      <c r="BO1616" s="39">
        <v>71.900000000000006</v>
      </c>
      <c r="BP1616" s="13">
        <v>18.8</v>
      </c>
      <c r="BQ1616" s="13">
        <v>8.3000000000000007</v>
      </c>
      <c r="BR1616" s="13">
        <v>-3.4</v>
      </c>
      <c r="BS1616" s="13">
        <v>0</v>
      </c>
      <c r="BT1616" s="13">
        <v>5.6</v>
      </c>
      <c r="BU1616" s="13">
        <v>29.2</v>
      </c>
      <c r="BV1616" s="39">
        <v>56.2</v>
      </c>
      <c r="BW1616" s="13">
        <v>0.8</v>
      </c>
      <c r="BX1616" s="13">
        <v>0.1</v>
      </c>
      <c r="BY1616" s="13">
        <v>0.1</v>
      </c>
      <c r="BZ1616" s="13">
        <v>7.1</v>
      </c>
      <c r="CA1616" s="13">
        <v>8.1999999999999993</v>
      </c>
      <c r="CB1616" s="39">
        <v>15.7</v>
      </c>
      <c r="CC1616" s="51">
        <v>54.518093</v>
      </c>
      <c r="CD1616" s="10">
        <v>2674054</v>
      </c>
      <c r="CE1616" s="73">
        <f t="shared" si="1364"/>
        <v>3045450.388888889</v>
      </c>
      <c r="CF1616" s="66">
        <v>25.6</v>
      </c>
      <c r="CG1616" s="66">
        <v>20.7</v>
      </c>
      <c r="CH1616" s="66">
        <v>-8.9</v>
      </c>
      <c r="CI1616" s="66">
        <v>4.2</v>
      </c>
      <c r="CJ1616" s="67">
        <f t="shared" ref="CJ1616:CJ1624" si="1369">CI1616/(AO1616+2*(AP1616+AQ1616))*2000</f>
        <v>6.7340067340067336</v>
      </c>
      <c r="CK1616" s="66">
        <v>-0.2</v>
      </c>
      <c r="CL1616" s="67">
        <f t="shared" ref="CL1616:CL1624" si="1370">CK1616/(AO1616+2*(AP1616+AQ1616))*2000</f>
        <v>-0.32066698733365401</v>
      </c>
      <c r="CM1616" s="66">
        <v>4.5999999999999996</v>
      </c>
      <c r="CN1616" s="10" t="s">
        <v>2092</v>
      </c>
      <c r="CO1616" s="10" t="s">
        <v>3061</v>
      </c>
      <c r="CP1616" s="10"/>
      <c r="CQ1616" s="10" t="s">
        <v>2393</v>
      </c>
      <c r="CR1616" s="10">
        <v>71</v>
      </c>
      <c r="CS1616" s="10">
        <v>190</v>
      </c>
      <c r="CT1616" s="10">
        <v>10</v>
      </c>
      <c r="CU1616" s="10" t="s">
        <v>3402</v>
      </c>
      <c r="CV1616" s="10"/>
      <c r="CW1616" s="10"/>
      <c r="CX1616" s="10"/>
      <c r="CY1616" s="10"/>
      <c r="CZ1616" s="73">
        <v>1812500</v>
      </c>
      <c r="DA1616" s="10">
        <v>2</v>
      </c>
    </row>
    <row r="1617" spans="1:105" ht="12.75" customHeight="1" x14ac:dyDescent="0.2">
      <c r="A1617" s="75" t="s">
        <v>2452</v>
      </c>
      <c r="B1617" s="19" t="s">
        <v>956</v>
      </c>
      <c r="C1617" s="19" t="s">
        <v>975</v>
      </c>
      <c r="D1617" s="19" t="s">
        <v>975</v>
      </c>
      <c r="E1617" s="19" t="str">
        <f t="shared" si="1366"/>
        <v xml:space="preserve">Stewart, Karl </v>
      </c>
      <c r="F1617" s="19" t="s">
        <v>2857</v>
      </c>
      <c r="G1617" s="19" t="s">
        <v>1540</v>
      </c>
      <c r="H1617" s="19">
        <v>37</v>
      </c>
      <c r="I1617" s="19">
        <v>2</v>
      </c>
      <c r="J1617" s="19">
        <v>3</v>
      </c>
      <c r="K1617" s="19">
        <f>I1617+J1617</f>
        <v>5</v>
      </c>
      <c r="L1617" s="19">
        <v>-2</v>
      </c>
      <c r="M1617" s="19">
        <v>43</v>
      </c>
      <c r="N1617" s="19">
        <v>19</v>
      </c>
      <c r="O1617" s="20">
        <f t="shared" si="1367"/>
        <v>0.10526315789473684</v>
      </c>
      <c r="P1617" s="19">
        <v>546</v>
      </c>
      <c r="Q1617" s="19">
        <v>0</v>
      </c>
      <c r="R1617" s="19">
        <v>0</v>
      </c>
      <c r="S1617" s="19">
        <v>1</v>
      </c>
      <c r="T1617" s="19">
        <v>1</v>
      </c>
      <c r="U1617" s="20">
        <f t="shared" si="1368"/>
        <v>0.5</v>
      </c>
      <c r="V1617" s="19"/>
      <c r="W1617" s="19">
        <v>0</v>
      </c>
      <c r="X1617" s="19">
        <v>0</v>
      </c>
      <c r="Y1617" s="19">
        <v>1</v>
      </c>
      <c r="Z1617" s="19">
        <v>0</v>
      </c>
      <c r="AA1617" s="19">
        <f t="shared" ref="AA1617:AB1619" si="1371">I1617-W1617-Y1617</f>
        <v>1</v>
      </c>
      <c r="AB1617" s="19">
        <f t="shared" si="1371"/>
        <v>3</v>
      </c>
      <c r="AC1617" s="24">
        <f t="shared" si="1344"/>
        <v>0</v>
      </c>
      <c r="AD1617" s="24">
        <f t="shared" si="1345"/>
        <v>0</v>
      </c>
      <c r="AE1617" s="24">
        <f t="shared" si="1346"/>
        <v>4.5420136260408785</v>
      </c>
      <c r="AF1617" s="24">
        <f t="shared" si="1347"/>
        <v>0</v>
      </c>
      <c r="AG1617" s="24">
        <f t="shared" si="1348"/>
        <v>4.4337705523739155</v>
      </c>
      <c r="AH1617" s="24">
        <f t="shared" si="1349"/>
        <v>13.301311657121744</v>
      </c>
      <c r="AI1617" s="21">
        <f t="shared" si="1350"/>
        <v>1.1084426380934786</v>
      </c>
      <c r="AJ1617" s="21">
        <f t="shared" si="1351"/>
        <v>5.9900166389351082</v>
      </c>
      <c r="AK1617" s="21">
        <f t="shared" si="1352"/>
        <v>0</v>
      </c>
      <c r="AL1617" s="21">
        <f t="shared" si="1353"/>
        <v>1.3301311657121744</v>
      </c>
      <c r="AM1617" s="21">
        <f t="shared" si="1354"/>
        <v>5.9900166389351082</v>
      </c>
      <c r="AN1617" s="21">
        <f t="shared" si="1355"/>
        <v>0</v>
      </c>
      <c r="AO1617" s="36">
        <v>270.64999999999998</v>
      </c>
      <c r="AP1617" s="36">
        <v>10.016666666666667</v>
      </c>
      <c r="AQ1617" s="36">
        <v>66.05</v>
      </c>
      <c r="AR1617" s="36">
        <v>346.71666666666664</v>
      </c>
      <c r="AS1617" s="19"/>
      <c r="AT1617" s="19"/>
      <c r="AU1617" s="19"/>
      <c r="AV1617" s="19"/>
      <c r="AW1617" s="19"/>
      <c r="AX1617" s="24">
        <f t="shared" si="1356"/>
        <v>0</v>
      </c>
      <c r="AY1617" s="24">
        <f t="shared" si="1357"/>
        <v>0</v>
      </c>
      <c r="AZ1617" s="24">
        <f t="shared" si="1358"/>
        <v>0</v>
      </c>
      <c r="BA1617" s="24">
        <f t="shared" si="1359"/>
        <v>0</v>
      </c>
      <c r="BB1617" s="24">
        <f t="shared" si="1360"/>
        <v>0</v>
      </c>
      <c r="BC1617" s="24">
        <f t="shared" si="1361"/>
        <v>7.3148648648648642</v>
      </c>
      <c r="BD1617" s="24">
        <f t="shared" si="1362"/>
        <v>1.785135135135135</v>
      </c>
      <c r="BE1617" s="24">
        <f t="shared" si="1363"/>
        <v>0.27072072072072073</v>
      </c>
      <c r="BF1617" s="30">
        <v>5</v>
      </c>
      <c r="BG1617" s="30">
        <v>1</v>
      </c>
      <c r="BH1617" s="30">
        <v>0</v>
      </c>
      <c r="BI1617" s="30">
        <v>6</v>
      </c>
      <c r="BJ1617" s="30">
        <v>6</v>
      </c>
      <c r="BK1617" s="30">
        <v>1</v>
      </c>
      <c r="BL1617" s="30">
        <v>0</v>
      </c>
      <c r="BM1617" s="30">
        <v>7</v>
      </c>
      <c r="BN1617" s="35">
        <f>BU1617+CA1617</f>
        <v>5.2601158371835446</v>
      </c>
      <c r="BO1617" s="35">
        <f>BN1617/AR1617*2000</f>
        <v>30.342445823295936</v>
      </c>
      <c r="BP1617" s="35">
        <v>-1.4219418479461632</v>
      </c>
      <c r="BQ1617" s="35">
        <v>-0.48643688132144042</v>
      </c>
      <c r="BR1617" s="35">
        <v>-0.18092547298991565</v>
      </c>
      <c r="BS1617" s="35">
        <v>1.8131291559662646</v>
      </c>
      <c r="BT1617" s="35">
        <v>0</v>
      </c>
      <c r="BU1617" s="35">
        <f>SUM(BP1617:BT1617)</f>
        <v>-0.27617504629125444</v>
      </c>
      <c r="BV1617" s="35">
        <f>BU1617/AR1617*2000</f>
        <v>-1.5930878024780337</v>
      </c>
      <c r="BW1617" s="35">
        <v>3.8435419968491762</v>
      </c>
      <c r="BX1617" s="35">
        <v>-0.14058470650569971</v>
      </c>
      <c r="BY1617" s="35">
        <v>6.4680982906263047</v>
      </c>
      <c r="BZ1617" s="35">
        <v>-4.6347646974949823</v>
      </c>
      <c r="CA1617" s="35">
        <f>SUM(BW1617:BZ1617)</f>
        <v>5.5362908834747993</v>
      </c>
      <c r="CB1617" s="35">
        <f>CA1617/AR1617*2000</f>
        <v>31.935533625773978</v>
      </c>
      <c r="CC1617" s="22">
        <v>42</v>
      </c>
      <c r="CD1617" s="23">
        <v>165000</v>
      </c>
      <c r="CE1617" s="76">
        <f t="shared" si="1364"/>
        <v>165000</v>
      </c>
      <c r="CF1617" s="24">
        <v>6</v>
      </c>
      <c r="CG1617" s="24">
        <v>7</v>
      </c>
      <c r="CH1617" s="24">
        <v>-1.9</v>
      </c>
      <c r="CI1617" s="24">
        <v>-0.9</v>
      </c>
      <c r="CJ1617" s="24">
        <f t="shared" si="1369"/>
        <v>-4.2574999014467627</v>
      </c>
      <c r="CK1617" s="24">
        <v>0.3</v>
      </c>
      <c r="CL1617" s="24">
        <f t="shared" si="1370"/>
        <v>1.4191666338155873</v>
      </c>
      <c r="CM1617" s="24">
        <v>-0.6</v>
      </c>
      <c r="CN1617" s="19"/>
      <c r="CO1617" s="19"/>
      <c r="CP1617" s="19"/>
      <c r="CQ1617" s="19"/>
      <c r="CR1617" s="19"/>
      <c r="CS1617" s="19"/>
      <c r="CT1617" s="19"/>
      <c r="CU1617" s="19"/>
      <c r="CV1617" s="19"/>
      <c r="CW1617" s="19"/>
      <c r="CX1617" s="19"/>
      <c r="CY1617" s="19"/>
      <c r="CZ1617" s="77"/>
      <c r="DA1617" s="19">
        <v>1</v>
      </c>
    </row>
    <row r="1618" spans="1:105" ht="12.75" customHeight="1" x14ac:dyDescent="0.2">
      <c r="A1618" s="75" t="s">
        <v>2452</v>
      </c>
      <c r="B1618" s="19" t="s">
        <v>972</v>
      </c>
      <c r="C1618" s="19" t="s">
        <v>975</v>
      </c>
      <c r="D1618" s="19" t="s">
        <v>975</v>
      </c>
      <c r="E1618" s="19" t="str">
        <f t="shared" si="1366"/>
        <v xml:space="preserve">Stewart, Karl </v>
      </c>
      <c r="F1618" s="19" t="s">
        <v>2857</v>
      </c>
      <c r="G1618" s="19" t="s">
        <v>1540</v>
      </c>
      <c r="H1618" s="19">
        <v>3</v>
      </c>
      <c r="I1618" s="19">
        <v>0</v>
      </c>
      <c r="J1618" s="19">
        <v>0</v>
      </c>
      <c r="K1618" s="19">
        <f>I1618+J1618</f>
        <v>0</v>
      </c>
      <c r="L1618" s="19">
        <v>-1</v>
      </c>
      <c r="M1618" s="19">
        <v>2</v>
      </c>
      <c r="N1618" s="19">
        <v>0</v>
      </c>
      <c r="O1618" s="20">
        <f t="shared" si="1367"/>
        <v>0</v>
      </c>
      <c r="P1618" s="19">
        <v>20</v>
      </c>
      <c r="Q1618" s="19">
        <v>0</v>
      </c>
      <c r="R1618" s="19">
        <v>0</v>
      </c>
      <c r="S1618" s="19">
        <v>1</v>
      </c>
      <c r="T1618" s="19">
        <v>0</v>
      </c>
      <c r="U1618" s="20">
        <f t="shared" si="1368"/>
        <v>1</v>
      </c>
      <c r="V1618" s="19"/>
      <c r="W1618" s="19">
        <v>0</v>
      </c>
      <c r="X1618" s="19">
        <v>0</v>
      </c>
      <c r="Y1618" s="19">
        <v>0</v>
      </c>
      <c r="Z1618" s="19">
        <v>0</v>
      </c>
      <c r="AA1618" s="19">
        <f t="shared" si="1371"/>
        <v>0</v>
      </c>
      <c r="AB1618" s="19">
        <f t="shared" si="1371"/>
        <v>0</v>
      </c>
      <c r="AC1618" s="24">
        <f t="shared" si="1344"/>
        <v>0</v>
      </c>
      <c r="AD1618" s="24">
        <f t="shared" si="1345"/>
        <v>0</v>
      </c>
      <c r="AE1618" s="24">
        <f t="shared" si="1346"/>
        <v>0</v>
      </c>
      <c r="AF1618" s="24">
        <f t="shared" si="1347"/>
        <v>0</v>
      </c>
      <c r="AG1618" s="24">
        <f t="shared" si="1348"/>
        <v>0</v>
      </c>
      <c r="AH1618" s="24">
        <f t="shared" si="1349"/>
        <v>0</v>
      </c>
      <c r="AI1618" s="21">
        <f t="shared" si="1350"/>
        <v>0</v>
      </c>
      <c r="AJ1618" s="21">
        <f t="shared" si="1351"/>
        <v>0</v>
      </c>
      <c r="AK1618" s="21">
        <f t="shared" si="1352"/>
        <v>0</v>
      </c>
      <c r="AL1618" s="21">
        <f t="shared" si="1353"/>
        <v>5.9900166389351082</v>
      </c>
      <c r="AM1618" s="21">
        <f t="shared" si="1354"/>
        <v>0</v>
      </c>
      <c r="AN1618" s="21">
        <f t="shared" si="1355"/>
        <v>0</v>
      </c>
      <c r="AO1618" s="24">
        <v>10.016666666666667</v>
      </c>
      <c r="AP1618" s="24">
        <v>0</v>
      </c>
      <c r="AQ1618" s="24">
        <v>0.15</v>
      </c>
      <c r="AR1618" s="36">
        <v>10.166666666666668</v>
      </c>
      <c r="AS1618" s="19"/>
      <c r="AT1618" s="19"/>
      <c r="AU1618" s="19"/>
      <c r="AV1618" s="19"/>
      <c r="AW1618" s="19"/>
      <c r="AX1618" s="24">
        <f t="shared" si="1356"/>
        <v>0</v>
      </c>
      <c r="AY1618" s="24">
        <f t="shared" si="1357"/>
        <v>0</v>
      </c>
      <c r="AZ1618" s="24">
        <f t="shared" si="1358"/>
        <v>0</v>
      </c>
      <c r="BA1618" s="24">
        <f t="shared" si="1359"/>
        <v>0</v>
      </c>
      <c r="BB1618" s="24">
        <f t="shared" si="1360"/>
        <v>0</v>
      </c>
      <c r="BC1618" s="24">
        <f t="shared" si="1361"/>
        <v>3.338888888888889</v>
      </c>
      <c r="BD1618" s="24">
        <f t="shared" si="1362"/>
        <v>4.9999999999999996E-2</v>
      </c>
      <c r="BE1618" s="24">
        <f t="shared" si="1363"/>
        <v>0</v>
      </c>
      <c r="BF1618" s="30">
        <v>0</v>
      </c>
      <c r="BG1618" s="30">
        <v>0</v>
      </c>
      <c r="BH1618" s="30">
        <v>0</v>
      </c>
      <c r="BI1618" s="30">
        <v>0</v>
      </c>
      <c r="BJ1618" s="30">
        <v>1</v>
      </c>
      <c r="BK1618" s="30">
        <v>0</v>
      </c>
      <c r="BL1618" s="30">
        <v>0</v>
      </c>
      <c r="BM1618" s="30">
        <v>1</v>
      </c>
      <c r="BN1618" s="35">
        <f>BU1618+CA1618</f>
        <v>-0.78761141828715575</v>
      </c>
      <c r="BO1618" s="35">
        <f>BN1618/AR1618*2000</f>
        <v>-154.93995113845685</v>
      </c>
      <c r="BP1618" s="35">
        <v>-0.25235611597833679</v>
      </c>
      <c r="BQ1618" s="35">
        <v>0</v>
      </c>
      <c r="BR1618" s="35">
        <v>1.0142044290825934E-2</v>
      </c>
      <c r="BS1618" s="35">
        <v>-1.8170965343200396E-3</v>
      </c>
      <c r="BT1618" s="35">
        <v>0</v>
      </c>
      <c r="BU1618" s="35">
        <f>SUM(BP1618:BT1618)</f>
        <v>-0.24403116822183091</v>
      </c>
      <c r="BV1618" s="35">
        <f>BU1618/AR1618*2000</f>
        <v>-48.006131453474921</v>
      </c>
      <c r="BW1618" s="35">
        <v>-9.619016074289985E-2</v>
      </c>
      <c r="BX1618" s="35">
        <v>0</v>
      </c>
      <c r="BY1618" s="35">
        <v>1.4492157312746055E-2</v>
      </c>
      <c r="BZ1618" s="35">
        <v>-0.46188224663517102</v>
      </c>
      <c r="CA1618" s="35">
        <f>SUM(BW1618:BZ1618)</f>
        <v>-0.54358025006532484</v>
      </c>
      <c r="CB1618" s="35">
        <f>CA1618/AR1618*2000</f>
        <v>-106.93381968498191</v>
      </c>
      <c r="CC1618" s="22"/>
      <c r="CD1618" s="19"/>
      <c r="CE1618" s="76">
        <f t="shared" si="1364"/>
        <v>165000</v>
      </c>
      <c r="CF1618" s="24">
        <v>0.4</v>
      </c>
      <c r="CG1618" s="24">
        <v>0.4</v>
      </c>
      <c r="CH1618" s="24">
        <v>-1</v>
      </c>
      <c r="CI1618" s="24">
        <v>-0.2</v>
      </c>
      <c r="CJ1618" s="24">
        <f t="shared" si="1369"/>
        <v>-38.772213247172857</v>
      </c>
      <c r="CK1618" s="24">
        <v>-0.2</v>
      </c>
      <c r="CL1618" s="24">
        <f t="shared" si="1370"/>
        <v>-38.772213247172857</v>
      </c>
      <c r="CM1618" s="24">
        <v>-0.3</v>
      </c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76"/>
      <c r="DA1618" s="19">
        <v>1</v>
      </c>
    </row>
    <row r="1619" spans="1:105" ht="12.75" customHeight="1" x14ac:dyDescent="0.2">
      <c r="A1619" s="75" t="s">
        <v>2452</v>
      </c>
      <c r="B1619" s="19" t="s">
        <v>975</v>
      </c>
      <c r="C1619" s="19" t="s">
        <v>975</v>
      </c>
      <c r="D1619" s="19" t="s">
        <v>975</v>
      </c>
      <c r="E1619" s="19" t="str">
        <f t="shared" si="1366"/>
        <v xml:space="preserve">Stewart, Karl </v>
      </c>
      <c r="F1619" s="19" t="s">
        <v>2857</v>
      </c>
      <c r="G1619" s="19" t="s">
        <v>1540</v>
      </c>
      <c r="H1619" s="19">
        <v>7</v>
      </c>
      <c r="I1619" s="19">
        <v>0</v>
      </c>
      <c r="J1619" s="19">
        <v>0</v>
      </c>
      <c r="K1619" s="19">
        <f>I1619+J1619</f>
        <v>0</v>
      </c>
      <c r="L1619" s="19">
        <v>-2</v>
      </c>
      <c r="M1619" s="19">
        <v>2</v>
      </c>
      <c r="N1619" s="19">
        <v>2</v>
      </c>
      <c r="O1619" s="20">
        <f t="shared" si="1367"/>
        <v>0</v>
      </c>
      <c r="P1619" s="19">
        <v>73</v>
      </c>
      <c r="Q1619" s="19">
        <v>0</v>
      </c>
      <c r="R1619" s="19">
        <v>0</v>
      </c>
      <c r="S1619" s="19">
        <v>0</v>
      </c>
      <c r="T1619" s="19">
        <v>0</v>
      </c>
      <c r="U1619" s="20">
        <f t="shared" si="1368"/>
        <v>0</v>
      </c>
      <c r="V1619" s="19">
        <v>47</v>
      </c>
      <c r="W1619" s="19">
        <v>0</v>
      </c>
      <c r="X1619" s="19">
        <v>0</v>
      </c>
      <c r="Y1619" s="19">
        <v>0</v>
      </c>
      <c r="Z1619" s="19">
        <v>0</v>
      </c>
      <c r="AA1619" s="19">
        <f t="shared" si="1371"/>
        <v>0</v>
      </c>
      <c r="AB1619" s="19">
        <f t="shared" si="1371"/>
        <v>0</v>
      </c>
      <c r="AC1619" s="24">
        <f t="shared" si="1344"/>
        <v>0</v>
      </c>
      <c r="AD1619" s="24">
        <f t="shared" si="1345"/>
        <v>0</v>
      </c>
      <c r="AE1619" s="24">
        <f t="shared" si="1346"/>
        <v>0</v>
      </c>
      <c r="AF1619" s="24">
        <f t="shared" si="1347"/>
        <v>0</v>
      </c>
      <c r="AG1619" s="24">
        <f t="shared" si="1348"/>
        <v>0</v>
      </c>
      <c r="AH1619" s="24">
        <f t="shared" si="1349"/>
        <v>0</v>
      </c>
      <c r="AI1619" s="21">
        <f t="shared" si="1350"/>
        <v>0</v>
      </c>
      <c r="AJ1619" s="21">
        <f t="shared" si="1351"/>
        <v>18.75</v>
      </c>
      <c r="AK1619" s="21">
        <f t="shared" si="1352"/>
        <v>0</v>
      </c>
      <c r="AL1619" s="21">
        <f t="shared" si="1353"/>
        <v>2.7016885553470917</v>
      </c>
      <c r="AM1619" s="21">
        <f t="shared" si="1354"/>
        <v>0</v>
      </c>
      <c r="AN1619" s="21">
        <f t="shared" si="1355"/>
        <v>23.225806451612904</v>
      </c>
      <c r="AO1619" s="24">
        <v>44.416666666666664</v>
      </c>
      <c r="AP1619" s="24">
        <v>3.2</v>
      </c>
      <c r="AQ1619" s="24">
        <v>2.5833333333333335</v>
      </c>
      <c r="AR1619" s="36">
        <v>50.2</v>
      </c>
      <c r="AS1619" s="19">
        <v>97</v>
      </c>
      <c r="AT1619" s="19">
        <v>13</v>
      </c>
      <c r="AU1619" s="19">
        <v>12</v>
      </c>
      <c r="AV1619" s="19">
        <v>8</v>
      </c>
      <c r="AW1619" s="19">
        <v>7</v>
      </c>
      <c r="AX1619" s="24">
        <f t="shared" si="1356"/>
        <v>115.93625498007967</v>
      </c>
      <c r="AY1619" s="24">
        <f t="shared" si="1357"/>
        <v>15.53784860557769</v>
      </c>
      <c r="AZ1619" s="24">
        <f t="shared" si="1358"/>
        <v>14.342629482071713</v>
      </c>
      <c r="BA1619" s="24">
        <f t="shared" si="1359"/>
        <v>9.5617529880478092</v>
      </c>
      <c r="BB1619" s="24">
        <f t="shared" si="1360"/>
        <v>8.3665338645418323</v>
      </c>
      <c r="BC1619" s="24">
        <f t="shared" si="1361"/>
        <v>6.3452380952380949</v>
      </c>
      <c r="BD1619" s="24">
        <f t="shared" si="1362"/>
        <v>0.36904761904761907</v>
      </c>
      <c r="BE1619" s="24">
        <f t="shared" si="1363"/>
        <v>0.45714285714285718</v>
      </c>
      <c r="BF1619" s="30">
        <v>0</v>
      </c>
      <c r="BG1619" s="30">
        <v>1</v>
      </c>
      <c r="BH1619" s="30">
        <v>0</v>
      </c>
      <c r="BI1619" s="30">
        <v>1</v>
      </c>
      <c r="BJ1619" s="30">
        <v>2</v>
      </c>
      <c r="BK1619" s="30">
        <v>0</v>
      </c>
      <c r="BL1619" s="30">
        <v>1</v>
      </c>
      <c r="BM1619" s="30">
        <v>3</v>
      </c>
      <c r="BN1619" s="35">
        <f>BU1619+CA1619</f>
        <v>-1.5078423575546931</v>
      </c>
      <c r="BO1619" s="35">
        <f>BN1619/AR1619*2000</f>
        <v>-60.073400699390163</v>
      </c>
      <c r="BP1619" s="35">
        <v>-1.0885186523209922</v>
      </c>
      <c r="BQ1619" s="35">
        <v>-0.16690332010600067</v>
      </c>
      <c r="BR1619" s="35">
        <v>-1.9074058103249265E-2</v>
      </c>
      <c r="BS1619" s="35">
        <v>-4.4597574500400923E-2</v>
      </c>
      <c r="BT1619" s="35">
        <v>0</v>
      </c>
      <c r="BU1619" s="35">
        <f>SUM(BP1619:BT1619)</f>
        <v>-1.3190936050306432</v>
      </c>
      <c r="BV1619" s="35">
        <f>BU1619/AR1619*2000</f>
        <v>-52.553530080902121</v>
      </c>
      <c r="BW1619" s="35">
        <v>0.36328625521540425</v>
      </c>
      <c r="BX1619" s="35">
        <v>1.528505733956235E-2</v>
      </c>
      <c r="BY1619" s="35">
        <v>-0.46491773329216951</v>
      </c>
      <c r="BZ1619" s="35">
        <v>-0.10240233178684688</v>
      </c>
      <c r="CA1619" s="35">
        <f>SUM(BW1619:BZ1619)</f>
        <v>-0.18874875252404977</v>
      </c>
      <c r="CB1619" s="35">
        <f>CA1619/AR1619*2000</f>
        <v>-7.5198706184880386</v>
      </c>
      <c r="CC1619" s="22"/>
      <c r="CD1619" s="19"/>
      <c r="CE1619" s="76">
        <f t="shared" si="1364"/>
        <v>165000</v>
      </c>
      <c r="CF1619" s="24">
        <v>1.1000000000000001</v>
      </c>
      <c r="CG1619" s="24">
        <v>1.1000000000000001</v>
      </c>
      <c r="CH1619" s="24">
        <v>-1.9</v>
      </c>
      <c r="CI1619" s="24">
        <v>-0.5</v>
      </c>
      <c r="CJ1619" s="24">
        <f t="shared" si="1369"/>
        <v>-17.862459065197974</v>
      </c>
      <c r="CK1619" s="24">
        <v>-0.2</v>
      </c>
      <c r="CL1619" s="24">
        <f t="shared" si="1370"/>
        <v>-7.144983626079191</v>
      </c>
      <c r="CM1619" s="24">
        <v>-0.8</v>
      </c>
      <c r="CN1619" s="19" t="s">
        <v>1278</v>
      </c>
      <c r="CO1619" s="19" t="s">
        <v>2981</v>
      </c>
      <c r="CP1619" s="19" t="s">
        <v>2427</v>
      </c>
      <c r="CQ1619" s="19" t="s">
        <v>2400</v>
      </c>
      <c r="CR1619" s="19">
        <v>71</v>
      </c>
      <c r="CS1619" s="19">
        <v>185</v>
      </c>
      <c r="CT1619" s="19">
        <v>61</v>
      </c>
      <c r="CU1619" s="19" t="s">
        <v>3402</v>
      </c>
      <c r="CV1619" s="19" t="s">
        <v>3090</v>
      </c>
      <c r="CW1619" s="19">
        <v>0</v>
      </c>
      <c r="CX1619" s="19">
        <v>0</v>
      </c>
      <c r="CY1619" s="19">
        <v>0</v>
      </c>
      <c r="CZ1619" s="77"/>
      <c r="DA1619" s="19">
        <v>1</v>
      </c>
    </row>
    <row r="1620" spans="1:105" ht="12.75" customHeight="1" x14ac:dyDescent="0.2">
      <c r="A1620" s="25" t="s">
        <v>2452</v>
      </c>
      <c r="B1620" s="10" t="s">
        <v>975</v>
      </c>
      <c r="C1620" s="10" t="s">
        <v>975</v>
      </c>
      <c r="D1620" s="10" t="s">
        <v>975</v>
      </c>
      <c r="E1620" s="10" t="s">
        <v>2856</v>
      </c>
      <c r="F1620" s="10" t="s">
        <v>2857</v>
      </c>
      <c r="G1620" s="10" t="s">
        <v>1540</v>
      </c>
      <c r="H1620" s="10">
        <v>47</v>
      </c>
      <c r="I1620" s="10">
        <v>2</v>
      </c>
      <c r="J1620" s="10">
        <v>3</v>
      </c>
      <c r="K1620" s="10">
        <v>5</v>
      </c>
      <c r="L1620" s="10">
        <v>-5</v>
      </c>
      <c r="M1620" s="10">
        <v>47</v>
      </c>
      <c r="N1620" s="10">
        <v>21</v>
      </c>
      <c r="O1620" s="11">
        <v>9.5000000000000001E-2</v>
      </c>
      <c r="P1620" s="10">
        <v>639</v>
      </c>
      <c r="Q1620" s="10">
        <v>0</v>
      </c>
      <c r="R1620" s="10">
        <v>0</v>
      </c>
      <c r="S1620" s="10">
        <v>2</v>
      </c>
      <c r="T1620" s="10">
        <v>1</v>
      </c>
      <c r="U1620" s="11">
        <v>0.66700000000000004</v>
      </c>
      <c r="V1620" s="41">
        <v>0.1</v>
      </c>
      <c r="W1620" s="10">
        <v>0</v>
      </c>
      <c r="X1620" s="10">
        <v>0</v>
      </c>
      <c r="Y1620" s="10">
        <v>1</v>
      </c>
      <c r="Z1620" s="10">
        <v>0</v>
      </c>
      <c r="AA1620" s="10">
        <v>1</v>
      </c>
      <c r="AB1620" s="10">
        <v>3</v>
      </c>
      <c r="AC1620" s="13">
        <f t="shared" si="1344"/>
        <v>0</v>
      </c>
      <c r="AD1620" s="13">
        <f t="shared" si="1345"/>
        <v>0</v>
      </c>
      <c r="AE1620" s="13">
        <f t="shared" si="1346"/>
        <v>4.3615428230812849</v>
      </c>
      <c r="AF1620" s="13">
        <f t="shared" si="1347"/>
        <v>0</v>
      </c>
      <c r="AG1620" s="13">
        <f t="shared" si="1348"/>
        <v>3.6913649744834394</v>
      </c>
      <c r="AH1620" s="13">
        <f t="shared" si="1349"/>
        <v>11.074094923450319</v>
      </c>
      <c r="AI1620" s="29">
        <f t="shared" si="1350"/>
        <v>0.92284124362085973</v>
      </c>
      <c r="AJ1620" s="29">
        <f t="shared" si="1351"/>
        <v>9.0792161610047675</v>
      </c>
      <c r="AK1620" s="29">
        <f t="shared" si="1352"/>
        <v>0</v>
      </c>
      <c r="AL1620" s="29">
        <f t="shared" si="1353"/>
        <v>1.6611142385175477</v>
      </c>
      <c r="AM1620" s="29">
        <f t="shared" si="1354"/>
        <v>4.5396080805023837</v>
      </c>
      <c r="AN1620" s="29">
        <f t="shared" si="1355"/>
        <v>0.87230856461625694</v>
      </c>
      <c r="AO1620" s="13">
        <v>325.08300000000003</v>
      </c>
      <c r="AP1620" s="13">
        <v>13.217000000000001</v>
      </c>
      <c r="AQ1620" s="13">
        <v>68.783000000000001</v>
      </c>
      <c r="AR1620" s="13">
        <v>407.08300000000003</v>
      </c>
      <c r="AS1620" s="41">
        <v>13</v>
      </c>
      <c r="AT1620" s="41">
        <v>97</v>
      </c>
      <c r="AU1620" s="41">
        <v>12</v>
      </c>
      <c r="AV1620" s="41">
        <v>8</v>
      </c>
      <c r="AW1620" s="41">
        <v>7</v>
      </c>
      <c r="AX1620" s="13">
        <f t="shared" si="1356"/>
        <v>1.9160711697614488</v>
      </c>
      <c r="AY1620" s="13">
        <f t="shared" si="1357"/>
        <v>14.296838728220042</v>
      </c>
      <c r="AZ1620" s="13">
        <f t="shared" si="1358"/>
        <v>1.7686810797797992</v>
      </c>
      <c r="BA1620" s="13">
        <f t="shared" si="1359"/>
        <v>1.1791207198531992</v>
      </c>
      <c r="BB1620" s="13">
        <f t="shared" si="1360"/>
        <v>1.0317306298715494</v>
      </c>
      <c r="BC1620" s="13">
        <f t="shared" si="1361"/>
        <v>6.9166595744680857</v>
      </c>
      <c r="BD1620" s="13">
        <f t="shared" si="1362"/>
        <v>1.463468085106383</v>
      </c>
      <c r="BE1620" s="13">
        <f t="shared" si="1363"/>
        <v>0.28121276595744682</v>
      </c>
      <c r="BF1620" s="10">
        <v>5</v>
      </c>
      <c r="BG1620" s="10">
        <v>2</v>
      </c>
      <c r="BH1620" s="10">
        <v>0</v>
      </c>
      <c r="BI1620" s="10">
        <v>7</v>
      </c>
      <c r="BJ1620" s="10">
        <v>9</v>
      </c>
      <c r="BK1620" s="10">
        <v>1</v>
      </c>
      <c r="BL1620" s="10">
        <v>1</v>
      </c>
      <c r="BM1620" s="10">
        <v>11</v>
      </c>
      <c r="BN1620" s="39">
        <v>2.9649999999999999</v>
      </c>
      <c r="BO1620" s="39">
        <v>14.565</v>
      </c>
      <c r="BP1620" s="13">
        <v>-2.7629999999999999</v>
      </c>
      <c r="BQ1620" s="13">
        <v>-0.65300000000000002</v>
      </c>
      <c r="BR1620" s="13">
        <v>-0.19</v>
      </c>
      <c r="BS1620" s="13">
        <v>1.7669999999999999</v>
      </c>
      <c r="BT1620" s="13">
        <v>0</v>
      </c>
      <c r="BU1620" s="39">
        <v>-1.839</v>
      </c>
      <c r="BV1620" s="39">
        <v>-9.0359999999999996</v>
      </c>
      <c r="BW1620" s="13">
        <v>4.1109999999999998</v>
      </c>
      <c r="BX1620" s="13">
        <v>-0.125</v>
      </c>
      <c r="BY1620" s="13">
        <v>6.0179999999999998</v>
      </c>
      <c r="BZ1620" s="13">
        <v>-5.1989999999999998</v>
      </c>
      <c r="CA1620" s="39">
        <v>4.8040000000000003</v>
      </c>
      <c r="CB1620" s="39">
        <v>23.602</v>
      </c>
      <c r="CC1620" s="16">
        <v>33</v>
      </c>
      <c r="CD1620" s="10">
        <v>165000</v>
      </c>
      <c r="CE1620" s="73">
        <f t="shared" si="1364"/>
        <v>165000</v>
      </c>
      <c r="CF1620" s="13">
        <v>7.5</v>
      </c>
      <c r="CG1620" s="13">
        <v>8.5</v>
      </c>
      <c r="CH1620" s="13">
        <v>-4.8</v>
      </c>
      <c r="CI1620" s="17">
        <v>-0.8</v>
      </c>
      <c r="CJ1620" s="13">
        <f t="shared" si="1369"/>
        <v>-3.2714283669642987</v>
      </c>
      <c r="CK1620" s="17">
        <v>0.2</v>
      </c>
      <c r="CL1620" s="13">
        <f t="shared" si="1370"/>
        <v>0.81785709174107468</v>
      </c>
      <c r="CM1620" s="13">
        <v>-0.6</v>
      </c>
      <c r="CN1620" s="10" t="s">
        <v>1278</v>
      </c>
      <c r="CO1620" s="10" t="s">
        <v>2981</v>
      </c>
      <c r="CP1620" s="10" t="s">
        <v>2427</v>
      </c>
      <c r="CQ1620" s="10" t="s">
        <v>2400</v>
      </c>
      <c r="CR1620" s="10">
        <v>71</v>
      </c>
      <c r="CS1620" s="10">
        <v>185</v>
      </c>
      <c r="CT1620" s="10">
        <v>61</v>
      </c>
      <c r="CU1620" s="10" t="s">
        <v>3402</v>
      </c>
      <c r="CV1620" s="10" t="s">
        <v>3090</v>
      </c>
      <c r="CW1620" s="10">
        <v>0</v>
      </c>
      <c r="CX1620" s="10">
        <v>0</v>
      </c>
      <c r="CY1620" s="10">
        <v>0</v>
      </c>
      <c r="CZ1620" s="79"/>
      <c r="DA1620" s="10">
        <v>2</v>
      </c>
    </row>
    <row r="1621" spans="1:105" ht="12.75" customHeight="1" x14ac:dyDescent="0.2">
      <c r="A1621" s="44" t="s">
        <v>2372</v>
      </c>
      <c r="B1621" s="81" t="s">
        <v>975</v>
      </c>
      <c r="C1621" s="43" t="s">
        <v>975</v>
      </c>
      <c r="D1621" s="83" t="s">
        <v>975</v>
      </c>
      <c r="E1621" s="42" t="str">
        <f t="shared" ref="E1621:E1647" si="1372">CONCATENATE(RIGHT(F1621,LEN(F1621)-SEARCH(" ",F1621)), ", ", LEFT(F1621, SEARCH(" ", F1621)))</f>
        <v xml:space="preserve">Stewart, Karl </v>
      </c>
      <c r="F1621" s="42" t="s">
        <v>2857</v>
      </c>
      <c r="G1621" s="45" t="s">
        <v>1540</v>
      </c>
      <c r="H1621" s="43">
        <v>9</v>
      </c>
      <c r="I1621" s="64">
        <v>0</v>
      </c>
      <c r="J1621" s="64">
        <v>0</v>
      </c>
      <c r="K1621" s="64">
        <v>0</v>
      </c>
      <c r="L1621" s="43">
        <v>-2</v>
      </c>
      <c r="M1621">
        <v>2</v>
      </c>
      <c r="N1621">
        <v>2</v>
      </c>
      <c r="O1621" s="4">
        <f>IF(N1621=0,0,I1621/N1621)</f>
        <v>0</v>
      </c>
      <c r="Q1621">
        <v>0</v>
      </c>
      <c r="R1621">
        <v>0</v>
      </c>
      <c r="S1621">
        <v>0</v>
      </c>
      <c r="T1621">
        <v>0</v>
      </c>
      <c r="U1621" s="4">
        <f>IF(S1621+T1621=0,0,S1621/(S1621+T1621))</f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s="9">
        <f t="shared" si="1344"/>
        <v>0</v>
      </c>
      <c r="AD1621" s="9">
        <f t="shared" si="1345"/>
        <v>0</v>
      </c>
      <c r="AE1621" s="9">
        <f t="shared" si="1346"/>
        <v>0</v>
      </c>
      <c r="AF1621" s="9">
        <f t="shared" si="1347"/>
        <v>0</v>
      </c>
      <c r="AG1621" s="9">
        <f t="shared" si="1348"/>
        <v>0</v>
      </c>
      <c r="AH1621" s="9">
        <f t="shared" si="1349"/>
        <v>0</v>
      </c>
      <c r="AI1621" s="58">
        <f t="shared" si="1350"/>
        <v>1.6274864376130198</v>
      </c>
      <c r="AJ1621" s="58">
        <f t="shared" si="1351"/>
        <v>0</v>
      </c>
      <c r="AK1621" s="58">
        <f t="shared" si="1352"/>
        <v>0</v>
      </c>
      <c r="AL1621" s="58">
        <f t="shared" si="1353"/>
        <v>4.8824593128390594</v>
      </c>
      <c r="AM1621" s="58">
        <f t="shared" si="1354"/>
        <v>0</v>
      </c>
      <c r="AN1621" s="58">
        <f t="shared" si="1355"/>
        <v>0</v>
      </c>
      <c r="AO1621" s="56">
        <v>36.866666666666667</v>
      </c>
      <c r="AP1621" s="56">
        <v>0.1</v>
      </c>
      <c r="AQ1621" s="56">
        <v>0</v>
      </c>
      <c r="AR1621" s="57">
        <f>SUM(AO1621:AQ1621)</f>
        <v>36.966666666666669</v>
      </c>
      <c r="AS1621">
        <v>1</v>
      </c>
      <c r="AT1621">
        <v>6</v>
      </c>
      <c r="AU1621">
        <v>2</v>
      </c>
      <c r="AV1621">
        <v>2</v>
      </c>
      <c r="AW1621">
        <v>1</v>
      </c>
      <c r="AX1621" s="9">
        <f t="shared" si="1356"/>
        <v>1.6230838593327321</v>
      </c>
      <c r="AY1621" s="9">
        <f t="shared" si="1357"/>
        <v>9.7385031559963924</v>
      </c>
      <c r="AZ1621" s="9">
        <f t="shared" si="1358"/>
        <v>3.2461677186654643</v>
      </c>
      <c r="BA1621" s="9">
        <f t="shared" si="1359"/>
        <v>3.2461677186654643</v>
      </c>
      <c r="BB1621" s="9">
        <f t="shared" si="1360"/>
        <v>1.6230838593327321</v>
      </c>
      <c r="BC1621" s="33">
        <f t="shared" si="1361"/>
        <v>4.0962962962962965</v>
      </c>
      <c r="BD1621" s="33">
        <f t="shared" si="1362"/>
        <v>0</v>
      </c>
      <c r="BE1621" s="33">
        <f t="shared" si="1363"/>
        <v>1.1111111111111112E-2</v>
      </c>
      <c r="BF1621" s="42">
        <f>BI1621-BG1621-BH1621</f>
        <v>1</v>
      </c>
      <c r="BG1621" s="43">
        <v>0</v>
      </c>
      <c r="BH1621" s="43">
        <v>0</v>
      </c>
      <c r="BI1621" s="43">
        <v>1</v>
      </c>
      <c r="BJ1621" s="42">
        <f>BM1621-BK1621-BL1621</f>
        <v>3</v>
      </c>
      <c r="BK1621" s="43">
        <v>0</v>
      </c>
      <c r="BL1621" s="43">
        <v>0</v>
      </c>
      <c r="BM1621" s="43">
        <v>3</v>
      </c>
      <c r="BN1621" s="34">
        <f t="shared" ref="BN1621:BN1626" si="1373">BU1621+CA1621</f>
        <v>-2.051618299624991</v>
      </c>
      <c r="BO1621" s="34">
        <f t="shared" ref="BO1621:BO1626" si="1374">BN1621/AR1621*2000</f>
        <v>-110.9982849210996</v>
      </c>
      <c r="BP1621" s="33">
        <v>-0.88422215888525213</v>
      </c>
      <c r="BQ1621" s="33">
        <v>-5.3845312361168792E-3</v>
      </c>
      <c r="BR1621" s="33">
        <v>-0.27801279210035468</v>
      </c>
      <c r="BS1621" s="33">
        <v>0</v>
      </c>
      <c r="BT1621" s="33">
        <v>0</v>
      </c>
      <c r="BU1621" s="9">
        <f t="shared" ref="BU1621:BU1626" si="1375">SUM(BP1621:BT1621)</f>
        <v>-1.1676194822217236</v>
      </c>
      <c r="BV1621" s="34">
        <f t="shared" ref="BV1621:BV1626" si="1376">BU1621/AR1621*2000</f>
        <v>-63.171477847884056</v>
      </c>
      <c r="BW1621" s="33">
        <v>-0.42179272161343945</v>
      </c>
      <c r="BX1621" s="33">
        <v>8.8953743604368004E-4</v>
      </c>
      <c r="BY1621" s="33">
        <v>0</v>
      </c>
      <c r="BZ1621" s="33">
        <v>-0.46309563322587166</v>
      </c>
      <c r="CA1621" s="9">
        <f t="shared" ref="CA1621:CA1626" si="1377">SUM(BW1621:BZ1621)</f>
        <v>-0.88399881740326736</v>
      </c>
      <c r="CB1621" s="34">
        <f t="shared" ref="CB1621:CB1626" si="1378">CA1621/AR1621*2000</f>
        <v>-47.826807073215541</v>
      </c>
      <c r="CE1621" s="68">
        <f t="shared" si="1364"/>
        <v>165000</v>
      </c>
      <c r="CF1621" s="62">
        <v>1.4</v>
      </c>
      <c r="CG1621" s="62">
        <v>1.3</v>
      </c>
      <c r="CH1621" s="62">
        <v>-1.5</v>
      </c>
      <c r="CI1621" s="62">
        <v>-0.6</v>
      </c>
      <c r="CJ1621" s="63">
        <f t="shared" si="1369"/>
        <v>-32.374100719424455</v>
      </c>
      <c r="CK1621" s="62">
        <v>-0.2</v>
      </c>
      <c r="CL1621" s="63">
        <f t="shared" si="1370"/>
        <v>-10.791366906474819</v>
      </c>
      <c r="CM1621" s="62">
        <v>-0.8</v>
      </c>
      <c r="CN1621" t="s">
        <v>2099</v>
      </c>
      <c r="CO1621" t="s">
        <v>2981</v>
      </c>
      <c r="CP1621" t="s">
        <v>2427</v>
      </c>
      <c r="CQ1621" t="s">
        <v>2400</v>
      </c>
      <c r="CR1621">
        <v>71</v>
      </c>
      <c r="CS1621">
        <v>185</v>
      </c>
      <c r="CT1621">
        <v>61</v>
      </c>
      <c r="CU1621" t="s">
        <v>3402</v>
      </c>
      <c r="CZ1621" s="72">
        <v>475000</v>
      </c>
      <c r="DA1621">
        <v>0</v>
      </c>
    </row>
    <row r="1622" spans="1:105" ht="12.75" customHeight="1" x14ac:dyDescent="0.2">
      <c r="A1622" s="38" t="s">
        <v>2452</v>
      </c>
      <c r="B1622" t="s">
        <v>975</v>
      </c>
      <c r="C1622" t="s">
        <v>975</v>
      </c>
      <c r="D1622" s="82" t="s">
        <v>975</v>
      </c>
      <c r="E1622" t="str">
        <f t="shared" si="1372"/>
        <v xml:space="preserve">Wanvig, Kyle </v>
      </c>
      <c r="F1622" t="s">
        <v>2330</v>
      </c>
      <c r="G1622" t="s">
        <v>1528</v>
      </c>
      <c r="H1622">
        <v>4</v>
      </c>
      <c r="I1622">
        <v>0</v>
      </c>
      <c r="J1622">
        <v>0</v>
      </c>
      <c r="K1622">
        <f>I1622+J1622</f>
        <v>0</v>
      </c>
      <c r="L1622">
        <v>0</v>
      </c>
      <c r="M1622">
        <v>0</v>
      </c>
      <c r="N1622">
        <v>0</v>
      </c>
      <c r="O1622" s="4">
        <f>IF(N1622=0,0,I1622/N1622)</f>
        <v>0</v>
      </c>
      <c r="P1622">
        <v>27</v>
      </c>
      <c r="Q1622">
        <v>0</v>
      </c>
      <c r="R1622">
        <v>0</v>
      </c>
      <c r="S1622">
        <v>0</v>
      </c>
      <c r="T1622">
        <v>0</v>
      </c>
      <c r="U1622" s="4">
        <f>IF(S1622+T1622=0,0,S1622/(S1622+T1622))</f>
        <v>0</v>
      </c>
      <c r="V1622" s="40">
        <v>0</v>
      </c>
      <c r="W1622">
        <v>0</v>
      </c>
      <c r="X1622">
        <v>0</v>
      </c>
      <c r="Y1622">
        <v>0</v>
      </c>
      <c r="Z1622">
        <v>0</v>
      </c>
      <c r="AA1622">
        <f>I1622-W1622-Y1622</f>
        <v>0</v>
      </c>
      <c r="AB1622">
        <f>J1622-X1622-Z1622</f>
        <v>0</v>
      </c>
      <c r="AC1622" s="9">
        <f t="shared" si="1344"/>
        <v>0</v>
      </c>
      <c r="AD1622" s="9">
        <f t="shared" si="1345"/>
        <v>0</v>
      </c>
      <c r="AE1622" s="9">
        <f t="shared" si="1346"/>
        <v>0</v>
      </c>
      <c r="AF1622" s="9">
        <f t="shared" si="1347"/>
        <v>0</v>
      </c>
      <c r="AG1622" s="9">
        <f t="shared" si="1348"/>
        <v>0</v>
      </c>
      <c r="AH1622" s="9">
        <f t="shared" si="1349"/>
        <v>0</v>
      </c>
      <c r="AI1622" s="6">
        <f t="shared" si="1350"/>
        <v>0</v>
      </c>
      <c r="AJ1622" s="6">
        <f t="shared" si="1351"/>
        <v>0</v>
      </c>
      <c r="AK1622" s="6">
        <f t="shared" si="1352"/>
        <v>0</v>
      </c>
      <c r="AL1622" s="6">
        <f t="shared" si="1353"/>
        <v>0</v>
      </c>
      <c r="AM1622" s="6">
        <f t="shared" si="1354"/>
        <v>0</v>
      </c>
      <c r="AN1622" s="6">
        <f t="shared" si="1355"/>
        <v>0</v>
      </c>
      <c r="AO1622" s="32">
        <v>20.783333333333335</v>
      </c>
      <c r="AP1622" s="32">
        <v>0</v>
      </c>
      <c r="AQ1622" s="32">
        <v>0</v>
      </c>
      <c r="AR1622" s="32">
        <v>20.783333333333335</v>
      </c>
      <c r="AS1622" s="40">
        <v>0</v>
      </c>
      <c r="AT1622" s="40">
        <v>8</v>
      </c>
      <c r="AU1622" s="40">
        <v>0</v>
      </c>
      <c r="AV1622" s="40">
        <v>1</v>
      </c>
      <c r="AW1622" s="40">
        <v>0</v>
      </c>
      <c r="AX1622" s="9">
        <f t="shared" si="1356"/>
        <v>0</v>
      </c>
      <c r="AY1622" s="9">
        <f t="shared" si="1357"/>
        <v>23.095429029671209</v>
      </c>
      <c r="AZ1622" s="9">
        <f t="shared" si="1358"/>
        <v>0</v>
      </c>
      <c r="BA1622" s="9">
        <f t="shared" si="1359"/>
        <v>2.8869286287089011</v>
      </c>
      <c r="BB1622" s="9">
        <f t="shared" si="1360"/>
        <v>0</v>
      </c>
      <c r="BC1622" s="9">
        <f t="shared" si="1361"/>
        <v>5.1958333333333337</v>
      </c>
      <c r="BD1622" s="9">
        <f t="shared" si="1362"/>
        <v>0</v>
      </c>
      <c r="BE1622" s="9">
        <f t="shared" si="1363"/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4">
        <f t="shared" si="1373"/>
        <v>0.41621472551687222</v>
      </c>
      <c r="BO1622" s="34">
        <f t="shared" si="1374"/>
        <v>40.05274022616252</v>
      </c>
      <c r="BP1622" s="34">
        <v>-0.50933687033556363</v>
      </c>
      <c r="BQ1622" s="34">
        <v>0</v>
      </c>
      <c r="BR1622" s="34">
        <v>-7.8968627007808198E-3</v>
      </c>
      <c r="BS1622" s="34">
        <v>0</v>
      </c>
      <c r="BT1622" s="34">
        <v>0</v>
      </c>
      <c r="BU1622" s="34">
        <f t="shared" si="1375"/>
        <v>-0.51723373303634446</v>
      </c>
      <c r="BV1622" s="34">
        <f t="shared" si="1376"/>
        <v>-49.773895721219994</v>
      </c>
      <c r="BW1622" s="34">
        <v>0.59860637386429449</v>
      </c>
      <c r="BX1622" s="34">
        <v>0</v>
      </c>
      <c r="BY1622" s="34">
        <v>0</v>
      </c>
      <c r="BZ1622" s="34">
        <v>0.33484208468892218</v>
      </c>
      <c r="CA1622" s="34">
        <f t="shared" si="1377"/>
        <v>0.93344845855321668</v>
      </c>
      <c r="CB1622" s="34">
        <f t="shared" si="1378"/>
        <v>89.826635947382513</v>
      </c>
      <c r="CE1622" s="68">
        <f t="shared" si="1364"/>
        <v>165000</v>
      </c>
      <c r="CF1622" s="9">
        <v>0.3</v>
      </c>
      <c r="CG1622" s="9">
        <v>0.3</v>
      </c>
      <c r="CH1622" s="9">
        <v>0</v>
      </c>
      <c r="CI1622" s="9">
        <v>-0.2</v>
      </c>
      <c r="CJ1622" s="9">
        <f t="shared" si="1369"/>
        <v>-19.246190858059343</v>
      </c>
      <c r="CK1622" s="9">
        <v>0</v>
      </c>
      <c r="CL1622" s="9">
        <f t="shared" si="1370"/>
        <v>0</v>
      </c>
      <c r="CM1622" s="9">
        <v>-0.1</v>
      </c>
      <c r="CN1622" t="s">
        <v>3341</v>
      </c>
      <c r="CO1622" t="s">
        <v>1563</v>
      </c>
      <c r="CP1622" t="s">
        <v>2417</v>
      </c>
      <c r="CQ1622" t="s">
        <v>2400</v>
      </c>
      <c r="CR1622">
        <v>74</v>
      </c>
      <c r="CS1622">
        <v>210</v>
      </c>
      <c r="CU1622" t="s">
        <v>3401</v>
      </c>
      <c r="CV1622" t="s">
        <v>2382</v>
      </c>
      <c r="CW1622">
        <v>0</v>
      </c>
      <c r="CX1622">
        <v>0</v>
      </c>
      <c r="CY1622">
        <v>0</v>
      </c>
      <c r="CZ1622" s="70"/>
      <c r="DA1622">
        <v>0</v>
      </c>
    </row>
    <row r="1623" spans="1:105" ht="12.75" customHeight="1" x14ac:dyDescent="0.2">
      <c r="A1623" s="44" t="s">
        <v>2372</v>
      </c>
      <c r="B1623" s="43" t="s">
        <v>975</v>
      </c>
      <c r="C1623" s="43" t="s">
        <v>975</v>
      </c>
      <c r="D1623" s="82" t="s">
        <v>975</v>
      </c>
      <c r="E1623" s="42" t="str">
        <f t="shared" si="1372"/>
        <v xml:space="preserve">Wanvig, Kyle </v>
      </c>
      <c r="F1623" s="42" t="s">
        <v>2330</v>
      </c>
      <c r="G1623" s="45" t="s">
        <v>1528</v>
      </c>
      <c r="H1623" s="43">
        <v>7</v>
      </c>
      <c r="I1623" s="64">
        <v>1</v>
      </c>
      <c r="J1623" s="64">
        <v>0</v>
      </c>
      <c r="K1623" s="64">
        <v>1</v>
      </c>
      <c r="L1623" s="43">
        <v>-1</v>
      </c>
      <c r="M1623">
        <v>7</v>
      </c>
      <c r="N1623">
        <v>10</v>
      </c>
      <c r="O1623" s="4">
        <f>IF(N1623=0,0,I1623/N1623)</f>
        <v>0.1</v>
      </c>
      <c r="Q1623">
        <v>1</v>
      </c>
      <c r="R1623">
        <v>0</v>
      </c>
      <c r="S1623">
        <v>1</v>
      </c>
      <c r="T1623">
        <v>0</v>
      </c>
      <c r="U1623" s="4">
        <f>IF(S1623+T1623=0,0,S1623/(S1623+T1623))</f>
        <v>1</v>
      </c>
      <c r="V1623">
        <v>0.2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 s="9">
        <f t="shared" si="1344"/>
        <v>0</v>
      </c>
      <c r="AD1623" s="9">
        <f t="shared" si="1345"/>
        <v>0</v>
      </c>
      <c r="AE1623" s="9">
        <f t="shared" si="1346"/>
        <v>0</v>
      </c>
      <c r="AF1623" s="9">
        <f t="shared" si="1347"/>
        <v>0</v>
      </c>
      <c r="AG1623" s="9">
        <f t="shared" si="1348"/>
        <v>16.877637130801688</v>
      </c>
      <c r="AH1623" s="9">
        <f t="shared" si="1349"/>
        <v>0</v>
      </c>
      <c r="AI1623" s="58">
        <f t="shared" si="1350"/>
        <v>2.5316455696202533</v>
      </c>
      <c r="AJ1623" s="58">
        <f t="shared" si="1351"/>
        <v>0</v>
      </c>
      <c r="AK1623" s="58">
        <f t="shared" si="1352"/>
        <v>0</v>
      </c>
      <c r="AL1623" s="58">
        <f t="shared" si="1353"/>
        <v>3.3755274261603376</v>
      </c>
      <c r="AM1623" s="58">
        <f t="shared" si="1354"/>
        <v>0</v>
      </c>
      <c r="AN1623" s="58">
        <f t="shared" si="1355"/>
        <v>0</v>
      </c>
      <c r="AO1623" s="56">
        <v>71.099999999999994</v>
      </c>
      <c r="AP1623" s="56">
        <v>0</v>
      </c>
      <c r="AQ1623" s="56">
        <v>0</v>
      </c>
      <c r="AR1623" s="57">
        <f>SUM(AO1623:AQ1623)</f>
        <v>71.099999999999994</v>
      </c>
      <c r="AS1623">
        <v>3</v>
      </c>
      <c r="AT1623">
        <v>12</v>
      </c>
      <c r="AU1623">
        <v>2</v>
      </c>
      <c r="AV1623">
        <v>1</v>
      </c>
      <c r="AW1623">
        <v>1</v>
      </c>
      <c r="AX1623" s="9">
        <f t="shared" si="1356"/>
        <v>2.5316455696202533</v>
      </c>
      <c r="AY1623" s="9">
        <f t="shared" si="1357"/>
        <v>10.126582278481013</v>
      </c>
      <c r="AZ1623" s="9">
        <f t="shared" si="1358"/>
        <v>1.6877637130801688</v>
      </c>
      <c r="BA1623" s="9">
        <f t="shared" si="1359"/>
        <v>0.84388185654008441</v>
      </c>
      <c r="BB1623" s="9">
        <f t="shared" si="1360"/>
        <v>0.84388185654008441</v>
      </c>
      <c r="BC1623" s="33">
        <f t="shared" si="1361"/>
        <v>10.157142857142857</v>
      </c>
      <c r="BD1623" s="33">
        <f t="shared" si="1362"/>
        <v>0</v>
      </c>
      <c r="BE1623" s="33">
        <f t="shared" si="1363"/>
        <v>0</v>
      </c>
      <c r="BF1623" s="42">
        <f>BI1623-BG1623-BH1623</f>
        <v>3</v>
      </c>
      <c r="BG1623" s="43">
        <v>0</v>
      </c>
      <c r="BH1623" s="43">
        <v>0</v>
      </c>
      <c r="BI1623" s="43">
        <v>3</v>
      </c>
      <c r="BJ1623" s="42">
        <f>BM1623-BK1623-BL1623</f>
        <v>4</v>
      </c>
      <c r="BK1623" s="43">
        <v>0</v>
      </c>
      <c r="BL1623" s="43">
        <v>0</v>
      </c>
      <c r="BM1623" s="43">
        <v>4</v>
      </c>
      <c r="BN1623" s="34">
        <f t="shared" si="1373"/>
        <v>0.33984800657645298</v>
      </c>
      <c r="BO1623" s="34">
        <f t="shared" si="1374"/>
        <v>9.5597188910394664</v>
      </c>
      <c r="BP1623" s="33">
        <v>0.53865832447129458</v>
      </c>
      <c r="BQ1623" s="33">
        <v>0</v>
      </c>
      <c r="BR1623" s="33">
        <v>-0.53471711952214274</v>
      </c>
      <c r="BS1623" s="33">
        <v>0</v>
      </c>
      <c r="BT1623" s="33">
        <v>0</v>
      </c>
      <c r="BU1623" s="9">
        <f t="shared" si="1375"/>
        <v>3.9412049491518442E-3</v>
      </c>
      <c r="BV1623" s="34">
        <f t="shared" si="1376"/>
        <v>0.11086371164984092</v>
      </c>
      <c r="BW1623" s="33">
        <v>0.1791489679688032</v>
      </c>
      <c r="BX1623" s="33">
        <v>0</v>
      </c>
      <c r="BY1623" s="33">
        <v>0</v>
      </c>
      <c r="BZ1623" s="33">
        <v>0.15675783365849791</v>
      </c>
      <c r="CA1623" s="9">
        <f t="shared" si="1377"/>
        <v>0.33590680162730113</v>
      </c>
      <c r="CB1623" s="34">
        <f t="shared" si="1378"/>
        <v>9.4488551793896249</v>
      </c>
      <c r="CE1623" s="68">
        <f t="shared" si="1364"/>
        <v>165000</v>
      </c>
      <c r="CF1623" s="62">
        <v>1.7</v>
      </c>
      <c r="CG1623" s="62">
        <v>1.7</v>
      </c>
      <c r="CH1623" s="62">
        <v>-0.1</v>
      </c>
      <c r="CI1623" s="62">
        <v>-0.3</v>
      </c>
      <c r="CJ1623" s="63">
        <f t="shared" si="1369"/>
        <v>-8.4388185654008456</v>
      </c>
      <c r="CK1623" s="62">
        <v>0.1</v>
      </c>
      <c r="CL1623" s="63">
        <f t="shared" si="1370"/>
        <v>2.8129395218002817</v>
      </c>
      <c r="CM1623" s="62">
        <v>-0.2</v>
      </c>
      <c r="CN1623" t="s">
        <v>2139</v>
      </c>
      <c r="CO1623" t="s">
        <v>1563</v>
      </c>
      <c r="CP1623" t="s">
        <v>2417</v>
      </c>
      <c r="CQ1623" t="s">
        <v>2400</v>
      </c>
      <c r="CR1623">
        <v>74</v>
      </c>
      <c r="CS1623">
        <v>210</v>
      </c>
      <c r="CT1623">
        <v>46</v>
      </c>
      <c r="CU1623" t="s">
        <v>3401</v>
      </c>
      <c r="CZ1623" s="72">
        <v>475000</v>
      </c>
      <c r="DA1623">
        <v>0</v>
      </c>
    </row>
    <row r="1624" spans="1:105" ht="12.75" customHeight="1" x14ac:dyDescent="0.2">
      <c r="A1624" s="38" t="s">
        <v>2452</v>
      </c>
      <c r="B1624" t="s">
        <v>972</v>
      </c>
      <c r="C1624" t="s">
        <v>972</v>
      </c>
      <c r="D1624" s="82" t="s">
        <v>975</v>
      </c>
      <c r="E1624" t="str">
        <f t="shared" si="1372"/>
        <v xml:space="preserve">Recchi, Mark </v>
      </c>
      <c r="F1624" t="s">
        <v>472</v>
      </c>
      <c r="G1624" t="s">
        <v>1528</v>
      </c>
      <c r="H1624">
        <v>82</v>
      </c>
      <c r="I1624">
        <v>24</v>
      </c>
      <c r="J1624">
        <v>44</v>
      </c>
      <c r="K1624">
        <f>I1624+J1624</f>
        <v>68</v>
      </c>
      <c r="L1624">
        <v>1</v>
      </c>
      <c r="M1624">
        <v>62</v>
      </c>
      <c r="N1624">
        <v>190</v>
      </c>
      <c r="O1624" s="4">
        <f>IF(N1624=0,0,I1624/N1624)</f>
        <v>0.12631578947368421</v>
      </c>
      <c r="P1624">
        <v>1954</v>
      </c>
      <c r="Q1624">
        <v>3</v>
      </c>
      <c r="R1624">
        <v>0</v>
      </c>
      <c r="S1624">
        <v>12</v>
      </c>
      <c r="T1624">
        <v>14</v>
      </c>
      <c r="U1624" s="4">
        <f>IF(S1624+T1624=0,0,S1624/(S1624+T1624))</f>
        <v>0.46153846153846156</v>
      </c>
      <c r="V1624" s="40">
        <v>0.5</v>
      </c>
      <c r="W1624">
        <v>14</v>
      </c>
      <c r="X1624">
        <v>13</v>
      </c>
      <c r="Y1624">
        <v>0</v>
      </c>
      <c r="Z1624">
        <v>1</v>
      </c>
      <c r="AA1624">
        <f>I1624-W1624-Y1624</f>
        <v>10</v>
      </c>
      <c r="AB1624">
        <f>J1624-X1624-Z1624</f>
        <v>30</v>
      </c>
      <c r="AC1624" s="9">
        <f t="shared" si="1344"/>
        <v>9.8749951016889383</v>
      </c>
      <c r="AD1624" s="9">
        <f t="shared" si="1345"/>
        <v>9.169638308711157</v>
      </c>
      <c r="AE1624" s="9">
        <f t="shared" si="1346"/>
        <v>0</v>
      </c>
      <c r="AF1624" s="9">
        <f t="shared" si="1347"/>
        <v>6.7694622038360279</v>
      </c>
      <c r="AG1624" s="9">
        <f t="shared" si="1348"/>
        <v>10.469377072064212</v>
      </c>
      <c r="AH1624" s="9">
        <f t="shared" si="1349"/>
        <v>31.408131216192636</v>
      </c>
      <c r="AI1624" s="6">
        <f t="shared" si="1350"/>
        <v>2.8790786948176583</v>
      </c>
      <c r="AJ1624" s="6">
        <f t="shared" si="1351"/>
        <v>8.7464242329244897</v>
      </c>
      <c r="AK1624" s="6">
        <f t="shared" si="1352"/>
        <v>1.3538924407672055</v>
      </c>
      <c r="AL1624" s="6">
        <f t="shared" si="1353"/>
        <v>2.3556098412144477</v>
      </c>
      <c r="AM1624" s="6">
        <f t="shared" si="1354"/>
        <v>1.4107135859555626</v>
      </c>
      <c r="AN1624" s="6">
        <f t="shared" si="1355"/>
        <v>9.4772470853704398</v>
      </c>
      <c r="AO1624" s="32">
        <v>1146.2</v>
      </c>
      <c r="AP1624" s="32">
        <v>425.31666666666661</v>
      </c>
      <c r="AQ1624" s="32">
        <v>44.31666666666667</v>
      </c>
      <c r="AR1624" s="32">
        <v>1615.8333333333333</v>
      </c>
      <c r="AS1624" s="40">
        <v>28</v>
      </c>
      <c r="AT1624" s="40">
        <v>97</v>
      </c>
      <c r="AU1624" s="40">
        <v>63</v>
      </c>
      <c r="AV1624" s="40">
        <v>45</v>
      </c>
      <c r="AW1624" s="40">
        <v>24</v>
      </c>
      <c r="AX1624" s="9">
        <f t="shared" si="1356"/>
        <v>1.03971119133574</v>
      </c>
      <c r="AY1624" s="9">
        <f t="shared" si="1357"/>
        <v>3.6018566271273853</v>
      </c>
      <c r="AZ1624" s="9">
        <f t="shared" si="1358"/>
        <v>2.3393501805054151</v>
      </c>
      <c r="BA1624" s="9">
        <f t="shared" si="1359"/>
        <v>1.6709644146467253</v>
      </c>
      <c r="BB1624" s="9">
        <f t="shared" si="1360"/>
        <v>0.89118102114492004</v>
      </c>
      <c r="BC1624" s="9">
        <f t="shared" si="1361"/>
        <v>13.978048780487805</v>
      </c>
      <c r="BD1624" s="9">
        <f t="shared" si="1362"/>
        <v>0.54044715447154479</v>
      </c>
      <c r="BE1624" s="9">
        <f t="shared" si="1363"/>
        <v>5.1867886178861777</v>
      </c>
      <c r="BF1624" s="3">
        <v>55</v>
      </c>
      <c r="BG1624" s="3">
        <v>62</v>
      </c>
      <c r="BH1624" s="3">
        <v>1</v>
      </c>
      <c r="BI1624" s="3">
        <v>118</v>
      </c>
      <c r="BJ1624" s="3">
        <v>45</v>
      </c>
      <c r="BK1624" s="3">
        <v>10</v>
      </c>
      <c r="BL1624" s="3">
        <v>7</v>
      </c>
      <c r="BM1624" s="3">
        <v>62</v>
      </c>
      <c r="BN1624" s="34">
        <f t="shared" si="1373"/>
        <v>48.399965291575555</v>
      </c>
      <c r="BO1624" s="34">
        <f t="shared" si="1374"/>
        <v>59.907125683229161</v>
      </c>
      <c r="BP1624" s="34">
        <v>17.926257571997109</v>
      </c>
      <c r="BQ1624" s="34">
        <v>16.413320690968938</v>
      </c>
      <c r="BR1624" s="34">
        <v>1.611919990156679</v>
      </c>
      <c r="BS1624" s="34">
        <v>0.54652449411355897</v>
      </c>
      <c r="BT1624" s="34">
        <v>0</v>
      </c>
      <c r="BU1624" s="34">
        <f t="shared" si="1375"/>
        <v>36.498022747236284</v>
      </c>
      <c r="BV1624" s="34">
        <f t="shared" si="1376"/>
        <v>45.175479418961885</v>
      </c>
      <c r="BW1624" s="34">
        <v>9.8821958007103188</v>
      </c>
      <c r="BX1624" s="34">
        <v>-0.83329700370926396</v>
      </c>
      <c r="BY1624" s="34">
        <v>0.3606560039572696</v>
      </c>
      <c r="BZ1624" s="34">
        <v>2.4923877433809443</v>
      </c>
      <c r="CA1624" s="34">
        <f t="shared" si="1377"/>
        <v>11.901942544339267</v>
      </c>
      <c r="CB1624" s="34">
        <f t="shared" si="1378"/>
        <v>14.731646264267273</v>
      </c>
      <c r="CC1624" s="15">
        <v>52</v>
      </c>
      <c r="CD1624" s="7">
        <v>3385065</v>
      </c>
      <c r="CE1624" s="68">
        <f t="shared" si="1364"/>
        <v>3385065</v>
      </c>
      <c r="CF1624" s="9">
        <v>36.799999999999997</v>
      </c>
      <c r="CG1624" s="9">
        <v>27.5</v>
      </c>
      <c r="CH1624" s="9">
        <v>6.3</v>
      </c>
      <c r="CI1624" s="9">
        <v>7.7</v>
      </c>
      <c r="CJ1624" s="9">
        <f t="shared" si="1369"/>
        <v>7.3844383351448126</v>
      </c>
      <c r="CK1624" s="9">
        <v>2.2000000000000002</v>
      </c>
      <c r="CL1624" s="9">
        <f t="shared" si="1370"/>
        <v>2.1098395243270893</v>
      </c>
      <c r="CM1624" s="9">
        <v>10</v>
      </c>
      <c r="CN1624" t="s">
        <v>2217</v>
      </c>
      <c r="CO1624" t="s">
        <v>2218</v>
      </c>
      <c r="CP1624" t="s">
        <v>2433</v>
      </c>
      <c r="CQ1624" t="s">
        <v>2400</v>
      </c>
      <c r="CR1624">
        <v>70</v>
      </c>
      <c r="CS1624">
        <v>195</v>
      </c>
      <c r="CT1624">
        <v>8</v>
      </c>
      <c r="CU1624" t="s">
        <v>3402</v>
      </c>
      <c r="CV1624" t="s">
        <v>2382</v>
      </c>
      <c r="CW1624">
        <v>0</v>
      </c>
      <c r="CX1624">
        <v>0</v>
      </c>
      <c r="CY1624">
        <v>0</v>
      </c>
      <c r="CZ1624" s="70"/>
      <c r="DA1624">
        <v>0</v>
      </c>
    </row>
    <row r="1625" spans="1:105" ht="12.75" customHeight="1" x14ac:dyDescent="0.2">
      <c r="A1625" s="78" t="s">
        <v>2372</v>
      </c>
      <c r="B1625" s="52" t="s">
        <v>972</v>
      </c>
      <c r="C1625" s="52" t="s">
        <v>951</v>
      </c>
      <c r="D1625" s="53" t="s">
        <v>975</v>
      </c>
      <c r="E1625" s="53" t="str">
        <f t="shared" si="1372"/>
        <v xml:space="preserve">Recchi, Mark </v>
      </c>
      <c r="F1625" s="53" t="s">
        <v>472</v>
      </c>
      <c r="G1625" s="54" t="s">
        <v>1528</v>
      </c>
      <c r="H1625" s="52">
        <v>53</v>
      </c>
      <c r="I1625" s="19">
        <v>12</v>
      </c>
      <c r="J1625" s="19">
        <v>28</v>
      </c>
      <c r="K1625" s="19">
        <v>40</v>
      </c>
      <c r="L1625" s="52">
        <v>-16</v>
      </c>
      <c r="M1625" s="19">
        <v>20</v>
      </c>
      <c r="N1625" s="19">
        <v>85</v>
      </c>
      <c r="O1625" s="20">
        <f>IF(N1625=0,0,I1625/N1625)</f>
        <v>0.14117647058823529</v>
      </c>
      <c r="P1625" s="19"/>
      <c r="Q1625" s="19"/>
      <c r="R1625" s="19"/>
      <c r="S1625" s="19">
        <v>23</v>
      </c>
      <c r="T1625" s="19">
        <v>26</v>
      </c>
      <c r="U1625" s="20">
        <f>IF(S1625+T1625=0,0,S1625/(S1625+T1625))</f>
        <v>0.46938775510204084</v>
      </c>
      <c r="V1625" s="19"/>
      <c r="W1625" s="19"/>
      <c r="X1625" s="19"/>
      <c r="Y1625" s="19"/>
      <c r="Z1625" s="19"/>
      <c r="AA1625" s="19"/>
      <c r="AB1625" s="19"/>
      <c r="AC1625" s="24">
        <f t="shared" si="1344"/>
        <v>0</v>
      </c>
      <c r="AD1625" s="24">
        <f t="shared" si="1345"/>
        <v>0</v>
      </c>
      <c r="AE1625" s="24">
        <f t="shared" si="1346"/>
        <v>0</v>
      </c>
      <c r="AF1625" s="24">
        <f t="shared" si="1347"/>
        <v>0</v>
      </c>
      <c r="AG1625" s="24">
        <f t="shared" si="1348"/>
        <v>0</v>
      </c>
      <c r="AH1625" s="24">
        <f t="shared" si="1349"/>
        <v>0</v>
      </c>
      <c r="AI1625" s="21">
        <f t="shared" si="1350"/>
        <v>2.4804409672830725</v>
      </c>
      <c r="AJ1625" s="21">
        <f t="shared" si="1351"/>
        <v>6.9066073210037597</v>
      </c>
      <c r="AK1625" s="21">
        <f t="shared" si="1352"/>
        <v>0</v>
      </c>
      <c r="AL1625" s="21">
        <f t="shared" si="1353"/>
        <v>3.5206258890469417</v>
      </c>
      <c r="AM1625" s="21">
        <f t="shared" si="1354"/>
        <v>0.82879287852045125</v>
      </c>
      <c r="AN1625" s="21">
        <f t="shared" si="1355"/>
        <v>0</v>
      </c>
      <c r="AO1625" s="60">
        <v>749.86666666666667</v>
      </c>
      <c r="AP1625" s="60">
        <v>217.18333333333334</v>
      </c>
      <c r="AQ1625" s="60">
        <v>7.6833333333333336</v>
      </c>
      <c r="AR1625" s="61">
        <f>SUM(AO1625:AQ1625)</f>
        <v>974.73333333333323</v>
      </c>
      <c r="AS1625" s="19"/>
      <c r="AT1625" s="19"/>
      <c r="AU1625" s="19"/>
      <c r="AV1625" s="19"/>
      <c r="AW1625" s="19"/>
      <c r="AX1625" s="24">
        <f t="shared" si="1356"/>
        <v>0</v>
      </c>
      <c r="AY1625" s="24">
        <f t="shared" si="1357"/>
        <v>0</v>
      </c>
      <c r="AZ1625" s="24">
        <f t="shared" si="1358"/>
        <v>0</v>
      </c>
      <c r="BA1625" s="24">
        <f t="shared" si="1359"/>
        <v>0</v>
      </c>
      <c r="BB1625" s="24">
        <f t="shared" si="1360"/>
        <v>0</v>
      </c>
      <c r="BC1625" s="24">
        <f t="shared" si="1361"/>
        <v>14.148427672955975</v>
      </c>
      <c r="BD1625" s="24">
        <f t="shared" si="1362"/>
        <v>0.14496855345911949</v>
      </c>
      <c r="BE1625" s="24">
        <f t="shared" si="1363"/>
        <v>4.097798742138365</v>
      </c>
      <c r="BF1625" s="53">
        <f>BI1625-BG1625-BH1625</f>
        <v>31</v>
      </c>
      <c r="BG1625" s="52">
        <v>25</v>
      </c>
      <c r="BH1625" s="52">
        <v>0</v>
      </c>
      <c r="BI1625" s="52">
        <v>56</v>
      </c>
      <c r="BJ1625" s="53">
        <f>BM1625-BK1625-BL1625</f>
        <v>44</v>
      </c>
      <c r="BK1625" s="52">
        <v>3</v>
      </c>
      <c r="BL1625" s="52">
        <v>0</v>
      </c>
      <c r="BM1625" s="52">
        <v>47</v>
      </c>
      <c r="BN1625" s="35">
        <f t="shared" si="1373"/>
        <v>29.152327162982168</v>
      </c>
      <c r="BO1625" s="35">
        <f t="shared" si="1374"/>
        <v>59.816005395627187</v>
      </c>
      <c r="BP1625" s="24">
        <v>12.82246075840445</v>
      </c>
      <c r="BQ1625" s="24">
        <v>14.126933095985152</v>
      </c>
      <c r="BR1625" s="24">
        <v>-4.4952963642135213</v>
      </c>
      <c r="BS1625" s="24">
        <v>-0.10990409052095171</v>
      </c>
      <c r="BT1625" s="24">
        <v>0.83755852676402243</v>
      </c>
      <c r="BU1625" s="24">
        <f t="shared" si="1375"/>
        <v>23.181751926419153</v>
      </c>
      <c r="BV1625" s="35">
        <f t="shared" si="1376"/>
        <v>47.565320962490574</v>
      </c>
      <c r="BW1625" s="24">
        <v>0.92349037522668553</v>
      </c>
      <c r="BX1625" s="24">
        <v>0.43221608335323985</v>
      </c>
      <c r="BY1625" s="24">
        <v>0.86318379274442558</v>
      </c>
      <c r="BZ1625" s="24">
        <v>3.7516849852386627</v>
      </c>
      <c r="CA1625" s="24">
        <f t="shared" si="1377"/>
        <v>5.9705752365630138</v>
      </c>
      <c r="CB1625" s="35">
        <f t="shared" si="1378"/>
        <v>12.250684433136614</v>
      </c>
      <c r="CC1625" s="55">
        <v>31.043709</v>
      </c>
      <c r="CD1625" s="19">
        <v>1148901</v>
      </c>
      <c r="CE1625" s="76">
        <f t="shared" si="1364"/>
        <v>1777544.9433962263</v>
      </c>
      <c r="CF1625" s="24"/>
      <c r="CG1625" s="24"/>
      <c r="CH1625" s="24"/>
      <c r="CI1625" s="24"/>
      <c r="CJ1625" s="24"/>
      <c r="CK1625" s="24"/>
      <c r="CL1625" s="24"/>
      <c r="CM1625" s="24"/>
      <c r="CN1625" s="19"/>
      <c r="CO1625" s="19"/>
      <c r="CP1625" s="19"/>
      <c r="CQ1625" s="19"/>
      <c r="CR1625" s="19"/>
      <c r="CS1625" s="19"/>
      <c r="CT1625" s="19"/>
      <c r="CU1625" s="19"/>
      <c r="CV1625" s="19"/>
      <c r="CW1625" s="19"/>
      <c r="CX1625" s="19"/>
      <c r="CY1625" s="19"/>
      <c r="CZ1625" s="74">
        <v>875000</v>
      </c>
      <c r="DA1625" s="19">
        <v>1</v>
      </c>
    </row>
    <row r="1626" spans="1:105" ht="12.75" customHeight="1" x14ac:dyDescent="0.2">
      <c r="A1626" s="78" t="s">
        <v>2372</v>
      </c>
      <c r="B1626" s="52" t="s">
        <v>972</v>
      </c>
      <c r="C1626" s="52" t="s">
        <v>972</v>
      </c>
      <c r="D1626" s="53" t="s">
        <v>975</v>
      </c>
      <c r="E1626" s="53" t="str">
        <f t="shared" si="1372"/>
        <v xml:space="preserve">Recchi, Mark </v>
      </c>
      <c r="F1626" s="53" t="s">
        <v>472</v>
      </c>
      <c r="G1626" s="54" t="s">
        <v>1528</v>
      </c>
      <c r="H1626" s="52">
        <v>19</v>
      </c>
      <c r="I1626" s="53"/>
      <c r="J1626" s="53"/>
      <c r="K1626" s="53"/>
      <c r="L1626" s="52">
        <v>-2</v>
      </c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  <c r="AA1626" s="19"/>
      <c r="AB1626" s="19"/>
      <c r="AC1626" s="24">
        <f t="shared" si="1344"/>
        <v>0</v>
      </c>
      <c r="AD1626" s="24">
        <f t="shared" si="1345"/>
        <v>0</v>
      </c>
      <c r="AE1626" s="24">
        <f t="shared" si="1346"/>
        <v>0</v>
      </c>
      <c r="AF1626" s="24">
        <f t="shared" si="1347"/>
        <v>0</v>
      </c>
      <c r="AG1626" s="24">
        <f t="shared" si="1348"/>
        <v>0</v>
      </c>
      <c r="AH1626" s="24">
        <f t="shared" si="1349"/>
        <v>0</v>
      </c>
      <c r="AI1626" s="21">
        <f t="shared" si="1350"/>
        <v>1.4963630065812263</v>
      </c>
      <c r="AJ1626" s="21">
        <f t="shared" si="1351"/>
        <v>6.9380872079017104</v>
      </c>
      <c r="AK1626" s="21">
        <f t="shared" si="1352"/>
        <v>0</v>
      </c>
      <c r="AL1626" s="21">
        <f t="shared" si="1353"/>
        <v>1.995150675441635</v>
      </c>
      <c r="AM1626" s="21">
        <f t="shared" si="1354"/>
        <v>0</v>
      </c>
      <c r="AN1626" s="21">
        <f t="shared" si="1355"/>
        <v>28.571428571428569</v>
      </c>
      <c r="AO1626" s="60">
        <v>240.58333333333331</v>
      </c>
      <c r="AP1626" s="60">
        <v>69.183333333333337</v>
      </c>
      <c r="AQ1626" s="60">
        <v>2.1</v>
      </c>
      <c r="AR1626" s="61">
        <f>SUM(AO1626:AQ1626)</f>
        <v>311.86666666666667</v>
      </c>
      <c r="AS1626" s="19"/>
      <c r="AT1626" s="19"/>
      <c r="AU1626" s="19"/>
      <c r="AV1626" s="19"/>
      <c r="AW1626" s="19"/>
      <c r="AX1626" s="24">
        <f t="shared" si="1356"/>
        <v>0</v>
      </c>
      <c r="AY1626" s="24">
        <f t="shared" si="1357"/>
        <v>0</v>
      </c>
      <c r="AZ1626" s="24">
        <f t="shared" si="1358"/>
        <v>0</v>
      </c>
      <c r="BA1626" s="24">
        <f t="shared" si="1359"/>
        <v>0</v>
      </c>
      <c r="BB1626" s="24">
        <f t="shared" si="1360"/>
        <v>0</v>
      </c>
      <c r="BC1626" s="24">
        <f t="shared" si="1361"/>
        <v>12.662280701754385</v>
      </c>
      <c r="BD1626" s="24">
        <f t="shared" si="1362"/>
        <v>0.11052631578947369</v>
      </c>
      <c r="BE1626" s="24">
        <f t="shared" si="1363"/>
        <v>3.6412280701754387</v>
      </c>
      <c r="BF1626" s="53">
        <f>BI1626-BG1626-BH1626</f>
        <v>6</v>
      </c>
      <c r="BG1626" s="52">
        <v>8</v>
      </c>
      <c r="BH1626" s="52">
        <v>0</v>
      </c>
      <c r="BI1626" s="52">
        <v>14</v>
      </c>
      <c r="BJ1626" s="53">
        <f>BM1626-BK1626-BL1626</f>
        <v>8</v>
      </c>
      <c r="BK1626" s="52">
        <v>0</v>
      </c>
      <c r="BL1626" s="52">
        <v>1</v>
      </c>
      <c r="BM1626" s="52">
        <v>9</v>
      </c>
      <c r="BN1626" s="35">
        <f t="shared" si="1373"/>
        <v>-0.53243300377668978</v>
      </c>
      <c r="BO1626" s="35">
        <f t="shared" si="1374"/>
        <v>-3.4144912597906569</v>
      </c>
      <c r="BP1626" s="24">
        <v>-2.5769175335060592</v>
      </c>
      <c r="BQ1626" s="24">
        <v>2.1454286245307133</v>
      </c>
      <c r="BR1626" s="24">
        <v>-1.2096997221733208</v>
      </c>
      <c r="BS1626" s="24">
        <v>-2.6011448015582962E-2</v>
      </c>
      <c r="BT1626" s="24">
        <v>-0.77262200982457008</v>
      </c>
      <c r="BU1626" s="24">
        <f t="shared" si="1375"/>
        <v>-2.4398220889888198</v>
      </c>
      <c r="BV1626" s="35">
        <f t="shared" si="1376"/>
        <v>-15.646571754951815</v>
      </c>
      <c r="BW1626" s="24">
        <v>2.1286545715829783</v>
      </c>
      <c r="BX1626" s="24">
        <v>0.18066254162596282</v>
      </c>
      <c r="BY1626" s="24">
        <v>0.18428315308515261</v>
      </c>
      <c r="BZ1626" s="24">
        <v>-0.58621118108196357</v>
      </c>
      <c r="CA1626" s="24">
        <f t="shared" si="1377"/>
        <v>1.90738908521213</v>
      </c>
      <c r="CB1626" s="35">
        <f t="shared" si="1378"/>
        <v>12.232080495161158</v>
      </c>
      <c r="CC1626" s="22"/>
      <c r="CD1626" s="19"/>
      <c r="CE1626" s="76">
        <f t="shared" si="1364"/>
        <v>165000</v>
      </c>
      <c r="CF1626" s="24"/>
      <c r="CG1626" s="24"/>
      <c r="CH1626" s="24"/>
      <c r="CI1626" s="24"/>
      <c r="CJ1626" s="24"/>
      <c r="CK1626" s="24"/>
      <c r="CL1626" s="24"/>
      <c r="CM1626" s="24"/>
      <c r="CN1626" s="19"/>
      <c r="CO1626" s="19"/>
      <c r="CP1626" s="19"/>
      <c r="CQ1626" s="19"/>
      <c r="CR1626" s="19"/>
      <c r="CS1626" s="19"/>
      <c r="CT1626" s="19"/>
      <c r="CU1626" s="19"/>
      <c r="CV1626" s="19"/>
      <c r="CW1626" s="19"/>
      <c r="CX1626" s="19"/>
      <c r="CY1626" s="19"/>
      <c r="CZ1626" s="74">
        <v>875000</v>
      </c>
      <c r="DA1626" s="19">
        <v>1</v>
      </c>
    </row>
    <row r="1627" spans="1:105" ht="12.75" customHeight="1" x14ac:dyDescent="0.2">
      <c r="A1627" s="80" t="s">
        <v>2372</v>
      </c>
      <c r="B1627" s="48" t="s">
        <v>972</v>
      </c>
      <c r="C1627" s="48" t="s">
        <v>951</v>
      </c>
      <c r="D1627" s="49" t="s">
        <v>975</v>
      </c>
      <c r="E1627" s="49" t="str">
        <f t="shared" si="1372"/>
        <v xml:space="preserve">Recchi, Mark </v>
      </c>
      <c r="F1627" s="49" t="s">
        <v>472</v>
      </c>
      <c r="G1627" s="50" t="s">
        <v>1528</v>
      </c>
      <c r="H1627" s="48">
        <v>72</v>
      </c>
      <c r="I1627" s="65">
        <v>14</v>
      </c>
      <c r="J1627" s="65">
        <v>34</v>
      </c>
      <c r="K1627" s="65">
        <v>48</v>
      </c>
      <c r="L1627" s="48">
        <v>-18</v>
      </c>
      <c r="M1627" s="10">
        <v>32</v>
      </c>
      <c r="N1627" s="10">
        <v>121</v>
      </c>
      <c r="O1627" s="11">
        <f t="shared" ref="O1627:O1647" si="1379">IF(N1627=0,0,I1627/N1627)</f>
        <v>0.11570247933884298</v>
      </c>
      <c r="P1627" s="10"/>
      <c r="Q1627" s="10">
        <v>0</v>
      </c>
      <c r="R1627" s="10">
        <v>0</v>
      </c>
      <c r="S1627" s="10">
        <v>27</v>
      </c>
      <c r="T1627" s="10">
        <v>31</v>
      </c>
      <c r="U1627" s="11">
        <f t="shared" ref="U1627:U1647" si="1380">IF(S1627+T1627=0,0,S1627/(S1627+T1627))</f>
        <v>0.46551724137931033</v>
      </c>
      <c r="V1627" s="10">
        <v>1.3</v>
      </c>
      <c r="W1627" s="10">
        <v>7</v>
      </c>
      <c r="X1627" s="10">
        <v>16</v>
      </c>
      <c r="Y1627" s="10">
        <v>0</v>
      </c>
      <c r="Z1627" s="10">
        <v>0</v>
      </c>
      <c r="AA1627" s="10">
        <v>7</v>
      </c>
      <c r="AB1627" s="10">
        <v>18</v>
      </c>
      <c r="AC1627" s="13">
        <f t="shared" si="1344"/>
        <v>7.3324022346368718</v>
      </c>
      <c r="AD1627" s="13">
        <f t="shared" si="1345"/>
        <v>16.759776536312849</v>
      </c>
      <c r="AE1627" s="13">
        <f t="shared" si="1346"/>
        <v>0</v>
      </c>
      <c r="AF1627" s="13">
        <f t="shared" si="1347"/>
        <v>0</v>
      </c>
      <c r="AG1627" s="13">
        <f t="shared" si="1348"/>
        <v>8.4805653710247348</v>
      </c>
      <c r="AH1627" s="13">
        <f t="shared" si="1349"/>
        <v>21.807168096920748</v>
      </c>
      <c r="AI1627" s="29">
        <f t="shared" si="1350"/>
        <v>2.2412922766279655</v>
      </c>
      <c r="AJ1627" s="29">
        <f t="shared" si="1351"/>
        <v>6.9134078212290513</v>
      </c>
      <c r="AK1627" s="29">
        <f t="shared" si="1352"/>
        <v>0</v>
      </c>
      <c r="AL1627" s="29">
        <f t="shared" si="1353"/>
        <v>3.1499242806663301</v>
      </c>
      <c r="AM1627" s="29">
        <f t="shared" si="1354"/>
        <v>0.62849162011173187</v>
      </c>
      <c r="AN1627" s="29">
        <f t="shared" si="1355"/>
        <v>6.1224489795918364</v>
      </c>
      <c r="AO1627" s="13">
        <v>990.5</v>
      </c>
      <c r="AP1627" s="13">
        <v>286.39999999999998</v>
      </c>
      <c r="AQ1627" s="13">
        <v>9.8000000000000007</v>
      </c>
      <c r="AR1627" s="59">
        <v>1286.5999999999999</v>
      </c>
      <c r="AS1627" s="10">
        <v>22</v>
      </c>
      <c r="AT1627" s="10">
        <v>71</v>
      </c>
      <c r="AU1627" s="10">
        <v>30</v>
      </c>
      <c r="AV1627" s="10">
        <v>44</v>
      </c>
      <c r="AW1627" s="10">
        <v>34</v>
      </c>
      <c r="AX1627" s="13">
        <f t="shared" si="1356"/>
        <v>1.0259598942950414</v>
      </c>
      <c r="AY1627" s="13">
        <f t="shared" si="1357"/>
        <v>3.3110523861339969</v>
      </c>
      <c r="AZ1627" s="13">
        <f t="shared" si="1358"/>
        <v>1.3990362194932382</v>
      </c>
      <c r="BA1627" s="13">
        <f t="shared" si="1359"/>
        <v>2.0519197885900828</v>
      </c>
      <c r="BB1627" s="13">
        <f t="shared" si="1360"/>
        <v>1.5855743820923365</v>
      </c>
      <c r="BC1627" s="13">
        <f t="shared" si="1361"/>
        <v>13.756944444444445</v>
      </c>
      <c r="BD1627" s="13">
        <f t="shared" si="1362"/>
        <v>0.13611111111111113</v>
      </c>
      <c r="BE1627" s="13">
        <f t="shared" si="1363"/>
        <v>3.9777777777777774</v>
      </c>
      <c r="BF1627" s="49">
        <v>37</v>
      </c>
      <c r="BG1627" s="49">
        <v>33</v>
      </c>
      <c r="BH1627" s="49">
        <v>0</v>
      </c>
      <c r="BI1627" s="49">
        <v>70</v>
      </c>
      <c r="BJ1627" s="49">
        <v>52</v>
      </c>
      <c r="BK1627" s="49">
        <v>3</v>
      </c>
      <c r="BL1627" s="49">
        <v>1</v>
      </c>
      <c r="BM1627" s="49">
        <v>56</v>
      </c>
      <c r="BN1627" s="39">
        <v>28.6</v>
      </c>
      <c r="BO1627" s="39">
        <v>44.5</v>
      </c>
      <c r="BP1627" s="13">
        <v>10.199999999999999</v>
      </c>
      <c r="BQ1627" s="13">
        <v>16.3</v>
      </c>
      <c r="BR1627" s="13">
        <v>-5.7</v>
      </c>
      <c r="BS1627" s="13">
        <v>-0.1</v>
      </c>
      <c r="BT1627" s="13">
        <v>0.1</v>
      </c>
      <c r="BU1627" s="13">
        <v>20.7</v>
      </c>
      <c r="BV1627" s="39">
        <v>32.200000000000003</v>
      </c>
      <c r="BW1627" s="13">
        <v>3.1</v>
      </c>
      <c r="BX1627" s="13">
        <v>0.6</v>
      </c>
      <c r="BY1627" s="13">
        <v>1</v>
      </c>
      <c r="BZ1627" s="13">
        <v>3.2</v>
      </c>
      <c r="CA1627" s="13">
        <v>7.9</v>
      </c>
      <c r="CB1627" s="39">
        <v>12.2</v>
      </c>
      <c r="CC1627" s="51">
        <v>36.884799999999998</v>
      </c>
      <c r="CD1627" s="10">
        <v>1457274</v>
      </c>
      <c r="CE1627" s="73">
        <f t="shared" si="1364"/>
        <v>1659673.1666666667</v>
      </c>
      <c r="CF1627" s="66">
        <v>30.4</v>
      </c>
      <c r="CG1627" s="66">
        <v>22.2</v>
      </c>
      <c r="CH1627" s="66">
        <v>-5.6</v>
      </c>
      <c r="CI1627" s="66">
        <v>4.0999999999999996</v>
      </c>
      <c r="CJ1627" s="67">
        <f t="shared" ref="CJ1627:CJ1651" si="1381">CI1627/(AO1627+2*(AP1627+AQ1627))*2000</f>
        <v>5.1803651525680703</v>
      </c>
      <c r="CK1627" s="66">
        <v>-0.5</v>
      </c>
      <c r="CL1627" s="67">
        <f t="shared" ref="CL1627:CL1651" si="1382">CK1627/(AO1627+2*(AP1627+AQ1627))*2000</f>
        <v>-0.63175184787415495</v>
      </c>
      <c r="CM1627" s="66">
        <v>3.1</v>
      </c>
      <c r="CN1627" s="10" t="s">
        <v>2183</v>
      </c>
      <c r="CO1627" s="10" t="s">
        <v>2218</v>
      </c>
      <c r="CP1627" s="10" t="s">
        <v>2433</v>
      </c>
      <c r="CQ1627" s="10" t="s">
        <v>2400</v>
      </c>
      <c r="CR1627" s="10">
        <v>70</v>
      </c>
      <c r="CS1627" s="10">
        <v>195</v>
      </c>
      <c r="CT1627" s="10">
        <v>8</v>
      </c>
      <c r="CU1627" s="10" t="s">
        <v>3402</v>
      </c>
      <c r="CV1627" s="10"/>
      <c r="CW1627" s="10"/>
      <c r="CX1627" s="10"/>
      <c r="CY1627" s="10"/>
      <c r="CZ1627" s="73">
        <v>875000</v>
      </c>
      <c r="DA1627" s="10">
        <v>2</v>
      </c>
    </row>
    <row r="1628" spans="1:105" ht="12.75" customHeight="1" x14ac:dyDescent="0.2">
      <c r="A1628" s="38" t="s">
        <v>2452</v>
      </c>
      <c r="B1628" t="s">
        <v>975</v>
      </c>
      <c r="C1628" t="s">
        <v>975</v>
      </c>
      <c r="D1628" s="82" t="s">
        <v>975</v>
      </c>
      <c r="E1628" t="str">
        <f t="shared" si="1372"/>
        <v xml:space="preserve">St. Louis, Martin </v>
      </c>
      <c r="F1628" t="s">
        <v>890</v>
      </c>
      <c r="G1628" t="s">
        <v>1528</v>
      </c>
      <c r="H1628">
        <v>82</v>
      </c>
      <c r="I1628">
        <v>43</v>
      </c>
      <c r="J1628">
        <v>59</v>
      </c>
      <c r="K1628">
        <f>I1628+J1628</f>
        <v>102</v>
      </c>
      <c r="L1628">
        <v>7</v>
      </c>
      <c r="M1628">
        <v>28</v>
      </c>
      <c r="N1628">
        <v>273</v>
      </c>
      <c r="O1628" s="4">
        <f t="shared" si="1379"/>
        <v>0.1575091575091575</v>
      </c>
      <c r="P1628">
        <v>2185</v>
      </c>
      <c r="Q1628">
        <v>7</v>
      </c>
      <c r="R1628">
        <v>0</v>
      </c>
      <c r="S1628">
        <v>7</v>
      </c>
      <c r="T1628">
        <v>13</v>
      </c>
      <c r="U1628" s="4">
        <f t="shared" si="1380"/>
        <v>0.35</v>
      </c>
      <c r="V1628" s="40">
        <v>0.4</v>
      </c>
      <c r="W1628">
        <v>14</v>
      </c>
      <c r="X1628">
        <v>16</v>
      </c>
      <c r="Y1628">
        <v>5</v>
      </c>
      <c r="Z1628">
        <v>6</v>
      </c>
      <c r="AA1628">
        <f>I1628-W1628-Y1628</f>
        <v>24</v>
      </c>
      <c r="AB1628">
        <f>J1628-X1628-Z1628</f>
        <v>37</v>
      </c>
      <c r="AC1628" s="9">
        <f t="shared" si="1344"/>
        <v>10.570469798657719</v>
      </c>
      <c r="AD1628" s="9">
        <f t="shared" si="1345"/>
        <v>12.080536912751679</v>
      </c>
      <c r="AE1628" s="9">
        <f t="shared" si="1346"/>
        <v>10.59945824991167</v>
      </c>
      <c r="AF1628" s="9">
        <f t="shared" si="1347"/>
        <v>12.719349899894004</v>
      </c>
      <c r="AG1628" s="9">
        <f t="shared" si="1348"/>
        <v>19.972953292416516</v>
      </c>
      <c r="AH1628" s="9">
        <f t="shared" si="1349"/>
        <v>30.791636325808799</v>
      </c>
      <c r="AI1628" s="6">
        <f t="shared" si="1350"/>
        <v>3.245604910017684</v>
      </c>
      <c r="AJ1628" s="6">
        <f t="shared" si="1351"/>
        <v>8.003355704697988</v>
      </c>
      <c r="AK1628" s="6">
        <f t="shared" si="1352"/>
        <v>4.6637616299611349</v>
      </c>
      <c r="AL1628" s="6">
        <f t="shared" si="1353"/>
        <v>2.9959429938624775</v>
      </c>
      <c r="AM1628" s="6">
        <f t="shared" si="1354"/>
        <v>1.057046979865772</v>
      </c>
      <c r="AN1628" s="6">
        <f t="shared" si="1355"/>
        <v>5.511718289954068</v>
      </c>
      <c r="AO1628" s="32">
        <v>1441.95</v>
      </c>
      <c r="AP1628" s="32">
        <v>397.33333333333326</v>
      </c>
      <c r="AQ1628" s="32">
        <v>141.51666666666668</v>
      </c>
      <c r="AR1628" s="32">
        <v>1980.8</v>
      </c>
      <c r="AS1628" s="40">
        <v>44</v>
      </c>
      <c r="AT1628" s="40">
        <v>44</v>
      </c>
      <c r="AU1628" s="40">
        <v>82</v>
      </c>
      <c r="AV1628" s="40">
        <v>92</v>
      </c>
      <c r="AW1628" s="40">
        <v>83</v>
      </c>
      <c r="AX1628" s="9">
        <f t="shared" si="1356"/>
        <v>1.3327948303715671</v>
      </c>
      <c r="AY1628" s="9">
        <f t="shared" si="1357"/>
        <v>1.3327948303715671</v>
      </c>
      <c r="AZ1628" s="9">
        <f t="shared" si="1358"/>
        <v>2.4838449111470111</v>
      </c>
      <c r="BA1628" s="9">
        <f t="shared" si="1359"/>
        <v>2.7867528271405497</v>
      </c>
      <c r="BB1628" s="9">
        <f t="shared" si="1360"/>
        <v>2.5141357027463651</v>
      </c>
      <c r="BC1628" s="9">
        <f t="shared" si="1361"/>
        <v>17.584756097560977</v>
      </c>
      <c r="BD1628" s="9">
        <f t="shared" si="1362"/>
        <v>1.7258130081300815</v>
      </c>
      <c r="BE1628" s="9">
        <f t="shared" si="1363"/>
        <v>4.8455284552845521</v>
      </c>
      <c r="BF1628" s="3">
        <v>78</v>
      </c>
      <c r="BG1628" s="3">
        <v>53</v>
      </c>
      <c r="BH1628" s="3">
        <v>11</v>
      </c>
      <c r="BI1628" s="3">
        <v>142</v>
      </c>
      <c r="BJ1628" s="3">
        <v>72</v>
      </c>
      <c r="BK1628" s="3">
        <v>7</v>
      </c>
      <c r="BL1628" s="3">
        <v>13</v>
      </c>
      <c r="BM1628" s="3">
        <v>92</v>
      </c>
      <c r="BN1628" s="34">
        <f t="shared" ref="BN1628:BN1647" si="1383">BU1628+CA1628</f>
        <v>132.28505664291364</v>
      </c>
      <c r="BO1628" s="34">
        <f t="shared" ref="BO1628:BO1647" si="1384">BN1628/AR1628*2000</f>
        <v>133.567302749307</v>
      </c>
      <c r="BP1628" s="34">
        <v>50.258257993380212</v>
      </c>
      <c r="BQ1628" s="34">
        <v>21.222748540310846</v>
      </c>
      <c r="BR1628" s="34">
        <v>-0.75262737631307053</v>
      </c>
      <c r="BS1628" s="34">
        <v>16.495657603141996</v>
      </c>
      <c r="BT1628" s="34">
        <v>9.459662156332044</v>
      </c>
      <c r="BU1628" s="34">
        <f t="shared" ref="BU1628:BU1647" si="1385">SUM(BP1628:BT1628)</f>
        <v>96.683698916852023</v>
      </c>
      <c r="BV1628" s="34">
        <f t="shared" ref="BV1628:BV1647" si="1386">BU1628/AR1628*2000</f>
        <v>97.620859164834442</v>
      </c>
      <c r="BW1628" s="34">
        <v>7.180895484414263</v>
      </c>
      <c r="BX1628" s="34">
        <v>5.7971192024047817E-2</v>
      </c>
      <c r="BY1628" s="34">
        <v>9.2061549264382538</v>
      </c>
      <c r="BZ1628" s="34">
        <v>19.156336123185064</v>
      </c>
      <c r="CA1628" s="34">
        <f t="shared" ref="CA1628:CA1647" si="1387">SUM(BW1628:BZ1628)</f>
        <v>35.601357726061629</v>
      </c>
      <c r="CB1628" s="34">
        <f t="shared" ref="CB1628:CB1647" si="1388">CA1628/AR1628*2000</f>
        <v>35.946443584472568</v>
      </c>
      <c r="CC1628" s="15">
        <v>58</v>
      </c>
      <c r="CD1628" s="7">
        <v>6142674</v>
      </c>
      <c r="CE1628" s="68">
        <f t="shared" si="1364"/>
        <v>6142674</v>
      </c>
      <c r="CF1628" s="9">
        <v>47.7</v>
      </c>
      <c r="CG1628" s="9">
        <v>40.6</v>
      </c>
      <c r="CH1628" s="9">
        <v>24.9</v>
      </c>
      <c r="CI1628" s="9">
        <v>16.8</v>
      </c>
      <c r="CJ1628" s="9">
        <f t="shared" si="1381"/>
        <v>13.335185442422562</v>
      </c>
      <c r="CK1628" s="9">
        <v>8</v>
      </c>
      <c r="CL1628" s="9">
        <f t="shared" si="1382"/>
        <v>6.3500883059155049</v>
      </c>
      <c r="CM1628" s="9">
        <v>24.8</v>
      </c>
      <c r="CN1628" t="s">
        <v>2397</v>
      </c>
      <c r="CO1628" t="s">
        <v>2398</v>
      </c>
      <c r="CP1628" t="s">
        <v>2399</v>
      </c>
      <c r="CQ1628" t="s">
        <v>2400</v>
      </c>
      <c r="CR1628">
        <v>69</v>
      </c>
      <c r="CS1628">
        <v>185</v>
      </c>
      <c r="CT1628">
        <v>26</v>
      </c>
      <c r="CU1628" t="s">
        <v>3402</v>
      </c>
      <c r="CV1628" t="s">
        <v>2382</v>
      </c>
      <c r="CW1628">
        <v>10</v>
      </c>
      <c r="CX1628">
        <v>4</v>
      </c>
      <c r="CY1628">
        <v>3</v>
      </c>
      <c r="CZ1628" s="70"/>
      <c r="DA1628">
        <v>0</v>
      </c>
    </row>
    <row r="1629" spans="1:105" ht="12.75" customHeight="1" x14ac:dyDescent="0.2">
      <c r="A1629" s="44" t="s">
        <v>2372</v>
      </c>
      <c r="B1629" s="43" t="s">
        <v>975</v>
      </c>
      <c r="C1629" s="43" t="s">
        <v>975</v>
      </c>
      <c r="D1629" s="82" t="s">
        <v>975</v>
      </c>
      <c r="E1629" s="42" t="str">
        <f t="shared" si="1372"/>
        <v xml:space="preserve">St. Louis, Martin </v>
      </c>
      <c r="F1629" s="42" t="s">
        <v>890</v>
      </c>
      <c r="G1629" s="45" t="s">
        <v>1528</v>
      </c>
      <c r="H1629" s="43">
        <v>82</v>
      </c>
      <c r="I1629" s="64">
        <v>25</v>
      </c>
      <c r="J1629" s="64">
        <v>58</v>
      </c>
      <c r="K1629" s="64">
        <v>83</v>
      </c>
      <c r="L1629" s="43">
        <v>-23</v>
      </c>
      <c r="M1629">
        <v>26</v>
      </c>
      <c r="N1629">
        <v>241</v>
      </c>
      <c r="O1629" s="4">
        <f t="shared" si="1379"/>
        <v>0.1037344398340249</v>
      </c>
      <c r="Q1629">
        <v>5</v>
      </c>
      <c r="R1629">
        <v>0</v>
      </c>
      <c r="S1629">
        <v>3</v>
      </c>
      <c r="T1629">
        <v>9</v>
      </c>
      <c r="U1629" s="4">
        <f t="shared" si="1380"/>
        <v>0.25</v>
      </c>
      <c r="V1629">
        <v>0.2</v>
      </c>
      <c r="W1629">
        <v>10</v>
      </c>
      <c r="X1629">
        <v>19</v>
      </c>
      <c r="Y1629">
        <v>2</v>
      </c>
      <c r="Z1629">
        <v>1</v>
      </c>
      <c r="AA1629">
        <v>13</v>
      </c>
      <c r="AB1629">
        <v>38</v>
      </c>
      <c r="AC1629" s="9">
        <f t="shared" si="1344"/>
        <v>8.757845569989783</v>
      </c>
      <c r="AD1629" s="9">
        <f t="shared" si="1345"/>
        <v>16.639906582980586</v>
      </c>
      <c r="AE1629" s="9">
        <f t="shared" si="1346"/>
        <v>4.1322314049586781</v>
      </c>
      <c r="AF1629" s="9">
        <f t="shared" si="1347"/>
        <v>2.0661157024793391</v>
      </c>
      <c r="AG1629" s="9">
        <f t="shared" si="1348"/>
        <v>10.375559792488806</v>
      </c>
      <c r="AH1629" s="9">
        <f t="shared" si="1349"/>
        <v>30.328559393428815</v>
      </c>
      <c r="AI1629" s="58">
        <f t="shared" si="1350"/>
        <v>2.9929499401410014</v>
      </c>
      <c r="AJ1629" s="58">
        <f t="shared" si="1351"/>
        <v>7.8820610129908042</v>
      </c>
      <c r="AK1629" s="58">
        <f t="shared" si="1352"/>
        <v>1.2396694214876034</v>
      </c>
      <c r="AL1629" s="58">
        <f t="shared" si="1353"/>
        <v>3.7511639249767219</v>
      </c>
      <c r="AM1629" s="58">
        <f t="shared" si="1354"/>
        <v>1.2260983797985696</v>
      </c>
      <c r="AN1629" s="58">
        <f t="shared" si="1355"/>
        <v>4.9586776859504136</v>
      </c>
      <c r="AO1629" s="56">
        <v>1503.5333333333333</v>
      </c>
      <c r="AP1629" s="56">
        <v>342.55</v>
      </c>
      <c r="AQ1629" s="56">
        <v>145.19999999999999</v>
      </c>
      <c r="AR1629" s="57">
        <f>SUM(AO1629:AQ1629)</f>
        <v>1991.2833333333333</v>
      </c>
      <c r="AS1629">
        <v>45</v>
      </c>
      <c r="AT1629">
        <v>34</v>
      </c>
      <c r="AU1629">
        <v>97</v>
      </c>
      <c r="AV1629">
        <v>63</v>
      </c>
      <c r="AW1629">
        <v>65</v>
      </c>
      <c r="AX1629" s="9">
        <f t="shared" si="1356"/>
        <v>1.3559095055952191</v>
      </c>
      <c r="AY1629" s="9">
        <f t="shared" si="1357"/>
        <v>1.0244649597830544</v>
      </c>
      <c r="AZ1629" s="9">
        <f t="shared" si="1358"/>
        <v>2.9227382676163614</v>
      </c>
      <c r="BA1629" s="9">
        <f t="shared" si="1359"/>
        <v>1.8982733078333067</v>
      </c>
      <c r="BB1629" s="9">
        <f t="shared" si="1360"/>
        <v>1.9585359525264276</v>
      </c>
      <c r="BC1629" s="33">
        <f t="shared" si="1361"/>
        <v>18.335772357723577</v>
      </c>
      <c r="BD1629" s="33">
        <f t="shared" si="1362"/>
        <v>1.770731707317073</v>
      </c>
      <c r="BE1629" s="33">
        <f t="shared" si="1363"/>
        <v>4.1774390243902442</v>
      </c>
      <c r="BF1629" s="42">
        <f>BI1629-BG1629-BH1629</f>
        <v>75</v>
      </c>
      <c r="BG1629" s="43">
        <v>45</v>
      </c>
      <c r="BH1629" s="43">
        <v>3</v>
      </c>
      <c r="BI1629" s="43">
        <v>123</v>
      </c>
      <c r="BJ1629" s="42">
        <f>BM1629-BK1629-BL1629</f>
        <v>94</v>
      </c>
      <c r="BK1629" s="43">
        <v>7</v>
      </c>
      <c r="BL1629" s="43">
        <v>12</v>
      </c>
      <c r="BM1629" s="43">
        <v>113</v>
      </c>
      <c r="BN1629" s="34">
        <f t="shared" si="1383"/>
        <v>84.606638218902987</v>
      </c>
      <c r="BO1629" s="34">
        <f t="shared" si="1384"/>
        <v>84.976996294419507</v>
      </c>
      <c r="BP1629" s="33">
        <v>32.254392000822783</v>
      </c>
      <c r="BQ1629" s="33">
        <v>20.584052822662038</v>
      </c>
      <c r="BR1629" s="33">
        <v>-1.8648235047825374</v>
      </c>
      <c r="BS1629" s="33">
        <v>3.9674027515144084</v>
      </c>
      <c r="BT1629" s="33">
        <v>-3.2554775911656555</v>
      </c>
      <c r="BU1629" s="9">
        <f t="shared" si="1385"/>
        <v>51.685546479051034</v>
      </c>
      <c r="BV1629" s="34">
        <f t="shared" si="1386"/>
        <v>51.911795387280598</v>
      </c>
      <c r="BW1629" s="33">
        <v>-1.4439076065117875</v>
      </c>
      <c r="BX1629" s="33">
        <v>0.2968103099689085</v>
      </c>
      <c r="BY1629" s="33">
        <v>12.654165765010893</v>
      </c>
      <c r="BZ1629" s="33">
        <v>21.414023271383943</v>
      </c>
      <c r="CA1629" s="9">
        <f t="shared" si="1387"/>
        <v>32.92109173985196</v>
      </c>
      <c r="CB1629" s="34">
        <f t="shared" si="1388"/>
        <v>33.065200907138909</v>
      </c>
      <c r="CC1629" s="47">
        <v>27.646560999999998</v>
      </c>
      <c r="CD1629">
        <v>1811164</v>
      </c>
      <c r="CE1629" s="68">
        <f t="shared" si="1364"/>
        <v>1811164</v>
      </c>
      <c r="CF1629" s="62">
        <v>46.7</v>
      </c>
      <c r="CG1629" s="62">
        <v>40</v>
      </c>
      <c r="CH1629" s="62">
        <v>3</v>
      </c>
      <c r="CI1629" s="62">
        <v>9.1</v>
      </c>
      <c r="CJ1629" s="63">
        <f t="shared" si="1381"/>
        <v>7.3415713113982592</v>
      </c>
      <c r="CK1629" s="62">
        <v>3.2</v>
      </c>
      <c r="CL1629" s="63">
        <f t="shared" si="1382"/>
        <v>2.5816514501620258</v>
      </c>
      <c r="CM1629" s="62">
        <v>11.5</v>
      </c>
      <c r="CN1629" t="s">
        <v>2197</v>
      </c>
      <c r="CO1629" t="s">
        <v>2398</v>
      </c>
      <c r="CP1629" t="s">
        <v>2399</v>
      </c>
      <c r="CQ1629" t="s">
        <v>2400</v>
      </c>
      <c r="CR1629">
        <v>69</v>
      </c>
      <c r="CS1629">
        <v>177</v>
      </c>
      <c r="CT1629">
        <v>26</v>
      </c>
      <c r="CU1629" t="s">
        <v>3402</v>
      </c>
      <c r="CZ1629" s="72">
        <v>5250000</v>
      </c>
      <c r="DA1629">
        <v>0</v>
      </c>
    </row>
    <row r="1630" spans="1:105" ht="12.75" customHeight="1" x14ac:dyDescent="0.2">
      <c r="A1630" s="38" t="s">
        <v>2452</v>
      </c>
      <c r="B1630" t="s">
        <v>973</v>
      </c>
      <c r="C1630" t="s">
        <v>973</v>
      </c>
      <c r="D1630" s="82" t="s">
        <v>975</v>
      </c>
      <c r="E1630" t="str">
        <f t="shared" si="1372"/>
        <v xml:space="preserve">Carle, Matt </v>
      </c>
      <c r="F1630" t="s">
        <v>2549</v>
      </c>
      <c r="G1630" t="s">
        <v>1524</v>
      </c>
      <c r="H1630">
        <v>77</v>
      </c>
      <c r="I1630">
        <v>11</v>
      </c>
      <c r="J1630">
        <v>31</v>
      </c>
      <c r="K1630">
        <f>I1630+J1630</f>
        <v>42</v>
      </c>
      <c r="L1630">
        <v>9</v>
      </c>
      <c r="M1630">
        <v>30</v>
      </c>
      <c r="N1630">
        <v>111</v>
      </c>
      <c r="O1630" s="4">
        <f t="shared" si="1379"/>
        <v>9.90990990990991E-2</v>
      </c>
      <c r="P1630">
        <v>1773</v>
      </c>
      <c r="Q1630">
        <v>1</v>
      </c>
      <c r="R1630">
        <v>0</v>
      </c>
      <c r="S1630">
        <v>0</v>
      </c>
      <c r="T1630">
        <v>1</v>
      </c>
      <c r="U1630" s="4">
        <f t="shared" si="1380"/>
        <v>0</v>
      </c>
      <c r="V1630" s="40">
        <v>0</v>
      </c>
      <c r="W1630">
        <v>8</v>
      </c>
      <c r="X1630">
        <v>18</v>
      </c>
      <c r="Y1630">
        <v>0</v>
      </c>
      <c r="Z1630">
        <v>0</v>
      </c>
      <c r="AA1630">
        <f>I1630-W1630-Y1630</f>
        <v>3</v>
      </c>
      <c r="AB1630">
        <f>J1630-X1630-Z1630</f>
        <v>13</v>
      </c>
      <c r="AC1630" s="9">
        <f t="shared" si="1344"/>
        <v>6.771372143327377</v>
      </c>
      <c r="AD1630" s="9">
        <f t="shared" si="1345"/>
        <v>15.235587322486598</v>
      </c>
      <c r="AE1630" s="9">
        <f t="shared" si="1346"/>
        <v>0</v>
      </c>
      <c r="AF1630" s="9">
        <f t="shared" si="1347"/>
        <v>0</v>
      </c>
      <c r="AG1630" s="9">
        <f t="shared" si="1348"/>
        <v>3.5404612434231009</v>
      </c>
      <c r="AH1630" s="9">
        <f t="shared" si="1349"/>
        <v>15.341998721500104</v>
      </c>
      <c r="AI1630" s="6">
        <f t="shared" si="1350"/>
        <v>2.714353619957711</v>
      </c>
      <c r="AJ1630" s="6">
        <f t="shared" si="1351"/>
        <v>7.4485093576601153</v>
      </c>
      <c r="AK1630" s="6">
        <f t="shared" si="1352"/>
        <v>2.3529411764705883</v>
      </c>
      <c r="AL1630" s="6">
        <f t="shared" si="1353"/>
        <v>1.8882459964923206</v>
      </c>
      <c r="AM1630" s="6">
        <f t="shared" si="1354"/>
        <v>0.16928430358318441</v>
      </c>
      <c r="AN1630" s="6">
        <f t="shared" si="1355"/>
        <v>0</v>
      </c>
      <c r="AO1630" s="32">
        <v>1016.8166666666668</v>
      </c>
      <c r="AP1630" s="32">
        <v>354.43333333333334</v>
      </c>
      <c r="AQ1630" s="32">
        <v>25.5</v>
      </c>
      <c r="AR1630" s="32">
        <v>1396.75</v>
      </c>
      <c r="AS1630" s="40">
        <v>71</v>
      </c>
      <c r="AT1630" s="40">
        <v>34</v>
      </c>
      <c r="AU1630" s="40">
        <v>45</v>
      </c>
      <c r="AV1630" s="40">
        <v>64</v>
      </c>
      <c r="AW1630" s="40">
        <v>16</v>
      </c>
      <c r="AX1630" s="9">
        <f t="shared" si="1356"/>
        <v>3.0499373545731161</v>
      </c>
      <c r="AY1630" s="9">
        <f t="shared" si="1357"/>
        <v>1.4605333810631824</v>
      </c>
      <c r="AZ1630" s="9">
        <f t="shared" si="1358"/>
        <v>1.9330588867012708</v>
      </c>
      <c r="BA1630" s="9">
        <f t="shared" si="1359"/>
        <v>2.7492393055306965</v>
      </c>
      <c r="BB1630" s="9">
        <f t="shared" si="1360"/>
        <v>0.68730982638267413</v>
      </c>
      <c r="BC1630" s="9">
        <f t="shared" si="1361"/>
        <v>13.205411255411258</v>
      </c>
      <c r="BD1630" s="9">
        <f t="shared" si="1362"/>
        <v>0.33116883116883117</v>
      </c>
      <c r="BE1630" s="9">
        <f t="shared" si="1363"/>
        <v>4.6030303030303035</v>
      </c>
      <c r="BF1630" s="3">
        <v>46</v>
      </c>
      <c r="BG1630" s="3">
        <v>44</v>
      </c>
      <c r="BH1630" s="3">
        <v>1</v>
      </c>
      <c r="BI1630" s="3">
        <v>91</v>
      </c>
      <c r="BJ1630" s="3">
        <v>32</v>
      </c>
      <c r="BK1630" s="3">
        <v>1</v>
      </c>
      <c r="BL1630" s="3">
        <v>0</v>
      </c>
      <c r="BM1630" s="3">
        <v>33</v>
      </c>
      <c r="BN1630" s="34">
        <f t="shared" si="1383"/>
        <v>75.425742798296426</v>
      </c>
      <c r="BO1630" s="34">
        <f t="shared" si="1384"/>
        <v>108.0017795572528</v>
      </c>
      <c r="BP1630" s="34">
        <v>10.274211790231027</v>
      </c>
      <c r="BQ1630" s="34">
        <v>18.922193364249058</v>
      </c>
      <c r="BR1630" s="34">
        <v>0.25829759714281592</v>
      </c>
      <c r="BS1630" s="34">
        <v>-7.2577811517246751E-2</v>
      </c>
      <c r="BT1630" s="34">
        <v>0</v>
      </c>
      <c r="BU1630" s="34">
        <f t="shared" si="1385"/>
        <v>29.382124940105655</v>
      </c>
      <c r="BV1630" s="34">
        <f t="shared" si="1386"/>
        <v>42.072131648620946</v>
      </c>
      <c r="BW1630" s="34">
        <v>27.030167085771428</v>
      </c>
      <c r="BX1630" s="34">
        <v>7.3838784151721839</v>
      </c>
      <c r="BY1630" s="34">
        <v>3.5724750204677647</v>
      </c>
      <c r="BZ1630" s="34">
        <v>8.0570973367793837</v>
      </c>
      <c r="CA1630" s="34">
        <f t="shared" si="1387"/>
        <v>46.043617858190764</v>
      </c>
      <c r="CB1630" s="34">
        <f t="shared" si="1388"/>
        <v>65.92964790863185</v>
      </c>
      <c r="CC1630" s="15">
        <v>70</v>
      </c>
      <c r="CD1630" s="7">
        <v>5132015</v>
      </c>
      <c r="CE1630" s="68">
        <f t="shared" si="1364"/>
        <v>5465262.7272727275</v>
      </c>
      <c r="CF1630" s="9">
        <v>34.5</v>
      </c>
      <c r="CG1630" s="9">
        <v>25.3</v>
      </c>
      <c r="CH1630" s="9">
        <v>6.8</v>
      </c>
      <c r="CI1630" s="9">
        <v>6.7</v>
      </c>
      <c r="CJ1630" s="9">
        <f t="shared" si="1381"/>
        <v>7.5421431318655543</v>
      </c>
      <c r="CK1630" s="9">
        <v>6.1</v>
      </c>
      <c r="CL1630" s="9">
        <f t="shared" si="1382"/>
        <v>6.8667273290119226</v>
      </c>
      <c r="CM1630" s="9">
        <v>12.8</v>
      </c>
      <c r="CN1630" t="s">
        <v>2976</v>
      </c>
      <c r="CO1630" t="s">
        <v>1584</v>
      </c>
      <c r="CP1630" t="s">
        <v>1585</v>
      </c>
      <c r="CQ1630" t="s">
        <v>2414</v>
      </c>
      <c r="CR1630">
        <v>72</v>
      </c>
      <c r="CS1630">
        <v>205</v>
      </c>
      <c r="CT1630">
        <v>18</v>
      </c>
      <c r="CU1630" t="s">
        <v>3402</v>
      </c>
      <c r="CV1630" t="s">
        <v>3090</v>
      </c>
      <c r="CW1630">
        <v>0</v>
      </c>
      <c r="CX1630">
        <v>0</v>
      </c>
      <c r="CY1630">
        <v>0</v>
      </c>
      <c r="CZ1630" s="70"/>
      <c r="DA1630">
        <v>0</v>
      </c>
    </row>
    <row r="1631" spans="1:105" ht="12.75" customHeight="1" x14ac:dyDescent="0.2">
      <c r="A1631" s="44" t="s">
        <v>2372</v>
      </c>
      <c r="B1631" s="43" t="s">
        <v>973</v>
      </c>
      <c r="C1631" s="43" t="s">
        <v>973</v>
      </c>
      <c r="D1631" s="82" t="s">
        <v>975</v>
      </c>
      <c r="E1631" s="42" t="str">
        <f t="shared" si="1372"/>
        <v xml:space="preserve">Carle, Matt </v>
      </c>
      <c r="F1631" s="42" t="s">
        <v>2549</v>
      </c>
      <c r="G1631" s="45" t="s">
        <v>2374</v>
      </c>
      <c r="H1631" s="43">
        <v>62</v>
      </c>
      <c r="I1631" s="64">
        <v>2</v>
      </c>
      <c r="J1631" s="64">
        <v>13</v>
      </c>
      <c r="K1631" s="64">
        <v>15</v>
      </c>
      <c r="L1631" s="43">
        <v>-8</v>
      </c>
      <c r="M1631">
        <v>26</v>
      </c>
      <c r="N1631">
        <v>63</v>
      </c>
      <c r="O1631" s="4">
        <f t="shared" si="1379"/>
        <v>3.1746031746031744E-2</v>
      </c>
      <c r="Q1631">
        <v>1</v>
      </c>
      <c r="R1631">
        <v>0</v>
      </c>
      <c r="S1631">
        <v>1</v>
      </c>
      <c r="T1631">
        <v>0</v>
      </c>
      <c r="U1631" s="4">
        <f t="shared" si="1380"/>
        <v>1</v>
      </c>
      <c r="V1631">
        <v>0</v>
      </c>
      <c r="W1631">
        <v>2</v>
      </c>
      <c r="X1631">
        <v>6</v>
      </c>
      <c r="Y1631">
        <v>0</v>
      </c>
      <c r="Z1631">
        <v>0</v>
      </c>
      <c r="AA1631">
        <v>0</v>
      </c>
      <c r="AB1631">
        <v>7</v>
      </c>
      <c r="AC1631" s="9">
        <f t="shared" si="1344"/>
        <v>3.0909247016399073</v>
      </c>
      <c r="AD1631" s="9">
        <f t="shared" si="1345"/>
        <v>9.272774104919721</v>
      </c>
      <c r="AE1631" s="9">
        <f t="shared" si="1346"/>
        <v>0</v>
      </c>
      <c r="AF1631" s="9">
        <f t="shared" si="1347"/>
        <v>0</v>
      </c>
      <c r="AG1631" s="9">
        <f t="shared" si="1348"/>
        <v>0</v>
      </c>
      <c r="AH1631" s="9">
        <f t="shared" si="1349"/>
        <v>10.53665879204733</v>
      </c>
      <c r="AI1631" s="58">
        <f t="shared" si="1350"/>
        <v>2.1825936069240903</v>
      </c>
      <c r="AJ1631" s="58">
        <f t="shared" si="1351"/>
        <v>5.2545719927878416</v>
      </c>
      <c r="AK1631" s="58">
        <f t="shared" si="1352"/>
        <v>0</v>
      </c>
      <c r="AL1631" s="58">
        <f t="shared" si="1353"/>
        <v>2.5589028494972088</v>
      </c>
      <c r="AM1631" s="58">
        <f t="shared" si="1354"/>
        <v>0.9272774104919721</v>
      </c>
      <c r="AN1631" s="58">
        <f t="shared" si="1355"/>
        <v>1.7266187050359714</v>
      </c>
      <c r="AO1631" s="56">
        <v>797.2166666666667</v>
      </c>
      <c r="AP1631" s="56">
        <v>194.11666666666667</v>
      </c>
      <c r="AQ1631" s="56">
        <v>34.75</v>
      </c>
      <c r="AR1631" s="57">
        <f>SUM(AO1631:AQ1631)</f>
        <v>1026.0833333333335</v>
      </c>
      <c r="AS1631">
        <v>62</v>
      </c>
      <c r="AT1631">
        <v>29</v>
      </c>
      <c r="AU1631">
        <v>24</v>
      </c>
      <c r="AV1631">
        <v>43</v>
      </c>
      <c r="AW1631">
        <v>17</v>
      </c>
      <c r="AX1631" s="9">
        <f t="shared" si="1356"/>
        <v>3.6254365304962231</v>
      </c>
      <c r="AY1631" s="9">
        <f t="shared" si="1357"/>
        <v>1.6957686997482333</v>
      </c>
      <c r="AZ1631" s="9">
        <f t="shared" si="1358"/>
        <v>1.4033947859985381</v>
      </c>
      <c r="BA1631" s="9">
        <f t="shared" si="1359"/>
        <v>2.5144156582473807</v>
      </c>
      <c r="BB1631" s="9">
        <f t="shared" si="1360"/>
        <v>0.99407130674896427</v>
      </c>
      <c r="BC1631" s="33">
        <f t="shared" si="1361"/>
        <v>12.858333333333334</v>
      </c>
      <c r="BD1631" s="33">
        <f t="shared" si="1362"/>
        <v>0.56048387096774188</v>
      </c>
      <c r="BE1631" s="33">
        <f t="shared" si="1363"/>
        <v>3.1309139784946236</v>
      </c>
      <c r="BF1631" s="42">
        <f>BI1631-BG1631-BH1631</f>
        <v>29</v>
      </c>
      <c r="BG1631" s="43">
        <v>17</v>
      </c>
      <c r="BH1631" s="43">
        <v>0</v>
      </c>
      <c r="BI1631" s="43">
        <v>46</v>
      </c>
      <c r="BJ1631" s="42">
        <f>BM1631-BK1631-BL1631</f>
        <v>34</v>
      </c>
      <c r="BK1631" s="43">
        <v>3</v>
      </c>
      <c r="BL1631" s="43">
        <v>1</v>
      </c>
      <c r="BM1631" s="43">
        <v>38</v>
      </c>
      <c r="BN1631" s="34">
        <f t="shared" si="1383"/>
        <v>29.735298942547011</v>
      </c>
      <c r="BO1631" s="34">
        <f t="shared" si="1384"/>
        <v>57.958838188997653</v>
      </c>
      <c r="BP1631" s="33">
        <v>0.61821040688910667</v>
      </c>
      <c r="BQ1631" s="33">
        <v>2.6815407075878124</v>
      </c>
      <c r="BR1631" s="33">
        <v>-1.5580248697531967</v>
      </c>
      <c r="BS1631" s="33">
        <v>-0.1055296906940702</v>
      </c>
      <c r="BT1631" s="33">
        <v>0</v>
      </c>
      <c r="BU1631" s="9">
        <f t="shared" si="1385"/>
        <v>1.6361965540296524</v>
      </c>
      <c r="BV1631" s="34">
        <f t="shared" si="1386"/>
        <v>3.1892079344360962</v>
      </c>
      <c r="BW1631" s="33">
        <v>18.018832271653572</v>
      </c>
      <c r="BX1631" s="33">
        <v>1.3945115608746808</v>
      </c>
      <c r="BY1631" s="33">
        <v>4.89240735221422</v>
      </c>
      <c r="BZ1631" s="33">
        <v>3.793351203774888</v>
      </c>
      <c r="CA1631" s="9">
        <f t="shared" si="1387"/>
        <v>28.099102388517359</v>
      </c>
      <c r="CB1631" s="34">
        <f t="shared" si="1388"/>
        <v>54.769630254561562</v>
      </c>
      <c r="CC1631" s="47">
        <v>56.332118999999999</v>
      </c>
      <c r="CD1631">
        <v>1884772</v>
      </c>
      <c r="CE1631" s="68">
        <f t="shared" si="1364"/>
        <v>2492762.9677419355</v>
      </c>
      <c r="CF1631" s="62">
        <v>23.8</v>
      </c>
      <c r="CG1631" s="62">
        <v>20.9</v>
      </c>
      <c r="CH1631" s="62">
        <v>-6.4</v>
      </c>
      <c r="CI1631" s="62">
        <v>0</v>
      </c>
      <c r="CJ1631" s="63">
        <f t="shared" si="1381"/>
        <v>0</v>
      </c>
      <c r="CK1631" s="62">
        <v>1.7</v>
      </c>
      <c r="CL1631" s="63">
        <f t="shared" si="1382"/>
        <v>2.7092712857085939</v>
      </c>
      <c r="CM1631" s="62">
        <v>1.7</v>
      </c>
      <c r="CN1631" t="s">
        <v>545</v>
      </c>
      <c r="CO1631" t="s">
        <v>1584</v>
      </c>
      <c r="CP1631" t="s">
        <v>1585</v>
      </c>
      <c r="CQ1631" t="s">
        <v>2414</v>
      </c>
      <c r="CR1631">
        <v>72</v>
      </c>
      <c r="CS1631">
        <v>205</v>
      </c>
      <c r="CT1631">
        <v>18</v>
      </c>
      <c r="CU1631" t="s">
        <v>3402</v>
      </c>
      <c r="CZ1631" s="72">
        <v>850000</v>
      </c>
      <c r="DA1631">
        <v>0</v>
      </c>
    </row>
    <row r="1632" spans="1:105" ht="12.75" customHeight="1" x14ac:dyDescent="0.2">
      <c r="A1632" s="44" t="s">
        <v>2372</v>
      </c>
      <c r="B1632" s="43"/>
      <c r="C1632" s="43" t="s">
        <v>975</v>
      </c>
      <c r="D1632" s="42" t="s">
        <v>975</v>
      </c>
      <c r="E1632" s="42" t="str">
        <f t="shared" si="1372"/>
        <v xml:space="preserve">Smaby, Matt </v>
      </c>
      <c r="F1632" s="42" t="s">
        <v>878</v>
      </c>
      <c r="G1632" s="45" t="s">
        <v>2374</v>
      </c>
      <c r="H1632" s="43">
        <v>14</v>
      </c>
      <c r="I1632" s="64">
        <v>0</v>
      </c>
      <c r="J1632" s="64">
        <v>0</v>
      </c>
      <c r="K1632" s="64">
        <v>0</v>
      </c>
      <c r="L1632" s="43">
        <v>-6</v>
      </c>
      <c r="M1632">
        <v>12</v>
      </c>
      <c r="N1632">
        <v>7</v>
      </c>
      <c r="O1632" s="4">
        <f t="shared" si="1379"/>
        <v>0</v>
      </c>
      <c r="Q1632">
        <v>0</v>
      </c>
      <c r="R1632">
        <v>0</v>
      </c>
      <c r="S1632">
        <v>0</v>
      </c>
      <c r="T1632">
        <v>0</v>
      </c>
      <c r="U1632" s="4">
        <f t="shared" si="1380"/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s="9">
        <f t="shared" si="1344"/>
        <v>0</v>
      </c>
      <c r="AD1632" s="9">
        <f t="shared" si="1345"/>
        <v>0</v>
      </c>
      <c r="AE1632" s="9">
        <f t="shared" si="1346"/>
        <v>0</v>
      </c>
      <c r="AF1632" s="9">
        <f t="shared" si="1347"/>
        <v>0</v>
      </c>
      <c r="AG1632" s="9">
        <f t="shared" si="1348"/>
        <v>0</v>
      </c>
      <c r="AH1632" s="9">
        <f t="shared" si="1349"/>
        <v>0</v>
      </c>
      <c r="AI1632" s="58">
        <f t="shared" si="1350"/>
        <v>0.77344505317434742</v>
      </c>
      <c r="AJ1632" s="58">
        <f t="shared" si="1351"/>
        <v>0</v>
      </c>
      <c r="AK1632" s="58">
        <f t="shared" si="1352"/>
        <v>0</v>
      </c>
      <c r="AL1632" s="58">
        <f t="shared" si="1353"/>
        <v>3.0937802126973897</v>
      </c>
      <c r="AM1632" s="58">
        <f t="shared" si="1354"/>
        <v>0</v>
      </c>
      <c r="AN1632" s="58">
        <f t="shared" si="1355"/>
        <v>12.371134020618555</v>
      </c>
      <c r="AO1632" s="56">
        <v>155.15</v>
      </c>
      <c r="AP1632" s="56">
        <v>0.26666666666666666</v>
      </c>
      <c r="AQ1632" s="56">
        <v>14.55</v>
      </c>
      <c r="AR1632" s="57">
        <f>SUM(AO1632:AQ1632)</f>
        <v>169.9666666666667</v>
      </c>
      <c r="AS1632">
        <v>12</v>
      </c>
      <c r="AT1632">
        <v>31</v>
      </c>
      <c r="AU1632">
        <v>5</v>
      </c>
      <c r="AV1632">
        <v>2</v>
      </c>
      <c r="AW1632">
        <v>2</v>
      </c>
      <c r="AX1632" s="9">
        <f t="shared" si="1356"/>
        <v>4.2361247303392817</v>
      </c>
      <c r="AY1632" s="9">
        <f t="shared" si="1357"/>
        <v>10.943322220043145</v>
      </c>
      <c r="AZ1632" s="9">
        <f t="shared" si="1358"/>
        <v>1.7650519709747008</v>
      </c>
      <c r="BA1632" s="9">
        <f t="shared" si="1359"/>
        <v>0.70602078838988025</v>
      </c>
      <c r="BB1632" s="9">
        <f t="shared" si="1360"/>
        <v>0.70602078838988025</v>
      </c>
      <c r="BC1632" s="33">
        <f t="shared" si="1361"/>
        <v>11.082142857142857</v>
      </c>
      <c r="BD1632" s="33">
        <f t="shared" si="1362"/>
        <v>1.0392857142857144</v>
      </c>
      <c r="BE1632" s="33">
        <f t="shared" si="1363"/>
        <v>1.9047619047619046E-2</v>
      </c>
      <c r="BF1632" s="42">
        <f>BI1632-BG1632-BH1632</f>
        <v>2</v>
      </c>
      <c r="BG1632" s="43">
        <v>0</v>
      </c>
      <c r="BH1632" s="43">
        <v>0</v>
      </c>
      <c r="BI1632" s="43">
        <v>2</v>
      </c>
      <c r="BJ1632" s="42">
        <f>BM1632-BK1632-BL1632</f>
        <v>8</v>
      </c>
      <c r="BK1632" s="43">
        <v>0</v>
      </c>
      <c r="BL1632" s="43">
        <v>3</v>
      </c>
      <c r="BM1632" s="43">
        <v>11</v>
      </c>
      <c r="BN1632" s="34">
        <f t="shared" si="1383"/>
        <v>-3.5059588176573033</v>
      </c>
      <c r="BO1632" s="34">
        <f t="shared" si="1384"/>
        <v>-41.254663475081024</v>
      </c>
      <c r="BP1632" s="33">
        <v>-1.2005516981935049</v>
      </c>
      <c r="BQ1632" s="33">
        <v>-1.0537817198703392E-2</v>
      </c>
      <c r="BR1632" s="33">
        <v>0.24021576371968681</v>
      </c>
      <c r="BS1632" s="33">
        <v>-4.1490465880781514E-2</v>
      </c>
      <c r="BT1632" s="33">
        <v>0</v>
      </c>
      <c r="BU1632" s="9">
        <f t="shared" si="1385"/>
        <v>-1.012364217553303</v>
      </c>
      <c r="BV1632" s="34">
        <f t="shared" si="1386"/>
        <v>-11.912503050244787</v>
      </c>
      <c r="BW1632" s="33">
        <v>1.9960066125000999</v>
      </c>
      <c r="BX1632" s="33">
        <v>1.7380028265559969E-2</v>
      </c>
      <c r="BY1632" s="33">
        <v>-0.7871260538140451</v>
      </c>
      <c r="BZ1632" s="33">
        <v>-3.7198551870556154</v>
      </c>
      <c r="CA1632" s="9">
        <f t="shared" si="1387"/>
        <v>-2.4935946001040006</v>
      </c>
      <c r="CB1632" s="34">
        <f t="shared" si="1388"/>
        <v>-29.342160424836244</v>
      </c>
      <c r="CE1632" s="68">
        <f t="shared" si="1364"/>
        <v>165000</v>
      </c>
      <c r="CF1632" s="62">
        <v>2.8</v>
      </c>
      <c r="CG1632" s="62">
        <v>4</v>
      </c>
      <c r="CH1632" s="62">
        <v>-5.0999999999999996</v>
      </c>
      <c r="CI1632" s="62">
        <v>-0.6</v>
      </c>
      <c r="CJ1632" s="63">
        <f t="shared" si="1381"/>
        <v>-6.4940921800306661</v>
      </c>
      <c r="CK1632" s="62">
        <v>-0.9</v>
      </c>
      <c r="CL1632" s="63">
        <f t="shared" si="1382"/>
        <v>-9.7411382700459992</v>
      </c>
      <c r="CM1632" s="62">
        <v>-1.5</v>
      </c>
      <c r="CN1632" t="s">
        <v>542</v>
      </c>
      <c r="CO1632" t="s">
        <v>3109</v>
      </c>
      <c r="CP1632" t="s">
        <v>2413</v>
      </c>
      <c r="CQ1632" t="s">
        <v>2414</v>
      </c>
      <c r="CR1632">
        <v>77</v>
      </c>
      <c r="CS1632">
        <v>222</v>
      </c>
      <c r="CT1632">
        <v>32</v>
      </c>
      <c r="CU1632" t="s">
        <v>3402</v>
      </c>
      <c r="CV1632" t="s">
        <v>3090</v>
      </c>
      <c r="CZ1632" s="72">
        <v>791666.66666666663</v>
      </c>
      <c r="DA1632">
        <v>0</v>
      </c>
    </row>
    <row r="1633" spans="1:105" ht="12.75" customHeight="1" x14ac:dyDescent="0.2">
      <c r="A1633" s="38" t="s">
        <v>2452</v>
      </c>
      <c r="B1633" t="s">
        <v>972</v>
      </c>
      <c r="C1633" t="s">
        <v>975</v>
      </c>
      <c r="D1633" s="82" t="s">
        <v>975</v>
      </c>
      <c r="E1633" t="str">
        <f t="shared" si="1372"/>
        <v xml:space="preserve">Ouellet, Michel </v>
      </c>
      <c r="F1633" t="s">
        <v>413</v>
      </c>
      <c r="G1633" t="s">
        <v>1528</v>
      </c>
      <c r="H1633">
        <v>73</v>
      </c>
      <c r="I1633">
        <v>19</v>
      </c>
      <c r="J1633">
        <v>29</v>
      </c>
      <c r="K1633">
        <f>I1633+J1633</f>
        <v>48</v>
      </c>
      <c r="L1633">
        <v>-3</v>
      </c>
      <c r="M1633">
        <v>30</v>
      </c>
      <c r="N1633">
        <v>148</v>
      </c>
      <c r="O1633" s="4">
        <f t="shared" si="1379"/>
        <v>0.12837837837837837</v>
      </c>
      <c r="P1633">
        <v>1300</v>
      </c>
      <c r="Q1633">
        <v>2</v>
      </c>
      <c r="R1633">
        <v>0</v>
      </c>
      <c r="S1633">
        <v>3</v>
      </c>
      <c r="T1633">
        <v>5</v>
      </c>
      <c r="U1633" s="4">
        <f t="shared" si="1380"/>
        <v>0.375</v>
      </c>
      <c r="V1633" s="40">
        <v>0.1</v>
      </c>
      <c r="W1633">
        <v>11</v>
      </c>
      <c r="X1633">
        <v>8</v>
      </c>
      <c r="Y1633">
        <v>0</v>
      </c>
      <c r="Z1633">
        <v>0</v>
      </c>
      <c r="AA1633">
        <f>I1633-W1633-Y1633</f>
        <v>8</v>
      </c>
      <c r="AB1633">
        <f>J1633-X1633-Z1633</f>
        <v>21</v>
      </c>
      <c r="AC1633" s="9">
        <f t="shared" si="1344"/>
        <v>14.307392152612183</v>
      </c>
      <c r="AD1633" s="9">
        <f t="shared" si="1345"/>
        <v>10.405376110990678</v>
      </c>
      <c r="AE1633" s="9">
        <f t="shared" si="1346"/>
        <v>0</v>
      </c>
      <c r="AF1633" s="9">
        <f t="shared" si="1347"/>
        <v>0</v>
      </c>
      <c r="AG1633" s="9">
        <f t="shared" si="1348"/>
        <v>12.942947666449452</v>
      </c>
      <c r="AH1633" s="9">
        <f t="shared" si="1349"/>
        <v>33.975237624429816</v>
      </c>
      <c r="AI1633" s="6">
        <f t="shared" si="1350"/>
        <v>2.5076961103745816</v>
      </c>
      <c r="AJ1633" s="6">
        <f t="shared" si="1351"/>
        <v>7.5438976804682412</v>
      </c>
      <c r="AK1633" s="6">
        <f t="shared" si="1352"/>
        <v>0</v>
      </c>
      <c r="AL1633" s="6">
        <f t="shared" si="1353"/>
        <v>2.5885895332898903</v>
      </c>
      <c r="AM1633" s="6">
        <f t="shared" si="1354"/>
        <v>0.52026880554953392</v>
      </c>
      <c r="AN1633" s="6">
        <f t="shared" si="1355"/>
        <v>0</v>
      </c>
      <c r="AO1633" s="33">
        <v>741.7166666666667</v>
      </c>
      <c r="AP1633" s="33">
        <v>230.65</v>
      </c>
      <c r="AQ1633" s="33">
        <v>0.41666666666666669</v>
      </c>
      <c r="AR1633" s="32">
        <v>972.7833333333333</v>
      </c>
      <c r="AS1633" s="40">
        <v>36</v>
      </c>
      <c r="AT1633" s="40">
        <v>51</v>
      </c>
      <c r="AU1633" s="40">
        <v>68</v>
      </c>
      <c r="AV1633" s="40">
        <v>16</v>
      </c>
      <c r="AW1633" s="40">
        <v>22</v>
      </c>
      <c r="AX1633" s="9">
        <f t="shared" si="1356"/>
        <v>2.2204327787962379</v>
      </c>
      <c r="AY1633" s="9">
        <f t="shared" si="1357"/>
        <v>3.1456131032946697</v>
      </c>
      <c r="AZ1633" s="9">
        <f t="shared" si="1358"/>
        <v>4.1941508043928932</v>
      </c>
      <c r="BA1633" s="9">
        <f t="shared" si="1359"/>
        <v>0.98685901279832788</v>
      </c>
      <c r="BB1633" s="9">
        <f t="shared" si="1360"/>
        <v>1.3569311425977009</v>
      </c>
      <c r="BC1633" s="9">
        <f t="shared" si="1361"/>
        <v>10.160502283105023</v>
      </c>
      <c r="BD1633" s="9">
        <f t="shared" si="1362"/>
        <v>5.7077625570776261E-3</v>
      </c>
      <c r="BE1633" s="9">
        <f t="shared" si="1363"/>
        <v>3.1595890410958907</v>
      </c>
      <c r="BF1633" s="3">
        <v>31</v>
      </c>
      <c r="BG1633" s="3">
        <v>29</v>
      </c>
      <c r="BH1633" s="3">
        <v>0</v>
      </c>
      <c r="BI1633" s="3">
        <v>60</v>
      </c>
      <c r="BJ1633" s="3">
        <v>32</v>
      </c>
      <c r="BK1633" s="3">
        <v>2</v>
      </c>
      <c r="BL1633" s="3">
        <v>0</v>
      </c>
      <c r="BM1633" s="3">
        <v>34</v>
      </c>
      <c r="BN1633" s="34">
        <f t="shared" si="1383"/>
        <v>39.429556339351166</v>
      </c>
      <c r="BO1633" s="34">
        <f t="shared" si="1384"/>
        <v>81.065443841933615</v>
      </c>
      <c r="BP1633" s="34">
        <v>16.08369398899001</v>
      </c>
      <c r="BQ1633" s="34">
        <v>15.496466281761892</v>
      </c>
      <c r="BR1633" s="34">
        <v>0.97042737561088077</v>
      </c>
      <c r="BS1633" s="34">
        <v>-5.0474903731112233E-3</v>
      </c>
      <c r="BT1633" s="34">
        <v>-0.74341083879316727</v>
      </c>
      <c r="BU1633" s="34">
        <f t="shared" si="1385"/>
        <v>31.80212931719651</v>
      </c>
      <c r="BV1633" s="34">
        <f t="shared" si="1386"/>
        <v>65.383787380944383</v>
      </c>
      <c r="BW1633" s="34">
        <v>5.5283313234012761</v>
      </c>
      <c r="BX1633" s="34">
        <v>0.18559641210016242</v>
      </c>
      <c r="BY1633" s="34">
        <v>4.025599253540571E-2</v>
      </c>
      <c r="BZ1633" s="34">
        <v>1.8732432941178094</v>
      </c>
      <c r="CA1633" s="34">
        <f t="shared" si="1387"/>
        <v>7.6274270221546541</v>
      </c>
      <c r="CB1633" s="34">
        <f t="shared" si="1388"/>
        <v>15.681656460989231</v>
      </c>
      <c r="CC1633" s="15">
        <v>51</v>
      </c>
      <c r="CD1633" s="7">
        <v>2692993</v>
      </c>
      <c r="CE1633" s="68">
        <f t="shared" si="1364"/>
        <v>3025005.8356164386</v>
      </c>
      <c r="CF1633" s="9">
        <v>23.4</v>
      </c>
      <c r="CG1633" s="9">
        <v>17.7</v>
      </c>
      <c r="CH1633" s="9">
        <v>-0.1</v>
      </c>
      <c r="CI1633" s="9">
        <v>7.1</v>
      </c>
      <c r="CJ1633" s="9">
        <f t="shared" si="1381"/>
        <v>11.795489471279645</v>
      </c>
      <c r="CK1633" s="9">
        <v>0.8</v>
      </c>
      <c r="CL1633" s="9">
        <f t="shared" si="1382"/>
        <v>1.3290692362005236</v>
      </c>
      <c r="CM1633" s="9">
        <v>7.8</v>
      </c>
      <c r="CN1633" t="s">
        <v>3453</v>
      </c>
      <c r="CO1633" t="s">
        <v>3454</v>
      </c>
      <c r="CP1633" t="s">
        <v>2399</v>
      </c>
      <c r="CQ1633" t="s">
        <v>2400</v>
      </c>
      <c r="CR1633">
        <v>72</v>
      </c>
      <c r="CS1633">
        <v>203</v>
      </c>
      <c r="CT1633">
        <v>7</v>
      </c>
      <c r="CU1633" t="s">
        <v>3401</v>
      </c>
      <c r="CV1633" t="s">
        <v>2382</v>
      </c>
      <c r="CW1633">
        <v>1</v>
      </c>
      <c r="CX1633">
        <v>0</v>
      </c>
      <c r="CY1633">
        <v>0</v>
      </c>
      <c r="CZ1633" s="70"/>
      <c r="DA1633">
        <v>0</v>
      </c>
    </row>
    <row r="1634" spans="1:105" ht="12.75" customHeight="1" x14ac:dyDescent="0.2">
      <c r="A1634" s="44" t="s">
        <v>2372</v>
      </c>
      <c r="B1634" s="43" t="s">
        <v>972</v>
      </c>
      <c r="C1634" s="43" t="s">
        <v>975</v>
      </c>
      <c r="D1634" s="82" t="s">
        <v>975</v>
      </c>
      <c r="E1634" s="42" t="str">
        <f t="shared" si="1372"/>
        <v xml:space="preserve">Ouellet, Michel </v>
      </c>
      <c r="F1634" s="42" t="s">
        <v>413</v>
      </c>
      <c r="G1634" s="45" t="s">
        <v>1528</v>
      </c>
      <c r="H1634" s="43">
        <v>64</v>
      </c>
      <c r="I1634" s="64">
        <v>17</v>
      </c>
      <c r="J1634" s="64">
        <v>19</v>
      </c>
      <c r="K1634" s="64">
        <v>36</v>
      </c>
      <c r="L1634" s="43">
        <v>11</v>
      </c>
      <c r="M1634">
        <v>12</v>
      </c>
      <c r="N1634">
        <v>132</v>
      </c>
      <c r="O1634" s="4">
        <f t="shared" si="1379"/>
        <v>0.12878787878787878</v>
      </c>
      <c r="Q1634">
        <v>0</v>
      </c>
      <c r="R1634">
        <v>0</v>
      </c>
      <c r="S1634">
        <v>19</v>
      </c>
      <c r="T1634">
        <v>23</v>
      </c>
      <c r="U1634" s="4">
        <f t="shared" si="1380"/>
        <v>0.45238095238095238</v>
      </c>
      <c r="V1634">
        <v>1.1000000000000001</v>
      </c>
      <c r="W1634">
        <v>5</v>
      </c>
      <c r="X1634">
        <v>6</v>
      </c>
      <c r="Y1634">
        <v>0</v>
      </c>
      <c r="Z1634">
        <v>0</v>
      </c>
      <c r="AA1634">
        <v>12</v>
      </c>
      <c r="AB1634">
        <v>13</v>
      </c>
      <c r="AC1634" s="9">
        <f t="shared" si="1344"/>
        <v>11.514841351074717</v>
      </c>
      <c r="AD1634" s="9">
        <f t="shared" si="1345"/>
        <v>13.81780962128966</v>
      </c>
      <c r="AE1634" s="9">
        <f t="shared" si="1346"/>
        <v>0</v>
      </c>
      <c r="AF1634" s="9">
        <f t="shared" si="1347"/>
        <v>0</v>
      </c>
      <c r="AG1634" s="9">
        <f t="shared" si="1348"/>
        <v>19.427517819800777</v>
      </c>
      <c r="AH1634" s="9">
        <f t="shared" si="1349"/>
        <v>21.046477638117508</v>
      </c>
      <c r="AI1634" s="58">
        <f t="shared" si="1350"/>
        <v>2.8331796820542801</v>
      </c>
      <c r="AJ1634" s="58">
        <f t="shared" si="1351"/>
        <v>8.2906857727737968</v>
      </c>
      <c r="AK1634" s="58">
        <f t="shared" si="1352"/>
        <v>0</v>
      </c>
      <c r="AL1634" s="58">
        <f t="shared" si="1353"/>
        <v>1.9427517819800777</v>
      </c>
      <c r="AM1634" s="58">
        <f t="shared" si="1354"/>
        <v>0</v>
      </c>
      <c r="AN1634" s="58">
        <f t="shared" si="1355"/>
        <v>0</v>
      </c>
      <c r="AO1634" s="56">
        <v>741.2166666666667</v>
      </c>
      <c r="AP1634" s="56">
        <v>130.26666666666668</v>
      </c>
      <c r="AQ1634" s="56">
        <v>0.91666666666666652</v>
      </c>
      <c r="AR1634" s="57">
        <f>SUM(AO1634:AQ1634)</f>
        <v>872.4</v>
      </c>
      <c r="AS1634">
        <v>19</v>
      </c>
      <c r="AT1634">
        <v>57</v>
      </c>
      <c r="AU1634">
        <v>63</v>
      </c>
      <c r="AV1634">
        <v>8</v>
      </c>
      <c r="AW1634">
        <v>19</v>
      </c>
      <c r="AX1634" s="9">
        <f t="shared" si="1356"/>
        <v>1.3067400275103163</v>
      </c>
      <c r="AY1634" s="9">
        <f t="shared" si="1357"/>
        <v>3.9202200825309492</v>
      </c>
      <c r="AZ1634" s="9">
        <f t="shared" si="1358"/>
        <v>4.3328748280605227</v>
      </c>
      <c r="BA1634" s="9">
        <f t="shared" si="1359"/>
        <v>0.55020632737276476</v>
      </c>
      <c r="BB1634" s="9">
        <f t="shared" si="1360"/>
        <v>1.3067400275103163</v>
      </c>
      <c r="BC1634" s="33">
        <f t="shared" si="1361"/>
        <v>11.581510416666667</v>
      </c>
      <c r="BD1634" s="33">
        <f t="shared" si="1362"/>
        <v>1.4322916666666664E-2</v>
      </c>
      <c r="BE1634" s="33">
        <f t="shared" si="1363"/>
        <v>2.0354166666666669</v>
      </c>
      <c r="BF1634" s="42">
        <f>BI1634-BG1634-BH1634</f>
        <v>35</v>
      </c>
      <c r="BG1634" s="43">
        <v>18</v>
      </c>
      <c r="BH1634" s="43">
        <v>0</v>
      </c>
      <c r="BI1634" s="43">
        <v>53</v>
      </c>
      <c r="BJ1634" s="42">
        <f>BM1634-BK1634-BL1634</f>
        <v>24</v>
      </c>
      <c r="BK1634" s="43">
        <v>0</v>
      </c>
      <c r="BL1634" s="43">
        <v>0</v>
      </c>
      <c r="BM1634" s="43">
        <v>24</v>
      </c>
      <c r="BN1634" s="34">
        <f t="shared" si="1383"/>
        <v>52.776511589821396</v>
      </c>
      <c r="BO1634" s="34">
        <f t="shared" si="1384"/>
        <v>120.99154422242411</v>
      </c>
      <c r="BP1634" s="33">
        <v>22.714620179688971</v>
      </c>
      <c r="BQ1634" s="33">
        <v>9.0120220884087434</v>
      </c>
      <c r="BR1634" s="33">
        <v>-0.99880551501218784</v>
      </c>
      <c r="BS1634" s="33">
        <v>-1.3751997150931772E-2</v>
      </c>
      <c r="BT1634" s="33">
        <v>0</v>
      </c>
      <c r="BU1634" s="9">
        <f t="shared" si="1385"/>
        <v>30.714084755934593</v>
      </c>
      <c r="BV1634" s="34">
        <f t="shared" si="1386"/>
        <v>70.412849050744143</v>
      </c>
      <c r="BW1634" s="33">
        <v>11.706314068225192</v>
      </c>
      <c r="BX1634" s="33">
        <v>1.1587707666862337</v>
      </c>
      <c r="BY1634" s="33">
        <v>0.16116973714981997</v>
      </c>
      <c r="BZ1634" s="33">
        <v>9.0361722618255609</v>
      </c>
      <c r="CA1634" s="9">
        <f t="shared" si="1387"/>
        <v>22.062426833886803</v>
      </c>
      <c r="CB1634" s="34">
        <f t="shared" si="1388"/>
        <v>50.578695171679975</v>
      </c>
      <c r="CC1634" s="47">
        <v>59.942295000000001</v>
      </c>
      <c r="CD1634">
        <v>2865742</v>
      </c>
      <c r="CE1634" s="68">
        <f t="shared" si="1364"/>
        <v>3671731.9375</v>
      </c>
      <c r="CF1634" s="62">
        <v>19</v>
      </c>
      <c r="CG1634" s="62">
        <v>14.8</v>
      </c>
      <c r="CH1634" s="62">
        <v>20.5</v>
      </c>
      <c r="CI1634" s="62">
        <v>5.5</v>
      </c>
      <c r="CJ1634" s="63">
        <f t="shared" si="1381"/>
        <v>10.960724072075065</v>
      </c>
      <c r="CK1634" s="62">
        <v>4.4000000000000004</v>
      </c>
      <c r="CL1634" s="63">
        <f t="shared" si="1382"/>
        <v>8.7685792576600523</v>
      </c>
      <c r="CM1634" s="62">
        <v>9.8000000000000007</v>
      </c>
      <c r="CN1634" t="s">
        <v>568</v>
      </c>
      <c r="CO1634" t="s">
        <v>3454</v>
      </c>
      <c r="CP1634" t="s">
        <v>2399</v>
      </c>
      <c r="CQ1634" t="s">
        <v>2400</v>
      </c>
      <c r="CR1634">
        <v>73</v>
      </c>
      <c r="CS1634">
        <v>193</v>
      </c>
      <c r="CT1634">
        <v>7</v>
      </c>
      <c r="CU1634" t="s">
        <v>3401</v>
      </c>
      <c r="CZ1634" s="72">
        <v>1250000</v>
      </c>
      <c r="DA1634">
        <v>0</v>
      </c>
    </row>
    <row r="1635" spans="1:105" ht="12.75" customHeight="1" x14ac:dyDescent="0.2">
      <c r="A1635" s="44" t="s">
        <v>2372</v>
      </c>
      <c r="B1635" s="43"/>
      <c r="C1635" s="43" t="s">
        <v>975</v>
      </c>
      <c r="D1635" s="83" t="s">
        <v>975</v>
      </c>
      <c r="E1635" s="42" t="str">
        <f t="shared" si="1372"/>
        <v xml:space="preserve">Lundin, Mike </v>
      </c>
      <c r="F1635" s="42" t="s">
        <v>309</v>
      </c>
      <c r="G1635" s="45" t="s">
        <v>2374</v>
      </c>
      <c r="H1635" s="43">
        <v>81</v>
      </c>
      <c r="I1635" s="64">
        <v>0</v>
      </c>
      <c r="J1635" s="64">
        <v>6</v>
      </c>
      <c r="K1635" s="64">
        <v>6</v>
      </c>
      <c r="L1635" s="43">
        <v>3</v>
      </c>
      <c r="M1635">
        <v>16</v>
      </c>
      <c r="N1635">
        <v>33</v>
      </c>
      <c r="O1635" s="4">
        <f t="shared" si="1379"/>
        <v>0</v>
      </c>
      <c r="Q1635">
        <v>0</v>
      </c>
      <c r="R1635">
        <v>0</v>
      </c>
      <c r="S1635">
        <v>0</v>
      </c>
      <c r="T1635">
        <v>0</v>
      </c>
      <c r="U1635" s="4">
        <f t="shared" si="1380"/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5</v>
      </c>
      <c r="AC1635" s="9">
        <f t="shared" si="1344"/>
        <v>0</v>
      </c>
      <c r="AD1635" s="9">
        <f t="shared" si="1345"/>
        <v>0</v>
      </c>
      <c r="AE1635" s="9">
        <f t="shared" si="1346"/>
        <v>0</v>
      </c>
      <c r="AF1635" s="9">
        <f t="shared" si="1347"/>
        <v>5.6800252445566413</v>
      </c>
      <c r="AG1635" s="9">
        <f t="shared" si="1348"/>
        <v>0</v>
      </c>
      <c r="AH1635" s="9">
        <f t="shared" si="1349"/>
        <v>5.6945806574077</v>
      </c>
      <c r="AI1635" s="58">
        <f t="shared" si="1350"/>
        <v>2.3347780695371569</v>
      </c>
      <c r="AJ1635" s="58">
        <f t="shared" si="1351"/>
        <v>0</v>
      </c>
      <c r="AK1635" s="58">
        <f t="shared" si="1352"/>
        <v>0</v>
      </c>
      <c r="AL1635" s="58">
        <f t="shared" si="1353"/>
        <v>2.1639406498149256</v>
      </c>
      <c r="AM1635" s="58">
        <f t="shared" si="1354"/>
        <v>0</v>
      </c>
      <c r="AN1635" s="58">
        <f t="shared" si="1355"/>
        <v>5.6800252445566413</v>
      </c>
      <c r="AO1635" s="56">
        <v>1053.6333333333334</v>
      </c>
      <c r="AP1635" s="56">
        <v>10.866666666666667</v>
      </c>
      <c r="AQ1635" s="56">
        <v>52.816666666666677</v>
      </c>
      <c r="AR1635" s="57">
        <f>SUM(AO1635:AQ1635)</f>
        <v>1117.3166666666666</v>
      </c>
      <c r="AS1635">
        <v>65</v>
      </c>
      <c r="AT1635">
        <v>18</v>
      </c>
      <c r="AU1635">
        <v>18</v>
      </c>
      <c r="AV1635">
        <v>18</v>
      </c>
      <c r="AW1635">
        <v>16</v>
      </c>
      <c r="AX1635" s="9">
        <f t="shared" si="1356"/>
        <v>3.4905055266337506</v>
      </c>
      <c r="AY1635" s="9">
        <f t="shared" si="1357"/>
        <v>0.96660153045242325</v>
      </c>
      <c r="AZ1635" s="9">
        <f t="shared" si="1358"/>
        <v>0.96660153045242325</v>
      </c>
      <c r="BA1635" s="9">
        <f t="shared" si="1359"/>
        <v>0.96660153045242325</v>
      </c>
      <c r="BB1635" s="9">
        <f t="shared" si="1360"/>
        <v>0.859201360402154</v>
      </c>
      <c r="BC1635" s="33">
        <f t="shared" si="1361"/>
        <v>13.007818930041154</v>
      </c>
      <c r="BD1635" s="33">
        <f t="shared" si="1362"/>
        <v>0.65205761316872446</v>
      </c>
      <c r="BE1635" s="33">
        <f t="shared" si="1363"/>
        <v>0.13415637860082305</v>
      </c>
      <c r="BF1635" s="42">
        <f>BI1635-BG1635-BH1635</f>
        <v>41</v>
      </c>
      <c r="BG1635" s="43">
        <v>0</v>
      </c>
      <c r="BH1635" s="43">
        <v>0</v>
      </c>
      <c r="BI1635" s="43">
        <v>41</v>
      </c>
      <c r="BJ1635" s="42">
        <f>BM1635-BK1635-BL1635</f>
        <v>38</v>
      </c>
      <c r="BK1635" s="43">
        <v>0</v>
      </c>
      <c r="BL1635" s="43">
        <v>5</v>
      </c>
      <c r="BM1635" s="43">
        <v>43</v>
      </c>
      <c r="BN1635" s="34">
        <f t="shared" si="1383"/>
        <v>47.948461926944319</v>
      </c>
      <c r="BO1635" s="34">
        <f t="shared" si="1384"/>
        <v>85.827882743378012</v>
      </c>
      <c r="BP1635" s="33">
        <v>-3.5022070579056708</v>
      </c>
      <c r="BQ1635" s="33">
        <v>-0.42941605084716328</v>
      </c>
      <c r="BR1635" s="33">
        <v>-1.657875533477094</v>
      </c>
      <c r="BS1635" s="33">
        <v>0.62452487596003725</v>
      </c>
      <c r="BT1635" s="33">
        <v>0</v>
      </c>
      <c r="BU1635" s="9">
        <f t="shared" si="1385"/>
        <v>-4.9649737662698907</v>
      </c>
      <c r="BV1635" s="34">
        <f t="shared" si="1386"/>
        <v>-8.8873171132085336</v>
      </c>
      <c r="BW1635" s="33">
        <v>36.317237265655187</v>
      </c>
      <c r="BX1635" s="33">
        <v>0.70823615182156874</v>
      </c>
      <c r="BY1635" s="33">
        <v>4.6729633522548788</v>
      </c>
      <c r="BZ1635" s="33">
        <v>11.214998923482581</v>
      </c>
      <c r="CA1635" s="9">
        <f t="shared" si="1387"/>
        <v>52.913435693214211</v>
      </c>
      <c r="CB1635" s="34">
        <f t="shared" si="1388"/>
        <v>94.715199856586551</v>
      </c>
      <c r="CC1635" s="47">
        <v>51.841983999999997</v>
      </c>
      <c r="CD1635">
        <v>1369564</v>
      </c>
      <c r="CE1635" s="68">
        <f t="shared" si="1364"/>
        <v>1386472.197530864</v>
      </c>
      <c r="CF1635" s="62">
        <v>19.3</v>
      </c>
      <c r="CG1635" s="62">
        <v>22.9</v>
      </c>
      <c r="CH1635" s="62">
        <v>12.5</v>
      </c>
      <c r="CI1635" s="62">
        <v>-2.1</v>
      </c>
      <c r="CJ1635" s="63">
        <f t="shared" si="1381"/>
        <v>-3.5563082133784922</v>
      </c>
      <c r="CK1635" s="62">
        <v>5</v>
      </c>
      <c r="CL1635" s="63">
        <f t="shared" si="1382"/>
        <v>8.4674005080440278</v>
      </c>
      <c r="CM1635" s="62">
        <v>2.9</v>
      </c>
      <c r="CN1635" t="s">
        <v>581</v>
      </c>
      <c r="CO1635" t="s">
        <v>582</v>
      </c>
      <c r="CP1635" t="s">
        <v>2413</v>
      </c>
      <c r="CQ1635" t="s">
        <v>2414</v>
      </c>
      <c r="CR1635">
        <v>74</v>
      </c>
      <c r="CS1635">
        <v>188</v>
      </c>
      <c r="CT1635">
        <v>39</v>
      </c>
      <c r="CU1635" t="s">
        <v>3402</v>
      </c>
      <c r="CV1635" t="s">
        <v>3090</v>
      </c>
      <c r="CZ1635" s="72">
        <v>687500</v>
      </c>
      <c r="DA1635">
        <v>0</v>
      </c>
    </row>
    <row r="1636" spans="1:105" ht="12.75" customHeight="1" x14ac:dyDescent="0.2">
      <c r="A1636" s="38" t="s">
        <v>2452</v>
      </c>
      <c r="B1636" t="s">
        <v>975</v>
      </c>
      <c r="C1636" t="s">
        <v>975</v>
      </c>
      <c r="D1636" s="82" t="s">
        <v>975</v>
      </c>
      <c r="E1636" t="str">
        <f t="shared" si="1372"/>
        <v xml:space="preserve">Tarnasky, Nick </v>
      </c>
      <c r="F1636" t="s">
        <v>931</v>
      </c>
      <c r="G1636" t="s">
        <v>1537</v>
      </c>
      <c r="H1636">
        <v>77</v>
      </c>
      <c r="I1636">
        <v>5</v>
      </c>
      <c r="J1636">
        <v>4</v>
      </c>
      <c r="K1636">
        <f>I1636+J1636</f>
        <v>9</v>
      </c>
      <c r="L1636">
        <v>-6</v>
      </c>
      <c r="M1636">
        <v>80</v>
      </c>
      <c r="N1636">
        <v>41</v>
      </c>
      <c r="O1636" s="4">
        <f t="shared" si="1379"/>
        <v>0.12195121951219512</v>
      </c>
      <c r="P1636">
        <v>735</v>
      </c>
      <c r="Q1636">
        <v>1</v>
      </c>
      <c r="R1636">
        <v>0</v>
      </c>
      <c r="S1636">
        <v>4</v>
      </c>
      <c r="T1636">
        <v>9</v>
      </c>
      <c r="U1636" s="4">
        <f t="shared" si="1380"/>
        <v>0.30769230769230771</v>
      </c>
      <c r="V1636" s="40">
        <v>0.3</v>
      </c>
      <c r="W1636">
        <v>0</v>
      </c>
      <c r="X1636">
        <v>0</v>
      </c>
      <c r="Y1636">
        <v>0</v>
      </c>
      <c r="Z1636">
        <v>0</v>
      </c>
      <c r="AA1636">
        <f>I1636-W1636-Y1636</f>
        <v>5</v>
      </c>
      <c r="AB1636">
        <f>J1636-X1636-Z1636</f>
        <v>4</v>
      </c>
      <c r="AC1636" s="9">
        <f t="shared" si="1344"/>
        <v>0</v>
      </c>
      <c r="AD1636" s="9">
        <f t="shared" si="1345"/>
        <v>0</v>
      </c>
      <c r="AE1636" s="9">
        <f t="shared" si="1346"/>
        <v>0</v>
      </c>
      <c r="AF1636" s="9">
        <f t="shared" si="1347"/>
        <v>0</v>
      </c>
      <c r="AG1636" s="9">
        <f t="shared" si="1348"/>
        <v>12.02726179339837</v>
      </c>
      <c r="AH1636" s="9">
        <f t="shared" si="1349"/>
        <v>9.6218094347186955</v>
      </c>
      <c r="AI1636" s="6">
        <f t="shared" si="1350"/>
        <v>1.8040892690097554</v>
      </c>
      <c r="AJ1636" s="6">
        <f t="shared" si="1351"/>
        <v>56.25</v>
      </c>
      <c r="AK1636" s="6">
        <f t="shared" si="1352"/>
        <v>0</v>
      </c>
      <c r="AL1636" s="6">
        <f t="shared" si="1353"/>
        <v>2.5257249766136578</v>
      </c>
      <c r="AM1636" s="6">
        <f t="shared" si="1354"/>
        <v>0</v>
      </c>
      <c r="AN1636" s="6">
        <f t="shared" si="1355"/>
        <v>0</v>
      </c>
      <c r="AO1636" s="32">
        <v>498.86666666666667</v>
      </c>
      <c r="AP1636" s="32">
        <v>1.0666666666666667</v>
      </c>
      <c r="AQ1636" s="32">
        <v>0.28333333333333333</v>
      </c>
      <c r="AR1636" s="32">
        <v>500.2166666666667</v>
      </c>
      <c r="AS1636" s="40">
        <v>13</v>
      </c>
      <c r="AT1636" s="40">
        <v>78</v>
      </c>
      <c r="AU1636" s="40">
        <v>18</v>
      </c>
      <c r="AV1636" s="40">
        <v>6</v>
      </c>
      <c r="AW1636" s="40">
        <v>19</v>
      </c>
      <c r="AX1636" s="9">
        <f t="shared" si="1356"/>
        <v>1.5593242928064506</v>
      </c>
      <c r="AY1636" s="9">
        <f t="shared" si="1357"/>
        <v>9.3559457568387021</v>
      </c>
      <c r="AZ1636" s="9">
        <f t="shared" si="1358"/>
        <v>2.1590644054243162</v>
      </c>
      <c r="BA1636" s="9">
        <f t="shared" si="1359"/>
        <v>0.7196881351414387</v>
      </c>
      <c r="BB1636" s="9">
        <f t="shared" si="1360"/>
        <v>2.2790124279478894</v>
      </c>
      <c r="BC1636" s="9">
        <f t="shared" si="1361"/>
        <v>6.4787878787878785</v>
      </c>
      <c r="BD1636" s="9">
        <f t="shared" si="1362"/>
        <v>3.6796536796536794E-3</v>
      </c>
      <c r="BE1636" s="9">
        <f t="shared" si="1363"/>
        <v>1.3852813852813853E-2</v>
      </c>
      <c r="BF1636" s="3">
        <v>15</v>
      </c>
      <c r="BG1636" s="3">
        <v>1</v>
      </c>
      <c r="BH1636" s="3">
        <v>0</v>
      </c>
      <c r="BI1636" s="3">
        <v>16</v>
      </c>
      <c r="BJ1636" s="3">
        <v>21</v>
      </c>
      <c r="BK1636" s="3">
        <v>0</v>
      </c>
      <c r="BL1636" s="3">
        <v>0</v>
      </c>
      <c r="BM1636" s="3">
        <v>21</v>
      </c>
      <c r="BN1636" s="34">
        <f t="shared" si="1383"/>
        <v>9.314462319450854</v>
      </c>
      <c r="BO1636" s="34">
        <f t="shared" si="1384"/>
        <v>37.2417112029488</v>
      </c>
      <c r="BP1636" s="34">
        <v>2.6838257690689353</v>
      </c>
      <c r="BQ1636" s="34">
        <v>-5.5634440035333563E-2</v>
      </c>
      <c r="BR1636" s="34">
        <v>-0.19006298335086994</v>
      </c>
      <c r="BS1636" s="34">
        <v>-4.8913468806891331E-3</v>
      </c>
      <c r="BT1636" s="34">
        <v>3.1385142271056701</v>
      </c>
      <c r="BU1636" s="34">
        <f t="shared" si="1385"/>
        <v>5.5717512259077129</v>
      </c>
      <c r="BV1636" s="34">
        <f t="shared" si="1386"/>
        <v>22.277351384697479</v>
      </c>
      <c r="BW1636" s="34">
        <v>4.7503381784373246</v>
      </c>
      <c r="BX1636" s="34">
        <v>5.0950191131874491E-3</v>
      </c>
      <c r="BY1636" s="34">
        <v>4.0032651761429859E-2</v>
      </c>
      <c r="BZ1636" s="34">
        <v>-1.0527547557688011</v>
      </c>
      <c r="CA1636" s="34">
        <f t="shared" si="1387"/>
        <v>3.7427110935431407</v>
      </c>
      <c r="CB1636" s="34">
        <f t="shared" si="1388"/>
        <v>14.964359818251319</v>
      </c>
      <c r="CC1636" s="15">
        <v>38</v>
      </c>
      <c r="CD1636" s="7">
        <v>165000</v>
      </c>
      <c r="CE1636" s="68">
        <f t="shared" si="1364"/>
        <v>165000</v>
      </c>
      <c r="CF1636" s="9">
        <v>12.4</v>
      </c>
      <c r="CG1636" s="9">
        <v>11.9</v>
      </c>
      <c r="CH1636" s="9">
        <v>-3.2</v>
      </c>
      <c r="CI1636" s="9">
        <v>-2.2999999999999998</v>
      </c>
      <c r="CJ1636" s="9">
        <f t="shared" si="1381"/>
        <v>-9.1712633747590875</v>
      </c>
      <c r="CK1636" s="9">
        <v>0.7</v>
      </c>
      <c r="CL1636" s="9">
        <f t="shared" si="1382"/>
        <v>2.7912540705788524</v>
      </c>
      <c r="CM1636" s="9">
        <v>-1.6</v>
      </c>
      <c r="CN1636" t="s">
        <v>1054</v>
      </c>
      <c r="CO1636" t="s">
        <v>1055</v>
      </c>
      <c r="CP1636" t="s">
        <v>2417</v>
      </c>
      <c r="CQ1636" t="s">
        <v>2400</v>
      </c>
      <c r="CR1636">
        <v>74</v>
      </c>
      <c r="CS1636">
        <v>233</v>
      </c>
      <c r="CT1636">
        <v>74</v>
      </c>
      <c r="CU1636" t="s">
        <v>3402</v>
      </c>
      <c r="CV1636" t="s">
        <v>3090</v>
      </c>
      <c r="CW1636">
        <v>1</v>
      </c>
      <c r="CX1636">
        <v>1</v>
      </c>
      <c r="CY1636">
        <v>1</v>
      </c>
      <c r="CZ1636" s="70"/>
      <c r="DA1636">
        <v>0</v>
      </c>
    </row>
    <row r="1637" spans="1:105" ht="12.75" customHeight="1" x14ac:dyDescent="0.2">
      <c r="A1637" s="44" t="s">
        <v>2372</v>
      </c>
      <c r="B1637" s="43" t="s">
        <v>975</v>
      </c>
      <c r="C1637" s="43" t="s">
        <v>975</v>
      </c>
      <c r="D1637" s="82" t="s">
        <v>975</v>
      </c>
      <c r="E1637" s="42" t="str">
        <f t="shared" si="1372"/>
        <v xml:space="preserve">Tarnasky, Nick </v>
      </c>
      <c r="F1637" s="42" t="s">
        <v>931</v>
      </c>
      <c r="G1637" s="45" t="s">
        <v>2378</v>
      </c>
      <c r="H1637" s="43">
        <v>80</v>
      </c>
      <c r="I1637" s="64">
        <v>6</v>
      </c>
      <c r="J1637" s="64">
        <v>4</v>
      </c>
      <c r="K1637" s="64">
        <v>10</v>
      </c>
      <c r="L1637" s="43">
        <v>-15</v>
      </c>
      <c r="M1637">
        <v>78</v>
      </c>
      <c r="N1637">
        <v>91</v>
      </c>
      <c r="O1637" s="4">
        <f t="shared" si="1379"/>
        <v>6.5934065934065936E-2</v>
      </c>
      <c r="Q1637">
        <v>1</v>
      </c>
      <c r="R1637">
        <v>0</v>
      </c>
      <c r="S1637">
        <v>4</v>
      </c>
      <c r="T1637">
        <v>5</v>
      </c>
      <c r="U1637" s="4">
        <f t="shared" si="1380"/>
        <v>0.44444444444444442</v>
      </c>
      <c r="V1637">
        <v>0.2</v>
      </c>
      <c r="W1637">
        <v>1</v>
      </c>
      <c r="X1637">
        <v>0</v>
      </c>
      <c r="Y1637">
        <v>0</v>
      </c>
      <c r="Z1637">
        <v>0</v>
      </c>
      <c r="AA1637">
        <v>5</v>
      </c>
      <c r="AB1637">
        <v>4</v>
      </c>
      <c r="AC1637" s="9">
        <f t="shared" si="1344"/>
        <v>81.447963800904972</v>
      </c>
      <c r="AD1637" s="9">
        <f t="shared" si="1345"/>
        <v>0</v>
      </c>
      <c r="AE1637" s="9">
        <f t="shared" si="1346"/>
        <v>0</v>
      </c>
      <c r="AF1637" s="9">
        <f t="shared" si="1347"/>
        <v>0</v>
      </c>
      <c r="AG1637" s="9">
        <f t="shared" si="1348"/>
        <v>9.1544818817546094</v>
      </c>
      <c r="AH1637" s="9">
        <f t="shared" si="1349"/>
        <v>7.3235855054036882</v>
      </c>
      <c r="AI1637" s="58">
        <f t="shared" si="1350"/>
        <v>1.0985378258105531</v>
      </c>
      <c r="AJ1637" s="58">
        <f t="shared" si="1351"/>
        <v>16.289592760180994</v>
      </c>
      <c r="AK1637" s="58">
        <f t="shared" si="1352"/>
        <v>0</v>
      </c>
      <c r="AL1637" s="58">
        <f t="shared" si="1353"/>
        <v>2.4717101080737445</v>
      </c>
      <c r="AM1637" s="58">
        <f t="shared" si="1354"/>
        <v>0</v>
      </c>
      <c r="AN1637" s="58">
        <f t="shared" si="1355"/>
        <v>0</v>
      </c>
      <c r="AO1637" s="56">
        <v>655.41666666666663</v>
      </c>
      <c r="AP1637" s="56">
        <v>3.6833333333333336</v>
      </c>
      <c r="AQ1637" s="56">
        <v>0.45</v>
      </c>
      <c r="AR1637" s="57">
        <f>SUM(AO1637:AQ1637)</f>
        <v>659.55</v>
      </c>
      <c r="AS1637">
        <v>45</v>
      </c>
      <c r="AT1637">
        <v>119</v>
      </c>
      <c r="AU1637">
        <v>16</v>
      </c>
      <c r="AV1637">
        <v>1</v>
      </c>
      <c r="AW1637">
        <v>21</v>
      </c>
      <c r="AX1637" s="9">
        <f t="shared" si="1356"/>
        <v>4.0937002501705706</v>
      </c>
      <c r="AY1637" s="9">
        <f t="shared" si="1357"/>
        <v>10.8255628837844</v>
      </c>
      <c r="AZ1637" s="9">
        <f t="shared" si="1358"/>
        <v>1.4555378667273142</v>
      </c>
      <c r="BA1637" s="9">
        <f t="shared" si="1359"/>
        <v>9.0971116670457139E-2</v>
      </c>
      <c r="BB1637" s="9">
        <f t="shared" si="1360"/>
        <v>1.9103934500795998</v>
      </c>
      <c r="BC1637" s="33">
        <f t="shared" si="1361"/>
        <v>8.1927083333333321</v>
      </c>
      <c r="BD1637" s="33">
        <f t="shared" si="1362"/>
        <v>5.6249999999999998E-3</v>
      </c>
      <c r="BE1637" s="33">
        <f t="shared" si="1363"/>
        <v>4.6041666666666668E-2</v>
      </c>
      <c r="BF1637" s="42">
        <f>BI1637-BG1637-BH1637</f>
        <v>12</v>
      </c>
      <c r="BG1637" s="43">
        <v>1</v>
      </c>
      <c r="BH1637" s="43">
        <v>0</v>
      </c>
      <c r="BI1637" s="43">
        <v>13</v>
      </c>
      <c r="BJ1637" s="42">
        <f>BM1637-BK1637-BL1637</f>
        <v>27</v>
      </c>
      <c r="BK1637" s="43">
        <v>0</v>
      </c>
      <c r="BL1637" s="43">
        <v>0</v>
      </c>
      <c r="BM1637" s="43">
        <v>27</v>
      </c>
      <c r="BN1637" s="34">
        <f t="shared" si="1383"/>
        <v>10.416741300819083</v>
      </c>
      <c r="BO1637" s="34">
        <f t="shared" si="1384"/>
        <v>31.587419606759411</v>
      </c>
      <c r="BP1637" s="33">
        <v>-0.62432882905587739</v>
      </c>
      <c r="BQ1637" s="33">
        <v>1.766706867408546</v>
      </c>
      <c r="BR1637" s="33">
        <v>1.3965610013345413</v>
      </c>
      <c r="BS1637" s="33">
        <v>-6.7509804195483259E-3</v>
      </c>
      <c r="BT1637" s="33">
        <v>0</v>
      </c>
      <c r="BU1637" s="9">
        <f t="shared" si="1385"/>
        <v>2.5321880592676616</v>
      </c>
      <c r="BV1637" s="34">
        <f t="shared" si="1386"/>
        <v>7.6785325123725618</v>
      </c>
      <c r="BW1637" s="33">
        <v>7.1394107296368539</v>
      </c>
      <c r="BX1637" s="33">
        <v>3.2764628894275546E-2</v>
      </c>
      <c r="BY1637" s="33">
        <v>7.9119689146275249E-2</v>
      </c>
      <c r="BZ1637" s="33">
        <v>0.6332581938740165</v>
      </c>
      <c r="CA1637" s="9">
        <f t="shared" si="1387"/>
        <v>7.884553241551421</v>
      </c>
      <c r="CB1637" s="34">
        <f t="shared" si="1388"/>
        <v>23.908887094386845</v>
      </c>
      <c r="CC1637" s="47">
        <v>26.067292999999999</v>
      </c>
      <c r="CD1637">
        <v>165000</v>
      </c>
      <c r="CE1637" s="68">
        <f t="shared" si="1364"/>
        <v>165000</v>
      </c>
      <c r="CF1637" s="62">
        <v>13.2</v>
      </c>
      <c r="CG1637" s="62">
        <v>12.4</v>
      </c>
      <c r="CH1637" s="62">
        <v>-9.8000000000000007</v>
      </c>
      <c r="CI1637" s="62">
        <v>-1.8</v>
      </c>
      <c r="CJ1637" s="63">
        <f t="shared" si="1381"/>
        <v>-5.4242736244695013</v>
      </c>
      <c r="CK1637" s="62">
        <v>-0.9</v>
      </c>
      <c r="CL1637" s="63">
        <f t="shared" si="1382"/>
        <v>-2.7121368122347507</v>
      </c>
      <c r="CM1637" s="62">
        <v>-2.7</v>
      </c>
      <c r="CN1637" t="s">
        <v>607</v>
      </c>
      <c r="CO1637" t="s">
        <v>3604</v>
      </c>
      <c r="CP1637" t="s">
        <v>2417</v>
      </c>
      <c r="CQ1637" t="s">
        <v>2400</v>
      </c>
      <c r="CR1637">
        <v>74</v>
      </c>
      <c r="CS1637">
        <v>224</v>
      </c>
      <c r="CT1637">
        <v>74</v>
      </c>
      <c r="CU1637" t="s">
        <v>3402</v>
      </c>
      <c r="CZ1637" s="72">
        <v>525000</v>
      </c>
      <c r="DA1637">
        <v>0</v>
      </c>
    </row>
    <row r="1638" spans="1:105" ht="12.75" customHeight="1" x14ac:dyDescent="0.2">
      <c r="A1638" s="38" t="s">
        <v>2452</v>
      </c>
      <c r="B1638" t="s">
        <v>975</v>
      </c>
      <c r="C1638" t="s">
        <v>975</v>
      </c>
      <c r="D1638" s="82" t="s">
        <v>975</v>
      </c>
      <c r="E1638" t="str">
        <f t="shared" si="1372"/>
        <v xml:space="preserve">Ranger, Paul </v>
      </c>
      <c r="F1638" t="s">
        <v>469</v>
      </c>
      <c r="G1638" t="s">
        <v>1524</v>
      </c>
      <c r="H1638">
        <v>72</v>
      </c>
      <c r="I1638">
        <v>4</v>
      </c>
      <c r="J1638">
        <v>24</v>
      </c>
      <c r="K1638">
        <f>I1638+J1638</f>
        <v>28</v>
      </c>
      <c r="L1638">
        <v>5</v>
      </c>
      <c r="M1638">
        <v>42</v>
      </c>
      <c r="N1638">
        <v>90</v>
      </c>
      <c r="O1638" s="4">
        <f t="shared" si="1379"/>
        <v>4.4444444444444446E-2</v>
      </c>
      <c r="P1638">
        <v>1714</v>
      </c>
      <c r="Q1638">
        <v>2</v>
      </c>
      <c r="R1638">
        <v>0</v>
      </c>
      <c r="S1638">
        <v>0</v>
      </c>
      <c r="T1638">
        <v>0</v>
      </c>
      <c r="U1638" s="4">
        <f t="shared" si="1380"/>
        <v>0</v>
      </c>
      <c r="V1638" s="40">
        <v>0</v>
      </c>
      <c r="W1638">
        <v>0</v>
      </c>
      <c r="X1638">
        <v>5</v>
      </c>
      <c r="Y1638">
        <v>0</v>
      </c>
      <c r="Z1638">
        <v>1</v>
      </c>
      <c r="AA1638">
        <f>I1638-W1638-Y1638</f>
        <v>4</v>
      </c>
      <c r="AB1638">
        <f>J1638-X1638-Z1638</f>
        <v>18</v>
      </c>
      <c r="AC1638" s="9">
        <f t="shared" si="1344"/>
        <v>0</v>
      </c>
      <c r="AD1638" s="9">
        <f t="shared" si="1345"/>
        <v>11.811023622047244</v>
      </c>
      <c r="AE1638" s="9">
        <f t="shared" si="1346"/>
        <v>0</v>
      </c>
      <c r="AF1638" s="9">
        <f t="shared" si="1347"/>
        <v>2.3328149300155521</v>
      </c>
      <c r="AG1638" s="9">
        <f t="shared" si="1348"/>
        <v>3.9767470761243287</v>
      </c>
      <c r="AH1638" s="9">
        <f t="shared" si="1349"/>
        <v>17.895361842559478</v>
      </c>
      <c r="AI1638" s="6">
        <f t="shared" si="1350"/>
        <v>2.8334322917385841</v>
      </c>
      <c r="AJ1638" s="6">
        <f t="shared" si="1351"/>
        <v>3.7795275590551181</v>
      </c>
      <c r="AK1638" s="6">
        <f t="shared" si="1352"/>
        <v>2.3328149300155521</v>
      </c>
      <c r="AL1638" s="6">
        <f t="shared" si="1353"/>
        <v>2.5848855994808138</v>
      </c>
      <c r="AM1638" s="6">
        <f t="shared" si="1354"/>
        <v>0.94488188976377951</v>
      </c>
      <c r="AN1638" s="6">
        <f t="shared" si="1355"/>
        <v>10.26438569206843</v>
      </c>
      <c r="AO1638" s="32">
        <v>1207.0166666666667</v>
      </c>
      <c r="AP1638" s="32">
        <v>127</v>
      </c>
      <c r="AQ1638" s="32">
        <v>128.6</v>
      </c>
      <c r="AR1638" s="32">
        <v>1462.6166666666666</v>
      </c>
      <c r="AS1638" s="40">
        <v>89</v>
      </c>
      <c r="AT1638" s="40">
        <v>68</v>
      </c>
      <c r="AU1638" s="40">
        <v>39</v>
      </c>
      <c r="AV1638" s="40">
        <v>57</v>
      </c>
      <c r="AW1638" s="40">
        <v>50</v>
      </c>
      <c r="AX1638" s="9">
        <f t="shared" si="1356"/>
        <v>3.6509908041523755</v>
      </c>
      <c r="AY1638" s="9">
        <f t="shared" si="1357"/>
        <v>2.7895210638467591</v>
      </c>
      <c r="AZ1638" s="9">
        <f t="shared" si="1358"/>
        <v>1.5998723748532881</v>
      </c>
      <c r="BA1638" s="9">
        <f t="shared" si="1359"/>
        <v>2.3382750094009594</v>
      </c>
      <c r="BB1638" s="9">
        <f t="shared" si="1360"/>
        <v>2.0511184292990872</v>
      </c>
      <c r="BC1638" s="9">
        <f t="shared" si="1361"/>
        <v>16.764120370370371</v>
      </c>
      <c r="BD1638" s="9">
        <f t="shared" si="1362"/>
        <v>1.786111111111111</v>
      </c>
      <c r="BE1638" s="9">
        <f t="shared" si="1363"/>
        <v>1.7638888888888888</v>
      </c>
      <c r="BF1638" s="3">
        <v>57</v>
      </c>
      <c r="BG1638" s="3">
        <v>8</v>
      </c>
      <c r="BH1638" s="3">
        <v>5</v>
      </c>
      <c r="BI1638" s="3">
        <v>70</v>
      </c>
      <c r="BJ1638" s="3">
        <v>52</v>
      </c>
      <c r="BK1638" s="3">
        <v>2</v>
      </c>
      <c r="BL1638" s="3">
        <v>22</v>
      </c>
      <c r="BM1638" s="3">
        <v>76</v>
      </c>
      <c r="BN1638" s="34">
        <f t="shared" si="1383"/>
        <v>46.224820722870611</v>
      </c>
      <c r="BO1638" s="34">
        <f t="shared" si="1384"/>
        <v>63.208387783817514</v>
      </c>
      <c r="BP1638" s="34">
        <v>17.178264243645764</v>
      </c>
      <c r="BQ1638" s="34">
        <v>-0.39740984081348402</v>
      </c>
      <c r="BR1638" s="34">
        <v>-0.55573775463706687</v>
      </c>
      <c r="BS1638" s="34">
        <v>0.3382909553579081</v>
      </c>
      <c r="BT1638" s="34">
        <v>0</v>
      </c>
      <c r="BU1638" s="34">
        <f t="shared" si="1385"/>
        <v>16.56340760355312</v>
      </c>
      <c r="BV1638" s="34">
        <f t="shared" si="1386"/>
        <v>22.649007058426957</v>
      </c>
      <c r="BW1638" s="34">
        <v>23.453571868403454</v>
      </c>
      <c r="BX1638" s="34">
        <v>1.8834441076430641</v>
      </c>
      <c r="BY1638" s="34">
        <v>-0.10519020460382425</v>
      </c>
      <c r="BZ1638" s="34">
        <v>4.4295873478747962</v>
      </c>
      <c r="CA1638" s="34">
        <f t="shared" si="1387"/>
        <v>29.661413119317491</v>
      </c>
      <c r="CB1638" s="34">
        <f t="shared" si="1388"/>
        <v>40.559380725390561</v>
      </c>
      <c r="CC1638" s="15">
        <v>54</v>
      </c>
      <c r="CD1638" s="7">
        <v>2625849</v>
      </c>
      <c r="CE1638" s="68">
        <f t="shared" si="1364"/>
        <v>2990550.25</v>
      </c>
      <c r="CF1638" s="9">
        <v>26.4</v>
      </c>
      <c r="CG1638" s="9">
        <v>32.9</v>
      </c>
      <c r="CH1638" s="9">
        <v>9.9</v>
      </c>
      <c r="CI1638" s="9">
        <v>3.7</v>
      </c>
      <c r="CJ1638" s="9">
        <f t="shared" si="1381"/>
        <v>4.3067909557389932</v>
      </c>
      <c r="CK1638" s="9">
        <v>6.3</v>
      </c>
      <c r="CL1638" s="9">
        <f t="shared" si="1382"/>
        <v>7.3331846003123395</v>
      </c>
      <c r="CM1638" s="9">
        <v>10</v>
      </c>
      <c r="CN1638" t="s">
        <v>1066</v>
      </c>
      <c r="CO1638" t="s">
        <v>1067</v>
      </c>
      <c r="CP1638" t="s">
        <v>2427</v>
      </c>
      <c r="CQ1638" t="s">
        <v>2400</v>
      </c>
      <c r="CR1638">
        <v>74</v>
      </c>
      <c r="CS1638">
        <v>215</v>
      </c>
      <c r="CT1638">
        <v>54</v>
      </c>
      <c r="CU1638" t="s">
        <v>3402</v>
      </c>
      <c r="CV1638" t="s">
        <v>2382</v>
      </c>
      <c r="CW1638">
        <v>0</v>
      </c>
      <c r="CX1638">
        <v>0</v>
      </c>
      <c r="CY1638">
        <v>0</v>
      </c>
      <c r="CZ1638" s="70"/>
      <c r="DA1638">
        <v>0</v>
      </c>
    </row>
    <row r="1639" spans="1:105" ht="12.75" customHeight="1" x14ac:dyDescent="0.2">
      <c r="A1639" s="44" t="s">
        <v>2372</v>
      </c>
      <c r="B1639" s="43" t="s">
        <v>975</v>
      </c>
      <c r="C1639" s="43" t="s">
        <v>975</v>
      </c>
      <c r="D1639" s="82" t="s">
        <v>975</v>
      </c>
      <c r="E1639" s="42" t="str">
        <f t="shared" si="1372"/>
        <v xml:space="preserve">Ranger, Paul </v>
      </c>
      <c r="F1639" s="42" t="s">
        <v>469</v>
      </c>
      <c r="G1639" s="45" t="s">
        <v>2374</v>
      </c>
      <c r="H1639" s="43">
        <v>72</v>
      </c>
      <c r="I1639" s="64">
        <v>10</v>
      </c>
      <c r="J1639" s="64">
        <v>21</v>
      </c>
      <c r="K1639" s="64">
        <v>31</v>
      </c>
      <c r="L1639" s="43">
        <v>-13</v>
      </c>
      <c r="M1639">
        <v>56</v>
      </c>
      <c r="N1639">
        <v>105</v>
      </c>
      <c r="O1639" s="4">
        <f t="shared" si="1379"/>
        <v>9.5238095238095233E-2</v>
      </c>
      <c r="Q1639">
        <v>0</v>
      </c>
      <c r="R1639">
        <v>0</v>
      </c>
      <c r="S1639">
        <v>0</v>
      </c>
      <c r="T1639">
        <v>0</v>
      </c>
      <c r="U1639" s="4">
        <f t="shared" si="1380"/>
        <v>0</v>
      </c>
      <c r="V1639">
        <v>0</v>
      </c>
      <c r="W1639">
        <v>0</v>
      </c>
      <c r="X1639">
        <v>5</v>
      </c>
      <c r="Y1639">
        <v>1</v>
      </c>
      <c r="Z1639">
        <v>0</v>
      </c>
      <c r="AA1639">
        <v>9</v>
      </c>
      <c r="AB1639">
        <v>16</v>
      </c>
      <c r="AC1639" s="9">
        <f t="shared" si="1344"/>
        <v>0</v>
      </c>
      <c r="AD1639" s="9">
        <f t="shared" si="1345"/>
        <v>15.608740894901146</v>
      </c>
      <c r="AE1639" s="9">
        <f t="shared" si="1346"/>
        <v>1.1971268954509178</v>
      </c>
      <c r="AF1639" s="9">
        <f t="shared" si="1347"/>
        <v>0</v>
      </c>
      <c r="AG1639" s="9">
        <f t="shared" si="1348"/>
        <v>7.3511060692002266</v>
      </c>
      <c r="AH1639" s="9">
        <f t="shared" si="1349"/>
        <v>13.068633011911514</v>
      </c>
      <c r="AI1639" s="58">
        <f t="shared" si="1350"/>
        <v>2.8179239931934199</v>
      </c>
      <c r="AJ1639" s="58">
        <f t="shared" si="1351"/>
        <v>6.2434963579604581</v>
      </c>
      <c r="AK1639" s="58">
        <f t="shared" si="1352"/>
        <v>0.71827613727055073</v>
      </c>
      <c r="AL1639" s="58">
        <f t="shared" si="1353"/>
        <v>3.4713556437889959</v>
      </c>
      <c r="AM1639" s="58">
        <f t="shared" si="1354"/>
        <v>0</v>
      </c>
      <c r="AN1639" s="58">
        <f t="shared" si="1355"/>
        <v>6.7039106145251397</v>
      </c>
      <c r="AO1639" s="56">
        <v>1469.1666666666667</v>
      </c>
      <c r="AP1639" s="56">
        <v>96.1</v>
      </c>
      <c r="AQ1639" s="56">
        <v>250.6</v>
      </c>
      <c r="AR1639" s="57">
        <f>SUM(AO1639:AQ1639)</f>
        <v>1815.8666666666666</v>
      </c>
      <c r="AS1639">
        <v>118</v>
      </c>
      <c r="AT1639">
        <v>106</v>
      </c>
      <c r="AU1639">
        <v>42</v>
      </c>
      <c r="AV1639">
        <v>53</v>
      </c>
      <c r="AW1639">
        <v>38</v>
      </c>
      <c r="AX1639" s="9">
        <f t="shared" si="1356"/>
        <v>3.8989646816946917</v>
      </c>
      <c r="AY1639" s="9">
        <f t="shared" si="1357"/>
        <v>3.5024597988104853</v>
      </c>
      <c r="AZ1639" s="9">
        <f t="shared" si="1358"/>
        <v>1.3877670900947205</v>
      </c>
      <c r="BA1639" s="9">
        <f t="shared" si="1359"/>
        <v>1.7512298994052427</v>
      </c>
      <c r="BB1639" s="9">
        <f t="shared" si="1360"/>
        <v>1.2555987957999855</v>
      </c>
      <c r="BC1639" s="33">
        <f t="shared" si="1361"/>
        <v>20.405092592592595</v>
      </c>
      <c r="BD1639" s="33">
        <f t="shared" si="1362"/>
        <v>3.4805555555555556</v>
      </c>
      <c r="BE1639" s="33">
        <f t="shared" si="1363"/>
        <v>1.3347222222222221</v>
      </c>
      <c r="BF1639" s="42">
        <f>BI1639-BG1639-BH1639</f>
        <v>69</v>
      </c>
      <c r="BG1639" s="43">
        <v>10</v>
      </c>
      <c r="BH1639" s="43">
        <v>3</v>
      </c>
      <c r="BI1639" s="43">
        <v>82</v>
      </c>
      <c r="BJ1639" s="42">
        <f>BM1639-BK1639-BL1639</f>
        <v>85</v>
      </c>
      <c r="BK1639" s="43">
        <v>0</v>
      </c>
      <c r="BL1639" s="43">
        <v>28</v>
      </c>
      <c r="BM1639" s="43">
        <v>113</v>
      </c>
      <c r="BN1639" s="34">
        <f t="shared" si="1383"/>
        <v>56.007455243001196</v>
      </c>
      <c r="BO1639" s="34">
        <f t="shared" si="1384"/>
        <v>61.686748560468317</v>
      </c>
      <c r="BP1639" s="33">
        <v>22.779517493239283</v>
      </c>
      <c r="BQ1639" s="33">
        <v>2.015952194794834</v>
      </c>
      <c r="BR1639" s="33">
        <v>-0.75795228099706169</v>
      </c>
      <c r="BS1639" s="33">
        <v>1.7769021935240445</v>
      </c>
      <c r="BT1639" s="33">
        <v>0</v>
      </c>
      <c r="BU1639" s="9">
        <f t="shared" si="1385"/>
        <v>25.814419600561099</v>
      </c>
      <c r="BV1639" s="34">
        <f t="shared" si="1386"/>
        <v>28.432065056789522</v>
      </c>
      <c r="BW1639" s="33">
        <v>6.0126513947675733</v>
      </c>
      <c r="BX1639" s="33">
        <v>6.2633276862011735</v>
      </c>
      <c r="BY1639" s="33">
        <v>16.7045862368158</v>
      </c>
      <c r="BZ1639" s="33">
        <v>1.2124703246555513</v>
      </c>
      <c r="CA1639" s="9">
        <f t="shared" si="1387"/>
        <v>30.193035642440098</v>
      </c>
      <c r="CB1639" s="34">
        <f t="shared" si="1388"/>
        <v>33.254683503678791</v>
      </c>
      <c r="CC1639" s="47">
        <v>30.039515000000002</v>
      </c>
      <c r="CD1639">
        <v>1012723</v>
      </c>
      <c r="CE1639" s="68">
        <f t="shared" si="1364"/>
        <v>1153378.9722222222</v>
      </c>
      <c r="CF1639" s="62">
        <v>34.5</v>
      </c>
      <c r="CG1639" s="62">
        <v>42.1</v>
      </c>
      <c r="CH1639" s="62">
        <v>4.2</v>
      </c>
      <c r="CI1639" s="62">
        <v>4.0999999999999996</v>
      </c>
      <c r="CJ1639" s="63">
        <f t="shared" si="1381"/>
        <v>3.791790619171663</v>
      </c>
      <c r="CK1639" s="62">
        <v>4.8</v>
      </c>
      <c r="CL1639" s="63">
        <f t="shared" si="1382"/>
        <v>4.4391695053717033</v>
      </c>
      <c r="CM1639" s="62">
        <v>9</v>
      </c>
      <c r="CN1639" t="s">
        <v>652</v>
      </c>
      <c r="CO1639" t="s">
        <v>1067</v>
      </c>
      <c r="CP1639" t="s">
        <v>2427</v>
      </c>
      <c r="CQ1639" t="s">
        <v>2400</v>
      </c>
      <c r="CR1639">
        <v>75</v>
      </c>
      <c r="CS1639">
        <v>208</v>
      </c>
      <c r="CT1639">
        <v>54</v>
      </c>
      <c r="CU1639" t="s">
        <v>3402</v>
      </c>
      <c r="CZ1639" s="72">
        <v>933333.33333333337</v>
      </c>
      <c r="DA1639">
        <v>0</v>
      </c>
    </row>
    <row r="1640" spans="1:105" ht="12.75" customHeight="1" x14ac:dyDescent="0.2">
      <c r="A1640" s="38" t="s">
        <v>2452</v>
      </c>
      <c r="B1640" t="s">
        <v>956</v>
      </c>
      <c r="C1640" t="s">
        <v>971</v>
      </c>
      <c r="D1640" s="82" t="s">
        <v>975</v>
      </c>
      <c r="E1640" t="str">
        <f t="shared" si="1372"/>
        <v xml:space="preserve">Vrbata, Radim </v>
      </c>
      <c r="F1640" t="s">
        <v>2322</v>
      </c>
      <c r="G1640" t="s">
        <v>1528</v>
      </c>
      <c r="H1640">
        <v>77</v>
      </c>
      <c r="I1640">
        <v>14</v>
      </c>
      <c r="J1640">
        <v>27</v>
      </c>
      <c r="K1640">
        <f>I1640+J1640</f>
        <v>41</v>
      </c>
      <c r="L1640">
        <v>-4</v>
      </c>
      <c r="M1640">
        <v>26</v>
      </c>
      <c r="N1640">
        <v>215</v>
      </c>
      <c r="O1640" s="4">
        <f t="shared" si="1379"/>
        <v>6.5116279069767441E-2</v>
      </c>
      <c r="P1640">
        <v>1751</v>
      </c>
      <c r="Q1640">
        <v>2</v>
      </c>
      <c r="R1640">
        <v>0</v>
      </c>
      <c r="S1640">
        <v>4</v>
      </c>
      <c r="T1640">
        <v>8</v>
      </c>
      <c r="U1640" s="4">
        <f t="shared" si="1380"/>
        <v>0.33333333333333331</v>
      </c>
      <c r="V1640" s="40">
        <v>0.2</v>
      </c>
      <c r="W1640">
        <v>5</v>
      </c>
      <c r="X1640">
        <v>6</v>
      </c>
      <c r="Y1640">
        <v>0</v>
      </c>
      <c r="Z1640">
        <v>1</v>
      </c>
      <c r="AA1640">
        <f>I1640-W1640-Y1640</f>
        <v>9</v>
      </c>
      <c r="AB1640">
        <f>J1640-X1640-Z1640</f>
        <v>20</v>
      </c>
      <c r="AC1640" s="9">
        <f t="shared" si="1344"/>
        <v>5.651846269781462</v>
      </c>
      <c r="AD1640" s="9">
        <f t="shared" si="1345"/>
        <v>6.7822155237377544</v>
      </c>
      <c r="AE1640" s="9">
        <f t="shared" si="1346"/>
        <v>0</v>
      </c>
      <c r="AF1640" s="9">
        <f t="shared" si="1347"/>
        <v>5.1694428489373925</v>
      </c>
      <c r="AG1640" s="9">
        <f t="shared" si="1348"/>
        <v>11.055190650857291</v>
      </c>
      <c r="AH1640" s="9">
        <f t="shared" si="1349"/>
        <v>24.567090335238426</v>
      </c>
      <c r="AI1640" s="6">
        <f t="shared" si="1350"/>
        <v>2.2724558560095542</v>
      </c>
      <c r="AJ1640" s="6">
        <f t="shared" si="1351"/>
        <v>4.7475508666164279</v>
      </c>
      <c r="AK1640" s="6">
        <f t="shared" si="1352"/>
        <v>1.0338885697874785</v>
      </c>
      <c r="AL1640" s="6">
        <f t="shared" si="1353"/>
        <v>2.3952913076857465</v>
      </c>
      <c r="AM1640" s="6">
        <f t="shared" si="1354"/>
        <v>0.45214770158251699</v>
      </c>
      <c r="AN1640" s="6">
        <f t="shared" si="1355"/>
        <v>4.1355542791499138</v>
      </c>
      <c r="AO1640" s="32">
        <v>976.91666666666652</v>
      </c>
      <c r="AP1640" s="32">
        <v>265.39999999999998</v>
      </c>
      <c r="AQ1640" s="32">
        <v>58.033333333333331</v>
      </c>
      <c r="AR1640" s="32">
        <v>1300.3499999999999</v>
      </c>
      <c r="AS1640" s="40">
        <v>12</v>
      </c>
      <c r="AT1640" s="40">
        <v>14</v>
      </c>
      <c r="AU1640" s="40">
        <v>47</v>
      </c>
      <c r="AV1640" s="40">
        <v>23</v>
      </c>
      <c r="AW1640" s="40">
        <v>19</v>
      </c>
      <c r="AX1640" s="9">
        <f t="shared" si="1356"/>
        <v>0.553697081554966</v>
      </c>
      <c r="AY1640" s="9">
        <f t="shared" si="1357"/>
        <v>0.64597992848079366</v>
      </c>
      <c r="AZ1640" s="9">
        <f t="shared" si="1358"/>
        <v>2.1686469027569504</v>
      </c>
      <c r="BA1640" s="9">
        <f t="shared" si="1359"/>
        <v>1.0612527396470182</v>
      </c>
      <c r="BB1640" s="9">
        <f t="shared" si="1360"/>
        <v>0.87668704579536283</v>
      </c>
      <c r="BC1640" s="9">
        <f t="shared" si="1361"/>
        <v>12.687229437229435</v>
      </c>
      <c r="BD1640" s="9">
        <f t="shared" si="1362"/>
        <v>0.75367965367965362</v>
      </c>
      <c r="BE1640" s="9">
        <f t="shared" si="1363"/>
        <v>3.4467532467532465</v>
      </c>
      <c r="BF1640" s="3">
        <v>37</v>
      </c>
      <c r="BG1640" s="3">
        <v>21</v>
      </c>
      <c r="BH1640" s="3">
        <v>1</v>
      </c>
      <c r="BI1640" s="3">
        <v>59</v>
      </c>
      <c r="BJ1640" s="3">
        <v>39</v>
      </c>
      <c r="BK1640" s="3">
        <v>2</v>
      </c>
      <c r="BL1640" s="3">
        <v>4</v>
      </c>
      <c r="BM1640" s="3">
        <v>45</v>
      </c>
      <c r="BN1640" s="34">
        <f t="shared" si="1383"/>
        <v>39.528914090683934</v>
      </c>
      <c r="BO1640" s="34">
        <f t="shared" si="1384"/>
        <v>60.797345469579625</v>
      </c>
      <c r="BP1640" s="34">
        <v>13.586355382565813</v>
      </c>
      <c r="BQ1640" s="34">
        <v>2.6670542655911338</v>
      </c>
      <c r="BR1640" s="34">
        <v>-0.67855532029737098</v>
      </c>
      <c r="BS1640" s="34">
        <v>0.42941435066500649</v>
      </c>
      <c r="BT1640" s="34">
        <v>4.8728557767875182</v>
      </c>
      <c r="BU1640" s="34">
        <f t="shared" si="1385"/>
        <v>20.877124455312099</v>
      </c>
      <c r="BV1640" s="34">
        <f t="shared" si="1386"/>
        <v>32.110008006016997</v>
      </c>
      <c r="BW1640" s="34">
        <v>7.854224810733232</v>
      </c>
      <c r="BX1640" s="34">
        <v>0.5881778402885286</v>
      </c>
      <c r="BY1640" s="34">
        <v>3.3142188703442863</v>
      </c>
      <c r="BZ1640" s="34">
        <v>6.895168114005787</v>
      </c>
      <c r="CA1640" s="34">
        <f t="shared" si="1387"/>
        <v>18.651789635371834</v>
      </c>
      <c r="CB1640" s="34">
        <f t="shared" si="1388"/>
        <v>28.687337463562631</v>
      </c>
      <c r="CC1640" s="15">
        <v>49</v>
      </c>
      <c r="CD1640" s="7">
        <v>1553632</v>
      </c>
      <c r="CE1640" s="68">
        <f t="shared" si="1364"/>
        <v>1654517.1948051949</v>
      </c>
      <c r="CF1640" s="9">
        <v>30.3</v>
      </c>
      <c r="CG1640" s="9">
        <v>22.7</v>
      </c>
      <c r="CH1640" s="9">
        <v>4.3</v>
      </c>
      <c r="CI1640" s="9">
        <v>1.2</v>
      </c>
      <c r="CJ1640" s="9">
        <f t="shared" si="1381"/>
        <v>1.4780297042914183</v>
      </c>
      <c r="CK1640" s="9">
        <v>2.2999999999999998</v>
      </c>
      <c r="CL1640" s="9">
        <f t="shared" si="1382"/>
        <v>2.832890266558552</v>
      </c>
      <c r="CM1640" s="9">
        <v>3.5</v>
      </c>
      <c r="CN1640" t="s">
        <v>3069</v>
      </c>
      <c r="CO1640" t="s">
        <v>1622</v>
      </c>
      <c r="CQ1640" t="s">
        <v>3079</v>
      </c>
      <c r="CR1640">
        <v>73</v>
      </c>
      <c r="CS1640">
        <v>190</v>
      </c>
      <c r="CT1640">
        <v>16</v>
      </c>
      <c r="CU1640" t="s">
        <v>3401</v>
      </c>
      <c r="CV1640" t="s">
        <v>2382</v>
      </c>
      <c r="CW1640">
        <v>7</v>
      </c>
      <c r="CX1640">
        <v>2</v>
      </c>
      <c r="CY1640">
        <v>2</v>
      </c>
      <c r="CZ1640" s="70"/>
      <c r="DA1640">
        <v>0</v>
      </c>
    </row>
    <row r="1641" spans="1:105" ht="12.75" customHeight="1" x14ac:dyDescent="0.2">
      <c r="A1641" s="44" t="s">
        <v>2372</v>
      </c>
      <c r="B1641" s="43" t="s">
        <v>956</v>
      </c>
      <c r="C1641" s="43" t="s">
        <v>971</v>
      </c>
      <c r="D1641" s="82" t="s">
        <v>975</v>
      </c>
      <c r="E1641" s="42" t="str">
        <f t="shared" si="1372"/>
        <v xml:space="preserve">Vrbata, Radim </v>
      </c>
      <c r="F1641" s="42" t="s">
        <v>2322</v>
      </c>
      <c r="G1641" s="45" t="s">
        <v>1528</v>
      </c>
      <c r="H1641" s="43">
        <v>76</v>
      </c>
      <c r="I1641" s="64">
        <v>27</v>
      </c>
      <c r="J1641" s="64">
        <v>29</v>
      </c>
      <c r="K1641" s="64">
        <v>56</v>
      </c>
      <c r="L1641" s="43">
        <v>6</v>
      </c>
      <c r="M1641">
        <v>14</v>
      </c>
      <c r="N1641">
        <v>246</v>
      </c>
      <c r="O1641" s="4">
        <f t="shared" si="1379"/>
        <v>0.10975609756097561</v>
      </c>
      <c r="Q1641">
        <v>5</v>
      </c>
      <c r="R1641">
        <v>0</v>
      </c>
      <c r="S1641">
        <v>7</v>
      </c>
      <c r="T1641">
        <v>12</v>
      </c>
      <c r="U1641" s="4">
        <f t="shared" si="1380"/>
        <v>0.36842105263157893</v>
      </c>
      <c r="V1641">
        <v>0.4</v>
      </c>
      <c r="W1641">
        <v>7</v>
      </c>
      <c r="X1641">
        <v>9</v>
      </c>
      <c r="Y1641">
        <v>3</v>
      </c>
      <c r="Z1641">
        <v>2</v>
      </c>
      <c r="AA1641">
        <v>17</v>
      </c>
      <c r="AB1641">
        <v>18</v>
      </c>
      <c r="AC1641" s="9">
        <f t="shared" si="1344"/>
        <v>7.7845051278882984</v>
      </c>
      <c r="AD1641" s="9">
        <f t="shared" si="1345"/>
        <v>10.008649450142098</v>
      </c>
      <c r="AE1641" s="9">
        <f t="shared" si="1346"/>
        <v>6.8789808917197446</v>
      </c>
      <c r="AF1641" s="9">
        <f t="shared" si="1347"/>
        <v>4.5859872611464967</v>
      </c>
      <c r="AG1641" s="9">
        <f t="shared" si="1348"/>
        <v>20.761245674740483</v>
      </c>
      <c r="AH1641" s="9">
        <f t="shared" si="1349"/>
        <v>21.982495420313455</v>
      </c>
      <c r="AI1641" s="58">
        <f t="shared" si="1350"/>
        <v>2.8088744148178302</v>
      </c>
      <c r="AJ1641" s="58">
        <f t="shared" si="1351"/>
        <v>6.450018534536019</v>
      </c>
      <c r="AK1641" s="58">
        <f t="shared" si="1352"/>
        <v>2.7515923566878979</v>
      </c>
      <c r="AL1641" s="58">
        <f t="shared" si="1353"/>
        <v>2.3203745165886422</v>
      </c>
      <c r="AM1641" s="58">
        <f t="shared" si="1354"/>
        <v>1.7793154578030397</v>
      </c>
      <c r="AN1641" s="58">
        <f t="shared" si="1355"/>
        <v>5.5031847133757958</v>
      </c>
      <c r="AO1641" s="56">
        <v>982.6</v>
      </c>
      <c r="AP1641" s="56">
        <v>269.76666666666665</v>
      </c>
      <c r="AQ1641" s="56">
        <v>130.83333333333334</v>
      </c>
      <c r="AR1641" s="57">
        <f>SUM(AO1641:AQ1641)</f>
        <v>1383.2</v>
      </c>
      <c r="AS1641">
        <v>19</v>
      </c>
      <c r="AT1641">
        <v>13</v>
      </c>
      <c r="AU1641">
        <v>64</v>
      </c>
      <c r="AV1641">
        <v>19</v>
      </c>
      <c r="AW1641">
        <v>24</v>
      </c>
      <c r="AX1641" s="9">
        <f t="shared" si="1356"/>
        <v>0.82417582417582413</v>
      </c>
      <c r="AY1641" s="9">
        <f t="shared" si="1357"/>
        <v>0.56390977443609014</v>
      </c>
      <c r="AZ1641" s="9">
        <f t="shared" si="1358"/>
        <v>2.7761711972238285</v>
      </c>
      <c r="BA1641" s="9">
        <f t="shared" si="1359"/>
        <v>0.82417582417582413</v>
      </c>
      <c r="BB1641" s="9">
        <f t="shared" si="1360"/>
        <v>1.0410641989589358</v>
      </c>
      <c r="BC1641" s="33">
        <f t="shared" si="1361"/>
        <v>12.928947368421053</v>
      </c>
      <c r="BD1641" s="33">
        <f t="shared" si="1362"/>
        <v>1.7214912280701755</v>
      </c>
      <c r="BE1641" s="33">
        <f t="shared" si="1363"/>
        <v>3.5495614035087719</v>
      </c>
      <c r="BF1641" s="42">
        <f>BI1641-BG1641-BH1641</f>
        <v>46</v>
      </c>
      <c r="BG1641" s="43">
        <v>29</v>
      </c>
      <c r="BH1641" s="43">
        <v>6</v>
      </c>
      <c r="BI1641" s="43">
        <v>81</v>
      </c>
      <c r="BJ1641" s="42">
        <f>BM1641-BK1641-BL1641</f>
        <v>38</v>
      </c>
      <c r="BK1641" s="43">
        <v>8</v>
      </c>
      <c r="BL1641" s="43">
        <v>12</v>
      </c>
      <c r="BM1641" s="43">
        <v>58</v>
      </c>
      <c r="BN1641" s="34">
        <f t="shared" si="1383"/>
        <v>76.46595358292916</v>
      </c>
      <c r="BO1641" s="34">
        <f t="shared" si="1384"/>
        <v>110.56384265894904</v>
      </c>
      <c r="BP1641" s="33">
        <v>29.813319613299591</v>
      </c>
      <c r="BQ1641" s="33">
        <v>8.5223013155313971</v>
      </c>
      <c r="BR1641" s="33">
        <v>-5.011225138164197</v>
      </c>
      <c r="BS1641" s="33">
        <v>8.0573118654800897</v>
      </c>
      <c r="BT1641" s="33">
        <v>11.846884874608497</v>
      </c>
      <c r="BU1641" s="9">
        <f t="shared" si="1385"/>
        <v>53.228592530755378</v>
      </c>
      <c r="BV1641" s="34">
        <f t="shared" si="1386"/>
        <v>76.964419506586722</v>
      </c>
      <c r="BW1641" s="33">
        <v>7.4991190288053797</v>
      </c>
      <c r="BX1641" s="33">
        <v>-0.37506111389737173</v>
      </c>
      <c r="BY1641" s="33">
        <v>6.0784313798640701</v>
      </c>
      <c r="BZ1641" s="33">
        <v>10.034871757401705</v>
      </c>
      <c r="CA1641" s="9">
        <f t="shared" si="1387"/>
        <v>23.237361052173782</v>
      </c>
      <c r="CB1641" s="34">
        <f t="shared" si="1388"/>
        <v>33.59942315236232</v>
      </c>
      <c r="CC1641" s="47">
        <v>62.613449000000003</v>
      </c>
      <c r="CD1641">
        <v>4148191</v>
      </c>
      <c r="CE1641" s="68">
        <f t="shared" si="1364"/>
        <v>4475679.7631578948</v>
      </c>
      <c r="CF1641" s="62">
        <v>32.200000000000003</v>
      </c>
      <c r="CG1641" s="62">
        <v>28.7</v>
      </c>
      <c r="CH1641" s="62">
        <v>12.8</v>
      </c>
      <c r="CI1641" s="62">
        <v>7.3</v>
      </c>
      <c r="CJ1641" s="63">
        <f t="shared" si="1381"/>
        <v>8.1847740778114115</v>
      </c>
      <c r="CK1641" s="62">
        <v>3.8</v>
      </c>
      <c r="CL1641" s="63">
        <f t="shared" si="1382"/>
        <v>4.2605673281758039</v>
      </c>
      <c r="CM1641" s="62">
        <v>13.1</v>
      </c>
      <c r="CN1641" t="s">
        <v>678</v>
      </c>
      <c r="CO1641" t="s">
        <v>1622</v>
      </c>
      <c r="CQ1641" t="s">
        <v>3079</v>
      </c>
      <c r="CR1641">
        <v>73</v>
      </c>
      <c r="CS1641">
        <v>190</v>
      </c>
      <c r="CT1641">
        <v>17</v>
      </c>
      <c r="CU1641" t="s">
        <v>3401</v>
      </c>
      <c r="CZ1641" s="72">
        <v>1225000</v>
      </c>
      <c r="DA1641">
        <v>0</v>
      </c>
    </row>
    <row r="1642" spans="1:105" ht="12.75" customHeight="1" x14ac:dyDescent="0.2">
      <c r="A1642" s="38" t="s">
        <v>2452</v>
      </c>
      <c r="B1642" t="s">
        <v>975</v>
      </c>
      <c r="C1642" t="s">
        <v>975</v>
      </c>
      <c r="D1642" s="82" t="s">
        <v>975</v>
      </c>
      <c r="E1642" t="str">
        <f t="shared" si="1372"/>
        <v xml:space="preserve">Craig, Ryan </v>
      </c>
      <c r="F1642" t="s">
        <v>2579</v>
      </c>
      <c r="G1642" t="s">
        <v>1537</v>
      </c>
      <c r="H1642">
        <v>72</v>
      </c>
      <c r="I1642">
        <v>14</v>
      </c>
      <c r="J1642">
        <v>13</v>
      </c>
      <c r="K1642">
        <f>I1642+J1642</f>
        <v>27</v>
      </c>
      <c r="L1642">
        <v>-11</v>
      </c>
      <c r="M1642">
        <v>55</v>
      </c>
      <c r="N1642">
        <v>130</v>
      </c>
      <c r="O1642" s="4">
        <f t="shared" si="1379"/>
        <v>0.1076923076923077</v>
      </c>
      <c r="P1642">
        <v>1412</v>
      </c>
      <c r="Q1642">
        <v>2</v>
      </c>
      <c r="R1642">
        <v>0</v>
      </c>
      <c r="S1642">
        <v>44</v>
      </c>
      <c r="T1642">
        <v>66</v>
      </c>
      <c r="U1642" s="4">
        <f t="shared" si="1380"/>
        <v>0.4</v>
      </c>
      <c r="V1642" s="40">
        <v>2.6</v>
      </c>
      <c r="W1642">
        <v>4</v>
      </c>
      <c r="X1642">
        <v>7</v>
      </c>
      <c r="Y1642">
        <v>0</v>
      </c>
      <c r="Z1642">
        <v>0</v>
      </c>
      <c r="AA1642">
        <f>I1642-W1642-Y1642</f>
        <v>10</v>
      </c>
      <c r="AB1642">
        <f>J1642-X1642-Z1642</f>
        <v>6</v>
      </c>
      <c r="AC1642" s="9">
        <f t="shared" si="1344"/>
        <v>4.5337195390718472</v>
      </c>
      <c r="AD1642" s="9">
        <f t="shared" si="1345"/>
        <v>7.934009193375732</v>
      </c>
      <c r="AE1642" s="9">
        <f t="shared" si="1346"/>
        <v>0</v>
      </c>
      <c r="AF1642" s="9">
        <f t="shared" si="1347"/>
        <v>0</v>
      </c>
      <c r="AG1642" s="9">
        <f t="shared" si="1348"/>
        <v>16.418489042938909</v>
      </c>
      <c r="AH1642" s="9">
        <f t="shared" si="1349"/>
        <v>9.8510934257633469</v>
      </c>
      <c r="AI1642" s="6">
        <f t="shared" si="1350"/>
        <v>1.8881262399379746</v>
      </c>
      <c r="AJ1642" s="6">
        <f t="shared" si="1351"/>
        <v>6.8005793086077695</v>
      </c>
      <c r="AK1642" s="6">
        <f t="shared" si="1352"/>
        <v>0</v>
      </c>
      <c r="AL1642" s="6">
        <f t="shared" si="1353"/>
        <v>2.216496020796753</v>
      </c>
      <c r="AM1642" s="6">
        <f t="shared" si="1354"/>
        <v>0.68005793086077704</v>
      </c>
      <c r="AN1642" s="6">
        <f t="shared" si="1355"/>
        <v>10.479546499157346</v>
      </c>
      <c r="AO1642" s="32">
        <v>730.88333333333333</v>
      </c>
      <c r="AP1642" s="32">
        <v>264.68333333333334</v>
      </c>
      <c r="AQ1642" s="32">
        <v>108.78333333333333</v>
      </c>
      <c r="AR1642" s="32">
        <v>1104.3499999999999</v>
      </c>
      <c r="AS1642" s="40">
        <v>35</v>
      </c>
      <c r="AT1642" s="40">
        <v>82</v>
      </c>
      <c r="AU1642" s="40">
        <v>53</v>
      </c>
      <c r="AV1642" s="40">
        <v>6</v>
      </c>
      <c r="AW1642" s="40">
        <v>24</v>
      </c>
      <c r="AX1642" s="9">
        <f t="shared" si="1356"/>
        <v>1.9015710598994884</v>
      </c>
      <c r="AY1642" s="9">
        <f t="shared" si="1357"/>
        <v>4.4551093403359445</v>
      </c>
      <c r="AZ1642" s="9">
        <f t="shared" si="1358"/>
        <v>2.8795218907049396</v>
      </c>
      <c r="BA1642" s="9">
        <f t="shared" si="1359"/>
        <v>0.32598361026848377</v>
      </c>
      <c r="BB1642" s="9">
        <f t="shared" si="1360"/>
        <v>1.3039344410739351</v>
      </c>
      <c r="BC1642" s="9">
        <f t="shared" si="1361"/>
        <v>10.151157407407407</v>
      </c>
      <c r="BD1642" s="9">
        <f t="shared" si="1362"/>
        <v>1.5108796296296296</v>
      </c>
      <c r="BE1642" s="9">
        <f t="shared" si="1363"/>
        <v>3.6761574074074073</v>
      </c>
      <c r="BF1642" s="3">
        <v>23</v>
      </c>
      <c r="BG1642" s="3">
        <v>30</v>
      </c>
      <c r="BH1642" s="3">
        <v>0</v>
      </c>
      <c r="BI1642" s="3">
        <v>53</v>
      </c>
      <c r="BJ1642" s="3">
        <v>27</v>
      </c>
      <c r="BK1642" s="3">
        <v>3</v>
      </c>
      <c r="BL1642" s="3">
        <v>19</v>
      </c>
      <c r="BM1642" s="3">
        <v>49</v>
      </c>
      <c r="BN1642" s="34">
        <f t="shared" si="1383"/>
        <v>18.920926493400948</v>
      </c>
      <c r="BO1642" s="34">
        <f t="shared" si="1384"/>
        <v>34.266177377463578</v>
      </c>
      <c r="BP1642" s="34">
        <v>10.021548713167546</v>
      </c>
      <c r="BQ1642" s="34">
        <v>0.65804142117330622</v>
      </c>
      <c r="BR1642" s="34">
        <v>-0.41961028020564389</v>
      </c>
      <c r="BS1642" s="34">
        <v>-1.8779894758975277</v>
      </c>
      <c r="BT1642" s="34">
        <v>-0.51595172444620852</v>
      </c>
      <c r="BU1642" s="34">
        <f t="shared" si="1385"/>
        <v>7.866038653791473</v>
      </c>
      <c r="BV1642" s="34">
        <f t="shared" si="1386"/>
        <v>14.245553771524378</v>
      </c>
      <c r="BW1642" s="34">
        <v>6.852871618767046</v>
      </c>
      <c r="BX1642" s="34">
        <v>0.47574261528830336</v>
      </c>
      <c r="BY1642" s="34">
        <v>-0.39832172023111301</v>
      </c>
      <c r="BZ1642" s="34">
        <v>4.1245953257852381</v>
      </c>
      <c r="CA1642" s="34">
        <f t="shared" si="1387"/>
        <v>11.054887839609474</v>
      </c>
      <c r="CB1642" s="34">
        <f t="shared" si="1388"/>
        <v>20.020623605939196</v>
      </c>
      <c r="CC1642" s="15">
        <v>36</v>
      </c>
      <c r="CD1642" s="7">
        <v>950344</v>
      </c>
      <c r="CE1642" s="68">
        <f t="shared" si="1364"/>
        <v>1082336.2222222222</v>
      </c>
      <c r="CF1642" s="9">
        <v>21.6</v>
      </c>
      <c r="CG1642" s="9">
        <v>20.100000000000001</v>
      </c>
      <c r="CH1642" s="9">
        <v>-6.7</v>
      </c>
      <c r="CI1642" s="9">
        <v>0.5</v>
      </c>
      <c r="CJ1642" s="9">
        <f t="shared" si="1381"/>
        <v>0.67667392211483157</v>
      </c>
      <c r="CK1642" s="9">
        <v>0.5</v>
      </c>
      <c r="CL1642" s="9">
        <f t="shared" si="1382"/>
        <v>0.67667392211483157</v>
      </c>
      <c r="CM1642" s="9">
        <v>1.1000000000000001</v>
      </c>
      <c r="CN1642" t="s">
        <v>1573</v>
      </c>
      <c r="CO1642" t="s">
        <v>1574</v>
      </c>
      <c r="CP1642" t="s">
        <v>2433</v>
      </c>
      <c r="CQ1642" t="s">
        <v>2400</v>
      </c>
      <c r="CR1642">
        <v>74</v>
      </c>
      <c r="CS1642">
        <v>220</v>
      </c>
      <c r="CT1642">
        <v>34</v>
      </c>
      <c r="CU1642" t="s">
        <v>3402</v>
      </c>
      <c r="CV1642" t="s">
        <v>2382</v>
      </c>
      <c r="CW1642">
        <v>0</v>
      </c>
      <c r="CX1642">
        <v>0</v>
      </c>
      <c r="CY1642">
        <v>0</v>
      </c>
      <c r="CZ1642" s="70"/>
      <c r="DA1642">
        <v>0</v>
      </c>
    </row>
    <row r="1643" spans="1:105" ht="12.75" customHeight="1" x14ac:dyDescent="0.2">
      <c r="A1643" s="44" t="s">
        <v>2372</v>
      </c>
      <c r="B1643" s="43" t="s">
        <v>975</v>
      </c>
      <c r="C1643" s="43" t="s">
        <v>975</v>
      </c>
      <c r="D1643" s="82" t="s">
        <v>975</v>
      </c>
      <c r="E1643" s="42" t="str">
        <f t="shared" si="1372"/>
        <v xml:space="preserve">Craig, Ryan </v>
      </c>
      <c r="F1643" s="42" t="s">
        <v>2579</v>
      </c>
      <c r="G1643" s="45" t="s">
        <v>2380</v>
      </c>
      <c r="H1643" s="43">
        <v>7</v>
      </c>
      <c r="I1643" s="64">
        <v>1</v>
      </c>
      <c r="J1643" s="64">
        <v>1</v>
      </c>
      <c r="K1643" s="64">
        <v>2</v>
      </c>
      <c r="L1643" s="43">
        <v>-1</v>
      </c>
      <c r="M1643">
        <v>0</v>
      </c>
      <c r="N1643">
        <v>8</v>
      </c>
      <c r="O1643" s="4">
        <f t="shared" si="1379"/>
        <v>0.125</v>
      </c>
      <c r="Q1643">
        <v>0</v>
      </c>
      <c r="R1643">
        <v>0</v>
      </c>
      <c r="S1643">
        <v>1</v>
      </c>
      <c r="T1643">
        <v>0</v>
      </c>
      <c r="U1643" s="4">
        <f t="shared" si="1380"/>
        <v>1</v>
      </c>
      <c r="V1643">
        <v>0.2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 s="9">
        <f t="shared" si="1344"/>
        <v>35.785288270377734</v>
      </c>
      <c r="AD1643" s="9">
        <f t="shared" si="1345"/>
        <v>0</v>
      </c>
      <c r="AE1643" s="9">
        <f t="shared" si="1346"/>
        <v>0</v>
      </c>
      <c r="AF1643" s="9">
        <f t="shared" si="1347"/>
        <v>0</v>
      </c>
      <c r="AG1643" s="9">
        <f t="shared" si="1348"/>
        <v>0</v>
      </c>
      <c r="AH1643" s="9">
        <f t="shared" si="1349"/>
        <v>17.32435033686237</v>
      </c>
      <c r="AI1643" s="58">
        <f t="shared" si="1350"/>
        <v>2.5986525505293554</v>
      </c>
      <c r="AJ1643" s="58">
        <f t="shared" si="1351"/>
        <v>7.1570576540755475</v>
      </c>
      <c r="AK1643" s="58">
        <f t="shared" si="1352"/>
        <v>0</v>
      </c>
      <c r="AL1643" s="58">
        <f t="shared" si="1353"/>
        <v>3.4648700673724737</v>
      </c>
      <c r="AM1643" s="58">
        <f t="shared" si="1354"/>
        <v>0</v>
      </c>
      <c r="AN1643" s="58">
        <f t="shared" si="1355"/>
        <v>4.3583535108958831</v>
      </c>
      <c r="AO1643" s="56">
        <v>69.266666666666666</v>
      </c>
      <c r="AP1643" s="56">
        <v>8.3833333333333329</v>
      </c>
      <c r="AQ1643" s="56">
        <v>13.766666666666669</v>
      </c>
      <c r="AR1643" s="57">
        <f>SUM(AO1643:AQ1643)</f>
        <v>91.416666666666671</v>
      </c>
      <c r="AS1643">
        <v>4</v>
      </c>
      <c r="AT1643">
        <v>8</v>
      </c>
      <c r="AU1643">
        <v>1</v>
      </c>
      <c r="AV1643">
        <v>1</v>
      </c>
      <c r="AW1643">
        <v>1</v>
      </c>
      <c r="AX1643" s="9">
        <f t="shared" si="1356"/>
        <v>2.6253418413855969</v>
      </c>
      <c r="AY1643" s="9">
        <f t="shared" si="1357"/>
        <v>5.2506836827711938</v>
      </c>
      <c r="AZ1643" s="9">
        <f t="shared" si="1358"/>
        <v>0.65633546034639922</v>
      </c>
      <c r="BA1643" s="9">
        <f t="shared" si="1359"/>
        <v>0.65633546034639922</v>
      </c>
      <c r="BB1643" s="9">
        <f t="shared" si="1360"/>
        <v>0.65633546034639922</v>
      </c>
      <c r="BC1643" s="33">
        <f t="shared" si="1361"/>
        <v>9.8952380952380956</v>
      </c>
      <c r="BD1643" s="33">
        <f t="shared" si="1362"/>
        <v>1.966666666666667</v>
      </c>
      <c r="BE1643" s="33">
        <f t="shared" si="1363"/>
        <v>1.1976190476190476</v>
      </c>
      <c r="BF1643" s="42">
        <f>BI1643-BG1643-BH1643</f>
        <v>3</v>
      </c>
      <c r="BG1643" s="43">
        <v>1</v>
      </c>
      <c r="BH1643" s="43">
        <v>0</v>
      </c>
      <c r="BI1643" s="43">
        <v>4</v>
      </c>
      <c r="BJ1643" s="42">
        <f>BM1643-BK1643-BL1643</f>
        <v>4</v>
      </c>
      <c r="BK1643" s="43">
        <v>0</v>
      </c>
      <c r="BL1643" s="43">
        <v>1</v>
      </c>
      <c r="BM1643" s="43">
        <v>5</v>
      </c>
      <c r="BN1643" s="34">
        <f t="shared" si="1383"/>
        <v>4.9096065057687257</v>
      </c>
      <c r="BO1643" s="34">
        <f t="shared" si="1384"/>
        <v>107.41162820277978</v>
      </c>
      <c r="BP1643" s="33">
        <v>-0.49861071389797085</v>
      </c>
      <c r="BQ1643" s="33">
        <v>1.5136338993110527</v>
      </c>
      <c r="BR1643" s="33">
        <v>0.90168754103534332</v>
      </c>
      <c r="BS1643" s="33">
        <v>-0.20652999357581175</v>
      </c>
      <c r="BT1643" s="33">
        <v>0</v>
      </c>
      <c r="BU1643" s="9">
        <f t="shared" si="1385"/>
        <v>1.7101807328726135</v>
      </c>
      <c r="BV1643" s="34">
        <f t="shared" si="1386"/>
        <v>37.415075286182969</v>
      </c>
      <c r="BW1643" s="33">
        <v>0.11719758646510234</v>
      </c>
      <c r="BX1643" s="33">
        <v>7.4572888388328498E-2</v>
      </c>
      <c r="BY1643" s="33">
        <v>1.3475496994778533</v>
      </c>
      <c r="BZ1643" s="33">
        <v>1.6601055985648279</v>
      </c>
      <c r="CA1643" s="9">
        <f t="shared" si="1387"/>
        <v>3.1994257728961122</v>
      </c>
      <c r="CB1643" s="34">
        <f t="shared" si="1388"/>
        <v>69.996552916596798</v>
      </c>
      <c r="CE1643" s="68">
        <f t="shared" si="1364"/>
        <v>165000</v>
      </c>
      <c r="CF1643" s="62">
        <v>2</v>
      </c>
      <c r="CG1643" s="62">
        <v>2</v>
      </c>
      <c r="CH1643" s="62">
        <v>-0.1</v>
      </c>
      <c r="CI1643" s="62">
        <v>-0.1</v>
      </c>
      <c r="CJ1643" s="63">
        <f t="shared" si="1381"/>
        <v>-1.7610801291458762</v>
      </c>
      <c r="CK1643" s="62">
        <v>0.1</v>
      </c>
      <c r="CL1643" s="63">
        <f t="shared" si="1382"/>
        <v>1.7610801291458762</v>
      </c>
      <c r="CM1643" s="62">
        <v>0</v>
      </c>
      <c r="CN1643" t="s">
        <v>713</v>
      </c>
      <c r="CO1643" t="s">
        <v>1574</v>
      </c>
      <c r="CP1643" t="s">
        <v>2433</v>
      </c>
      <c r="CQ1643" t="s">
        <v>2400</v>
      </c>
      <c r="CR1643">
        <v>74</v>
      </c>
      <c r="CS1643">
        <v>212</v>
      </c>
      <c r="CT1643">
        <v>34</v>
      </c>
      <c r="CU1643" t="s">
        <v>3402</v>
      </c>
      <c r="CZ1643" s="72">
        <v>850000</v>
      </c>
      <c r="DA1643">
        <v>0</v>
      </c>
    </row>
    <row r="1644" spans="1:105" ht="12.75" customHeight="1" x14ac:dyDescent="0.2">
      <c r="A1644" s="38" t="s">
        <v>2452</v>
      </c>
      <c r="B1644" t="s">
        <v>972</v>
      </c>
      <c r="C1644" t="s">
        <v>972</v>
      </c>
      <c r="D1644" s="82" t="s">
        <v>975</v>
      </c>
      <c r="E1644" t="str">
        <f t="shared" si="1372"/>
        <v xml:space="preserve">Malone, Ryan </v>
      </c>
      <c r="F1644" t="s">
        <v>322</v>
      </c>
      <c r="G1644" t="s">
        <v>1540</v>
      </c>
      <c r="H1644">
        <v>64</v>
      </c>
      <c r="I1644">
        <v>16</v>
      </c>
      <c r="J1644">
        <v>15</v>
      </c>
      <c r="K1644">
        <f>I1644+J1644</f>
        <v>31</v>
      </c>
      <c r="L1644">
        <v>4</v>
      </c>
      <c r="M1644">
        <v>71</v>
      </c>
      <c r="N1644">
        <v>125</v>
      </c>
      <c r="O1644" s="4">
        <f t="shared" si="1379"/>
        <v>0.128</v>
      </c>
      <c r="P1644">
        <v>1380</v>
      </c>
      <c r="Q1644">
        <v>0</v>
      </c>
      <c r="R1644">
        <v>0</v>
      </c>
      <c r="S1644">
        <v>48</v>
      </c>
      <c r="T1644">
        <v>61</v>
      </c>
      <c r="U1644" s="4">
        <f t="shared" si="1380"/>
        <v>0.44036697247706424</v>
      </c>
      <c r="V1644" s="40">
        <v>2.9</v>
      </c>
      <c r="W1644">
        <v>1</v>
      </c>
      <c r="X1644">
        <v>4</v>
      </c>
      <c r="Y1644">
        <v>1</v>
      </c>
      <c r="Z1644">
        <v>1</v>
      </c>
      <c r="AA1644">
        <f>I1644-W1644-Y1644</f>
        <v>14</v>
      </c>
      <c r="AB1644">
        <f>J1644-X1644-Z1644</f>
        <v>10</v>
      </c>
      <c r="AC1644" s="9">
        <f t="shared" si="1344"/>
        <v>2.8575964438799808</v>
      </c>
      <c r="AD1644" s="9">
        <f t="shared" si="1345"/>
        <v>11.430385775519923</v>
      </c>
      <c r="AE1644" s="9">
        <f t="shared" si="1346"/>
        <v>1.7615971814445095</v>
      </c>
      <c r="AF1644" s="9">
        <f t="shared" si="1347"/>
        <v>1.7615971814445095</v>
      </c>
      <c r="AG1644" s="9">
        <f t="shared" si="1348"/>
        <v>21.963655379788211</v>
      </c>
      <c r="AH1644" s="9">
        <f t="shared" si="1349"/>
        <v>15.688325271277291</v>
      </c>
      <c r="AI1644" s="6">
        <f t="shared" si="1350"/>
        <v>2.3532487906915938</v>
      </c>
      <c r="AJ1644" s="6">
        <f t="shared" si="1351"/>
        <v>5.7151928877599616</v>
      </c>
      <c r="AK1644" s="6">
        <f t="shared" si="1352"/>
        <v>2.1139166177334117</v>
      </c>
      <c r="AL1644" s="6">
        <f t="shared" si="1353"/>
        <v>2.4316904170479803</v>
      </c>
      <c r="AM1644" s="6">
        <f t="shared" si="1354"/>
        <v>1.1430385775519922</v>
      </c>
      <c r="AN1644" s="6">
        <f t="shared" si="1355"/>
        <v>4.9324721080446272</v>
      </c>
      <c r="AO1644" s="32">
        <v>764.9</v>
      </c>
      <c r="AP1644" s="32">
        <v>104.98333333333335</v>
      </c>
      <c r="AQ1644" s="32">
        <v>170.3</v>
      </c>
      <c r="AR1644" s="32">
        <v>1040.1833333333334</v>
      </c>
      <c r="AS1644" s="40">
        <v>34</v>
      </c>
      <c r="AT1644" s="40">
        <v>87</v>
      </c>
      <c r="AU1644" s="40">
        <v>43</v>
      </c>
      <c r="AV1644" s="40">
        <v>19</v>
      </c>
      <c r="AW1644" s="40">
        <v>31</v>
      </c>
      <c r="AX1644" s="9">
        <f t="shared" si="1356"/>
        <v>1.9611927384595662</v>
      </c>
      <c r="AY1644" s="9">
        <f t="shared" si="1357"/>
        <v>5.0183461248818313</v>
      </c>
      <c r="AZ1644" s="9">
        <f t="shared" si="1358"/>
        <v>2.4803319927576868</v>
      </c>
      <c r="BA1644" s="9">
        <f t="shared" si="1359"/>
        <v>1.0959606479626989</v>
      </c>
      <c r="BB1644" s="9">
        <f t="shared" si="1360"/>
        <v>1.7881463203601928</v>
      </c>
      <c r="BC1644" s="9">
        <f t="shared" si="1361"/>
        <v>11.9515625</v>
      </c>
      <c r="BD1644" s="9">
        <f t="shared" si="1362"/>
        <v>2.6609375000000002</v>
      </c>
      <c r="BE1644" s="9">
        <f t="shared" si="1363"/>
        <v>1.6403645833333336</v>
      </c>
      <c r="BF1644" s="3">
        <v>30</v>
      </c>
      <c r="BG1644" s="3">
        <v>10</v>
      </c>
      <c r="BH1644" s="3">
        <v>6</v>
      </c>
      <c r="BI1644" s="3">
        <v>46</v>
      </c>
      <c r="BJ1644" s="3">
        <v>31</v>
      </c>
      <c r="BK1644" s="3">
        <v>2</v>
      </c>
      <c r="BL1644" s="3">
        <v>14</v>
      </c>
      <c r="BM1644" s="3">
        <v>47</v>
      </c>
      <c r="BN1644" s="34">
        <f t="shared" si="1383"/>
        <v>36.779089748333156</v>
      </c>
      <c r="BO1644" s="34">
        <f t="shared" si="1384"/>
        <v>70.716552687827118</v>
      </c>
      <c r="BP1644" s="34">
        <v>18.374996001881101</v>
      </c>
      <c r="BQ1644" s="34">
        <v>-0.14503109740449169</v>
      </c>
      <c r="BR1644" s="34">
        <v>1.0376641413684218</v>
      </c>
      <c r="BS1644" s="34">
        <v>1.8319828561269318</v>
      </c>
      <c r="BT1644" s="34">
        <v>0</v>
      </c>
      <c r="BU1644" s="34">
        <f t="shared" si="1385"/>
        <v>21.099611901971961</v>
      </c>
      <c r="BV1644" s="34">
        <f t="shared" si="1386"/>
        <v>40.569025143590636</v>
      </c>
      <c r="BW1644" s="34">
        <v>6.3029268342534186</v>
      </c>
      <c r="BX1644" s="34">
        <v>-0.11846174670888537</v>
      </c>
      <c r="BY1644" s="34">
        <v>8.6114865448540598</v>
      </c>
      <c r="BZ1644" s="34">
        <v>0.88352621396260456</v>
      </c>
      <c r="CA1644" s="34">
        <f t="shared" si="1387"/>
        <v>15.679477846361197</v>
      </c>
      <c r="CB1644" s="34">
        <f t="shared" si="1388"/>
        <v>30.147527544236489</v>
      </c>
      <c r="CC1644" s="15">
        <v>51</v>
      </c>
      <c r="CD1644" s="7">
        <v>1676909</v>
      </c>
      <c r="CE1644" s="68">
        <f t="shared" si="1364"/>
        <v>2148539.65625</v>
      </c>
      <c r="CF1644" s="9">
        <v>18.3</v>
      </c>
      <c r="CG1644" s="9">
        <v>20.5</v>
      </c>
      <c r="CH1644" s="9">
        <v>1.5</v>
      </c>
      <c r="CI1644" s="9">
        <v>3.6</v>
      </c>
      <c r="CJ1644" s="9">
        <f t="shared" si="1381"/>
        <v>5.4733427934319883</v>
      </c>
      <c r="CK1644" s="9">
        <v>1.6</v>
      </c>
      <c r="CL1644" s="9">
        <f t="shared" si="1382"/>
        <v>2.4325967970808837</v>
      </c>
      <c r="CM1644" s="9">
        <v>5.2</v>
      </c>
      <c r="CN1644" t="s">
        <v>3521</v>
      </c>
      <c r="CO1644" t="s">
        <v>3522</v>
      </c>
      <c r="CP1644" t="s">
        <v>3523</v>
      </c>
      <c r="CQ1644" t="s">
        <v>2414</v>
      </c>
      <c r="CR1644">
        <v>76</v>
      </c>
      <c r="CS1644">
        <v>224</v>
      </c>
      <c r="CU1644" t="s">
        <v>3402</v>
      </c>
      <c r="CV1644" t="s">
        <v>2382</v>
      </c>
      <c r="CW1644">
        <v>0</v>
      </c>
      <c r="CX1644">
        <v>0</v>
      </c>
      <c r="CY1644">
        <v>0</v>
      </c>
      <c r="CZ1644" s="70"/>
      <c r="DA1644">
        <v>0</v>
      </c>
    </row>
    <row r="1645" spans="1:105" ht="12.75" customHeight="1" x14ac:dyDescent="0.2">
      <c r="A1645" s="44" t="s">
        <v>2372</v>
      </c>
      <c r="B1645" s="43" t="s">
        <v>972</v>
      </c>
      <c r="C1645" s="43" t="s">
        <v>972</v>
      </c>
      <c r="D1645" s="82" t="s">
        <v>975</v>
      </c>
      <c r="E1645" s="42" t="str">
        <f t="shared" si="1372"/>
        <v xml:space="preserve">Malone, Ryan </v>
      </c>
      <c r="F1645" s="42" t="s">
        <v>322</v>
      </c>
      <c r="G1645" s="45" t="s">
        <v>1540</v>
      </c>
      <c r="H1645" s="43">
        <v>77</v>
      </c>
      <c r="I1645" s="64">
        <v>27</v>
      </c>
      <c r="J1645" s="64">
        <v>24</v>
      </c>
      <c r="K1645" s="64">
        <v>51</v>
      </c>
      <c r="L1645" s="43">
        <v>14</v>
      </c>
      <c r="M1645">
        <v>103</v>
      </c>
      <c r="N1645">
        <v>159</v>
      </c>
      <c r="O1645" s="4">
        <f t="shared" si="1379"/>
        <v>0.16981132075471697</v>
      </c>
      <c r="Q1645">
        <v>6</v>
      </c>
      <c r="R1645">
        <v>0</v>
      </c>
      <c r="S1645">
        <v>12</v>
      </c>
      <c r="T1645">
        <v>26</v>
      </c>
      <c r="U1645" s="4">
        <f t="shared" si="1380"/>
        <v>0.31578947368421051</v>
      </c>
      <c r="V1645">
        <v>0.8</v>
      </c>
      <c r="W1645">
        <v>11</v>
      </c>
      <c r="X1645">
        <v>5</v>
      </c>
      <c r="Y1645">
        <v>2</v>
      </c>
      <c r="Z1645">
        <v>1</v>
      </c>
      <c r="AA1645">
        <v>14</v>
      </c>
      <c r="AB1645">
        <v>18</v>
      </c>
      <c r="AC1645" s="9">
        <f t="shared" si="1344"/>
        <v>14.082503556187767</v>
      </c>
      <c r="AD1645" s="9">
        <f t="shared" si="1345"/>
        <v>6.4011379800853483</v>
      </c>
      <c r="AE1645" s="9">
        <f t="shared" si="1346"/>
        <v>2.8438265265818794</v>
      </c>
      <c r="AF1645" s="9">
        <f t="shared" si="1347"/>
        <v>1.4219132632909397</v>
      </c>
      <c r="AG1645" s="9">
        <f t="shared" si="1348"/>
        <v>16.407051125543241</v>
      </c>
      <c r="AH1645" s="9">
        <f t="shared" si="1349"/>
        <v>21.094780018555593</v>
      </c>
      <c r="AI1645" s="58">
        <f t="shared" si="1350"/>
        <v>3.5157966697592653</v>
      </c>
      <c r="AJ1645" s="58">
        <f t="shared" si="1351"/>
        <v>9.217638691322902</v>
      </c>
      <c r="AK1645" s="58">
        <f t="shared" si="1352"/>
        <v>1.1375306106327516</v>
      </c>
      <c r="AL1645" s="58">
        <f t="shared" si="1353"/>
        <v>2.7540407246447578</v>
      </c>
      <c r="AM1645" s="58">
        <f t="shared" si="1354"/>
        <v>0.7681365576102418</v>
      </c>
      <c r="AN1645" s="58">
        <f t="shared" si="1355"/>
        <v>7.6783316217710738</v>
      </c>
      <c r="AO1645" s="56">
        <v>1023.95</v>
      </c>
      <c r="AP1645" s="56">
        <v>234.33333333333334</v>
      </c>
      <c r="AQ1645" s="56">
        <v>210.98333333333329</v>
      </c>
      <c r="AR1645" s="57">
        <f>SUM(AO1645:AQ1645)</f>
        <v>1469.2666666666667</v>
      </c>
      <c r="AS1645">
        <v>34</v>
      </c>
      <c r="AT1645">
        <v>138</v>
      </c>
      <c r="AU1645">
        <v>57</v>
      </c>
      <c r="AV1645">
        <v>32</v>
      </c>
      <c r="AW1645">
        <v>50</v>
      </c>
      <c r="AX1645" s="9">
        <f t="shared" si="1356"/>
        <v>1.3884477517128726</v>
      </c>
      <c r="AY1645" s="9">
        <f t="shared" si="1357"/>
        <v>5.6354644040110715</v>
      </c>
      <c r="AZ1645" s="9">
        <f t="shared" si="1358"/>
        <v>2.3276918190480513</v>
      </c>
      <c r="BA1645" s="9">
        <f t="shared" si="1359"/>
        <v>1.3067743545532919</v>
      </c>
      <c r="BB1645" s="9">
        <f t="shared" si="1360"/>
        <v>2.0418349289895183</v>
      </c>
      <c r="BC1645" s="33">
        <f t="shared" si="1361"/>
        <v>13.298051948051949</v>
      </c>
      <c r="BD1645" s="33">
        <f t="shared" si="1362"/>
        <v>2.7400432900432894</v>
      </c>
      <c r="BE1645" s="33">
        <f t="shared" si="1363"/>
        <v>3.0432900432900434</v>
      </c>
      <c r="BF1645" s="42">
        <f>BI1645-BG1645-BH1645</f>
        <v>60</v>
      </c>
      <c r="BG1645" s="43">
        <v>36</v>
      </c>
      <c r="BH1645" s="43">
        <v>4</v>
      </c>
      <c r="BI1645" s="43">
        <v>100</v>
      </c>
      <c r="BJ1645" s="42">
        <f>BM1645-BK1645-BL1645</f>
        <v>47</v>
      </c>
      <c r="BK1645" s="43">
        <v>3</v>
      </c>
      <c r="BL1645" s="43">
        <v>27</v>
      </c>
      <c r="BM1645" s="43">
        <v>77</v>
      </c>
      <c r="BN1645" s="34">
        <f t="shared" si="1383"/>
        <v>50.742647404129137</v>
      </c>
      <c r="BO1645" s="34">
        <f t="shared" si="1384"/>
        <v>69.072073239433465</v>
      </c>
      <c r="BP1645" s="33">
        <v>20.992361731330199</v>
      </c>
      <c r="BQ1645" s="33">
        <v>14.380179617468531</v>
      </c>
      <c r="BR1645" s="33">
        <v>1.2526546764431497</v>
      </c>
      <c r="BS1645" s="33">
        <v>4.4508101437309993</v>
      </c>
      <c r="BT1645" s="33">
        <v>0</v>
      </c>
      <c r="BU1645" s="9">
        <f t="shared" si="1385"/>
        <v>41.076006168972881</v>
      </c>
      <c r="BV1645" s="34">
        <f t="shared" si="1386"/>
        <v>55.913616092798513</v>
      </c>
      <c r="BW1645" s="33">
        <v>5.4196815405066356</v>
      </c>
      <c r="BX1645" s="33">
        <v>0.1825189614030126</v>
      </c>
      <c r="BY1645" s="33">
        <v>4.3590018320797865</v>
      </c>
      <c r="BZ1645" s="33">
        <v>-0.29456109883317755</v>
      </c>
      <c r="CA1645" s="9">
        <f t="shared" si="1387"/>
        <v>9.6666412351562556</v>
      </c>
      <c r="CB1645" s="34">
        <f t="shared" si="1388"/>
        <v>13.158457146634952</v>
      </c>
      <c r="CC1645" s="47">
        <v>62.117718000000004</v>
      </c>
      <c r="CD1645">
        <v>4540926</v>
      </c>
      <c r="CE1645" s="68">
        <f t="shared" si="1364"/>
        <v>4835791.3246753244</v>
      </c>
      <c r="CF1645" s="62">
        <v>35.5</v>
      </c>
      <c r="CG1645" s="62">
        <v>35.799999999999997</v>
      </c>
      <c r="CH1645" s="62">
        <v>8.5</v>
      </c>
      <c r="CI1645" s="62">
        <v>3.6</v>
      </c>
      <c r="CJ1645" s="63">
        <f t="shared" si="1381"/>
        <v>3.7606093579978239</v>
      </c>
      <c r="CK1645" s="62">
        <v>3.2</v>
      </c>
      <c r="CL1645" s="63">
        <f t="shared" si="1382"/>
        <v>3.3427638737758438</v>
      </c>
      <c r="CM1645" s="62">
        <v>6.8</v>
      </c>
      <c r="CN1645" t="s">
        <v>718</v>
      </c>
      <c r="CO1645" t="s">
        <v>3522</v>
      </c>
      <c r="CP1645" t="s">
        <v>3523</v>
      </c>
      <c r="CQ1645" t="s">
        <v>2414</v>
      </c>
      <c r="CR1645">
        <v>76</v>
      </c>
      <c r="CS1645">
        <v>224</v>
      </c>
      <c r="CT1645">
        <v>12</v>
      </c>
      <c r="CU1645" t="s">
        <v>3402</v>
      </c>
      <c r="CZ1645" s="72">
        <v>1375000</v>
      </c>
      <c r="DA1645">
        <v>0</v>
      </c>
    </row>
    <row r="1646" spans="1:105" ht="12.75" customHeight="1" x14ac:dyDescent="0.2">
      <c r="A1646" s="75" t="s">
        <v>2452</v>
      </c>
      <c r="B1646" s="19" t="s">
        <v>950</v>
      </c>
      <c r="C1646" s="19" t="s">
        <v>975</v>
      </c>
      <c r="D1646" s="19" t="s">
        <v>975</v>
      </c>
      <c r="E1646" s="19" t="str">
        <f t="shared" si="1372"/>
        <v xml:space="preserve">O'Brien, Shane </v>
      </c>
      <c r="F1646" s="19" t="s">
        <v>2917</v>
      </c>
      <c r="G1646" s="19" t="s">
        <v>1524</v>
      </c>
      <c r="H1646" s="19">
        <v>62</v>
      </c>
      <c r="I1646" s="19">
        <v>2</v>
      </c>
      <c r="J1646" s="19">
        <v>12</v>
      </c>
      <c r="K1646" s="19">
        <f>I1646+J1646</f>
        <v>14</v>
      </c>
      <c r="L1646" s="19">
        <v>5</v>
      </c>
      <c r="M1646" s="19">
        <v>140</v>
      </c>
      <c r="N1646" s="19">
        <v>55</v>
      </c>
      <c r="O1646" s="20">
        <f t="shared" si="1379"/>
        <v>3.6363636363636362E-2</v>
      </c>
      <c r="P1646" s="19">
        <v>1158</v>
      </c>
      <c r="Q1646" s="19">
        <v>2</v>
      </c>
      <c r="R1646" s="19">
        <v>0</v>
      </c>
      <c r="S1646" s="19">
        <v>0</v>
      </c>
      <c r="T1646" s="19">
        <v>0</v>
      </c>
      <c r="U1646" s="20">
        <f t="shared" si="1380"/>
        <v>0</v>
      </c>
      <c r="V1646" s="19"/>
      <c r="W1646" s="19">
        <v>1</v>
      </c>
      <c r="X1646" s="19">
        <v>3</v>
      </c>
      <c r="Y1646" s="19">
        <v>0</v>
      </c>
      <c r="Z1646" s="19">
        <v>0</v>
      </c>
      <c r="AA1646" s="19">
        <f>I1646-W1646-Y1646</f>
        <v>1</v>
      </c>
      <c r="AB1646" s="19">
        <f>J1646-X1646-Z1646</f>
        <v>9</v>
      </c>
      <c r="AC1646" s="24">
        <f t="shared" si="1344"/>
        <v>3.4324942791762014</v>
      </c>
      <c r="AD1646" s="24">
        <f t="shared" si="1345"/>
        <v>10.297482837528605</v>
      </c>
      <c r="AE1646" s="24">
        <f t="shared" si="1346"/>
        <v>0</v>
      </c>
      <c r="AF1646" s="24">
        <f t="shared" si="1347"/>
        <v>0</v>
      </c>
      <c r="AG1646" s="24">
        <f t="shared" si="1348"/>
        <v>1.5855189271321928</v>
      </c>
      <c r="AH1646" s="24">
        <f t="shared" si="1349"/>
        <v>14.269670344189734</v>
      </c>
      <c r="AI1646" s="21">
        <f t="shared" si="1350"/>
        <v>2.6953821761247272</v>
      </c>
      <c r="AJ1646" s="21">
        <f t="shared" si="1351"/>
        <v>8.2379862700228834</v>
      </c>
      <c r="AK1646" s="21">
        <f t="shared" si="1352"/>
        <v>0</v>
      </c>
      <c r="AL1646" s="21">
        <f t="shared" si="1353"/>
        <v>2.2990024443416792</v>
      </c>
      <c r="AM1646" s="21">
        <f t="shared" si="1354"/>
        <v>0</v>
      </c>
      <c r="AN1646" s="21">
        <f t="shared" si="1355"/>
        <v>6.5099457504520801</v>
      </c>
      <c r="AO1646" s="36">
        <v>756.85</v>
      </c>
      <c r="AP1646" s="36">
        <v>87.4</v>
      </c>
      <c r="AQ1646" s="36">
        <v>27.65</v>
      </c>
      <c r="AR1646" s="36">
        <v>871.9</v>
      </c>
      <c r="AS1646" s="19"/>
      <c r="AT1646" s="19"/>
      <c r="AU1646" s="19"/>
      <c r="AV1646" s="19"/>
      <c r="AW1646" s="19"/>
      <c r="AX1646" s="24">
        <f t="shared" si="1356"/>
        <v>0</v>
      </c>
      <c r="AY1646" s="24">
        <f t="shared" si="1357"/>
        <v>0</v>
      </c>
      <c r="AZ1646" s="24">
        <f t="shared" si="1358"/>
        <v>0</v>
      </c>
      <c r="BA1646" s="24">
        <f t="shared" si="1359"/>
        <v>0</v>
      </c>
      <c r="BB1646" s="24">
        <f t="shared" si="1360"/>
        <v>0</v>
      </c>
      <c r="BC1646" s="24">
        <f t="shared" si="1361"/>
        <v>12.207258064516129</v>
      </c>
      <c r="BD1646" s="24">
        <f t="shared" si="1362"/>
        <v>0.44596774193548383</v>
      </c>
      <c r="BE1646" s="24">
        <f t="shared" si="1363"/>
        <v>1.4096774193548387</v>
      </c>
      <c r="BF1646" s="30">
        <v>34</v>
      </c>
      <c r="BG1646" s="30">
        <v>12</v>
      </c>
      <c r="BH1646" s="30">
        <v>0</v>
      </c>
      <c r="BI1646" s="30">
        <v>46</v>
      </c>
      <c r="BJ1646" s="30">
        <v>29</v>
      </c>
      <c r="BK1646" s="30">
        <v>0</v>
      </c>
      <c r="BL1646" s="30">
        <v>3</v>
      </c>
      <c r="BM1646" s="30">
        <v>32</v>
      </c>
      <c r="BN1646" s="35">
        <f t="shared" si="1383"/>
        <v>20.19107632309845</v>
      </c>
      <c r="BO1646" s="35">
        <f t="shared" si="1384"/>
        <v>46.31511944741014</v>
      </c>
      <c r="BP1646" s="35">
        <v>4.1416606221269152</v>
      </c>
      <c r="BQ1646" s="35">
        <v>1.4798555071441291</v>
      </c>
      <c r="BR1646" s="35">
        <v>2.2460349963448751E-3</v>
      </c>
      <c r="BS1646" s="35">
        <v>-6.5115562515811354E-2</v>
      </c>
      <c r="BT1646" s="35">
        <v>0</v>
      </c>
      <c r="BU1646" s="35">
        <f t="shared" si="1385"/>
        <v>5.5586466017515779</v>
      </c>
      <c r="BV1646" s="35">
        <f t="shared" si="1386"/>
        <v>12.750651684256402</v>
      </c>
      <c r="BW1646" s="35">
        <v>16.392231698045244</v>
      </c>
      <c r="BX1646" s="35">
        <v>2.0789660149164271</v>
      </c>
      <c r="BY1646" s="35">
        <v>1.1222938314314062</v>
      </c>
      <c r="BZ1646" s="35">
        <v>-4.9610618230462036</v>
      </c>
      <c r="CA1646" s="35">
        <f t="shared" si="1387"/>
        <v>14.632429721346874</v>
      </c>
      <c r="CB1646" s="35">
        <f t="shared" si="1388"/>
        <v>33.564467763153743</v>
      </c>
      <c r="CC1646" s="22">
        <v>51</v>
      </c>
      <c r="CD1646" s="23">
        <v>1025829</v>
      </c>
      <c r="CE1646" s="76">
        <f t="shared" si="1364"/>
        <v>1356741.5806451612</v>
      </c>
      <c r="CF1646" s="24">
        <v>19.899999999999999</v>
      </c>
      <c r="CG1646" s="24">
        <v>20.100000000000001</v>
      </c>
      <c r="CH1646" s="24">
        <v>0.1</v>
      </c>
      <c r="CI1646" s="24">
        <v>0.1</v>
      </c>
      <c r="CJ1646" s="24">
        <f t="shared" si="1381"/>
        <v>0.2026445108668119</v>
      </c>
      <c r="CK1646" s="24">
        <v>2.5</v>
      </c>
      <c r="CL1646" s="24">
        <f t="shared" si="1382"/>
        <v>5.0661127716702969</v>
      </c>
      <c r="CM1646" s="24">
        <v>2.5</v>
      </c>
      <c r="CN1646" s="19"/>
      <c r="CO1646" s="19"/>
      <c r="CP1646" s="19"/>
      <c r="CQ1646" s="19"/>
      <c r="CR1646" s="19"/>
      <c r="CS1646" s="19"/>
      <c r="CT1646" s="19"/>
      <c r="CU1646" s="19"/>
      <c r="CV1646" s="19"/>
      <c r="CW1646" s="19"/>
      <c r="CX1646" s="19"/>
      <c r="CY1646" s="19"/>
      <c r="CZ1646" s="77"/>
      <c r="DA1646" s="19">
        <v>1</v>
      </c>
    </row>
    <row r="1647" spans="1:105" ht="12.75" customHeight="1" x14ac:dyDescent="0.2">
      <c r="A1647" s="75" t="s">
        <v>2452</v>
      </c>
      <c r="B1647" s="19" t="s">
        <v>975</v>
      </c>
      <c r="C1647" s="19" t="s">
        <v>975</v>
      </c>
      <c r="D1647" s="19" t="s">
        <v>975</v>
      </c>
      <c r="E1647" s="19" t="str">
        <f t="shared" si="1372"/>
        <v xml:space="preserve">O'Brien, Shane </v>
      </c>
      <c r="F1647" s="19" t="s">
        <v>2917</v>
      </c>
      <c r="G1647" s="19" t="s">
        <v>1524</v>
      </c>
      <c r="H1647" s="19">
        <v>18</v>
      </c>
      <c r="I1647" s="19">
        <v>0</v>
      </c>
      <c r="J1647" s="19">
        <v>2</v>
      </c>
      <c r="K1647" s="19">
        <f>I1647+J1647</f>
        <v>2</v>
      </c>
      <c r="L1647" s="19">
        <v>-8</v>
      </c>
      <c r="M1647" s="19">
        <v>36</v>
      </c>
      <c r="N1647" s="19">
        <v>17</v>
      </c>
      <c r="O1647" s="20">
        <f t="shared" si="1379"/>
        <v>0</v>
      </c>
      <c r="P1647" s="19">
        <v>382</v>
      </c>
      <c r="Q1647" s="19">
        <v>0</v>
      </c>
      <c r="R1647" s="19">
        <v>0</v>
      </c>
      <c r="S1647" s="19">
        <v>0</v>
      </c>
      <c r="T1647" s="19">
        <v>0</v>
      </c>
      <c r="U1647" s="20">
        <f t="shared" si="1380"/>
        <v>0</v>
      </c>
      <c r="V1647" s="19">
        <v>0</v>
      </c>
      <c r="W1647" s="19">
        <v>0</v>
      </c>
      <c r="X1647" s="19">
        <v>0</v>
      </c>
      <c r="Y1647" s="19">
        <v>0</v>
      </c>
      <c r="Z1647" s="19">
        <v>0</v>
      </c>
      <c r="AA1647" s="19">
        <f>I1647-W1647-Y1647</f>
        <v>0</v>
      </c>
      <c r="AB1647" s="19">
        <f>J1647-X1647-Z1647</f>
        <v>2</v>
      </c>
      <c r="AC1647" s="24">
        <f t="shared" si="1344"/>
        <v>0</v>
      </c>
      <c r="AD1647" s="24">
        <f t="shared" si="1345"/>
        <v>0</v>
      </c>
      <c r="AE1647" s="24">
        <f t="shared" si="1346"/>
        <v>0</v>
      </c>
      <c r="AF1647" s="24">
        <f t="shared" si="1347"/>
        <v>0</v>
      </c>
      <c r="AG1647" s="24">
        <f t="shared" si="1348"/>
        <v>0</v>
      </c>
      <c r="AH1647" s="24">
        <f t="shared" si="1349"/>
        <v>7.8679925691181287</v>
      </c>
      <c r="AI1647" s="21">
        <f t="shared" si="1350"/>
        <v>1.966998142279532</v>
      </c>
      <c r="AJ1647" s="21">
        <f t="shared" si="1351"/>
        <v>0</v>
      </c>
      <c r="AK1647" s="21">
        <f t="shared" si="1352"/>
        <v>6.0352053646269912</v>
      </c>
      <c r="AL1647" s="21">
        <f t="shared" si="1353"/>
        <v>3.9339962845590639</v>
      </c>
      <c r="AM1647" s="21">
        <f t="shared" si="1354"/>
        <v>0</v>
      </c>
      <c r="AN1647" s="21">
        <f t="shared" si="1355"/>
        <v>0</v>
      </c>
      <c r="AO1647" s="36">
        <v>305.03333333333336</v>
      </c>
      <c r="AP1647" s="36">
        <v>1.45</v>
      </c>
      <c r="AQ1647" s="36">
        <v>19.883333333333333</v>
      </c>
      <c r="AR1647" s="36">
        <v>326.36666666666667</v>
      </c>
      <c r="AS1647" s="19">
        <v>64</v>
      </c>
      <c r="AT1647" s="19">
        <v>83</v>
      </c>
      <c r="AU1647" s="19">
        <v>30</v>
      </c>
      <c r="AV1647" s="19">
        <v>26</v>
      </c>
      <c r="AW1647" s="19">
        <v>21</v>
      </c>
      <c r="AX1647" s="24">
        <f t="shared" si="1356"/>
        <v>11.76590746604024</v>
      </c>
      <c r="AY1647" s="24">
        <f t="shared" si="1357"/>
        <v>15.258911245020938</v>
      </c>
      <c r="AZ1647" s="24">
        <f t="shared" si="1358"/>
        <v>5.5152691247063634</v>
      </c>
      <c r="BA1647" s="24">
        <f t="shared" si="1359"/>
        <v>4.779899908078848</v>
      </c>
      <c r="BB1647" s="24">
        <f t="shared" si="1360"/>
        <v>3.8606883872944535</v>
      </c>
      <c r="BC1647" s="24">
        <f t="shared" si="1361"/>
        <v>16.946296296296296</v>
      </c>
      <c r="BD1647" s="24">
        <f t="shared" si="1362"/>
        <v>1.1046296296296296</v>
      </c>
      <c r="BE1647" s="24">
        <f t="shared" si="1363"/>
        <v>8.0555555555555547E-2</v>
      </c>
      <c r="BF1647" s="30">
        <v>10</v>
      </c>
      <c r="BG1647" s="30">
        <v>0</v>
      </c>
      <c r="BH1647" s="30">
        <v>2</v>
      </c>
      <c r="BI1647" s="30">
        <v>12</v>
      </c>
      <c r="BJ1647" s="30">
        <v>20</v>
      </c>
      <c r="BK1647" s="30">
        <v>0</v>
      </c>
      <c r="BL1647" s="30">
        <v>0</v>
      </c>
      <c r="BM1647" s="30">
        <v>20</v>
      </c>
      <c r="BN1647" s="35">
        <f t="shared" si="1383"/>
        <v>-0.77249405680336714</v>
      </c>
      <c r="BO1647" s="35">
        <f t="shared" si="1384"/>
        <v>-4.7339029116741935</v>
      </c>
      <c r="BP1647" s="35">
        <v>-0.99607749807856993</v>
      </c>
      <c r="BQ1647" s="35">
        <v>-5.1904892415234945E-2</v>
      </c>
      <c r="BR1647" s="35">
        <v>-0.1240067084255734</v>
      </c>
      <c r="BS1647" s="35">
        <v>-6.4323343772921968E-2</v>
      </c>
      <c r="BT1647" s="35">
        <v>0</v>
      </c>
      <c r="BU1647" s="35">
        <f t="shared" si="1385"/>
        <v>-1.2363124426923002</v>
      </c>
      <c r="BV1647" s="35">
        <f t="shared" si="1386"/>
        <v>-7.5762176040790541</v>
      </c>
      <c r="BW1647" s="35">
        <v>-0.91734841110058341</v>
      </c>
      <c r="BX1647" s="35">
        <v>6.0240183519150614E-2</v>
      </c>
      <c r="BY1647" s="35">
        <v>3.3522360218034688</v>
      </c>
      <c r="BZ1647" s="35">
        <v>-2.0313094083331027</v>
      </c>
      <c r="CA1647" s="35">
        <f t="shared" si="1387"/>
        <v>0.46381838588893309</v>
      </c>
      <c r="CB1647" s="35">
        <f t="shared" si="1388"/>
        <v>2.8423146924048597</v>
      </c>
      <c r="CC1647" s="22"/>
      <c r="CD1647" s="19"/>
      <c r="CE1647" s="76">
        <f t="shared" si="1364"/>
        <v>165000</v>
      </c>
      <c r="CF1647" s="24">
        <v>6.2</v>
      </c>
      <c r="CG1647" s="24">
        <v>7.3</v>
      </c>
      <c r="CH1647" s="24">
        <v>-5.7</v>
      </c>
      <c r="CI1647" s="24">
        <v>-0.8</v>
      </c>
      <c r="CJ1647" s="24">
        <f t="shared" si="1381"/>
        <v>-4.6016681046879491</v>
      </c>
      <c r="CK1647" s="24">
        <v>-0.5</v>
      </c>
      <c r="CL1647" s="24">
        <f t="shared" si="1382"/>
        <v>-2.8760425654299682</v>
      </c>
      <c r="CM1647" s="24">
        <v>-1.3</v>
      </c>
      <c r="CN1647" s="19" t="s">
        <v>1225</v>
      </c>
      <c r="CO1647" s="19" t="s">
        <v>1226</v>
      </c>
      <c r="CP1647" s="19" t="s">
        <v>2427</v>
      </c>
      <c r="CQ1647" s="19" t="s">
        <v>2400</v>
      </c>
      <c r="CR1647" s="19">
        <v>74</v>
      </c>
      <c r="CS1647" s="19">
        <v>228</v>
      </c>
      <c r="CT1647" s="19">
        <v>55</v>
      </c>
      <c r="CU1647" s="19" t="s">
        <v>3402</v>
      </c>
      <c r="CV1647" s="19" t="s">
        <v>3090</v>
      </c>
      <c r="CW1647" s="19">
        <v>0</v>
      </c>
      <c r="CX1647" s="19">
        <v>0</v>
      </c>
      <c r="CY1647" s="19">
        <v>0</v>
      </c>
      <c r="CZ1647" s="77"/>
      <c r="DA1647" s="19">
        <v>1</v>
      </c>
    </row>
    <row r="1648" spans="1:105" ht="12.75" customHeight="1" x14ac:dyDescent="0.2">
      <c r="A1648" s="25" t="s">
        <v>2452</v>
      </c>
      <c r="B1648" s="10" t="s">
        <v>975</v>
      </c>
      <c r="C1648" s="10" t="s">
        <v>975</v>
      </c>
      <c r="D1648" s="10" t="s">
        <v>975</v>
      </c>
      <c r="E1648" s="10" t="s">
        <v>2916</v>
      </c>
      <c r="F1648" s="10" t="s">
        <v>2917</v>
      </c>
      <c r="G1648" s="10" t="s">
        <v>1524</v>
      </c>
      <c r="H1648" s="10">
        <v>80</v>
      </c>
      <c r="I1648" s="10">
        <v>2</v>
      </c>
      <c r="J1648" s="10">
        <v>14</v>
      </c>
      <c r="K1648" s="10">
        <v>16</v>
      </c>
      <c r="L1648" s="10">
        <v>-3</v>
      </c>
      <c r="M1648" s="10">
        <v>176</v>
      </c>
      <c r="N1648" s="10">
        <v>72</v>
      </c>
      <c r="O1648" s="11">
        <v>2.8000000000000001E-2</v>
      </c>
      <c r="P1648" s="10">
        <v>1540</v>
      </c>
      <c r="Q1648" s="10">
        <v>2</v>
      </c>
      <c r="R1648" s="10">
        <v>0</v>
      </c>
      <c r="S1648" s="10">
        <v>0</v>
      </c>
      <c r="T1648" s="10">
        <v>0</v>
      </c>
      <c r="U1648" s="11">
        <v>0</v>
      </c>
      <c r="V1648" s="41">
        <v>0</v>
      </c>
      <c r="W1648" s="10">
        <v>1</v>
      </c>
      <c r="X1648" s="10">
        <v>3</v>
      </c>
      <c r="Y1648" s="10">
        <v>0</v>
      </c>
      <c r="Z1648" s="10">
        <v>0</v>
      </c>
      <c r="AA1648" s="10">
        <v>1</v>
      </c>
      <c r="AB1648" s="10">
        <v>11</v>
      </c>
      <c r="AC1648" s="13">
        <f t="shared" si="1344"/>
        <v>3.3764772087788408</v>
      </c>
      <c r="AD1648" s="13">
        <f t="shared" si="1345"/>
        <v>10.129431626336522</v>
      </c>
      <c r="AE1648" s="13">
        <f t="shared" si="1346"/>
        <v>0</v>
      </c>
      <c r="AF1648" s="13">
        <f t="shared" si="1347"/>
        <v>0</v>
      </c>
      <c r="AG1648" s="13">
        <f t="shared" si="1348"/>
        <v>1.1300711944852524</v>
      </c>
      <c r="AH1648" s="13">
        <f t="shared" si="1349"/>
        <v>12.430783139337777</v>
      </c>
      <c r="AI1648" s="29">
        <f t="shared" si="1350"/>
        <v>2.4861566278675555</v>
      </c>
      <c r="AJ1648" s="29">
        <f t="shared" si="1351"/>
        <v>8.103545301069218</v>
      </c>
      <c r="AK1648" s="29">
        <f t="shared" si="1352"/>
        <v>2.5247212286976644</v>
      </c>
      <c r="AL1648" s="29">
        <f t="shared" si="1353"/>
        <v>2.7686744264888685</v>
      </c>
      <c r="AM1648" s="29">
        <f t="shared" si="1354"/>
        <v>0</v>
      </c>
      <c r="AN1648" s="29">
        <f t="shared" si="1355"/>
        <v>3.7870818430464968</v>
      </c>
      <c r="AO1648" s="13">
        <v>1061.8800000000001</v>
      </c>
      <c r="AP1648" s="13">
        <v>88.85</v>
      </c>
      <c r="AQ1648" s="13">
        <v>47.53</v>
      </c>
      <c r="AR1648" s="13">
        <v>1198.27</v>
      </c>
      <c r="AS1648" s="41">
        <v>64</v>
      </c>
      <c r="AT1648" s="41">
        <v>83</v>
      </c>
      <c r="AU1648" s="41">
        <v>30</v>
      </c>
      <c r="AV1648" s="41">
        <v>26</v>
      </c>
      <c r="AW1648" s="41">
        <v>21</v>
      </c>
      <c r="AX1648" s="13">
        <f t="shared" si="1356"/>
        <v>3.20461999382443</v>
      </c>
      <c r="AY1648" s="13">
        <f t="shared" si="1357"/>
        <v>4.1559915544910577</v>
      </c>
      <c r="AZ1648" s="13">
        <f t="shared" si="1358"/>
        <v>1.5021656221052018</v>
      </c>
      <c r="BA1648" s="13">
        <f t="shared" si="1359"/>
        <v>1.3018768724911749</v>
      </c>
      <c r="BB1648" s="13">
        <f t="shared" si="1360"/>
        <v>1.0515159354736412</v>
      </c>
      <c r="BC1648" s="13">
        <f t="shared" si="1361"/>
        <v>13.273500000000002</v>
      </c>
      <c r="BD1648" s="13">
        <f t="shared" si="1362"/>
        <v>0.59412500000000001</v>
      </c>
      <c r="BE1648" s="13">
        <f t="shared" si="1363"/>
        <v>1.110625</v>
      </c>
      <c r="BF1648" s="10">
        <v>44</v>
      </c>
      <c r="BG1648" s="10">
        <v>12</v>
      </c>
      <c r="BH1648" s="10">
        <v>2</v>
      </c>
      <c r="BI1648" s="10">
        <v>58</v>
      </c>
      <c r="BJ1648" s="10">
        <v>49</v>
      </c>
      <c r="BK1648" s="10">
        <v>0</v>
      </c>
      <c r="BL1648" s="10">
        <v>3</v>
      </c>
      <c r="BM1648" s="10">
        <v>42</v>
      </c>
      <c r="BN1648" s="39">
        <v>19.419</v>
      </c>
      <c r="BO1648" s="39">
        <v>32.411000000000001</v>
      </c>
      <c r="BP1648" s="13">
        <v>3.1459999999999999</v>
      </c>
      <c r="BQ1648" s="13">
        <v>1.4279999999999999</v>
      </c>
      <c r="BR1648" s="13">
        <v>-0.122</v>
      </c>
      <c r="BS1648" s="13">
        <v>-0.129</v>
      </c>
      <c r="BT1648" s="13">
        <v>0</v>
      </c>
      <c r="BU1648" s="39">
        <v>4.3220000000000001</v>
      </c>
      <c r="BV1648" s="39">
        <v>7.2140000000000004</v>
      </c>
      <c r="BW1648" s="13">
        <v>15.475</v>
      </c>
      <c r="BX1648" s="13">
        <v>2.1389999999999998</v>
      </c>
      <c r="BY1648" s="13">
        <v>4.4749999999999996</v>
      </c>
      <c r="BZ1648" s="13">
        <v>-6.992</v>
      </c>
      <c r="CA1648" s="39">
        <v>15.096</v>
      </c>
      <c r="CB1648" s="39">
        <v>25.196999999999999</v>
      </c>
      <c r="CC1648" s="16">
        <v>40</v>
      </c>
      <c r="CD1648" s="12">
        <v>1025829</v>
      </c>
      <c r="CE1648" s="73">
        <f t="shared" si="1364"/>
        <v>1051474.7249999999</v>
      </c>
      <c r="CF1648" s="13">
        <v>26.1</v>
      </c>
      <c r="CG1648" s="13">
        <v>27.4</v>
      </c>
      <c r="CH1648" s="13">
        <v>-5.6</v>
      </c>
      <c r="CI1648" s="17">
        <v>-0.1</v>
      </c>
      <c r="CJ1648" s="13">
        <f t="shared" si="1381"/>
        <v>-0.1498531439189594</v>
      </c>
      <c r="CK1648" s="17">
        <v>1.8</v>
      </c>
      <c r="CL1648" s="13">
        <f t="shared" si="1382"/>
        <v>2.6973565905412693</v>
      </c>
      <c r="CM1648" s="13">
        <v>1.7</v>
      </c>
      <c r="CN1648" s="10" t="s">
        <v>1225</v>
      </c>
      <c r="CO1648" s="10" t="s">
        <v>1226</v>
      </c>
      <c r="CP1648" s="10" t="s">
        <v>2427</v>
      </c>
      <c r="CQ1648" s="10" t="s">
        <v>2400</v>
      </c>
      <c r="CR1648" s="10">
        <v>74</v>
      </c>
      <c r="CS1648" s="10">
        <v>228</v>
      </c>
      <c r="CT1648" s="10">
        <v>55</v>
      </c>
      <c r="CU1648" s="10" t="s">
        <v>3402</v>
      </c>
      <c r="CV1648" s="10" t="s">
        <v>3090</v>
      </c>
      <c r="CW1648" s="10">
        <v>0</v>
      </c>
      <c r="CX1648" s="10">
        <v>0</v>
      </c>
      <c r="CY1648" s="10">
        <v>0</v>
      </c>
      <c r="CZ1648" s="79"/>
      <c r="DA1648" s="10">
        <v>2</v>
      </c>
    </row>
    <row r="1649" spans="1:105" ht="12.75" customHeight="1" x14ac:dyDescent="0.2">
      <c r="A1649" s="44" t="s">
        <v>2372</v>
      </c>
      <c r="B1649" s="84" t="s">
        <v>975</v>
      </c>
      <c r="C1649" s="43" t="s">
        <v>975</v>
      </c>
      <c r="D1649" s="83" t="s">
        <v>975</v>
      </c>
      <c r="E1649" s="42" t="str">
        <f t="shared" ref="E1649:E1681" si="1389">CONCATENATE(RIGHT(F1649,LEN(F1649)-SEARCH(" ",F1649)), ", ", LEFT(F1649, SEARCH(" ", F1649)))</f>
        <v xml:space="preserve">O'Brien, Shane </v>
      </c>
      <c r="F1649" s="42" t="s">
        <v>2917</v>
      </c>
      <c r="G1649" s="45" t="s">
        <v>2374</v>
      </c>
      <c r="H1649" s="43">
        <v>77</v>
      </c>
      <c r="I1649" s="64">
        <v>4</v>
      </c>
      <c r="J1649" s="64">
        <v>17</v>
      </c>
      <c r="K1649" s="64">
        <v>21</v>
      </c>
      <c r="L1649" s="43">
        <v>-2</v>
      </c>
      <c r="M1649">
        <v>154</v>
      </c>
      <c r="N1649">
        <v>69</v>
      </c>
      <c r="O1649" s="4">
        <f>IF(N1649=0,0,I1649/N1649)</f>
        <v>5.7971014492753624E-2</v>
      </c>
      <c r="Q1649">
        <v>1</v>
      </c>
      <c r="R1649">
        <v>0</v>
      </c>
      <c r="S1649">
        <v>0</v>
      </c>
      <c r="T1649">
        <v>0</v>
      </c>
      <c r="U1649" s="4">
        <f>IF(S1649+T1649=0,0,S1649/(S1649+T1649))</f>
        <v>0</v>
      </c>
      <c r="V1649">
        <v>0</v>
      </c>
      <c r="W1649">
        <v>0</v>
      </c>
      <c r="X1649">
        <v>1</v>
      </c>
      <c r="Y1649">
        <v>0</v>
      </c>
      <c r="Z1649">
        <v>1</v>
      </c>
      <c r="AA1649">
        <v>4</v>
      </c>
      <c r="AB1649">
        <v>15</v>
      </c>
      <c r="AC1649" s="9">
        <f t="shared" si="1344"/>
        <v>0</v>
      </c>
      <c r="AD1649" s="9">
        <f t="shared" si="1345"/>
        <v>8.6372360844529741</v>
      </c>
      <c r="AE1649" s="9">
        <f t="shared" si="1346"/>
        <v>0</v>
      </c>
      <c r="AF1649" s="9">
        <f t="shared" si="1347"/>
        <v>1.9715224534501645</v>
      </c>
      <c r="AG1649" s="9">
        <f t="shared" si="1348"/>
        <v>3.3172462249046868</v>
      </c>
      <c r="AH1649" s="9">
        <f t="shared" si="1349"/>
        <v>12.439673343392576</v>
      </c>
      <c r="AI1649" s="58">
        <f t="shared" si="1350"/>
        <v>2.405003513055898</v>
      </c>
      <c r="AJ1649" s="58">
        <f t="shared" si="1351"/>
        <v>5.182341650671785</v>
      </c>
      <c r="AK1649" s="58">
        <f t="shared" si="1352"/>
        <v>1.1829134720700987</v>
      </c>
      <c r="AL1649" s="58">
        <f t="shared" si="1353"/>
        <v>2.6123314021124409</v>
      </c>
      <c r="AM1649" s="58">
        <f t="shared" si="1354"/>
        <v>0</v>
      </c>
      <c r="AN1649" s="58">
        <f t="shared" si="1355"/>
        <v>6.7031763417305594</v>
      </c>
      <c r="AO1649" s="56">
        <v>1446.9833333333333</v>
      </c>
      <c r="AP1649" s="56">
        <v>34.733333333333334</v>
      </c>
      <c r="AQ1649" s="56">
        <v>152.16666666666666</v>
      </c>
      <c r="AR1649" s="57">
        <f>SUM(AO1649:AQ1649)</f>
        <v>1633.8833333333334</v>
      </c>
      <c r="AS1649">
        <v>100</v>
      </c>
      <c r="AT1649">
        <v>128</v>
      </c>
      <c r="AU1649">
        <v>30</v>
      </c>
      <c r="AV1649">
        <v>57</v>
      </c>
      <c r="AW1649">
        <v>42</v>
      </c>
      <c r="AX1649" s="9">
        <f t="shared" si="1356"/>
        <v>3.6722328195607599</v>
      </c>
      <c r="AY1649" s="9">
        <f t="shared" si="1357"/>
        <v>4.7004580090377726</v>
      </c>
      <c r="AZ1649" s="9">
        <f t="shared" si="1358"/>
        <v>1.1016698458682279</v>
      </c>
      <c r="BA1649" s="9">
        <f t="shared" si="1359"/>
        <v>2.0931727071496331</v>
      </c>
      <c r="BB1649" s="9">
        <f t="shared" si="1360"/>
        <v>1.5423377842155193</v>
      </c>
      <c r="BC1649" s="33">
        <f t="shared" si="1361"/>
        <v>18.791991341991341</v>
      </c>
      <c r="BD1649" s="33">
        <f t="shared" si="1362"/>
        <v>1.9761904761904761</v>
      </c>
      <c r="BE1649" s="33">
        <f t="shared" si="1363"/>
        <v>0.45108225108225108</v>
      </c>
      <c r="BF1649" s="42">
        <f>BI1649-BG1649-BH1649</f>
        <v>58</v>
      </c>
      <c r="BG1649" s="43">
        <v>3</v>
      </c>
      <c r="BH1649" s="43">
        <v>3</v>
      </c>
      <c r="BI1649" s="43">
        <v>64</v>
      </c>
      <c r="BJ1649" s="42">
        <f>BM1649-BK1649-BL1649</f>
        <v>63</v>
      </c>
      <c r="BK1649" s="43">
        <v>0</v>
      </c>
      <c r="BL1649" s="43">
        <v>17</v>
      </c>
      <c r="BM1649" s="43">
        <v>80</v>
      </c>
      <c r="BN1649" s="34">
        <f>BU1649+CA1649</f>
        <v>44.01728594488506</v>
      </c>
      <c r="BO1649" s="34">
        <f>BN1649/AR1649*2000</f>
        <v>53.880574024932493</v>
      </c>
      <c r="BP1649" s="33">
        <v>11.343884815073379</v>
      </c>
      <c r="BQ1649" s="33">
        <v>-0.59741494776077453</v>
      </c>
      <c r="BR1649" s="33">
        <v>3.8086236176210799</v>
      </c>
      <c r="BS1649" s="33">
        <v>0.34122056082219238</v>
      </c>
      <c r="BT1649" s="33">
        <v>0</v>
      </c>
      <c r="BU1649" s="9">
        <f>SUM(BP1649:BT1649)</f>
        <v>14.896314045755876</v>
      </c>
      <c r="BV1649" s="34">
        <f>BU1649/AR1649*2000</f>
        <v>18.234244443102885</v>
      </c>
      <c r="BW1649" s="33">
        <v>33.407119949512555</v>
      </c>
      <c r="BX1649" s="33">
        <v>2.2637486815891861</v>
      </c>
      <c r="BY1649" s="33">
        <v>11.424033262930529</v>
      </c>
      <c r="BZ1649" s="33">
        <v>-17.973929994903088</v>
      </c>
      <c r="CA1649" s="9">
        <f>SUM(BW1649:BZ1649)</f>
        <v>29.120971899129181</v>
      </c>
      <c r="CB1649" s="34">
        <f>CA1649/AR1649*2000</f>
        <v>35.646329581829605</v>
      </c>
      <c r="CC1649" s="47">
        <v>28.817292999999999</v>
      </c>
      <c r="CD1649">
        <v>385014</v>
      </c>
      <c r="CE1649" s="68">
        <f t="shared" si="1364"/>
        <v>410014.90909090906</v>
      </c>
      <c r="CF1649" s="62">
        <v>27</v>
      </c>
      <c r="CG1649" s="62">
        <v>33.6</v>
      </c>
      <c r="CH1649" s="62">
        <v>11.9</v>
      </c>
      <c r="CI1649" s="62">
        <v>1.6</v>
      </c>
      <c r="CJ1649" s="63">
        <f t="shared" si="1381"/>
        <v>1.7574853314049814</v>
      </c>
      <c r="CK1649" s="62">
        <v>5.9</v>
      </c>
      <c r="CL1649" s="63">
        <f t="shared" si="1382"/>
        <v>6.4807271595558689</v>
      </c>
      <c r="CM1649" s="62">
        <v>7.5</v>
      </c>
      <c r="CN1649" t="s">
        <v>755</v>
      </c>
      <c r="CO1649" t="s">
        <v>1226</v>
      </c>
      <c r="CP1649" t="s">
        <v>2427</v>
      </c>
      <c r="CQ1649" t="s">
        <v>2400</v>
      </c>
      <c r="CR1649">
        <v>75</v>
      </c>
      <c r="CS1649">
        <v>224</v>
      </c>
      <c r="CT1649">
        <v>55</v>
      </c>
      <c r="CU1649" t="s">
        <v>3402</v>
      </c>
      <c r="CZ1649" s="72">
        <v>950000</v>
      </c>
      <c r="DA1649">
        <v>0</v>
      </c>
    </row>
    <row r="1650" spans="1:105" ht="12.75" customHeight="1" x14ac:dyDescent="0.2">
      <c r="A1650" s="38" t="s">
        <v>2452</v>
      </c>
      <c r="B1650" t="s">
        <v>975</v>
      </c>
      <c r="D1650" t="s">
        <v>975</v>
      </c>
      <c r="E1650" t="str">
        <f t="shared" si="1389"/>
        <v xml:space="preserve">Taylor, Tim </v>
      </c>
      <c r="F1650" t="s">
        <v>1451</v>
      </c>
      <c r="G1650" t="s">
        <v>1537</v>
      </c>
      <c r="H1650">
        <v>71</v>
      </c>
      <c r="I1650">
        <v>1</v>
      </c>
      <c r="J1650">
        <v>5</v>
      </c>
      <c r="K1650">
        <f>I1650+J1650</f>
        <v>6</v>
      </c>
      <c r="L1650">
        <v>-5</v>
      </c>
      <c r="M1650">
        <v>16</v>
      </c>
      <c r="N1650">
        <v>59</v>
      </c>
      <c r="O1650" s="4">
        <f>IF(N1650=0,0,I1650/N1650)</f>
        <v>1.6949152542372881E-2</v>
      </c>
      <c r="P1650">
        <v>925</v>
      </c>
      <c r="Q1650">
        <v>1</v>
      </c>
      <c r="R1650">
        <v>0</v>
      </c>
      <c r="S1650">
        <v>225</v>
      </c>
      <c r="T1650">
        <v>175</v>
      </c>
      <c r="U1650" s="4">
        <f>IF(S1650+T1650=0,0,S1650/(S1650+T1650))</f>
        <v>0.5625</v>
      </c>
      <c r="V1650" s="40">
        <v>9.8000000000000007</v>
      </c>
      <c r="W1650">
        <v>0</v>
      </c>
      <c r="X1650">
        <v>0</v>
      </c>
      <c r="Y1650">
        <v>0</v>
      </c>
      <c r="Z1650">
        <v>0</v>
      </c>
      <c r="AA1650">
        <f>I1650-W1650-Y1650</f>
        <v>1</v>
      </c>
      <c r="AB1650">
        <f>J1650-X1650-Z1650</f>
        <v>5</v>
      </c>
      <c r="AC1650" s="9">
        <f t="shared" si="1344"/>
        <v>0</v>
      </c>
      <c r="AD1650" s="9">
        <f t="shared" si="1345"/>
        <v>0</v>
      </c>
      <c r="AE1650" s="9">
        <f t="shared" si="1346"/>
        <v>0</v>
      </c>
      <c r="AF1650" s="9">
        <f t="shared" si="1347"/>
        <v>0</v>
      </c>
      <c r="AG1650" s="9">
        <f t="shared" si="1348"/>
        <v>2.70392068499324</v>
      </c>
      <c r="AH1650" s="9">
        <f t="shared" si="1349"/>
        <v>13.519603424966199</v>
      </c>
      <c r="AI1650" s="6">
        <f t="shared" si="1350"/>
        <v>1.6223524109959442</v>
      </c>
      <c r="AJ1650" s="6">
        <f t="shared" si="1351"/>
        <v>0</v>
      </c>
      <c r="AK1650" s="6">
        <f t="shared" si="1352"/>
        <v>0</v>
      </c>
      <c r="AL1650" s="6">
        <f t="shared" si="1353"/>
        <v>2.2983325822442544</v>
      </c>
      <c r="AM1650" s="6">
        <f t="shared" si="1354"/>
        <v>0</v>
      </c>
      <c r="AN1650" s="6">
        <f t="shared" si="1355"/>
        <v>8.2203510774939357</v>
      </c>
      <c r="AO1650" s="32">
        <v>443.8</v>
      </c>
      <c r="AP1650" s="32">
        <v>1.6833333333333333</v>
      </c>
      <c r="AQ1650" s="32">
        <v>116.78333333333333</v>
      </c>
      <c r="AR1650" s="32">
        <v>562.26666666666665</v>
      </c>
      <c r="AS1650" s="40">
        <v>22</v>
      </c>
      <c r="AT1650" s="40">
        <v>39</v>
      </c>
      <c r="AU1650" s="40">
        <v>16</v>
      </c>
      <c r="AV1650" s="40">
        <v>11</v>
      </c>
      <c r="AW1650" s="40">
        <v>16</v>
      </c>
      <c r="AX1650" s="9">
        <f t="shared" si="1356"/>
        <v>2.347640502727057</v>
      </c>
      <c r="AY1650" s="9">
        <f t="shared" si="1357"/>
        <v>4.1617263457434195</v>
      </c>
      <c r="AZ1650" s="9">
        <f t="shared" si="1358"/>
        <v>1.7073749110742233</v>
      </c>
      <c r="BA1650" s="9">
        <f t="shared" si="1359"/>
        <v>1.1738202513635285</v>
      </c>
      <c r="BB1650" s="9">
        <f t="shared" si="1360"/>
        <v>1.7073749110742233</v>
      </c>
      <c r="BC1650" s="9">
        <f t="shared" si="1361"/>
        <v>6.2507042253521128</v>
      </c>
      <c r="BD1650" s="9">
        <f t="shared" si="1362"/>
        <v>1.6448356807511737</v>
      </c>
      <c r="BE1650" s="9">
        <f t="shared" si="1363"/>
        <v>2.3708920187793428E-2</v>
      </c>
      <c r="BF1650" s="3">
        <v>12</v>
      </c>
      <c r="BG1650" s="3">
        <v>0</v>
      </c>
      <c r="BH1650" s="3">
        <v>0</v>
      </c>
      <c r="BI1650" s="3">
        <v>12</v>
      </c>
      <c r="BJ1650" s="3">
        <v>17</v>
      </c>
      <c r="BK1650" s="3">
        <v>0</v>
      </c>
      <c r="BL1650" s="3">
        <v>16</v>
      </c>
      <c r="BM1650" s="3">
        <v>33</v>
      </c>
      <c r="BN1650" s="34">
        <f>BU1650+CA1650</f>
        <v>3.8569170751830626</v>
      </c>
      <c r="BO1650" s="34">
        <f>BN1650/AR1650*2000</f>
        <v>13.719173850544449</v>
      </c>
      <c r="BP1650" s="34">
        <v>-3.8209806190557036</v>
      </c>
      <c r="BQ1650" s="34">
        <v>-8.7798100680760785E-2</v>
      </c>
      <c r="BR1650" s="34">
        <v>-0.21363958305817304</v>
      </c>
      <c r="BS1650" s="34">
        <v>-2.0160980937052213</v>
      </c>
      <c r="BT1650" s="34">
        <v>0</v>
      </c>
      <c r="BU1650" s="34">
        <f>SUM(BP1650:BT1650)</f>
        <v>-6.1385163964998597</v>
      </c>
      <c r="BV1650" s="34">
        <f>BU1650/AR1650*2000</f>
        <v>-21.834893513753354</v>
      </c>
      <c r="BW1650" s="34">
        <v>4.9963210115903625</v>
      </c>
      <c r="BX1650" s="34">
        <v>8.0405770379989427E-3</v>
      </c>
      <c r="BY1650" s="34">
        <v>3.221775945207229</v>
      </c>
      <c r="BZ1650" s="34">
        <v>1.7692959378473319</v>
      </c>
      <c r="CA1650" s="34">
        <f>SUM(BW1650:BZ1650)</f>
        <v>9.9954334716829223</v>
      </c>
      <c r="CB1650" s="34">
        <f>CA1650/AR1650*2000</f>
        <v>35.554067364297801</v>
      </c>
      <c r="CC1650" s="15">
        <v>47</v>
      </c>
      <c r="CD1650" s="7">
        <v>165000</v>
      </c>
      <c r="CE1650" s="68">
        <f t="shared" si="1364"/>
        <v>165000</v>
      </c>
      <c r="CF1650" s="9">
        <v>10.5</v>
      </c>
      <c r="CG1650" s="9">
        <v>14.1</v>
      </c>
      <c r="CH1650" s="9">
        <v>-6.5</v>
      </c>
      <c r="CI1650" s="9">
        <v>-3</v>
      </c>
      <c r="CJ1650" s="9">
        <f t="shared" si="1381"/>
        <v>-8.8140240916658499</v>
      </c>
      <c r="CK1650" s="9">
        <v>0.2</v>
      </c>
      <c r="CL1650" s="9">
        <f t="shared" si="1382"/>
        <v>0.58760160611105672</v>
      </c>
      <c r="CM1650" s="9">
        <v>-2.8</v>
      </c>
      <c r="CN1650" t="s">
        <v>3241</v>
      </c>
      <c r="CO1650" t="s">
        <v>3242</v>
      </c>
      <c r="CP1650" t="s">
        <v>2427</v>
      </c>
      <c r="CQ1650" t="s">
        <v>2400</v>
      </c>
      <c r="CR1650">
        <v>73</v>
      </c>
      <c r="CS1650">
        <v>190</v>
      </c>
      <c r="CT1650">
        <v>27</v>
      </c>
      <c r="CU1650" t="s">
        <v>3402</v>
      </c>
      <c r="CV1650" t="s">
        <v>2382</v>
      </c>
      <c r="CW1650">
        <v>0</v>
      </c>
      <c r="CX1650">
        <v>0</v>
      </c>
      <c r="CY1650">
        <v>0</v>
      </c>
      <c r="CZ1650" s="70"/>
      <c r="DA1650">
        <v>0</v>
      </c>
    </row>
    <row r="1651" spans="1:105" ht="12.75" customHeight="1" x14ac:dyDescent="0.2">
      <c r="A1651" s="38" t="s">
        <v>2452</v>
      </c>
      <c r="B1651" t="s">
        <v>975</v>
      </c>
      <c r="C1651" t="s">
        <v>975</v>
      </c>
      <c r="D1651" s="82" t="s">
        <v>975</v>
      </c>
      <c r="E1651" t="str">
        <f t="shared" si="1389"/>
        <v xml:space="preserve">Prospal, Vaclav </v>
      </c>
      <c r="F1651" t="s">
        <v>459</v>
      </c>
      <c r="G1651" t="s">
        <v>1537</v>
      </c>
      <c r="H1651">
        <v>82</v>
      </c>
      <c r="I1651">
        <v>14</v>
      </c>
      <c r="J1651">
        <v>41</v>
      </c>
      <c r="K1651">
        <f>I1651+J1651</f>
        <v>55</v>
      </c>
      <c r="L1651">
        <v>-24</v>
      </c>
      <c r="M1651">
        <v>36</v>
      </c>
      <c r="N1651">
        <v>219</v>
      </c>
      <c r="O1651" s="4">
        <f>IF(N1651=0,0,I1651/N1651)</f>
        <v>6.3926940639269403E-2</v>
      </c>
      <c r="P1651">
        <v>1831</v>
      </c>
      <c r="Q1651">
        <v>1</v>
      </c>
      <c r="R1651">
        <v>0</v>
      </c>
      <c r="S1651">
        <v>65</v>
      </c>
      <c r="T1651">
        <v>59</v>
      </c>
      <c r="U1651" s="4">
        <f>IF(S1651+T1651=0,0,S1651/(S1651+T1651))</f>
        <v>0.52419354838709675</v>
      </c>
      <c r="V1651" s="40">
        <v>2.6</v>
      </c>
      <c r="W1651">
        <v>2</v>
      </c>
      <c r="X1651">
        <v>10</v>
      </c>
      <c r="Y1651">
        <v>0</v>
      </c>
      <c r="Z1651">
        <v>0</v>
      </c>
      <c r="AA1651">
        <f>I1651-W1651-Y1651</f>
        <v>12</v>
      </c>
      <c r="AB1651">
        <f>J1651-X1651-Z1651</f>
        <v>31</v>
      </c>
      <c r="AC1651" s="9">
        <f t="shared" si="1344"/>
        <v>2.6418140456446757</v>
      </c>
      <c r="AD1651" s="9">
        <f t="shared" si="1345"/>
        <v>13.20907022822338</v>
      </c>
      <c r="AE1651" s="9">
        <f t="shared" si="1346"/>
        <v>0</v>
      </c>
      <c r="AF1651" s="9">
        <f t="shared" si="1347"/>
        <v>0</v>
      </c>
      <c r="AG1651" s="9">
        <f t="shared" si="1348"/>
        <v>10.793793568698</v>
      </c>
      <c r="AH1651" s="9">
        <f t="shared" si="1349"/>
        <v>27.883966719136495</v>
      </c>
      <c r="AI1651" s="6">
        <f t="shared" si="1350"/>
        <v>2.7434225320440748</v>
      </c>
      <c r="AJ1651" s="6">
        <f t="shared" si="1351"/>
        <v>4.7552652821604164</v>
      </c>
      <c r="AK1651" s="6">
        <f t="shared" si="1352"/>
        <v>0</v>
      </c>
      <c r="AL1651" s="6">
        <f t="shared" si="1353"/>
        <v>3.3730604902181249</v>
      </c>
      <c r="AM1651" s="6">
        <f t="shared" si="1354"/>
        <v>1.3209070228223381</v>
      </c>
      <c r="AN1651" s="6">
        <f t="shared" si="1355"/>
        <v>0</v>
      </c>
      <c r="AO1651" s="33">
        <v>1334.1</v>
      </c>
      <c r="AP1651" s="33">
        <v>227.11666666666667</v>
      </c>
      <c r="AQ1651" s="33">
        <v>1.95</v>
      </c>
      <c r="AR1651" s="32">
        <v>1563.1666666666665</v>
      </c>
      <c r="AS1651" s="40">
        <v>26</v>
      </c>
      <c r="AT1651" s="40">
        <v>44</v>
      </c>
      <c r="AU1651" s="40">
        <v>75</v>
      </c>
      <c r="AV1651" s="40">
        <v>46</v>
      </c>
      <c r="AW1651" s="40">
        <v>65</v>
      </c>
      <c r="AX1651" s="9">
        <f t="shared" si="1356"/>
        <v>0.99797419767565854</v>
      </c>
      <c r="AY1651" s="9">
        <f t="shared" si="1357"/>
        <v>1.6888794114511143</v>
      </c>
      <c r="AZ1651" s="9">
        <f t="shared" si="1358"/>
        <v>2.8787717240643995</v>
      </c>
      <c r="BA1651" s="9">
        <f t="shared" si="1359"/>
        <v>1.7656466574261649</v>
      </c>
      <c r="BB1651" s="9">
        <f t="shared" si="1360"/>
        <v>2.4949354941891464</v>
      </c>
      <c r="BC1651" s="9">
        <f t="shared" si="1361"/>
        <v>16.269512195121951</v>
      </c>
      <c r="BD1651" s="9">
        <f t="shared" si="1362"/>
        <v>2.3780487804878049E-2</v>
      </c>
      <c r="BE1651" s="9">
        <f t="shared" si="1363"/>
        <v>2.7697154471544718</v>
      </c>
      <c r="BF1651" s="3">
        <v>61</v>
      </c>
      <c r="BG1651" s="3">
        <v>18</v>
      </c>
      <c r="BH1651" s="3">
        <v>0</v>
      </c>
      <c r="BI1651" s="3">
        <v>79</v>
      </c>
      <c r="BJ1651" s="3">
        <v>75</v>
      </c>
      <c r="BK1651" s="3">
        <v>5</v>
      </c>
      <c r="BL1651" s="3">
        <v>0</v>
      </c>
      <c r="BM1651" s="3">
        <v>80</v>
      </c>
      <c r="BN1651" s="34">
        <f>BU1651+CA1651</f>
        <v>39.062934953731961</v>
      </c>
      <c r="BO1651" s="34">
        <f>BN1651/AR1651*2000</f>
        <v>49.979232268342422</v>
      </c>
      <c r="BP1651" s="34">
        <v>22.549511287646883</v>
      </c>
      <c r="BQ1651" s="34">
        <v>1.7975072108691839</v>
      </c>
      <c r="BR1651" s="34">
        <v>-0.59394286504108507</v>
      </c>
      <c r="BS1651" s="34">
        <v>-3.3663975590625207E-2</v>
      </c>
      <c r="BT1651" s="34">
        <v>4.7297579837309058</v>
      </c>
      <c r="BU1651" s="34">
        <f>SUM(BP1651:BT1651)</f>
        <v>28.449169641615264</v>
      </c>
      <c r="BV1651" s="34">
        <f>BU1651/AR1651*2000</f>
        <v>36.39940672773038</v>
      </c>
      <c r="BW1651" s="34">
        <v>1.7845427093439457</v>
      </c>
      <c r="BX1651" s="34">
        <v>-0.22938999700091761</v>
      </c>
      <c r="BY1651" s="34">
        <v>0.27551883859337017</v>
      </c>
      <c r="BZ1651" s="34">
        <v>8.7830937611803002</v>
      </c>
      <c r="CA1651" s="34">
        <f>SUM(BW1651:BZ1651)</f>
        <v>10.613765312116698</v>
      </c>
      <c r="CB1651" s="34">
        <f>CA1651/AR1651*2000</f>
        <v>13.579825540612047</v>
      </c>
      <c r="CC1651" s="15">
        <v>30</v>
      </c>
      <c r="CD1651" s="7">
        <v>1284727</v>
      </c>
      <c r="CE1651" s="68">
        <f t="shared" si="1364"/>
        <v>1284727</v>
      </c>
      <c r="CF1651" s="9">
        <v>35.5</v>
      </c>
      <c r="CG1651" s="9">
        <v>32</v>
      </c>
      <c r="CH1651" s="9">
        <v>-10.4</v>
      </c>
      <c r="CI1651" s="9">
        <v>2.9</v>
      </c>
      <c r="CJ1651" s="9">
        <f t="shared" si="1381"/>
        <v>3.2361857645023901</v>
      </c>
      <c r="CK1651" s="9">
        <v>1.5</v>
      </c>
      <c r="CL1651" s="9">
        <f t="shared" si="1382"/>
        <v>1.6738891885357192</v>
      </c>
      <c r="CM1651" s="9">
        <v>4.3</v>
      </c>
      <c r="CN1651" t="s">
        <v>3058</v>
      </c>
      <c r="CO1651" t="s">
        <v>3059</v>
      </c>
      <c r="CP1651" t="s">
        <v>2387</v>
      </c>
      <c r="CQ1651" t="s">
        <v>3501</v>
      </c>
      <c r="CR1651">
        <v>73</v>
      </c>
      <c r="CS1651">
        <v>194</v>
      </c>
      <c r="CT1651">
        <v>20</v>
      </c>
      <c r="CU1651" t="s">
        <v>3400</v>
      </c>
      <c r="CV1651" t="s">
        <v>2382</v>
      </c>
      <c r="CW1651">
        <v>5</v>
      </c>
      <c r="CX1651">
        <v>2</v>
      </c>
      <c r="CY1651">
        <v>1</v>
      </c>
      <c r="CZ1651" s="70"/>
      <c r="DA1651">
        <v>0</v>
      </c>
    </row>
    <row r="1652" spans="1:105" ht="12.75" customHeight="1" x14ac:dyDescent="0.2">
      <c r="A1652" s="78" t="s">
        <v>2372</v>
      </c>
      <c r="B1652" s="52" t="s">
        <v>975</v>
      </c>
      <c r="C1652" s="52" t="s">
        <v>970</v>
      </c>
      <c r="D1652" s="53" t="s">
        <v>975</v>
      </c>
      <c r="E1652" s="53" t="str">
        <f t="shared" si="1389"/>
        <v xml:space="preserve">Prospal, Vaclav </v>
      </c>
      <c r="F1652" s="53" t="s">
        <v>459</v>
      </c>
      <c r="G1652" s="54" t="s">
        <v>1540</v>
      </c>
      <c r="H1652" s="52">
        <v>18</v>
      </c>
      <c r="I1652" s="53"/>
      <c r="J1652" s="53"/>
      <c r="K1652" s="53"/>
      <c r="L1652" s="52">
        <v>7</v>
      </c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24">
        <f t="shared" si="1344"/>
        <v>0</v>
      </c>
      <c r="AD1652" s="24">
        <f t="shared" si="1345"/>
        <v>0</v>
      </c>
      <c r="AE1652" s="24">
        <f t="shared" si="1346"/>
        <v>0</v>
      </c>
      <c r="AF1652" s="24">
        <f t="shared" si="1347"/>
        <v>0</v>
      </c>
      <c r="AG1652" s="24">
        <f t="shared" si="1348"/>
        <v>0</v>
      </c>
      <c r="AH1652" s="24">
        <f t="shared" si="1349"/>
        <v>0</v>
      </c>
      <c r="AI1652" s="21">
        <f t="shared" si="1350"/>
        <v>3.456078996091339</v>
      </c>
      <c r="AJ1652" s="21">
        <f t="shared" si="1351"/>
        <v>7.132243684992571</v>
      </c>
      <c r="AK1652" s="21">
        <f t="shared" si="1352"/>
        <v>0</v>
      </c>
      <c r="AL1652" s="21">
        <f t="shared" si="1353"/>
        <v>1.7280394980456695</v>
      </c>
      <c r="AM1652" s="21">
        <f t="shared" si="1354"/>
        <v>0</v>
      </c>
      <c r="AN1652" s="21">
        <f t="shared" si="1355"/>
        <v>0</v>
      </c>
      <c r="AO1652" s="60">
        <v>243.05</v>
      </c>
      <c r="AP1652" s="60">
        <v>67.3</v>
      </c>
      <c r="AQ1652" s="60">
        <v>0</v>
      </c>
      <c r="AR1652" s="61">
        <f>SUM(AO1652:AQ1652)</f>
        <v>310.35000000000002</v>
      </c>
      <c r="AS1652" s="19"/>
      <c r="AT1652" s="19"/>
      <c r="AU1652" s="19"/>
      <c r="AV1652" s="19"/>
      <c r="AW1652" s="19"/>
      <c r="AX1652" s="24">
        <f t="shared" si="1356"/>
        <v>0</v>
      </c>
      <c r="AY1652" s="24">
        <f t="shared" si="1357"/>
        <v>0</v>
      </c>
      <c r="AZ1652" s="24">
        <f t="shared" si="1358"/>
        <v>0</v>
      </c>
      <c r="BA1652" s="24">
        <f t="shared" si="1359"/>
        <v>0</v>
      </c>
      <c r="BB1652" s="24">
        <f t="shared" si="1360"/>
        <v>0</v>
      </c>
      <c r="BC1652" s="24">
        <f t="shared" si="1361"/>
        <v>13.502777777777778</v>
      </c>
      <c r="BD1652" s="24">
        <f t="shared" si="1362"/>
        <v>0</v>
      </c>
      <c r="BE1652" s="24">
        <f t="shared" si="1363"/>
        <v>3.7388888888888889</v>
      </c>
      <c r="BF1652" s="53">
        <f>BI1652-BG1652-BH1652</f>
        <v>14</v>
      </c>
      <c r="BG1652" s="52">
        <v>8</v>
      </c>
      <c r="BH1652" s="52">
        <v>0</v>
      </c>
      <c r="BI1652" s="52">
        <v>22</v>
      </c>
      <c r="BJ1652" s="53">
        <f>BM1652-BK1652-BL1652</f>
        <v>7</v>
      </c>
      <c r="BK1652" s="52">
        <v>0</v>
      </c>
      <c r="BL1652" s="52">
        <v>0</v>
      </c>
      <c r="BM1652" s="52">
        <v>7</v>
      </c>
      <c r="BN1652" s="35">
        <f>BU1652+CA1652</f>
        <v>11.543020438212773</v>
      </c>
      <c r="BO1652" s="35">
        <f>BN1652/AR1652*2000</f>
        <v>74.387114149913145</v>
      </c>
      <c r="BP1652" s="24">
        <v>10.255221247453187</v>
      </c>
      <c r="BQ1652" s="24">
        <v>-0.56606973918029024</v>
      </c>
      <c r="BR1652" s="24">
        <v>-1.9695571382744226</v>
      </c>
      <c r="BS1652" s="24">
        <v>0</v>
      </c>
      <c r="BT1652" s="24">
        <v>0</v>
      </c>
      <c r="BU1652" s="24">
        <f>SUM(BP1652:BT1652)</f>
        <v>7.7195943699984735</v>
      </c>
      <c r="BV1652" s="35">
        <f>BU1652/AR1652*2000</f>
        <v>49.747667923302551</v>
      </c>
      <c r="BW1652" s="24">
        <v>2.3583724348576145</v>
      </c>
      <c r="BX1652" s="24">
        <v>0.21815137072770013</v>
      </c>
      <c r="BY1652" s="24">
        <v>0</v>
      </c>
      <c r="BZ1652" s="24">
        <v>1.2469022626289847</v>
      </c>
      <c r="CA1652" s="24">
        <f>SUM(BW1652:BZ1652)</f>
        <v>3.8234260682142995</v>
      </c>
      <c r="CB1652" s="35">
        <f>CA1652/AR1652*2000</f>
        <v>24.639446226610598</v>
      </c>
      <c r="CC1652" s="22"/>
      <c r="CD1652" s="19"/>
      <c r="CE1652" s="76">
        <f t="shared" si="1364"/>
        <v>165000</v>
      </c>
      <c r="CF1652" s="24"/>
      <c r="CG1652" s="24"/>
      <c r="CH1652" s="24"/>
      <c r="CI1652" s="24"/>
      <c r="CJ1652" s="24"/>
      <c r="CK1652" s="24"/>
      <c r="CL1652" s="24"/>
      <c r="CM1652" s="24"/>
      <c r="CN1652" s="19"/>
      <c r="CO1652" s="19"/>
      <c r="CP1652" s="19"/>
      <c r="CQ1652" s="19"/>
      <c r="CR1652" s="19"/>
      <c r="CS1652" s="19"/>
      <c r="CT1652" s="19"/>
      <c r="CU1652" s="19"/>
      <c r="CV1652" s="19"/>
      <c r="CW1652" s="19"/>
      <c r="CX1652" s="19"/>
      <c r="CY1652" s="19"/>
      <c r="CZ1652" s="74">
        <v>1900000</v>
      </c>
      <c r="DA1652" s="19">
        <v>1</v>
      </c>
    </row>
    <row r="1653" spans="1:105" ht="12.75" customHeight="1" x14ac:dyDescent="0.2">
      <c r="A1653" s="78" t="s">
        <v>2372</v>
      </c>
      <c r="B1653" s="52" t="s">
        <v>975</v>
      </c>
      <c r="C1653" s="52" t="s">
        <v>975</v>
      </c>
      <c r="D1653" s="53" t="s">
        <v>975</v>
      </c>
      <c r="E1653" s="53" t="str">
        <f t="shared" si="1389"/>
        <v xml:space="preserve">Prospal, Vaclav </v>
      </c>
      <c r="F1653" s="53" t="s">
        <v>459</v>
      </c>
      <c r="G1653" s="54" t="s">
        <v>1540</v>
      </c>
      <c r="H1653" s="52">
        <v>62</v>
      </c>
      <c r="I1653" s="19">
        <v>29</v>
      </c>
      <c r="J1653" s="19">
        <v>28</v>
      </c>
      <c r="K1653" s="19">
        <v>57</v>
      </c>
      <c r="L1653" s="52">
        <v>-7</v>
      </c>
      <c r="M1653" s="19">
        <v>39</v>
      </c>
      <c r="N1653" s="19">
        <v>175</v>
      </c>
      <c r="O1653" s="20">
        <f t="shared" ref="O1653:O1681" si="1390">IF(N1653=0,0,I1653/N1653)</f>
        <v>0.1657142857142857</v>
      </c>
      <c r="P1653" s="19"/>
      <c r="Q1653" s="19"/>
      <c r="R1653" s="19"/>
      <c r="S1653" s="19">
        <v>96</v>
      </c>
      <c r="T1653" s="19">
        <v>80</v>
      </c>
      <c r="U1653" s="20">
        <f t="shared" ref="U1653:U1681" si="1391">IF(S1653+T1653=0,0,S1653/(S1653+T1653))</f>
        <v>0.54545454545454541</v>
      </c>
      <c r="V1653" s="19"/>
      <c r="W1653" s="19"/>
      <c r="X1653" s="19"/>
      <c r="Y1653" s="19"/>
      <c r="Z1653" s="19"/>
      <c r="AA1653" s="19"/>
      <c r="AB1653" s="19"/>
      <c r="AC1653" s="24">
        <f t="shared" si="1344"/>
        <v>0</v>
      </c>
      <c r="AD1653" s="24">
        <f t="shared" si="1345"/>
        <v>0</v>
      </c>
      <c r="AE1653" s="24">
        <f t="shared" si="1346"/>
        <v>0</v>
      </c>
      <c r="AF1653" s="24">
        <f t="shared" si="1347"/>
        <v>0</v>
      </c>
      <c r="AG1653" s="24">
        <f t="shared" si="1348"/>
        <v>0</v>
      </c>
      <c r="AH1653" s="24">
        <f t="shared" si="1349"/>
        <v>0</v>
      </c>
      <c r="AI1653" s="21">
        <f t="shared" si="1350"/>
        <v>3.2161317082509093</v>
      </c>
      <c r="AJ1653" s="21">
        <f t="shared" si="1351"/>
        <v>7.2207203278974452</v>
      </c>
      <c r="AK1653" s="21">
        <f t="shared" si="1352"/>
        <v>0</v>
      </c>
      <c r="AL1653" s="21">
        <f t="shared" si="1353"/>
        <v>3.3309935549741563</v>
      </c>
      <c r="AM1653" s="21">
        <f t="shared" si="1354"/>
        <v>1.5697218104124879</v>
      </c>
      <c r="AN1653" s="21">
        <f t="shared" si="1355"/>
        <v>0</v>
      </c>
      <c r="AO1653" s="60">
        <v>1044.7333333333333</v>
      </c>
      <c r="AP1653" s="60">
        <v>191.11666666666667</v>
      </c>
      <c r="AQ1653" s="60">
        <v>3.6333333333333329</v>
      </c>
      <c r="AR1653" s="61">
        <f>SUM(AO1653:AQ1653)</f>
        <v>1239.4833333333333</v>
      </c>
      <c r="AS1653" s="19"/>
      <c r="AT1653" s="19"/>
      <c r="AU1653" s="19"/>
      <c r="AV1653" s="19"/>
      <c r="AW1653" s="19"/>
      <c r="AX1653" s="24">
        <f t="shared" si="1356"/>
        <v>0</v>
      </c>
      <c r="AY1653" s="24">
        <f t="shared" si="1357"/>
        <v>0</v>
      </c>
      <c r="AZ1653" s="24">
        <f t="shared" si="1358"/>
        <v>0</v>
      </c>
      <c r="BA1653" s="24">
        <f t="shared" si="1359"/>
        <v>0</v>
      </c>
      <c r="BB1653" s="24">
        <f t="shared" si="1360"/>
        <v>0</v>
      </c>
      <c r="BC1653" s="24">
        <f t="shared" si="1361"/>
        <v>16.850537634408603</v>
      </c>
      <c r="BD1653" s="24">
        <f t="shared" si="1362"/>
        <v>5.8602150537634401E-2</v>
      </c>
      <c r="BE1653" s="24">
        <f t="shared" si="1363"/>
        <v>3.0825268817204301</v>
      </c>
      <c r="BF1653" s="53">
        <f>BI1653-BG1653-BH1653</f>
        <v>56</v>
      </c>
      <c r="BG1653" s="52">
        <v>23</v>
      </c>
      <c r="BH1653" s="52">
        <v>0</v>
      </c>
      <c r="BI1653" s="52">
        <v>79</v>
      </c>
      <c r="BJ1653" s="53">
        <f>BM1653-BK1653-BL1653</f>
        <v>58</v>
      </c>
      <c r="BK1653" s="52">
        <v>5</v>
      </c>
      <c r="BL1653" s="52">
        <v>0</v>
      </c>
      <c r="BM1653" s="52">
        <v>63</v>
      </c>
      <c r="BN1653" s="35">
        <f>BU1653+CA1653</f>
        <v>63.867364531752912</v>
      </c>
      <c r="BO1653" s="35">
        <f>BN1653/AR1653*2000</f>
        <v>103.05481778443099</v>
      </c>
      <c r="BP1653" s="24">
        <v>40.750318327514911</v>
      </c>
      <c r="BQ1653" s="24">
        <v>15.533522592246216</v>
      </c>
      <c r="BR1653" s="24">
        <v>-2.1703062432914861</v>
      </c>
      <c r="BS1653" s="24">
        <v>-5.4507915980056852E-2</v>
      </c>
      <c r="BT1653" s="24">
        <v>4.2810439541893404</v>
      </c>
      <c r="BU1653" s="24">
        <f>SUM(BP1653:BT1653)</f>
        <v>58.34007071467893</v>
      </c>
      <c r="BV1653" s="35">
        <f>BU1653/AR1653*2000</f>
        <v>94.136111629327701</v>
      </c>
      <c r="BW1653" s="24">
        <v>3.0634217855800125</v>
      </c>
      <c r="BX1653" s="24">
        <v>-0.26444583005169919</v>
      </c>
      <c r="BY1653" s="24">
        <v>0.63881823088474088</v>
      </c>
      <c r="BZ1653" s="24">
        <v>2.0894996306609306</v>
      </c>
      <c r="CA1653" s="24">
        <f>SUM(BW1653:BZ1653)</f>
        <v>5.5272938170739847</v>
      </c>
      <c r="CB1653" s="35">
        <f>CA1653/AR1653*2000</f>
        <v>8.91870615510331</v>
      </c>
      <c r="CC1653" s="55">
        <v>37.526969999999999</v>
      </c>
      <c r="CD1653" s="19">
        <v>2839096</v>
      </c>
      <c r="CE1653" s="76">
        <f t="shared" si="1364"/>
        <v>3754933.4193548383</v>
      </c>
      <c r="CF1653" s="24"/>
      <c r="CG1653" s="24"/>
      <c r="CH1653" s="24"/>
      <c r="CI1653" s="24"/>
      <c r="CJ1653" s="24"/>
      <c r="CK1653" s="24"/>
      <c r="CL1653" s="24"/>
      <c r="CM1653" s="24"/>
      <c r="CN1653" s="19"/>
      <c r="CO1653" s="19"/>
      <c r="CP1653" s="19"/>
      <c r="CQ1653" s="19"/>
      <c r="CR1653" s="19"/>
      <c r="CS1653" s="19"/>
      <c r="CT1653" s="19"/>
      <c r="CU1653" s="19"/>
      <c r="CV1653" s="19"/>
      <c r="CW1653" s="19"/>
      <c r="CX1653" s="19"/>
      <c r="CY1653" s="19"/>
      <c r="CZ1653" s="74">
        <v>1900000</v>
      </c>
      <c r="DA1653" s="19">
        <v>1</v>
      </c>
    </row>
    <row r="1654" spans="1:105" ht="12.75" customHeight="1" x14ac:dyDescent="0.2">
      <c r="A1654" s="80" t="s">
        <v>2372</v>
      </c>
      <c r="B1654" s="48" t="s">
        <v>975</v>
      </c>
      <c r="C1654" s="48" t="s">
        <v>970</v>
      </c>
      <c r="D1654" s="49" t="s">
        <v>975</v>
      </c>
      <c r="E1654" s="49" t="str">
        <f t="shared" si="1389"/>
        <v xml:space="preserve">Prospal, Vaclav </v>
      </c>
      <c r="F1654" s="49" t="s">
        <v>459</v>
      </c>
      <c r="G1654" s="50" t="s">
        <v>1540</v>
      </c>
      <c r="H1654" s="48">
        <v>80</v>
      </c>
      <c r="I1654" s="65">
        <v>33</v>
      </c>
      <c r="J1654" s="65">
        <v>38</v>
      </c>
      <c r="K1654" s="65">
        <v>71</v>
      </c>
      <c r="L1654" s="48">
        <v>0</v>
      </c>
      <c r="M1654" s="10">
        <v>45</v>
      </c>
      <c r="N1654" s="10">
        <v>215</v>
      </c>
      <c r="O1654" s="11">
        <f t="shared" si="1390"/>
        <v>0.15348837209302327</v>
      </c>
      <c r="P1654" s="10"/>
      <c r="Q1654" s="10">
        <v>5</v>
      </c>
      <c r="R1654" s="10">
        <v>0</v>
      </c>
      <c r="S1654" s="10">
        <v>146</v>
      </c>
      <c r="T1654" s="10">
        <v>116</v>
      </c>
      <c r="U1654" s="11">
        <f t="shared" si="1391"/>
        <v>0.5572519083969466</v>
      </c>
      <c r="V1654" s="10">
        <v>5.7</v>
      </c>
      <c r="W1654" s="10">
        <v>10</v>
      </c>
      <c r="X1654" s="10">
        <v>9</v>
      </c>
      <c r="Y1654" s="10">
        <v>0</v>
      </c>
      <c r="Z1654" s="10">
        <v>0</v>
      </c>
      <c r="AA1654" s="10">
        <v>23</v>
      </c>
      <c r="AB1654" s="10">
        <v>29</v>
      </c>
      <c r="AC1654" s="13">
        <f t="shared" si="1344"/>
        <v>11.609907120743035</v>
      </c>
      <c r="AD1654" s="13">
        <f t="shared" si="1345"/>
        <v>10.448916408668731</v>
      </c>
      <c r="AE1654" s="13">
        <f t="shared" si="1346"/>
        <v>0</v>
      </c>
      <c r="AF1654" s="13">
        <f t="shared" si="1347"/>
        <v>0</v>
      </c>
      <c r="AG1654" s="13">
        <f t="shared" si="1348"/>
        <v>21.431899363255162</v>
      </c>
      <c r="AH1654" s="13">
        <f t="shared" si="1349"/>
        <v>27.022829631930424</v>
      </c>
      <c r="AI1654" s="29">
        <f t="shared" si="1350"/>
        <v>3.2613759900605688</v>
      </c>
      <c r="AJ1654" s="29">
        <f t="shared" si="1351"/>
        <v>7.1981424148606816</v>
      </c>
      <c r="AK1654" s="29">
        <f t="shared" si="1352"/>
        <v>0</v>
      </c>
      <c r="AL1654" s="29">
        <f t="shared" si="1353"/>
        <v>3.0284205621990994</v>
      </c>
      <c r="AM1654" s="29">
        <f t="shared" si="1354"/>
        <v>1.1609907120743035</v>
      </c>
      <c r="AN1654" s="29">
        <f t="shared" si="1355"/>
        <v>0</v>
      </c>
      <c r="AO1654" s="13">
        <v>1287.8</v>
      </c>
      <c r="AP1654" s="13">
        <v>258.39999999999998</v>
      </c>
      <c r="AQ1654" s="13">
        <v>3.6</v>
      </c>
      <c r="AR1654" s="59">
        <v>1549.8</v>
      </c>
      <c r="AS1654" s="10">
        <v>37</v>
      </c>
      <c r="AT1654" s="10">
        <v>76</v>
      </c>
      <c r="AU1654" s="10">
        <v>65</v>
      </c>
      <c r="AV1654" s="10">
        <v>36</v>
      </c>
      <c r="AW1654" s="10">
        <v>42</v>
      </c>
      <c r="AX1654" s="13">
        <f t="shared" si="1356"/>
        <v>1.4324428958575299</v>
      </c>
      <c r="AY1654" s="13">
        <f t="shared" si="1357"/>
        <v>2.9423151374370886</v>
      </c>
      <c r="AZ1654" s="13">
        <f t="shared" si="1358"/>
        <v>2.5164537359659311</v>
      </c>
      <c r="BA1654" s="13">
        <f t="shared" si="1359"/>
        <v>1.3937282229965158</v>
      </c>
      <c r="BB1654" s="13">
        <f t="shared" si="1360"/>
        <v>1.6260162601626018</v>
      </c>
      <c r="BC1654" s="13">
        <f t="shared" si="1361"/>
        <v>16.0975</v>
      </c>
      <c r="BD1654" s="13">
        <f t="shared" si="1362"/>
        <v>4.4999999999999998E-2</v>
      </c>
      <c r="BE1654" s="13">
        <f t="shared" si="1363"/>
        <v>3.2299999999999995</v>
      </c>
      <c r="BF1654" s="49">
        <v>70</v>
      </c>
      <c r="BG1654" s="49">
        <v>31</v>
      </c>
      <c r="BH1654" s="49">
        <v>0</v>
      </c>
      <c r="BI1654" s="49">
        <v>101</v>
      </c>
      <c r="BJ1654" s="49">
        <v>65</v>
      </c>
      <c r="BK1654" s="49">
        <v>5</v>
      </c>
      <c r="BL1654" s="49">
        <v>0</v>
      </c>
      <c r="BM1654" s="49">
        <v>70</v>
      </c>
      <c r="BN1654" s="39">
        <v>75.400000000000006</v>
      </c>
      <c r="BO1654" s="39">
        <v>97.3</v>
      </c>
      <c r="BP1654" s="13">
        <v>51</v>
      </c>
      <c r="BQ1654" s="13">
        <v>15</v>
      </c>
      <c r="BR1654" s="13">
        <v>-4.0999999999999996</v>
      </c>
      <c r="BS1654" s="13">
        <v>-0.1</v>
      </c>
      <c r="BT1654" s="13">
        <v>4.3</v>
      </c>
      <c r="BU1654" s="13">
        <v>66.099999999999994</v>
      </c>
      <c r="BV1654" s="39">
        <v>85.2</v>
      </c>
      <c r="BW1654" s="13">
        <v>5.4</v>
      </c>
      <c r="BX1654" s="13">
        <v>0</v>
      </c>
      <c r="BY1654" s="13">
        <v>0.6</v>
      </c>
      <c r="BZ1654" s="13">
        <v>3.3</v>
      </c>
      <c r="CA1654" s="13">
        <v>9.4</v>
      </c>
      <c r="CB1654" s="39">
        <v>12.1</v>
      </c>
      <c r="CC1654" s="51">
        <v>42.962662000000002</v>
      </c>
      <c r="CD1654" s="10">
        <v>3724398</v>
      </c>
      <c r="CE1654" s="73">
        <f t="shared" si="1364"/>
        <v>3817507.9499999997</v>
      </c>
      <c r="CF1654" s="66">
        <v>36.9</v>
      </c>
      <c r="CG1654" s="66">
        <v>29.9</v>
      </c>
      <c r="CH1654" s="66">
        <v>18.8</v>
      </c>
      <c r="CI1654" s="66">
        <v>11</v>
      </c>
      <c r="CJ1654" s="67">
        <f t="shared" ref="CJ1654:CJ1682" si="1392">CI1654/(AO1654+2*(AP1654+AQ1654))*2000</f>
        <v>12.142620598300033</v>
      </c>
      <c r="CK1654" s="66">
        <v>4.8</v>
      </c>
      <c r="CL1654" s="67">
        <f t="shared" ref="CL1654:CL1682" si="1393">CK1654/(AO1654+2*(AP1654+AQ1654))*2000</f>
        <v>5.2985980792581966</v>
      </c>
      <c r="CM1654" s="66">
        <v>16.3</v>
      </c>
      <c r="CN1654" s="10" t="s">
        <v>834</v>
      </c>
      <c r="CO1654" s="10" t="s">
        <v>3371</v>
      </c>
      <c r="CP1654" s="10"/>
      <c r="CQ1654" s="10" t="s">
        <v>3079</v>
      </c>
      <c r="CR1654" s="10">
        <v>74</v>
      </c>
      <c r="CS1654" s="10">
        <v>198</v>
      </c>
      <c r="CT1654" s="10">
        <v>40</v>
      </c>
      <c r="CU1654" s="10" t="s">
        <v>3402</v>
      </c>
      <c r="CV1654" s="10"/>
      <c r="CW1654" s="10"/>
      <c r="CX1654" s="10"/>
      <c r="CY1654" s="10"/>
      <c r="CZ1654" s="73">
        <v>1900000</v>
      </c>
      <c r="DA1654" s="10">
        <v>2</v>
      </c>
    </row>
    <row r="1655" spans="1:105" ht="12.75" customHeight="1" x14ac:dyDescent="0.2">
      <c r="A1655" s="38" t="s">
        <v>2452</v>
      </c>
      <c r="B1655" t="s">
        <v>975</v>
      </c>
      <c r="C1655" t="s">
        <v>975</v>
      </c>
      <c r="D1655" t="s">
        <v>975</v>
      </c>
      <c r="E1655" t="str">
        <f t="shared" si="1389"/>
        <v xml:space="preserve">Lecavalier, Vincent </v>
      </c>
      <c r="F1655" t="s">
        <v>288</v>
      </c>
      <c r="G1655" t="s">
        <v>1537</v>
      </c>
      <c r="H1655">
        <v>82</v>
      </c>
      <c r="I1655">
        <v>52</v>
      </c>
      <c r="J1655">
        <v>56</v>
      </c>
      <c r="K1655">
        <f>I1655+J1655</f>
        <v>108</v>
      </c>
      <c r="L1655">
        <v>2</v>
      </c>
      <c r="M1655">
        <v>44</v>
      </c>
      <c r="N1655">
        <v>339</v>
      </c>
      <c r="O1655" s="4">
        <f t="shared" si="1390"/>
        <v>0.15339233038348082</v>
      </c>
      <c r="P1655">
        <v>2105</v>
      </c>
      <c r="Q1655">
        <v>7</v>
      </c>
      <c r="R1655">
        <v>0</v>
      </c>
      <c r="S1655">
        <v>770</v>
      </c>
      <c r="T1655">
        <v>883</v>
      </c>
      <c r="U1655" s="4">
        <f t="shared" si="1391"/>
        <v>0.46581972171808833</v>
      </c>
      <c r="V1655" s="40">
        <v>35</v>
      </c>
      <c r="W1655">
        <v>16</v>
      </c>
      <c r="X1655">
        <v>20</v>
      </c>
      <c r="Y1655">
        <v>5</v>
      </c>
      <c r="Z1655">
        <v>4</v>
      </c>
      <c r="AA1655">
        <f>I1655-W1655-Y1655</f>
        <v>31</v>
      </c>
      <c r="AB1655">
        <f>J1655-X1655-Z1655</f>
        <v>32</v>
      </c>
      <c r="AC1655" s="9">
        <f t="shared" si="1344"/>
        <v>12.366353213963675</v>
      </c>
      <c r="AD1655" s="9">
        <f t="shared" si="1345"/>
        <v>15.457941517454593</v>
      </c>
      <c r="AE1655" s="9">
        <f t="shared" si="1346"/>
        <v>11.99360341151386</v>
      </c>
      <c r="AF1655" s="9">
        <f t="shared" si="1347"/>
        <v>9.5948827292110881</v>
      </c>
      <c r="AG1655" s="9">
        <f t="shared" si="1348"/>
        <v>27.754635098670715</v>
      </c>
      <c r="AH1655" s="9">
        <f t="shared" si="1349"/>
        <v>28.649945908305252</v>
      </c>
      <c r="AI1655" s="6">
        <f t="shared" si="1350"/>
        <v>3.267884455166068</v>
      </c>
      <c r="AJ1655" s="6">
        <f t="shared" si="1351"/>
        <v>7.4198119283782047</v>
      </c>
      <c r="AK1655" s="6">
        <f t="shared" si="1352"/>
        <v>4.797441364605544</v>
      </c>
      <c r="AL1655" s="6">
        <f t="shared" si="1353"/>
        <v>3.1783533742026138</v>
      </c>
      <c r="AM1655" s="6">
        <f t="shared" si="1354"/>
        <v>0.92747649104727559</v>
      </c>
      <c r="AN1655" s="6">
        <f t="shared" si="1355"/>
        <v>6.7164179104477615</v>
      </c>
      <c r="AO1655" s="32">
        <v>1340.3166666666666</v>
      </c>
      <c r="AP1655" s="32">
        <v>388.15</v>
      </c>
      <c r="AQ1655" s="32">
        <v>125.06666666666666</v>
      </c>
      <c r="AR1655" s="32">
        <v>1853.5333333333333</v>
      </c>
      <c r="AS1655" s="40">
        <v>22</v>
      </c>
      <c r="AT1655" s="40">
        <v>112</v>
      </c>
      <c r="AU1655" s="40">
        <v>111</v>
      </c>
      <c r="AV1655" s="40">
        <v>78</v>
      </c>
      <c r="AW1655" s="40">
        <v>51</v>
      </c>
      <c r="AX1655" s="9">
        <f t="shared" si="1356"/>
        <v>0.71215336474481172</v>
      </c>
      <c r="AY1655" s="9">
        <f t="shared" si="1357"/>
        <v>3.6255080387008594</v>
      </c>
      <c r="AZ1655" s="9">
        <f t="shared" si="1358"/>
        <v>3.5931374312124591</v>
      </c>
      <c r="BA1655" s="9">
        <f t="shared" si="1359"/>
        <v>2.5249073840952416</v>
      </c>
      <c r="BB1655" s="9">
        <f t="shared" si="1360"/>
        <v>1.650900981908427</v>
      </c>
      <c r="BC1655" s="9">
        <f t="shared" si="1361"/>
        <v>16.345325203252031</v>
      </c>
      <c r="BD1655" s="9">
        <f t="shared" si="1362"/>
        <v>1.5252032520325203</v>
      </c>
      <c r="BE1655" s="9">
        <f t="shared" si="1363"/>
        <v>4.7335365853658535</v>
      </c>
      <c r="BF1655" s="3">
        <v>73</v>
      </c>
      <c r="BG1655" s="3">
        <v>48</v>
      </c>
      <c r="BH1655" s="3">
        <v>10</v>
      </c>
      <c r="BI1655" s="3">
        <v>131</v>
      </c>
      <c r="BJ1655" s="3">
        <v>71</v>
      </c>
      <c r="BK1655" s="3">
        <v>6</v>
      </c>
      <c r="BL1655" s="3">
        <v>14</v>
      </c>
      <c r="BM1655" s="3">
        <v>91</v>
      </c>
      <c r="BN1655" s="34">
        <f t="shared" ref="BN1655:BN1681" si="1394">BU1655+CA1655</f>
        <v>134.97759040397312</v>
      </c>
      <c r="BO1655" s="34">
        <f t="shared" ref="BO1655:BO1681" si="1395">BN1655/AR1655*2000</f>
        <v>145.64355328990374</v>
      </c>
      <c r="BP1655" s="34">
        <v>66.30547328985449</v>
      </c>
      <c r="BQ1655" s="34">
        <v>29.310487805860362</v>
      </c>
      <c r="BR1655" s="34">
        <v>-0.70427096606193795</v>
      </c>
      <c r="BS1655" s="34">
        <v>14.893851264322453</v>
      </c>
      <c r="BT1655" s="34">
        <v>4.7729821310630625</v>
      </c>
      <c r="BU1655" s="34">
        <f t="shared" ref="BU1655:BU1681" si="1396">SUM(BP1655:BT1655)</f>
        <v>114.57852352503842</v>
      </c>
      <c r="BV1655" s="34">
        <f t="shared" ref="BV1655:BV1681" si="1397">BU1655/AR1655*2000</f>
        <v>123.63254705431618</v>
      </c>
      <c r="BW1655" s="34">
        <v>4.2536287098958425</v>
      </c>
      <c r="BX1655" s="34">
        <v>0.27695246579477467</v>
      </c>
      <c r="BY1655" s="34">
        <v>6.0519849395253242</v>
      </c>
      <c r="BZ1655" s="34">
        <v>9.8165007637187784</v>
      </c>
      <c r="CA1655" s="34">
        <f t="shared" ref="CA1655:CA1681" si="1398">SUM(BW1655:BZ1655)</f>
        <v>20.399066878934718</v>
      </c>
      <c r="CB1655" s="34">
        <f t="shared" ref="CB1655:CB1681" si="1399">CA1655/AR1655*2000</f>
        <v>22.011006235587583</v>
      </c>
      <c r="CC1655" s="15">
        <v>51</v>
      </c>
      <c r="CD1655" s="7">
        <v>5922841</v>
      </c>
      <c r="CE1655" s="68">
        <f t="shared" si="1364"/>
        <v>5922841</v>
      </c>
      <c r="CF1655" s="9">
        <v>45.2</v>
      </c>
      <c r="CG1655" s="9">
        <v>39.200000000000003</v>
      </c>
      <c r="CH1655" s="9">
        <v>18.3</v>
      </c>
      <c r="CI1655" s="9">
        <v>21.5</v>
      </c>
      <c r="CJ1655" s="9">
        <f t="shared" si="1392"/>
        <v>18.168374353015739</v>
      </c>
      <c r="CK1655" s="9">
        <v>6.7</v>
      </c>
      <c r="CL1655" s="9">
        <f t="shared" si="1393"/>
        <v>5.6617724728002532</v>
      </c>
      <c r="CM1655" s="9">
        <v>28.2</v>
      </c>
      <c r="CN1655" t="s">
        <v>2383</v>
      </c>
      <c r="CO1655" t="s">
        <v>2384</v>
      </c>
      <c r="CP1655" t="s">
        <v>2385</v>
      </c>
      <c r="CQ1655" t="s">
        <v>2386</v>
      </c>
      <c r="CR1655">
        <v>76</v>
      </c>
      <c r="CS1655">
        <v>223</v>
      </c>
      <c r="CT1655">
        <v>4</v>
      </c>
      <c r="CU1655" t="s">
        <v>3400</v>
      </c>
      <c r="CV1655" t="s">
        <v>2382</v>
      </c>
      <c r="CW1655">
        <v>12</v>
      </c>
      <c r="CX1655">
        <v>3</v>
      </c>
      <c r="CY1655">
        <v>2</v>
      </c>
      <c r="CZ1655" s="71"/>
      <c r="DA1655">
        <v>0</v>
      </c>
    </row>
    <row r="1656" spans="1:105" ht="12.75" customHeight="1" x14ac:dyDescent="0.2">
      <c r="A1656" s="44" t="s">
        <v>2372</v>
      </c>
      <c r="B1656" s="43" t="s">
        <v>975</v>
      </c>
      <c r="C1656" s="43" t="s">
        <v>975</v>
      </c>
      <c r="D1656" s="42" t="s">
        <v>975</v>
      </c>
      <c r="E1656" s="42" t="str">
        <f t="shared" si="1389"/>
        <v xml:space="preserve">Lecavalier, Vincent </v>
      </c>
      <c r="F1656" s="42" t="s">
        <v>288</v>
      </c>
      <c r="G1656" s="45" t="s">
        <v>2373</v>
      </c>
      <c r="H1656" s="43">
        <v>81</v>
      </c>
      <c r="I1656" s="64">
        <v>40</v>
      </c>
      <c r="J1656" s="64">
        <v>52</v>
      </c>
      <c r="K1656" s="64">
        <v>92</v>
      </c>
      <c r="L1656" s="43">
        <v>-17</v>
      </c>
      <c r="M1656">
        <v>89</v>
      </c>
      <c r="N1656">
        <v>318</v>
      </c>
      <c r="O1656" s="4">
        <f t="shared" si="1390"/>
        <v>0.12578616352201258</v>
      </c>
      <c r="Q1656">
        <v>7</v>
      </c>
      <c r="R1656">
        <v>0</v>
      </c>
      <c r="S1656">
        <v>815</v>
      </c>
      <c r="T1656">
        <v>856</v>
      </c>
      <c r="U1656" s="4">
        <f t="shared" si="1391"/>
        <v>0.48773189706762415</v>
      </c>
      <c r="V1656">
        <v>36.700000000000003</v>
      </c>
      <c r="W1656">
        <v>10</v>
      </c>
      <c r="X1656">
        <v>19</v>
      </c>
      <c r="Y1656">
        <v>1</v>
      </c>
      <c r="Z1656">
        <v>3</v>
      </c>
      <c r="AA1656">
        <v>29</v>
      </c>
      <c r="AB1656">
        <v>30</v>
      </c>
      <c r="AC1656" s="9">
        <f t="shared" si="1344"/>
        <v>8.8770528184642714</v>
      </c>
      <c r="AD1656" s="9">
        <f t="shared" si="1345"/>
        <v>16.866400355082114</v>
      </c>
      <c r="AE1656" s="9">
        <f t="shared" si="1346"/>
        <v>2.372166578808645</v>
      </c>
      <c r="AF1656" s="9">
        <f t="shared" si="1347"/>
        <v>7.1164997364259364</v>
      </c>
      <c r="AG1656" s="9">
        <f t="shared" si="1348"/>
        <v>24.952198852772465</v>
      </c>
      <c r="AH1656" s="9">
        <f t="shared" si="1349"/>
        <v>25.812619502868067</v>
      </c>
      <c r="AI1656" s="58">
        <f t="shared" si="1350"/>
        <v>3.2265774378585084</v>
      </c>
      <c r="AJ1656" s="58">
        <f t="shared" si="1351"/>
        <v>7.8118064802485572</v>
      </c>
      <c r="AK1656" s="58">
        <f t="shared" si="1352"/>
        <v>1.8977332630469161</v>
      </c>
      <c r="AL1656" s="58">
        <f t="shared" si="1353"/>
        <v>3.8718929254302101</v>
      </c>
      <c r="AM1656" s="58">
        <f t="shared" si="1354"/>
        <v>1.0652463382157125</v>
      </c>
      <c r="AN1656" s="58">
        <f t="shared" si="1355"/>
        <v>4.2698998418555609</v>
      </c>
      <c r="AO1656" s="56">
        <v>1394.6666666666667</v>
      </c>
      <c r="AP1656" s="56">
        <v>337.95</v>
      </c>
      <c r="AQ1656" s="56">
        <v>126.46666666666667</v>
      </c>
      <c r="AR1656" s="57">
        <f>SUM(AO1656:AQ1656)</f>
        <v>1859.0833333333335</v>
      </c>
      <c r="AS1656">
        <v>21</v>
      </c>
      <c r="AT1656">
        <v>112</v>
      </c>
      <c r="AU1656">
        <v>97</v>
      </c>
      <c r="AV1656">
        <v>67</v>
      </c>
      <c r="AW1656">
        <v>52</v>
      </c>
      <c r="AX1656" s="9">
        <f t="shared" si="1356"/>
        <v>0.67775337307812977</v>
      </c>
      <c r="AY1656" s="9">
        <f t="shared" si="1357"/>
        <v>3.6146846564166921</v>
      </c>
      <c r="AZ1656" s="9">
        <f t="shared" si="1358"/>
        <v>3.1305751042180283</v>
      </c>
      <c r="BA1656" s="9">
        <f t="shared" si="1359"/>
        <v>2.1623559998207003</v>
      </c>
      <c r="BB1656" s="9">
        <f t="shared" si="1360"/>
        <v>1.6782464476220358</v>
      </c>
      <c r="BC1656" s="33">
        <f t="shared" si="1361"/>
        <v>17.218106995884774</v>
      </c>
      <c r="BD1656" s="33">
        <f t="shared" si="1362"/>
        <v>1.5613168724279836</v>
      </c>
      <c r="BE1656" s="33">
        <f t="shared" si="1363"/>
        <v>4.1722222222222225</v>
      </c>
      <c r="BF1656" s="42">
        <f>BI1656-BG1656-BH1656</f>
        <v>75</v>
      </c>
      <c r="BG1656" s="43">
        <v>44</v>
      </c>
      <c r="BH1656" s="43">
        <v>4</v>
      </c>
      <c r="BI1656" s="43">
        <v>123</v>
      </c>
      <c r="BJ1656" s="42">
        <f>BM1656-BK1656-BL1656</f>
        <v>90</v>
      </c>
      <c r="BK1656" s="43">
        <v>6</v>
      </c>
      <c r="BL1656" s="43">
        <v>9</v>
      </c>
      <c r="BM1656" s="43">
        <v>105</v>
      </c>
      <c r="BN1656" s="34">
        <f t="shared" si="1394"/>
        <v>93.47211908817394</v>
      </c>
      <c r="BO1656" s="34">
        <f t="shared" si="1395"/>
        <v>100.55721269963577</v>
      </c>
      <c r="BP1656" s="33">
        <v>61.079391531500143</v>
      </c>
      <c r="BQ1656" s="33">
        <v>19.281469774782732</v>
      </c>
      <c r="BR1656" s="33">
        <v>-0.8705956116626018</v>
      </c>
      <c r="BS1656" s="33">
        <v>4.0823430497948712</v>
      </c>
      <c r="BT1656" s="33">
        <v>2.111083295031154</v>
      </c>
      <c r="BU1656" s="9">
        <f t="shared" si="1396"/>
        <v>85.683692039446285</v>
      </c>
      <c r="BV1656" s="34">
        <f t="shared" si="1397"/>
        <v>92.178430630987975</v>
      </c>
      <c r="BW1656" s="33">
        <v>-2.8992550334568215</v>
      </c>
      <c r="BX1656" s="33">
        <v>0.64879161322500112</v>
      </c>
      <c r="BY1656" s="33">
        <v>12.579222559320176</v>
      </c>
      <c r="BZ1656" s="33">
        <v>-2.5403320903607036</v>
      </c>
      <c r="CA1656" s="9">
        <f t="shared" si="1398"/>
        <v>7.7884270487276517</v>
      </c>
      <c r="CB1656" s="34">
        <f t="shared" si="1399"/>
        <v>8.3787820686477943</v>
      </c>
      <c r="CC1656" s="47">
        <v>22.829639</v>
      </c>
      <c r="CD1656">
        <v>2461659</v>
      </c>
      <c r="CE1656" s="68">
        <f t="shared" si="1364"/>
        <v>2492049.8518518517</v>
      </c>
      <c r="CF1656" s="62">
        <v>45.7</v>
      </c>
      <c r="CG1656" s="62">
        <v>38.4</v>
      </c>
      <c r="CH1656" s="62">
        <v>8.8000000000000007</v>
      </c>
      <c r="CI1656" s="62">
        <v>14.7</v>
      </c>
      <c r="CJ1656" s="63">
        <f t="shared" si="1392"/>
        <v>12.653324725629437</v>
      </c>
      <c r="CK1656" s="62">
        <v>4</v>
      </c>
      <c r="CL1656" s="63">
        <f t="shared" si="1393"/>
        <v>3.4430815579944052</v>
      </c>
      <c r="CM1656" s="62">
        <v>18.7</v>
      </c>
      <c r="CN1656" t="s">
        <v>839</v>
      </c>
      <c r="CO1656" t="s">
        <v>840</v>
      </c>
      <c r="CP1656" t="s">
        <v>2399</v>
      </c>
      <c r="CQ1656" t="s">
        <v>2400</v>
      </c>
      <c r="CR1656">
        <v>76</v>
      </c>
      <c r="CS1656">
        <v>219</v>
      </c>
      <c r="CT1656">
        <v>4</v>
      </c>
      <c r="CU1656" t="s">
        <v>3402</v>
      </c>
      <c r="CZ1656" s="72">
        <v>6875000</v>
      </c>
      <c r="DA1656">
        <v>0</v>
      </c>
    </row>
    <row r="1657" spans="1:105" ht="12.75" customHeight="1" x14ac:dyDescent="0.2">
      <c r="A1657" s="38" t="s">
        <v>2452</v>
      </c>
      <c r="B1657" t="s">
        <v>963</v>
      </c>
      <c r="C1657" t="s">
        <v>957</v>
      </c>
      <c r="D1657" s="82" t="s">
        <v>975</v>
      </c>
      <c r="E1657" t="str">
        <f t="shared" si="1389"/>
        <v xml:space="preserve">Smith, Wyatt </v>
      </c>
      <c r="F1657" t="s">
        <v>883</v>
      </c>
      <c r="G1657" t="s">
        <v>1537</v>
      </c>
      <c r="H1657">
        <v>61</v>
      </c>
      <c r="I1657">
        <v>3</v>
      </c>
      <c r="J1657">
        <v>3</v>
      </c>
      <c r="K1657">
        <f>I1657+J1657</f>
        <v>6</v>
      </c>
      <c r="L1657">
        <v>-8</v>
      </c>
      <c r="M1657">
        <v>16</v>
      </c>
      <c r="N1657">
        <v>44</v>
      </c>
      <c r="O1657" s="4">
        <f t="shared" si="1390"/>
        <v>6.8181818181818177E-2</v>
      </c>
      <c r="P1657">
        <v>949</v>
      </c>
      <c r="Q1657">
        <v>0</v>
      </c>
      <c r="R1657">
        <v>0</v>
      </c>
      <c r="S1657">
        <v>221</v>
      </c>
      <c r="T1657">
        <v>287</v>
      </c>
      <c r="U1657" s="4">
        <f t="shared" si="1391"/>
        <v>0.43503937007874016</v>
      </c>
      <c r="V1657" s="40">
        <v>14.9</v>
      </c>
      <c r="W1657">
        <v>1</v>
      </c>
      <c r="X1657">
        <v>0</v>
      </c>
      <c r="Y1657">
        <v>0</v>
      </c>
      <c r="Z1657">
        <v>0</v>
      </c>
      <c r="AA1657">
        <f>I1657-W1657-Y1657</f>
        <v>2</v>
      </c>
      <c r="AB1657">
        <f>J1657-X1657-Z1657</f>
        <v>3</v>
      </c>
      <c r="AC1657" s="9">
        <f t="shared" si="1344"/>
        <v>22.842639593908633</v>
      </c>
      <c r="AD1657" s="9">
        <f t="shared" si="1345"/>
        <v>0</v>
      </c>
      <c r="AE1657" s="9">
        <f t="shared" si="1346"/>
        <v>0</v>
      </c>
      <c r="AF1657" s="9">
        <f t="shared" si="1347"/>
        <v>0</v>
      </c>
      <c r="AG1657" s="9">
        <f t="shared" si="1348"/>
        <v>4.2507970244420825</v>
      </c>
      <c r="AH1657" s="9">
        <f t="shared" si="1349"/>
        <v>6.3761955366631247</v>
      </c>
      <c r="AI1657" s="6">
        <f t="shared" si="1350"/>
        <v>1.2752391073326248</v>
      </c>
      <c r="AJ1657" s="6">
        <f t="shared" si="1351"/>
        <v>9.1370558375634516</v>
      </c>
      <c r="AK1657" s="6">
        <f t="shared" si="1352"/>
        <v>0</v>
      </c>
      <c r="AL1657" s="6">
        <f t="shared" si="1353"/>
        <v>2.0191285866099893</v>
      </c>
      <c r="AM1657" s="6">
        <f t="shared" si="1354"/>
        <v>0</v>
      </c>
      <c r="AN1657" s="6">
        <f t="shared" si="1355"/>
        <v>23.076923076923073</v>
      </c>
      <c r="AO1657" s="32">
        <v>564.6</v>
      </c>
      <c r="AP1657" s="32">
        <v>13.133333333333333</v>
      </c>
      <c r="AQ1657" s="32">
        <v>2.6</v>
      </c>
      <c r="AR1657" s="32">
        <v>580.33333333333337</v>
      </c>
      <c r="AS1657" s="40">
        <v>21</v>
      </c>
      <c r="AT1657" s="40">
        <v>25</v>
      </c>
      <c r="AU1657" s="40">
        <v>25</v>
      </c>
      <c r="AV1657" s="40">
        <v>8</v>
      </c>
      <c r="AW1657" s="40">
        <v>15</v>
      </c>
      <c r="AX1657" s="9">
        <f t="shared" si="1356"/>
        <v>2.1711659965537047</v>
      </c>
      <c r="AY1657" s="9">
        <f t="shared" si="1357"/>
        <v>2.5847214244686958</v>
      </c>
      <c r="AZ1657" s="9">
        <f t="shared" si="1358"/>
        <v>2.5847214244686958</v>
      </c>
      <c r="BA1657" s="9">
        <f t="shared" si="1359"/>
        <v>0.82711085582998267</v>
      </c>
      <c r="BB1657" s="9">
        <f t="shared" si="1360"/>
        <v>1.5508328546812176</v>
      </c>
      <c r="BC1657" s="9">
        <f t="shared" si="1361"/>
        <v>9.2557377049180332</v>
      </c>
      <c r="BD1657" s="9">
        <f t="shared" si="1362"/>
        <v>4.2622950819672135E-2</v>
      </c>
      <c r="BE1657" s="9">
        <f t="shared" si="1363"/>
        <v>0.21530054644808744</v>
      </c>
      <c r="BF1657" s="3">
        <v>12</v>
      </c>
      <c r="BG1657" s="3">
        <v>2</v>
      </c>
      <c r="BH1657" s="3">
        <v>0</v>
      </c>
      <c r="BI1657" s="3">
        <v>14</v>
      </c>
      <c r="BJ1657" s="3">
        <v>19</v>
      </c>
      <c r="BK1657" s="3">
        <v>0</v>
      </c>
      <c r="BL1657" s="3">
        <v>1</v>
      </c>
      <c r="BM1657" s="3">
        <v>20</v>
      </c>
      <c r="BN1657" s="34">
        <f t="shared" si="1394"/>
        <v>0.38880408899091634</v>
      </c>
      <c r="BO1657" s="34">
        <f t="shared" si="1395"/>
        <v>1.3399336783144731</v>
      </c>
      <c r="BP1657" s="34">
        <v>-6.6303924404920567</v>
      </c>
      <c r="BQ1657" s="34">
        <v>1.1531236062881001</v>
      </c>
      <c r="BR1657" s="34">
        <v>-0.14991566681363128</v>
      </c>
      <c r="BS1657" s="34">
        <v>-3.549553112849587E-2</v>
      </c>
      <c r="BT1657" s="34">
        <v>0</v>
      </c>
      <c r="BU1657" s="34">
        <f t="shared" si="1396"/>
        <v>-5.6626800321460831</v>
      </c>
      <c r="BV1657" s="34">
        <f t="shared" si="1397"/>
        <v>-19.51526719866542</v>
      </c>
      <c r="BW1657" s="34">
        <v>4.8036478491169605</v>
      </c>
      <c r="BX1657" s="34">
        <v>4.5327871401152998E-2</v>
      </c>
      <c r="BY1657" s="34">
        <v>-0.29612592416297456</v>
      </c>
      <c r="BZ1657" s="34">
        <v>1.4986343247818603</v>
      </c>
      <c r="CA1657" s="34">
        <f t="shared" si="1398"/>
        <v>6.0514841211369994</v>
      </c>
      <c r="CB1657" s="34">
        <f t="shared" si="1399"/>
        <v>20.855200876979893</v>
      </c>
      <c r="CC1657" s="15">
        <v>62</v>
      </c>
      <c r="CD1657" s="7">
        <v>165000</v>
      </c>
      <c r="CE1657" s="68">
        <f t="shared" si="1364"/>
        <v>165000</v>
      </c>
      <c r="CF1657" s="9">
        <v>12.1</v>
      </c>
      <c r="CG1657" s="9">
        <v>11.6</v>
      </c>
      <c r="CH1657" s="9">
        <v>-10</v>
      </c>
      <c r="CI1657" s="9">
        <v>-3.4</v>
      </c>
      <c r="CJ1657" s="9">
        <f t="shared" si="1392"/>
        <v>-11.408119897103232</v>
      </c>
      <c r="CK1657" s="9">
        <v>-0.4</v>
      </c>
      <c r="CL1657" s="9">
        <f t="shared" si="1393"/>
        <v>-1.3421317526003804</v>
      </c>
      <c r="CM1657" s="9">
        <v>-3.8</v>
      </c>
      <c r="CN1657" t="s">
        <v>1190</v>
      </c>
      <c r="CO1657" t="s">
        <v>1191</v>
      </c>
      <c r="CP1657" t="s">
        <v>2413</v>
      </c>
      <c r="CQ1657" t="s">
        <v>2414</v>
      </c>
      <c r="CR1657">
        <v>71</v>
      </c>
      <c r="CS1657">
        <v>200</v>
      </c>
      <c r="CU1657" t="s">
        <v>3402</v>
      </c>
      <c r="CV1657" t="s">
        <v>2382</v>
      </c>
      <c r="CW1657">
        <v>0</v>
      </c>
      <c r="CX1657">
        <v>0</v>
      </c>
      <c r="CY1657">
        <v>0</v>
      </c>
      <c r="CZ1657" s="70"/>
      <c r="DA1657">
        <v>0</v>
      </c>
    </row>
    <row r="1658" spans="1:105" ht="12.75" customHeight="1" x14ac:dyDescent="0.2">
      <c r="A1658" s="44" t="s">
        <v>2372</v>
      </c>
      <c r="B1658" s="43" t="s">
        <v>963</v>
      </c>
      <c r="C1658" s="43" t="s">
        <v>957</v>
      </c>
      <c r="D1658" s="82" t="s">
        <v>975</v>
      </c>
      <c r="E1658" s="42" t="str">
        <f t="shared" si="1389"/>
        <v xml:space="preserve">Smith, Wyatt </v>
      </c>
      <c r="F1658" s="42" t="s">
        <v>883</v>
      </c>
      <c r="G1658" s="45" t="s">
        <v>2373</v>
      </c>
      <c r="H1658" s="43">
        <v>25</v>
      </c>
      <c r="I1658" s="64">
        <v>0</v>
      </c>
      <c r="J1658" s="64">
        <v>3</v>
      </c>
      <c r="K1658" s="64">
        <v>3</v>
      </c>
      <c r="L1658" s="43">
        <v>-4</v>
      </c>
      <c r="M1658">
        <v>8</v>
      </c>
      <c r="N1658">
        <v>25</v>
      </c>
      <c r="O1658" s="4">
        <f t="shared" si="1390"/>
        <v>0</v>
      </c>
      <c r="Q1658">
        <v>0</v>
      </c>
      <c r="R1658">
        <v>0</v>
      </c>
      <c r="S1658">
        <v>55</v>
      </c>
      <c r="T1658">
        <v>53</v>
      </c>
      <c r="U1658" s="4">
        <f t="shared" si="1391"/>
        <v>0.5092592592592593</v>
      </c>
      <c r="V1658">
        <v>7.6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2</v>
      </c>
      <c r="AC1658" s="9">
        <f t="shared" si="1344"/>
        <v>0</v>
      </c>
      <c r="AD1658" s="9">
        <f t="shared" si="1345"/>
        <v>0</v>
      </c>
      <c r="AE1658" s="9">
        <f t="shared" si="1346"/>
        <v>0</v>
      </c>
      <c r="AF1658" s="9">
        <f t="shared" si="1347"/>
        <v>5.0933786078098473</v>
      </c>
      <c r="AG1658" s="9">
        <f t="shared" si="1348"/>
        <v>0</v>
      </c>
      <c r="AH1658" s="9">
        <f t="shared" si="1349"/>
        <v>10.498687664041995</v>
      </c>
      <c r="AI1658" s="58">
        <f t="shared" si="1350"/>
        <v>1.0498687664041995</v>
      </c>
      <c r="AJ1658" s="58">
        <f t="shared" si="1351"/>
        <v>0</v>
      </c>
      <c r="AK1658" s="58">
        <f t="shared" si="1352"/>
        <v>1.0186757215619695</v>
      </c>
      <c r="AL1658" s="58">
        <f t="shared" si="1353"/>
        <v>2.3622047244094486</v>
      </c>
      <c r="AM1658" s="58">
        <f t="shared" si="1354"/>
        <v>0</v>
      </c>
      <c r="AN1658" s="58">
        <f t="shared" si="1355"/>
        <v>9.1680814940577253</v>
      </c>
      <c r="AO1658" s="56">
        <v>228.6</v>
      </c>
      <c r="AP1658" s="56">
        <v>3.4666666666666668</v>
      </c>
      <c r="AQ1658" s="56">
        <v>58.9</v>
      </c>
      <c r="AR1658" s="57">
        <f>SUM(AO1658:AQ1658)</f>
        <v>290.96666666666664</v>
      </c>
      <c r="AS1658">
        <v>10</v>
      </c>
      <c r="AT1658">
        <v>10</v>
      </c>
      <c r="AU1658">
        <v>9</v>
      </c>
      <c r="AV1658">
        <v>4</v>
      </c>
      <c r="AW1658">
        <v>11</v>
      </c>
      <c r="AX1658" s="9">
        <f t="shared" si="1356"/>
        <v>2.0620918776492156</v>
      </c>
      <c r="AY1658" s="9">
        <f t="shared" si="1357"/>
        <v>2.0620918776492156</v>
      </c>
      <c r="AZ1658" s="9">
        <f t="shared" si="1358"/>
        <v>1.8558826898842939</v>
      </c>
      <c r="BA1658" s="9">
        <f t="shared" si="1359"/>
        <v>0.82483675105968612</v>
      </c>
      <c r="BB1658" s="9">
        <f t="shared" si="1360"/>
        <v>2.2683010654141369</v>
      </c>
      <c r="BC1658" s="33">
        <f t="shared" si="1361"/>
        <v>9.1440000000000001</v>
      </c>
      <c r="BD1658" s="33">
        <f t="shared" si="1362"/>
        <v>2.3559999999999999</v>
      </c>
      <c r="BE1658" s="33">
        <f t="shared" si="1363"/>
        <v>0.13866666666666666</v>
      </c>
      <c r="BF1658" s="42">
        <f>BI1658-BG1658-BH1658</f>
        <v>4</v>
      </c>
      <c r="BG1658" s="43">
        <v>0</v>
      </c>
      <c r="BH1658" s="43">
        <v>1</v>
      </c>
      <c r="BI1658" s="43">
        <v>5</v>
      </c>
      <c r="BJ1658" s="42">
        <f>BM1658-BK1658-BL1658</f>
        <v>9</v>
      </c>
      <c r="BK1658" s="43">
        <v>0</v>
      </c>
      <c r="BL1658" s="43">
        <v>9</v>
      </c>
      <c r="BM1658" s="43">
        <v>18</v>
      </c>
      <c r="BN1658" s="34">
        <f t="shared" si="1394"/>
        <v>-0.91467015357002168</v>
      </c>
      <c r="BO1658" s="34">
        <f t="shared" si="1395"/>
        <v>-6.287112981349674</v>
      </c>
      <c r="BP1658" s="33">
        <v>-3.5553784518262521</v>
      </c>
      <c r="BQ1658" s="33">
        <v>-0.17664727796237056</v>
      </c>
      <c r="BR1658" s="33">
        <v>-0.18255879844418965</v>
      </c>
      <c r="BS1658" s="33">
        <v>0.24139820289254604</v>
      </c>
      <c r="BT1658" s="33">
        <v>0</v>
      </c>
      <c r="BU1658" s="9">
        <f t="shared" si="1396"/>
        <v>-3.6731863253402661</v>
      </c>
      <c r="BV1658" s="34">
        <f t="shared" si="1397"/>
        <v>-25.248158955254439</v>
      </c>
      <c r="BW1658" s="33">
        <v>1.7889849900383987</v>
      </c>
      <c r="BX1658" s="33">
        <v>1.4916094658276735E-2</v>
      </c>
      <c r="BY1658" s="33">
        <v>0.60718008885725061</v>
      </c>
      <c r="BZ1658" s="33">
        <v>0.34743499821631812</v>
      </c>
      <c r="CA1658" s="9">
        <f t="shared" si="1398"/>
        <v>2.7585161717702444</v>
      </c>
      <c r="CB1658" s="34">
        <f t="shared" si="1399"/>
        <v>18.961045973904763</v>
      </c>
      <c r="CC1658" s="47">
        <v>53.320369999999997</v>
      </c>
      <c r="CD1658">
        <v>165000</v>
      </c>
      <c r="CE1658" s="68">
        <f t="shared" si="1364"/>
        <v>165000</v>
      </c>
      <c r="CF1658" s="62">
        <v>4.8</v>
      </c>
      <c r="CG1658" s="62">
        <v>7.2</v>
      </c>
      <c r="CH1658" s="62">
        <v>-4.9000000000000004</v>
      </c>
      <c r="CI1658" s="62">
        <v>-1.2</v>
      </c>
      <c r="CJ1658" s="63">
        <f t="shared" si="1392"/>
        <v>-6.7924528301886795</v>
      </c>
      <c r="CK1658" s="62">
        <v>-0.1</v>
      </c>
      <c r="CL1658" s="63">
        <f t="shared" si="1393"/>
        <v>-0.56603773584905659</v>
      </c>
      <c r="CM1658" s="62">
        <v>-1.4</v>
      </c>
      <c r="CN1658" t="s">
        <v>853</v>
      </c>
      <c r="CO1658" t="s">
        <v>1191</v>
      </c>
      <c r="CP1658" t="s">
        <v>2413</v>
      </c>
      <c r="CQ1658" t="s">
        <v>2414</v>
      </c>
      <c r="CR1658">
        <v>71</v>
      </c>
      <c r="CS1658">
        <v>205</v>
      </c>
      <c r="CT1658">
        <v>10</v>
      </c>
      <c r="CU1658" t="s">
        <v>3402</v>
      </c>
      <c r="CZ1658" s="72">
        <v>500000</v>
      </c>
      <c r="DA1658">
        <v>0</v>
      </c>
    </row>
    <row r="1659" spans="1:105" ht="12.75" customHeight="1" x14ac:dyDescent="0.2">
      <c r="A1659" s="38" t="s">
        <v>2452</v>
      </c>
      <c r="B1659" t="s">
        <v>530</v>
      </c>
      <c r="C1659" t="s">
        <v>530</v>
      </c>
      <c r="D1659" s="82" t="s">
        <v>975</v>
      </c>
      <c r="E1659" t="str">
        <f t="shared" si="1389"/>
        <v xml:space="preserve">Konopka, Zenon </v>
      </c>
      <c r="F1659" t="s">
        <v>251</v>
      </c>
      <c r="G1659" t="s">
        <v>1537</v>
      </c>
      <c r="H1659">
        <v>6</v>
      </c>
      <c r="I1659">
        <v>0</v>
      </c>
      <c r="J1659">
        <v>0</v>
      </c>
      <c r="K1659">
        <f>I1659+J1659</f>
        <v>0</v>
      </c>
      <c r="L1659">
        <v>-2</v>
      </c>
      <c r="M1659">
        <v>20</v>
      </c>
      <c r="N1659">
        <v>2</v>
      </c>
      <c r="O1659" s="4">
        <f t="shared" si="1390"/>
        <v>0</v>
      </c>
      <c r="P1659">
        <v>51</v>
      </c>
      <c r="Q1659">
        <v>0</v>
      </c>
      <c r="R1659">
        <v>0</v>
      </c>
      <c r="S1659">
        <v>14</v>
      </c>
      <c r="T1659">
        <v>8</v>
      </c>
      <c r="U1659" s="4">
        <f t="shared" si="1391"/>
        <v>0.63636363636363635</v>
      </c>
      <c r="V1659" s="40">
        <v>6.7</v>
      </c>
      <c r="W1659">
        <v>0</v>
      </c>
      <c r="X1659">
        <v>0</v>
      </c>
      <c r="Y1659">
        <v>0</v>
      </c>
      <c r="Z1659">
        <v>0</v>
      </c>
      <c r="AA1659">
        <f>I1659-W1659-Y1659</f>
        <v>0</v>
      </c>
      <c r="AB1659">
        <f>J1659-X1659-Z1659</f>
        <v>0</v>
      </c>
      <c r="AC1659" s="9">
        <f t="shared" si="1344"/>
        <v>0</v>
      </c>
      <c r="AD1659" s="9">
        <f t="shared" si="1345"/>
        <v>0</v>
      </c>
      <c r="AE1659" s="9">
        <f t="shared" si="1346"/>
        <v>0</v>
      </c>
      <c r="AF1659" s="9">
        <f t="shared" si="1347"/>
        <v>0</v>
      </c>
      <c r="AG1659" s="9">
        <f t="shared" si="1348"/>
        <v>0</v>
      </c>
      <c r="AH1659" s="9">
        <f t="shared" si="1349"/>
        <v>0</v>
      </c>
      <c r="AI1659" s="6">
        <f t="shared" si="1350"/>
        <v>0</v>
      </c>
      <c r="AJ1659" s="6">
        <f t="shared" si="1351"/>
        <v>0</v>
      </c>
      <c r="AK1659" s="6">
        <f t="shared" si="1352"/>
        <v>0</v>
      </c>
      <c r="AL1659" s="6">
        <f t="shared" si="1353"/>
        <v>3.9955604883462823</v>
      </c>
      <c r="AM1659" s="6">
        <f t="shared" si="1354"/>
        <v>0</v>
      </c>
      <c r="AN1659" s="6">
        <f t="shared" si="1355"/>
        <v>0</v>
      </c>
      <c r="AO1659" s="32">
        <v>30.033333333333331</v>
      </c>
      <c r="AP1659" s="32">
        <v>0</v>
      </c>
      <c r="AQ1659" s="32">
        <v>0</v>
      </c>
      <c r="AR1659" s="32">
        <v>30.033333333333331</v>
      </c>
      <c r="AS1659" s="40">
        <v>1</v>
      </c>
      <c r="AT1659" s="40">
        <v>10</v>
      </c>
      <c r="AU1659" s="40">
        <v>0</v>
      </c>
      <c r="AV1659" s="40">
        <v>1</v>
      </c>
      <c r="AW1659" s="40">
        <v>0</v>
      </c>
      <c r="AX1659" s="9">
        <f t="shared" si="1356"/>
        <v>1.9977802441731412</v>
      </c>
      <c r="AY1659" s="9">
        <f t="shared" si="1357"/>
        <v>19.977802441731409</v>
      </c>
      <c r="AZ1659" s="9">
        <f t="shared" si="1358"/>
        <v>0</v>
      </c>
      <c r="BA1659" s="9">
        <f t="shared" si="1359"/>
        <v>1.9977802441731412</v>
      </c>
      <c r="BB1659" s="9">
        <f t="shared" si="1360"/>
        <v>0</v>
      </c>
      <c r="BC1659" s="9">
        <f t="shared" si="1361"/>
        <v>5.0055555555555555</v>
      </c>
      <c r="BD1659" s="9">
        <f t="shared" si="1362"/>
        <v>0</v>
      </c>
      <c r="BE1659" s="9">
        <f t="shared" si="1363"/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2</v>
      </c>
      <c r="BK1659" s="3">
        <v>0</v>
      </c>
      <c r="BL1659" s="3">
        <v>0</v>
      </c>
      <c r="BM1659" s="3">
        <v>2</v>
      </c>
      <c r="BN1659" s="34">
        <f t="shared" si="1394"/>
        <v>-3.7047019130263577</v>
      </c>
      <c r="BO1659" s="34">
        <f t="shared" si="1395"/>
        <v>-246.70600974648332</v>
      </c>
      <c r="BP1659" s="34">
        <v>-0.73079481460241669</v>
      </c>
      <c r="BQ1659" s="34">
        <v>0</v>
      </c>
      <c r="BR1659" s="34">
        <v>1.4024080693970029E-3</v>
      </c>
      <c r="BS1659" s="34">
        <v>0</v>
      </c>
      <c r="BT1659" s="34">
        <v>-0.64540791002355025</v>
      </c>
      <c r="BU1659" s="34">
        <f t="shared" si="1396"/>
        <v>-1.3748003165565699</v>
      </c>
      <c r="BV1659" s="34">
        <f t="shared" si="1397"/>
        <v>-91.551630403323188</v>
      </c>
      <c r="BW1659" s="34">
        <v>0.10166031722519391</v>
      </c>
      <c r="BX1659" s="34">
        <v>0</v>
      </c>
      <c r="BY1659" s="34">
        <v>0</v>
      </c>
      <c r="BZ1659" s="34">
        <v>-2.4315619136949818</v>
      </c>
      <c r="CA1659" s="34">
        <f t="shared" si="1398"/>
        <v>-2.3299015964697878</v>
      </c>
      <c r="CB1659" s="34">
        <f t="shared" si="1399"/>
        <v>-155.15437934316012</v>
      </c>
      <c r="CE1659" s="68">
        <f t="shared" si="1364"/>
        <v>165000</v>
      </c>
      <c r="CF1659" s="9">
        <v>0.9</v>
      </c>
      <c r="CG1659" s="9">
        <v>0.8</v>
      </c>
      <c r="CH1659" s="9">
        <v>-1.9</v>
      </c>
      <c r="CI1659" s="9">
        <v>-0.4</v>
      </c>
      <c r="CJ1659" s="9">
        <f t="shared" si="1392"/>
        <v>-26.637069922308548</v>
      </c>
      <c r="CK1659" s="9">
        <v>-0.3</v>
      </c>
      <c r="CL1659" s="9">
        <f t="shared" si="1393"/>
        <v>-19.977802441731413</v>
      </c>
      <c r="CM1659" s="9">
        <v>-0.7</v>
      </c>
      <c r="CN1659" t="s">
        <v>3379</v>
      </c>
      <c r="CO1659" t="s">
        <v>3380</v>
      </c>
      <c r="CP1659" t="s">
        <v>2427</v>
      </c>
      <c r="CQ1659" t="s">
        <v>2400</v>
      </c>
      <c r="CR1659">
        <v>73</v>
      </c>
      <c r="CS1659">
        <v>213</v>
      </c>
      <c r="CT1659">
        <v>28</v>
      </c>
      <c r="CU1659" t="s">
        <v>3402</v>
      </c>
      <c r="CV1659" t="s">
        <v>2382</v>
      </c>
      <c r="CW1659">
        <v>1</v>
      </c>
      <c r="CX1659">
        <v>0</v>
      </c>
      <c r="CY1659">
        <v>0</v>
      </c>
      <c r="CZ1659" s="70"/>
      <c r="DA1659">
        <v>0</v>
      </c>
    </row>
    <row r="1660" spans="1:105" ht="12.75" customHeight="1" x14ac:dyDescent="0.2">
      <c r="A1660" s="44" t="s">
        <v>2372</v>
      </c>
      <c r="B1660" s="43" t="s">
        <v>530</v>
      </c>
      <c r="C1660" s="43" t="s">
        <v>530</v>
      </c>
      <c r="D1660" s="82" t="s">
        <v>975</v>
      </c>
      <c r="E1660" s="42" t="str">
        <f t="shared" si="1389"/>
        <v xml:space="preserve">Konopka, Zenon </v>
      </c>
      <c r="F1660" s="42" t="s">
        <v>251</v>
      </c>
      <c r="G1660" s="45" t="s">
        <v>2373</v>
      </c>
      <c r="H1660" s="43">
        <v>3</v>
      </c>
      <c r="I1660" s="64">
        <v>0</v>
      </c>
      <c r="J1660" s="64">
        <v>0</v>
      </c>
      <c r="K1660" s="64">
        <v>0</v>
      </c>
      <c r="L1660" s="43">
        <v>0</v>
      </c>
      <c r="M1660">
        <v>15</v>
      </c>
      <c r="N1660">
        <v>4</v>
      </c>
      <c r="O1660" s="4">
        <f t="shared" si="1390"/>
        <v>0</v>
      </c>
      <c r="Q1660">
        <v>0</v>
      </c>
      <c r="R1660">
        <v>0</v>
      </c>
      <c r="S1660">
        <v>11</v>
      </c>
      <c r="T1660">
        <v>10</v>
      </c>
      <c r="U1660" s="4">
        <f t="shared" si="1391"/>
        <v>0.52380952380952384</v>
      </c>
      <c r="V1660">
        <v>12.8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s="9">
        <f t="shared" si="1344"/>
        <v>0</v>
      </c>
      <c r="AD1660" s="9">
        <f t="shared" si="1345"/>
        <v>0</v>
      </c>
      <c r="AE1660" s="9">
        <f t="shared" si="1346"/>
        <v>0</v>
      </c>
      <c r="AF1660" s="9">
        <f t="shared" si="1347"/>
        <v>0</v>
      </c>
      <c r="AG1660" s="9">
        <f t="shared" si="1348"/>
        <v>0</v>
      </c>
      <c r="AH1660" s="9">
        <f t="shared" si="1349"/>
        <v>0</v>
      </c>
      <c r="AI1660" s="58">
        <f t="shared" si="1350"/>
        <v>0</v>
      </c>
      <c r="AJ1660" s="58">
        <f t="shared" si="1351"/>
        <v>0</v>
      </c>
      <c r="AK1660" s="58">
        <f t="shared" si="1352"/>
        <v>0</v>
      </c>
      <c r="AL1660" s="58">
        <f t="shared" si="1353"/>
        <v>0</v>
      </c>
      <c r="AM1660" s="58">
        <f t="shared" si="1354"/>
        <v>0</v>
      </c>
      <c r="AN1660" s="58">
        <f t="shared" si="1355"/>
        <v>0</v>
      </c>
      <c r="AO1660" s="56">
        <v>22.8</v>
      </c>
      <c r="AP1660" s="56">
        <v>0.91666666666666652</v>
      </c>
      <c r="AQ1660" s="56">
        <v>0</v>
      </c>
      <c r="AR1660" s="57">
        <f>SUM(AO1660:AQ1660)</f>
        <v>23.716666666666669</v>
      </c>
      <c r="AS1660">
        <v>2</v>
      </c>
      <c r="AT1660">
        <v>5</v>
      </c>
      <c r="AU1660">
        <v>0</v>
      </c>
      <c r="AV1660">
        <v>0</v>
      </c>
      <c r="AW1660">
        <v>0</v>
      </c>
      <c r="AX1660" s="9">
        <f t="shared" si="1356"/>
        <v>5.0597329585382989</v>
      </c>
      <c r="AY1660" s="9">
        <f t="shared" si="1357"/>
        <v>12.649332396345747</v>
      </c>
      <c r="AZ1660" s="9">
        <f t="shared" si="1358"/>
        <v>0</v>
      </c>
      <c r="BA1660" s="9">
        <f t="shared" si="1359"/>
        <v>0</v>
      </c>
      <c r="BB1660" s="9">
        <f t="shared" si="1360"/>
        <v>0</v>
      </c>
      <c r="BC1660" s="33">
        <f t="shared" si="1361"/>
        <v>7.6000000000000005</v>
      </c>
      <c r="BD1660" s="33">
        <f t="shared" si="1362"/>
        <v>0</v>
      </c>
      <c r="BE1660" s="33">
        <f t="shared" si="1363"/>
        <v>0.30555555555555552</v>
      </c>
      <c r="BF1660" s="42">
        <f>BI1660-BG1660-BH1660</f>
        <v>0</v>
      </c>
      <c r="BG1660" s="43">
        <v>0</v>
      </c>
      <c r="BH1660" s="43">
        <v>0</v>
      </c>
      <c r="BI1660" s="43">
        <v>0</v>
      </c>
      <c r="BJ1660" s="42">
        <f>BM1660-BK1660-BL1660</f>
        <v>0</v>
      </c>
      <c r="BK1660" s="43">
        <v>0</v>
      </c>
      <c r="BL1660" s="43">
        <v>0</v>
      </c>
      <c r="BM1660" s="43">
        <v>0</v>
      </c>
      <c r="BN1660" s="34">
        <f t="shared" si="1394"/>
        <v>0.10481938738192059</v>
      </c>
      <c r="BO1660" s="34">
        <f t="shared" si="1395"/>
        <v>8.8393018171682858</v>
      </c>
      <c r="BP1660" s="33">
        <v>-0.56162479445878855</v>
      </c>
      <c r="BQ1660" s="33">
        <v>-4.8475134368612442E-2</v>
      </c>
      <c r="BR1660" s="33">
        <v>0.17802995735579247</v>
      </c>
      <c r="BS1660" s="33">
        <v>0</v>
      </c>
      <c r="BT1660" s="33">
        <v>0</v>
      </c>
      <c r="BU1660" s="9">
        <f t="shared" si="1396"/>
        <v>-0.43206997147160847</v>
      </c>
      <c r="BV1660" s="34">
        <f t="shared" si="1397"/>
        <v>-36.435977917493332</v>
      </c>
      <c r="BW1660" s="33">
        <v>0.19285812875224212</v>
      </c>
      <c r="BX1660" s="33">
        <v>4.3543449751599211E-3</v>
      </c>
      <c r="BY1660" s="33">
        <v>0</v>
      </c>
      <c r="BZ1660" s="33">
        <v>0.33967688512612698</v>
      </c>
      <c r="CA1660" s="9">
        <f t="shared" si="1398"/>
        <v>0.53688935885352906</v>
      </c>
      <c r="CB1660" s="34">
        <f t="shared" si="1399"/>
        <v>45.275279734661616</v>
      </c>
      <c r="CE1660" s="68">
        <f t="shared" si="1364"/>
        <v>165000</v>
      </c>
      <c r="CF1660" s="62">
        <v>0.4</v>
      </c>
      <c r="CG1660" s="62">
        <v>0.4</v>
      </c>
      <c r="CH1660" s="62">
        <v>-1</v>
      </c>
      <c r="CI1660" s="62">
        <v>-0.2</v>
      </c>
      <c r="CJ1660" s="63">
        <f t="shared" si="1392"/>
        <v>-16.238159675236805</v>
      </c>
      <c r="CK1660" s="62">
        <v>-0.1</v>
      </c>
      <c r="CL1660" s="63">
        <f t="shared" si="1393"/>
        <v>-8.1190798376184024</v>
      </c>
      <c r="CM1660" s="62">
        <v>-0.3</v>
      </c>
      <c r="CN1660" t="s">
        <v>860</v>
      </c>
      <c r="CO1660" t="s">
        <v>3380</v>
      </c>
      <c r="CP1660" t="s">
        <v>2427</v>
      </c>
      <c r="CQ1660" t="s">
        <v>2400</v>
      </c>
      <c r="CR1660">
        <v>73</v>
      </c>
      <c r="CS1660">
        <v>213</v>
      </c>
      <c r="CT1660">
        <v>28</v>
      </c>
      <c r="CU1660" t="s">
        <v>3402</v>
      </c>
      <c r="CZ1660" s="72">
        <v>497333.33</v>
      </c>
      <c r="DA1660">
        <v>0</v>
      </c>
    </row>
    <row r="1661" spans="1:105" ht="12.75" customHeight="1" x14ac:dyDescent="0.2">
      <c r="A1661" s="44" t="s">
        <v>2372</v>
      </c>
      <c r="B1661" s="43"/>
      <c r="C1661" s="43" t="s">
        <v>2375</v>
      </c>
      <c r="D1661" s="82" t="s">
        <v>976</v>
      </c>
      <c r="E1661" s="42" t="str">
        <f t="shared" si="1389"/>
        <v xml:space="preserve">Foster, Alex </v>
      </c>
      <c r="F1661" s="42" t="s">
        <v>2643</v>
      </c>
      <c r="G1661" s="45" t="s">
        <v>2380</v>
      </c>
      <c r="H1661" s="43">
        <v>3</v>
      </c>
      <c r="I1661" s="64">
        <v>0</v>
      </c>
      <c r="J1661" s="64">
        <v>0</v>
      </c>
      <c r="K1661" s="64">
        <v>0</v>
      </c>
      <c r="L1661" s="43">
        <v>0</v>
      </c>
      <c r="M1661">
        <v>0</v>
      </c>
      <c r="N1661">
        <v>1</v>
      </c>
      <c r="O1661" s="4">
        <f t="shared" si="1390"/>
        <v>0</v>
      </c>
      <c r="Q1661">
        <v>0</v>
      </c>
      <c r="R1661">
        <v>0</v>
      </c>
      <c r="S1661">
        <v>0</v>
      </c>
      <c r="T1661">
        <v>1</v>
      </c>
      <c r="U1661" s="4">
        <f t="shared" si="1391"/>
        <v>0</v>
      </c>
      <c r="V1661">
        <v>0.6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9">
        <f t="shared" si="1344"/>
        <v>0</v>
      </c>
      <c r="AD1661" s="9">
        <f t="shared" si="1345"/>
        <v>0</v>
      </c>
      <c r="AE1661" s="9">
        <f t="shared" si="1346"/>
        <v>0</v>
      </c>
      <c r="AF1661" s="9">
        <f t="shared" si="1347"/>
        <v>0</v>
      </c>
      <c r="AG1661" s="9">
        <f t="shared" si="1348"/>
        <v>0</v>
      </c>
      <c r="AH1661" s="9">
        <f t="shared" si="1349"/>
        <v>0</v>
      </c>
      <c r="AI1661" s="58">
        <f t="shared" si="1350"/>
        <v>0</v>
      </c>
      <c r="AJ1661" s="58">
        <f t="shared" si="1351"/>
        <v>0</v>
      </c>
      <c r="AK1661" s="58">
        <f t="shared" si="1352"/>
        <v>0</v>
      </c>
      <c r="AL1661" s="58">
        <f t="shared" si="1353"/>
        <v>0</v>
      </c>
      <c r="AM1661" s="58">
        <f t="shared" si="1354"/>
        <v>0</v>
      </c>
      <c r="AN1661" s="58">
        <f t="shared" si="1355"/>
        <v>0</v>
      </c>
      <c r="AO1661" s="56">
        <v>10.533333333333333</v>
      </c>
      <c r="AP1661" s="56">
        <v>0</v>
      </c>
      <c r="AQ1661" s="56">
        <v>6.6666666666666666E-2</v>
      </c>
      <c r="AR1661" s="57">
        <f>SUM(AO1661:AQ1661)</f>
        <v>10.6</v>
      </c>
      <c r="AS1661">
        <v>0</v>
      </c>
      <c r="AT1661">
        <v>1</v>
      </c>
      <c r="AU1661">
        <v>0</v>
      </c>
      <c r="AV1661">
        <v>0</v>
      </c>
      <c r="AW1661">
        <v>1</v>
      </c>
      <c r="AX1661" s="9">
        <f t="shared" si="1356"/>
        <v>0</v>
      </c>
      <c r="AY1661" s="9">
        <f t="shared" si="1357"/>
        <v>5.6603773584905666</v>
      </c>
      <c r="AZ1661" s="9">
        <f t="shared" si="1358"/>
        <v>0</v>
      </c>
      <c r="BA1661" s="9">
        <f t="shared" si="1359"/>
        <v>0</v>
      </c>
      <c r="BB1661" s="9">
        <f t="shared" si="1360"/>
        <v>5.6603773584905666</v>
      </c>
      <c r="BC1661" s="33">
        <f t="shared" si="1361"/>
        <v>3.5111111111111111</v>
      </c>
      <c r="BD1661" s="33">
        <f t="shared" si="1362"/>
        <v>2.2222222222222223E-2</v>
      </c>
      <c r="BE1661" s="33">
        <f t="shared" si="1363"/>
        <v>0</v>
      </c>
      <c r="BF1661" s="42">
        <f>BI1661-BG1661-BH1661</f>
        <v>0</v>
      </c>
      <c r="BG1661" s="43">
        <v>0</v>
      </c>
      <c r="BH1661" s="43">
        <v>0</v>
      </c>
      <c r="BI1661" s="43">
        <v>0</v>
      </c>
      <c r="BJ1661" s="42">
        <f>BM1661-BK1661-BL1661</f>
        <v>0</v>
      </c>
      <c r="BK1661" s="43">
        <v>0</v>
      </c>
      <c r="BL1661" s="43">
        <v>0</v>
      </c>
      <c r="BM1661" s="43">
        <v>0</v>
      </c>
      <c r="BN1661" s="34">
        <f t="shared" si="1394"/>
        <v>9.3258959227587146E-2</v>
      </c>
      <c r="BO1661" s="34">
        <f t="shared" si="1395"/>
        <v>17.596030042940971</v>
      </c>
      <c r="BP1661" s="33">
        <v>-0.27920556299745147</v>
      </c>
      <c r="BQ1661" s="33">
        <v>0</v>
      </c>
      <c r="BR1661" s="33">
        <v>-8.5208239083473664E-2</v>
      </c>
      <c r="BS1661" s="33">
        <v>-9.2715947518810034E-4</v>
      </c>
      <c r="BT1661" s="33">
        <v>0</v>
      </c>
      <c r="BU1661" s="9">
        <f t="shared" si="1396"/>
        <v>-0.36534096155611323</v>
      </c>
      <c r="BV1661" s="34">
        <f t="shared" si="1397"/>
        <v>-68.932256897379858</v>
      </c>
      <c r="BW1661" s="33">
        <v>0.29614239527249353</v>
      </c>
      <c r="BX1661" s="33">
        <v>0</v>
      </c>
      <c r="BY1661" s="33">
        <v>9.1731280708383118E-3</v>
      </c>
      <c r="BZ1661" s="33">
        <v>0.15328439744036854</v>
      </c>
      <c r="CA1661" s="9">
        <f t="shared" si="1398"/>
        <v>0.45859992078370038</v>
      </c>
      <c r="CB1661" s="34">
        <f t="shared" si="1399"/>
        <v>86.528286940320825</v>
      </c>
      <c r="CE1661" s="68">
        <f t="shared" si="1364"/>
        <v>165000</v>
      </c>
      <c r="CF1661" s="62">
        <v>0.2</v>
      </c>
      <c r="CG1661" s="62">
        <v>0.2</v>
      </c>
      <c r="CH1661" s="62">
        <v>0</v>
      </c>
      <c r="CI1661" s="62">
        <v>-0.1</v>
      </c>
      <c r="CJ1661" s="63">
        <f t="shared" si="1392"/>
        <v>-18.750000000000004</v>
      </c>
      <c r="CK1661" s="62">
        <v>0</v>
      </c>
      <c r="CL1661" s="63">
        <f t="shared" si="1393"/>
        <v>0</v>
      </c>
      <c r="CM1661" s="62">
        <v>-0.1</v>
      </c>
      <c r="CN1661" t="s">
        <v>1646</v>
      </c>
      <c r="CO1661" t="s">
        <v>1647</v>
      </c>
      <c r="CP1661" t="s">
        <v>3105</v>
      </c>
      <c r="CQ1661" t="s">
        <v>2414</v>
      </c>
      <c r="CR1661">
        <v>71</v>
      </c>
      <c r="CS1661">
        <v>195</v>
      </c>
      <c r="CT1661">
        <v>32</v>
      </c>
      <c r="CU1661" t="s">
        <v>3402</v>
      </c>
      <c r="CV1661" t="s">
        <v>3090</v>
      </c>
      <c r="CZ1661" s="72">
        <v>660000</v>
      </c>
      <c r="DA1661">
        <v>0</v>
      </c>
    </row>
    <row r="1662" spans="1:105" ht="12.75" customHeight="1" x14ac:dyDescent="0.2">
      <c r="A1662" s="38" t="s">
        <v>2452</v>
      </c>
      <c r="B1662" t="s">
        <v>976</v>
      </c>
      <c r="C1662" t="s">
        <v>976</v>
      </c>
      <c r="D1662" s="82" t="s">
        <v>976</v>
      </c>
      <c r="E1662" t="str">
        <f t="shared" si="1389"/>
        <v xml:space="preserve">Steen, Alexander </v>
      </c>
      <c r="F1662" t="s">
        <v>901</v>
      </c>
      <c r="G1662" t="s">
        <v>1537</v>
      </c>
      <c r="H1662">
        <v>82</v>
      </c>
      <c r="I1662">
        <v>15</v>
      </c>
      <c r="J1662">
        <v>20</v>
      </c>
      <c r="K1662">
        <f>I1662+J1662</f>
        <v>35</v>
      </c>
      <c r="L1662">
        <v>5</v>
      </c>
      <c r="M1662">
        <v>26</v>
      </c>
      <c r="N1662">
        <v>192</v>
      </c>
      <c r="O1662" s="4">
        <f t="shared" si="1390"/>
        <v>7.8125E-2</v>
      </c>
      <c r="P1662">
        <v>1890</v>
      </c>
      <c r="Q1662">
        <v>5</v>
      </c>
      <c r="R1662">
        <v>0</v>
      </c>
      <c r="S1662">
        <v>15</v>
      </c>
      <c r="T1662">
        <v>29</v>
      </c>
      <c r="U1662" s="4">
        <f t="shared" si="1391"/>
        <v>0.34090909090909088</v>
      </c>
      <c r="V1662" s="40">
        <v>0.8</v>
      </c>
      <c r="W1662">
        <v>4</v>
      </c>
      <c r="X1662">
        <v>3</v>
      </c>
      <c r="Y1662">
        <v>0</v>
      </c>
      <c r="Z1662">
        <v>1</v>
      </c>
      <c r="AA1662">
        <f>I1662-W1662-Y1662</f>
        <v>11</v>
      </c>
      <c r="AB1662">
        <f>J1662-X1662-Z1662</f>
        <v>16</v>
      </c>
      <c r="AC1662" s="9">
        <f t="shared" si="1344"/>
        <v>9.7376251014335953</v>
      </c>
      <c r="AD1662" s="9">
        <f t="shared" si="1345"/>
        <v>7.3032188260751969</v>
      </c>
      <c r="AE1662" s="9">
        <f t="shared" si="1346"/>
        <v>0</v>
      </c>
      <c r="AF1662" s="9">
        <f t="shared" si="1347"/>
        <v>1.8491884117526198</v>
      </c>
      <c r="AG1662" s="9">
        <f t="shared" si="1348"/>
        <v>13.180668353082146</v>
      </c>
      <c r="AH1662" s="9">
        <f t="shared" si="1349"/>
        <v>19.171881240846758</v>
      </c>
      <c r="AI1662" s="6">
        <f t="shared" si="1350"/>
        <v>2.576221541738783</v>
      </c>
      <c r="AJ1662" s="6">
        <f t="shared" si="1351"/>
        <v>5.3556938057884773</v>
      </c>
      <c r="AK1662" s="6">
        <f t="shared" si="1352"/>
        <v>0.369837682350524</v>
      </c>
      <c r="AL1662" s="6">
        <f t="shared" si="1353"/>
        <v>2.0370123818399679</v>
      </c>
      <c r="AM1662" s="6">
        <f t="shared" si="1354"/>
        <v>1.9475250202867191</v>
      </c>
      <c r="AN1662" s="6">
        <f t="shared" si="1355"/>
        <v>6.6570782823094312</v>
      </c>
      <c r="AO1662" s="33">
        <v>1001.4666666666667</v>
      </c>
      <c r="AP1662" s="33">
        <v>123.23333333333332</v>
      </c>
      <c r="AQ1662" s="33">
        <v>162.23333333333332</v>
      </c>
      <c r="AR1662" s="32">
        <v>1286.9333333333334</v>
      </c>
      <c r="AS1662" s="40">
        <v>31</v>
      </c>
      <c r="AT1662" s="40">
        <v>73</v>
      </c>
      <c r="AU1662" s="40">
        <v>59</v>
      </c>
      <c r="AV1662" s="40">
        <v>44</v>
      </c>
      <c r="AW1662" s="40">
        <v>25</v>
      </c>
      <c r="AX1662" s="9">
        <f t="shared" si="1356"/>
        <v>1.4452963116452548</v>
      </c>
      <c r="AY1662" s="9">
        <f t="shared" si="1357"/>
        <v>3.4034397016162452</v>
      </c>
      <c r="AZ1662" s="9">
        <f t="shared" si="1358"/>
        <v>2.7507252382925818</v>
      </c>
      <c r="BA1662" s="9">
        <f t="shared" si="1359"/>
        <v>2.0513883133029425</v>
      </c>
      <c r="BB1662" s="9">
        <f t="shared" si="1360"/>
        <v>1.1655615416493992</v>
      </c>
      <c r="BC1662" s="9">
        <f t="shared" si="1361"/>
        <v>12.213008130081301</v>
      </c>
      <c r="BD1662" s="9">
        <f t="shared" si="1362"/>
        <v>1.9784552845528454</v>
      </c>
      <c r="BE1662" s="9">
        <f t="shared" si="1363"/>
        <v>1.5028455284552844</v>
      </c>
      <c r="BF1662" s="3">
        <v>43</v>
      </c>
      <c r="BG1662" s="3">
        <v>11</v>
      </c>
      <c r="BH1662" s="3">
        <v>1</v>
      </c>
      <c r="BI1662" s="3">
        <v>55</v>
      </c>
      <c r="BJ1662" s="3">
        <v>34</v>
      </c>
      <c r="BK1662" s="3">
        <v>4</v>
      </c>
      <c r="BL1662" s="3">
        <v>18</v>
      </c>
      <c r="BM1662" s="3">
        <v>56</v>
      </c>
      <c r="BN1662" s="34">
        <f t="shared" si="1394"/>
        <v>51.262528551266414</v>
      </c>
      <c r="BO1662" s="34">
        <f t="shared" si="1395"/>
        <v>79.666175742747214</v>
      </c>
      <c r="BP1662" s="34">
        <v>14.059644311894802</v>
      </c>
      <c r="BQ1662" s="34">
        <v>3.6482287236509792</v>
      </c>
      <c r="BR1662" s="34">
        <v>6.6138309537396148E-2</v>
      </c>
      <c r="BS1662" s="34">
        <v>-0.98850711269186842</v>
      </c>
      <c r="BT1662" s="34">
        <v>2.4032241904820726</v>
      </c>
      <c r="BU1662" s="34">
        <f t="shared" si="1396"/>
        <v>19.188728422873382</v>
      </c>
      <c r="BV1662" s="34">
        <f t="shared" si="1397"/>
        <v>29.82085851047459</v>
      </c>
      <c r="BW1662" s="34">
        <v>14.316254999764874</v>
      </c>
      <c r="BX1662" s="34">
        <v>-0.62599331851116236</v>
      </c>
      <c r="BY1662" s="34">
        <v>8.8315406030082126</v>
      </c>
      <c r="BZ1662" s="34">
        <v>9.5519978441311082</v>
      </c>
      <c r="CA1662" s="34">
        <f t="shared" si="1398"/>
        <v>32.073800128393032</v>
      </c>
      <c r="CB1662" s="34">
        <f t="shared" si="1399"/>
        <v>49.845317232272635</v>
      </c>
      <c r="CC1662" s="15">
        <v>56</v>
      </c>
      <c r="CD1662" s="7">
        <v>1770715</v>
      </c>
      <c r="CE1662" s="68">
        <f t="shared" si="1364"/>
        <v>1770715</v>
      </c>
      <c r="CF1662" s="9">
        <v>23.2</v>
      </c>
      <c r="CG1662" s="9">
        <v>24.5</v>
      </c>
      <c r="CH1662" s="9">
        <v>4.2</v>
      </c>
      <c r="CI1662" s="9">
        <v>1.9</v>
      </c>
      <c r="CJ1662" s="9">
        <f t="shared" si="1392"/>
        <v>2.416687865683032</v>
      </c>
      <c r="CK1662" s="9">
        <v>2.2000000000000002</v>
      </c>
      <c r="CL1662" s="9">
        <f t="shared" si="1393"/>
        <v>2.7982701602645634</v>
      </c>
      <c r="CM1662" s="9">
        <v>4</v>
      </c>
      <c r="CN1662" t="s">
        <v>3539</v>
      </c>
      <c r="CO1662" t="s">
        <v>3485</v>
      </c>
      <c r="CP1662" t="s">
        <v>3134</v>
      </c>
      <c r="CQ1662" t="s">
        <v>2400</v>
      </c>
      <c r="CR1662">
        <v>73</v>
      </c>
      <c r="CS1662">
        <v>205</v>
      </c>
      <c r="CU1662" t="s">
        <v>3402</v>
      </c>
      <c r="CV1662" t="s">
        <v>2382</v>
      </c>
      <c r="CW1662">
        <v>2</v>
      </c>
      <c r="CX1662">
        <v>1</v>
      </c>
      <c r="CY1662">
        <v>0</v>
      </c>
      <c r="CZ1662" s="70"/>
      <c r="DA1662">
        <v>0</v>
      </c>
    </row>
    <row r="1663" spans="1:105" ht="12.75" customHeight="1" x14ac:dyDescent="0.2">
      <c r="A1663" s="44" t="s">
        <v>2372</v>
      </c>
      <c r="B1663" s="43" t="s">
        <v>976</v>
      </c>
      <c r="C1663" s="43" t="s">
        <v>2375</v>
      </c>
      <c r="D1663" s="82" t="s">
        <v>976</v>
      </c>
      <c r="E1663" s="42" t="str">
        <f t="shared" si="1389"/>
        <v xml:space="preserve">Steen, Alexander </v>
      </c>
      <c r="F1663" s="42" t="s">
        <v>901</v>
      </c>
      <c r="G1663" s="45" t="s">
        <v>1540</v>
      </c>
      <c r="H1663" s="43">
        <v>76</v>
      </c>
      <c r="I1663" s="64">
        <v>15</v>
      </c>
      <c r="J1663" s="64">
        <v>27</v>
      </c>
      <c r="K1663" s="64">
        <v>42</v>
      </c>
      <c r="L1663" s="43">
        <v>0</v>
      </c>
      <c r="M1663">
        <v>32</v>
      </c>
      <c r="N1663">
        <v>169</v>
      </c>
      <c r="O1663" s="4">
        <f t="shared" si="1390"/>
        <v>8.8757396449704137E-2</v>
      </c>
      <c r="Q1663">
        <v>2</v>
      </c>
      <c r="R1663">
        <v>0</v>
      </c>
      <c r="S1663">
        <v>59</v>
      </c>
      <c r="T1663">
        <v>120</v>
      </c>
      <c r="U1663" s="4">
        <f t="shared" si="1391"/>
        <v>0.32960893854748602</v>
      </c>
      <c r="V1663">
        <v>4.0999999999999996</v>
      </c>
      <c r="W1663">
        <v>2</v>
      </c>
      <c r="X1663">
        <v>7</v>
      </c>
      <c r="Y1663">
        <v>1</v>
      </c>
      <c r="Z1663">
        <v>0</v>
      </c>
      <c r="AA1663">
        <v>12</v>
      </c>
      <c r="AB1663">
        <v>20</v>
      </c>
      <c r="AC1663" s="9">
        <f t="shared" si="1344"/>
        <v>4.556962025316456</v>
      </c>
      <c r="AD1663" s="9">
        <f t="shared" si="1345"/>
        <v>15.949367088607596</v>
      </c>
      <c r="AE1663" s="9">
        <f t="shared" si="1346"/>
        <v>1.3295907815039152</v>
      </c>
      <c r="AF1663" s="9">
        <f t="shared" si="1347"/>
        <v>0</v>
      </c>
      <c r="AG1663" s="9">
        <f t="shared" si="1348"/>
        <v>14.153725181836053</v>
      </c>
      <c r="AH1663" s="9">
        <f t="shared" si="1349"/>
        <v>23.589541969726753</v>
      </c>
      <c r="AI1663" s="58">
        <f t="shared" si="1350"/>
        <v>2.8307450363672109</v>
      </c>
      <c r="AJ1663" s="58">
        <f t="shared" si="1351"/>
        <v>6.3797468354430382</v>
      </c>
      <c r="AK1663" s="58">
        <f t="shared" si="1352"/>
        <v>0.26591815630078303</v>
      </c>
      <c r="AL1663" s="58">
        <f t="shared" si="1353"/>
        <v>2.6538234715942597</v>
      </c>
      <c r="AM1663" s="58">
        <f t="shared" si="1354"/>
        <v>1.8227848101265824</v>
      </c>
      <c r="AN1663" s="58">
        <f t="shared" si="1355"/>
        <v>5.5842812823164429</v>
      </c>
      <c r="AO1663" s="56">
        <v>1017.4</v>
      </c>
      <c r="AP1663" s="56">
        <v>131.66666666666666</v>
      </c>
      <c r="AQ1663" s="56">
        <v>225.63333333333333</v>
      </c>
      <c r="AR1663" s="57">
        <f>SUM(AO1663:AQ1663)</f>
        <v>1374.6999999999998</v>
      </c>
      <c r="AS1663">
        <v>36</v>
      </c>
      <c r="AT1663">
        <v>62</v>
      </c>
      <c r="AU1663">
        <v>80</v>
      </c>
      <c r="AV1663">
        <v>46</v>
      </c>
      <c r="AW1663">
        <v>27</v>
      </c>
      <c r="AX1663" s="9">
        <f t="shared" si="1356"/>
        <v>1.571251909507529</v>
      </c>
      <c r="AY1663" s="9">
        <f t="shared" si="1357"/>
        <v>2.7060449552629668</v>
      </c>
      <c r="AZ1663" s="9">
        <f t="shared" si="1358"/>
        <v>3.4916709100167314</v>
      </c>
      <c r="BA1663" s="9">
        <f t="shared" si="1359"/>
        <v>2.0077107732596207</v>
      </c>
      <c r="BB1663" s="9">
        <f t="shared" si="1360"/>
        <v>1.178438932130647</v>
      </c>
      <c r="BC1663" s="33">
        <f t="shared" si="1361"/>
        <v>13.386842105263158</v>
      </c>
      <c r="BD1663" s="33">
        <f t="shared" si="1362"/>
        <v>2.9688596491228068</v>
      </c>
      <c r="BE1663" s="33">
        <f t="shared" si="1363"/>
        <v>1.7324561403508771</v>
      </c>
      <c r="BF1663" s="42">
        <f>BI1663-BG1663-BH1663</f>
        <v>48</v>
      </c>
      <c r="BG1663" s="43">
        <v>14</v>
      </c>
      <c r="BH1663" s="43">
        <v>1</v>
      </c>
      <c r="BI1663" s="43">
        <v>63</v>
      </c>
      <c r="BJ1663" s="42">
        <f>BM1663-BK1663-BL1663</f>
        <v>45</v>
      </c>
      <c r="BK1663" s="43">
        <v>4</v>
      </c>
      <c r="BL1663" s="43">
        <v>21</v>
      </c>
      <c r="BM1663" s="43">
        <v>70</v>
      </c>
      <c r="BN1663" s="34">
        <f t="shared" si="1394"/>
        <v>56.167983230646456</v>
      </c>
      <c r="BO1663" s="34">
        <f t="shared" si="1395"/>
        <v>81.71671380031492</v>
      </c>
      <c r="BP1663" s="33">
        <v>22.432948693341437</v>
      </c>
      <c r="BQ1663" s="33">
        <v>3.9074070965609558</v>
      </c>
      <c r="BR1663" s="33">
        <v>-3.2086958837535894E-2</v>
      </c>
      <c r="BS1663" s="33">
        <v>0.14351909975689428</v>
      </c>
      <c r="BT1663" s="33">
        <v>1.7327399023788628</v>
      </c>
      <c r="BU1663" s="9">
        <f t="shared" si="1396"/>
        <v>28.184527833200615</v>
      </c>
      <c r="BV1663" s="34">
        <f t="shared" si="1397"/>
        <v>41.00462331155979</v>
      </c>
      <c r="BW1663" s="33">
        <v>8.7389189323889234</v>
      </c>
      <c r="BX1663" s="33">
        <v>-0.29041947765224735</v>
      </c>
      <c r="BY1663" s="33">
        <v>13.453732273603013</v>
      </c>
      <c r="BZ1663" s="33">
        <v>6.0812236691061505</v>
      </c>
      <c r="CA1663" s="9">
        <f t="shared" si="1398"/>
        <v>27.983455397445841</v>
      </c>
      <c r="CB1663" s="34">
        <f t="shared" si="1399"/>
        <v>40.712090488755138</v>
      </c>
      <c r="CC1663" s="47">
        <v>48.244160000000001</v>
      </c>
      <c r="CD1663">
        <v>1942689</v>
      </c>
      <c r="CE1663" s="68">
        <f t="shared" si="1364"/>
        <v>2096059.1842105263</v>
      </c>
      <c r="CF1663" s="62">
        <v>26.5</v>
      </c>
      <c r="CG1663" s="62">
        <v>27.9</v>
      </c>
      <c r="CH1663" s="62">
        <v>4</v>
      </c>
      <c r="CI1663" s="62">
        <v>3.3</v>
      </c>
      <c r="CJ1663" s="63">
        <f t="shared" si="1392"/>
        <v>3.8106235565819859</v>
      </c>
      <c r="CK1663" s="62">
        <v>2.1</v>
      </c>
      <c r="CL1663" s="63">
        <f t="shared" si="1393"/>
        <v>2.424942263279446</v>
      </c>
      <c r="CM1663" s="62">
        <v>5.4</v>
      </c>
      <c r="CN1663" t="s">
        <v>1659</v>
      </c>
      <c r="CO1663" t="s">
        <v>3485</v>
      </c>
      <c r="CP1663" t="s">
        <v>3134</v>
      </c>
      <c r="CQ1663" t="s">
        <v>2400</v>
      </c>
      <c r="CR1663">
        <v>73</v>
      </c>
      <c r="CS1663">
        <v>205</v>
      </c>
      <c r="CT1663">
        <v>10</v>
      </c>
      <c r="CU1663" t="s">
        <v>3402</v>
      </c>
      <c r="CZ1663" s="72">
        <v>900600</v>
      </c>
      <c r="DA1663">
        <v>0</v>
      </c>
    </row>
    <row r="1664" spans="1:105" ht="12.75" customHeight="1" x14ac:dyDescent="0.2">
      <c r="A1664" s="38" t="s">
        <v>2452</v>
      </c>
      <c r="B1664" t="s">
        <v>976</v>
      </c>
      <c r="C1664" t="s">
        <v>976</v>
      </c>
      <c r="D1664" t="s">
        <v>976</v>
      </c>
      <c r="E1664" t="str">
        <f t="shared" si="1389"/>
        <v xml:space="preserve">Ponikarovsky, Alexei </v>
      </c>
      <c r="F1664" t="s">
        <v>449</v>
      </c>
      <c r="G1664" t="s">
        <v>1540</v>
      </c>
      <c r="H1664">
        <v>71</v>
      </c>
      <c r="I1664">
        <v>21</v>
      </c>
      <c r="J1664">
        <v>24</v>
      </c>
      <c r="K1664">
        <f>I1664+J1664</f>
        <v>45</v>
      </c>
      <c r="L1664">
        <v>8</v>
      </c>
      <c r="M1664">
        <v>63</v>
      </c>
      <c r="N1664">
        <v>198</v>
      </c>
      <c r="O1664" s="4">
        <f t="shared" si="1390"/>
        <v>0.10606060606060606</v>
      </c>
      <c r="P1664">
        <v>1718</v>
      </c>
      <c r="Q1664">
        <v>1</v>
      </c>
      <c r="R1664">
        <v>0</v>
      </c>
      <c r="S1664">
        <v>1</v>
      </c>
      <c r="T1664">
        <v>3</v>
      </c>
      <c r="U1664" s="4">
        <f t="shared" si="1391"/>
        <v>0.25</v>
      </c>
      <c r="V1664" s="40">
        <v>0</v>
      </c>
      <c r="W1664">
        <v>6</v>
      </c>
      <c r="X1664">
        <v>5</v>
      </c>
      <c r="Y1664">
        <v>0</v>
      </c>
      <c r="Z1664">
        <v>0</v>
      </c>
      <c r="AA1664">
        <f>I1664-W1664-Y1664</f>
        <v>15</v>
      </c>
      <c r="AB1664">
        <f>J1664-X1664-Z1664</f>
        <v>19</v>
      </c>
      <c r="AC1664" s="9">
        <f t="shared" si="1344"/>
        <v>9.9319477653117545</v>
      </c>
      <c r="AD1664" s="9">
        <f t="shared" si="1345"/>
        <v>8.2766231377597954</v>
      </c>
      <c r="AE1664" s="9">
        <f t="shared" si="1346"/>
        <v>0</v>
      </c>
      <c r="AF1664" s="9">
        <f t="shared" si="1347"/>
        <v>0</v>
      </c>
      <c r="AG1664" s="9">
        <f t="shared" si="1348"/>
        <v>18.645121193287757</v>
      </c>
      <c r="AH1664" s="9">
        <f t="shared" si="1349"/>
        <v>23.617153511497825</v>
      </c>
      <c r="AI1664" s="6">
        <f t="shared" si="1350"/>
        <v>3.1696706028589183</v>
      </c>
      <c r="AJ1664" s="6">
        <f t="shared" si="1351"/>
        <v>6.290233584697444</v>
      </c>
      <c r="AK1664" s="6">
        <f t="shared" si="1352"/>
        <v>0</v>
      </c>
      <c r="AL1664" s="6">
        <f t="shared" si="1353"/>
        <v>2.4860161591050343</v>
      </c>
      <c r="AM1664" s="6">
        <f t="shared" si="1354"/>
        <v>0</v>
      </c>
      <c r="AN1664" s="6">
        <f t="shared" si="1355"/>
        <v>5.3254437869822491</v>
      </c>
      <c r="AO1664" s="33">
        <v>965.4</v>
      </c>
      <c r="AP1664" s="33">
        <v>181.23333333333332</v>
      </c>
      <c r="AQ1664" s="33">
        <v>67.599999999999994</v>
      </c>
      <c r="AR1664" s="32">
        <v>1214.2333333333333</v>
      </c>
      <c r="AS1664" s="40">
        <v>38</v>
      </c>
      <c r="AT1664" s="40">
        <v>133</v>
      </c>
      <c r="AU1664" s="40">
        <v>78</v>
      </c>
      <c r="AV1664" s="40">
        <v>37</v>
      </c>
      <c r="AW1664" s="40">
        <v>23</v>
      </c>
      <c r="AX1664" s="9">
        <f t="shared" si="1356"/>
        <v>1.877728058857441</v>
      </c>
      <c r="AY1664" s="9">
        <f t="shared" si="1357"/>
        <v>6.5720482060010434</v>
      </c>
      <c r="AZ1664" s="9">
        <f t="shared" si="1358"/>
        <v>3.854283910286326</v>
      </c>
      <c r="BA1664" s="9">
        <f t="shared" si="1359"/>
        <v>1.8283141625717187</v>
      </c>
      <c r="BB1664" s="9">
        <f t="shared" si="1360"/>
        <v>1.136519614571609</v>
      </c>
      <c r="BC1664" s="9">
        <f t="shared" si="1361"/>
        <v>13.597183098591549</v>
      </c>
      <c r="BD1664" s="9">
        <f t="shared" si="1362"/>
        <v>0.95211267605633798</v>
      </c>
      <c r="BE1664" s="9">
        <f t="shared" si="1363"/>
        <v>2.5525821596244129</v>
      </c>
      <c r="BF1664" s="3">
        <v>51</v>
      </c>
      <c r="BG1664" s="3">
        <v>19</v>
      </c>
      <c r="BH1664" s="3">
        <v>0</v>
      </c>
      <c r="BI1664" s="3">
        <v>70</v>
      </c>
      <c r="BJ1664" s="3">
        <v>40</v>
      </c>
      <c r="BK1664" s="3">
        <v>0</v>
      </c>
      <c r="BL1664" s="3">
        <v>6</v>
      </c>
      <c r="BM1664" s="3">
        <v>46</v>
      </c>
      <c r="BN1664" s="34">
        <f t="shared" si="1394"/>
        <v>36.370762993914781</v>
      </c>
      <c r="BO1664" s="34">
        <f t="shared" si="1395"/>
        <v>59.907370347129515</v>
      </c>
      <c r="BP1664" s="34">
        <v>24.903179253080218</v>
      </c>
      <c r="BQ1664" s="34">
        <v>6.2454265422258466</v>
      </c>
      <c r="BR1664" s="34">
        <v>6.2402098050112126E-2</v>
      </c>
      <c r="BS1664" s="34">
        <v>-0.88874874252895475</v>
      </c>
      <c r="BT1664" s="34">
        <v>-3.3093697403401903</v>
      </c>
      <c r="BU1664" s="34">
        <f t="shared" si="1396"/>
        <v>27.012889410487031</v>
      </c>
      <c r="BV1664" s="34">
        <f t="shared" si="1397"/>
        <v>44.49373719024959</v>
      </c>
      <c r="BW1664" s="34">
        <v>9.5644065764467889</v>
      </c>
      <c r="BX1664" s="34">
        <v>0.6908948973111475</v>
      </c>
      <c r="BY1664" s="34">
        <v>4.9299142708191974</v>
      </c>
      <c r="BZ1664" s="34">
        <v>-5.8273421611493896</v>
      </c>
      <c r="CA1664" s="34">
        <f t="shared" si="1398"/>
        <v>9.3578735834277467</v>
      </c>
      <c r="CB1664" s="34">
        <f t="shared" si="1399"/>
        <v>15.413633156879918</v>
      </c>
      <c r="CC1664" s="15">
        <v>53</v>
      </c>
      <c r="CD1664" s="7">
        <v>2352462</v>
      </c>
      <c r="CE1664" s="68">
        <f t="shared" si="1364"/>
        <v>2716927.9436619719</v>
      </c>
      <c r="CF1664" s="9">
        <v>26.6</v>
      </c>
      <c r="CG1664" s="9">
        <v>23.4</v>
      </c>
      <c r="CH1664" s="9">
        <v>8.4</v>
      </c>
      <c r="CI1664" s="9">
        <v>4.3</v>
      </c>
      <c r="CJ1664" s="9">
        <f t="shared" si="1392"/>
        <v>5.8780643397430064</v>
      </c>
      <c r="CK1664" s="9">
        <v>2.9</v>
      </c>
      <c r="CL1664" s="9">
        <f t="shared" si="1393"/>
        <v>3.9642759500592368</v>
      </c>
      <c r="CM1664" s="9">
        <v>7.1</v>
      </c>
      <c r="CN1664" t="s">
        <v>3421</v>
      </c>
      <c r="CO1664" t="s">
        <v>3422</v>
      </c>
      <c r="CQ1664" t="s">
        <v>3423</v>
      </c>
      <c r="CR1664">
        <v>76</v>
      </c>
      <c r="CS1664">
        <v>220</v>
      </c>
      <c r="CT1664">
        <v>23</v>
      </c>
      <c r="CU1664" t="s">
        <v>3402</v>
      </c>
      <c r="CV1664" t="s">
        <v>2382</v>
      </c>
      <c r="CW1664">
        <v>7</v>
      </c>
      <c r="CX1664">
        <v>0</v>
      </c>
      <c r="CY1664">
        <v>0</v>
      </c>
      <c r="CZ1664" s="70"/>
      <c r="DA1664">
        <v>0</v>
      </c>
    </row>
    <row r="1665" spans="1:105" ht="12.75" customHeight="1" x14ac:dyDescent="0.2">
      <c r="A1665" s="44" t="s">
        <v>2372</v>
      </c>
      <c r="B1665" s="43" t="s">
        <v>976</v>
      </c>
      <c r="C1665" s="43" t="s">
        <v>2375</v>
      </c>
      <c r="D1665" s="42" t="s">
        <v>976</v>
      </c>
      <c r="E1665" s="42" t="str">
        <f t="shared" si="1389"/>
        <v xml:space="preserve">Ponikarovsky, Alexei </v>
      </c>
      <c r="F1665" s="42" t="s">
        <v>449</v>
      </c>
      <c r="G1665" s="45" t="s">
        <v>1540</v>
      </c>
      <c r="H1665" s="43">
        <v>66</v>
      </c>
      <c r="I1665" s="64">
        <v>18</v>
      </c>
      <c r="J1665" s="64">
        <v>17</v>
      </c>
      <c r="K1665" s="64">
        <v>35</v>
      </c>
      <c r="L1665" s="43">
        <v>3</v>
      </c>
      <c r="M1665">
        <v>36</v>
      </c>
      <c r="N1665">
        <v>150</v>
      </c>
      <c r="O1665" s="4">
        <f t="shared" si="1390"/>
        <v>0.12</v>
      </c>
      <c r="Q1665">
        <v>1</v>
      </c>
      <c r="R1665">
        <v>0</v>
      </c>
      <c r="S1665">
        <v>1</v>
      </c>
      <c r="T1665">
        <v>3</v>
      </c>
      <c r="U1665" s="4">
        <f t="shared" si="1391"/>
        <v>0.25</v>
      </c>
      <c r="V1665">
        <v>0.1</v>
      </c>
      <c r="W1665">
        <v>1</v>
      </c>
      <c r="X1665">
        <v>6</v>
      </c>
      <c r="Y1665">
        <v>0</v>
      </c>
      <c r="Z1665">
        <v>0</v>
      </c>
      <c r="AA1665">
        <v>17</v>
      </c>
      <c r="AB1665">
        <v>11</v>
      </c>
      <c r="AC1665" s="9">
        <f t="shared" si="1344"/>
        <v>2.2213994816734539</v>
      </c>
      <c r="AD1665" s="9">
        <f t="shared" si="1345"/>
        <v>13.328396890040725</v>
      </c>
      <c r="AE1665" s="9">
        <f t="shared" si="1346"/>
        <v>0</v>
      </c>
      <c r="AF1665" s="9">
        <f t="shared" si="1347"/>
        <v>0</v>
      </c>
      <c r="AG1665" s="9">
        <f t="shared" si="1348"/>
        <v>23.377069844725835</v>
      </c>
      <c r="AH1665" s="9">
        <f t="shared" si="1349"/>
        <v>15.126339311293188</v>
      </c>
      <c r="AI1665" s="58">
        <f t="shared" si="1350"/>
        <v>3.0252678622586373</v>
      </c>
      <c r="AJ1665" s="58">
        <f t="shared" si="1351"/>
        <v>7.1084783413550534</v>
      </c>
      <c r="AK1665" s="58">
        <f t="shared" si="1352"/>
        <v>0</v>
      </c>
      <c r="AL1665" s="58">
        <f t="shared" si="1353"/>
        <v>2.6127313355870054</v>
      </c>
      <c r="AM1665" s="58">
        <f t="shared" si="1354"/>
        <v>1.3328396890040726</v>
      </c>
      <c r="AN1665" s="58">
        <f t="shared" si="1355"/>
        <v>7.8431372549019613</v>
      </c>
      <c r="AO1665" s="56">
        <v>872.65</v>
      </c>
      <c r="AP1665" s="56">
        <v>135.05000000000001</v>
      </c>
      <c r="AQ1665" s="56">
        <v>45.9</v>
      </c>
      <c r="AR1665" s="57">
        <f>SUM(AO1665:AQ1665)</f>
        <v>1053.6000000000001</v>
      </c>
      <c r="AS1665">
        <v>21</v>
      </c>
      <c r="AT1665">
        <v>77</v>
      </c>
      <c r="AU1665">
        <v>72</v>
      </c>
      <c r="AV1665">
        <v>28</v>
      </c>
      <c r="AW1665">
        <v>22</v>
      </c>
      <c r="AX1665" s="9">
        <f t="shared" si="1356"/>
        <v>1.195899772209567</v>
      </c>
      <c r="AY1665" s="9">
        <f t="shared" si="1357"/>
        <v>4.3849658314350792</v>
      </c>
      <c r="AZ1665" s="9">
        <f t="shared" si="1358"/>
        <v>4.1002277904328013</v>
      </c>
      <c r="BA1665" s="9">
        <f t="shared" si="1359"/>
        <v>1.594533029612756</v>
      </c>
      <c r="BB1665" s="9">
        <f t="shared" si="1360"/>
        <v>1.2528473804100226</v>
      </c>
      <c r="BC1665" s="33">
        <f t="shared" si="1361"/>
        <v>13.221969696969696</v>
      </c>
      <c r="BD1665" s="33">
        <f t="shared" si="1362"/>
        <v>0.69545454545454544</v>
      </c>
      <c r="BE1665" s="33">
        <f t="shared" si="1363"/>
        <v>2.0462121212121214</v>
      </c>
      <c r="BF1665" s="42">
        <f>BI1665-BG1665-BH1665</f>
        <v>44</v>
      </c>
      <c r="BG1665" s="43">
        <v>16</v>
      </c>
      <c r="BH1665" s="43">
        <v>0</v>
      </c>
      <c r="BI1665" s="43">
        <v>60</v>
      </c>
      <c r="BJ1665" s="42">
        <f>BM1665-BK1665-BL1665</f>
        <v>38</v>
      </c>
      <c r="BK1665" s="43">
        <v>3</v>
      </c>
      <c r="BL1665" s="43">
        <v>6</v>
      </c>
      <c r="BM1665" s="43">
        <v>47</v>
      </c>
      <c r="BN1665" s="34">
        <f t="shared" si="1394"/>
        <v>35.25422261999632</v>
      </c>
      <c r="BO1665" s="34">
        <f t="shared" si="1395"/>
        <v>66.921455239172957</v>
      </c>
      <c r="BP1665" s="33">
        <v>27.540638843806668</v>
      </c>
      <c r="BQ1665" s="33">
        <v>0.77415294401555224</v>
      </c>
      <c r="BR1665" s="33">
        <v>-1.1237394052294587</v>
      </c>
      <c r="BS1665" s="33">
        <v>-0.63834929866700707</v>
      </c>
      <c r="BT1665" s="33">
        <v>0</v>
      </c>
      <c r="BU1665" s="9">
        <f t="shared" si="1396"/>
        <v>26.552703083925756</v>
      </c>
      <c r="BV1665" s="34">
        <f t="shared" si="1397"/>
        <v>50.403764396214413</v>
      </c>
      <c r="BW1665" s="33">
        <v>7.7594247569261228</v>
      </c>
      <c r="BX1665" s="33">
        <v>-6.0222426930164032E-2</v>
      </c>
      <c r="BY1665" s="33">
        <v>1.289207339015249</v>
      </c>
      <c r="BZ1665" s="33">
        <v>-0.28689013294064558</v>
      </c>
      <c r="CA1665" s="9">
        <f t="shared" si="1398"/>
        <v>8.7015195360705633</v>
      </c>
      <c r="CB1665" s="34">
        <f t="shared" si="1399"/>
        <v>16.517690842958544</v>
      </c>
      <c r="CC1665" s="47">
        <v>50.000140999999999</v>
      </c>
      <c r="CD1665">
        <v>2296605</v>
      </c>
      <c r="CE1665" s="68">
        <f t="shared" si="1364"/>
        <v>2853357.7272727275</v>
      </c>
      <c r="CF1665" s="62">
        <v>23.2</v>
      </c>
      <c r="CG1665" s="62">
        <v>20.8</v>
      </c>
      <c r="CH1665" s="62">
        <v>7.6</v>
      </c>
      <c r="CI1665" s="62">
        <v>3.1</v>
      </c>
      <c r="CJ1665" s="63">
        <f t="shared" si="1392"/>
        <v>5.0220728200558913</v>
      </c>
      <c r="CK1665" s="62">
        <v>2.2999999999999998</v>
      </c>
      <c r="CL1665" s="63">
        <f t="shared" si="1393"/>
        <v>3.7260540277834027</v>
      </c>
      <c r="CM1665" s="62">
        <v>5.4</v>
      </c>
      <c r="CN1665" t="s">
        <v>1662</v>
      </c>
      <c r="CO1665" t="s">
        <v>3422</v>
      </c>
      <c r="CQ1665" t="s">
        <v>3423</v>
      </c>
      <c r="CR1665">
        <v>76</v>
      </c>
      <c r="CS1665">
        <v>220</v>
      </c>
      <c r="CT1665">
        <v>23</v>
      </c>
      <c r="CU1665" t="s">
        <v>3402</v>
      </c>
      <c r="CZ1665" s="72">
        <v>2105000</v>
      </c>
      <c r="DA1665">
        <v>0</v>
      </c>
    </row>
    <row r="1666" spans="1:105" ht="12.75" customHeight="1" x14ac:dyDescent="0.2">
      <c r="A1666" s="44" t="s">
        <v>2372</v>
      </c>
      <c r="B1666" s="43"/>
      <c r="C1666" s="43" t="s">
        <v>2375</v>
      </c>
      <c r="D1666" s="42" t="s">
        <v>976</v>
      </c>
      <c r="E1666" s="42" t="str">
        <f t="shared" si="1389"/>
        <v xml:space="preserve">Stralman, Anton </v>
      </c>
      <c r="F1666" s="42" t="s">
        <v>911</v>
      </c>
      <c r="G1666" s="45" t="s">
        <v>2374</v>
      </c>
      <c r="H1666" s="43">
        <v>50</v>
      </c>
      <c r="I1666" s="64">
        <v>3</v>
      </c>
      <c r="J1666" s="64">
        <v>6</v>
      </c>
      <c r="K1666" s="64">
        <v>9</v>
      </c>
      <c r="L1666" s="43">
        <v>-10</v>
      </c>
      <c r="M1666">
        <v>18</v>
      </c>
      <c r="N1666">
        <v>40</v>
      </c>
      <c r="O1666" s="4">
        <f t="shared" si="1390"/>
        <v>7.4999999999999997E-2</v>
      </c>
      <c r="Q1666">
        <v>0</v>
      </c>
      <c r="R1666">
        <v>0</v>
      </c>
      <c r="S1666">
        <v>0</v>
      </c>
      <c r="T1666">
        <v>0</v>
      </c>
      <c r="U1666" s="4">
        <f t="shared" si="1391"/>
        <v>0</v>
      </c>
      <c r="V1666">
        <v>0</v>
      </c>
      <c r="W1666">
        <v>0</v>
      </c>
      <c r="X1666">
        <v>2</v>
      </c>
      <c r="Y1666">
        <v>0</v>
      </c>
      <c r="Z1666">
        <v>0</v>
      </c>
      <c r="AA1666">
        <v>3</v>
      </c>
      <c r="AB1666">
        <v>4</v>
      </c>
      <c r="AC1666" s="9">
        <f t="shared" ref="AC1666:AC1729" si="1400">IF(AP1666=0,0,W1666/AP1666*300)</f>
        <v>0</v>
      </c>
      <c r="AD1666" s="9">
        <f t="shared" ref="AD1666:AD1729" si="1401">IF(AP1666=0,0,X1666/AP1666*300)</f>
        <v>8.1411126187245593</v>
      </c>
      <c r="AE1666" s="9">
        <f t="shared" ref="AE1666:AE1729" si="1402">IF(AQ1666=0,0,Y1666/AQ1666*300)</f>
        <v>0</v>
      </c>
      <c r="AF1666" s="9">
        <f t="shared" ref="AF1666:AF1729" si="1403">IF(AQ1666=0,0,Z1666/AQ1666*300)</f>
        <v>0</v>
      </c>
      <c r="AG1666" s="9">
        <f t="shared" ref="AG1666:AG1729" si="1404">AA1666/AO1666*1200</f>
        <v>6.4077842712628668</v>
      </c>
      <c r="AH1666" s="9">
        <f t="shared" ref="AH1666:AH1729" si="1405">AB1666/AO1666*1200</f>
        <v>8.5437123616838235</v>
      </c>
      <c r="AI1666" s="58">
        <f t="shared" ref="AI1666:AI1729" si="1406">IF(AO1666=0,0,BF1666/AO1666*60)</f>
        <v>1.9223352813788601</v>
      </c>
      <c r="AJ1666" s="58">
        <f t="shared" ref="AJ1666:AJ1729" si="1407">IF(AP1666=0,0,BG1666/AP1666*60)</f>
        <v>4.8846675712347345</v>
      </c>
      <c r="AK1666" s="58">
        <f t="shared" ref="AK1666:AK1729" si="1408">IF(AQ1666=0,0,BH1666/AQ1666*60)</f>
        <v>0</v>
      </c>
      <c r="AL1666" s="58">
        <f t="shared" ref="AL1666:AL1729" si="1409">IF(AO1666=0,0,BJ1666/AO1666*60)</f>
        <v>2.6699101130261944</v>
      </c>
      <c r="AM1666" s="58">
        <f t="shared" ref="AM1666:AM1729" si="1410">IF(AP1666=0,0,BK1666/AP1666*60)</f>
        <v>2.4423337856173672</v>
      </c>
      <c r="AN1666" s="58">
        <f t="shared" ref="AN1666:AN1729" si="1411">IF(AQ1666=0,0,BL1666/AQ1666*60)</f>
        <v>0</v>
      </c>
      <c r="AO1666" s="56">
        <v>561.81666666666672</v>
      </c>
      <c r="AP1666" s="56">
        <v>73.7</v>
      </c>
      <c r="AQ1666" s="56">
        <v>5.0666666666666664</v>
      </c>
      <c r="AR1666" s="57">
        <f>SUM(AO1666:AQ1666)</f>
        <v>640.58333333333348</v>
      </c>
      <c r="AS1666">
        <v>23</v>
      </c>
      <c r="AT1666">
        <v>32</v>
      </c>
      <c r="AU1666">
        <v>16</v>
      </c>
      <c r="AV1666">
        <v>26</v>
      </c>
      <c r="AW1666">
        <v>12</v>
      </c>
      <c r="AX1666" s="9">
        <f t="shared" ref="AX1666:AX1729" si="1412">AS1666/AR1666*60</f>
        <v>2.1542864576557816</v>
      </c>
      <c r="AY1666" s="9">
        <f t="shared" ref="AY1666:AY1729" si="1413">AT1666/AR1666*60</f>
        <v>2.9972681149993488</v>
      </c>
      <c r="AZ1666" s="9">
        <f t="shared" ref="AZ1666:AZ1729" si="1414">AU1666/AR1666*60</f>
        <v>1.4986340574996744</v>
      </c>
      <c r="BA1666" s="9">
        <f t="shared" ref="BA1666:BA1729" si="1415">AV1666/AR1666*60</f>
        <v>2.435280343436971</v>
      </c>
      <c r="BB1666" s="9">
        <f t="shared" ref="BB1666:BB1729" si="1416">AW1666/AR1666*60</f>
        <v>1.123975543124756</v>
      </c>
      <c r="BC1666" s="33">
        <f t="shared" ref="BC1666:BC1729" si="1417">AO1666/H1666</f>
        <v>11.236333333333334</v>
      </c>
      <c r="BD1666" s="33">
        <f t="shared" ref="BD1666:BD1729" si="1418">AQ1666/H1666</f>
        <v>0.10133333333333333</v>
      </c>
      <c r="BE1666" s="33">
        <f t="shared" ref="BE1666:BE1729" si="1419">AP1666/H1666</f>
        <v>1.474</v>
      </c>
      <c r="BF1666" s="42">
        <f>BI1666-BG1666-BH1666</f>
        <v>18</v>
      </c>
      <c r="BG1666" s="43">
        <v>6</v>
      </c>
      <c r="BH1666" s="43">
        <v>0</v>
      </c>
      <c r="BI1666" s="43">
        <v>24</v>
      </c>
      <c r="BJ1666" s="42">
        <f>BM1666-BK1666-BL1666</f>
        <v>25</v>
      </c>
      <c r="BK1666" s="43">
        <v>3</v>
      </c>
      <c r="BL1666" s="43">
        <v>0</v>
      </c>
      <c r="BM1666" s="43">
        <v>28</v>
      </c>
      <c r="BN1666" s="34">
        <f t="shared" si="1394"/>
        <v>18.218996952454237</v>
      </c>
      <c r="BO1666" s="34">
        <f t="shared" si="1395"/>
        <v>56.882519430063951</v>
      </c>
      <c r="BP1666" s="33">
        <v>6.2125819998729677</v>
      </c>
      <c r="BQ1666" s="33">
        <v>-0.95426717119219528</v>
      </c>
      <c r="BR1666" s="33">
        <v>-0.60091792325981097</v>
      </c>
      <c r="BS1666" s="33">
        <v>-1.3393652185745796E-2</v>
      </c>
      <c r="BT1666" s="33">
        <v>0</v>
      </c>
      <c r="BU1666" s="9">
        <f t="shared" si="1396"/>
        <v>4.6440032532352156</v>
      </c>
      <c r="BV1666" s="34">
        <f t="shared" si="1397"/>
        <v>14.499294663411623</v>
      </c>
      <c r="BW1666" s="33">
        <v>13.042519010250869</v>
      </c>
      <c r="BX1666" s="33">
        <v>-1.8001922383087352</v>
      </c>
      <c r="BY1666" s="33">
        <v>0.8307148532984725</v>
      </c>
      <c r="BZ1666" s="33">
        <v>1.5019520739784165</v>
      </c>
      <c r="CA1666" s="9">
        <f t="shared" si="1398"/>
        <v>13.574993699219021</v>
      </c>
      <c r="CB1666" s="34">
        <f t="shared" si="1399"/>
        <v>42.383224766652326</v>
      </c>
      <c r="CC1666" s="47">
        <v>38.854686999999998</v>
      </c>
      <c r="CD1666">
        <v>596450</v>
      </c>
      <c r="CE1666" s="68">
        <f t="shared" ref="CE1666:CE1729" si="1420">IF(CD1666&gt;165000, CD1666/H1666*82, 165000)</f>
        <v>978178</v>
      </c>
      <c r="CF1666" s="62">
        <v>13.8</v>
      </c>
      <c r="CG1666" s="62">
        <v>13</v>
      </c>
      <c r="CH1666" s="62">
        <v>-7.7</v>
      </c>
      <c r="CI1666" s="62">
        <v>0.3</v>
      </c>
      <c r="CJ1666" s="63">
        <f t="shared" si="1392"/>
        <v>0.8340863279349412</v>
      </c>
      <c r="CK1666" s="62">
        <v>-1.1000000000000001</v>
      </c>
      <c r="CL1666" s="63">
        <f t="shared" si="1393"/>
        <v>-3.0583165357614512</v>
      </c>
      <c r="CM1666" s="62">
        <v>-0.8</v>
      </c>
      <c r="CN1666" t="s">
        <v>1695</v>
      </c>
      <c r="CO1666" t="s">
        <v>1696</v>
      </c>
      <c r="CQ1666" t="s">
        <v>2436</v>
      </c>
      <c r="CR1666">
        <v>73</v>
      </c>
      <c r="CS1666">
        <v>180</v>
      </c>
      <c r="CT1666">
        <v>36</v>
      </c>
      <c r="CU1666" t="s">
        <v>3401</v>
      </c>
      <c r="CV1666" t="s">
        <v>3090</v>
      </c>
      <c r="CZ1666" s="72">
        <v>731666.66666666663</v>
      </c>
      <c r="DA1666">
        <v>0</v>
      </c>
    </row>
    <row r="1667" spans="1:105" ht="12.75" customHeight="1" x14ac:dyDescent="0.2">
      <c r="A1667" s="38" t="s">
        <v>2452</v>
      </c>
      <c r="B1667" t="s">
        <v>976</v>
      </c>
      <c r="C1667" t="s">
        <v>976</v>
      </c>
      <c r="D1667" s="82" t="s">
        <v>976</v>
      </c>
      <c r="E1667" t="str">
        <f t="shared" si="1389"/>
        <v xml:space="preserve">Battaglia, Bates </v>
      </c>
      <c r="F1667" t="s">
        <v>2478</v>
      </c>
      <c r="G1667" t="s">
        <v>1540</v>
      </c>
      <c r="H1667">
        <v>82</v>
      </c>
      <c r="I1667">
        <v>12</v>
      </c>
      <c r="J1667">
        <v>19</v>
      </c>
      <c r="K1667">
        <f>I1667+J1667</f>
        <v>31</v>
      </c>
      <c r="L1667">
        <v>9</v>
      </c>
      <c r="M1667">
        <v>45</v>
      </c>
      <c r="N1667">
        <v>94</v>
      </c>
      <c r="O1667" s="4">
        <f t="shared" si="1390"/>
        <v>0.1276595744680851</v>
      </c>
      <c r="P1667">
        <v>1439</v>
      </c>
      <c r="Q1667">
        <v>0</v>
      </c>
      <c r="R1667">
        <v>0</v>
      </c>
      <c r="S1667">
        <v>0</v>
      </c>
      <c r="T1667">
        <v>4</v>
      </c>
      <c r="U1667" s="4">
        <f t="shared" si="1391"/>
        <v>0</v>
      </c>
      <c r="V1667" s="40">
        <v>0</v>
      </c>
      <c r="W1667">
        <v>0</v>
      </c>
      <c r="X1667">
        <v>0</v>
      </c>
      <c r="Y1667">
        <v>0</v>
      </c>
      <c r="Z1667">
        <v>0</v>
      </c>
      <c r="AA1667">
        <f>I1667-W1667-Y1667</f>
        <v>12</v>
      </c>
      <c r="AB1667">
        <f>J1667-X1667-Z1667</f>
        <v>19</v>
      </c>
      <c r="AC1667" s="9">
        <f t="shared" si="1400"/>
        <v>0</v>
      </c>
      <c r="AD1667" s="9">
        <f t="shared" si="1401"/>
        <v>0</v>
      </c>
      <c r="AE1667" s="9">
        <f t="shared" si="1402"/>
        <v>0</v>
      </c>
      <c r="AF1667" s="9">
        <f t="shared" si="1403"/>
        <v>0</v>
      </c>
      <c r="AG1667" s="9">
        <f t="shared" si="1404"/>
        <v>15.785723420970895</v>
      </c>
      <c r="AH1667" s="9">
        <f t="shared" si="1405"/>
        <v>24.994062083203914</v>
      </c>
      <c r="AI1667" s="6">
        <f t="shared" si="1406"/>
        <v>2.9598231414320426</v>
      </c>
      <c r="AJ1667" s="6">
        <f t="shared" si="1407"/>
        <v>2.3684210526315788</v>
      </c>
      <c r="AK1667" s="6">
        <f t="shared" si="1408"/>
        <v>0</v>
      </c>
      <c r="AL1667" s="6">
        <f t="shared" si="1409"/>
        <v>2.4336323607330126</v>
      </c>
      <c r="AM1667" s="6">
        <f t="shared" si="1410"/>
        <v>0</v>
      </c>
      <c r="AN1667" s="6">
        <f t="shared" si="1411"/>
        <v>9.3004769475357723</v>
      </c>
      <c r="AO1667" s="32">
        <v>912.2166666666667</v>
      </c>
      <c r="AP1667" s="32">
        <v>25.333333333333336</v>
      </c>
      <c r="AQ1667" s="32">
        <v>83.86666666666666</v>
      </c>
      <c r="AR1667" s="32">
        <v>1021.4166666666667</v>
      </c>
      <c r="AS1667" s="40">
        <v>22</v>
      </c>
      <c r="AT1667" s="40">
        <v>60</v>
      </c>
      <c r="AU1667" s="40">
        <v>33</v>
      </c>
      <c r="AV1667" s="40">
        <v>40</v>
      </c>
      <c r="AW1667" s="40">
        <v>21</v>
      </c>
      <c r="AX1667" s="9">
        <f t="shared" si="1412"/>
        <v>1.2923227543444562</v>
      </c>
      <c r="AY1667" s="9">
        <f t="shared" si="1413"/>
        <v>3.5245166027576076</v>
      </c>
      <c r="AZ1667" s="9">
        <f t="shared" si="1414"/>
        <v>1.9384841315166843</v>
      </c>
      <c r="BA1667" s="9">
        <f t="shared" si="1415"/>
        <v>2.3496777351717384</v>
      </c>
      <c r="BB1667" s="9">
        <f t="shared" si="1416"/>
        <v>1.2335808109651627</v>
      </c>
      <c r="BC1667" s="9">
        <f t="shared" si="1417"/>
        <v>11.12459349593496</v>
      </c>
      <c r="BD1667" s="9">
        <f t="shared" si="1418"/>
        <v>1.0227642276422764</v>
      </c>
      <c r="BE1667" s="9">
        <f t="shared" si="1419"/>
        <v>0.30894308943089432</v>
      </c>
      <c r="BF1667" s="3">
        <v>45</v>
      </c>
      <c r="BG1667" s="3">
        <v>1</v>
      </c>
      <c r="BH1667" s="3">
        <v>0</v>
      </c>
      <c r="BI1667" s="3">
        <v>46</v>
      </c>
      <c r="BJ1667" s="3">
        <v>37</v>
      </c>
      <c r="BK1667" s="3">
        <v>0</v>
      </c>
      <c r="BL1667" s="3">
        <v>13</v>
      </c>
      <c r="BM1667" s="3">
        <v>50</v>
      </c>
      <c r="BN1667" s="34">
        <f t="shared" si="1394"/>
        <v>28.182959427970356</v>
      </c>
      <c r="BO1667" s="34">
        <f t="shared" si="1395"/>
        <v>55.184060232625313</v>
      </c>
      <c r="BP1667" s="34">
        <v>19.362526936390065</v>
      </c>
      <c r="BQ1667" s="34">
        <v>-1.4071021468380236</v>
      </c>
      <c r="BR1667" s="34">
        <v>5.2492829206373326E-2</v>
      </c>
      <c r="BS1667" s="34">
        <v>-1.102609386687796</v>
      </c>
      <c r="BT1667" s="34">
        <v>0</v>
      </c>
      <c r="BU1667" s="34">
        <f t="shared" si="1396"/>
        <v>16.905308232070617</v>
      </c>
      <c r="BV1667" s="34">
        <f t="shared" si="1397"/>
        <v>33.101688632593188</v>
      </c>
      <c r="BW1667" s="34">
        <v>10.69860265844749</v>
      </c>
      <c r="BX1667" s="34">
        <v>9.6575339701392718E-2</v>
      </c>
      <c r="BY1667" s="34">
        <v>1.4871475188379801</v>
      </c>
      <c r="BZ1667" s="34">
        <v>-1.0046743210871227</v>
      </c>
      <c r="CA1667" s="34">
        <f t="shared" si="1398"/>
        <v>11.27765119589974</v>
      </c>
      <c r="CB1667" s="34">
        <f t="shared" si="1399"/>
        <v>22.082371600032126</v>
      </c>
      <c r="CC1667" s="15">
        <v>57</v>
      </c>
      <c r="CD1667" s="7">
        <v>1716750</v>
      </c>
      <c r="CE1667" s="68">
        <f t="shared" si="1420"/>
        <v>1716750</v>
      </c>
      <c r="CF1667" s="9">
        <v>20.5</v>
      </c>
      <c r="CG1667" s="9">
        <v>22.7</v>
      </c>
      <c r="CH1667" s="9">
        <v>6.8</v>
      </c>
      <c r="CI1667" s="9">
        <v>1.5</v>
      </c>
      <c r="CJ1667" s="9">
        <f t="shared" si="1392"/>
        <v>2.6534192254964104</v>
      </c>
      <c r="CK1667" s="9">
        <v>2.6</v>
      </c>
      <c r="CL1667" s="9">
        <f t="shared" si="1393"/>
        <v>4.5992599908604443</v>
      </c>
      <c r="CM1667" s="9">
        <v>4.0999999999999996</v>
      </c>
      <c r="CN1667" t="s">
        <v>2957</v>
      </c>
      <c r="CO1667" t="s">
        <v>2958</v>
      </c>
      <c r="CP1667" t="s">
        <v>2959</v>
      </c>
      <c r="CQ1667" t="s">
        <v>2414</v>
      </c>
      <c r="CR1667">
        <v>74</v>
      </c>
      <c r="CS1667">
        <v>205</v>
      </c>
      <c r="CU1667" t="s">
        <v>3402</v>
      </c>
      <c r="CV1667" t="s">
        <v>2382</v>
      </c>
      <c r="CW1667">
        <v>0</v>
      </c>
      <c r="CX1667">
        <v>0</v>
      </c>
      <c r="CY1667">
        <v>0</v>
      </c>
      <c r="CZ1667" s="70"/>
      <c r="DA1667">
        <v>0</v>
      </c>
    </row>
    <row r="1668" spans="1:105" ht="12.75" customHeight="1" x14ac:dyDescent="0.2">
      <c r="A1668" s="44" t="s">
        <v>2372</v>
      </c>
      <c r="B1668" s="43" t="s">
        <v>976</v>
      </c>
      <c r="C1668" s="43" t="s">
        <v>2375</v>
      </c>
      <c r="D1668" s="82" t="s">
        <v>976</v>
      </c>
      <c r="E1668" s="42" t="str">
        <f t="shared" si="1389"/>
        <v xml:space="preserve">Battaglia, Bates </v>
      </c>
      <c r="F1668" s="42" t="s">
        <v>2478</v>
      </c>
      <c r="G1668" s="45" t="s">
        <v>1540</v>
      </c>
      <c r="H1668" s="43">
        <v>13</v>
      </c>
      <c r="I1668" s="64">
        <v>0</v>
      </c>
      <c r="J1668" s="64">
        <v>0</v>
      </c>
      <c r="K1668" s="64">
        <v>0</v>
      </c>
      <c r="L1668" s="43">
        <v>-6</v>
      </c>
      <c r="M1668">
        <v>7</v>
      </c>
      <c r="N1668">
        <v>6</v>
      </c>
      <c r="O1668" s="4">
        <f t="shared" si="1390"/>
        <v>0</v>
      </c>
      <c r="Q1668">
        <v>0</v>
      </c>
      <c r="R1668">
        <v>0</v>
      </c>
      <c r="S1668">
        <v>0</v>
      </c>
      <c r="T1668">
        <v>1</v>
      </c>
      <c r="U1668" s="4">
        <f t="shared" si="1391"/>
        <v>0</v>
      </c>
      <c r="V1668">
        <v>0.1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s="9">
        <f t="shared" si="1400"/>
        <v>0</v>
      </c>
      <c r="AD1668" s="9">
        <f t="shared" si="1401"/>
        <v>0</v>
      </c>
      <c r="AE1668" s="9">
        <f t="shared" si="1402"/>
        <v>0</v>
      </c>
      <c r="AF1668" s="9">
        <f t="shared" si="1403"/>
        <v>0</v>
      </c>
      <c r="AG1668" s="9">
        <f t="shared" si="1404"/>
        <v>0</v>
      </c>
      <c r="AH1668" s="9">
        <f t="shared" si="1405"/>
        <v>0</v>
      </c>
      <c r="AI1668" s="58">
        <f t="shared" si="1406"/>
        <v>0</v>
      </c>
      <c r="AJ1668" s="58">
        <f t="shared" si="1407"/>
        <v>0</v>
      </c>
      <c r="AK1668" s="58">
        <f t="shared" si="1408"/>
        <v>0</v>
      </c>
      <c r="AL1668" s="58">
        <f t="shared" si="1409"/>
        <v>6.2158273381294968</v>
      </c>
      <c r="AM1668" s="58">
        <f t="shared" si="1410"/>
        <v>0</v>
      </c>
      <c r="AN1668" s="58">
        <f t="shared" si="1411"/>
        <v>0</v>
      </c>
      <c r="AO1668" s="56">
        <v>57.916666666666657</v>
      </c>
      <c r="AP1668" s="56">
        <v>1.3</v>
      </c>
      <c r="AQ1668" s="56">
        <v>2.6833333333333336</v>
      </c>
      <c r="AR1668" s="57">
        <f>SUM(AO1668:AQ1668)</f>
        <v>61.899999999999991</v>
      </c>
      <c r="AS1668">
        <v>0</v>
      </c>
      <c r="AT1668">
        <v>1</v>
      </c>
      <c r="AU1668">
        <v>1</v>
      </c>
      <c r="AV1668">
        <v>1</v>
      </c>
      <c r="AW1668">
        <v>0</v>
      </c>
      <c r="AX1668" s="9">
        <f t="shared" si="1412"/>
        <v>0</v>
      </c>
      <c r="AY1668" s="9">
        <f t="shared" si="1413"/>
        <v>0.96930533117932172</v>
      </c>
      <c r="AZ1668" s="9">
        <f t="shared" si="1414"/>
        <v>0.96930533117932172</v>
      </c>
      <c r="BA1668" s="9">
        <f t="shared" si="1415"/>
        <v>0.96930533117932172</v>
      </c>
      <c r="BB1668" s="9">
        <f t="shared" si="1416"/>
        <v>0</v>
      </c>
      <c r="BC1668" s="33">
        <f t="shared" si="1417"/>
        <v>4.4551282051282044</v>
      </c>
      <c r="BD1668" s="33">
        <f t="shared" si="1418"/>
        <v>0.20641025641025643</v>
      </c>
      <c r="BE1668" s="33">
        <f t="shared" si="1419"/>
        <v>0.1</v>
      </c>
      <c r="BF1668" s="42">
        <f>BI1668-BG1668-BH1668</f>
        <v>0</v>
      </c>
      <c r="BG1668" s="43">
        <v>0</v>
      </c>
      <c r="BH1668" s="43">
        <v>0</v>
      </c>
      <c r="BI1668" s="43">
        <v>0</v>
      </c>
      <c r="BJ1668" s="42">
        <f>BM1668-BK1668-BL1668</f>
        <v>6</v>
      </c>
      <c r="BK1668" s="43">
        <v>0</v>
      </c>
      <c r="BL1668" s="43">
        <v>0</v>
      </c>
      <c r="BM1668" s="43">
        <v>6</v>
      </c>
      <c r="BN1668" s="34">
        <f t="shared" si="1394"/>
        <v>-2.3469814149058021</v>
      </c>
      <c r="BO1668" s="34">
        <f t="shared" si="1395"/>
        <v>-75.831386588232718</v>
      </c>
      <c r="BP1668" s="33">
        <v>-1.5351888155318729</v>
      </c>
      <c r="BQ1668" s="33">
        <v>-7.2229568421368309E-2</v>
      </c>
      <c r="BR1668" s="33">
        <v>-8.9492961131502971E-2</v>
      </c>
      <c r="BS1668" s="33">
        <v>-3.7318168876321042E-2</v>
      </c>
      <c r="BT1668" s="33">
        <v>0</v>
      </c>
      <c r="BU1668" s="9">
        <f t="shared" si="1396"/>
        <v>-1.7342295139610653</v>
      </c>
      <c r="BV1668" s="34">
        <f t="shared" si="1397"/>
        <v>-56.033263779032808</v>
      </c>
      <c r="BW1668" s="33">
        <v>-1.0203604293153867</v>
      </c>
      <c r="BX1668" s="33">
        <v>5.6437971267693614E-3</v>
      </c>
      <c r="BY1668" s="33">
        <v>0.36921840485124197</v>
      </c>
      <c r="BZ1668" s="33">
        <v>3.2746326392638719E-2</v>
      </c>
      <c r="CA1668" s="9">
        <f t="shared" si="1398"/>
        <v>-0.61275190094473675</v>
      </c>
      <c r="CB1668" s="34">
        <f t="shared" si="1399"/>
        <v>-19.798122809199899</v>
      </c>
      <c r="CE1668" s="68">
        <f t="shared" si="1420"/>
        <v>165000</v>
      </c>
      <c r="CF1668" s="62">
        <v>2</v>
      </c>
      <c r="CG1668" s="62">
        <v>2</v>
      </c>
      <c r="CH1668" s="62">
        <v>-5.8</v>
      </c>
      <c r="CI1668" s="62">
        <v>-0.9</v>
      </c>
      <c r="CJ1668" s="63">
        <f t="shared" si="1392"/>
        <v>-27.321022008601066</v>
      </c>
      <c r="CK1668" s="62">
        <v>-0.9</v>
      </c>
      <c r="CL1668" s="63">
        <f t="shared" si="1393"/>
        <v>-27.321022008601066</v>
      </c>
      <c r="CM1668" s="62">
        <v>-1.8</v>
      </c>
      <c r="CN1668" t="s">
        <v>1706</v>
      </c>
      <c r="CO1668" t="s">
        <v>2958</v>
      </c>
      <c r="CP1668" t="s">
        <v>2959</v>
      </c>
      <c r="CQ1668" t="s">
        <v>2414</v>
      </c>
      <c r="CR1668">
        <v>74</v>
      </c>
      <c r="CS1668">
        <v>205</v>
      </c>
      <c r="CT1668">
        <v>33</v>
      </c>
      <c r="CU1668" t="s">
        <v>3402</v>
      </c>
      <c r="CZ1668" s="72">
        <v>1200000</v>
      </c>
      <c r="DA1668">
        <v>0</v>
      </c>
    </row>
    <row r="1669" spans="1:105" ht="12.75" customHeight="1" x14ac:dyDescent="0.2">
      <c r="A1669" s="38" t="s">
        <v>2452</v>
      </c>
      <c r="B1669" t="s">
        <v>976</v>
      </c>
      <c r="C1669" t="s">
        <v>976</v>
      </c>
      <c r="D1669" t="s">
        <v>976</v>
      </c>
      <c r="E1669" t="str">
        <f t="shared" si="1389"/>
        <v xml:space="preserve">Ondrus, Ben </v>
      </c>
      <c r="F1669" t="s">
        <v>407</v>
      </c>
      <c r="G1669" t="s">
        <v>1528</v>
      </c>
      <c r="H1669">
        <v>16</v>
      </c>
      <c r="I1669">
        <v>0</v>
      </c>
      <c r="J1669">
        <v>2</v>
      </c>
      <c r="K1669">
        <f>I1669+J1669</f>
        <v>2</v>
      </c>
      <c r="L1669">
        <v>-5</v>
      </c>
      <c r="M1669">
        <v>20</v>
      </c>
      <c r="N1669">
        <v>7</v>
      </c>
      <c r="O1669" s="4">
        <f t="shared" si="1390"/>
        <v>0</v>
      </c>
      <c r="P1669">
        <v>130</v>
      </c>
      <c r="Q1669">
        <v>0</v>
      </c>
      <c r="R1669">
        <v>0</v>
      </c>
      <c r="S1669">
        <v>4</v>
      </c>
      <c r="T1669">
        <v>5</v>
      </c>
      <c r="U1669" s="4">
        <f t="shared" si="1391"/>
        <v>0.44444444444444442</v>
      </c>
      <c r="V1669" s="40">
        <v>0.8</v>
      </c>
      <c r="W1669">
        <v>0</v>
      </c>
      <c r="X1669">
        <v>0</v>
      </c>
      <c r="Y1669">
        <v>0</v>
      </c>
      <c r="Z1669">
        <v>0</v>
      </c>
      <c r="AA1669">
        <f>I1669-W1669-Y1669</f>
        <v>0</v>
      </c>
      <c r="AB1669">
        <f>J1669-X1669-Z1669</f>
        <v>2</v>
      </c>
      <c r="AC1669" s="9">
        <f t="shared" si="1400"/>
        <v>0</v>
      </c>
      <c r="AD1669" s="9">
        <f t="shared" si="1401"/>
        <v>0</v>
      </c>
      <c r="AE1669" s="9">
        <f t="shared" si="1402"/>
        <v>0</v>
      </c>
      <c r="AF1669" s="9">
        <f t="shared" si="1403"/>
        <v>0</v>
      </c>
      <c r="AG1669" s="9">
        <f t="shared" si="1404"/>
        <v>0</v>
      </c>
      <c r="AH1669" s="9">
        <f t="shared" si="1405"/>
        <v>32.035595105672968</v>
      </c>
      <c r="AI1669" s="6">
        <f t="shared" si="1406"/>
        <v>0.80088987764182418</v>
      </c>
      <c r="AJ1669" s="6">
        <f t="shared" si="1407"/>
        <v>0</v>
      </c>
      <c r="AK1669" s="6">
        <f t="shared" si="1408"/>
        <v>0</v>
      </c>
      <c r="AL1669" s="6">
        <f t="shared" si="1409"/>
        <v>4.8053392658509457</v>
      </c>
      <c r="AM1669" s="6">
        <f t="shared" si="1410"/>
        <v>0</v>
      </c>
      <c r="AN1669" s="6">
        <f t="shared" si="1411"/>
        <v>0</v>
      </c>
      <c r="AO1669" s="32">
        <v>74.916666666666671</v>
      </c>
      <c r="AP1669" s="32">
        <v>1.9166666666666665</v>
      </c>
      <c r="AQ1669" s="32">
        <v>1.4666666666666668</v>
      </c>
      <c r="AR1669" s="32">
        <v>78.3</v>
      </c>
      <c r="AS1669" s="40">
        <v>0</v>
      </c>
      <c r="AT1669" s="40">
        <v>24</v>
      </c>
      <c r="AU1669" s="40">
        <v>7</v>
      </c>
      <c r="AV1669" s="40">
        <v>2</v>
      </c>
      <c r="AW1669" s="40">
        <v>2</v>
      </c>
      <c r="AX1669" s="9">
        <f t="shared" si="1412"/>
        <v>0</v>
      </c>
      <c r="AY1669" s="9">
        <f t="shared" si="1413"/>
        <v>18.390804597701152</v>
      </c>
      <c r="AZ1669" s="9">
        <f t="shared" si="1414"/>
        <v>5.3639846743295019</v>
      </c>
      <c r="BA1669" s="9">
        <f t="shared" si="1415"/>
        <v>1.5325670498084292</v>
      </c>
      <c r="BB1669" s="9">
        <f t="shared" si="1416"/>
        <v>1.5325670498084292</v>
      </c>
      <c r="BC1669" s="9">
        <f t="shared" si="1417"/>
        <v>4.682291666666667</v>
      </c>
      <c r="BD1669" s="9">
        <f t="shared" si="1418"/>
        <v>9.1666666666666674E-2</v>
      </c>
      <c r="BE1669" s="9">
        <f t="shared" si="1419"/>
        <v>0.11979166666666666</v>
      </c>
      <c r="BF1669" s="3">
        <v>1</v>
      </c>
      <c r="BG1669" s="3">
        <v>0</v>
      </c>
      <c r="BH1669" s="3">
        <v>0</v>
      </c>
      <c r="BI1669" s="3">
        <v>1</v>
      </c>
      <c r="BJ1669" s="3">
        <v>6</v>
      </c>
      <c r="BK1669" s="3">
        <v>0</v>
      </c>
      <c r="BL1669" s="3">
        <v>0</v>
      </c>
      <c r="BM1669" s="3">
        <v>6</v>
      </c>
      <c r="BN1669" s="34">
        <f t="shared" si="1394"/>
        <v>-3.5940522332122558</v>
      </c>
      <c r="BO1669" s="34">
        <f t="shared" si="1395"/>
        <v>-91.802100465191714</v>
      </c>
      <c r="BP1669" s="34">
        <v>-6.7666082615469247E-2</v>
      </c>
      <c r="BQ1669" s="34">
        <v>-0.10645838610945571</v>
      </c>
      <c r="BR1669" s="34">
        <v>4.024007695382914E-3</v>
      </c>
      <c r="BS1669" s="34">
        <v>-1.9282517096288962E-2</v>
      </c>
      <c r="BT1669" s="34">
        <v>0</v>
      </c>
      <c r="BU1669" s="34">
        <f t="shared" si="1396"/>
        <v>-0.18938297812583099</v>
      </c>
      <c r="BV1669" s="34">
        <f t="shared" si="1397"/>
        <v>-4.8373685345039847</v>
      </c>
      <c r="BW1669" s="34">
        <v>-0.47604982793419015</v>
      </c>
      <c r="BX1669" s="34">
        <v>7.3066868853027362E-3</v>
      </c>
      <c r="BY1669" s="34">
        <v>0.21541569204254118</v>
      </c>
      <c r="BZ1669" s="34">
        <v>-3.1513418060800782</v>
      </c>
      <c r="CA1669" s="34">
        <f t="shared" si="1398"/>
        <v>-3.4046692550864246</v>
      </c>
      <c r="CB1669" s="34">
        <f t="shared" si="1399"/>
        <v>-86.964731930687734</v>
      </c>
      <c r="CE1669" s="68">
        <f t="shared" si="1420"/>
        <v>165000</v>
      </c>
      <c r="CF1669" s="9">
        <v>2.4</v>
      </c>
      <c r="CG1669" s="9">
        <v>2.2999999999999998</v>
      </c>
      <c r="CH1669" s="9">
        <v>-5.2</v>
      </c>
      <c r="CI1669" s="9">
        <v>-0.5</v>
      </c>
      <c r="CJ1669" s="9">
        <f t="shared" si="1392"/>
        <v>-12.242399510304018</v>
      </c>
      <c r="CK1669" s="9">
        <v>-0.7</v>
      </c>
      <c r="CL1669" s="9">
        <f t="shared" si="1393"/>
        <v>-17.139359314425626</v>
      </c>
      <c r="CM1669" s="9">
        <v>-1.3</v>
      </c>
      <c r="CN1669" t="s">
        <v>2726</v>
      </c>
      <c r="CO1669" t="s">
        <v>2727</v>
      </c>
      <c r="CP1669" t="s">
        <v>2417</v>
      </c>
      <c r="CQ1669" t="s">
        <v>2400</v>
      </c>
      <c r="CR1669">
        <v>72</v>
      </c>
      <c r="CS1669">
        <v>194</v>
      </c>
      <c r="CU1669" t="s">
        <v>3401</v>
      </c>
      <c r="CV1669" t="s">
        <v>3090</v>
      </c>
      <c r="CW1669">
        <v>0</v>
      </c>
      <c r="CX1669">
        <v>0</v>
      </c>
      <c r="CY1669">
        <v>0</v>
      </c>
      <c r="CZ1669" s="70"/>
      <c r="DA1669">
        <v>0</v>
      </c>
    </row>
    <row r="1670" spans="1:105" ht="12.75" customHeight="1" x14ac:dyDescent="0.2">
      <c r="A1670" s="44" t="s">
        <v>2372</v>
      </c>
      <c r="B1670" s="43" t="s">
        <v>976</v>
      </c>
      <c r="C1670" s="43" t="s">
        <v>2375</v>
      </c>
      <c r="D1670" s="42" t="s">
        <v>976</v>
      </c>
      <c r="E1670" s="42" t="str">
        <f t="shared" si="1389"/>
        <v xml:space="preserve">Ondrus, Ben </v>
      </c>
      <c r="F1670" s="42" t="s">
        <v>407</v>
      </c>
      <c r="G1670" s="45" t="s">
        <v>1528</v>
      </c>
      <c r="H1670" s="43">
        <v>3</v>
      </c>
      <c r="I1670" s="64">
        <v>0</v>
      </c>
      <c r="J1670" s="64">
        <v>0</v>
      </c>
      <c r="K1670" s="64">
        <v>0</v>
      </c>
      <c r="L1670" s="43">
        <v>-1</v>
      </c>
      <c r="M1670">
        <v>5</v>
      </c>
      <c r="N1670">
        <v>4</v>
      </c>
      <c r="O1670" s="4">
        <f t="shared" si="1390"/>
        <v>0</v>
      </c>
      <c r="Q1670">
        <v>0</v>
      </c>
      <c r="R1670">
        <v>0</v>
      </c>
      <c r="S1670">
        <v>1</v>
      </c>
      <c r="T1670">
        <v>2</v>
      </c>
      <c r="U1670" s="4">
        <f t="shared" si="1391"/>
        <v>0.33333333333333331</v>
      </c>
      <c r="V1670">
        <v>1.7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s="9">
        <f t="shared" si="1400"/>
        <v>0</v>
      </c>
      <c r="AD1670" s="9">
        <f t="shared" si="1401"/>
        <v>0</v>
      </c>
      <c r="AE1670" s="9">
        <f t="shared" si="1402"/>
        <v>0</v>
      </c>
      <c r="AF1670" s="9">
        <f t="shared" si="1403"/>
        <v>0</v>
      </c>
      <c r="AG1670" s="9">
        <f t="shared" si="1404"/>
        <v>0</v>
      </c>
      <c r="AH1670" s="9">
        <f t="shared" si="1405"/>
        <v>0</v>
      </c>
      <c r="AI1670" s="58">
        <f t="shared" si="1406"/>
        <v>0</v>
      </c>
      <c r="AJ1670" s="58">
        <f t="shared" si="1407"/>
        <v>0</v>
      </c>
      <c r="AK1670" s="58">
        <f t="shared" si="1408"/>
        <v>0</v>
      </c>
      <c r="AL1670" s="58">
        <f t="shared" si="1409"/>
        <v>4.2154566744730673</v>
      </c>
      <c r="AM1670" s="58">
        <f t="shared" si="1410"/>
        <v>0</v>
      </c>
      <c r="AN1670" s="58">
        <f t="shared" si="1411"/>
        <v>0</v>
      </c>
      <c r="AO1670" s="56">
        <v>14.233333333333334</v>
      </c>
      <c r="AP1670" s="56">
        <v>0</v>
      </c>
      <c r="AQ1670" s="56">
        <v>1.1333333333333333</v>
      </c>
      <c r="AR1670" s="57">
        <f>SUM(AO1670:AQ1670)</f>
        <v>15.366666666666667</v>
      </c>
      <c r="AS1670">
        <v>0</v>
      </c>
      <c r="AT1670">
        <v>2</v>
      </c>
      <c r="AU1670">
        <v>0</v>
      </c>
      <c r="AV1670">
        <v>0</v>
      </c>
      <c r="AW1670">
        <v>0</v>
      </c>
      <c r="AX1670" s="9">
        <f t="shared" si="1412"/>
        <v>0</v>
      </c>
      <c r="AY1670" s="9">
        <f t="shared" si="1413"/>
        <v>7.809110629067245</v>
      </c>
      <c r="AZ1670" s="9">
        <f t="shared" si="1414"/>
        <v>0</v>
      </c>
      <c r="BA1670" s="9">
        <f t="shared" si="1415"/>
        <v>0</v>
      </c>
      <c r="BB1670" s="9">
        <f t="shared" si="1416"/>
        <v>0</v>
      </c>
      <c r="BC1670" s="33">
        <f t="shared" si="1417"/>
        <v>4.7444444444444445</v>
      </c>
      <c r="BD1670" s="33">
        <f t="shared" si="1418"/>
        <v>0.37777777777777777</v>
      </c>
      <c r="BE1670" s="33">
        <f t="shared" si="1419"/>
        <v>0</v>
      </c>
      <c r="BF1670" s="42">
        <f>BI1670-BG1670-BH1670</f>
        <v>0</v>
      </c>
      <c r="BG1670" s="43">
        <v>0</v>
      </c>
      <c r="BH1670" s="43">
        <v>0</v>
      </c>
      <c r="BI1670" s="43">
        <v>0</v>
      </c>
      <c r="BJ1670" s="42">
        <f>BM1670-BK1670-BL1670</f>
        <v>1</v>
      </c>
      <c r="BK1670" s="43">
        <v>0</v>
      </c>
      <c r="BL1670" s="43">
        <v>0</v>
      </c>
      <c r="BM1670" s="43">
        <v>1</v>
      </c>
      <c r="BN1670" s="34">
        <f t="shared" si="1394"/>
        <v>-0.17968918651637089</v>
      </c>
      <c r="BO1670" s="34">
        <f t="shared" si="1395"/>
        <v>-23.386878939223976</v>
      </c>
      <c r="BP1670" s="33">
        <v>-0.37728093480984737</v>
      </c>
      <c r="BQ1670" s="33">
        <v>0</v>
      </c>
      <c r="BR1670" s="33">
        <v>-0.12352515162729992</v>
      </c>
      <c r="BS1670" s="33">
        <v>-1.5761711078197706E-2</v>
      </c>
      <c r="BT1670" s="33">
        <v>0</v>
      </c>
      <c r="BU1670" s="9">
        <f t="shared" si="1396"/>
        <v>-0.51656779751534498</v>
      </c>
      <c r="BV1670" s="34">
        <f t="shared" si="1397"/>
        <v>-67.232251303515611</v>
      </c>
      <c r="BW1670" s="33">
        <v>-4.1278739853107073E-2</v>
      </c>
      <c r="BX1670" s="33">
        <v>0</v>
      </c>
      <c r="BY1670" s="33">
        <v>0.1559431772042513</v>
      </c>
      <c r="BZ1670" s="33">
        <v>0.22221417364782989</v>
      </c>
      <c r="CA1670" s="9">
        <f t="shared" si="1398"/>
        <v>0.33687861099897409</v>
      </c>
      <c r="CB1670" s="34">
        <f t="shared" si="1399"/>
        <v>43.845372364291642</v>
      </c>
      <c r="CE1670" s="68">
        <f t="shared" si="1420"/>
        <v>165000</v>
      </c>
      <c r="CF1670" s="62">
        <v>0.4</v>
      </c>
      <c r="CG1670" s="62">
        <v>0.4</v>
      </c>
      <c r="CH1670" s="62">
        <v>-1</v>
      </c>
      <c r="CI1670" s="62">
        <v>-0.2</v>
      </c>
      <c r="CJ1670" s="63">
        <f t="shared" si="1392"/>
        <v>-24.242424242424242</v>
      </c>
      <c r="CK1670" s="62">
        <v>-0.1</v>
      </c>
      <c r="CL1670" s="63">
        <f t="shared" si="1393"/>
        <v>-12.121212121212121</v>
      </c>
      <c r="CM1670" s="62">
        <v>-0.3</v>
      </c>
      <c r="CN1670" t="s">
        <v>1710</v>
      </c>
      <c r="CO1670" t="s">
        <v>2727</v>
      </c>
      <c r="CP1670" t="s">
        <v>2417</v>
      </c>
      <c r="CQ1670" t="s">
        <v>2400</v>
      </c>
      <c r="CR1670">
        <v>72</v>
      </c>
      <c r="CS1670">
        <v>194</v>
      </c>
      <c r="CT1670">
        <v>26</v>
      </c>
      <c r="CU1670" t="s">
        <v>3401</v>
      </c>
      <c r="CZ1670" s="72">
        <v>475000</v>
      </c>
      <c r="DA1670">
        <v>0</v>
      </c>
    </row>
    <row r="1671" spans="1:105" ht="12.75" customHeight="1" x14ac:dyDescent="0.2">
      <c r="A1671" s="38" t="s">
        <v>2452</v>
      </c>
      <c r="B1671" t="s">
        <v>976</v>
      </c>
      <c r="C1671" t="s">
        <v>976</v>
      </c>
      <c r="D1671" s="82" t="s">
        <v>976</v>
      </c>
      <c r="E1671" t="str">
        <f t="shared" si="1389"/>
        <v xml:space="preserve">Devereaux, Boyd </v>
      </c>
      <c r="F1671" t="s">
        <v>2595</v>
      </c>
      <c r="G1671" t="s">
        <v>1537</v>
      </c>
      <c r="H1671">
        <v>33</v>
      </c>
      <c r="I1671">
        <v>8</v>
      </c>
      <c r="J1671">
        <v>11</v>
      </c>
      <c r="K1671">
        <f>I1671+J1671</f>
        <v>19</v>
      </c>
      <c r="L1671">
        <v>4</v>
      </c>
      <c r="M1671">
        <v>12</v>
      </c>
      <c r="N1671">
        <v>57</v>
      </c>
      <c r="O1671" s="4">
        <f t="shared" si="1390"/>
        <v>0.14035087719298245</v>
      </c>
      <c r="P1671">
        <v>694</v>
      </c>
      <c r="Q1671">
        <v>0</v>
      </c>
      <c r="R1671">
        <v>0</v>
      </c>
      <c r="S1671">
        <v>11</v>
      </c>
      <c r="T1671">
        <v>31</v>
      </c>
      <c r="U1671" s="4">
        <f t="shared" si="1391"/>
        <v>0.26190476190476192</v>
      </c>
      <c r="V1671" s="40">
        <v>1.9</v>
      </c>
      <c r="W1671">
        <v>0</v>
      </c>
      <c r="X1671">
        <v>1</v>
      </c>
      <c r="Y1671">
        <v>0</v>
      </c>
      <c r="Z1671">
        <v>0</v>
      </c>
      <c r="AA1671">
        <f>I1671-W1671-Y1671</f>
        <v>8</v>
      </c>
      <c r="AB1671">
        <f>J1671-X1671-Z1671</f>
        <v>10</v>
      </c>
      <c r="AC1671" s="9">
        <f t="shared" si="1400"/>
        <v>0</v>
      </c>
      <c r="AD1671" s="9">
        <f t="shared" si="1401"/>
        <v>28.526148969889061</v>
      </c>
      <c r="AE1671" s="9">
        <f t="shared" si="1402"/>
        <v>0</v>
      </c>
      <c r="AF1671" s="9">
        <f t="shared" si="1403"/>
        <v>0</v>
      </c>
      <c r="AG1671" s="9">
        <f t="shared" si="1404"/>
        <v>22.05122315378431</v>
      </c>
      <c r="AH1671" s="9">
        <f t="shared" si="1405"/>
        <v>27.564028942230387</v>
      </c>
      <c r="AI1671" s="6">
        <f t="shared" si="1406"/>
        <v>3.3076834730676468</v>
      </c>
      <c r="AJ1671" s="6">
        <f t="shared" si="1407"/>
        <v>5.7052297939778125</v>
      </c>
      <c r="AK1671" s="6">
        <f t="shared" si="1408"/>
        <v>0</v>
      </c>
      <c r="AL1671" s="6">
        <f t="shared" si="1409"/>
        <v>2.7564028942230387</v>
      </c>
      <c r="AM1671" s="6">
        <f t="shared" si="1410"/>
        <v>0</v>
      </c>
      <c r="AN1671" s="6">
        <f t="shared" si="1411"/>
        <v>7.1835803876852911</v>
      </c>
      <c r="AO1671" s="33">
        <v>435.35</v>
      </c>
      <c r="AP1671" s="33">
        <v>10.516666666666667</v>
      </c>
      <c r="AQ1671" s="33">
        <v>58.466666666666669</v>
      </c>
      <c r="AR1671" s="32">
        <v>504.33333333333337</v>
      </c>
      <c r="AS1671" s="40">
        <v>12</v>
      </c>
      <c r="AT1671" s="40">
        <v>25</v>
      </c>
      <c r="AU1671" s="40">
        <v>15</v>
      </c>
      <c r="AV1671" s="40">
        <v>12</v>
      </c>
      <c r="AW1671" s="40">
        <v>17</v>
      </c>
      <c r="AX1671" s="9">
        <f t="shared" si="1412"/>
        <v>1.4276272306675479</v>
      </c>
      <c r="AY1671" s="9">
        <f t="shared" si="1413"/>
        <v>2.9742233972240579</v>
      </c>
      <c r="AZ1671" s="9">
        <f t="shared" si="1414"/>
        <v>1.7845340383344348</v>
      </c>
      <c r="BA1671" s="9">
        <f t="shared" si="1415"/>
        <v>1.4276272306675479</v>
      </c>
      <c r="BB1671" s="9">
        <f t="shared" si="1416"/>
        <v>2.0224719101123596</v>
      </c>
      <c r="BC1671" s="9">
        <f t="shared" si="1417"/>
        <v>13.192424242424243</v>
      </c>
      <c r="BD1671" s="9">
        <f t="shared" si="1418"/>
        <v>1.7717171717171718</v>
      </c>
      <c r="BE1671" s="9">
        <f t="shared" si="1419"/>
        <v>0.31868686868686869</v>
      </c>
      <c r="BF1671" s="3">
        <v>24</v>
      </c>
      <c r="BG1671" s="3">
        <v>1</v>
      </c>
      <c r="BH1671" s="3">
        <v>0</v>
      </c>
      <c r="BI1671" s="3">
        <v>25</v>
      </c>
      <c r="BJ1671" s="3">
        <v>20</v>
      </c>
      <c r="BK1671" s="3">
        <v>0</v>
      </c>
      <c r="BL1671" s="3">
        <v>7</v>
      </c>
      <c r="BM1671" s="3">
        <v>27</v>
      </c>
      <c r="BN1671" s="34">
        <f t="shared" si="1394"/>
        <v>25.907072255149934</v>
      </c>
      <c r="BO1671" s="34">
        <f t="shared" si="1395"/>
        <v>102.73789393978824</v>
      </c>
      <c r="BP1671" s="34">
        <v>16.31927142729835</v>
      </c>
      <c r="BQ1671" s="34">
        <v>0.56026968561553903</v>
      </c>
      <c r="BR1671" s="34">
        <v>2.5918789455574069E-2</v>
      </c>
      <c r="BS1671" s="34">
        <v>-0.76867124970206446</v>
      </c>
      <c r="BT1671" s="34">
        <v>0</v>
      </c>
      <c r="BU1671" s="34">
        <f t="shared" si="1396"/>
        <v>16.136788652667398</v>
      </c>
      <c r="BV1671" s="34">
        <f t="shared" si="1397"/>
        <v>63.992552489097406</v>
      </c>
      <c r="BW1671" s="34">
        <v>4.0344966847807822</v>
      </c>
      <c r="BX1671" s="34">
        <v>4.0091473257617631E-2</v>
      </c>
      <c r="BY1671" s="34">
        <v>2.7553302054246265</v>
      </c>
      <c r="BZ1671" s="34">
        <v>2.9403652390195094</v>
      </c>
      <c r="CA1671" s="34">
        <f t="shared" si="1398"/>
        <v>9.7702836024825359</v>
      </c>
      <c r="CB1671" s="34">
        <f t="shared" si="1399"/>
        <v>38.745341450690823</v>
      </c>
      <c r="CC1671" s="15">
        <v>54</v>
      </c>
      <c r="CD1671" s="7">
        <v>1170841</v>
      </c>
      <c r="CE1671" s="68">
        <f t="shared" si="1420"/>
        <v>2909362.4848484849</v>
      </c>
      <c r="CF1671" s="9">
        <v>10.1</v>
      </c>
      <c r="CG1671" s="9">
        <v>11.3</v>
      </c>
      <c r="CH1671" s="9">
        <v>2.9</v>
      </c>
      <c r="CI1671" s="9">
        <v>2.2000000000000002</v>
      </c>
      <c r="CJ1671" s="9">
        <f t="shared" si="1392"/>
        <v>7.6746417047007185</v>
      </c>
      <c r="CK1671" s="9">
        <v>1.2</v>
      </c>
      <c r="CL1671" s="9">
        <f t="shared" si="1393"/>
        <v>4.1861682025640281</v>
      </c>
      <c r="CM1671" s="9">
        <v>3.4</v>
      </c>
      <c r="CN1671" t="s">
        <v>3572</v>
      </c>
      <c r="CO1671" t="s">
        <v>3573</v>
      </c>
      <c r="CP1671" t="s">
        <v>2427</v>
      </c>
      <c r="CQ1671" t="s">
        <v>2400</v>
      </c>
      <c r="CR1671">
        <v>74</v>
      </c>
      <c r="CS1671">
        <v>195</v>
      </c>
      <c r="CT1671">
        <v>22</v>
      </c>
      <c r="CU1671" t="s">
        <v>3402</v>
      </c>
      <c r="CV1671" t="s">
        <v>2382</v>
      </c>
      <c r="CW1671">
        <v>0</v>
      </c>
      <c r="CX1671">
        <v>0</v>
      </c>
      <c r="CY1671">
        <v>0</v>
      </c>
      <c r="CZ1671" s="70"/>
      <c r="DA1671">
        <v>0</v>
      </c>
    </row>
    <row r="1672" spans="1:105" ht="12.75" customHeight="1" x14ac:dyDescent="0.2">
      <c r="A1672" s="44" t="s">
        <v>2372</v>
      </c>
      <c r="B1672" s="43" t="s">
        <v>976</v>
      </c>
      <c r="C1672" s="43" t="s">
        <v>2375</v>
      </c>
      <c r="D1672" s="82" t="s">
        <v>976</v>
      </c>
      <c r="E1672" s="42" t="str">
        <f t="shared" si="1389"/>
        <v xml:space="preserve">Devereaux, Boyd </v>
      </c>
      <c r="F1672" s="42" t="s">
        <v>2595</v>
      </c>
      <c r="G1672" s="45" t="s">
        <v>2381</v>
      </c>
      <c r="H1672" s="43">
        <v>62</v>
      </c>
      <c r="I1672" s="64">
        <v>7</v>
      </c>
      <c r="J1672" s="64">
        <v>11</v>
      </c>
      <c r="K1672" s="64">
        <v>18</v>
      </c>
      <c r="L1672" s="43">
        <v>-6</v>
      </c>
      <c r="M1672">
        <v>24</v>
      </c>
      <c r="N1672">
        <v>81</v>
      </c>
      <c r="O1672" s="4">
        <f t="shared" si="1390"/>
        <v>8.6419753086419748E-2</v>
      </c>
      <c r="Q1672">
        <v>1</v>
      </c>
      <c r="R1672">
        <v>0</v>
      </c>
      <c r="S1672">
        <v>2</v>
      </c>
      <c r="T1672">
        <v>4</v>
      </c>
      <c r="U1672" s="4">
        <f t="shared" si="1391"/>
        <v>0.33333333333333331</v>
      </c>
      <c r="V1672">
        <v>0.1</v>
      </c>
      <c r="W1672">
        <v>0</v>
      </c>
      <c r="X1672">
        <v>0</v>
      </c>
      <c r="Y1672">
        <v>1</v>
      </c>
      <c r="Z1672">
        <v>0</v>
      </c>
      <c r="AA1672">
        <v>6</v>
      </c>
      <c r="AB1672">
        <v>11</v>
      </c>
      <c r="AC1672" s="9">
        <f t="shared" si="1400"/>
        <v>0</v>
      </c>
      <c r="AD1672" s="9">
        <f t="shared" si="1401"/>
        <v>0</v>
      </c>
      <c r="AE1672" s="9">
        <f t="shared" si="1402"/>
        <v>2.0202020202020203</v>
      </c>
      <c r="AF1672" s="9">
        <f t="shared" si="1403"/>
        <v>0</v>
      </c>
      <c r="AG1672" s="9">
        <f t="shared" si="1404"/>
        <v>10.13442184530931</v>
      </c>
      <c r="AH1672" s="9">
        <f t="shared" si="1405"/>
        <v>18.579773383067067</v>
      </c>
      <c r="AI1672" s="58">
        <f t="shared" si="1406"/>
        <v>2.1957913998170171</v>
      </c>
      <c r="AJ1672" s="58">
        <f t="shared" si="1407"/>
        <v>0</v>
      </c>
      <c r="AK1672" s="58">
        <f t="shared" si="1408"/>
        <v>0.40404040404040403</v>
      </c>
      <c r="AL1672" s="58">
        <f t="shared" si="1409"/>
        <v>2.7869660074600602</v>
      </c>
      <c r="AM1672" s="58">
        <f t="shared" si="1410"/>
        <v>0</v>
      </c>
      <c r="AN1672" s="58">
        <f t="shared" si="1411"/>
        <v>6.0606060606060606</v>
      </c>
      <c r="AO1672" s="56">
        <v>710.45</v>
      </c>
      <c r="AP1672" s="56">
        <v>7.4666666666666668</v>
      </c>
      <c r="AQ1672" s="56">
        <v>148.5</v>
      </c>
      <c r="AR1672" s="57">
        <f>SUM(AO1672:AQ1672)</f>
        <v>866.41666666666674</v>
      </c>
      <c r="AS1672">
        <v>20</v>
      </c>
      <c r="AT1672">
        <v>47</v>
      </c>
      <c r="AU1672">
        <v>31</v>
      </c>
      <c r="AV1672">
        <v>28</v>
      </c>
      <c r="AW1672">
        <v>23</v>
      </c>
      <c r="AX1672" s="9">
        <f t="shared" si="1412"/>
        <v>1.3850149081465806</v>
      </c>
      <c r="AY1672" s="9">
        <f t="shared" si="1413"/>
        <v>3.2547850341444646</v>
      </c>
      <c r="AZ1672" s="9">
        <f t="shared" si="1414"/>
        <v>2.1467731076272001</v>
      </c>
      <c r="BA1672" s="9">
        <f t="shared" si="1415"/>
        <v>1.9390208714052128</v>
      </c>
      <c r="BB1672" s="9">
        <f t="shared" si="1416"/>
        <v>1.5927671443685678</v>
      </c>
      <c r="BC1672" s="33">
        <f t="shared" si="1417"/>
        <v>11.458870967741936</v>
      </c>
      <c r="BD1672" s="33">
        <f t="shared" si="1418"/>
        <v>2.3951612903225805</v>
      </c>
      <c r="BE1672" s="33">
        <f t="shared" si="1419"/>
        <v>0.12043010752688173</v>
      </c>
      <c r="BF1672" s="42">
        <f>BI1672-BG1672-BH1672</f>
        <v>26</v>
      </c>
      <c r="BG1672" s="43">
        <v>0</v>
      </c>
      <c r="BH1672" s="43">
        <v>1</v>
      </c>
      <c r="BI1672" s="43">
        <v>27</v>
      </c>
      <c r="BJ1672" s="42">
        <f>BM1672-BK1672-BL1672</f>
        <v>33</v>
      </c>
      <c r="BK1672" s="43">
        <v>0</v>
      </c>
      <c r="BL1672" s="43">
        <v>15</v>
      </c>
      <c r="BM1672" s="43">
        <v>48</v>
      </c>
      <c r="BN1672" s="34">
        <f t="shared" si="1394"/>
        <v>19.85664651951706</v>
      </c>
      <c r="BO1672" s="34">
        <f t="shared" si="1395"/>
        <v>45.836252425546739</v>
      </c>
      <c r="BP1672" s="33">
        <v>6.8941816295239233</v>
      </c>
      <c r="BQ1672" s="33">
        <v>-0.41485700836888462</v>
      </c>
      <c r="BR1672" s="33">
        <v>-2.8837917326895068</v>
      </c>
      <c r="BS1672" s="33">
        <v>1.2162426125495267</v>
      </c>
      <c r="BT1672" s="33">
        <v>0</v>
      </c>
      <c r="BU1672" s="9">
        <f t="shared" si="1396"/>
        <v>4.8117755010150587</v>
      </c>
      <c r="BV1672" s="34">
        <f t="shared" si="1397"/>
        <v>11.107301339267231</v>
      </c>
      <c r="BW1672" s="33">
        <v>4.9649900825710374</v>
      </c>
      <c r="BX1672" s="33">
        <v>3.2415655292213762E-2</v>
      </c>
      <c r="BY1672" s="33">
        <v>7.8669144334000158</v>
      </c>
      <c r="BZ1672" s="33">
        <v>2.180550847238734</v>
      </c>
      <c r="CA1672" s="9">
        <f t="shared" si="1398"/>
        <v>15.044871018502</v>
      </c>
      <c r="CB1672" s="34">
        <f t="shared" si="1399"/>
        <v>34.728951086279501</v>
      </c>
      <c r="CC1672" s="47">
        <v>42.583720999999997</v>
      </c>
      <c r="CD1672">
        <v>600677</v>
      </c>
      <c r="CE1672" s="68">
        <f t="shared" si="1420"/>
        <v>794443.77419354836</v>
      </c>
      <c r="CF1672" s="62">
        <v>15.7</v>
      </c>
      <c r="CG1672" s="62">
        <v>18.899999999999999</v>
      </c>
      <c r="CH1672" s="62">
        <v>-4.5999999999999996</v>
      </c>
      <c r="CI1672" s="62">
        <v>-0.5</v>
      </c>
      <c r="CJ1672" s="63">
        <f t="shared" si="1392"/>
        <v>-0.97810671144221817</v>
      </c>
      <c r="CK1672" s="62">
        <v>0.2</v>
      </c>
      <c r="CL1672" s="63">
        <f t="shared" si="1393"/>
        <v>0.39124268457688732</v>
      </c>
      <c r="CM1672" s="62">
        <v>-0.3</v>
      </c>
      <c r="CN1672" t="s">
        <v>1722</v>
      </c>
      <c r="CO1672" t="s">
        <v>3573</v>
      </c>
      <c r="CP1672" t="s">
        <v>2427</v>
      </c>
      <c r="CQ1672" t="s">
        <v>2400</v>
      </c>
      <c r="CR1672">
        <v>74</v>
      </c>
      <c r="CS1672">
        <v>195</v>
      </c>
      <c r="CT1672">
        <v>22</v>
      </c>
      <c r="CU1672" t="s">
        <v>3402</v>
      </c>
      <c r="CZ1672" s="72">
        <v>575000</v>
      </c>
      <c r="DA1672">
        <v>0</v>
      </c>
    </row>
    <row r="1673" spans="1:105" ht="12.75" customHeight="1" x14ac:dyDescent="0.2">
      <c r="A1673" s="38" t="s">
        <v>2452</v>
      </c>
      <c r="B1673" t="s">
        <v>976</v>
      </c>
      <c r="C1673" t="s">
        <v>976</v>
      </c>
      <c r="D1673" s="82" t="s">
        <v>976</v>
      </c>
      <c r="E1673" t="str">
        <f t="shared" si="1389"/>
        <v xml:space="preserve">McCabe, Bryan </v>
      </c>
      <c r="F1673" t="s">
        <v>332</v>
      </c>
      <c r="G1673" t="s">
        <v>1524</v>
      </c>
      <c r="H1673">
        <v>82</v>
      </c>
      <c r="I1673">
        <v>15</v>
      </c>
      <c r="J1673">
        <v>42</v>
      </c>
      <c r="K1673">
        <f>I1673+J1673</f>
        <v>57</v>
      </c>
      <c r="L1673">
        <v>3</v>
      </c>
      <c r="M1673">
        <v>115</v>
      </c>
      <c r="N1673">
        <v>207</v>
      </c>
      <c r="O1673" s="4">
        <f t="shared" si="1390"/>
        <v>7.2463768115942032E-2</v>
      </c>
      <c r="P1673">
        <v>2494</v>
      </c>
      <c r="Q1673">
        <v>1</v>
      </c>
      <c r="R1673">
        <v>0</v>
      </c>
      <c r="S1673">
        <v>0</v>
      </c>
      <c r="T1673">
        <v>0</v>
      </c>
      <c r="U1673" s="4">
        <f t="shared" si="1391"/>
        <v>0</v>
      </c>
      <c r="V1673" s="40">
        <v>0</v>
      </c>
      <c r="W1673">
        <v>11</v>
      </c>
      <c r="X1673">
        <v>23</v>
      </c>
      <c r="Y1673">
        <v>0</v>
      </c>
      <c r="Z1673">
        <v>0</v>
      </c>
      <c r="AA1673">
        <f>I1673-W1673-Y1673</f>
        <v>4</v>
      </c>
      <c r="AB1673">
        <f>J1673-X1673-Z1673</f>
        <v>19</v>
      </c>
      <c r="AC1673" s="9">
        <f t="shared" si="1400"/>
        <v>6.8273507810075511</v>
      </c>
      <c r="AD1673" s="9">
        <f t="shared" si="1401"/>
        <v>14.27536981483397</v>
      </c>
      <c r="AE1673" s="9">
        <f t="shared" si="1402"/>
        <v>0</v>
      </c>
      <c r="AF1673" s="9">
        <f t="shared" si="1403"/>
        <v>0</v>
      </c>
      <c r="AG1673" s="9">
        <f t="shared" si="1404"/>
        <v>3.4160864459653411</v>
      </c>
      <c r="AH1673" s="9">
        <f t="shared" si="1405"/>
        <v>16.226410618335372</v>
      </c>
      <c r="AI1673" s="6">
        <f t="shared" si="1406"/>
        <v>2.7328691567722729</v>
      </c>
      <c r="AJ1673" s="6">
        <f t="shared" si="1407"/>
        <v>7.3238853832626454</v>
      </c>
      <c r="AK1673" s="6">
        <f t="shared" si="1408"/>
        <v>0.57775637939335578</v>
      </c>
      <c r="AL1673" s="6">
        <f t="shared" si="1409"/>
        <v>2.348559431601172</v>
      </c>
      <c r="AM1673" s="6">
        <f t="shared" si="1410"/>
        <v>0.99306920451018921</v>
      </c>
      <c r="AN1673" s="6">
        <f t="shared" si="1411"/>
        <v>9.6292729898892624</v>
      </c>
      <c r="AO1673" s="32">
        <v>1405.1166666666666</v>
      </c>
      <c r="AP1673" s="32">
        <v>483.35</v>
      </c>
      <c r="AQ1673" s="32">
        <v>311.55</v>
      </c>
      <c r="AR1673" s="32">
        <v>2200.0166666666664</v>
      </c>
      <c r="AS1673" s="40">
        <v>140</v>
      </c>
      <c r="AT1673" s="40">
        <v>141</v>
      </c>
      <c r="AU1673" s="40">
        <v>79</v>
      </c>
      <c r="AV1673" s="40">
        <v>104</v>
      </c>
      <c r="AW1673" s="40">
        <v>16</v>
      </c>
      <c r="AX1673" s="9">
        <f t="shared" si="1412"/>
        <v>3.8181528927811157</v>
      </c>
      <c r="AY1673" s="9">
        <f t="shared" si="1413"/>
        <v>3.8454254134438379</v>
      </c>
      <c r="AZ1673" s="9">
        <f t="shared" si="1414"/>
        <v>2.1545291323550582</v>
      </c>
      <c r="BA1673" s="9">
        <f t="shared" si="1415"/>
        <v>2.8363421489231144</v>
      </c>
      <c r="BB1673" s="9">
        <f t="shared" si="1416"/>
        <v>0.43636033060355611</v>
      </c>
      <c r="BC1673" s="9">
        <f t="shared" si="1417"/>
        <v>17.135569105691054</v>
      </c>
      <c r="BD1673" s="9">
        <f t="shared" si="1418"/>
        <v>3.799390243902439</v>
      </c>
      <c r="BE1673" s="9">
        <f t="shared" si="1419"/>
        <v>5.8945121951219512</v>
      </c>
      <c r="BF1673" s="3">
        <v>64</v>
      </c>
      <c r="BG1673" s="3">
        <v>59</v>
      </c>
      <c r="BH1673" s="3">
        <v>3</v>
      </c>
      <c r="BI1673" s="3">
        <v>126</v>
      </c>
      <c r="BJ1673" s="3">
        <v>55</v>
      </c>
      <c r="BK1673" s="3">
        <v>8</v>
      </c>
      <c r="BL1673" s="3">
        <v>50</v>
      </c>
      <c r="BM1673" s="3">
        <v>113</v>
      </c>
      <c r="BN1673" s="34">
        <f t="shared" si="1394"/>
        <v>78.778193418732059</v>
      </c>
      <c r="BO1673" s="34">
        <f t="shared" si="1395"/>
        <v>71.615996926143339</v>
      </c>
      <c r="BP1673" s="34">
        <v>16.17318421466495</v>
      </c>
      <c r="BQ1673" s="34">
        <v>23.30484176673464</v>
      </c>
      <c r="BR1673" s="34">
        <v>0.11306365257518941</v>
      </c>
      <c r="BS1673" s="34">
        <v>-0.76755355297763528</v>
      </c>
      <c r="BT1673" s="34">
        <v>0</v>
      </c>
      <c r="BU1673" s="34">
        <f t="shared" si="1396"/>
        <v>38.823536080997144</v>
      </c>
      <c r="BV1673" s="34">
        <f t="shared" si="1397"/>
        <v>35.293856332297921</v>
      </c>
      <c r="BW1673" s="34">
        <v>41.480016344593501</v>
      </c>
      <c r="BX1673" s="34">
        <v>1.8823072447951228</v>
      </c>
      <c r="BY1673" s="34">
        <v>4.8948109170992273</v>
      </c>
      <c r="BZ1673" s="34">
        <v>-8.3024771687529455</v>
      </c>
      <c r="CA1673" s="34">
        <f t="shared" si="1398"/>
        <v>39.954657337734908</v>
      </c>
      <c r="CB1673" s="34">
        <f t="shared" si="1399"/>
        <v>36.322140593845418</v>
      </c>
      <c r="CC1673" s="15">
        <v>58</v>
      </c>
      <c r="CD1673" s="7">
        <v>4561395</v>
      </c>
      <c r="CE1673" s="68">
        <f t="shared" si="1420"/>
        <v>4561395</v>
      </c>
      <c r="CF1673" s="9">
        <v>50.3</v>
      </c>
      <c r="CG1673" s="9">
        <v>44.3</v>
      </c>
      <c r="CH1673" s="9">
        <v>7.5</v>
      </c>
      <c r="CI1673" s="9">
        <v>8.5</v>
      </c>
      <c r="CJ1673" s="9">
        <f t="shared" si="1392"/>
        <v>5.676284815938117</v>
      </c>
      <c r="CK1673" s="9">
        <v>5</v>
      </c>
      <c r="CL1673" s="9">
        <f t="shared" si="1393"/>
        <v>3.3389910681988924</v>
      </c>
      <c r="CM1673" s="9">
        <v>13.5</v>
      </c>
      <c r="CN1673" t="s">
        <v>3530</v>
      </c>
      <c r="CO1673" t="s">
        <v>3531</v>
      </c>
      <c r="CP1673" t="s">
        <v>2427</v>
      </c>
      <c r="CQ1673" t="s">
        <v>2400</v>
      </c>
      <c r="CR1673">
        <v>74</v>
      </c>
      <c r="CS1673">
        <v>220</v>
      </c>
      <c r="CT1673">
        <v>24</v>
      </c>
      <c r="CU1673" t="s">
        <v>3402</v>
      </c>
      <c r="CV1673" t="s">
        <v>2382</v>
      </c>
      <c r="CW1673">
        <v>0</v>
      </c>
      <c r="CX1673">
        <v>0</v>
      </c>
      <c r="CY1673">
        <v>0</v>
      </c>
      <c r="CZ1673" s="71"/>
      <c r="DA1673">
        <v>0</v>
      </c>
    </row>
    <row r="1674" spans="1:105" ht="12.75" customHeight="1" x14ac:dyDescent="0.2">
      <c r="A1674" s="44" t="s">
        <v>2372</v>
      </c>
      <c r="B1674" s="43" t="s">
        <v>976</v>
      </c>
      <c r="C1674" s="43" t="s">
        <v>2375</v>
      </c>
      <c r="D1674" s="82" t="s">
        <v>976</v>
      </c>
      <c r="E1674" s="42" t="str">
        <f t="shared" si="1389"/>
        <v xml:space="preserve">McCabe, Bryan </v>
      </c>
      <c r="F1674" s="42" t="s">
        <v>332</v>
      </c>
      <c r="G1674" s="45" t="s">
        <v>2374</v>
      </c>
      <c r="H1674" s="43">
        <v>54</v>
      </c>
      <c r="I1674" s="64">
        <v>5</v>
      </c>
      <c r="J1674" s="64">
        <v>18</v>
      </c>
      <c r="K1674" s="64">
        <v>23</v>
      </c>
      <c r="L1674" s="43">
        <v>-2</v>
      </c>
      <c r="M1674">
        <v>81</v>
      </c>
      <c r="N1674">
        <v>107</v>
      </c>
      <c r="O1674" s="4">
        <f t="shared" si="1390"/>
        <v>4.6728971962616821E-2</v>
      </c>
      <c r="Q1674">
        <v>2</v>
      </c>
      <c r="R1674">
        <v>0</v>
      </c>
      <c r="S1674">
        <v>0</v>
      </c>
      <c r="T1674">
        <v>0</v>
      </c>
      <c r="U1674" s="4">
        <f t="shared" si="1391"/>
        <v>0</v>
      </c>
      <c r="V1674">
        <v>0</v>
      </c>
      <c r="W1674">
        <v>4</v>
      </c>
      <c r="X1674">
        <v>12</v>
      </c>
      <c r="Y1674">
        <v>0</v>
      </c>
      <c r="Z1674">
        <v>0</v>
      </c>
      <c r="AA1674">
        <v>1</v>
      </c>
      <c r="AB1674">
        <v>6</v>
      </c>
      <c r="AC1674" s="9">
        <f t="shared" si="1400"/>
        <v>4.7281323877068555</v>
      </c>
      <c r="AD1674" s="9">
        <f t="shared" si="1401"/>
        <v>14.184397163120567</v>
      </c>
      <c r="AE1674" s="9">
        <f t="shared" si="1402"/>
        <v>0</v>
      </c>
      <c r="AF1674" s="9">
        <f t="shared" si="1403"/>
        <v>0</v>
      </c>
      <c r="AG1674" s="9">
        <f t="shared" si="1404"/>
        <v>1.2612328551158756</v>
      </c>
      <c r="AH1674" s="9">
        <f t="shared" si="1405"/>
        <v>7.5673971306952543</v>
      </c>
      <c r="AI1674" s="58">
        <f t="shared" si="1406"/>
        <v>2.5224657102317511</v>
      </c>
      <c r="AJ1674" s="58">
        <f t="shared" si="1407"/>
        <v>6.8557919621749406</v>
      </c>
      <c r="AK1674" s="58">
        <f t="shared" si="1408"/>
        <v>0</v>
      </c>
      <c r="AL1674" s="58">
        <f t="shared" si="1409"/>
        <v>2.3332807819643699</v>
      </c>
      <c r="AM1674" s="58">
        <f t="shared" si="1410"/>
        <v>1.1820330969267139</v>
      </c>
      <c r="AN1674" s="58">
        <f t="shared" si="1411"/>
        <v>7.4067723960565788</v>
      </c>
      <c r="AO1674" s="56">
        <v>951.45</v>
      </c>
      <c r="AP1674" s="56">
        <v>253.8</v>
      </c>
      <c r="AQ1674" s="56">
        <v>194.41666666666669</v>
      </c>
      <c r="AR1674" s="57">
        <f>SUM(AO1674:AQ1674)</f>
        <v>1399.6666666666667</v>
      </c>
      <c r="AS1674">
        <v>96</v>
      </c>
      <c r="AT1674">
        <v>109</v>
      </c>
      <c r="AU1674">
        <v>45</v>
      </c>
      <c r="AV1674">
        <v>52</v>
      </c>
      <c r="AW1674">
        <v>8</v>
      </c>
      <c r="AX1674" s="9">
        <f t="shared" si="1412"/>
        <v>4.1152655394141462</v>
      </c>
      <c r="AY1674" s="9">
        <f t="shared" si="1413"/>
        <v>4.6725410812098112</v>
      </c>
      <c r="AZ1674" s="9">
        <f t="shared" si="1414"/>
        <v>1.929030721600381</v>
      </c>
      <c r="BA1674" s="9">
        <f t="shared" si="1415"/>
        <v>2.2291021671826625</v>
      </c>
      <c r="BB1674" s="9">
        <f t="shared" si="1416"/>
        <v>0.34293879495117885</v>
      </c>
      <c r="BC1674" s="33">
        <f t="shared" si="1417"/>
        <v>17.619444444444444</v>
      </c>
      <c r="BD1674" s="33">
        <f t="shared" si="1418"/>
        <v>3.600308641975309</v>
      </c>
      <c r="BE1674" s="33">
        <f t="shared" si="1419"/>
        <v>4.7</v>
      </c>
      <c r="BF1674" s="42">
        <f>BI1674-BG1674-BH1674</f>
        <v>40</v>
      </c>
      <c r="BG1674" s="43">
        <v>29</v>
      </c>
      <c r="BH1674" s="43">
        <v>0</v>
      </c>
      <c r="BI1674" s="43">
        <v>69</v>
      </c>
      <c r="BJ1674" s="42">
        <f>BM1674-BK1674-BL1674</f>
        <v>37</v>
      </c>
      <c r="BK1674" s="43">
        <v>5</v>
      </c>
      <c r="BL1674" s="43">
        <v>24</v>
      </c>
      <c r="BM1674" s="43">
        <v>66</v>
      </c>
      <c r="BN1674" s="34">
        <f t="shared" si="1394"/>
        <v>37.267111633121935</v>
      </c>
      <c r="BO1674" s="34">
        <f t="shared" si="1395"/>
        <v>53.251409811557899</v>
      </c>
      <c r="BP1674" s="33">
        <v>-8.8948525338749987E-2</v>
      </c>
      <c r="BQ1674" s="33">
        <v>10.456212320287262</v>
      </c>
      <c r="BR1674" s="33">
        <v>0.42548960228367655</v>
      </c>
      <c r="BS1674" s="33">
        <v>-0.51393734456159457</v>
      </c>
      <c r="BT1674" s="33">
        <v>0</v>
      </c>
      <c r="BU1674" s="9">
        <f t="shared" si="1396"/>
        <v>10.278816052670594</v>
      </c>
      <c r="BV1674" s="34">
        <f t="shared" si="1397"/>
        <v>14.687519960948693</v>
      </c>
      <c r="BW1674" s="33">
        <v>26.12267329879997</v>
      </c>
      <c r="BX1674" s="33">
        <v>1.1655555383224694</v>
      </c>
      <c r="BY1674" s="33">
        <v>7.9182093906804694</v>
      </c>
      <c r="BZ1674" s="33">
        <v>-8.2181426473515611</v>
      </c>
      <c r="CA1674" s="9">
        <f t="shared" si="1398"/>
        <v>26.988295580451343</v>
      </c>
      <c r="CB1674" s="34">
        <f t="shared" si="1399"/>
        <v>38.563889850609208</v>
      </c>
      <c r="CC1674" s="47">
        <v>35.454689000000002</v>
      </c>
      <c r="CD1674">
        <v>946499</v>
      </c>
      <c r="CE1674" s="68">
        <f t="shared" si="1420"/>
        <v>1437276.2592592593</v>
      </c>
      <c r="CF1674" s="62">
        <v>29.2</v>
      </c>
      <c r="CG1674" s="62">
        <v>26.6</v>
      </c>
      <c r="CH1674" s="62">
        <v>2.9</v>
      </c>
      <c r="CI1674" s="62">
        <v>1.7</v>
      </c>
      <c r="CJ1674" s="63">
        <f t="shared" si="1392"/>
        <v>1.8399429978443802</v>
      </c>
      <c r="CK1674" s="62">
        <v>2.5</v>
      </c>
      <c r="CL1674" s="63">
        <f t="shared" si="1393"/>
        <v>2.7057985262417361</v>
      </c>
      <c r="CM1674" s="62">
        <v>4.2</v>
      </c>
      <c r="CN1674" t="s">
        <v>1775</v>
      </c>
      <c r="CO1674" t="s">
        <v>3531</v>
      </c>
      <c r="CP1674" t="s">
        <v>2427</v>
      </c>
      <c r="CQ1674" t="s">
        <v>2400</v>
      </c>
      <c r="CR1674">
        <v>74</v>
      </c>
      <c r="CS1674">
        <v>220</v>
      </c>
      <c r="CT1674">
        <v>24</v>
      </c>
      <c r="CU1674" t="s">
        <v>3402</v>
      </c>
      <c r="CZ1674" s="72">
        <v>5750000</v>
      </c>
      <c r="DA1674">
        <v>0</v>
      </c>
    </row>
    <row r="1675" spans="1:105" ht="12.75" customHeight="1" x14ac:dyDescent="0.2">
      <c r="A1675" s="38" t="s">
        <v>2452</v>
      </c>
      <c r="B1675" t="s">
        <v>976</v>
      </c>
      <c r="C1675" t="s">
        <v>976</v>
      </c>
      <c r="D1675" t="s">
        <v>976</v>
      </c>
      <c r="E1675" t="str">
        <f t="shared" si="1389"/>
        <v xml:space="preserve">Colaiacovo, Carlo </v>
      </c>
      <c r="F1675" t="s">
        <v>2568</v>
      </c>
      <c r="G1675" t="s">
        <v>1524</v>
      </c>
      <c r="H1675">
        <v>48</v>
      </c>
      <c r="I1675">
        <v>8</v>
      </c>
      <c r="J1675">
        <v>9</v>
      </c>
      <c r="K1675">
        <f>I1675+J1675</f>
        <v>17</v>
      </c>
      <c r="L1675">
        <v>5</v>
      </c>
      <c r="M1675">
        <v>22</v>
      </c>
      <c r="N1675">
        <v>60</v>
      </c>
      <c r="O1675" s="4">
        <f t="shared" si="1390"/>
        <v>0.13333333333333333</v>
      </c>
      <c r="P1675">
        <v>1172</v>
      </c>
      <c r="Q1675">
        <v>1</v>
      </c>
      <c r="R1675">
        <v>0</v>
      </c>
      <c r="S1675">
        <v>0</v>
      </c>
      <c r="T1675">
        <v>0</v>
      </c>
      <c r="U1675" s="4">
        <f t="shared" si="1391"/>
        <v>0</v>
      </c>
      <c r="V1675" s="40">
        <v>0</v>
      </c>
      <c r="W1675">
        <v>0</v>
      </c>
      <c r="X1675">
        <v>5</v>
      </c>
      <c r="Y1675">
        <v>0</v>
      </c>
      <c r="Z1675">
        <v>0</v>
      </c>
      <c r="AA1675">
        <f>I1675-W1675-Y1675</f>
        <v>8</v>
      </c>
      <c r="AB1675">
        <f>J1675-X1675-Z1675</f>
        <v>4</v>
      </c>
      <c r="AC1675" s="9">
        <f t="shared" si="1400"/>
        <v>0</v>
      </c>
      <c r="AD1675" s="9">
        <f t="shared" si="1401"/>
        <v>20.129724893759786</v>
      </c>
      <c r="AE1675" s="9">
        <f t="shared" si="1402"/>
        <v>0</v>
      </c>
      <c r="AF1675" s="9">
        <f t="shared" si="1403"/>
        <v>0</v>
      </c>
      <c r="AG1675" s="9">
        <f t="shared" si="1404"/>
        <v>13.062113068916251</v>
      </c>
      <c r="AH1675" s="9">
        <f t="shared" si="1405"/>
        <v>6.5310565344581253</v>
      </c>
      <c r="AI1675" s="6">
        <f t="shared" si="1406"/>
        <v>2.6124226137832505</v>
      </c>
      <c r="AJ1675" s="6">
        <f t="shared" si="1407"/>
        <v>4.8311339745023485</v>
      </c>
      <c r="AK1675" s="6">
        <f t="shared" si="1408"/>
        <v>0</v>
      </c>
      <c r="AL1675" s="6">
        <f t="shared" si="1409"/>
        <v>2.0409551670181645</v>
      </c>
      <c r="AM1675" s="6">
        <f t="shared" si="1410"/>
        <v>0.80518899575039149</v>
      </c>
      <c r="AN1675" s="6">
        <f t="shared" si="1411"/>
        <v>8.0640000000000018</v>
      </c>
      <c r="AO1675" s="32">
        <v>734.95</v>
      </c>
      <c r="AP1675" s="32">
        <v>74.516666666666666</v>
      </c>
      <c r="AQ1675" s="32">
        <v>52.083333333333329</v>
      </c>
      <c r="AR1675" s="32">
        <v>861.55</v>
      </c>
      <c r="AS1675" s="40">
        <v>61</v>
      </c>
      <c r="AT1675" s="40">
        <v>96</v>
      </c>
      <c r="AU1675" s="40">
        <v>22</v>
      </c>
      <c r="AV1675" s="40">
        <v>43</v>
      </c>
      <c r="AW1675" s="40">
        <v>20</v>
      </c>
      <c r="AX1675" s="9">
        <f t="shared" si="1412"/>
        <v>4.2481573907492312</v>
      </c>
      <c r="AY1675" s="9">
        <f t="shared" si="1413"/>
        <v>6.685624746097151</v>
      </c>
      <c r="AZ1675" s="9">
        <f t="shared" si="1414"/>
        <v>1.5321223376472637</v>
      </c>
      <c r="BA1675" s="9">
        <f t="shared" si="1415"/>
        <v>2.9946027508560156</v>
      </c>
      <c r="BB1675" s="9">
        <f t="shared" si="1416"/>
        <v>1.3928384887702399</v>
      </c>
      <c r="BC1675" s="9">
        <f t="shared" si="1417"/>
        <v>15.311458333333334</v>
      </c>
      <c r="BD1675" s="9">
        <f t="shared" si="1418"/>
        <v>1.0850694444444444</v>
      </c>
      <c r="BE1675" s="9">
        <f t="shared" si="1419"/>
        <v>1.5524305555555555</v>
      </c>
      <c r="BF1675" s="3">
        <v>32</v>
      </c>
      <c r="BG1675" s="3">
        <v>6</v>
      </c>
      <c r="BH1675" s="3">
        <v>0</v>
      </c>
      <c r="BI1675" s="3">
        <v>38</v>
      </c>
      <c r="BJ1675" s="3">
        <v>25</v>
      </c>
      <c r="BK1675" s="3">
        <v>1</v>
      </c>
      <c r="BL1675" s="3">
        <v>7</v>
      </c>
      <c r="BM1675" s="3">
        <v>33</v>
      </c>
      <c r="BN1675" s="34">
        <f t="shared" si="1394"/>
        <v>48.704503106434032</v>
      </c>
      <c r="BO1675" s="34">
        <f t="shared" si="1395"/>
        <v>113.0625108384517</v>
      </c>
      <c r="BP1675" s="34">
        <v>14.438008371543685</v>
      </c>
      <c r="BQ1675" s="34">
        <v>1.7369963265681734</v>
      </c>
      <c r="BR1675" s="34">
        <v>4.427693269421646E-2</v>
      </c>
      <c r="BS1675" s="34">
        <v>-0.1283156718052271</v>
      </c>
      <c r="BT1675" s="34">
        <v>0</v>
      </c>
      <c r="BU1675" s="34">
        <f t="shared" si="1396"/>
        <v>16.090965959000851</v>
      </c>
      <c r="BV1675" s="34">
        <f t="shared" si="1397"/>
        <v>37.353527848646856</v>
      </c>
      <c r="BW1675" s="34">
        <v>25.384029764870224</v>
      </c>
      <c r="BX1675" s="34">
        <v>0.70273288609374607</v>
      </c>
      <c r="BY1675" s="34">
        <v>2.1690551433639293</v>
      </c>
      <c r="BZ1675" s="34">
        <v>4.3577193531052787</v>
      </c>
      <c r="CA1675" s="34">
        <f t="shared" si="1398"/>
        <v>32.613537147433178</v>
      </c>
      <c r="CB1675" s="34">
        <f t="shared" si="1399"/>
        <v>75.708982989804838</v>
      </c>
      <c r="CC1675" s="15">
        <v>54</v>
      </c>
      <c r="CD1675" s="7">
        <v>2025417</v>
      </c>
      <c r="CE1675" s="68">
        <f t="shared" si="1420"/>
        <v>3460087.375</v>
      </c>
      <c r="CF1675" s="9">
        <v>14.7</v>
      </c>
      <c r="CG1675" s="9">
        <v>16.100000000000001</v>
      </c>
      <c r="CH1675" s="9">
        <v>4.3</v>
      </c>
      <c r="CI1675" s="9">
        <v>3.1</v>
      </c>
      <c r="CJ1675" s="9">
        <f t="shared" si="1392"/>
        <v>6.2743510600617309</v>
      </c>
      <c r="CK1675" s="9">
        <v>2.4</v>
      </c>
      <c r="CL1675" s="9">
        <f t="shared" si="1393"/>
        <v>4.8575621110155334</v>
      </c>
      <c r="CM1675" s="9">
        <v>5.6</v>
      </c>
      <c r="CN1675" t="s">
        <v>3578</v>
      </c>
      <c r="CO1675" t="s">
        <v>3081</v>
      </c>
      <c r="CP1675" t="s">
        <v>2427</v>
      </c>
      <c r="CQ1675" t="s">
        <v>2400</v>
      </c>
      <c r="CR1675">
        <v>73</v>
      </c>
      <c r="CS1675">
        <v>200</v>
      </c>
      <c r="CU1675" t="s">
        <v>3402</v>
      </c>
      <c r="CV1675" t="s">
        <v>3090</v>
      </c>
      <c r="CW1675">
        <v>0</v>
      </c>
      <c r="CX1675">
        <v>0</v>
      </c>
      <c r="CY1675">
        <v>0</v>
      </c>
      <c r="CZ1675" s="70"/>
      <c r="DA1675">
        <v>0</v>
      </c>
    </row>
    <row r="1676" spans="1:105" ht="12.75" customHeight="1" x14ac:dyDescent="0.2">
      <c r="A1676" s="44" t="s">
        <v>2372</v>
      </c>
      <c r="B1676" s="43" t="s">
        <v>976</v>
      </c>
      <c r="C1676" s="43" t="s">
        <v>2375</v>
      </c>
      <c r="D1676" s="42" t="s">
        <v>976</v>
      </c>
      <c r="E1676" s="42" t="str">
        <f t="shared" si="1389"/>
        <v xml:space="preserve">Colaiacovo, Carlo </v>
      </c>
      <c r="F1676" s="42" t="s">
        <v>2568</v>
      </c>
      <c r="G1676" s="45" t="s">
        <v>2374</v>
      </c>
      <c r="H1676" s="43">
        <v>28</v>
      </c>
      <c r="I1676" s="64">
        <v>2</v>
      </c>
      <c r="J1676" s="64">
        <v>4</v>
      </c>
      <c r="K1676" s="64">
        <v>6</v>
      </c>
      <c r="L1676" s="43">
        <v>-4</v>
      </c>
      <c r="M1676">
        <v>10</v>
      </c>
      <c r="N1676">
        <v>30</v>
      </c>
      <c r="O1676" s="4">
        <f t="shared" si="1390"/>
        <v>6.6666666666666666E-2</v>
      </c>
      <c r="Q1676">
        <v>1</v>
      </c>
      <c r="R1676">
        <v>0</v>
      </c>
      <c r="S1676">
        <v>0</v>
      </c>
      <c r="T1676">
        <v>0</v>
      </c>
      <c r="U1676" s="4">
        <f t="shared" si="1391"/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</v>
      </c>
      <c r="AB1676">
        <v>4</v>
      </c>
      <c r="AC1676" s="9">
        <f t="shared" si="1400"/>
        <v>0</v>
      </c>
      <c r="AD1676" s="9">
        <f t="shared" si="1401"/>
        <v>0</v>
      </c>
      <c r="AE1676" s="9">
        <f t="shared" si="1402"/>
        <v>0</v>
      </c>
      <c r="AF1676" s="9">
        <f t="shared" si="1403"/>
        <v>0</v>
      </c>
      <c r="AG1676" s="9">
        <f t="shared" si="1404"/>
        <v>5.7859209257473481</v>
      </c>
      <c r="AH1676" s="9">
        <f t="shared" si="1405"/>
        <v>11.571841851494696</v>
      </c>
      <c r="AI1676" s="58">
        <f t="shared" si="1406"/>
        <v>2.1697203471552555</v>
      </c>
      <c r="AJ1676" s="58">
        <f t="shared" si="1407"/>
        <v>0</v>
      </c>
      <c r="AK1676" s="58">
        <f t="shared" si="1408"/>
        <v>0</v>
      </c>
      <c r="AL1676" s="58">
        <f t="shared" si="1409"/>
        <v>2.7483124397299901</v>
      </c>
      <c r="AM1676" s="58">
        <f t="shared" si="1410"/>
        <v>0</v>
      </c>
      <c r="AN1676" s="58">
        <f t="shared" si="1411"/>
        <v>6.4154786150712821</v>
      </c>
      <c r="AO1676" s="56">
        <v>414.8</v>
      </c>
      <c r="AP1676" s="56">
        <v>7.8833333333333329</v>
      </c>
      <c r="AQ1676" s="56">
        <v>65.466666666666669</v>
      </c>
      <c r="AR1676" s="57">
        <f>SUM(AO1676:AQ1676)</f>
        <v>488.15</v>
      </c>
      <c r="AS1676">
        <v>37</v>
      </c>
      <c r="AT1676">
        <v>57</v>
      </c>
      <c r="AU1676">
        <v>8</v>
      </c>
      <c r="AV1676">
        <v>25</v>
      </c>
      <c r="AW1676">
        <v>7</v>
      </c>
      <c r="AX1676" s="9">
        <f t="shared" si="1412"/>
        <v>4.5477824439209265</v>
      </c>
      <c r="AY1676" s="9">
        <f t="shared" si="1413"/>
        <v>7.0060432244187236</v>
      </c>
      <c r="AZ1676" s="9">
        <f t="shared" si="1414"/>
        <v>0.98330431219911907</v>
      </c>
      <c r="BA1676" s="9">
        <f t="shared" si="1415"/>
        <v>3.0728259756222474</v>
      </c>
      <c r="BB1676" s="9">
        <f t="shared" si="1416"/>
        <v>0.86039127317422925</v>
      </c>
      <c r="BC1676" s="33">
        <f t="shared" si="1417"/>
        <v>14.814285714285715</v>
      </c>
      <c r="BD1676" s="33">
        <f t="shared" si="1418"/>
        <v>2.3380952380952382</v>
      </c>
      <c r="BE1676" s="33">
        <f t="shared" si="1419"/>
        <v>0.28154761904761905</v>
      </c>
      <c r="BF1676" s="42">
        <f>BI1676-BG1676-BH1676</f>
        <v>15</v>
      </c>
      <c r="BG1676" s="43">
        <v>0</v>
      </c>
      <c r="BH1676" s="43">
        <v>0</v>
      </c>
      <c r="BI1676" s="43">
        <v>15</v>
      </c>
      <c r="BJ1676" s="42">
        <f>BM1676-BK1676-BL1676</f>
        <v>19</v>
      </c>
      <c r="BK1676" s="43">
        <v>0</v>
      </c>
      <c r="BL1676" s="43">
        <v>7</v>
      </c>
      <c r="BM1676" s="43">
        <v>26</v>
      </c>
      <c r="BN1676" s="34">
        <f t="shared" si="1394"/>
        <v>20.672222001840836</v>
      </c>
      <c r="BO1676" s="34">
        <f t="shared" si="1395"/>
        <v>84.696187654781681</v>
      </c>
      <c r="BP1676" s="33">
        <v>5.164749718477327</v>
      </c>
      <c r="BQ1676" s="33">
        <v>-0.32145159538224011</v>
      </c>
      <c r="BR1676" s="33">
        <v>1.1547872773820009</v>
      </c>
      <c r="BS1676" s="33">
        <v>-0.17306008482108387</v>
      </c>
      <c r="BT1676" s="33">
        <v>0</v>
      </c>
      <c r="BU1676" s="9">
        <f t="shared" si="1396"/>
        <v>5.8250253156560037</v>
      </c>
      <c r="BV1676" s="34">
        <f t="shared" si="1397"/>
        <v>23.865718798139934</v>
      </c>
      <c r="BW1676" s="33">
        <v>7.1050109310007397</v>
      </c>
      <c r="BX1676" s="33">
        <v>0.25075837585813787</v>
      </c>
      <c r="BY1676" s="33">
        <v>4.7442752188040958</v>
      </c>
      <c r="BZ1676" s="33">
        <v>2.7471521605218583</v>
      </c>
      <c r="CA1676" s="9">
        <f t="shared" si="1398"/>
        <v>14.847196686184832</v>
      </c>
      <c r="CB1676" s="34">
        <f t="shared" si="1399"/>
        <v>60.830468856641744</v>
      </c>
      <c r="CC1676" s="47">
        <v>44.883259000000002</v>
      </c>
      <c r="CD1676">
        <v>548608</v>
      </c>
      <c r="CE1676" s="68">
        <f t="shared" si="1420"/>
        <v>1606637.7142857143</v>
      </c>
      <c r="CF1676" s="62">
        <v>8.1</v>
      </c>
      <c r="CG1676" s="62">
        <v>10.7</v>
      </c>
      <c r="CH1676" s="62">
        <v>-3</v>
      </c>
      <c r="CI1676" s="62">
        <v>0.5</v>
      </c>
      <c r="CJ1676" s="63">
        <f t="shared" si="1392"/>
        <v>1.7809439002671414</v>
      </c>
      <c r="CK1676" s="62">
        <v>-0.2</v>
      </c>
      <c r="CL1676" s="63">
        <f t="shared" si="1393"/>
        <v>-0.71237756010685671</v>
      </c>
      <c r="CM1676" s="62">
        <v>0.3</v>
      </c>
      <c r="CN1676" t="s">
        <v>1783</v>
      </c>
      <c r="CO1676" t="s">
        <v>3081</v>
      </c>
      <c r="CP1676" t="s">
        <v>2427</v>
      </c>
      <c r="CQ1676" t="s">
        <v>2400</v>
      </c>
      <c r="CR1676">
        <v>73</v>
      </c>
      <c r="CS1676">
        <v>200</v>
      </c>
      <c r="CT1676">
        <v>8</v>
      </c>
      <c r="CU1676" t="s">
        <v>3402</v>
      </c>
      <c r="CZ1676" s="72">
        <v>1283333.3333333333</v>
      </c>
      <c r="DA1676">
        <v>0</v>
      </c>
    </row>
    <row r="1677" spans="1:105" ht="12.75" customHeight="1" x14ac:dyDescent="0.2">
      <c r="A1677" s="38" t="s">
        <v>2452</v>
      </c>
      <c r="B1677" t="s">
        <v>976</v>
      </c>
      <c r="C1677" t="s">
        <v>976</v>
      </c>
      <c r="D1677" s="82" t="s">
        <v>976</v>
      </c>
      <c r="E1677" t="str">
        <f t="shared" si="1389"/>
        <v xml:space="preserve">Kilger, Chad </v>
      </c>
      <c r="F1677" t="s">
        <v>237</v>
      </c>
      <c r="G1677" t="s">
        <v>1540</v>
      </c>
      <c r="H1677">
        <v>82</v>
      </c>
      <c r="I1677">
        <v>14</v>
      </c>
      <c r="J1677">
        <v>14</v>
      </c>
      <c r="K1677">
        <f>I1677+J1677</f>
        <v>28</v>
      </c>
      <c r="L1677">
        <v>-5</v>
      </c>
      <c r="M1677">
        <v>58</v>
      </c>
      <c r="N1677">
        <v>141</v>
      </c>
      <c r="O1677" s="4">
        <f t="shared" si="1390"/>
        <v>9.9290780141843976E-2</v>
      </c>
      <c r="P1677">
        <v>1727</v>
      </c>
      <c r="Q1677">
        <v>2</v>
      </c>
      <c r="R1677">
        <v>0</v>
      </c>
      <c r="S1677">
        <v>91</v>
      </c>
      <c r="T1677">
        <v>107</v>
      </c>
      <c r="U1677" s="4">
        <f t="shared" si="1391"/>
        <v>0.45959595959595961</v>
      </c>
      <c r="V1677" s="40">
        <v>3.8</v>
      </c>
      <c r="W1677">
        <v>0</v>
      </c>
      <c r="X1677">
        <v>0</v>
      </c>
      <c r="Y1677">
        <v>1</v>
      </c>
      <c r="Z1677">
        <v>0</v>
      </c>
      <c r="AA1677">
        <f>I1677-W1677-Y1677</f>
        <v>13</v>
      </c>
      <c r="AB1677">
        <f>J1677-X1677-Z1677</f>
        <v>14</v>
      </c>
      <c r="AC1677" s="9">
        <f t="shared" si="1400"/>
        <v>0</v>
      </c>
      <c r="AD1677" s="9">
        <f t="shared" si="1401"/>
        <v>0</v>
      </c>
      <c r="AE1677" s="9">
        <f t="shared" si="1402"/>
        <v>1.0366872084317227</v>
      </c>
      <c r="AF1677" s="9">
        <f t="shared" si="1403"/>
        <v>0</v>
      </c>
      <c r="AG1677" s="9">
        <f t="shared" si="1404"/>
        <v>17.847949201990733</v>
      </c>
      <c r="AH1677" s="9">
        <f t="shared" si="1405"/>
        <v>19.220868371374635</v>
      </c>
      <c r="AI1677" s="6">
        <f t="shared" si="1406"/>
        <v>2.7458383387678054</v>
      </c>
      <c r="AJ1677" s="6">
        <f t="shared" si="1407"/>
        <v>2.3936170212765955</v>
      </c>
      <c r="AK1677" s="6">
        <f t="shared" si="1408"/>
        <v>0.20733744168634452</v>
      </c>
      <c r="AL1677" s="6">
        <f t="shared" si="1409"/>
        <v>3.1577140895829761</v>
      </c>
      <c r="AM1677" s="6">
        <f t="shared" si="1410"/>
        <v>2.3936170212765955</v>
      </c>
      <c r="AN1677" s="6">
        <f t="shared" si="1411"/>
        <v>7.4641479007084026</v>
      </c>
      <c r="AO1677" s="33">
        <v>874.05</v>
      </c>
      <c r="AP1677" s="33">
        <v>25.06666666666667</v>
      </c>
      <c r="AQ1677" s="33">
        <v>289.38333333333333</v>
      </c>
      <c r="AR1677" s="32">
        <v>1188.5</v>
      </c>
      <c r="AS1677" s="40">
        <v>52</v>
      </c>
      <c r="AT1677" s="40">
        <v>234</v>
      </c>
      <c r="AU1677" s="40">
        <v>66</v>
      </c>
      <c r="AV1677" s="40">
        <v>30</v>
      </c>
      <c r="AW1677" s="40">
        <v>31</v>
      </c>
      <c r="AX1677" s="9">
        <f t="shared" si="1412"/>
        <v>2.6251577618847288</v>
      </c>
      <c r="AY1677" s="9">
        <f t="shared" si="1413"/>
        <v>11.81320992848128</v>
      </c>
      <c r="AZ1677" s="9">
        <f t="shared" si="1414"/>
        <v>3.3319310054690789</v>
      </c>
      <c r="BA1677" s="9">
        <f t="shared" si="1415"/>
        <v>1.5145140933950358</v>
      </c>
      <c r="BB1677" s="9">
        <f t="shared" si="1416"/>
        <v>1.5649978965082036</v>
      </c>
      <c r="BC1677" s="9">
        <f t="shared" si="1417"/>
        <v>10.659146341463414</v>
      </c>
      <c r="BD1677" s="9">
        <f t="shared" si="1418"/>
        <v>3.5290650406504063</v>
      </c>
      <c r="BE1677" s="9">
        <f t="shared" si="1419"/>
        <v>0.30569105691056914</v>
      </c>
      <c r="BF1677" s="3">
        <v>40</v>
      </c>
      <c r="BG1677" s="3">
        <v>1</v>
      </c>
      <c r="BH1677" s="3">
        <v>1</v>
      </c>
      <c r="BI1677" s="3">
        <v>42</v>
      </c>
      <c r="BJ1677" s="3">
        <v>46</v>
      </c>
      <c r="BK1677" s="3">
        <v>1</v>
      </c>
      <c r="BL1677" s="3">
        <v>36</v>
      </c>
      <c r="BM1677" s="3">
        <v>83</v>
      </c>
      <c r="BN1677" s="34">
        <f t="shared" si="1394"/>
        <v>31.328112917479412</v>
      </c>
      <c r="BO1677" s="34">
        <f t="shared" si="1395"/>
        <v>52.718742814437377</v>
      </c>
      <c r="BP1677" s="34">
        <v>17.978172966238237</v>
      </c>
      <c r="BQ1677" s="34">
        <v>-1.3922905452923602</v>
      </c>
      <c r="BR1677" s="34">
        <v>6.1079605950990969E-2</v>
      </c>
      <c r="BS1677" s="34">
        <v>-1.2614560468660869</v>
      </c>
      <c r="BT1677" s="34">
        <v>0</v>
      </c>
      <c r="BU1677" s="34">
        <f t="shared" si="1396"/>
        <v>15.385505980030779</v>
      </c>
      <c r="BV1677" s="34">
        <f t="shared" si="1397"/>
        <v>25.890628489744685</v>
      </c>
      <c r="BW1677" s="34">
        <v>5.4257042663500803</v>
      </c>
      <c r="BX1677" s="34">
        <v>-0.17838662207984962</v>
      </c>
      <c r="BY1677" s="34">
        <v>12.510239936135189</v>
      </c>
      <c r="BZ1677" s="34">
        <v>-1.814950642956785</v>
      </c>
      <c r="CA1677" s="34">
        <f t="shared" si="1398"/>
        <v>15.942606937448634</v>
      </c>
      <c r="CB1677" s="34">
        <f t="shared" si="1399"/>
        <v>26.828114324692695</v>
      </c>
      <c r="CC1677" s="15">
        <v>42</v>
      </c>
      <c r="CD1677" s="7">
        <v>974568</v>
      </c>
      <c r="CE1677" s="68">
        <f t="shared" si="1420"/>
        <v>974567.99999999988</v>
      </c>
      <c r="CF1677" s="9">
        <v>22.1</v>
      </c>
      <c r="CG1677" s="9">
        <v>29.7</v>
      </c>
      <c r="CH1677" s="9">
        <v>-8.1</v>
      </c>
      <c r="CI1677" s="9">
        <v>0.1</v>
      </c>
      <c r="CJ1677" s="9">
        <f t="shared" si="1392"/>
        <v>0.13307162580258824</v>
      </c>
      <c r="CK1677" s="9">
        <v>0.3</v>
      </c>
      <c r="CL1677" s="9">
        <f t="shared" si="1393"/>
        <v>0.39921487740776479</v>
      </c>
      <c r="CM1677" s="9">
        <v>0.4</v>
      </c>
      <c r="CN1677" t="s">
        <v>1567</v>
      </c>
      <c r="CO1677" t="s">
        <v>1568</v>
      </c>
      <c r="CP1677" t="s">
        <v>2427</v>
      </c>
      <c r="CQ1677" t="s">
        <v>2400</v>
      </c>
      <c r="CR1677">
        <v>76</v>
      </c>
      <c r="CS1677">
        <v>224</v>
      </c>
      <c r="CT1677">
        <v>18</v>
      </c>
      <c r="CU1677" t="s">
        <v>3402</v>
      </c>
      <c r="CV1677" t="s">
        <v>2382</v>
      </c>
      <c r="CW1677">
        <v>0</v>
      </c>
      <c r="CX1677">
        <v>0</v>
      </c>
      <c r="CY1677">
        <v>0</v>
      </c>
      <c r="CZ1677" s="70"/>
      <c r="DA1677">
        <v>0</v>
      </c>
    </row>
    <row r="1678" spans="1:105" ht="12.75" customHeight="1" x14ac:dyDescent="0.2">
      <c r="A1678" s="44" t="s">
        <v>2372</v>
      </c>
      <c r="B1678" s="43" t="s">
        <v>976</v>
      </c>
      <c r="C1678" s="43" t="s">
        <v>2375</v>
      </c>
      <c r="D1678" s="82" t="s">
        <v>976</v>
      </c>
      <c r="E1678" s="42" t="str">
        <f t="shared" si="1389"/>
        <v xml:space="preserve">Kilger, Chad </v>
      </c>
      <c r="F1678" s="42" t="s">
        <v>237</v>
      </c>
      <c r="G1678" s="45" t="s">
        <v>1540</v>
      </c>
      <c r="H1678" s="43">
        <v>53</v>
      </c>
      <c r="I1678" s="64">
        <v>10</v>
      </c>
      <c r="J1678" s="64">
        <v>7</v>
      </c>
      <c r="K1678" s="64">
        <v>17</v>
      </c>
      <c r="L1678" s="43">
        <v>1</v>
      </c>
      <c r="M1678">
        <v>18</v>
      </c>
      <c r="N1678">
        <v>74</v>
      </c>
      <c r="O1678" s="4">
        <f t="shared" si="1390"/>
        <v>0.13513513513513514</v>
      </c>
      <c r="Q1678">
        <v>0</v>
      </c>
      <c r="R1678">
        <v>0</v>
      </c>
      <c r="S1678">
        <v>34</v>
      </c>
      <c r="T1678">
        <v>36</v>
      </c>
      <c r="U1678" s="4">
        <f t="shared" si="1391"/>
        <v>0.48571428571428571</v>
      </c>
      <c r="V1678">
        <v>2.2999999999999998</v>
      </c>
      <c r="W1678">
        <v>0</v>
      </c>
      <c r="X1678">
        <v>0</v>
      </c>
      <c r="Y1678">
        <v>0</v>
      </c>
      <c r="Z1678">
        <v>0</v>
      </c>
      <c r="AA1678">
        <v>10</v>
      </c>
      <c r="AB1678">
        <v>7</v>
      </c>
      <c r="AC1678" s="9">
        <f t="shared" si="1400"/>
        <v>0</v>
      </c>
      <c r="AD1678" s="9">
        <f t="shared" si="1401"/>
        <v>0</v>
      </c>
      <c r="AE1678" s="9">
        <f t="shared" si="1402"/>
        <v>0</v>
      </c>
      <c r="AF1678" s="9">
        <f t="shared" si="1403"/>
        <v>0</v>
      </c>
      <c r="AG1678" s="9">
        <f t="shared" si="1404"/>
        <v>22.203034414703342</v>
      </c>
      <c r="AH1678" s="9">
        <f t="shared" si="1405"/>
        <v>15.54212409029234</v>
      </c>
      <c r="AI1678" s="58">
        <f t="shared" si="1406"/>
        <v>2.664364129764401</v>
      </c>
      <c r="AJ1678" s="58">
        <f t="shared" si="1407"/>
        <v>0</v>
      </c>
      <c r="AK1678" s="58">
        <f t="shared" si="1408"/>
        <v>0</v>
      </c>
      <c r="AL1678" s="58">
        <f t="shared" si="1409"/>
        <v>2.5533489576908845</v>
      </c>
      <c r="AM1678" s="58">
        <f t="shared" si="1410"/>
        <v>0</v>
      </c>
      <c r="AN1678" s="58">
        <f t="shared" si="1411"/>
        <v>6.9114470842332603</v>
      </c>
      <c r="AO1678" s="56">
        <v>540.4666666666667</v>
      </c>
      <c r="AP1678" s="56">
        <v>6.666666666666667</v>
      </c>
      <c r="AQ1678" s="56">
        <v>69.45</v>
      </c>
      <c r="AR1678" s="57">
        <f>SUM(AO1678:AQ1678)</f>
        <v>616.58333333333337</v>
      </c>
      <c r="AS1678">
        <v>22</v>
      </c>
      <c r="AT1678">
        <v>137</v>
      </c>
      <c r="AU1678">
        <v>40</v>
      </c>
      <c r="AV1678">
        <v>15</v>
      </c>
      <c r="AW1678">
        <v>9</v>
      </c>
      <c r="AX1678" s="9">
        <f t="shared" si="1412"/>
        <v>2.1408298418705227</v>
      </c>
      <c r="AY1678" s="9">
        <f t="shared" si="1413"/>
        <v>13.331531288011892</v>
      </c>
      <c r="AZ1678" s="9">
        <f t="shared" si="1414"/>
        <v>3.8924178943100416</v>
      </c>
      <c r="BA1678" s="9">
        <f t="shared" si="1415"/>
        <v>1.4596567103662657</v>
      </c>
      <c r="BB1678" s="9">
        <f t="shared" si="1416"/>
        <v>0.87579402621975933</v>
      </c>
      <c r="BC1678" s="33">
        <f t="shared" si="1417"/>
        <v>10.197484276729559</v>
      </c>
      <c r="BD1678" s="33">
        <f t="shared" si="1418"/>
        <v>1.310377358490566</v>
      </c>
      <c r="BE1678" s="33">
        <f t="shared" si="1419"/>
        <v>0.12578616352201258</v>
      </c>
      <c r="BF1678" s="42">
        <f>BI1678-BG1678-BH1678</f>
        <v>24</v>
      </c>
      <c r="BG1678" s="43">
        <v>0</v>
      </c>
      <c r="BH1678" s="43">
        <v>0</v>
      </c>
      <c r="BI1678" s="43">
        <v>24</v>
      </c>
      <c r="BJ1678" s="42">
        <f>BM1678-BK1678-BL1678</f>
        <v>23</v>
      </c>
      <c r="BK1678" s="43">
        <v>0</v>
      </c>
      <c r="BL1678" s="43">
        <v>8</v>
      </c>
      <c r="BM1678" s="43">
        <v>31</v>
      </c>
      <c r="BN1678" s="34">
        <f t="shared" si="1394"/>
        <v>23.794540789616633</v>
      </c>
      <c r="BO1678" s="34">
        <f t="shared" si="1395"/>
        <v>77.18191363032831</v>
      </c>
      <c r="BP1678" s="33">
        <v>16.518426561121149</v>
      </c>
      <c r="BQ1678" s="33">
        <v>-0.37040804318650411</v>
      </c>
      <c r="BR1678" s="33">
        <v>-0.46741220354224911</v>
      </c>
      <c r="BS1678" s="33">
        <v>-0.9658683832772037</v>
      </c>
      <c r="BT1678" s="33">
        <v>0</v>
      </c>
      <c r="BU1678" s="9">
        <f t="shared" si="1396"/>
        <v>14.714737931115192</v>
      </c>
      <c r="BV1678" s="34">
        <f t="shared" si="1397"/>
        <v>47.729924360962912</v>
      </c>
      <c r="BW1678" s="33">
        <v>5.0418495307742672</v>
      </c>
      <c r="BX1678" s="33">
        <v>2.8942549368048E-2</v>
      </c>
      <c r="BY1678" s="33">
        <v>2.8541177174532399</v>
      </c>
      <c r="BZ1678" s="33">
        <v>1.1548930609058838</v>
      </c>
      <c r="CA1678" s="9">
        <f t="shared" si="1398"/>
        <v>9.0798028585014396</v>
      </c>
      <c r="CB1678" s="34">
        <f t="shared" si="1399"/>
        <v>29.451989269365392</v>
      </c>
      <c r="CC1678" s="47">
        <v>50.058459999999997</v>
      </c>
      <c r="CD1678">
        <v>1492753</v>
      </c>
      <c r="CE1678" s="68">
        <f t="shared" si="1420"/>
        <v>2309542.3773584906</v>
      </c>
      <c r="CF1678" s="62">
        <v>12.3</v>
      </c>
      <c r="CG1678" s="62">
        <v>13.9</v>
      </c>
      <c r="CH1678" s="62">
        <v>2.2999999999999998</v>
      </c>
      <c r="CI1678" s="62">
        <v>1.2</v>
      </c>
      <c r="CJ1678" s="63">
        <f t="shared" si="1392"/>
        <v>3.4647033347769591</v>
      </c>
      <c r="CK1678" s="62">
        <v>1.1000000000000001</v>
      </c>
      <c r="CL1678" s="63">
        <f t="shared" si="1393"/>
        <v>3.17597805687888</v>
      </c>
      <c r="CM1678" s="62">
        <v>2.2999999999999998</v>
      </c>
      <c r="CN1678" t="s">
        <v>1785</v>
      </c>
      <c r="CO1678" t="s">
        <v>1568</v>
      </c>
      <c r="CP1678" t="s">
        <v>2427</v>
      </c>
      <c r="CQ1678" t="s">
        <v>2400</v>
      </c>
      <c r="CR1678">
        <v>76</v>
      </c>
      <c r="CS1678">
        <v>224</v>
      </c>
      <c r="CT1678">
        <v>19</v>
      </c>
      <c r="CU1678" t="s">
        <v>3402</v>
      </c>
      <c r="CZ1678" s="72">
        <v>900000</v>
      </c>
      <c r="DA1678">
        <v>0</v>
      </c>
    </row>
    <row r="1679" spans="1:105" ht="12.75" customHeight="1" x14ac:dyDescent="0.2">
      <c r="A1679" s="44" t="s">
        <v>2372</v>
      </c>
      <c r="B1679" s="43"/>
      <c r="C1679" s="43" t="s">
        <v>2375</v>
      </c>
      <c r="D1679" s="82" t="s">
        <v>976</v>
      </c>
      <c r="E1679" s="42" t="str">
        <f t="shared" si="1389"/>
        <v xml:space="preserve">Boyce, Darryl </v>
      </c>
      <c r="F1679" s="42" t="s">
        <v>2513</v>
      </c>
      <c r="G1679" s="45" t="s">
        <v>2373</v>
      </c>
      <c r="H1679" s="43">
        <v>1</v>
      </c>
      <c r="I1679" s="64">
        <v>0</v>
      </c>
      <c r="J1679" s="64">
        <v>0</v>
      </c>
      <c r="K1679" s="64">
        <v>0</v>
      </c>
      <c r="L1679" s="43">
        <v>0</v>
      </c>
      <c r="M1679">
        <v>0</v>
      </c>
      <c r="N1679">
        <v>0</v>
      </c>
      <c r="O1679" s="4">
        <f t="shared" si="1390"/>
        <v>0</v>
      </c>
      <c r="Q1679">
        <v>0</v>
      </c>
      <c r="R1679">
        <v>0</v>
      </c>
      <c r="S1679">
        <v>2</v>
      </c>
      <c r="T1679">
        <v>0</v>
      </c>
      <c r="U1679" s="4">
        <f t="shared" si="1391"/>
        <v>1</v>
      </c>
      <c r="V1679">
        <v>3.7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s="9">
        <f t="shared" si="1400"/>
        <v>0</v>
      </c>
      <c r="AD1679" s="9">
        <f t="shared" si="1401"/>
        <v>0</v>
      </c>
      <c r="AE1679" s="9">
        <f t="shared" si="1402"/>
        <v>0</v>
      </c>
      <c r="AF1679" s="9">
        <f t="shared" si="1403"/>
        <v>0</v>
      </c>
      <c r="AG1679" s="9">
        <f t="shared" si="1404"/>
        <v>0</v>
      </c>
      <c r="AH1679" s="9">
        <f t="shared" si="1405"/>
        <v>0</v>
      </c>
      <c r="AI1679" s="58">
        <f t="shared" si="1406"/>
        <v>0</v>
      </c>
      <c r="AJ1679" s="58">
        <f t="shared" si="1407"/>
        <v>0</v>
      </c>
      <c r="AK1679" s="58">
        <f t="shared" si="1408"/>
        <v>0</v>
      </c>
      <c r="AL1679" s="58">
        <f t="shared" si="1409"/>
        <v>0</v>
      </c>
      <c r="AM1679" s="58">
        <f t="shared" si="1410"/>
        <v>0</v>
      </c>
      <c r="AN1679" s="58">
        <f t="shared" si="1411"/>
        <v>0</v>
      </c>
      <c r="AO1679" s="56">
        <v>3.3333333333333335</v>
      </c>
      <c r="AP1679" s="56">
        <v>0</v>
      </c>
      <c r="AQ1679" s="56">
        <v>0</v>
      </c>
      <c r="AR1679" s="57">
        <f>SUM(AO1679:AQ1679)</f>
        <v>3.3333333333333335</v>
      </c>
      <c r="AS1679">
        <v>0</v>
      </c>
      <c r="AT1679">
        <v>1</v>
      </c>
      <c r="AU1679">
        <v>0</v>
      </c>
      <c r="AV1679">
        <v>1</v>
      </c>
      <c r="AW1679">
        <v>0</v>
      </c>
      <c r="AX1679" s="9">
        <f t="shared" si="1412"/>
        <v>0</v>
      </c>
      <c r="AY1679" s="9">
        <f t="shared" si="1413"/>
        <v>18</v>
      </c>
      <c r="AZ1679" s="9">
        <f t="shared" si="1414"/>
        <v>0</v>
      </c>
      <c r="BA1679" s="9">
        <f t="shared" si="1415"/>
        <v>18</v>
      </c>
      <c r="BB1679" s="9">
        <f t="shared" si="1416"/>
        <v>0</v>
      </c>
      <c r="BC1679" s="33">
        <f t="shared" si="1417"/>
        <v>3.3333333333333335</v>
      </c>
      <c r="BD1679" s="33">
        <f t="shared" si="1418"/>
        <v>0</v>
      </c>
      <c r="BE1679" s="33">
        <f t="shared" si="1419"/>
        <v>0</v>
      </c>
      <c r="BF1679" s="42">
        <f>BI1679-BG1679-BH1679</f>
        <v>0</v>
      </c>
      <c r="BG1679" s="43">
        <v>0</v>
      </c>
      <c r="BH1679" s="43">
        <v>0</v>
      </c>
      <c r="BI1679" s="43">
        <v>0</v>
      </c>
      <c r="BJ1679" s="42">
        <f>BM1679-BK1679-BL1679</f>
        <v>0</v>
      </c>
      <c r="BK1679" s="43">
        <v>0</v>
      </c>
      <c r="BL1679" s="43">
        <v>0</v>
      </c>
      <c r="BM1679" s="43">
        <v>0</v>
      </c>
      <c r="BN1679" s="34">
        <f t="shared" si="1394"/>
        <v>2.6767354016640918E-2</v>
      </c>
      <c r="BO1679" s="34">
        <f t="shared" si="1395"/>
        <v>16.060412409984551</v>
      </c>
      <c r="BP1679" s="33">
        <v>-8.8356190821978334E-2</v>
      </c>
      <c r="BQ1679" s="33">
        <v>0</v>
      </c>
      <c r="BR1679" s="33">
        <v>-2.6795043736941412E-2</v>
      </c>
      <c r="BS1679" s="33">
        <v>0</v>
      </c>
      <c r="BT1679" s="33">
        <v>0</v>
      </c>
      <c r="BU1679" s="9">
        <f t="shared" si="1396"/>
        <v>-0.11515123455891975</v>
      </c>
      <c r="BV1679" s="34">
        <f t="shared" si="1397"/>
        <v>-69.090740735351844</v>
      </c>
      <c r="BW1679" s="33">
        <v>9.371594787104226E-2</v>
      </c>
      <c r="BX1679" s="33">
        <v>0</v>
      </c>
      <c r="BY1679" s="33">
        <v>0</v>
      </c>
      <c r="BZ1679" s="33">
        <v>4.8202640704518414E-2</v>
      </c>
      <c r="CA1679" s="9">
        <f t="shared" si="1398"/>
        <v>0.14191858857556067</v>
      </c>
      <c r="CB1679" s="34">
        <f t="shared" si="1399"/>
        <v>85.151153145336409</v>
      </c>
      <c r="CE1679" s="68">
        <f t="shared" si="1420"/>
        <v>165000</v>
      </c>
      <c r="CF1679" s="62">
        <v>0.1</v>
      </c>
      <c r="CG1679" s="62">
        <v>0.1</v>
      </c>
      <c r="CH1679" s="62">
        <v>0</v>
      </c>
      <c r="CI1679" s="62">
        <v>0</v>
      </c>
      <c r="CJ1679" s="63">
        <f t="shared" si="1392"/>
        <v>0</v>
      </c>
      <c r="CK1679" s="62">
        <v>0</v>
      </c>
      <c r="CL1679" s="63">
        <f t="shared" si="1393"/>
        <v>0</v>
      </c>
      <c r="CM1679" s="62">
        <v>0</v>
      </c>
      <c r="CN1679" t="s">
        <v>1858</v>
      </c>
      <c r="CO1679" t="s">
        <v>2683</v>
      </c>
      <c r="CP1679" t="s">
        <v>3181</v>
      </c>
      <c r="CQ1679" t="s">
        <v>2400</v>
      </c>
      <c r="CR1679">
        <v>72</v>
      </c>
      <c r="CS1679">
        <v>200</v>
      </c>
      <c r="CT1679">
        <v>50</v>
      </c>
      <c r="CU1679" t="s">
        <v>3402</v>
      </c>
      <c r="CZ1679" s="72">
        <v>525000</v>
      </c>
      <c r="DA1679">
        <v>0</v>
      </c>
    </row>
    <row r="1680" spans="1:105" ht="12.75" customHeight="1" x14ac:dyDescent="0.2">
      <c r="A1680" s="75" t="s">
        <v>2452</v>
      </c>
      <c r="B1680" s="19" t="s">
        <v>972</v>
      </c>
      <c r="C1680" s="19" t="s">
        <v>963</v>
      </c>
      <c r="D1680" s="19" t="s">
        <v>976</v>
      </c>
      <c r="E1680" s="19" t="str">
        <f t="shared" si="1389"/>
        <v xml:space="preserve">Moore, Dominic </v>
      </c>
      <c r="F1680" s="19" t="s">
        <v>2821</v>
      </c>
      <c r="G1680" s="19" t="s">
        <v>1537</v>
      </c>
      <c r="H1680" s="19">
        <v>59</v>
      </c>
      <c r="I1680" s="19">
        <v>6</v>
      </c>
      <c r="J1680" s="19">
        <v>9</v>
      </c>
      <c r="K1680" s="19">
        <f>I1680+J1680</f>
        <v>15</v>
      </c>
      <c r="L1680" s="19">
        <v>1</v>
      </c>
      <c r="M1680" s="19">
        <v>46</v>
      </c>
      <c r="N1680" s="19">
        <v>100</v>
      </c>
      <c r="O1680" s="20">
        <f t="shared" si="1390"/>
        <v>0.06</v>
      </c>
      <c r="P1680" s="19">
        <v>1101</v>
      </c>
      <c r="Q1680" s="19">
        <v>0</v>
      </c>
      <c r="R1680" s="19">
        <v>0</v>
      </c>
      <c r="S1680" s="19">
        <v>350</v>
      </c>
      <c r="T1680" s="19">
        <v>328</v>
      </c>
      <c r="U1680" s="20">
        <f t="shared" si="1391"/>
        <v>0.51622418879056042</v>
      </c>
      <c r="V1680" s="19"/>
      <c r="W1680" s="19">
        <v>0</v>
      </c>
      <c r="X1680" s="19">
        <v>0</v>
      </c>
      <c r="Y1680" s="19">
        <v>0</v>
      </c>
      <c r="Z1680" s="19">
        <v>0</v>
      </c>
      <c r="AA1680" s="19">
        <f>I1680-W1680-Y1680</f>
        <v>6</v>
      </c>
      <c r="AB1680" s="19">
        <f>J1680-X1680-Z1680</f>
        <v>9</v>
      </c>
      <c r="AC1680" s="24">
        <f t="shared" si="1400"/>
        <v>0</v>
      </c>
      <c r="AD1680" s="24">
        <f t="shared" si="1401"/>
        <v>0</v>
      </c>
      <c r="AE1680" s="24">
        <f t="shared" si="1402"/>
        <v>0</v>
      </c>
      <c r="AF1680" s="24">
        <f t="shared" si="1403"/>
        <v>0</v>
      </c>
      <c r="AG1680" s="24">
        <f t="shared" si="1404"/>
        <v>11.807472599557221</v>
      </c>
      <c r="AH1680" s="24">
        <f t="shared" si="1405"/>
        <v>17.71120889933583</v>
      </c>
      <c r="AI1680" s="21">
        <f t="shared" si="1406"/>
        <v>1.8695164949298932</v>
      </c>
      <c r="AJ1680" s="21">
        <f t="shared" si="1407"/>
        <v>1.8301982714794105</v>
      </c>
      <c r="AK1680" s="21">
        <f t="shared" si="1408"/>
        <v>0.46795788379045888</v>
      </c>
      <c r="AL1680" s="21">
        <f t="shared" si="1409"/>
        <v>1.8695164949298932</v>
      </c>
      <c r="AM1680" s="21">
        <f t="shared" si="1410"/>
        <v>1.8301982714794105</v>
      </c>
      <c r="AN1680" s="21">
        <f t="shared" si="1411"/>
        <v>7.4873261406473421</v>
      </c>
      <c r="AO1680" s="36">
        <v>609.7833333333333</v>
      </c>
      <c r="AP1680" s="36">
        <v>32.783333333333331</v>
      </c>
      <c r="AQ1680" s="36">
        <v>128.21666666666667</v>
      </c>
      <c r="AR1680" s="36">
        <v>770.7833333333333</v>
      </c>
      <c r="AS1680" s="19"/>
      <c r="AT1680" s="19"/>
      <c r="AU1680" s="19"/>
      <c r="AV1680" s="19"/>
      <c r="AW1680" s="19"/>
      <c r="AX1680" s="24">
        <f t="shared" si="1412"/>
        <v>0</v>
      </c>
      <c r="AY1680" s="24">
        <f t="shared" si="1413"/>
        <v>0</v>
      </c>
      <c r="AZ1680" s="24">
        <f t="shared" si="1414"/>
        <v>0</v>
      </c>
      <c r="BA1680" s="24">
        <f t="shared" si="1415"/>
        <v>0</v>
      </c>
      <c r="BB1680" s="24">
        <f t="shared" si="1416"/>
        <v>0</v>
      </c>
      <c r="BC1680" s="24">
        <f t="shared" si="1417"/>
        <v>10.335310734463276</v>
      </c>
      <c r="BD1680" s="24">
        <f t="shared" si="1418"/>
        <v>2.1731638418079098</v>
      </c>
      <c r="BE1680" s="24">
        <f t="shared" si="1419"/>
        <v>0.55564971751412429</v>
      </c>
      <c r="BF1680" s="30">
        <v>19</v>
      </c>
      <c r="BG1680" s="30">
        <v>1</v>
      </c>
      <c r="BH1680" s="30">
        <v>1</v>
      </c>
      <c r="BI1680" s="30">
        <v>21</v>
      </c>
      <c r="BJ1680" s="30">
        <v>19</v>
      </c>
      <c r="BK1680" s="30">
        <v>1</v>
      </c>
      <c r="BL1680" s="30">
        <v>16</v>
      </c>
      <c r="BM1680" s="30">
        <v>36</v>
      </c>
      <c r="BN1680" s="35">
        <f t="shared" si="1394"/>
        <v>7.877373366157812</v>
      </c>
      <c r="BO1680" s="35">
        <f t="shared" si="1395"/>
        <v>20.439916187837859</v>
      </c>
      <c r="BP1680" s="35">
        <v>5.20785752749482</v>
      </c>
      <c r="BQ1680" s="35">
        <v>-1.7464246380391599</v>
      </c>
      <c r="BR1680" s="35">
        <v>0.76891659396365075</v>
      </c>
      <c r="BS1680" s="35">
        <v>-1.5532137376137851</v>
      </c>
      <c r="BT1680" s="35">
        <v>0</v>
      </c>
      <c r="BU1680" s="35">
        <f t="shared" si="1396"/>
        <v>2.677135745805526</v>
      </c>
      <c r="BV1680" s="35">
        <f t="shared" si="1397"/>
        <v>6.9465325209562385</v>
      </c>
      <c r="BW1680" s="35">
        <v>6.7437252247752122</v>
      </c>
      <c r="BX1680" s="35">
        <v>-0.10691638698729404</v>
      </c>
      <c r="BY1680" s="35">
        <v>3.4253537667470861</v>
      </c>
      <c r="BZ1680" s="35">
        <v>-4.8619249841827177</v>
      </c>
      <c r="CA1680" s="35">
        <f t="shared" si="1398"/>
        <v>5.2002376203522864</v>
      </c>
      <c r="CB1680" s="35">
        <f t="shared" si="1399"/>
        <v>13.493383666881622</v>
      </c>
      <c r="CC1680" s="22">
        <v>51</v>
      </c>
      <c r="CD1680" s="23">
        <v>351796</v>
      </c>
      <c r="CE1680" s="76">
        <f t="shared" si="1420"/>
        <v>488936.81355932204</v>
      </c>
      <c r="CF1680" s="24">
        <v>12.1</v>
      </c>
      <c r="CG1680" s="24">
        <v>16.3</v>
      </c>
      <c r="CH1680" s="24">
        <v>-2.5</v>
      </c>
      <c r="CI1680" s="24">
        <v>-0.1</v>
      </c>
      <c r="CJ1680" s="24">
        <f t="shared" si="1392"/>
        <v>-0.21464217360974477</v>
      </c>
      <c r="CK1680" s="24">
        <v>0.7</v>
      </c>
      <c r="CL1680" s="24">
        <f t="shared" si="1393"/>
        <v>1.5024952152682132</v>
      </c>
      <c r="CM1680" s="24">
        <v>0.6</v>
      </c>
      <c r="CN1680" s="19"/>
      <c r="CO1680" s="19"/>
      <c r="CP1680" s="19"/>
      <c r="CQ1680" s="19"/>
      <c r="CR1680" s="19"/>
      <c r="CS1680" s="19"/>
      <c r="CT1680" s="19"/>
      <c r="CU1680" s="19"/>
      <c r="CV1680" s="19"/>
      <c r="CW1680" s="19"/>
      <c r="CX1680" s="19"/>
      <c r="CY1680" s="19"/>
      <c r="CZ1680" s="77"/>
      <c r="DA1680" s="19">
        <v>1</v>
      </c>
    </row>
    <row r="1681" spans="1:105" ht="12.75" customHeight="1" x14ac:dyDescent="0.2">
      <c r="A1681" s="75" t="s">
        <v>2452</v>
      </c>
      <c r="B1681" s="19" t="s">
        <v>963</v>
      </c>
      <c r="C1681" s="19" t="s">
        <v>963</v>
      </c>
      <c r="D1681" s="19" t="s">
        <v>976</v>
      </c>
      <c r="E1681" s="19" t="str">
        <f t="shared" si="1389"/>
        <v xml:space="preserve">Moore, Dominic </v>
      </c>
      <c r="F1681" s="19" t="s">
        <v>2821</v>
      </c>
      <c r="G1681" s="19" t="s">
        <v>1537</v>
      </c>
      <c r="H1681" s="19">
        <v>10</v>
      </c>
      <c r="I1681" s="19">
        <v>2</v>
      </c>
      <c r="J1681" s="19">
        <v>0</v>
      </c>
      <c r="K1681" s="19">
        <f>I1681+J1681</f>
        <v>2</v>
      </c>
      <c r="L1681" s="19">
        <v>3</v>
      </c>
      <c r="M1681" s="19">
        <v>10</v>
      </c>
      <c r="N1681" s="19">
        <v>11</v>
      </c>
      <c r="O1681" s="20">
        <f t="shared" si="1390"/>
        <v>0.18181818181818182</v>
      </c>
      <c r="P1681" s="19">
        <v>166</v>
      </c>
      <c r="Q1681" s="19">
        <v>1</v>
      </c>
      <c r="R1681" s="19">
        <v>0</v>
      </c>
      <c r="S1681" s="19">
        <v>41</v>
      </c>
      <c r="T1681" s="19">
        <v>25</v>
      </c>
      <c r="U1681" s="20">
        <f t="shared" si="1391"/>
        <v>0.62121212121212122</v>
      </c>
      <c r="V1681" s="19">
        <v>18.5</v>
      </c>
      <c r="W1681" s="19">
        <v>0</v>
      </c>
      <c r="X1681" s="19">
        <v>0</v>
      </c>
      <c r="Y1681" s="19">
        <v>0</v>
      </c>
      <c r="Z1681" s="19">
        <v>0</v>
      </c>
      <c r="AA1681" s="19">
        <f>I1681-W1681-Y1681</f>
        <v>2</v>
      </c>
      <c r="AB1681" s="19">
        <f>J1681-X1681-Z1681</f>
        <v>0</v>
      </c>
      <c r="AC1681" s="24">
        <f t="shared" si="1400"/>
        <v>0</v>
      </c>
      <c r="AD1681" s="24">
        <f t="shared" si="1401"/>
        <v>0</v>
      </c>
      <c r="AE1681" s="24">
        <f t="shared" si="1402"/>
        <v>0</v>
      </c>
      <c r="AF1681" s="24">
        <f t="shared" si="1403"/>
        <v>0</v>
      </c>
      <c r="AG1681" s="24">
        <f t="shared" si="1404"/>
        <v>24.173241564545915</v>
      </c>
      <c r="AH1681" s="24">
        <f t="shared" si="1405"/>
        <v>0</v>
      </c>
      <c r="AI1681" s="21">
        <f t="shared" si="1406"/>
        <v>3.0216551955682389</v>
      </c>
      <c r="AJ1681" s="21">
        <f t="shared" si="1407"/>
        <v>0</v>
      </c>
      <c r="AK1681" s="21">
        <f t="shared" si="1408"/>
        <v>0</v>
      </c>
      <c r="AL1681" s="21">
        <f t="shared" si="1409"/>
        <v>1.2086620782272957</v>
      </c>
      <c r="AM1681" s="21">
        <f t="shared" si="1410"/>
        <v>0</v>
      </c>
      <c r="AN1681" s="21">
        <f t="shared" si="1411"/>
        <v>0</v>
      </c>
      <c r="AO1681" s="36">
        <v>99.283333333333331</v>
      </c>
      <c r="AP1681" s="36">
        <v>2.2000000000000002</v>
      </c>
      <c r="AQ1681" s="36">
        <v>0.43333333333333335</v>
      </c>
      <c r="AR1681" s="36">
        <v>101.91666666666667</v>
      </c>
      <c r="AS1681" s="19">
        <v>34</v>
      </c>
      <c r="AT1681" s="19">
        <v>40</v>
      </c>
      <c r="AU1681" s="19">
        <v>31</v>
      </c>
      <c r="AV1681" s="19">
        <v>25</v>
      </c>
      <c r="AW1681" s="19">
        <v>22</v>
      </c>
      <c r="AX1681" s="24">
        <f t="shared" si="1412"/>
        <v>20.016353229762878</v>
      </c>
      <c r="AY1681" s="24">
        <f t="shared" si="1413"/>
        <v>23.548650858544562</v>
      </c>
      <c r="AZ1681" s="24">
        <f t="shared" si="1414"/>
        <v>18.250204415372036</v>
      </c>
      <c r="BA1681" s="24">
        <f t="shared" si="1415"/>
        <v>14.717906786590349</v>
      </c>
      <c r="BB1681" s="24">
        <f t="shared" si="1416"/>
        <v>12.951757972199507</v>
      </c>
      <c r="BC1681" s="24">
        <f t="shared" si="1417"/>
        <v>9.9283333333333328</v>
      </c>
      <c r="BD1681" s="24">
        <f t="shared" si="1418"/>
        <v>4.3333333333333335E-2</v>
      </c>
      <c r="BE1681" s="24">
        <f t="shared" si="1419"/>
        <v>0.22000000000000003</v>
      </c>
      <c r="BF1681" s="30">
        <v>5</v>
      </c>
      <c r="BG1681" s="30">
        <v>0</v>
      </c>
      <c r="BH1681" s="30">
        <v>0</v>
      </c>
      <c r="BI1681" s="30">
        <v>5</v>
      </c>
      <c r="BJ1681" s="30">
        <v>2</v>
      </c>
      <c r="BK1681" s="30">
        <v>0</v>
      </c>
      <c r="BL1681" s="30">
        <v>0</v>
      </c>
      <c r="BM1681" s="30">
        <v>2</v>
      </c>
      <c r="BN1681" s="35">
        <f t="shared" si="1394"/>
        <v>1.0634452815932647</v>
      </c>
      <c r="BO1681" s="35">
        <f t="shared" si="1395"/>
        <v>20.868918036171998</v>
      </c>
      <c r="BP1681" s="35">
        <v>1.6319527425288114</v>
      </c>
      <c r="BQ1681" s="35">
        <v>-0.10441469692744337</v>
      </c>
      <c r="BR1681" s="35">
        <v>-2.6327808804289355E-2</v>
      </c>
      <c r="BS1681" s="35">
        <v>-5.9159218547493123E-3</v>
      </c>
      <c r="BT1681" s="35">
        <v>0</v>
      </c>
      <c r="BU1681" s="35">
        <f t="shared" si="1396"/>
        <v>1.4952943149423294</v>
      </c>
      <c r="BV1681" s="35">
        <f t="shared" si="1397"/>
        <v>29.343469794452908</v>
      </c>
      <c r="BW1681" s="35">
        <v>1.2724945728595336</v>
      </c>
      <c r="BX1681" s="35">
        <v>7.592993686487557E-3</v>
      </c>
      <c r="BY1681" s="35">
        <v>3.7947985870727501E-2</v>
      </c>
      <c r="BZ1681" s="35">
        <v>-1.7498845857658134</v>
      </c>
      <c r="CA1681" s="35">
        <f t="shared" si="1398"/>
        <v>-0.43184903334906477</v>
      </c>
      <c r="CB1681" s="35">
        <f t="shared" si="1399"/>
        <v>-8.47455175828091</v>
      </c>
      <c r="CC1681" s="22"/>
      <c r="CD1681" s="19"/>
      <c r="CE1681" s="76">
        <f t="shared" si="1420"/>
        <v>165000</v>
      </c>
      <c r="CF1681" s="24">
        <v>2.2999999999999998</v>
      </c>
      <c r="CG1681" s="24">
        <v>2.2000000000000002</v>
      </c>
      <c r="CH1681" s="24">
        <v>2.6</v>
      </c>
      <c r="CI1681" s="24">
        <v>-0.1</v>
      </c>
      <c r="CJ1681" s="24">
        <f t="shared" si="1392"/>
        <v>-1.9129603060736491</v>
      </c>
      <c r="CK1681" s="24">
        <v>0.7</v>
      </c>
      <c r="CL1681" s="24">
        <f t="shared" si="1393"/>
        <v>13.390722142515541</v>
      </c>
      <c r="CM1681" s="24">
        <v>0.5</v>
      </c>
      <c r="CN1681" s="19" t="s">
        <v>3576</v>
      </c>
      <c r="CO1681" s="19" t="s">
        <v>3577</v>
      </c>
      <c r="CP1681" s="19" t="s">
        <v>2427</v>
      </c>
      <c r="CQ1681" s="19" t="s">
        <v>2400</v>
      </c>
      <c r="CR1681" s="19">
        <v>72</v>
      </c>
      <c r="CS1681" s="19">
        <v>193</v>
      </c>
      <c r="CT1681" s="19">
        <v>11</v>
      </c>
      <c r="CU1681" s="19" t="s">
        <v>3402</v>
      </c>
      <c r="CV1681" s="19" t="s">
        <v>2382</v>
      </c>
      <c r="CW1681" s="19">
        <v>0</v>
      </c>
      <c r="CX1681" s="19">
        <v>0</v>
      </c>
      <c r="CY1681" s="19">
        <v>0</v>
      </c>
      <c r="CZ1681" s="77"/>
      <c r="DA1681" s="19">
        <v>1</v>
      </c>
    </row>
    <row r="1682" spans="1:105" ht="12.75" customHeight="1" x14ac:dyDescent="0.2">
      <c r="A1682" s="25" t="s">
        <v>2452</v>
      </c>
      <c r="B1682" s="10" t="s">
        <v>963</v>
      </c>
      <c r="C1682" s="10" t="s">
        <v>963</v>
      </c>
      <c r="D1682" s="10" t="s">
        <v>976</v>
      </c>
      <c r="E1682" s="10" t="s">
        <v>2820</v>
      </c>
      <c r="F1682" s="10" t="s">
        <v>2821</v>
      </c>
      <c r="G1682" s="10" t="s">
        <v>1537</v>
      </c>
      <c r="H1682" s="10">
        <v>69</v>
      </c>
      <c r="I1682" s="10">
        <v>8</v>
      </c>
      <c r="J1682" s="10">
        <v>9</v>
      </c>
      <c r="K1682" s="10">
        <v>17</v>
      </c>
      <c r="L1682" s="10">
        <v>4</v>
      </c>
      <c r="M1682" s="10">
        <v>56</v>
      </c>
      <c r="N1682" s="10">
        <v>111</v>
      </c>
      <c r="O1682" s="11">
        <v>7.1999999999999995E-2</v>
      </c>
      <c r="P1682" s="10">
        <v>1267</v>
      </c>
      <c r="Q1682" s="10">
        <v>1</v>
      </c>
      <c r="R1682" s="10">
        <v>0</v>
      </c>
      <c r="S1682" s="10">
        <v>391</v>
      </c>
      <c r="T1682" s="10">
        <v>353</v>
      </c>
      <c r="U1682" s="11">
        <v>0.52600000000000002</v>
      </c>
      <c r="V1682" s="41">
        <v>18.5</v>
      </c>
      <c r="W1682" s="10">
        <v>0</v>
      </c>
      <c r="X1682" s="10">
        <v>0</v>
      </c>
      <c r="Y1682" s="10">
        <v>0</v>
      </c>
      <c r="Z1682" s="10">
        <v>0</v>
      </c>
      <c r="AA1682" s="10">
        <v>8</v>
      </c>
      <c r="AB1682" s="10">
        <v>9</v>
      </c>
      <c r="AC1682" s="13">
        <f t="shared" si="1400"/>
        <v>0</v>
      </c>
      <c r="AD1682" s="13">
        <f t="shared" si="1401"/>
        <v>0</v>
      </c>
      <c r="AE1682" s="13">
        <f t="shared" si="1402"/>
        <v>0</v>
      </c>
      <c r="AF1682" s="13">
        <f t="shared" si="1403"/>
        <v>0</v>
      </c>
      <c r="AG1682" s="13">
        <f t="shared" si="1404"/>
        <v>13.538860761278857</v>
      </c>
      <c r="AH1682" s="13">
        <f t="shared" si="1405"/>
        <v>15.231218356438715</v>
      </c>
      <c r="AI1682" s="29">
        <f t="shared" si="1406"/>
        <v>2.0308291141918287</v>
      </c>
      <c r="AJ1682" s="29">
        <f t="shared" si="1407"/>
        <v>1.7152658662092626</v>
      </c>
      <c r="AK1682" s="29">
        <f t="shared" si="1408"/>
        <v>0.46638165565487755</v>
      </c>
      <c r="AL1682" s="29">
        <f t="shared" si="1409"/>
        <v>1.7769754749178501</v>
      </c>
      <c r="AM1682" s="29">
        <f t="shared" si="1410"/>
        <v>1.7152658662092626</v>
      </c>
      <c r="AN1682" s="29">
        <f t="shared" si="1411"/>
        <v>7.4621064904780408</v>
      </c>
      <c r="AO1682" s="13">
        <v>709.07</v>
      </c>
      <c r="AP1682" s="13">
        <v>34.979999999999997</v>
      </c>
      <c r="AQ1682" s="13">
        <v>128.65</v>
      </c>
      <c r="AR1682" s="13">
        <v>872.7</v>
      </c>
      <c r="AS1682" s="41">
        <v>34</v>
      </c>
      <c r="AT1682" s="41">
        <v>40</v>
      </c>
      <c r="AU1682" s="41">
        <v>31</v>
      </c>
      <c r="AV1682" s="41">
        <v>25</v>
      </c>
      <c r="AW1682" s="41">
        <v>22</v>
      </c>
      <c r="AX1682" s="13">
        <f t="shared" si="1412"/>
        <v>2.3375730491577857</v>
      </c>
      <c r="AY1682" s="13">
        <f t="shared" si="1413"/>
        <v>2.7500859401856306</v>
      </c>
      <c r="AZ1682" s="13">
        <f t="shared" si="1414"/>
        <v>2.1313166036438638</v>
      </c>
      <c r="BA1682" s="13">
        <f t="shared" si="1415"/>
        <v>1.7188037126160192</v>
      </c>
      <c r="BB1682" s="13">
        <f t="shared" si="1416"/>
        <v>1.512547267102097</v>
      </c>
      <c r="BC1682" s="13">
        <f t="shared" si="1417"/>
        <v>10.276376811594204</v>
      </c>
      <c r="BD1682" s="13">
        <f t="shared" si="1418"/>
        <v>1.8644927536231886</v>
      </c>
      <c r="BE1682" s="13">
        <f t="shared" si="1419"/>
        <v>0.50695652173913042</v>
      </c>
      <c r="BF1682" s="10">
        <v>24</v>
      </c>
      <c r="BG1682" s="10">
        <v>1</v>
      </c>
      <c r="BH1682" s="10">
        <v>1</v>
      </c>
      <c r="BI1682" s="10">
        <v>26</v>
      </c>
      <c r="BJ1682" s="10">
        <v>21</v>
      </c>
      <c r="BK1682" s="10">
        <v>1</v>
      </c>
      <c r="BL1682" s="10">
        <v>16</v>
      </c>
      <c r="BM1682" s="10">
        <v>38</v>
      </c>
      <c r="BN1682" s="39">
        <v>8.9410000000000007</v>
      </c>
      <c r="BO1682" s="39">
        <v>20.49</v>
      </c>
      <c r="BP1682" s="13">
        <v>6.84</v>
      </c>
      <c r="BQ1682" s="13">
        <v>-1.851</v>
      </c>
      <c r="BR1682" s="13">
        <v>0.74299999999999999</v>
      </c>
      <c r="BS1682" s="13">
        <v>-1.5589999999999999</v>
      </c>
      <c r="BT1682" s="13">
        <v>0</v>
      </c>
      <c r="BU1682" s="39">
        <v>4.1719999999999997</v>
      </c>
      <c r="BV1682" s="39">
        <v>9.5619999999999994</v>
      </c>
      <c r="BW1682" s="13">
        <v>8.016</v>
      </c>
      <c r="BX1682" s="13">
        <v>-9.9000000000000005E-2</v>
      </c>
      <c r="BY1682" s="13">
        <v>3.4630000000000001</v>
      </c>
      <c r="BZ1682" s="13">
        <v>-6.6120000000000001</v>
      </c>
      <c r="CA1682" s="39">
        <v>4.7679999999999998</v>
      </c>
      <c r="CB1682" s="39">
        <v>10.928000000000001</v>
      </c>
      <c r="CC1682" s="16">
        <v>44</v>
      </c>
      <c r="CD1682" s="12">
        <v>351796</v>
      </c>
      <c r="CE1682" s="73">
        <f t="shared" si="1420"/>
        <v>418076.40579710144</v>
      </c>
      <c r="CF1682" s="13">
        <v>14.4</v>
      </c>
      <c r="CG1682" s="13">
        <v>18.5</v>
      </c>
      <c r="CH1682" s="13">
        <v>0.1</v>
      </c>
      <c r="CI1682" s="17">
        <v>-0.1</v>
      </c>
      <c r="CJ1682" s="13">
        <f t="shared" si="1392"/>
        <v>-0.19298871980932716</v>
      </c>
      <c r="CK1682" s="17">
        <v>0.7</v>
      </c>
      <c r="CL1682" s="13">
        <f t="shared" si="1393"/>
        <v>1.3509210386652901</v>
      </c>
      <c r="CM1682" s="13">
        <v>0.6</v>
      </c>
      <c r="CN1682" s="10" t="s">
        <v>3576</v>
      </c>
      <c r="CO1682" s="10" t="s">
        <v>3577</v>
      </c>
      <c r="CP1682" s="10" t="s">
        <v>2427</v>
      </c>
      <c r="CQ1682" s="10" t="s">
        <v>2400</v>
      </c>
      <c r="CR1682" s="10">
        <v>72</v>
      </c>
      <c r="CS1682" s="10">
        <v>193</v>
      </c>
      <c r="CT1682" s="10">
        <v>11</v>
      </c>
      <c r="CU1682" s="10" t="s">
        <v>3402</v>
      </c>
      <c r="CV1682" s="10" t="s">
        <v>2382</v>
      </c>
      <c r="CW1682" s="10">
        <v>0</v>
      </c>
      <c r="CX1682" s="10">
        <v>0</v>
      </c>
      <c r="CY1682" s="10">
        <v>0</v>
      </c>
      <c r="CZ1682" s="79"/>
      <c r="DA1682" s="10">
        <v>2</v>
      </c>
    </row>
    <row r="1683" spans="1:105" ht="12.75" customHeight="1" x14ac:dyDescent="0.2">
      <c r="A1683" s="78" t="s">
        <v>2372</v>
      </c>
      <c r="B1683" s="52" t="s">
        <v>963</v>
      </c>
      <c r="C1683" s="52" t="s">
        <v>963</v>
      </c>
      <c r="D1683" s="53" t="s">
        <v>976</v>
      </c>
      <c r="E1683" s="53" t="str">
        <f t="shared" ref="E1683:E1714" si="1421">CONCATENATE(RIGHT(F1683,LEN(F1683)-SEARCH(" ",F1683)), ", ", LEFT(F1683, SEARCH(" ", F1683)))</f>
        <v xml:space="preserve">Moore, Dominic </v>
      </c>
      <c r="F1683" s="53" t="s">
        <v>2821</v>
      </c>
      <c r="G1683" s="54" t="s">
        <v>2373</v>
      </c>
      <c r="H1683" s="52">
        <v>30</v>
      </c>
      <c r="I1683" s="19">
        <v>1</v>
      </c>
      <c r="J1683" s="19">
        <v>2</v>
      </c>
      <c r="K1683" s="19">
        <v>3</v>
      </c>
      <c r="L1683" s="52">
        <v>-11</v>
      </c>
      <c r="M1683" s="19">
        <v>10</v>
      </c>
      <c r="N1683" s="19">
        <v>28</v>
      </c>
      <c r="O1683" s="20">
        <f t="shared" ref="O1683:O1722" si="1422">IF(N1683=0,0,I1683/N1683)</f>
        <v>3.5714285714285712E-2</v>
      </c>
      <c r="P1683" s="19"/>
      <c r="Q1683" s="19"/>
      <c r="R1683" s="19"/>
      <c r="S1683" s="19">
        <v>163</v>
      </c>
      <c r="T1683" s="19">
        <v>148</v>
      </c>
      <c r="U1683" s="20">
        <f t="shared" ref="U1683:U1722" si="1423">IF(S1683+T1683=0,0,S1683/(S1683+T1683))</f>
        <v>0.52411575562700963</v>
      </c>
      <c r="V1683" s="19"/>
      <c r="W1683" s="19"/>
      <c r="X1683" s="19"/>
      <c r="Y1683" s="19"/>
      <c r="Z1683" s="19"/>
      <c r="AA1683" s="19"/>
      <c r="AB1683" s="19"/>
      <c r="AC1683" s="24">
        <f t="shared" si="1400"/>
        <v>0</v>
      </c>
      <c r="AD1683" s="24">
        <f t="shared" si="1401"/>
        <v>0</v>
      </c>
      <c r="AE1683" s="24">
        <f t="shared" si="1402"/>
        <v>0</v>
      </c>
      <c r="AF1683" s="24">
        <f t="shared" si="1403"/>
        <v>0</v>
      </c>
      <c r="AG1683" s="24">
        <f t="shared" si="1404"/>
        <v>0</v>
      </c>
      <c r="AH1683" s="24">
        <f t="shared" si="1405"/>
        <v>0</v>
      </c>
      <c r="AI1683" s="21">
        <f t="shared" si="1406"/>
        <v>0.92147025698781615</v>
      </c>
      <c r="AJ1683" s="21">
        <f t="shared" si="1407"/>
        <v>0</v>
      </c>
      <c r="AK1683" s="21">
        <f t="shared" si="1408"/>
        <v>0</v>
      </c>
      <c r="AL1683" s="21">
        <f t="shared" si="1409"/>
        <v>2.9487048223610115</v>
      </c>
      <c r="AM1683" s="21">
        <f t="shared" si="1410"/>
        <v>0</v>
      </c>
      <c r="AN1683" s="21">
        <f t="shared" si="1411"/>
        <v>4.7840531561461797</v>
      </c>
      <c r="AO1683" s="60">
        <v>325.56666666666666</v>
      </c>
      <c r="AP1683" s="60">
        <v>7.8833333333333329</v>
      </c>
      <c r="AQ1683" s="60">
        <v>25.083333333333332</v>
      </c>
      <c r="AR1683" s="61">
        <f>SUM(AO1683:AQ1683)</f>
        <v>358.5333333333333</v>
      </c>
      <c r="AS1683" s="19"/>
      <c r="AT1683" s="19"/>
      <c r="AU1683" s="19"/>
      <c r="AV1683" s="19"/>
      <c r="AW1683" s="19"/>
      <c r="AX1683" s="24">
        <f t="shared" si="1412"/>
        <v>0</v>
      </c>
      <c r="AY1683" s="24">
        <f t="shared" si="1413"/>
        <v>0</v>
      </c>
      <c r="AZ1683" s="24">
        <f t="shared" si="1414"/>
        <v>0</v>
      </c>
      <c r="BA1683" s="24">
        <f t="shared" si="1415"/>
        <v>0</v>
      </c>
      <c r="BB1683" s="24">
        <f t="shared" si="1416"/>
        <v>0</v>
      </c>
      <c r="BC1683" s="24">
        <f t="shared" si="1417"/>
        <v>10.852222222222222</v>
      </c>
      <c r="BD1683" s="24">
        <f t="shared" si="1418"/>
        <v>0.83611111111111103</v>
      </c>
      <c r="BE1683" s="24">
        <f t="shared" si="1419"/>
        <v>0.26277777777777778</v>
      </c>
      <c r="BF1683" s="53">
        <f>BI1683-BG1683-BH1683</f>
        <v>5</v>
      </c>
      <c r="BG1683" s="52">
        <v>0</v>
      </c>
      <c r="BH1683" s="52">
        <v>0</v>
      </c>
      <c r="BI1683" s="52">
        <v>5</v>
      </c>
      <c r="BJ1683" s="53">
        <f>BM1683-BK1683-BL1683</f>
        <v>16</v>
      </c>
      <c r="BK1683" s="52">
        <v>0</v>
      </c>
      <c r="BL1683" s="52">
        <v>2</v>
      </c>
      <c r="BM1683" s="52">
        <v>18</v>
      </c>
      <c r="BN1683" s="35">
        <f>BU1683+CA1683</f>
        <v>-9.0134619538863703E-2</v>
      </c>
      <c r="BO1683" s="35">
        <f>BN1683/AR1683*2000</f>
        <v>-0.50279631576160488</v>
      </c>
      <c r="BP1683" s="24">
        <v>-4.0688192213099992</v>
      </c>
      <c r="BQ1683" s="24">
        <v>-0.44935052347051746</v>
      </c>
      <c r="BR1683" s="24">
        <v>0.78288828329379256</v>
      </c>
      <c r="BS1683" s="24">
        <v>-0.37842464126325948</v>
      </c>
      <c r="BT1683" s="24">
        <v>0</v>
      </c>
      <c r="BU1683" s="24">
        <f>SUM(BP1683:BT1683)</f>
        <v>-4.1137061027499833</v>
      </c>
      <c r="BV1683" s="35">
        <f>BU1683/AR1683*2000</f>
        <v>-22.947412250371794</v>
      </c>
      <c r="BW1683" s="24">
        <v>1.636034747957088</v>
      </c>
      <c r="BX1683" s="24">
        <v>4.3733109578604705E-2</v>
      </c>
      <c r="BY1683" s="24">
        <v>1.6921106819560008</v>
      </c>
      <c r="BZ1683" s="24">
        <v>0.65169294371942599</v>
      </c>
      <c r="CA1683" s="24">
        <f>SUM(BW1683:BZ1683)</f>
        <v>4.0235714832111196</v>
      </c>
      <c r="CB1683" s="35">
        <f>CA1683/AR1683*2000</f>
        <v>22.444615934610187</v>
      </c>
      <c r="CC1683" s="55">
        <v>47.661903000000002</v>
      </c>
      <c r="CD1683" s="19">
        <v>165000</v>
      </c>
      <c r="CE1683" s="76">
        <f t="shared" si="1420"/>
        <v>165000</v>
      </c>
      <c r="CF1683" s="24"/>
      <c r="CG1683" s="24"/>
      <c r="CH1683" s="24"/>
      <c r="CI1683" s="24"/>
      <c r="CJ1683" s="24"/>
      <c r="CK1683" s="24"/>
      <c r="CL1683" s="24"/>
      <c r="CM1683" s="24"/>
      <c r="CN1683" s="19"/>
      <c r="CO1683" s="19"/>
      <c r="CP1683" s="19"/>
      <c r="CQ1683" s="19"/>
      <c r="CR1683" s="19"/>
      <c r="CS1683" s="19"/>
      <c r="CT1683" s="19"/>
      <c r="CU1683" s="19"/>
      <c r="CV1683" s="19"/>
      <c r="CW1683" s="19"/>
      <c r="CX1683" s="19"/>
      <c r="CY1683" s="19"/>
      <c r="CZ1683" s="74">
        <v>700000</v>
      </c>
      <c r="DA1683" s="19">
        <v>1</v>
      </c>
    </row>
    <row r="1684" spans="1:105" ht="12.75" customHeight="1" x14ac:dyDescent="0.2">
      <c r="A1684" s="78" t="s">
        <v>2372</v>
      </c>
      <c r="B1684" s="52" t="s">
        <v>963</v>
      </c>
      <c r="C1684" s="52" t="s">
        <v>2375</v>
      </c>
      <c r="D1684" s="53" t="s">
        <v>976</v>
      </c>
      <c r="E1684" s="53" t="str">
        <f t="shared" si="1421"/>
        <v xml:space="preserve">Moore, Dominic </v>
      </c>
      <c r="F1684" s="53" t="s">
        <v>2821</v>
      </c>
      <c r="G1684" s="54" t="s">
        <v>2373</v>
      </c>
      <c r="H1684" s="52">
        <v>38</v>
      </c>
      <c r="I1684" s="19">
        <v>4</v>
      </c>
      <c r="J1684" s="19">
        <v>10</v>
      </c>
      <c r="K1684" s="19">
        <v>14</v>
      </c>
      <c r="L1684" s="52">
        <v>7</v>
      </c>
      <c r="M1684" s="19">
        <v>14</v>
      </c>
      <c r="N1684" s="19">
        <v>72</v>
      </c>
      <c r="O1684" s="20">
        <f t="shared" si="1422"/>
        <v>5.5555555555555552E-2</v>
      </c>
      <c r="P1684" s="19"/>
      <c r="Q1684" s="19"/>
      <c r="R1684" s="19"/>
      <c r="S1684" s="19">
        <v>199</v>
      </c>
      <c r="T1684" s="19">
        <v>194</v>
      </c>
      <c r="U1684" s="20">
        <f t="shared" si="1423"/>
        <v>0.50636132315521631</v>
      </c>
      <c r="V1684" s="19"/>
      <c r="W1684" s="19"/>
      <c r="X1684" s="19"/>
      <c r="Y1684" s="19"/>
      <c r="Z1684" s="19"/>
      <c r="AA1684" s="19"/>
      <c r="AB1684" s="19"/>
      <c r="AC1684" s="24">
        <f t="shared" si="1400"/>
        <v>0</v>
      </c>
      <c r="AD1684" s="24">
        <f t="shared" si="1401"/>
        <v>0</v>
      </c>
      <c r="AE1684" s="24">
        <f t="shared" si="1402"/>
        <v>0</v>
      </c>
      <c r="AF1684" s="24">
        <f t="shared" si="1403"/>
        <v>0</v>
      </c>
      <c r="AG1684" s="24">
        <f t="shared" si="1404"/>
        <v>0</v>
      </c>
      <c r="AH1684" s="24">
        <f t="shared" si="1405"/>
        <v>0</v>
      </c>
      <c r="AI1684" s="21">
        <f t="shared" si="1406"/>
        <v>2.455132806891601</v>
      </c>
      <c r="AJ1684" s="21">
        <f t="shared" si="1407"/>
        <v>8.4112149532710294</v>
      </c>
      <c r="AK1684" s="21">
        <f t="shared" si="1408"/>
        <v>0</v>
      </c>
      <c r="AL1684" s="21">
        <f t="shared" si="1409"/>
        <v>1.4213926776740848</v>
      </c>
      <c r="AM1684" s="21">
        <f t="shared" si="1410"/>
        <v>8.4112149532710294</v>
      </c>
      <c r="AN1684" s="21">
        <f t="shared" si="1411"/>
        <v>8.908886389201351</v>
      </c>
      <c r="AO1684" s="60">
        <v>464.33333333333331</v>
      </c>
      <c r="AP1684" s="60">
        <v>7.1333333333333329</v>
      </c>
      <c r="AQ1684" s="60">
        <v>74.083333333333329</v>
      </c>
      <c r="AR1684" s="61">
        <f>SUM(AO1684:AQ1684)</f>
        <v>545.54999999999995</v>
      </c>
      <c r="AS1684" s="19"/>
      <c r="AT1684" s="19"/>
      <c r="AU1684" s="19"/>
      <c r="AV1684" s="19"/>
      <c r="AW1684" s="19"/>
      <c r="AX1684" s="24">
        <f t="shared" si="1412"/>
        <v>0</v>
      </c>
      <c r="AY1684" s="24">
        <f t="shared" si="1413"/>
        <v>0</v>
      </c>
      <c r="AZ1684" s="24">
        <f t="shared" si="1414"/>
        <v>0</v>
      </c>
      <c r="BA1684" s="24">
        <f t="shared" si="1415"/>
        <v>0</v>
      </c>
      <c r="BB1684" s="24">
        <f t="shared" si="1416"/>
        <v>0</v>
      </c>
      <c r="BC1684" s="24">
        <f t="shared" si="1417"/>
        <v>12.219298245614034</v>
      </c>
      <c r="BD1684" s="24">
        <f t="shared" si="1418"/>
        <v>1.9495614035087718</v>
      </c>
      <c r="BE1684" s="24">
        <f t="shared" si="1419"/>
        <v>0.18771929824561404</v>
      </c>
      <c r="BF1684" s="53">
        <f>BI1684-BG1684-BH1684</f>
        <v>19</v>
      </c>
      <c r="BG1684" s="52">
        <v>1</v>
      </c>
      <c r="BH1684" s="52">
        <v>0</v>
      </c>
      <c r="BI1684" s="52">
        <v>20</v>
      </c>
      <c r="BJ1684" s="53">
        <f>BM1684-BK1684-BL1684</f>
        <v>11</v>
      </c>
      <c r="BK1684" s="52">
        <v>1</v>
      </c>
      <c r="BL1684" s="52">
        <v>11</v>
      </c>
      <c r="BM1684" s="52">
        <v>23</v>
      </c>
      <c r="BN1684" s="35">
        <f>BU1684+CA1684</f>
        <v>18.141178778471478</v>
      </c>
      <c r="BO1684" s="35">
        <f>BN1684/AR1684*2000</f>
        <v>66.50601696809268</v>
      </c>
      <c r="BP1684" s="24">
        <v>4.8619278745660193</v>
      </c>
      <c r="BQ1684" s="24">
        <v>1.7285628785359373</v>
      </c>
      <c r="BR1684" s="24">
        <v>1.7359541827459695</v>
      </c>
      <c r="BS1684" s="24">
        <v>-1.0303059668027765</v>
      </c>
      <c r="BT1684" s="24">
        <v>0</v>
      </c>
      <c r="BU1684" s="24">
        <f>SUM(BP1684:BT1684)</f>
        <v>7.296138969045149</v>
      </c>
      <c r="BV1684" s="35">
        <f>BU1684/AR1684*2000</f>
        <v>26.747828683146</v>
      </c>
      <c r="BW1684" s="24">
        <v>8.1987273285491504</v>
      </c>
      <c r="BX1684" s="24">
        <v>-0.18454017909398746</v>
      </c>
      <c r="BY1684" s="24">
        <v>0.97840444949803829</v>
      </c>
      <c r="BZ1684" s="24">
        <v>1.852448210473129</v>
      </c>
      <c r="CA1684" s="24">
        <f>SUM(BW1684:BZ1684)</f>
        <v>10.84503980942633</v>
      </c>
      <c r="CB1684" s="35">
        <f>CA1684/AR1684*2000</f>
        <v>39.758188284946684</v>
      </c>
      <c r="CC1684" s="55">
        <v>55.770477</v>
      </c>
      <c r="CD1684" s="19">
        <v>691101</v>
      </c>
      <c r="CE1684" s="76">
        <f t="shared" si="1420"/>
        <v>1491323.2105263157</v>
      </c>
      <c r="CF1684" s="24"/>
      <c r="CG1684" s="24"/>
      <c r="CH1684" s="24"/>
      <c r="CI1684" s="24"/>
      <c r="CJ1684" s="24"/>
      <c r="CK1684" s="24"/>
      <c r="CL1684" s="24"/>
      <c r="CM1684" s="24"/>
      <c r="CN1684" s="19"/>
      <c r="CO1684" s="19"/>
      <c r="CP1684" s="19"/>
      <c r="CQ1684" s="19"/>
      <c r="CR1684" s="19"/>
      <c r="CS1684" s="19"/>
      <c r="CT1684" s="19"/>
      <c r="CU1684" s="19"/>
      <c r="CV1684" s="19"/>
      <c r="CW1684" s="19"/>
      <c r="CX1684" s="19"/>
      <c r="CY1684" s="19"/>
      <c r="CZ1684" s="74">
        <v>700000</v>
      </c>
      <c r="DA1684" s="19">
        <v>1</v>
      </c>
    </row>
    <row r="1685" spans="1:105" ht="12.75" customHeight="1" x14ac:dyDescent="0.2">
      <c r="A1685" s="80" t="s">
        <v>2372</v>
      </c>
      <c r="B1685" s="48" t="s">
        <v>963</v>
      </c>
      <c r="C1685" s="48" t="s">
        <v>2375</v>
      </c>
      <c r="D1685" s="49" t="s">
        <v>976</v>
      </c>
      <c r="E1685" s="49" t="str">
        <f t="shared" si="1421"/>
        <v xml:space="preserve">Moore, Dominic </v>
      </c>
      <c r="F1685" s="49" t="s">
        <v>2821</v>
      </c>
      <c r="G1685" s="50" t="s">
        <v>2373</v>
      </c>
      <c r="H1685" s="48">
        <v>68</v>
      </c>
      <c r="I1685" s="65">
        <v>5</v>
      </c>
      <c r="J1685" s="65">
        <v>12</v>
      </c>
      <c r="K1685" s="65">
        <v>17</v>
      </c>
      <c r="L1685" s="48">
        <v>-4</v>
      </c>
      <c r="M1685" s="10">
        <v>24</v>
      </c>
      <c r="N1685" s="10">
        <v>100</v>
      </c>
      <c r="O1685" s="11">
        <f t="shared" si="1422"/>
        <v>0.05</v>
      </c>
      <c r="P1685" s="10"/>
      <c r="Q1685" s="10">
        <v>0</v>
      </c>
      <c r="R1685" s="10">
        <v>0</v>
      </c>
      <c r="S1685" s="10">
        <v>362</v>
      </c>
      <c r="T1685" s="10">
        <v>342</v>
      </c>
      <c r="U1685" s="11">
        <f t="shared" si="1423"/>
        <v>0.51420454545454541</v>
      </c>
      <c r="V1685" s="10">
        <v>18.2</v>
      </c>
      <c r="W1685" s="10">
        <v>1</v>
      </c>
      <c r="X1685" s="10">
        <v>0</v>
      </c>
      <c r="Y1685" s="10">
        <v>0</v>
      </c>
      <c r="Z1685" s="10">
        <v>0</v>
      </c>
      <c r="AA1685" s="10">
        <v>4</v>
      </c>
      <c r="AB1685" s="10">
        <v>12</v>
      </c>
      <c r="AC1685" s="13">
        <f t="shared" si="1400"/>
        <v>20</v>
      </c>
      <c r="AD1685" s="13">
        <f t="shared" si="1401"/>
        <v>0</v>
      </c>
      <c r="AE1685" s="13">
        <f t="shared" si="1402"/>
        <v>0</v>
      </c>
      <c r="AF1685" s="13">
        <f t="shared" si="1403"/>
        <v>0</v>
      </c>
      <c r="AG1685" s="13">
        <f t="shared" si="1404"/>
        <v>6.0767185719711359</v>
      </c>
      <c r="AH1685" s="13">
        <f t="shared" si="1405"/>
        <v>18.230155715913405</v>
      </c>
      <c r="AI1685" s="29">
        <f t="shared" si="1406"/>
        <v>1.8230155715913405</v>
      </c>
      <c r="AJ1685" s="29">
        <f t="shared" si="1407"/>
        <v>4</v>
      </c>
      <c r="AK1685" s="29">
        <f t="shared" si="1408"/>
        <v>0</v>
      </c>
      <c r="AL1685" s="29">
        <f t="shared" si="1409"/>
        <v>2.050892518040258</v>
      </c>
      <c r="AM1685" s="29">
        <f t="shared" si="1410"/>
        <v>4</v>
      </c>
      <c r="AN1685" s="29">
        <f t="shared" si="1411"/>
        <v>7.8629032258064511</v>
      </c>
      <c r="AO1685" s="13">
        <v>789.9</v>
      </c>
      <c r="AP1685" s="13">
        <v>15</v>
      </c>
      <c r="AQ1685" s="13">
        <v>99.2</v>
      </c>
      <c r="AR1685" s="59">
        <v>904.1</v>
      </c>
      <c r="AS1685" s="10">
        <v>29</v>
      </c>
      <c r="AT1685" s="10">
        <v>40</v>
      </c>
      <c r="AU1685" s="10">
        <v>38</v>
      </c>
      <c r="AV1685" s="10">
        <v>22</v>
      </c>
      <c r="AW1685" s="10">
        <v>24</v>
      </c>
      <c r="AX1685" s="13">
        <f t="shared" si="1412"/>
        <v>1.9245658666076759</v>
      </c>
      <c r="AY1685" s="13">
        <f t="shared" si="1413"/>
        <v>2.6545736091140362</v>
      </c>
      <c r="AZ1685" s="13">
        <f t="shared" si="1414"/>
        <v>2.521844928658334</v>
      </c>
      <c r="BA1685" s="13">
        <f t="shared" si="1415"/>
        <v>1.4600154850127196</v>
      </c>
      <c r="BB1685" s="13">
        <f t="shared" si="1416"/>
        <v>1.5927441654684216</v>
      </c>
      <c r="BC1685" s="13">
        <f t="shared" si="1417"/>
        <v>11.616176470588234</v>
      </c>
      <c r="BD1685" s="13">
        <f t="shared" si="1418"/>
        <v>1.4588235294117649</v>
      </c>
      <c r="BE1685" s="13">
        <f t="shared" si="1419"/>
        <v>0.22058823529411764</v>
      </c>
      <c r="BF1685" s="49">
        <v>24</v>
      </c>
      <c r="BG1685" s="49">
        <v>1</v>
      </c>
      <c r="BH1685" s="49">
        <v>0</v>
      </c>
      <c r="BI1685" s="49">
        <v>25</v>
      </c>
      <c r="BJ1685" s="49">
        <v>27</v>
      </c>
      <c r="BK1685" s="49">
        <v>1</v>
      </c>
      <c r="BL1685" s="49">
        <v>13</v>
      </c>
      <c r="BM1685" s="49">
        <v>41</v>
      </c>
      <c r="BN1685" s="39">
        <v>18.100000000000001</v>
      </c>
      <c r="BO1685" s="39">
        <v>39.9</v>
      </c>
      <c r="BP1685" s="13">
        <v>0.8</v>
      </c>
      <c r="BQ1685" s="13">
        <v>1.3</v>
      </c>
      <c r="BR1685" s="13">
        <v>2.5</v>
      </c>
      <c r="BS1685" s="13">
        <v>-1.4</v>
      </c>
      <c r="BT1685" s="13">
        <v>0</v>
      </c>
      <c r="BU1685" s="13">
        <v>3.2</v>
      </c>
      <c r="BV1685" s="39">
        <v>7</v>
      </c>
      <c r="BW1685" s="13">
        <v>9.8000000000000007</v>
      </c>
      <c r="BX1685" s="13">
        <v>-0.1</v>
      </c>
      <c r="BY1685" s="13">
        <v>2.7</v>
      </c>
      <c r="BZ1685" s="13">
        <v>2.5</v>
      </c>
      <c r="CA1685" s="13">
        <v>14.9</v>
      </c>
      <c r="CB1685" s="39">
        <v>32.9</v>
      </c>
      <c r="CC1685" s="51">
        <v>52.193165</v>
      </c>
      <c r="CD1685" s="10">
        <v>627688</v>
      </c>
      <c r="CE1685" s="73">
        <f t="shared" si="1420"/>
        <v>756917.88235294109</v>
      </c>
      <c r="CF1685" s="66">
        <v>15.2</v>
      </c>
      <c r="CG1685" s="66">
        <v>17.899999999999999</v>
      </c>
      <c r="CH1685" s="66">
        <v>-3.9</v>
      </c>
      <c r="CI1685" s="66">
        <v>-0.8</v>
      </c>
      <c r="CJ1685" s="67">
        <f t="shared" ref="CJ1685:CJ1722" si="1424">CI1685/(AO1685+2*(AP1685+AQ1685))*2000</f>
        <v>-1.5712461946381227</v>
      </c>
      <c r="CK1685" s="66">
        <v>0.4</v>
      </c>
      <c r="CL1685" s="67">
        <f t="shared" ref="CL1685:CL1722" si="1425">CK1685/(AO1685+2*(AP1685+AQ1685))*2000</f>
        <v>0.78562309731906133</v>
      </c>
      <c r="CM1685" s="66">
        <v>-0.4</v>
      </c>
      <c r="CN1685" s="10" t="s">
        <v>1899</v>
      </c>
      <c r="CO1685" s="10" t="s">
        <v>3577</v>
      </c>
      <c r="CP1685" s="10" t="s">
        <v>2427</v>
      </c>
      <c r="CQ1685" s="10" t="s">
        <v>2400</v>
      </c>
      <c r="CR1685" s="10">
        <v>72</v>
      </c>
      <c r="CS1685" s="10">
        <v>188</v>
      </c>
      <c r="CT1685" s="10">
        <v>19</v>
      </c>
      <c r="CU1685" s="10" t="s">
        <v>3402</v>
      </c>
      <c r="CV1685" s="10"/>
      <c r="CW1685" s="10"/>
      <c r="CX1685" s="10"/>
      <c r="CY1685" s="10"/>
      <c r="CZ1685" s="73">
        <v>700000</v>
      </c>
      <c r="DA1685" s="10">
        <v>2</v>
      </c>
    </row>
    <row r="1686" spans="1:105" ht="12.75" customHeight="1" x14ac:dyDescent="0.2">
      <c r="A1686" s="38" t="s">
        <v>2452</v>
      </c>
      <c r="B1686" t="s">
        <v>976</v>
      </c>
      <c r="C1686" t="s">
        <v>976</v>
      </c>
      <c r="D1686" t="s">
        <v>976</v>
      </c>
      <c r="E1686" t="str">
        <f t="shared" si="1421"/>
        <v xml:space="preserve">White, Ian </v>
      </c>
      <c r="F1686" t="s">
        <v>2342</v>
      </c>
      <c r="G1686" t="s">
        <v>1524</v>
      </c>
      <c r="H1686">
        <v>76</v>
      </c>
      <c r="I1686">
        <v>3</v>
      </c>
      <c r="J1686">
        <v>23</v>
      </c>
      <c r="K1686">
        <f>I1686+J1686</f>
        <v>26</v>
      </c>
      <c r="L1686">
        <v>8</v>
      </c>
      <c r="M1686">
        <v>40</v>
      </c>
      <c r="N1686">
        <v>138</v>
      </c>
      <c r="O1686" s="4">
        <f t="shared" si="1422"/>
        <v>2.1739130434782608E-2</v>
      </c>
      <c r="P1686">
        <v>1877</v>
      </c>
      <c r="Q1686">
        <v>1</v>
      </c>
      <c r="R1686">
        <v>0</v>
      </c>
      <c r="S1686">
        <v>0</v>
      </c>
      <c r="T1686">
        <v>0</v>
      </c>
      <c r="U1686" s="4">
        <f t="shared" si="1423"/>
        <v>0</v>
      </c>
      <c r="V1686" s="40">
        <v>0</v>
      </c>
      <c r="W1686">
        <v>1</v>
      </c>
      <c r="X1686">
        <v>5</v>
      </c>
      <c r="Y1686">
        <v>0</v>
      </c>
      <c r="Z1686">
        <v>0</v>
      </c>
      <c r="AA1686">
        <f>I1686-W1686-Y1686</f>
        <v>2</v>
      </c>
      <c r="AB1686">
        <f>J1686-X1686-Z1686</f>
        <v>18</v>
      </c>
      <c r="AC1686" s="9">
        <f t="shared" si="1400"/>
        <v>2.2385275463250838</v>
      </c>
      <c r="AD1686" s="9">
        <f t="shared" si="1401"/>
        <v>11.192637731625419</v>
      </c>
      <c r="AE1686" s="9">
        <f t="shared" si="1402"/>
        <v>0</v>
      </c>
      <c r="AF1686" s="9">
        <f t="shared" si="1403"/>
        <v>0</v>
      </c>
      <c r="AG1686" s="9">
        <f t="shared" si="1404"/>
        <v>2.0812556909335296</v>
      </c>
      <c r="AH1686" s="9">
        <f t="shared" si="1405"/>
        <v>18.731301218401768</v>
      </c>
      <c r="AI1686" s="6">
        <f t="shared" si="1406"/>
        <v>3.1218835364002948</v>
      </c>
      <c r="AJ1686" s="6">
        <f t="shared" si="1407"/>
        <v>4.0293495833851507</v>
      </c>
      <c r="AK1686" s="6">
        <f t="shared" si="1408"/>
        <v>0.49539011971927899</v>
      </c>
      <c r="AL1686" s="6">
        <f t="shared" si="1409"/>
        <v>2.6536010059402506</v>
      </c>
      <c r="AM1686" s="6">
        <f t="shared" si="1410"/>
        <v>0.89541101853003346</v>
      </c>
      <c r="AN1686" s="6">
        <f t="shared" si="1411"/>
        <v>8.4216320352277432</v>
      </c>
      <c r="AO1686" s="33">
        <v>1153.1500000000001</v>
      </c>
      <c r="AP1686" s="33">
        <v>134.01666666666668</v>
      </c>
      <c r="AQ1686" s="33">
        <v>121.11666666666666</v>
      </c>
      <c r="AR1686" s="32">
        <v>1408.2833333333333</v>
      </c>
      <c r="AS1686" s="40">
        <v>79</v>
      </c>
      <c r="AT1686" s="40">
        <v>50</v>
      </c>
      <c r="AU1686" s="40">
        <v>65</v>
      </c>
      <c r="AV1686" s="40">
        <v>62</v>
      </c>
      <c r="AW1686" s="40">
        <v>27</v>
      </c>
      <c r="AX1686" s="9">
        <f t="shared" si="1412"/>
        <v>3.3657999692296769</v>
      </c>
      <c r="AY1686" s="9">
        <f t="shared" si="1413"/>
        <v>2.1302531450820741</v>
      </c>
      <c r="AZ1686" s="9">
        <f t="shared" si="1414"/>
        <v>2.7693290886066961</v>
      </c>
      <c r="BA1686" s="9">
        <f t="shared" si="1415"/>
        <v>2.6415138999017715</v>
      </c>
      <c r="BB1686" s="9">
        <f t="shared" si="1416"/>
        <v>1.15033669834432</v>
      </c>
      <c r="BC1686" s="9">
        <f t="shared" si="1417"/>
        <v>15.173026315789475</v>
      </c>
      <c r="BD1686" s="9">
        <f t="shared" si="1418"/>
        <v>1.5936403508771928</v>
      </c>
      <c r="BE1686" s="9">
        <f t="shared" si="1419"/>
        <v>1.7633771929824562</v>
      </c>
      <c r="BF1686" s="3">
        <v>60</v>
      </c>
      <c r="BG1686" s="3">
        <v>9</v>
      </c>
      <c r="BH1686" s="3">
        <v>1</v>
      </c>
      <c r="BI1686" s="3">
        <v>70</v>
      </c>
      <c r="BJ1686" s="3">
        <v>51</v>
      </c>
      <c r="BK1686" s="3">
        <v>2</v>
      </c>
      <c r="BL1686" s="3">
        <v>17</v>
      </c>
      <c r="BM1686" s="3">
        <v>70</v>
      </c>
      <c r="BN1686" s="34">
        <f t="shared" ref="BN1686:BN1724" si="1426">BU1686+CA1686</f>
        <v>51.129381395322326</v>
      </c>
      <c r="BO1686" s="34">
        <f t="shared" ref="BO1686:BO1724" si="1427">BN1686/AR1686*2000</f>
        <v>72.612350348990844</v>
      </c>
      <c r="BP1686" s="34">
        <v>10.591447520385277</v>
      </c>
      <c r="BQ1686" s="34">
        <v>1.8059860686670255</v>
      </c>
      <c r="BR1686" s="34">
        <v>7.2374750582539379E-2</v>
      </c>
      <c r="BS1686" s="34">
        <v>-0.29839039584274735</v>
      </c>
      <c r="BT1686" s="34">
        <v>0</v>
      </c>
      <c r="BU1686" s="34">
        <f t="shared" ref="BU1686:BU1724" si="1428">SUM(BP1686:BT1686)</f>
        <v>12.171417943792095</v>
      </c>
      <c r="BV1686" s="34">
        <f t="shared" ref="BV1686:BV1724" si="1429">BU1686/AR1686*2000</f>
        <v>17.285467569914335</v>
      </c>
      <c r="BW1686" s="34">
        <v>28.391820188732272</v>
      </c>
      <c r="BX1686" s="34">
        <v>0.90755830722468545</v>
      </c>
      <c r="BY1686" s="34">
        <v>4.3263265190332962</v>
      </c>
      <c r="BZ1686" s="34">
        <v>5.3322584365399841</v>
      </c>
      <c r="CA1686" s="34">
        <f t="shared" ref="CA1686:CA1724" si="1430">SUM(BW1686:BZ1686)</f>
        <v>38.957963451530233</v>
      </c>
      <c r="CB1686" s="34">
        <f t="shared" ref="CB1686:CB1724" si="1431">CA1686/AR1686*2000</f>
        <v>55.326882779076513</v>
      </c>
      <c r="CC1686" s="15">
        <v>57</v>
      </c>
      <c r="CD1686" s="7">
        <v>2710088</v>
      </c>
      <c r="CE1686" s="68">
        <f t="shared" si="1420"/>
        <v>2924042.3157894737</v>
      </c>
      <c r="CF1686" s="9">
        <v>26.2</v>
      </c>
      <c r="CG1686" s="9">
        <v>30.6</v>
      </c>
      <c r="CH1686" s="9">
        <v>6.1</v>
      </c>
      <c r="CI1686" s="9">
        <v>2.5</v>
      </c>
      <c r="CJ1686" s="9">
        <f t="shared" si="1424"/>
        <v>3.0058614297880863</v>
      </c>
      <c r="CK1686" s="9">
        <v>4</v>
      </c>
      <c r="CL1686" s="9">
        <f t="shared" si="1425"/>
        <v>4.8093782876609392</v>
      </c>
      <c r="CM1686" s="9">
        <v>6.5</v>
      </c>
      <c r="CN1686" t="s">
        <v>1128</v>
      </c>
      <c r="CO1686" t="s">
        <v>3485</v>
      </c>
      <c r="CP1686" t="s">
        <v>3134</v>
      </c>
      <c r="CQ1686" t="s">
        <v>2400</v>
      </c>
      <c r="CR1686">
        <v>70</v>
      </c>
      <c r="CS1686">
        <v>185</v>
      </c>
      <c r="CT1686">
        <v>7</v>
      </c>
      <c r="CU1686" t="s">
        <v>3401</v>
      </c>
      <c r="CV1686" t="s">
        <v>3090</v>
      </c>
      <c r="CW1686">
        <v>0</v>
      </c>
      <c r="CX1686">
        <v>0</v>
      </c>
      <c r="CY1686">
        <v>0</v>
      </c>
      <c r="CZ1686" s="70"/>
      <c r="DA1686">
        <v>0</v>
      </c>
    </row>
    <row r="1687" spans="1:105" ht="12.75" customHeight="1" x14ac:dyDescent="0.2">
      <c r="A1687" s="44" t="s">
        <v>2372</v>
      </c>
      <c r="B1687" s="43" t="s">
        <v>976</v>
      </c>
      <c r="C1687" s="43" t="s">
        <v>2375</v>
      </c>
      <c r="D1687" s="42" t="s">
        <v>976</v>
      </c>
      <c r="E1687" s="42" t="str">
        <f t="shared" si="1421"/>
        <v xml:space="preserve">White, Ian </v>
      </c>
      <c r="F1687" s="42" t="s">
        <v>2342</v>
      </c>
      <c r="G1687" s="45" t="s">
        <v>2374</v>
      </c>
      <c r="H1687" s="43">
        <v>81</v>
      </c>
      <c r="I1687" s="64">
        <v>5</v>
      </c>
      <c r="J1687" s="64">
        <v>16</v>
      </c>
      <c r="K1687" s="64">
        <v>21</v>
      </c>
      <c r="L1687" s="43">
        <v>-9</v>
      </c>
      <c r="M1687">
        <v>44</v>
      </c>
      <c r="N1687">
        <v>116</v>
      </c>
      <c r="O1687" s="4">
        <f t="shared" si="1422"/>
        <v>4.3103448275862072E-2</v>
      </c>
      <c r="Q1687">
        <v>2</v>
      </c>
      <c r="R1687">
        <v>0</v>
      </c>
      <c r="S1687">
        <v>0</v>
      </c>
      <c r="T1687">
        <v>0</v>
      </c>
      <c r="U1687" s="4">
        <f t="shared" si="1423"/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5</v>
      </c>
      <c r="AB1687">
        <v>15</v>
      </c>
      <c r="AC1687" s="9">
        <f t="shared" si="1400"/>
        <v>0</v>
      </c>
      <c r="AD1687" s="9">
        <f t="shared" si="1401"/>
        <v>2.6639040994524201</v>
      </c>
      <c r="AE1687" s="9">
        <f t="shared" si="1402"/>
        <v>0</v>
      </c>
      <c r="AF1687" s="9">
        <f t="shared" si="1403"/>
        <v>0</v>
      </c>
      <c r="AG1687" s="9">
        <f t="shared" si="1404"/>
        <v>4.5938875773623433</v>
      </c>
      <c r="AH1687" s="9">
        <f t="shared" si="1405"/>
        <v>13.78166273208703</v>
      </c>
      <c r="AI1687" s="58">
        <f t="shared" si="1406"/>
        <v>2.6185159190965357</v>
      </c>
      <c r="AJ1687" s="58">
        <f t="shared" si="1407"/>
        <v>3.1966849193429043</v>
      </c>
      <c r="AK1687" s="58">
        <f t="shared" si="1408"/>
        <v>0</v>
      </c>
      <c r="AL1687" s="58">
        <f t="shared" si="1409"/>
        <v>2.9400880495118997</v>
      </c>
      <c r="AM1687" s="58">
        <f t="shared" si="1410"/>
        <v>1.065561639780968</v>
      </c>
      <c r="AN1687" s="58">
        <f t="shared" si="1411"/>
        <v>5.7507987220447285</v>
      </c>
      <c r="AO1687" s="56">
        <v>1306.0833333333333</v>
      </c>
      <c r="AP1687" s="56">
        <v>112.61666666666665</v>
      </c>
      <c r="AQ1687" s="56">
        <v>104.33333333333334</v>
      </c>
      <c r="AR1687" s="57">
        <f>SUM(AO1687:AQ1687)</f>
        <v>1523.0333333333331</v>
      </c>
      <c r="AS1687">
        <v>79</v>
      </c>
      <c r="AT1687">
        <v>96</v>
      </c>
      <c r="AU1687">
        <v>55</v>
      </c>
      <c r="AV1687">
        <v>60</v>
      </c>
      <c r="AW1687">
        <v>26</v>
      </c>
      <c r="AX1687" s="9">
        <f t="shared" si="1412"/>
        <v>3.1122102821124513</v>
      </c>
      <c r="AY1687" s="9">
        <f t="shared" si="1413"/>
        <v>3.7819264187695611</v>
      </c>
      <c r="AZ1687" s="9">
        <f t="shared" si="1414"/>
        <v>2.1667286774200614</v>
      </c>
      <c r="BA1687" s="9">
        <f t="shared" si="1415"/>
        <v>2.3637040117309756</v>
      </c>
      <c r="BB1687" s="9">
        <f t="shared" si="1416"/>
        <v>1.0242717384167563</v>
      </c>
      <c r="BC1687" s="33">
        <f t="shared" si="1417"/>
        <v>16.124485596707817</v>
      </c>
      <c r="BD1687" s="33">
        <f t="shared" si="1418"/>
        <v>1.2880658436213992</v>
      </c>
      <c r="BE1687" s="33">
        <f t="shared" si="1419"/>
        <v>1.3903292181069957</v>
      </c>
      <c r="BF1687" s="42">
        <f>BI1687-BG1687-BH1687</f>
        <v>57</v>
      </c>
      <c r="BG1687" s="43">
        <v>6</v>
      </c>
      <c r="BH1687" s="43">
        <v>0</v>
      </c>
      <c r="BI1687" s="43">
        <v>63</v>
      </c>
      <c r="BJ1687" s="42">
        <f>BM1687-BK1687-BL1687</f>
        <v>64</v>
      </c>
      <c r="BK1687" s="43">
        <v>2</v>
      </c>
      <c r="BL1687" s="43">
        <v>10</v>
      </c>
      <c r="BM1687" s="43">
        <v>76</v>
      </c>
      <c r="BN1687" s="34">
        <f t="shared" si="1426"/>
        <v>43.711654223268511</v>
      </c>
      <c r="BO1687" s="34">
        <f t="shared" si="1427"/>
        <v>57.400784692742796</v>
      </c>
      <c r="BP1687" s="33">
        <v>15.122764650644228</v>
      </c>
      <c r="BQ1687" s="33">
        <v>-3.3615096835390736</v>
      </c>
      <c r="BR1687" s="33">
        <v>-4.6067377048005136E-3</v>
      </c>
      <c r="BS1687" s="33">
        <v>-0.2758034956670023</v>
      </c>
      <c r="BT1687" s="33">
        <v>0</v>
      </c>
      <c r="BU1687" s="9">
        <f t="shared" si="1428"/>
        <v>11.480844733733351</v>
      </c>
      <c r="BV1687" s="34">
        <f t="shared" si="1429"/>
        <v>15.076288197325539</v>
      </c>
      <c r="BW1687" s="33">
        <v>21.235860284123127</v>
      </c>
      <c r="BX1687" s="33">
        <v>0.81919246193860307</v>
      </c>
      <c r="BY1687" s="33">
        <v>7.1237758319578237</v>
      </c>
      <c r="BZ1687" s="33">
        <v>3.0519809115156091</v>
      </c>
      <c r="CA1687" s="9">
        <f t="shared" si="1430"/>
        <v>32.230809489535162</v>
      </c>
      <c r="CB1687" s="34">
        <f t="shared" si="1431"/>
        <v>42.324496495417257</v>
      </c>
      <c r="CC1687" s="47">
        <v>38.022590999999998</v>
      </c>
      <c r="CD1687">
        <v>1149620</v>
      </c>
      <c r="CE1687" s="68">
        <f t="shared" si="1420"/>
        <v>1163812.8395061728</v>
      </c>
      <c r="CF1687" s="62">
        <v>28</v>
      </c>
      <c r="CG1687" s="62">
        <v>32</v>
      </c>
      <c r="CH1687" s="62">
        <v>-4.4000000000000004</v>
      </c>
      <c r="CI1687" s="62">
        <v>1.4</v>
      </c>
      <c r="CJ1687" s="63">
        <f t="shared" si="1424"/>
        <v>1.6092108161955576</v>
      </c>
      <c r="CK1687" s="62">
        <v>0.7</v>
      </c>
      <c r="CL1687" s="63">
        <f t="shared" si="1425"/>
        <v>0.80460540809777881</v>
      </c>
      <c r="CM1687" s="62">
        <v>2.1</v>
      </c>
      <c r="CN1687" t="s">
        <v>1964</v>
      </c>
      <c r="CO1687" t="s">
        <v>1965</v>
      </c>
      <c r="CP1687" t="s">
        <v>3134</v>
      </c>
      <c r="CQ1687" t="s">
        <v>2400</v>
      </c>
      <c r="CR1687">
        <v>70</v>
      </c>
      <c r="CS1687">
        <v>185</v>
      </c>
      <c r="CT1687">
        <v>7</v>
      </c>
      <c r="CU1687" t="s">
        <v>3401</v>
      </c>
      <c r="CZ1687" s="72">
        <v>850000</v>
      </c>
      <c r="DA1687">
        <v>0</v>
      </c>
    </row>
    <row r="1688" spans="1:105" ht="12.75" customHeight="1" x14ac:dyDescent="0.2">
      <c r="A1688" s="38" t="s">
        <v>2452</v>
      </c>
      <c r="B1688" t="s">
        <v>967</v>
      </c>
      <c r="C1688" t="s">
        <v>976</v>
      </c>
      <c r="D1688" s="82" t="s">
        <v>976</v>
      </c>
      <c r="E1688" t="str">
        <f t="shared" si="1421"/>
        <v xml:space="preserve">Blake, Jason </v>
      </c>
      <c r="F1688" t="s">
        <v>2494</v>
      </c>
      <c r="G1688" t="s">
        <v>1540</v>
      </c>
      <c r="H1688">
        <v>82</v>
      </c>
      <c r="I1688">
        <v>40</v>
      </c>
      <c r="J1688">
        <v>29</v>
      </c>
      <c r="K1688">
        <f>I1688+J1688</f>
        <v>69</v>
      </c>
      <c r="L1688">
        <v>1</v>
      </c>
      <c r="M1688">
        <v>34</v>
      </c>
      <c r="N1688">
        <v>305</v>
      </c>
      <c r="O1688" s="4">
        <f t="shared" si="1422"/>
        <v>0.13114754098360656</v>
      </c>
      <c r="P1688">
        <v>1692</v>
      </c>
      <c r="Q1688">
        <v>7</v>
      </c>
      <c r="R1688">
        <v>0</v>
      </c>
      <c r="S1688">
        <v>67</v>
      </c>
      <c r="T1688">
        <v>50</v>
      </c>
      <c r="U1688" s="4">
        <f t="shared" si="1423"/>
        <v>0.57264957264957261</v>
      </c>
      <c r="V1688" s="40">
        <v>2.4</v>
      </c>
      <c r="W1688">
        <v>14</v>
      </c>
      <c r="X1688">
        <v>8</v>
      </c>
      <c r="Y1688">
        <v>0</v>
      </c>
      <c r="Z1688">
        <v>0</v>
      </c>
      <c r="AA1688">
        <f>I1688-W1688-Y1688</f>
        <v>26</v>
      </c>
      <c r="AB1688">
        <f>J1688-X1688-Z1688</f>
        <v>21</v>
      </c>
      <c r="AC1688" s="9">
        <f t="shared" si="1400"/>
        <v>13.206162876008802</v>
      </c>
      <c r="AD1688" s="9">
        <f t="shared" si="1401"/>
        <v>7.5463787862907452</v>
      </c>
      <c r="AE1688" s="9">
        <f t="shared" si="1402"/>
        <v>0</v>
      </c>
      <c r="AF1688" s="9">
        <f t="shared" si="1403"/>
        <v>0</v>
      </c>
      <c r="AG1688" s="9">
        <f t="shared" si="1404"/>
        <v>27.208511380483127</v>
      </c>
      <c r="AH1688" s="9">
        <f t="shared" si="1405"/>
        <v>21.97610534577483</v>
      </c>
      <c r="AI1688" s="6">
        <f t="shared" si="1406"/>
        <v>2.7731751983953954</v>
      </c>
      <c r="AJ1688" s="6">
        <f t="shared" si="1407"/>
        <v>7.1690598469762072</v>
      </c>
      <c r="AK1688" s="6">
        <f t="shared" si="1408"/>
        <v>0</v>
      </c>
      <c r="AL1688" s="6">
        <f t="shared" si="1409"/>
        <v>2.4069067759658149</v>
      </c>
      <c r="AM1688" s="6">
        <f t="shared" si="1410"/>
        <v>0.94329734828634315</v>
      </c>
      <c r="AN1688" s="6">
        <f t="shared" si="1411"/>
        <v>10.404624277456648</v>
      </c>
      <c r="AO1688" s="33">
        <v>1146.7</v>
      </c>
      <c r="AP1688" s="33">
        <v>318.03333333333336</v>
      </c>
      <c r="AQ1688" s="33">
        <v>23.066666666666666</v>
      </c>
      <c r="AR1688" s="32">
        <v>1487.8</v>
      </c>
      <c r="AS1688" s="40">
        <v>21</v>
      </c>
      <c r="AT1688" s="40">
        <v>61</v>
      </c>
      <c r="AU1688" s="40">
        <v>80</v>
      </c>
      <c r="AV1688" s="40">
        <v>59</v>
      </c>
      <c r="AW1688" s="40">
        <v>69</v>
      </c>
      <c r="AX1688" s="9">
        <f t="shared" si="1412"/>
        <v>0.84688802258368068</v>
      </c>
      <c r="AY1688" s="9">
        <f t="shared" si="1413"/>
        <v>2.4600080656002152</v>
      </c>
      <c r="AZ1688" s="9">
        <f t="shared" si="1414"/>
        <v>3.2262400860330689</v>
      </c>
      <c r="BA1688" s="9">
        <f t="shared" si="1415"/>
        <v>2.3793520634493883</v>
      </c>
      <c r="BB1688" s="9">
        <f t="shared" si="1416"/>
        <v>2.782632074203522</v>
      </c>
      <c r="BC1688" s="9">
        <f t="shared" si="1417"/>
        <v>13.984146341463415</v>
      </c>
      <c r="BD1688" s="9">
        <f t="shared" si="1418"/>
        <v>0.28130081300813009</v>
      </c>
      <c r="BE1688" s="9">
        <f t="shared" si="1419"/>
        <v>3.8784552845528459</v>
      </c>
      <c r="BF1688" s="3">
        <v>53</v>
      </c>
      <c r="BG1688" s="3">
        <v>38</v>
      </c>
      <c r="BH1688" s="3">
        <v>0</v>
      </c>
      <c r="BI1688" s="3">
        <v>91</v>
      </c>
      <c r="BJ1688" s="3">
        <v>46</v>
      </c>
      <c r="BK1688" s="3">
        <v>5</v>
      </c>
      <c r="BL1688" s="3">
        <v>4</v>
      </c>
      <c r="BM1688" s="3">
        <v>55</v>
      </c>
      <c r="BN1688" s="34">
        <f t="shared" si="1426"/>
        <v>69.367664783920787</v>
      </c>
      <c r="BO1688" s="34">
        <f t="shared" si="1427"/>
        <v>93.248642000162377</v>
      </c>
      <c r="BP1688" s="34">
        <v>43.935405516853258</v>
      </c>
      <c r="BQ1688" s="34">
        <v>15.607664239301645</v>
      </c>
      <c r="BR1688" s="34">
        <v>-1.1006009665224659</v>
      </c>
      <c r="BS1688" s="34">
        <v>-0.25461678170014745</v>
      </c>
      <c r="BT1688" s="34">
        <v>0.55626298661632589</v>
      </c>
      <c r="BU1688" s="34">
        <f t="shared" si="1428"/>
        <v>58.744114994548617</v>
      </c>
      <c r="BV1688" s="34">
        <f t="shared" si="1429"/>
        <v>78.967757755812087</v>
      </c>
      <c r="BW1688" s="34">
        <v>6.328980533329573</v>
      </c>
      <c r="BX1688" s="34">
        <v>0.11782926838238143</v>
      </c>
      <c r="BY1688" s="34">
        <v>-8.8077132977715952E-2</v>
      </c>
      <c r="BZ1688" s="34">
        <v>4.2648171206379359</v>
      </c>
      <c r="CA1688" s="34">
        <f t="shared" si="1430"/>
        <v>10.623549789372174</v>
      </c>
      <c r="CB1688" s="34">
        <f t="shared" si="1431"/>
        <v>14.280884244350281</v>
      </c>
      <c r="CC1688" s="15">
        <v>56</v>
      </c>
      <c r="CD1688" s="7">
        <v>4686542</v>
      </c>
      <c r="CE1688" s="68">
        <f t="shared" si="1420"/>
        <v>4686542</v>
      </c>
      <c r="CF1688" s="9">
        <v>35.700000000000003</v>
      </c>
      <c r="CG1688" s="9">
        <v>27.2</v>
      </c>
      <c r="CH1688" s="9">
        <v>-1.4</v>
      </c>
      <c r="CI1688" s="9">
        <v>10.9</v>
      </c>
      <c r="CJ1688" s="9">
        <f t="shared" si="1424"/>
        <v>11.919733172945486</v>
      </c>
      <c r="CK1688" s="9">
        <v>0.7</v>
      </c>
      <c r="CL1688" s="9">
        <f t="shared" si="1425"/>
        <v>0.76548745147356323</v>
      </c>
      <c r="CM1688" s="9">
        <v>11.6</v>
      </c>
      <c r="CN1688" t="s">
        <v>2411</v>
      </c>
      <c r="CO1688" t="s">
        <v>2412</v>
      </c>
      <c r="CP1688" t="s">
        <v>2413</v>
      </c>
      <c r="CQ1688" t="s">
        <v>2414</v>
      </c>
      <c r="CR1688">
        <v>70</v>
      </c>
      <c r="CS1688">
        <v>180</v>
      </c>
      <c r="CU1688" t="s">
        <v>3402</v>
      </c>
      <c r="CV1688" t="s">
        <v>2382</v>
      </c>
      <c r="CW1688">
        <v>0</v>
      </c>
      <c r="CX1688">
        <v>0</v>
      </c>
      <c r="CY1688">
        <v>0</v>
      </c>
      <c r="CZ1688" s="70"/>
      <c r="DA1688">
        <v>0</v>
      </c>
    </row>
    <row r="1689" spans="1:105" ht="12.75" customHeight="1" x14ac:dyDescent="0.2">
      <c r="A1689" s="44" t="s">
        <v>2372</v>
      </c>
      <c r="B1689" s="43" t="s">
        <v>967</v>
      </c>
      <c r="C1689" s="43" t="s">
        <v>2375</v>
      </c>
      <c r="D1689" s="82" t="s">
        <v>976</v>
      </c>
      <c r="E1689" s="42" t="str">
        <f t="shared" si="1421"/>
        <v xml:space="preserve">Blake, Jason </v>
      </c>
      <c r="F1689" s="42" t="s">
        <v>2494</v>
      </c>
      <c r="G1689" s="45" t="s">
        <v>2376</v>
      </c>
      <c r="H1689" s="43">
        <v>82</v>
      </c>
      <c r="I1689" s="64">
        <v>15</v>
      </c>
      <c r="J1689" s="64">
        <v>37</v>
      </c>
      <c r="K1689" s="64">
        <v>52</v>
      </c>
      <c r="L1689" s="43">
        <v>-4</v>
      </c>
      <c r="M1689">
        <v>28</v>
      </c>
      <c r="N1689">
        <v>332</v>
      </c>
      <c r="O1689" s="4">
        <f t="shared" si="1422"/>
        <v>4.5180722891566265E-2</v>
      </c>
      <c r="Q1689">
        <v>0</v>
      </c>
      <c r="R1689">
        <v>0</v>
      </c>
      <c r="S1689">
        <v>14</v>
      </c>
      <c r="T1689">
        <v>14</v>
      </c>
      <c r="U1689" s="4">
        <f t="shared" si="1423"/>
        <v>0.5</v>
      </c>
      <c r="V1689">
        <v>0.6</v>
      </c>
      <c r="W1689">
        <v>2</v>
      </c>
      <c r="X1689">
        <v>10</v>
      </c>
      <c r="Y1689">
        <v>0</v>
      </c>
      <c r="Z1689">
        <v>0</v>
      </c>
      <c r="AA1689">
        <v>13</v>
      </c>
      <c r="AB1689">
        <v>27</v>
      </c>
      <c r="AC1689" s="9">
        <f t="shared" si="1400"/>
        <v>2.3510971786833861</v>
      </c>
      <c r="AD1689" s="9">
        <f t="shared" si="1401"/>
        <v>11.755485893416928</v>
      </c>
      <c r="AE1689" s="9">
        <f t="shared" si="1402"/>
        <v>0</v>
      </c>
      <c r="AF1689" s="9">
        <f t="shared" si="1403"/>
        <v>0</v>
      </c>
      <c r="AG1689" s="9">
        <f t="shared" si="1404"/>
        <v>13.07700905331396</v>
      </c>
      <c r="AH1689" s="9">
        <f t="shared" si="1405"/>
        <v>27.159941879959764</v>
      </c>
      <c r="AI1689" s="58">
        <f t="shared" si="1406"/>
        <v>2.8165865653291609</v>
      </c>
      <c r="AJ1689" s="58">
        <f t="shared" si="1407"/>
        <v>5.1724137931034484</v>
      </c>
      <c r="AK1689" s="58">
        <f t="shared" si="1408"/>
        <v>0</v>
      </c>
      <c r="AL1689" s="58">
        <f t="shared" si="1409"/>
        <v>2.7662903766625684</v>
      </c>
      <c r="AM1689" s="58">
        <f t="shared" si="1410"/>
        <v>1.1755485893416928</v>
      </c>
      <c r="AN1689" s="58">
        <f t="shared" si="1411"/>
        <v>9.0680100755667539</v>
      </c>
      <c r="AO1689" s="56">
        <v>1192.9333333333334</v>
      </c>
      <c r="AP1689" s="56">
        <v>255.2</v>
      </c>
      <c r="AQ1689" s="56">
        <v>13.233333333333331</v>
      </c>
      <c r="AR1689" s="57">
        <f>SUM(AO1689:AQ1689)</f>
        <v>1461.3666666666668</v>
      </c>
      <c r="AS1689">
        <v>14</v>
      </c>
      <c r="AT1689">
        <v>55</v>
      </c>
      <c r="AU1689">
        <v>91</v>
      </c>
      <c r="AV1689">
        <v>63</v>
      </c>
      <c r="AW1689">
        <v>42</v>
      </c>
      <c r="AX1689" s="9">
        <f t="shared" si="1412"/>
        <v>0.57480440683378564</v>
      </c>
      <c r="AY1689" s="9">
        <f t="shared" si="1413"/>
        <v>2.258160169704158</v>
      </c>
      <c r="AZ1689" s="9">
        <f t="shared" si="1414"/>
        <v>3.7362286444196071</v>
      </c>
      <c r="BA1689" s="9">
        <f t="shared" si="1415"/>
        <v>2.5866198307520358</v>
      </c>
      <c r="BB1689" s="9">
        <f t="shared" si="1416"/>
        <v>1.7244132205013571</v>
      </c>
      <c r="BC1689" s="33">
        <f t="shared" si="1417"/>
        <v>14.547967479674798</v>
      </c>
      <c r="BD1689" s="33">
        <f t="shared" si="1418"/>
        <v>0.16138211382113818</v>
      </c>
      <c r="BE1689" s="33">
        <f t="shared" si="1419"/>
        <v>3.1121951219512192</v>
      </c>
      <c r="BF1689" s="42">
        <f>BI1689-BG1689-BH1689</f>
        <v>56</v>
      </c>
      <c r="BG1689" s="43">
        <v>22</v>
      </c>
      <c r="BH1689" s="43">
        <v>0</v>
      </c>
      <c r="BI1689" s="43">
        <v>78</v>
      </c>
      <c r="BJ1689" s="42">
        <f>BM1689-BK1689-BL1689</f>
        <v>55</v>
      </c>
      <c r="BK1689" s="43">
        <v>5</v>
      </c>
      <c r="BL1689" s="43">
        <v>2</v>
      </c>
      <c r="BM1689" s="43">
        <v>62</v>
      </c>
      <c r="BN1689" s="34">
        <f t="shared" si="1426"/>
        <v>48.4996464271143</v>
      </c>
      <c r="BO1689" s="34">
        <f t="shared" si="1427"/>
        <v>66.375739276632771</v>
      </c>
      <c r="BP1689" s="33">
        <v>28.699119813936033</v>
      </c>
      <c r="BQ1689" s="33">
        <v>0.73542269278743233</v>
      </c>
      <c r="BR1689" s="33">
        <v>2.5359699125099775</v>
      </c>
      <c r="BS1689" s="33">
        <v>-0.1840411558248379</v>
      </c>
      <c r="BT1689" s="33">
        <v>-1.7813590260475596</v>
      </c>
      <c r="BU1689" s="9">
        <f t="shared" si="1428"/>
        <v>30.005112237361043</v>
      </c>
      <c r="BV1689" s="34">
        <f t="shared" si="1429"/>
        <v>41.064454146613045</v>
      </c>
      <c r="BW1689" s="33">
        <v>9.2595423746534404</v>
      </c>
      <c r="BX1689" s="33">
        <v>3.0377255219883312E-2</v>
      </c>
      <c r="BY1689" s="33">
        <v>0.14536880947576164</v>
      </c>
      <c r="BZ1689" s="33">
        <v>9.0592457504041661</v>
      </c>
      <c r="CA1689" s="9">
        <f t="shared" si="1430"/>
        <v>18.494534189753253</v>
      </c>
      <c r="CB1689" s="34">
        <f t="shared" si="1431"/>
        <v>25.311285130019733</v>
      </c>
      <c r="CC1689" s="47">
        <v>45.040053999999998</v>
      </c>
      <c r="CD1689">
        <v>2392486</v>
      </c>
      <c r="CE1689" s="68">
        <f t="shared" si="1420"/>
        <v>2392486</v>
      </c>
      <c r="CF1689" s="62">
        <v>31.5</v>
      </c>
      <c r="CG1689" s="62">
        <v>26.7</v>
      </c>
      <c r="CH1689" s="62">
        <v>2.8</v>
      </c>
      <c r="CI1689" s="62">
        <v>4.0999999999999996</v>
      </c>
      <c r="CJ1689" s="63">
        <f t="shared" si="1424"/>
        <v>4.7404324199329393</v>
      </c>
      <c r="CK1689" s="62">
        <v>1.7</v>
      </c>
      <c r="CL1689" s="63">
        <f t="shared" si="1425"/>
        <v>1.9655451497282923</v>
      </c>
      <c r="CM1689" s="62">
        <v>5.3</v>
      </c>
      <c r="CN1689" t="s">
        <v>1998</v>
      </c>
      <c r="CO1689" t="s">
        <v>2412</v>
      </c>
      <c r="CP1689" t="s">
        <v>2413</v>
      </c>
      <c r="CQ1689" t="s">
        <v>2414</v>
      </c>
      <c r="CR1689">
        <v>70</v>
      </c>
      <c r="CS1689">
        <v>180</v>
      </c>
      <c r="CT1689">
        <v>55</v>
      </c>
      <c r="CU1689" t="s">
        <v>3402</v>
      </c>
      <c r="CZ1689" s="72">
        <v>4000000</v>
      </c>
      <c r="DA1689">
        <v>0</v>
      </c>
    </row>
    <row r="1690" spans="1:105" ht="12.75" customHeight="1" x14ac:dyDescent="0.2">
      <c r="A1690" s="38" t="s">
        <v>2452</v>
      </c>
      <c r="B1690" t="s">
        <v>976</v>
      </c>
      <c r="D1690" t="s">
        <v>976</v>
      </c>
      <c r="E1690" t="str">
        <f t="shared" si="1421"/>
        <v xml:space="preserve">Harrison, Jay </v>
      </c>
      <c r="F1690" t="s">
        <v>1377</v>
      </c>
      <c r="G1690" t="s">
        <v>1524</v>
      </c>
      <c r="H1690">
        <v>5</v>
      </c>
      <c r="I1690">
        <v>0</v>
      </c>
      <c r="J1690">
        <v>0</v>
      </c>
      <c r="K1690">
        <f>I1690+J1690</f>
        <v>0</v>
      </c>
      <c r="L1690">
        <v>-5</v>
      </c>
      <c r="M1690">
        <v>6</v>
      </c>
      <c r="N1690">
        <v>3</v>
      </c>
      <c r="O1690" s="4">
        <f t="shared" si="1422"/>
        <v>0</v>
      </c>
      <c r="P1690">
        <v>63</v>
      </c>
      <c r="Q1690">
        <v>0</v>
      </c>
      <c r="R1690">
        <v>0</v>
      </c>
      <c r="S1690">
        <v>0</v>
      </c>
      <c r="T1690">
        <v>0</v>
      </c>
      <c r="U1690" s="4">
        <f t="shared" si="1423"/>
        <v>0</v>
      </c>
      <c r="V1690" s="40">
        <v>0</v>
      </c>
      <c r="W1690">
        <v>0</v>
      </c>
      <c r="X1690">
        <v>0</v>
      </c>
      <c r="Y1690">
        <v>0</v>
      </c>
      <c r="Z1690">
        <v>0</v>
      </c>
      <c r="AA1690">
        <f>I1690-W1690-Y1690</f>
        <v>0</v>
      </c>
      <c r="AB1690">
        <f>J1690-X1690-Z1690</f>
        <v>0</v>
      </c>
      <c r="AC1690" s="9">
        <f t="shared" si="1400"/>
        <v>0</v>
      </c>
      <c r="AD1690" s="9">
        <f t="shared" si="1401"/>
        <v>0</v>
      </c>
      <c r="AE1690" s="9">
        <f t="shared" si="1402"/>
        <v>0</v>
      </c>
      <c r="AF1690" s="9">
        <f t="shared" si="1403"/>
        <v>0</v>
      </c>
      <c r="AG1690" s="9">
        <f t="shared" si="1404"/>
        <v>0</v>
      </c>
      <c r="AH1690" s="9">
        <f t="shared" si="1405"/>
        <v>0</v>
      </c>
      <c r="AI1690" s="6">
        <f t="shared" si="1406"/>
        <v>0</v>
      </c>
      <c r="AJ1690" s="6">
        <f t="shared" si="1407"/>
        <v>0</v>
      </c>
      <c r="AK1690" s="6">
        <f t="shared" si="1408"/>
        <v>0</v>
      </c>
      <c r="AL1690" s="6">
        <f t="shared" si="1409"/>
        <v>7.3469387755102042</v>
      </c>
      <c r="AM1690" s="6">
        <f t="shared" si="1410"/>
        <v>0</v>
      </c>
      <c r="AN1690" s="6">
        <f t="shared" si="1411"/>
        <v>67.924528301886795</v>
      </c>
      <c r="AO1690" s="32">
        <v>40.833333333333336</v>
      </c>
      <c r="AP1690" s="32">
        <v>8.3333333333333329E-2</v>
      </c>
      <c r="AQ1690" s="32">
        <v>0.8833333333333333</v>
      </c>
      <c r="AR1690" s="32">
        <v>41.8</v>
      </c>
      <c r="AS1690" s="40">
        <v>1</v>
      </c>
      <c r="AT1690" s="40">
        <v>1</v>
      </c>
      <c r="AU1690" s="40">
        <v>1</v>
      </c>
      <c r="AV1690" s="40">
        <v>4</v>
      </c>
      <c r="AW1690" s="40">
        <v>0</v>
      </c>
      <c r="AX1690" s="9">
        <f t="shared" si="1412"/>
        <v>1.4354066985645932</v>
      </c>
      <c r="AY1690" s="9">
        <f t="shared" si="1413"/>
        <v>1.4354066985645932</v>
      </c>
      <c r="AZ1690" s="9">
        <f t="shared" si="1414"/>
        <v>1.4354066985645932</v>
      </c>
      <c r="BA1690" s="9">
        <f t="shared" si="1415"/>
        <v>5.741626794258373</v>
      </c>
      <c r="BB1690" s="9">
        <f t="shared" si="1416"/>
        <v>0</v>
      </c>
      <c r="BC1690" s="9">
        <f t="shared" si="1417"/>
        <v>8.1666666666666679</v>
      </c>
      <c r="BD1690" s="9">
        <f t="shared" si="1418"/>
        <v>0.17666666666666667</v>
      </c>
      <c r="BE1690" s="9">
        <f t="shared" si="1419"/>
        <v>1.6666666666666666E-2</v>
      </c>
      <c r="BF1690" s="3">
        <v>0</v>
      </c>
      <c r="BG1690" s="3">
        <v>0</v>
      </c>
      <c r="BH1690" s="3">
        <v>0</v>
      </c>
      <c r="BI1690" s="3">
        <v>0</v>
      </c>
      <c r="BJ1690" s="3">
        <v>5</v>
      </c>
      <c r="BK1690" s="3">
        <v>0</v>
      </c>
      <c r="BL1690" s="3">
        <v>1</v>
      </c>
      <c r="BM1690" s="3">
        <v>6</v>
      </c>
      <c r="BN1690" s="34">
        <f t="shared" si="1426"/>
        <v>-5.749978866460749</v>
      </c>
      <c r="BO1690" s="34">
        <f t="shared" si="1427"/>
        <v>-275.11860605075356</v>
      </c>
      <c r="BP1690" s="34">
        <v>-0.36068213081025935</v>
      </c>
      <c r="BQ1690" s="34">
        <v>-3.1767082976094656E-3</v>
      </c>
      <c r="BR1690" s="34">
        <v>2.1481931247382606E-3</v>
      </c>
      <c r="BS1690" s="34">
        <v>-2.1762337938166514E-3</v>
      </c>
      <c r="BT1690" s="34">
        <v>0</v>
      </c>
      <c r="BU1690" s="34">
        <f t="shared" si="1428"/>
        <v>-0.36388687977694723</v>
      </c>
      <c r="BV1690" s="34">
        <f t="shared" si="1429"/>
        <v>-17.410855491719964</v>
      </c>
      <c r="BW1690" s="34">
        <v>-2.5738826477105112</v>
      </c>
      <c r="BX1690" s="34">
        <v>2.7630824914695153E-3</v>
      </c>
      <c r="BY1690" s="34">
        <v>-0.83931817785331075</v>
      </c>
      <c r="BZ1690" s="34">
        <v>-1.9756542436114495</v>
      </c>
      <c r="CA1690" s="34">
        <f t="shared" si="1430"/>
        <v>-5.3860919866838017</v>
      </c>
      <c r="CB1690" s="34">
        <f t="shared" si="1431"/>
        <v>-257.70775055903363</v>
      </c>
      <c r="CE1690" s="68">
        <f t="shared" si="1420"/>
        <v>165000</v>
      </c>
      <c r="CF1690" s="9">
        <v>1.1000000000000001</v>
      </c>
      <c r="CG1690" s="9">
        <v>1.6</v>
      </c>
      <c r="CH1690" s="9">
        <v>-5.2</v>
      </c>
      <c r="CI1690" s="9">
        <v>-0.3</v>
      </c>
      <c r="CJ1690" s="9">
        <f t="shared" si="1424"/>
        <v>-14.029618082618862</v>
      </c>
      <c r="CK1690" s="9">
        <v>-1.2</v>
      </c>
      <c r="CL1690" s="9">
        <f t="shared" si="1425"/>
        <v>-56.118472330475448</v>
      </c>
      <c r="CM1690" s="9">
        <v>-1.5</v>
      </c>
      <c r="CN1690" t="s">
        <v>3612</v>
      </c>
      <c r="CO1690" t="s">
        <v>1059</v>
      </c>
      <c r="CP1690" t="s">
        <v>2427</v>
      </c>
      <c r="CQ1690" t="s">
        <v>2400</v>
      </c>
      <c r="CR1690">
        <v>76</v>
      </c>
      <c r="CS1690">
        <v>211</v>
      </c>
      <c r="CT1690">
        <v>43</v>
      </c>
      <c r="CU1690" t="s">
        <v>3402</v>
      </c>
      <c r="CV1690" t="s">
        <v>3090</v>
      </c>
      <c r="CW1690">
        <v>0</v>
      </c>
      <c r="CX1690">
        <v>0</v>
      </c>
      <c r="CY1690">
        <v>0</v>
      </c>
      <c r="CZ1690" s="70"/>
      <c r="DA1690">
        <v>0</v>
      </c>
    </row>
    <row r="1691" spans="1:105" ht="12.75" customHeight="1" x14ac:dyDescent="0.2">
      <c r="A1691" s="38" t="s">
        <v>2452</v>
      </c>
      <c r="B1691" t="s">
        <v>957</v>
      </c>
      <c r="C1691" t="s">
        <v>957</v>
      </c>
      <c r="D1691" t="s">
        <v>976</v>
      </c>
      <c r="E1691" t="str">
        <f t="shared" si="1421"/>
        <v xml:space="preserve">Finger, Jeff </v>
      </c>
      <c r="F1691" t="s">
        <v>2635</v>
      </c>
      <c r="G1691" t="s">
        <v>1524</v>
      </c>
      <c r="H1691">
        <v>22</v>
      </c>
      <c r="I1691">
        <v>1</v>
      </c>
      <c r="J1691">
        <v>4</v>
      </c>
      <c r="K1691">
        <f>I1691+J1691</f>
        <v>5</v>
      </c>
      <c r="L1691">
        <v>10</v>
      </c>
      <c r="M1691">
        <v>11</v>
      </c>
      <c r="N1691">
        <v>16</v>
      </c>
      <c r="O1691" s="4">
        <f t="shared" si="1422"/>
        <v>6.25E-2</v>
      </c>
      <c r="P1691">
        <v>492</v>
      </c>
      <c r="Q1691">
        <v>0</v>
      </c>
      <c r="R1691">
        <v>0</v>
      </c>
      <c r="S1691">
        <v>0</v>
      </c>
      <c r="T1691">
        <v>0</v>
      </c>
      <c r="U1691" s="4">
        <f t="shared" si="1423"/>
        <v>0</v>
      </c>
      <c r="V1691" s="40">
        <v>0</v>
      </c>
      <c r="W1691">
        <v>0</v>
      </c>
      <c r="X1691">
        <v>0</v>
      </c>
      <c r="Y1691">
        <v>0</v>
      </c>
      <c r="Z1691">
        <v>0</v>
      </c>
      <c r="AA1691">
        <f>I1691-W1691-Y1691</f>
        <v>1</v>
      </c>
      <c r="AB1691">
        <f>J1691-X1691-Z1691</f>
        <v>4</v>
      </c>
      <c r="AC1691" s="9">
        <f t="shared" si="1400"/>
        <v>0</v>
      </c>
      <c r="AD1691" s="9">
        <f t="shared" si="1401"/>
        <v>0</v>
      </c>
      <c r="AE1691" s="9">
        <f t="shared" si="1402"/>
        <v>0</v>
      </c>
      <c r="AF1691" s="9">
        <f t="shared" si="1403"/>
        <v>0</v>
      </c>
      <c r="AG1691" s="9">
        <f t="shared" si="1404"/>
        <v>4.4020542920029344</v>
      </c>
      <c r="AH1691" s="9">
        <f t="shared" si="1405"/>
        <v>17.608217168011738</v>
      </c>
      <c r="AI1691" s="6">
        <f t="shared" si="1406"/>
        <v>3.5216434336023474</v>
      </c>
      <c r="AJ1691" s="6">
        <f t="shared" si="1407"/>
        <v>0</v>
      </c>
      <c r="AK1691" s="6">
        <f t="shared" si="1408"/>
        <v>2.2457891453524641</v>
      </c>
      <c r="AL1691" s="6">
        <f t="shared" si="1409"/>
        <v>1.7608217168011737</v>
      </c>
      <c r="AM1691" s="6">
        <f t="shared" si="1410"/>
        <v>0</v>
      </c>
      <c r="AN1691" s="6">
        <f t="shared" si="1411"/>
        <v>0</v>
      </c>
      <c r="AO1691" s="32">
        <v>272.60000000000002</v>
      </c>
      <c r="AP1691" s="32">
        <v>4.2166666666666668</v>
      </c>
      <c r="AQ1691" s="32">
        <v>26.716666666666665</v>
      </c>
      <c r="AR1691" s="32">
        <v>303.5333333333333</v>
      </c>
      <c r="AS1691" s="40">
        <v>27</v>
      </c>
      <c r="AT1691" s="40">
        <v>26</v>
      </c>
      <c r="AU1691" s="40">
        <v>8</v>
      </c>
      <c r="AV1691" s="40">
        <v>6</v>
      </c>
      <c r="AW1691" s="40">
        <v>10</v>
      </c>
      <c r="AX1691" s="9">
        <f t="shared" si="1412"/>
        <v>5.3371403470239409</v>
      </c>
      <c r="AY1691" s="9">
        <f t="shared" si="1413"/>
        <v>5.1394684823193506</v>
      </c>
      <c r="AZ1691" s="9">
        <f t="shared" si="1414"/>
        <v>1.5813749176367233</v>
      </c>
      <c r="BA1691" s="9">
        <f t="shared" si="1415"/>
        <v>1.1860311882275423</v>
      </c>
      <c r="BB1691" s="9">
        <f t="shared" si="1416"/>
        <v>1.9767186470459042</v>
      </c>
      <c r="BC1691" s="9">
        <f t="shared" si="1417"/>
        <v>12.390909090909092</v>
      </c>
      <c r="BD1691" s="9">
        <f t="shared" si="1418"/>
        <v>1.2143939393939394</v>
      </c>
      <c r="BE1691" s="9">
        <f t="shared" si="1419"/>
        <v>0.19166666666666668</v>
      </c>
      <c r="BF1691" s="3">
        <v>16</v>
      </c>
      <c r="BG1691" s="3">
        <v>0</v>
      </c>
      <c r="BH1691" s="3">
        <v>1</v>
      </c>
      <c r="BI1691" s="3">
        <v>17</v>
      </c>
      <c r="BJ1691" s="3">
        <v>8</v>
      </c>
      <c r="BK1691" s="3">
        <v>0</v>
      </c>
      <c r="BL1691" s="3">
        <v>0</v>
      </c>
      <c r="BM1691" s="3">
        <v>8</v>
      </c>
      <c r="BN1691" s="34">
        <f t="shared" si="1426"/>
        <v>15.829959758477299</v>
      </c>
      <c r="BO1691" s="34">
        <f t="shared" si="1427"/>
        <v>104.30458878856118</v>
      </c>
      <c r="BP1691" s="34">
        <v>2.9619918813116612</v>
      </c>
      <c r="BQ1691" s="34">
        <v>-0.14491745252317606</v>
      </c>
      <c r="BR1691" s="34">
        <v>-0.10921063459061008</v>
      </c>
      <c r="BS1691" s="34">
        <v>-6.9236053601861289E-2</v>
      </c>
      <c r="BT1691" s="34">
        <v>0</v>
      </c>
      <c r="BU1691" s="34">
        <f t="shared" si="1428"/>
        <v>2.6386277405960139</v>
      </c>
      <c r="BV1691" s="34">
        <f t="shared" si="1429"/>
        <v>17.386082191495809</v>
      </c>
      <c r="BW1691" s="34">
        <v>8.1258426700898987</v>
      </c>
      <c r="BX1691" s="34">
        <v>0.13611326153382178</v>
      </c>
      <c r="BY1691" s="34">
        <v>3.3157702242864211</v>
      </c>
      <c r="BZ1691" s="34">
        <v>1.6136058619711433</v>
      </c>
      <c r="CA1691" s="34">
        <f t="shared" si="1430"/>
        <v>13.191332017881285</v>
      </c>
      <c r="CB1691" s="34">
        <f t="shared" si="1431"/>
        <v>86.91850659706536</v>
      </c>
      <c r="CC1691" s="15">
        <v>62</v>
      </c>
      <c r="CD1691" s="7">
        <v>754023</v>
      </c>
      <c r="CE1691" s="68">
        <f t="shared" si="1420"/>
        <v>2810449.3636363638</v>
      </c>
      <c r="CF1691" s="9">
        <v>5.6</v>
      </c>
      <c r="CG1691" s="9">
        <v>6.4</v>
      </c>
      <c r="CH1691" s="9">
        <v>9.5</v>
      </c>
      <c r="CI1691" s="9">
        <v>0.5</v>
      </c>
      <c r="CJ1691" s="9">
        <f t="shared" si="1424"/>
        <v>2.989834562487542</v>
      </c>
      <c r="CK1691" s="9">
        <v>3</v>
      </c>
      <c r="CL1691" s="9">
        <f t="shared" si="1425"/>
        <v>17.939007374925254</v>
      </c>
      <c r="CM1691" s="9">
        <v>3.5</v>
      </c>
      <c r="CN1691" t="s">
        <v>3251</v>
      </c>
      <c r="CO1691" t="s">
        <v>3252</v>
      </c>
      <c r="CP1691" t="s">
        <v>3105</v>
      </c>
      <c r="CQ1691" t="s">
        <v>2414</v>
      </c>
      <c r="CR1691">
        <v>73</v>
      </c>
      <c r="CS1691">
        <v>205</v>
      </c>
      <c r="CT1691">
        <v>6</v>
      </c>
      <c r="CU1691" t="s">
        <v>3401</v>
      </c>
      <c r="CV1691" t="s">
        <v>2382</v>
      </c>
      <c r="CW1691">
        <v>0</v>
      </c>
      <c r="CX1691">
        <v>0</v>
      </c>
      <c r="CY1691">
        <v>0</v>
      </c>
      <c r="CZ1691" s="70"/>
      <c r="DA1691">
        <v>0</v>
      </c>
    </row>
    <row r="1692" spans="1:105" ht="12.75" customHeight="1" x14ac:dyDescent="0.2">
      <c r="A1692" s="44" t="s">
        <v>2372</v>
      </c>
      <c r="B1692" s="43" t="s">
        <v>957</v>
      </c>
      <c r="C1692" s="43" t="s">
        <v>957</v>
      </c>
      <c r="D1692" s="42" t="s">
        <v>976</v>
      </c>
      <c r="E1692" s="42" t="str">
        <f t="shared" si="1421"/>
        <v xml:space="preserve">Finger, Jeff </v>
      </c>
      <c r="F1692" s="42" t="s">
        <v>2635</v>
      </c>
      <c r="G1692" s="45" t="s">
        <v>2374</v>
      </c>
      <c r="H1692" s="43">
        <v>72</v>
      </c>
      <c r="I1692" s="64">
        <v>8</v>
      </c>
      <c r="J1692" s="64">
        <v>11</v>
      </c>
      <c r="K1692" s="64">
        <v>19</v>
      </c>
      <c r="L1692" s="43">
        <v>12</v>
      </c>
      <c r="M1692">
        <v>40</v>
      </c>
      <c r="N1692">
        <v>93</v>
      </c>
      <c r="O1692" s="4">
        <f t="shared" si="1422"/>
        <v>8.6021505376344093E-2</v>
      </c>
      <c r="Q1692">
        <v>1</v>
      </c>
      <c r="R1692">
        <v>0</v>
      </c>
      <c r="S1692">
        <v>1</v>
      </c>
      <c r="T1692">
        <v>0</v>
      </c>
      <c r="U1692" s="4">
        <f t="shared" si="1423"/>
        <v>1</v>
      </c>
      <c r="V1692">
        <v>0</v>
      </c>
      <c r="W1692">
        <v>1</v>
      </c>
      <c r="X1692">
        <v>1</v>
      </c>
      <c r="Y1692">
        <v>1</v>
      </c>
      <c r="Z1692">
        <v>0</v>
      </c>
      <c r="AA1692">
        <v>6</v>
      </c>
      <c r="AB1692">
        <v>10</v>
      </c>
      <c r="AC1692" s="9">
        <f t="shared" si="1400"/>
        <v>3.9473684210526314</v>
      </c>
      <c r="AD1692" s="9">
        <f t="shared" si="1401"/>
        <v>3.9473684210526314</v>
      </c>
      <c r="AE1692" s="9">
        <f t="shared" si="1402"/>
        <v>1.8030652108584593</v>
      </c>
      <c r="AF1692" s="9">
        <f t="shared" si="1403"/>
        <v>0</v>
      </c>
      <c r="AG1692" s="9">
        <f t="shared" si="1404"/>
        <v>6.0288042871497156</v>
      </c>
      <c r="AH1692" s="9">
        <f t="shared" si="1405"/>
        <v>10.048007145249525</v>
      </c>
      <c r="AI1692" s="58">
        <f t="shared" si="1406"/>
        <v>3.0646421793011052</v>
      </c>
      <c r="AJ1692" s="58">
        <f t="shared" si="1407"/>
        <v>4.7368421052631575</v>
      </c>
      <c r="AK1692" s="58">
        <f t="shared" si="1408"/>
        <v>0.36061304217169188</v>
      </c>
      <c r="AL1692" s="58">
        <f t="shared" si="1409"/>
        <v>2.5120017863123816</v>
      </c>
      <c r="AM1692" s="58">
        <f t="shared" si="1410"/>
        <v>0</v>
      </c>
      <c r="AN1692" s="58">
        <f t="shared" si="1411"/>
        <v>6.8516478012621453</v>
      </c>
      <c r="AO1692" s="56">
        <v>1194.2666666666667</v>
      </c>
      <c r="AP1692" s="56">
        <v>76</v>
      </c>
      <c r="AQ1692" s="56">
        <v>166.38333333333333</v>
      </c>
      <c r="AR1692" s="57">
        <f>SUM(AO1692:AQ1692)</f>
        <v>1436.65</v>
      </c>
      <c r="AS1692">
        <v>117</v>
      </c>
      <c r="AT1692">
        <v>121</v>
      </c>
      <c r="AU1692">
        <v>37</v>
      </c>
      <c r="AV1692">
        <v>26</v>
      </c>
      <c r="AW1692">
        <v>29</v>
      </c>
      <c r="AX1692" s="9">
        <f t="shared" si="1412"/>
        <v>4.8863675912713598</v>
      </c>
      <c r="AY1692" s="9">
        <f t="shared" si="1413"/>
        <v>5.0534228935370473</v>
      </c>
      <c r="AZ1692" s="9">
        <f t="shared" si="1414"/>
        <v>1.5452615459576098</v>
      </c>
      <c r="BA1692" s="9">
        <f t="shared" si="1415"/>
        <v>1.085859464726969</v>
      </c>
      <c r="BB1692" s="9">
        <f t="shared" si="1416"/>
        <v>1.2111509414262345</v>
      </c>
      <c r="BC1692" s="33">
        <f t="shared" si="1417"/>
        <v>16.587037037037035</v>
      </c>
      <c r="BD1692" s="33">
        <f t="shared" si="1418"/>
        <v>2.3108796296296297</v>
      </c>
      <c r="BE1692" s="33">
        <f t="shared" si="1419"/>
        <v>1.0555555555555556</v>
      </c>
      <c r="BF1692" s="42">
        <f>BI1692-BG1692-BH1692</f>
        <v>61</v>
      </c>
      <c r="BG1692" s="43">
        <v>6</v>
      </c>
      <c r="BH1692" s="43">
        <v>1</v>
      </c>
      <c r="BI1692" s="43">
        <v>68</v>
      </c>
      <c r="BJ1692" s="42">
        <f>BM1692-BK1692-BL1692</f>
        <v>50</v>
      </c>
      <c r="BK1692" s="43">
        <v>0</v>
      </c>
      <c r="BL1692" s="43">
        <v>19</v>
      </c>
      <c r="BM1692" s="43">
        <v>69</v>
      </c>
      <c r="BN1692" s="34">
        <f t="shared" si="1426"/>
        <v>50.662326049422155</v>
      </c>
      <c r="BO1692" s="34">
        <f t="shared" si="1427"/>
        <v>70.52841826390862</v>
      </c>
      <c r="BP1692" s="33">
        <v>12.975358551452992</v>
      </c>
      <c r="BQ1692" s="33">
        <v>0.20505885434263968</v>
      </c>
      <c r="BR1692" s="33">
        <v>0.50808181164563737</v>
      </c>
      <c r="BS1692" s="33">
        <v>1.4205465376888473</v>
      </c>
      <c r="BT1692" s="33">
        <v>0</v>
      </c>
      <c r="BU1692" s="9">
        <f t="shared" si="1428"/>
        <v>15.109045755130117</v>
      </c>
      <c r="BV1692" s="34">
        <f t="shared" si="1429"/>
        <v>21.033718379744705</v>
      </c>
      <c r="BW1692" s="33">
        <v>20.809319270866212</v>
      </c>
      <c r="BX1692" s="33">
        <v>2.3959301606281489</v>
      </c>
      <c r="BY1692" s="33">
        <v>7.0914112062735768</v>
      </c>
      <c r="BZ1692" s="33">
        <v>5.2566196565240988</v>
      </c>
      <c r="CA1692" s="9">
        <f t="shared" si="1430"/>
        <v>35.553280294292037</v>
      </c>
      <c r="CB1692" s="34">
        <f t="shared" si="1431"/>
        <v>49.494699884163907</v>
      </c>
      <c r="CC1692" s="47">
        <v>66.964813000000007</v>
      </c>
      <c r="CD1692">
        <v>3306666</v>
      </c>
      <c r="CE1692" s="68">
        <f t="shared" si="1420"/>
        <v>3765925.1666666665</v>
      </c>
      <c r="CF1692" s="62">
        <v>27.3</v>
      </c>
      <c r="CG1692" s="62">
        <v>33.6</v>
      </c>
      <c r="CH1692" s="62">
        <v>7.3</v>
      </c>
      <c r="CI1692" s="62">
        <v>1.3</v>
      </c>
      <c r="CJ1692" s="63">
        <f t="shared" si="1424"/>
        <v>1.5485100553890137</v>
      </c>
      <c r="CK1692" s="62">
        <v>5.3</v>
      </c>
      <c r="CL1692" s="63">
        <f t="shared" si="1425"/>
        <v>6.3131563796629013</v>
      </c>
      <c r="CM1692" s="62">
        <v>6.6</v>
      </c>
      <c r="CN1692" t="s">
        <v>2016</v>
      </c>
      <c r="CO1692" t="s">
        <v>3252</v>
      </c>
      <c r="CP1692" t="s">
        <v>3105</v>
      </c>
      <c r="CQ1692" t="s">
        <v>2414</v>
      </c>
      <c r="CR1692">
        <v>73</v>
      </c>
      <c r="CS1692">
        <v>205</v>
      </c>
      <c r="CT1692">
        <v>6</v>
      </c>
      <c r="CU1692" t="s">
        <v>3401</v>
      </c>
      <c r="CZ1692" s="72">
        <v>475000</v>
      </c>
      <c r="DA1692">
        <v>0</v>
      </c>
    </row>
    <row r="1693" spans="1:105" ht="12.75" customHeight="1" x14ac:dyDescent="0.2">
      <c r="A1693" s="38" t="s">
        <v>2452</v>
      </c>
      <c r="B1693" t="s">
        <v>976</v>
      </c>
      <c r="C1693" t="s">
        <v>976</v>
      </c>
      <c r="D1693" s="82" t="s">
        <v>976</v>
      </c>
      <c r="E1693" t="str">
        <f t="shared" si="1421"/>
        <v xml:space="preserve">Williams, Jeremy </v>
      </c>
      <c r="F1693" t="s">
        <v>2346</v>
      </c>
      <c r="G1693" t="s">
        <v>1528</v>
      </c>
      <c r="H1693">
        <v>1</v>
      </c>
      <c r="I1693">
        <v>1</v>
      </c>
      <c r="J1693">
        <v>0</v>
      </c>
      <c r="K1693">
        <f>I1693+J1693</f>
        <v>1</v>
      </c>
      <c r="L1693">
        <v>1</v>
      </c>
      <c r="M1693">
        <v>0</v>
      </c>
      <c r="N1693">
        <v>3</v>
      </c>
      <c r="O1693" s="4">
        <f t="shared" si="1422"/>
        <v>0.33333333333333331</v>
      </c>
      <c r="P1693">
        <v>13</v>
      </c>
      <c r="Q1693">
        <v>0</v>
      </c>
      <c r="R1693">
        <v>0</v>
      </c>
      <c r="S1693">
        <v>0</v>
      </c>
      <c r="T1693">
        <v>1</v>
      </c>
      <c r="U1693" s="4">
        <f t="shared" si="1423"/>
        <v>0</v>
      </c>
      <c r="V1693" s="40">
        <v>1.6</v>
      </c>
      <c r="W1693">
        <v>0</v>
      </c>
      <c r="X1693">
        <v>0</v>
      </c>
      <c r="Y1693">
        <v>0</v>
      </c>
      <c r="Z1693">
        <v>0</v>
      </c>
      <c r="AA1693">
        <f>I1693-W1693-Y1693</f>
        <v>1</v>
      </c>
      <c r="AB1693">
        <f>J1693-X1693-Z1693</f>
        <v>0</v>
      </c>
      <c r="AC1693" s="9">
        <f t="shared" si="1400"/>
        <v>0</v>
      </c>
      <c r="AD1693" s="9">
        <f t="shared" si="1401"/>
        <v>0</v>
      </c>
      <c r="AE1693" s="9">
        <f t="shared" si="1402"/>
        <v>0</v>
      </c>
      <c r="AF1693" s="9">
        <f t="shared" si="1403"/>
        <v>0</v>
      </c>
      <c r="AG1693" s="9">
        <f t="shared" si="1404"/>
        <v>164.38356164383561</v>
      </c>
      <c r="AH1693" s="9">
        <f t="shared" si="1405"/>
        <v>0</v>
      </c>
      <c r="AI1693" s="6">
        <f t="shared" si="1406"/>
        <v>8.2191780821917799</v>
      </c>
      <c r="AJ1693" s="6">
        <f t="shared" si="1407"/>
        <v>0</v>
      </c>
      <c r="AK1693" s="6">
        <f t="shared" si="1408"/>
        <v>0</v>
      </c>
      <c r="AL1693" s="6">
        <f t="shared" si="1409"/>
        <v>0</v>
      </c>
      <c r="AM1693" s="6">
        <f t="shared" si="1410"/>
        <v>0</v>
      </c>
      <c r="AN1693" s="6">
        <f t="shared" si="1411"/>
        <v>0</v>
      </c>
      <c r="AO1693" s="32">
        <v>7.3</v>
      </c>
      <c r="AP1693" s="32">
        <v>0</v>
      </c>
      <c r="AQ1693" s="32">
        <v>0</v>
      </c>
      <c r="AR1693" s="32">
        <v>7.3</v>
      </c>
      <c r="AS1693" s="40">
        <v>1</v>
      </c>
      <c r="AT1693" s="40">
        <v>1</v>
      </c>
      <c r="AU1693" s="40">
        <v>1</v>
      </c>
      <c r="AV1693" s="40">
        <v>0</v>
      </c>
      <c r="AW1693" s="40">
        <v>0</v>
      </c>
      <c r="AX1693" s="9">
        <f t="shared" si="1412"/>
        <v>8.2191780821917799</v>
      </c>
      <c r="AY1693" s="9">
        <f t="shared" si="1413"/>
        <v>8.2191780821917799</v>
      </c>
      <c r="AZ1693" s="9">
        <f t="shared" si="1414"/>
        <v>8.2191780821917799</v>
      </c>
      <c r="BA1693" s="9">
        <f t="shared" si="1415"/>
        <v>0</v>
      </c>
      <c r="BB1693" s="9">
        <f t="shared" si="1416"/>
        <v>0</v>
      </c>
      <c r="BC1693" s="9">
        <f t="shared" si="1417"/>
        <v>7.3</v>
      </c>
      <c r="BD1693" s="9">
        <f t="shared" si="1418"/>
        <v>0</v>
      </c>
      <c r="BE1693" s="9">
        <f t="shared" si="1419"/>
        <v>0</v>
      </c>
      <c r="BF1693" s="3">
        <v>1</v>
      </c>
      <c r="BG1693" s="3">
        <v>0</v>
      </c>
      <c r="BH1693" s="3">
        <v>0</v>
      </c>
      <c r="BI1693" s="3">
        <v>1</v>
      </c>
      <c r="BJ1693" s="3">
        <v>0</v>
      </c>
      <c r="BK1693" s="3">
        <v>0</v>
      </c>
      <c r="BL1693" s="3">
        <v>0</v>
      </c>
      <c r="BM1693" s="3">
        <v>0</v>
      </c>
      <c r="BN1693" s="34">
        <f t="shared" si="1426"/>
        <v>2.3356470303781802</v>
      </c>
      <c r="BO1693" s="34">
        <f t="shared" si="1427"/>
        <v>639.90329599402196</v>
      </c>
      <c r="BP1693" s="34">
        <v>1.9946323338342513</v>
      </c>
      <c r="BQ1693" s="34">
        <v>0</v>
      </c>
      <c r="BR1693" s="34">
        <v>3.7516291412893066E-4</v>
      </c>
      <c r="BS1693" s="34">
        <v>0</v>
      </c>
      <c r="BT1693" s="34">
        <v>0</v>
      </c>
      <c r="BU1693" s="34">
        <f t="shared" si="1428"/>
        <v>1.9950074967483802</v>
      </c>
      <c r="BV1693" s="34">
        <f t="shared" si="1429"/>
        <v>546.57739636941926</v>
      </c>
      <c r="BW1693" s="34">
        <v>0.22106446263890406</v>
      </c>
      <c r="BX1693" s="34">
        <v>0</v>
      </c>
      <c r="BY1693" s="34">
        <v>0</v>
      </c>
      <c r="BZ1693" s="34">
        <v>0.11957507099089583</v>
      </c>
      <c r="CA1693" s="34">
        <f t="shared" si="1430"/>
        <v>0.34063953362979987</v>
      </c>
      <c r="CB1693" s="34">
        <f t="shared" si="1431"/>
        <v>93.325899624602712</v>
      </c>
      <c r="CE1693" s="68">
        <f t="shared" si="1420"/>
        <v>165000</v>
      </c>
      <c r="CF1693" s="9">
        <v>0.2</v>
      </c>
      <c r="CG1693" s="9">
        <v>0.2</v>
      </c>
      <c r="CH1693" s="9">
        <v>1</v>
      </c>
      <c r="CI1693" s="9">
        <v>0.4</v>
      </c>
      <c r="CJ1693" s="9">
        <f t="shared" si="1424"/>
        <v>109.58904109589042</v>
      </c>
      <c r="CK1693" s="9">
        <v>0.2</v>
      </c>
      <c r="CL1693" s="9">
        <f t="shared" si="1425"/>
        <v>54.794520547945211</v>
      </c>
      <c r="CM1693" s="9">
        <v>0.5</v>
      </c>
      <c r="CN1693" t="s">
        <v>75</v>
      </c>
      <c r="CO1693" t="s">
        <v>3176</v>
      </c>
      <c r="CP1693" t="s">
        <v>3102</v>
      </c>
      <c r="CQ1693" t="s">
        <v>2400</v>
      </c>
      <c r="CR1693">
        <v>71</v>
      </c>
      <c r="CS1693">
        <v>184</v>
      </c>
      <c r="CT1693">
        <v>48</v>
      </c>
      <c r="CU1693" t="s">
        <v>3401</v>
      </c>
      <c r="CV1693" t="s">
        <v>3090</v>
      </c>
      <c r="CW1693">
        <v>0</v>
      </c>
      <c r="CX1693">
        <v>0</v>
      </c>
      <c r="CY1693">
        <v>0</v>
      </c>
      <c r="CZ1693" s="70"/>
      <c r="DA1693">
        <v>0</v>
      </c>
    </row>
    <row r="1694" spans="1:105" ht="12.75" customHeight="1" x14ac:dyDescent="0.2">
      <c r="A1694" s="44" t="s">
        <v>2372</v>
      </c>
      <c r="B1694" s="43" t="s">
        <v>976</v>
      </c>
      <c r="C1694" s="43" t="s">
        <v>2375</v>
      </c>
      <c r="D1694" s="82" t="s">
        <v>976</v>
      </c>
      <c r="E1694" s="42" t="str">
        <f t="shared" si="1421"/>
        <v xml:space="preserve">Williams, Jeremy </v>
      </c>
      <c r="F1694" s="42" t="s">
        <v>2346</v>
      </c>
      <c r="G1694" s="45" t="s">
        <v>1528</v>
      </c>
      <c r="H1694" s="43">
        <v>18</v>
      </c>
      <c r="I1694" s="64">
        <v>2</v>
      </c>
      <c r="J1694" s="64">
        <v>0</v>
      </c>
      <c r="K1694" s="64">
        <v>2</v>
      </c>
      <c r="L1694" s="43">
        <v>-3</v>
      </c>
      <c r="M1694">
        <v>4</v>
      </c>
      <c r="N1694">
        <v>16</v>
      </c>
      <c r="O1694" s="4">
        <f t="shared" si="1422"/>
        <v>0.125</v>
      </c>
      <c r="Q1694">
        <v>0</v>
      </c>
      <c r="R1694">
        <v>0</v>
      </c>
      <c r="S1694">
        <v>0</v>
      </c>
      <c r="T1694">
        <v>4</v>
      </c>
      <c r="U1694" s="4">
        <f t="shared" si="1423"/>
        <v>0</v>
      </c>
      <c r="V1694">
        <v>0.3</v>
      </c>
      <c r="W1694">
        <v>0</v>
      </c>
      <c r="X1694">
        <v>0</v>
      </c>
      <c r="Y1694">
        <v>0</v>
      </c>
      <c r="Z1694">
        <v>0</v>
      </c>
      <c r="AA1694">
        <v>2</v>
      </c>
      <c r="AB1694">
        <v>0</v>
      </c>
      <c r="AC1694" s="9">
        <f t="shared" si="1400"/>
        <v>0</v>
      </c>
      <c r="AD1694" s="9">
        <f t="shared" si="1401"/>
        <v>0</v>
      </c>
      <c r="AE1694" s="9">
        <f t="shared" si="1402"/>
        <v>0</v>
      </c>
      <c r="AF1694" s="9">
        <f t="shared" si="1403"/>
        <v>0</v>
      </c>
      <c r="AG1694" s="9">
        <f t="shared" si="1404"/>
        <v>19.613184418414605</v>
      </c>
      <c r="AH1694" s="9">
        <f t="shared" si="1405"/>
        <v>0</v>
      </c>
      <c r="AI1694" s="58">
        <f t="shared" si="1406"/>
        <v>0.98065922092073032</v>
      </c>
      <c r="AJ1694" s="58">
        <f t="shared" si="1407"/>
        <v>0</v>
      </c>
      <c r="AK1694" s="58">
        <f t="shared" si="1408"/>
        <v>0</v>
      </c>
      <c r="AL1694" s="58">
        <f t="shared" si="1409"/>
        <v>1.9613184418414606</v>
      </c>
      <c r="AM1694" s="58">
        <f t="shared" si="1410"/>
        <v>6.1433447098976108</v>
      </c>
      <c r="AN1694" s="58">
        <f t="shared" si="1411"/>
        <v>0</v>
      </c>
      <c r="AO1694" s="56">
        <v>122.36666666666665</v>
      </c>
      <c r="AP1694" s="56">
        <v>9.7666666666666675</v>
      </c>
      <c r="AQ1694" s="56">
        <v>0</v>
      </c>
      <c r="AR1694" s="57">
        <f>SUM(AO1694:AQ1694)</f>
        <v>132.13333333333333</v>
      </c>
      <c r="AS1694">
        <v>6</v>
      </c>
      <c r="AT1694">
        <v>11</v>
      </c>
      <c r="AU1694">
        <v>6</v>
      </c>
      <c r="AV1694">
        <v>7</v>
      </c>
      <c r="AW1694">
        <v>3</v>
      </c>
      <c r="AX1694" s="9">
        <f t="shared" si="1412"/>
        <v>2.7245206861755804</v>
      </c>
      <c r="AY1694" s="9">
        <f t="shared" si="1413"/>
        <v>4.994954591321898</v>
      </c>
      <c r="AZ1694" s="9">
        <f t="shared" si="1414"/>
        <v>2.7245206861755804</v>
      </c>
      <c r="BA1694" s="9">
        <f t="shared" si="1415"/>
        <v>3.1786074672048441</v>
      </c>
      <c r="BB1694" s="9">
        <f t="shared" si="1416"/>
        <v>1.3622603430877902</v>
      </c>
      <c r="BC1694" s="33">
        <f t="shared" si="1417"/>
        <v>6.7981481481481474</v>
      </c>
      <c r="BD1694" s="33">
        <f t="shared" si="1418"/>
        <v>0</v>
      </c>
      <c r="BE1694" s="33">
        <f t="shared" si="1419"/>
        <v>0.54259259259259263</v>
      </c>
      <c r="BF1694" s="42">
        <f>BI1694-BG1694-BH1694</f>
        <v>2</v>
      </c>
      <c r="BG1694" s="43">
        <v>0</v>
      </c>
      <c r="BH1694" s="43">
        <v>0</v>
      </c>
      <c r="BI1694" s="43">
        <v>2</v>
      </c>
      <c r="BJ1694" s="42">
        <f>BM1694-BK1694-BL1694</f>
        <v>4</v>
      </c>
      <c r="BK1694" s="43">
        <v>1</v>
      </c>
      <c r="BL1694" s="43">
        <v>0</v>
      </c>
      <c r="BM1694" s="43">
        <v>5</v>
      </c>
      <c r="BN1694" s="34">
        <f t="shared" si="1426"/>
        <v>0.55857383967201413</v>
      </c>
      <c r="BO1694" s="34">
        <f t="shared" si="1427"/>
        <v>8.4546998941273586</v>
      </c>
      <c r="BP1694" s="33">
        <v>1.3666361899472839</v>
      </c>
      <c r="BQ1694" s="33">
        <v>-0.54264778326822849</v>
      </c>
      <c r="BR1694" s="33">
        <v>-1.0621555337323574</v>
      </c>
      <c r="BS1694" s="33">
        <v>0</v>
      </c>
      <c r="BT1694" s="33">
        <v>-0.89067951302377979</v>
      </c>
      <c r="BU1694" s="9">
        <f t="shared" si="1428"/>
        <v>-1.1288466400770818</v>
      </c>
      <c r="BV1694" s="34">
        <f t="shared" si="1429"/>
        <v>-17.086477902276719</v>
      </c>
      <c r="BW1694" s="33">
        <v>1.6745290972961306</v>
      </c>
      <c r="BX1694" s="33">
        <v>-0.17310787209360848</v>
      </c>
      <c r="BY1694" s="33">
        <v>0</v>
      </c>
      <c r="BZ1694" s="33">
        <v>0.18599925454657379</v>
      </c>
      <c r="CA1694" s="9">
        <f t="shared" si="1430"/>
        <v>1.6874204797490959</v>
      </c>
      <c r="CB1694" s="34">
        <f t="shared" si="1431"/>
        <v>25.541177796404078</v>
      </c>
      <c r="CE1694" s="68">
        <f t="shared" si="1420"/>
        <v>165000</v>
      </c>
      <c r="CF1694" s="62">
        <v>2.6</v>
      </c>
      <c r="CG1694" s="62">
        <v>2.5</v>
      </c>
      <c r="CH1694" s="62">
        <v>-2.7</v>
      </c>
      <c r="CI1694" s="62">
        <v>-0.2</v>
      </c>
      <c r="CJ1694" s="63">
        <f t="shared" si="1424"/>
        <v>-2.8188865398167731</v>
      </c>
      <c r="CK1694" s="62">
        <v>-0.3</v>
      </c>
      <c r="CL1694" s="63">
        <f t="shared" si="1425"/>
        <v>-4.2283298097251585</v>
      </c>
      <c r="CM1694" s="62">
        <v>-0.8</v>
      </c>
      <c r="CN1694" t="s">
        <v>2031</v>
      </c>
      <c r="CO1694" t="s">
        <v>3176</v>
      </c>
      <c r="CP1694" t="s">
        <v>3102</v>
      </c>
      <c r="CQ1694" t="s">
        <v>2400</v>
      </c>
      <c r="CR1694">
        <v>71</v>
      </c>
      <c r="CS1694">
        <v>188</v>
      </c>
      <c r="CT1694">
        <v>48</v>
      </c>
      <c r="CU1694" t="s">
        <v>3401</v>
      </c>
      <c r="CV1694" t="s">
        <v>3090</v>
      </c>
      <c r="CZ1694" s="72">
        <v>487500</v>
      </c>
      <c r="DA1694">
        <v>0</v>
      </c>
    </row>
    <row r="1695" spans="1:105" ht="12.75" customHeight="1" x14ac:dyDescent="0.2">
      <c r="A1695" s="44" t="s">
        <v>2372</v>
      </c>
      <c r="B1695" s="43"/>
      <c r="C1695" s="43" t="s">
        <v>2375</v>
      </c>
      <c r="D1695" s="42" t="s">
        <v>976</v>
      </c>
      <c r="E1695" s="42" t="str">
        <f t="shared" si="1421"/>
        <v xml:space="preserve">Tlusty, Jiri </v>
      </c>
      <c r="F1695" s="42" t="s">
        <v>940</v>
      </c>
      <c r="G1695" s="45" t="s">
        <v>2381</v>
      </c>
      <c r="H1695" s="43">
        <v>58</v>
      </c>
      <c r="I1695" s="64">
        <v>10</v>
      </c>
      <c r="J1695" s="64">
        <v>6</v>
      </c>
      <c r="K1695" s="64">
        <v>16</v>
      </c>
      <c r="L1695" s="43">
        <v>-12</v>
      </c>
      <c r="M1695">
        <v>14</v>
      </c>
      <c r="N1695">
        <v>69</v>
      </c>
      <c r="O1695" s="4">
        <f t="shared" si="1422"/>
        <v>0.14492753623188406</v>
      </c>
      <c r="Q1695">
        <v>2</v>
      </c>
      <c r="R1695">
        <v>0</v>
      </c>
      <c r="S1695">
        <v>1</v>
      </c>
      <c r="T1695">
        <v>1</v>
      </c>
      <c r="U1695" s="4">
        <f t="shared" si="1423"/>
        <v>0.5</v>
      </c>
      <c r="V1695">
        <v>0</v>
      </c>
      <c r="W1695">
        <v>2</v>
      </c>
      <c r="X1695">
        <v>0</v>
      </c>
      <c r="Y1695">
        <v>0</v>
      </c>
      <c r="Z1695">
        <v>0</v>
      </c>
      <c r="AA1695">
        <v>8</v>
      </c>
      <c r="AB1695">
        <v>6</v>
      </c>
      <c r="AC1695" s="9">
        <f t="shared" si="1400"/>
        <v>20.785219399538104</v>
      </c>
      <c r="AD1695" s="9">
        <f t="shared" si="1401"/>
        <v>0</v>
      </c>
      <c r="AE1695" s="9">
        <f t="shared" si="1402"/>
        <v>0</v>
      </c>
      <c r="AF1695" s="9">
        <f t="shared" si="1403"/>
        <v>0</v>
      </c>
      <c r="AG1695" s="9">
        <f t="shared" si="1404"/>
        <v>15.901499047566462</v>
      </c>
      <c r="AH1695" s="9">
        <f t="shared" si="1405"/>
        <v>11.926124285674845</v>
      </c>
      <c r="AI1695" s="58">
        <f t="shared" si="1406"/>
        <v>1.9876873809458078</v>
      </c>
      <c r="AJ1695" s="58">
        <f t="shared" si="1407"/>
        <v>4.1570438799076213</v>
      </c>
      <c r="AK1695" s="58">
        <f t="shared" si="1408"/>
        <v>0</v>
      </c>
      <c r="AL1695" s="58">
        <f t="shared" si="1409"/>
        <v>3.0809154404660024</v>
      </c>
      <c r="AM1695" s="58">
        <f t="shared" si="1410"/>
        <v>2.0785219399538106</v>
      </c>
      <c r="AN1695" s="58">
        <f t="shared" si="1411"/>
        <v>0</v>
      </c>
      <c r="AO1695" s="56">
        <v>603.7166666666667</v>
      </c>
      <c r="AP1695" s="56">
        <v>28.866666666666667</v>
      </c>
      <c r="AQ1695" s="56">
        <v>0.91666666666666652</v>
      </c>
      <c r="AR1695" s="57">
        <f>SUM(AO1695:AQ1695)</f>
        <v>633.5</v>
      </c>
      <c r="AS1695">
        <v>16</v>
      </c>
      <c r="AT1695">
        <v>39</v>
      </c>
      <c r="AU1695">
        <v>31</v>
      </c>
      <c r="AV1695">
        <v>8</v>
      </c>
      <c r="AW1695">
        <v>17</v>
      </c>
      <c r="AX1695" s="9">
        <f t="shared" si="1412"/>
        <v>1.5153906866614049</v>
      </c>
      <c r="AY1695" s="9">
        <f t="shared" si="1413"/>
        <v>3.6937647987371744</v>
      </c>
      <c r="AZ1695" s="9">
        <f t="shared" si="1414"/>
        <v>2.9360694554064724</v>
      </c>
      <c r="BA1695" s="9">
        <f t="shared" si="1415"/>
        <v>0.75769534333070243</v>
      </c>
      <c r="BB1695" s="9">
        <f t="shared" si="1416"/>
        <v>1.6101026045777427</v>
      </c>
      <c r="BC1695" s="33">
        <f t="shared" si="1417"/>
        <v>10.408908045977013</v>
      </c>
      <c r="BD1695" s="33">
        <f t="shared" si="1418"/>
        <v>1.5804597701149423E-2</v>
      </c>
      <c r="BE1695" s="33">
        <f t="shared" si="1419"/>
        <v>0.49770114942528737</v>
      </c>
      <c r="BF1695" s="42">
        <f>BI1695-BG1695-BH1695</f>
        <v>20</v>
      </c>
      <c r="BG1695" s="43">
        <v>2</v>
      </c>
      <c r="BH1695" s="43">
        <v>0</v>
      </c>
      <c r="BI1695" s="43">
        <v>22</v>
      </c>
      <c r="BJ1695" s="42">
        <f>BM1695-BK1695-BL1695</f>
        <v>31</v>
      </c>
      <c r="BK1695" s="43">
        <v>1</v>
      </c>
      <c r="BL1695" s="43">
        <v>0</v>
      </c>
      <c r="BM1695" s="43">
        <v>32</v>
      </c>
      <c r="BN1695" s="34">
        <f t="shared" si="1426"/>
        <v>15.362616719347438</v>
      </c>
      <c r="BO1695" s="34">
        <f t="shared" si="1427"/>
        <v>48.50076312343311</v>
      </c>
      <c r="BP1695" s="33">
        <v>8.5909307134864896</v>
      </c>
      <c r="BQ1695" s="33">
        <v>2.6459321424934301</v>
      </c>
      <c r="BR1695" s="33">
        <v>-1.4195790526342251</v>
      </c>
      <c r="BS1695" s="33">
        <v>-1.274844278383638E-2</v>
      </c>
      <c r="BT1695" s="33">
        <v>-0.89067951302377979</v>
      </c>
      <c r="BU1695" s="9">
        <f t="shared" si="1428"/>
        <v>8.9138558475380787</v>
      </c>
      <c r="BV1695" s="34">
        <f t="shared" si="1429"/>
        <v>28.141612778336476</v>
      </c>
      <c r="BW1695" s="33">
        <v>3.2885429435276343</v>
      </c>
      <c r="BX1695" s="33">
        <v>-9.0187468154150963E-2</v>
      </c>
      <c r="BY1695" s="33">
        <v>0.12613051097402675</v>
      </c>
      <c r="BZ1695" s="33">
        <v>3.1242748854618481</v>
      </c>
      <c r="CA1695" s="9">
        <f t="shared" si="1430"/>
        <v>6.448760871809359</v>
      </c>
      <c r="CB1695" s="34">
        <f t="shared" si="1431"/>
        <v>20.359150345096634</v>
      </c>
      <c r="CC1695" s="47">
        <v>38.040894000000002</v>
      </c>
      <c r="CD1695">
        <v>1048749</v>
      </c>
      <c r="CE1695" s="68">
        <f t="shared" si="1420"/>
        <v>1482714.1034482757</v>
      </c>
      <c r="CF1695" s="62">
        <v>13.8</v>
      </c>
      <c r="CG1695" s="62">
        <v>13.1</v>
      </c>
      <c r="CH1695" s="62">
        <v>-9.8000000000000007</v>
      </c>
      <c r="CI1695" s="62">
        <v>0.2</v>
      </c>
      <c r="CJ1695" s="63">
        <f t="shared" si="1424"/>
        <v>0.6030605322009196</v>
      </c>
      <c r="CK1695" s="62">
        <v>-1</v>
      </c>
      <c r="CL1695" s="63">
        <f t="shared" si="1425"/>
        <v>-3.0153026610045979</v>
      </c>
      <c r="CM1695" s="62">
        <v>-1.1000000000000001</v>
      </c>
      <c r="CN1695" t="s">
        <v>2042</v>
      </c>
      <c r="CO1695" t="s">
        <v>2043</v>
      </c>
      <c r="CQ1695" t="s">
        <v>3079</v>
      </c>
      <c r="CR1695">
        <v>72</v>
      </c>
      <c r="CS1695">
        <v>209</v>
      </c>
      <c r="CT1695">
        <v>11</v>
      </c>
      <c r="CU1695" t="s">
        <v>3402</v>
      </c>
      <c r="CV1695" t="s">
        <v>3090</v>
      </c>
      <c r="CZ1695" s="72">
        <v>855000</v>
      </c>
      <c r="DA1695">
        <v>0</v>
      </c>
    </row>
    <row r="1696" spans="1:105" ht="12.75" customHeight="1" x14ac:dyDescent="0.2">
      <c r="A1696" s="38" t="s">
        <v>2452</v>
      </c>
      <c r="B1696" t="s">
        <v>976</v>
      </c>
      <c r="C1696" t="s">
        <v>976</v>
      </c>
      <c r="D1696" s="82" t="s">
        <v>976</v>
      </c>
      <c r="E1696" t="str">
        <f t="shared" si="1421"/>
        <v xml:space="preserve">Pohl, Johnny </v>
      </c>
      <c r="F1696" t="s">
        <v>1386</v>
      </c>
      <c r="G1696" t="s">
        <v>1537</v>
      </c>
      <c r="H1696">
        <v>74</v>
      </c>
      <c r="I1696">
        <v>13</v>
      </c>
      <c r="J1696">
        <v>16</v>
      </c>
      <c r="K1696">
        <f>I1696+J1696</f>
        <v>29</v>
      </c>
      <c r="L1696">
        <v>-4</v>
      </c>
      <c r="M1696">
        <v>10</v>
      </c>
      <c r="N1696">
        <v>105</v>
      </c>
      <c r="O1696" s="4">
        <f t="shared" si="1422"/>
        <v>0.12380952380952381</v>
      </c>
      <c r="P1696">
        <v>1214</v>
      </c>
      <c r="Q1696">
        <v>1</v>
      </c>
      <c r="R1696">
        <v>0</v>
      </c>
      <c r="S1696">
        <v>295</v>
      </c>
      <c r="T1696">
        <v>258</v>
      </c>
      <c r="U1696" s="4">
        <f t="shared" si="1423"/>
        <v>0.53345388788426762</v>
      </c>
      <c r="V1696" s="40">
        <v>11.8</v>
      </c>
      <c r="W1696">
        <v>3</v>
      </c>
      <c r="X1696">
        <v>4</v>
      </c>
      <c r="Y1696">
        <v>0</v>
      </c>
      <c r="Z1696">
        <v>0</v>
      </c>
      <c r="AA1696">
        <f>I1696-W1696-Y1696</f>
        <v>10</v>
      </c>
      <c r="AB1696">
        <f>J1696-X1696-Z1696</f>
        <v>12</v>
      </c>
      <c r="AC1696" s="9">
        <f t="shared" si="1400"/>
        <v>7.4678467708477374</v>
      </c>
      <c r="AD1696" s="9">
        <f t="shared" si="1401"/>
        <v>9.9571290277969826</v>
      </c>
      <c r="AE1696" s="9">
        <f t="shared" si="1402"/>
        <v>0</v>
      </c>
      <c r="AF1696" s="9">
        <f t="shared" si="1403"/>
        <v>0</v>
      </c>
      <c r="AG1696" s="9">
        <f t="shared" si="1404"/>
        <v>17.106607427118725</v>
      </c>
      <c r="AH1696" s="9">
        <f t="shared" si="1405"/>
        <v>20.527928912542471</v>
      </c>
      <c r="AI1696" s="6">
        <f t="shared" si="1406"/>
        <v>2.4804580769322153</v>
      </c>
      <c r="AJ1696" s="6">
        <f t="shared" si="1407"/>
        <v>5.4764209652883409</v>
      </c>
      <c r="AK1696" s="6">
        <f t="shared" si="1408"/>
        <v>0</v>
      </c>
      <c r="AL1696" s="6">
        <f t="shared" si="1409"/>
        <v>2.6515241512034025</v>
      </c>
      <c r="AM1696" s="6">
        <f t="shared" si="1410"/>
        <v>0.49785645138984919</v>
      </c>
      <c r="AN1696" s="6">
        <f t="shared" si="1411"/>
        <v>10.009267840593141</v>
      </c>
      <c r="AO1696" s="32">
        <v>701.48333333333335</v>
      </c>
      <c r="AP1696" s="32">
        <v>120.51666666666668</v>
      </c>
      <c r="AQ1696" s="32">
        <v>17.983333333333334</v>
      </c>
      <c r="AR1696" s="32">
        <v>839.98333333333335</v>
      </c>
      <c r="AS1696" s="40">
        <v>17</v>
      </c>
      <c r="AT1696" s="40">
        <v>63</v>
      </c>
      <c r="AU1696" s="40">
        <v>48</v>
      </c>
      <c r="AV1696" s="40">
        <v>29</v>
      </c>
      <c r="AW1696" s="40">
        <v>13</v>
      </c>
      <c r="AX1696" s="9">
        <f t="shared" si="1412"/>
        <v>1.2143098077342804</v>
      </c>
      <c r="AY1696" s="9">
        <f t="shared" si="1413"/>
        <v>4.5000892874858627</v>
      </c>
      <c r="AZ1696" s="9">
        <f t="shared" si="1414"/>
        <v>3.428639457132086</v>
      </c>
      <c r="BA1696" s="9">
        <f t="shared" si="1415"/>
        <v>2.0714696720173018</v>
      </c>
      <c r="BB1696" s="9">
        <f t="shared" si="1416"/>
        <v>0.92858985297327334</v>
      </c>
      <c r="BC1696" s="9">
        <f t="shared" si="1417"/>
        <v>9.4795045045045043</v>
      </c>
      <c r="BD1696" s="9">
        <f t="shared" si="1418"/>
        <v>0.24301801801801803</v>
      </c>
      <c r="BE1696" s="9">
        <f t="shared" si="1419"/>
        <v>1.6286036036036038</v>
      </c>
      <c r="BF1696" s="3">
        <v>29</v>
      </c>
      <c r="BG1696" s="3">
        <v>11</v>
      </c>
      <c r="BH1696" s="3">
        <v>0</v>
      </c>
      <c r="BI1696" s="3">
        <v>40</v>
      </c>
      <c r="BJ1696" s="3">
        <v>31</v>
      </c>
      <c r="BK1696" s="3">
        <v>1</v>
      </c>
      <c r="BL1696" s="3">
        <v>3</v>
      </c>
      <c r="BM1696" s="3">
        <v>35</v>
      </c>
      <c r="BN1696" s="34">
        <f t="shared" si="1426"/>
        <v>37.420857063510773</v>
      </c>
      <c r="BO1696" s="34">
        <f t="shared" si="1427"/>
        <v>89.099046560870121</v>
      </c>
      <c r="BP1696" s="34">
        <v>15.966251090847068</v>
      </c>
      <c r="BQ1696" s="34">
        <v>2.9878320765689321</v>
      </c>
      <c r="BR1696" s="34">
        <v>4.3168574678502228E-2</v>
      </c>
      <c r="BS1696" s="34">
        <v>-0.23642995394199764</v>
      </c>
      <c r="BT1696" s="34">
        <v>2.4032241904820726</v>
      </c>
      <c r="BU1696" s="34">
        <f t="shared" si="1428"/>
        <v>21.164045978634583</v>
      </c>
      <c r="BV1696" s="34">
        <f t="shared" si="1429"/>
        <v>50.391585496461239</v>
      </c>
      <c r="BW1696" s="34">
        <v>6.6042870295842526</v>
      </c>
      <c r="BX1696" s="34">
        <v>0.18548638480822677</v>
      </c>
      <c r="BY1696" s="34">
        <v>0.14189472917810392</v>
      </c>
      <c r="BZ1696" s="34">
        <v>9.3251429413056055</v>
      </c>
      <c r="CA1696" s="34">
        <f t="shared" si="1430"/>
        <v>16.25681108487619</v>
      </c>
      <c r="CB1696" s="34">
        <f t="shared" si="1431"/>
        <v>38.707461064408875</v>
      </c>
      <c r="CC1696" s="15">
        <v>49</v>
      </c>
      <c r="CD1696" s="7">
        <v>1997449</v>
      </c>
      <c r="CE1696" s="68">
        <f t="shared" si="1420"/>
        <v>2213389.4324324322</v>
      </c>
      <c r="CF1696" s="9">
        <v>18.8</v>
      </c>
      <c r="CG1696" s="9">
        <v>16.600000000000001</v>
      </c>
      <c r="CH1696" s="9">
        <v>-3.9</v>
      </c>
      <c r="CI1696" s="9">
        <v>1.9</v>
      </c>
      <c r="CJ1696" s="9">
        <f t="shared" si="1424"/>
        <v>3.8835612938391044</v>
      </c>
      <c r="CK1696" s="9">
        <v>0.4</v>
      </c>
      <c r="CL1696" s="9">
        <f t="shared" si="1425"/>
        <v>0.81759185133454848</v>
      </c>
      <c r="CM1696" s="9">
        <v>2.2999999999999998</v>
      </c>
      <c r="CN1696" t="s">
        <v>1602</v>
      </c>
      <c r="CO1696" t="s">
        <v>1626</v>
      </c>
      <c r="CP1696" t="s">
        <v>2413</v>
      </c>
      <c r="CQ1696" t="s">
        <v>2414</v>
      </c>
      <c r="CR1696">
        <v>73</v>
      </c>
      <c r="CS1696">
        <v>196</v>
      </c>
      <c r="CT1696">
        <v>21</v>
      </c>
      <c r="CU1696" t="s">
        <v>3401</v>
      </c>
      <c r="CV1696" t="s">
        <v>2382</v>
      </c>
      <c r="CW1696">
        <v>2</v>
      </c>
      <c r="CX1696">
        <v>1</v>
      </c>
      <c r="CY1696">
        <v>1</v>
      </c>
      <c r="CZ1696" s="70"/>
      <c r="DA1696">
        <v>0</v>
      </c>
    </row>
    <row r="1697" spans="1:105" ht="12.75" customHeight="1" x14ac:dyDescent="0.2">
      <c r="A1697" s="44" t="s">
        <v>2372</v>
      </c>
      <c r="B1697" s="46" t="s">
        <v>976</v>
      </c>
      <c r="C1697" s="43" t="s">
        <v>2375</v>
      </c>
      <c r="D1697" s="82" t="s">
        <v>976</v>
      </c>
      <c r="E1697" s="42" t="str">
        <f t="shared" si="1421"/>
        <v xml:space="preserve">Pohl, Johnny </v>
      </c>
      <c r="F1697" s="42" t="s">
        <v>1386</v>
      </c>
      <c r="G1697" s="45" t="s">
        <v>2373</v>
      </c>
      <c r="H1697" s="43">
        <v>33</v>
      </c>
      <c r="I1697" s="64">
        <v>1</v>
      </c>
      <c r="J1697" s="64">
        <v>4</v>
      </c>
      <c r="K1697" s="64">
        <v>5</v>
      </c>
      <c r="L1697" s="43">
        <v>-4</v>
      </c>
      <c r="M1697">
        <v>10</v>
      </c>
      <c r="N1697">
        <v>23</v>
      </c>
      <c r="O1697" s="4">
        <f t="shared" si="1422"/>
        <v>4.3478260869565216E-2</v>
      </c>
      <c r="Q1697">
        <v>1</v>
      </c>
      <c r="R1697">
        <v>0</v>
      </c>
      <c r="S1697">
        <v>41</v>
      </c>
      <c r="T1697">
        <v>53</v>
      </c>
      <c r="U1697" s="4">
        <f t="shared" si="1423"/>
        <v>0.43617021276595747</v>
      </c>
      <c r="V1697">
        <v>4.8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4</v>
      </c>
      <c r="AC1697" s="9">
        <f t="shared" si="1400"/>
        <v>0</v>
      </c>
      <c r="AD1697" s="9">
        <f t="shared" si="1401"/>
        <v>0</v>
      </c>
      <c r="AE1697" s="9">
        <f t="shared" si="1402"/>
        <v>0</v>
      </c>
      <c r="AF1697" s="9">
        <f t="shared" si="1403"/>
        <v>0</v>
      </c>
      <c r="AG1697" s="9">
        <f t="shared" si="1404"/>
        <v>5.3920467310716687</v>
      </c>
      <c r="AH1697" s="9">
        <f t="shared" si="1405"/>
        <v>21.568186924286675</v>
      </c>
      <c r="AI1697" s="58">
        <f t="shared" si="1406"/>
        <v>1.6176140193215007</v>
      </c>
      <c r="AJ1697" s="58">
        <f t="shared" si="1407"/>
        <v>0</v>
      </c>
      <c r="AK1697" s="58">
        <f t="shared" si="1408"/>
        <v>0</v>
      </c>
      <c r="AL1697" s="58">
        <f t="shared" si="1409"/>
        <v>2.6960233655358343</v>
      </c>
      <c r="AM1697" s="58">
        <f t="shared" si="1410"/>
        <v>0</v>
      </c>
      <c r="AN1697" s="58">
        <f t="shared" si="1411"/>
        <v>0</v>
      </c>
      <c r="AO1697" s="56">
        <v>222.55</v>
      </c>
      <c r="AP1697" s="56">
        <v>10.083333333333334</v>
      </c>
      <c r="AQ1697" s="56">
        <v>1.5666666666666669</v>
      </c>
      <c r="AR1697" s="57">
        <f>SUM(AO1697:AQ1697)</f>
        <v>234.20000000000002</v>
      </c>
      <c r="AS1697">
        <v>3</v>
      </c>
      <c r="AT1697">
        <v>28</v>
      </c>
      <c r="AU1697">
        <v>11</v>
      </c>
      <c r="AV1697">
        <v>4</v>
      </c>
      <c r="AW1697">
        <v>6</v>
      </c>
      <c r="AX1697" s="9">
        <f t="shared" si="1412"/>
        <v>0.76857386848847131</v>
      </c>
      <c r="AY1697" s="9">
        <f t="shared" si="1413"/>
        <v>7.1733561058923989</v>
      </c>
      <c r="AZ1697" s="9">
        <f t="shared" si="1414"/>
        <v>2.8181041844577281</v>
      </c>
      <c r="BA1697" s="9">
        <f t="shared" si="1415"/>
        <v>1.0247651579846284</v>
      </c>
      <c r="BB1697" s="9">
        <f t="shared" si="1416"/>
        <v>1.5371477369769426</v>
      </c>
      <c r="BC1697" s="33">
        <f t="shared" si="1417"/>
        <v>6.7439393939393941</v>
      </c>
      <c r="BD1697" s="33">
        <f t="shared" si="1418"/>
        <v>4.7474747474747482E-2</v>
      </c>
      <c r="BE1697" s="33">
        <f t="shared" si="1419"/>
        <v>0.30555555555555558</v>
      </c>
      <c r="BF1697" s="42">
        <f>BI1697-BG1697-BH1697</f>
        <v>6</v>
      </c>
      <c r="BG1697" s="43">
        <v>0</v>
      </c>
      <c r="BH1697" s="43">
        <v>0</v>
      </c>
      <c r="BI1697" s="43">
        <v>6</v>
      </c>
      <c r="BJ1697" s="42">
        <f>BM1697-BK1697-BL1697</f>
        <v>10</v>
      </c>
      <c r="BK1697" s="43">
        <v>0</v>
      </c>
      <c r="BL1697" s="43">
        <v>0</v>
      </c>
      <c r="BM1697" s="43">
        <v>10</v>
      </c>
      <c r="BN1697" s="34">
        <f t="shared" si="1426"/>
        <v>-0.854624889127789</v>
      </c>
      <c r="BO1697" s="34">
        <f t="shared" si="1427"/>
        <v>-7.298248412705286</v>
      </c>
      <c r="BP1697" s="33">
        <v>0.50785782669544599</v>
      </c>
      <c r="BQ1697" s="33">
        <v>-0.56024216531958748</v>
      </c>
      <c r="BR1697" s="33">
        <v>-1.0664377708305055</v>
      </c>
      <c r="BS1697" s="33">
        <v>-2.1788247666920366E-2</v>
      </c>
      <c r="BT1697" s="33">
        <v>-0.89067951302377979</v>
      </c>
      <c r="BU1697" s="9">
        <f t="shared" si="1428"/>
        <v>-2.031289870145347</v>
      </c>
      <c r="BV1697" s="34">
        <f t="shared" si="1429"/>
        <v>-17.346625705767266</v>
      </c>
      <c r="BW1697" s="33">
        <v>1.8424868869855615</v>
      </c>
      <c r="BX1697" s="33">
        <v>4.3775605919172601E-2</v>
      </c>
      <c r="BY1697" s="33">
        <v>0.21556850966470037</v>
      </c>
      <c r="BZ1697" s="33">
        <v>-0.92516602155187622</v>
      </c>
      <c r="CA1697" s="9">
        <f t="shared" si="1430"/>
        <v>1.176664981017558</v>
      </c>
      <c r="CB1697" s="34">
        <f t="shared" si="1431"/>
        <v>10.04837729306198</v>
      </c>
      <c r="CC1697" s="47">
        <v>45.424385000000001</v>
      </c>
      <c r="CD1697">
        <v>165000</v>
      </c>
      <c r="CE1697" s="68">
        <f t="shared" si="1420"/>
        <v>165000</v>
      </c>
      <c r="CF1697" s="62">
        <v>5.2</v>
      </c>
      <c r="CG1697" s="62">
        <v>5.0999999999999996</v>
      </c>
      <c r="CH1697" s="62">
        <v>-3.4</v>
      </c>
      <c r="CI1697" s="62">
        <v>-0.7</v>
      </c>
      <c r="CJ1697" s="63">
        <f t="shared" si="1424"/>
        <v>-5.6945291844620689</v>
      </c>
      <c r="CK1697" s="62">
        <v>-0.3</v>
      </c>
      <c r="CL1697" s="63">
        <f t="shared" si="1425"/>
        <v>-2.4405125076266012</v>
      </c>
      <c r="CM1697" s="62">
        <v>-1.3</v>
      </c>
      <c r="CN1697" t="s">
        <v>2065</v>
      </c>
      <c r="CO1697" t="s">
        <v>1626</v>
      </c>
      <c r="CP1697" t="s">
        <v>2413</v>
      </c>
      <c r="CQ1697" t="s">
        <v>2414</v>
      </c>
      <c r="CR1697">
        <v>73</v>
      </c>
      <c r="CS1697">
        <v>196</v>
      </c>
      <c r="CT1697">
        <v>21</v>
      </c>
      <c r="CU1697" t="s">
        <v>3401</v>
      </c>
      <c r="CZ1697" s="72">
        <v>462500</v>
      </c>
      <c r="DA1697">
        <v>0</v>
      </c>
    </row>
    <row r="1698" spans="1:105" ht="12.75" customHeight="1" x14ac:dyDescent="0.2">
      <c r="A1698" s="38" t="s">
        <v>2452</v>
      </c>
      <c r="B1698" t="s">
        <v>976</v>
      </c>
      <c r="C1698" t="s">
        <v>976</v>
      </c>
      <c r="D1698" s="82" t="s">
        <v>976</v>
      </c>
      <c r="E1698" t="str">
        <f t="shared" si="1421"/>
        <v xml:space="preserve">Newbury, Kris </v>
      </c>
      <c r="F1698" t="s">
        <v>385</v>
      </c>
      <c r="G1698" t="s">
        <v>1537</v>
      </c>
      <c r="H1698">
        <v>15</v>
      </c>
      <c r="I1698">
        <v>2</v>
      </c>
      <c r="J1698">
        <v>2</v>
      </c>
      <c r="K1698">
        <f>I1698+J1698</f>
        <v>4</v>
      </c>
      <c r="L1698">
        <v>4</v>
      </c>
      <c r="M1698">
        <v>26</v>
      </c>
      <c r="N1698">
        <v>30</v>
      </c>
      <c r="O1698" s="4">
        <f t="shared" si="1422"/>
        <v>6.6666666666666666E-2</v>
      </c>
      <c r="P1698">
        <v>182</v>
      </c>
      <c r="Q1698">
        <v>0</v>
      </c>
      <c r="R1698">
        <v>0</v>
      </c>
      <c r="S1698">
        <v>9</v>
      </c>
      <c r="T1698">
        <v>11</v>
      </c>
      <c r="U1698" s="4">
        <f t="shared" si="1423"/>
        <v>0.45</v>
      </c>
      <c r="V1698" s="40">
        <v>2.1</v>
      </c>
      <c r="W1698">
        <v>0</v>
      </c>
      <c r="X1698">
        <v>0</v>
      </c>
      <c r="Y1698">
        <v>0</v>
      </c>
      <c r="Z1698">
        <v>0</v>
      </c>
      <c r="AA1698">
        <f>I1698-W1698-Y1698</f>
        <v>2</v>
      </c>
      <c r="AB1698">
        <f>J1698-X1698-Z1698</f>
        <v>2</v>
      </c>
      <c r="AC1698" s="9">
        <f t="shared" si="1400"/>
        <v>0</v>
      </c>
      <c r="AD1698" s="9">
        <f t="shared" si="1401"/>
        <v>0</v>
      </c>
      <c r="AE1698" s="9">
        <f t="shared" si="1402"/>
        <v>0</v>
      </c>
      <c r="AF1698" s="9">
        <f t="shared" si="1403"/>
        <v>0</v>
      </c>
      <c r="AG1698" s="9">
        <f t="shared" si="1404"/>
        <v>21.327014218009477</v>
      </c>
      <c r="AH1698" s="9">
        <f t="shared" si="1405"/>
        <v>21.327014218009477</v>
      </c>
      <c r="AI1698" s="6">
        <f t="shared" si="1406"/>
        <v>3.1990521327014219</v>
      </c>
      <c r="AJ1698" s="6">
        <f t="shared" si="1407"/>
        <v>0</v>
      </c>
      <c r="AK1698" s="6">
        <f t="shared" si="1408"/>
        <v>0</v>
      </c>
      <c r="AL1698" s="6">
        <f t="shared" si="1409"/>
        <v>1.066350710900474</v>
      </c>
      <c r="AM1698" s="6">
        <f t="shared" si="1410"/>
        <v>0</v>
      </c>
      <c r="AN1698" s="6">
        <f t="shared" si="1411"/>
        <v>0</v>
      </c>
      <c r="AO1698" s="32">
        <v>112.53333333333333</v>
      </c>
      <c r="AP1698" s="32">
        <v>2.1166666666666667</v>
      </c>
      <c r="AQ1698" s="32">
        <v>0.8</v>
      </c>
      <c r="AR1698" s="32">
        <v>115.45</v>
      </c>
      <c r="AS1698" s="40">
        <v>2</v>
      </c>
      <c r="AT1698" s="40">
        <v>23</v>
      </c>
      <c r="AU1698" s="40">
        <v>7</v>
      </c>
      <c r="AV1698" s="40">
        <v>3</v>
      </c>
      <c r="AW1698" s="40">
        <v>4</v>
      </c>
      <c r="AX1698" s="9">
        <f t="shared" si="1412"/>
        <v>1.0394110004330879</v>
      </c>
      <c r="AY1698" s="9">
        <f t="shared" si="1413"/>
        <v>11.953226504980512</v>
      </c>
      <c r="AZ1698" s="9">
        <f t="shared" si="1414"/>
        <v>3.6379385015158077</v>
      </c>
      <c r="BA1698" s="9">
        <f t="shared" si="1415"/>
        <v>1.5591165006496319</v>
      </c>
      <c r="BB1698" s="9">
        <f t="shared" si="1416"/>
        <v>2.0788220008661757</v>
      </c>
      <c r="BC1698" s="9">
        <f t="shared" si="1417"/>
        <v>7.5022222222222217</v>
      </c>
      <c r="BD1698" s="9">
        <f t="shared" si="1418"/>
        <v>5.3333333333333337E-2</v>
      </c>
      <c r="BE1698" s="9">
        <f t="shared" si="1419"/>
        <v>0.1411111111111111</v>
      </c>
      <c r="BF1698" s="3">
        <v>6</v>
      </c>
      <c r="BG1698" s="3">
        <v>0</v>
      </c>
      <c r="BH1698" s="3">
        <v>0</v>
      </c>
      <c r="BI1698" s="3">
        <v>6</v>
      </c>
      <c r="BJ1698" s="3">
        <v>2</v>
      </c>
      <c r="BK1698" s="3">
        <v>0</v>
      </c>
      <c r="BL1698" s="3">
        <v>0</v>
      </c>
      <c r="BM1698" s="3">
        <v>2</v>
      </c>
      <c r="BN1698" s="34">
        <f t="shared" si="1426"/>
        <v>0.98945115354780944</v>
      </c>
      <c r="BO1698" s="34">
        <f t="shared" si="1427"/>
        <v>17.140773556480024</v>
      </c>
      <c r="BP1698" s="34">
        <v>3.6962852788412466</v>
      </c>
      <c r="BQ1698" s="34">
        <v>-0.11756708726870327</v>
      </c>
      <c r="BR1698" s="34">
        <v>5.9332271830390467E-3</v>
      </c>
      <c r="BS1698" s="34">
        <v>-1.0517736597975797E-2</v>
      </c>
      <c r="BT1698" s="34">
        <v>0</v>
      </c>
      <c r="BU1698" s="34">
        <f t="shared" si="1428"/>
        <v>3.5741336821576071</v>
      </c>
      <c r="BV1698" s="34">
        <f t="shared" si="1429"/>
        <v>61.916564437550569</v>
      </c>
      <c r="BW1698" s="34">
        <v>2.4929126111237379</v>
      </c>
      <c r="BX1698" s="34">
        <v>8.069123777682154E-3</v>
      </c>
      <c r="BY1698" s="34">
        <v>0.11749946838684067</v>
      </c>
      <c r="BZ1698" s="34">
        <v>-5.2031637318980586</v>
      </c>
      <c r="CA1698" s="34">
        <f t="shared" si="1430"/>
        <v>-2.5846825286097976</v>
      </c>
      <c r="CB1698" s="34">
        <f t="shared" si="1431"/>
        <v>-44.775790881070556</v>
      </c>
      <c r="CE1698" s="68">
        <f t="shared" si="1420"/>
        <v>165000</v>
      </c>
      <c r="CF1698" s="9">
        <v>2.5</v>
      </c>
      <c r="CG1698" s="9">
        <v>2.4</v>
      </c>
      <c r="CH1698" s="9">
        <v>3.8</v>
      </c>
      <c r="CI1698" s="9">
        <v>0.4</v>
      </c>
      <c r="CJ1698" s="9">
        <f t="shared" si="1424"/>
        <v>6.7586595325260497</v>
      </c>
      <c r="CK1698" s="9">
        <v>0.8</v>
      </c>
      <c r="CL1698" s="9">
        <f t="shared" si="1425"/>
        <v>13.517319065052099</v>
      </c>
      <c r="CM1698" s="9">
        <v>1.2</v>
      </c>
      <c r="CN1698" t="s">
        <v>1283</v>
      </c>
      <c r="CO1698" t="s">
        <v>3157</v>
      </c>
      <c r="CP1698" t="s">
        <v>2427</v>
      </c>
      <c r="CQ1698" t="s">
        <v>2400</v>
      </c>
      <c r="CR1698">
        <v>70</v>
      </c>
      <c r="CS1698">
        <v>200</v>
      </c>
      <c r="CU1698" t="s">
        <v>3402</v>
      </c>
      <c r="CV1698" t="s">
        <v>3090</v>
      </c>
      <c r="CW1698">
        <v>0</v>
      </c>
      <c r="CX1698">
        <v>0</v>
      </c>
      <c r="CY1698">
        <v>0</v>
      </c>
      <c r="CZ1698" s="70"/>
      <c r="DA1698">
        <v>0</v>
      </c>
    </row>
    <row r="1699" spans="1:105" ht="12.75" customHeight="1" x14ac:dyDescent="0.2">
      <c r="A1699" s="44" t="s">
        <v>2372</v>
      </c>
      <c r="B1699" s="43" t="s">
        <v>976</v>
      </c>
      <c r="C1699" s="43" t="s">
        <v>2375</v>
      </c>
      <c r="D1699" s="82" t="s">
        <v>976</v>
      </c>
      <c r="E1699" s="42" t="str">
        <f t="shared" si="1421"/>
        <v xml:space="preserve">Newbury, Kris </v>
      </c>
      <c r="F1699" s="42" t="s">
        <v>385</v>
      </c>
      <c r="G1699" s="45" t="s">
        <v>2373</v>
      </c>
      <c r="H1699" s="43">
        <v>28</v>
      </c>
      <c r="I1699" s="64">
        <v>1</v>
      </c>
      <c r="J1699" s="64">
        <v>1</v>
      </c>
      <c r="K1699" s="64">
        <v>2</v>
      </c>
      <c r="L1699" s="43">
        <v>-7</v>
      </c>
      <c r="M1699">
        <v>32</v>
      </c>
      <c r="N1699">
        <v>14</v>
      </c>
      <c r="O1699" s="4">
        <f t="shared" si="1422"/>
        <v>7.1428571428571425E-2</v>
      </c>
      <c r="Q1699">
        <v>0</v>
      </c>
      <c r="R1699">
        <v>0</v>
      </c>
      <c r="S1699">
        <v>22</v>
      </c>
      <c r="T1699">
        <v>33</v>
      </c>
      <c r="U1699" s="4">
        <f t="shared" si="1423"/>
        <v>0.4</v>
      </c>
      <c r="V1699">
        <v>3.3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 s="9">
        <f t="shared" si="1400"/>
        <v>0</v>
      </c>
      <c r="AD1699" s="9">
        <f t="shared" si="1401"/>
        <v>0</v>
      </c>
      <c r="AE1699" s="9">
        <f t="shared" si="1402"/>
        <v>0</v>
      </c>
      <c r="AF1699" s="9">
        <f t="shared" si="1403"/>
        <v>0</v>
      </c>
      <c r="AG1699" s="9">
        <f t="shared" si="1404"/>
        <v>10.19974500637484</v>
      </c>
      <c r="AH1699" s="9">
        <f t="shared" si="1405"/>
        <v>10.19974500637484</v>
      </c>
      <c r="AI1699" s="58">
        <f t="shared" si="1406"/>
        <v>1.0199745006374841</v>
      </c>
      <c r="AJ1699" s="58">
        <f t="shared" si="1407"/>
        <v>0</v>
      </c>
      <c r="AK1699" s="58">
        <f t="shared" si="1408"/>
        <v>0</v>
      </c>
      <c r="AL1699" s="58">
        <f t="shared" si="1409"/>
        <v>4.5898852528686778</v>
      </c>
      <c r="AM1699" s="58">
        <f t="shared" si="1410"/>
        <v>0</v>
      </c>
      <c r="AN1699" s="58">
        <f t="shared" si="1411"/>
        <v>0</v>
      </c>
      <c r="AO1699" s="56">
        <v>117.65</v>
      </c>
      <c r="AP1699" s="56">
        <v>3.8666666666666671</v>
      </c>
      <c r="AQ1699" s="56">
        <v>0.96666666666666679</v>
      </c>
      <c r="AR1699" s="57">
        <f>SUM(AO1699:AQ1699)</f>
        <v>122.48333333333335</v>
      </c>
      <c r="AS1699">
        <v>2</v>
      </c>
      <c r="AT1699">
        <v>23</v>
      </c>
      <c r="AU1699">
        <v>2</v>
      </c>
      <c r="AV1699">
        <v>5</v>
      </c>
      <c r="AW1699">
        <v>4</v>
      </c>
      <c r="AX1699" s="9">
        <f t="shared" si="1412"/>
        <v>0.97972513267111161</v>
      </c>
      <c r="AY1699" s="9">
        <f t="shared" si="1413"/>
        <v>11.266839025717783</v>
      </c>
      <c r="AZ1699" s="9">
        <f t="shared" si="1414"/>
        <v>0.97972513267111161</v>
      </c>
      <c r="BA1699" s="9">
        <f t="shared" si="1415"/>
        <v>2.449312831677779</v>
      </c>
      <c r="BB1699" s="9">
        <f t="shared" si="1416"/>
        <v>1.9594502653422232</v>
      </c>
      <c r="BC1699" s="33">
        <f t="shared" si="1417"/>
        <v>4.2017857142857142</v>
      </c>
      <c r="BD1699" s="33">
        <f t="shared" si="1418"/>
        <v>3.4523809523809526E-2</v>
      </c>
      <c r="BE1699" s="33">
        <f t="shared" si="1419"/>
        <v>0.1380952380952381</v>
      </c>
      <c r="BF1699" s="42">
        <f>BI1699-BG1699-BH1699</f>
        <v>2</v>
      </c>
      <c r="BG1699" s="43">
        <v>0</v>
      </c>
      <c r="BH1699" s="43">
        <v>0</v>
      </c>
      <c r="BI1699" s="43">
        <v>2</v>
      </c>
      <c r="BJ1699" s="42">
        <f>BM1699-BK1699-BL1699</f>
        <v>9</v>
      </c>
      <c r="BK1699" s="43">
        <v>0</v>
      </c>
      <c r="BL1699" s="43">
        <v>0</v>
      </c>
      <c r="BM1699" s="43">
        <v>9</v>
      </c>
      <c r="BN1699" s="34">
        <f t="shared" si="1426"/>
        <v>-2.6738516088084916</v>
      </c>
      <c r="BO1699" s="34">
        <f t="shared" si="1427"/>
        <v>-43.660660369712744</v>
      </c>
      <c r="BP1699" s="33">
        <v>0.41712310127346197</v>
      </c>
      <c r="BQ1699" s="33">
        <v>-0.21483666504817239</v>
      </c>
      <c r="BR1699" s="33">
        <v>1.0558711232035825</v>
      </c>
      <c r="BS1699" s="33">
        <v>-1.3443812390227456E-2</v>
      </c>
      <c r="BT1699" s="33">
        <v>0</v>
      </c>
      <c r="BU1699" s="9">
        <f t="shared" si="1428"/>
        <v>1.2447137470386447</v>
      </c>
      <c r="BV1699" s="34">
        <f t="shared" si="1429"/>
        <v>20.324622349249875</v>
      </c>
      <c r="BW1699" s="33">
        <v>-0.66530815525368148</v>
      </c>
      <c r="BX1699" s="33">
        <v>1.678667863346784E-2</v>
      </c>
      <c r="BY1699" s="33">
        <v>0.13301035702715552</v>
      </c>
      <c r="BZ1699" s="33">
        <v>-3.4030542362540781</v>
      </c>
      <c r="CA1699" s="9">
        <f t="shared" si="1430"/>
        <v>-3.9185653558471363</v>
      </c>
      <c r="CB1699" s="34">
        <f t="shared" si="1431"/>
        <v>-63.985282718962615</v>
      </c>
      <c r="CC1699" s="47">
        <v>34.026114999999997</v>
      </c>
      <c r="CD1699">
        <v>165000</v>
      </c>
      <c r="CE1699" s="68">
        <f t="shared" si="1420"/>
        <v>165000</v>
      </c>
      <c r="CF1699" s="62">
        <v>4</v>
      </c>
      <c r="CG1699" s="62">
        <v>3.9</v>
      </c>
      <c r="CH1699" s="62">
        <v>-6.6</v>
      </c>
      <c r="CI1699" s="62">
        <v>-1</v>
      </c>
      <c r="CJ1699" s="63">
        <f t="shared" si="1424"/>
        <v>-15.708862416546665</v>
      </c>
      <c r="CK1699" s="62">
        <v>-0.9</v>
      </c>
      <c r="CL1699" s="63">
        <f t="shared" si="1425"/>
        <v>-14.137976174892</v>
      </c>
      <c r="CM1699" s="62">
        <v>-2</v>
      </c>
      <c r="CN1699" t="s">
        <v>2118</v>
      </c>
      <c r="CO1699" t="s">
        <v>3157</v>
      </c>
      <c r="CP1699" t="s">
        <v>2427</v>
      </c>
      <c r="CQ1699" t="s">
        <v>2400</v>
      </c>
      <c r="CR1699">
        <v>70</v>
      </c>
      <c r="CS1699">
        <v>200</v>
      </c>
      <c r="CT1699">
        <v>54</v>
      </c>
      <c r="CU1699" t="s">
        <v>3402</v>
      </c>
      <c r="CV1699" t="s">
        <v>3090</v>
      </c>
      <c r="CZ1699" s="72">
        <v>475000</v>
      </c>
      <c r="DA1699">
        <v>0</v>
      </c>
    </row>
    <row r="1700" spans="1:105" ht="12.75" customHeight="1" x14ac:dyDescent="0.2">
      <c r="A1700" s="38" t="s">
        <v>2452</v>
      </c>
      <c r="B1700" t="s">
        <v>973</v>
      </c>
      <c r="C1700" t="s">
        <v>976</v>
      </c>
      <c r="D1700" t="s">
        <v>976</v>
      </c>
      <c r="E1700" t="str">
        <f t="shared" si="1421"/>
        <v xml:space="preserve">Bell, Mark </v>
      </c>
      <c r="F1700" t="s">
        <v>2484</v>
      </c>
      <c r="G1700" t="s">
        <v>1540</v>
      </c>
      <c r="H1700">
        <v>71</v>
      </c>
      <c r="I1700">
        <v>11</v>
      </c>
      <c r="J1700">
        <v>10</v>
      </c>
      <c r="K1700">
        <f>I1700+J1700</f>
        <v>21</v>
      </c>
      <c r="L1700">
        <v>-9</v>
      </c>
      <c r="M1700">
        <v>83</v>
      </c>
      <c r="N1700">
        <v>116</v>
      </c>
      <c r="O1700" s="4">
        <f t="shared" si="1422"/>
        <v>9.4827586206896547E-2</v>
      </c>
      <c r="P1700">
        <v>1200</v>
      </c>
      <c r="Q1700">
        <v>2</v>
      </c>
      <c r="R1700">
        <v>0</v>
      </c>
      <c r="S1700">
        <v>52</v>
      </c>
      <c r="T1700">
        <v>56</v>
      </c>
      <c r="U1700" s="4">
        <f t="shared" si="1423"/>
        <v>0.48148148148148145</v>
      </c>
      <c r="V1700" s="40">
        <v>2.8</v>
      </c>
      <c r="W1700">
        <v>3</v>
      </c>
      <c r="X1700">
        <v>4</v>
      </c>
      <c r="Y1700">
        <v>0</v>
      </c>
      <c r="Z1700">
        <v>0</v>
      </c>
      <c r="AA1700">
        <f>I1700-W1700-Y1700</f>
        <v>8</v>
      </c>
      <c r="AB1700">
        <f>J1700-X1700-Z1700</f>
        <v>6</v>
      </c>
      <c r="AC1700" s="9">
        <f t="shared" si="1400"/>
        <v>7.5768205416023582</v>
      </c>
      <c r="AD1700" s="9">
        <f t="shared" si="1401"/>
        <v>10.102427388803143</v>
      </c>
      <c r="AE1700" s="9">
        <f t="shared" si="1402"/>
        <v>0</v>
      </c>
      <c r="AF1700" s="9">
        <f t="shared" si="1403"/>
        <v>0</v>
      </c>
      <c r="AG1700" s="9">
        <f t="shared" si="1404"/>
        <v>12.023044167988644</v>
      </c>
      <c r="AH1700" s="9">
        <f t="shared" si="1405"/>
        <v>9.017283125991483</v>
      </c>
      <c r="AI1700" s="6">
        <f t="shared" si="1406"/>
        <v>1.7283125991483677</v>
      </c>
      <c r="AJ1700" s="6">
        <f t="shared" si="1407"/>
        <v>5.556335063841729</v>
      </c>
      <c r="AK1700" s="6">
        <f t="shared" si="1408"/>
        <v>0</v>
      </c>
      <c r="AL1700" s="6">
        <f t="shared" si="1409"/>
        <v>2.4046088335977291</v>
      </c>
      <c r="AM1700" s="6">
        <f t="shared" si="1410"/>
        <v>0</v>
      </c>
      <c r="AN1700" s="6">
        <f t="shared" si="1411"/>
        <v>0</v>
      </c>
      <c r="AO1700" s="32">
        <v>798.4666666666667</v>
      </c>
      <c r="AP1700" s="32">
        <v>118.78333333333333</v>
      </c>
      <c r="AQ1700" s="32">
        <v>2.4666666666666668</v>
      </c>
      <c r="AR1700" s="32">
        <v>919.7166666666667</v>
      </c>
      <c r="AS1700" s="40">
        <v>17</v>
      </c>
      <c r="AT1700" s="40">
        <v>104</v>
      </c>
      <c r="AU1700" s="40">
        <v>48</v>
      </c>
      <c r="AV1700" s="40">
        <v>27</v>
      </c>
      <c r="AW1700" s="40">
        <v>17</v>
      </c>
      <c r="AX1700" s="9">
        <f t="shared" si="1412"/>
        <v>1.109037203486581</v>
      </c>
      <c r="AY1700" s="9">
        <f t="shared" si="1413"/>
        <v>6.7846981860355537</v>
      </c>
      <c r="AZ1700" s="9">
        <f t="shared" si="1414"/>
        <v>3.1313991627856406</v>
      </c>
      <c r="BA1700" s="9">
        <f t="shared" si="1415"/>
        <v>1.7614120290669226</v>
      </c>
      <c r="BB1700" s="9">
        <f t="shared" si="1416"/>
        <v>1.109037203486581</v>
      </c>
      <c r="BC1700" s="9">
        <f t="shared" si="1417"/>
        <v>11.246009389671363</v>
      </c>
      <c r="BD1700" s="9">
        <f t="shared" si="1418"/>
        <v>3.474178403755869E-2</v>
      </c>
      <c r="BE1700" s="9">
        <f t="shared" si="1419"/>
        <v>1.6730046948356807</v>
      </c>
      <c r="BF1700" s="3">
        <v>23</v>
      </c>
      <c r="BG1700" s="3">
        <v>11</v>
      </c>
      <c r="BH1700" s="3">
        <v>0</v>
      </c>
      <c r="BI1700" s="3">
        <v>34</v>
      </c>
      <c r="BJ1700" s="3">
        <v>32</v>
      </c>
      <c r="BK1700" s="3">
        <v>0</v>
      </c>
      <c r="BL1700" s="3">
        <v>0</v>
      </c>
      <c r="BM1700" s="3">
        <v>32</v>
      </c>
      <c r="BN1700" s="34">
        <f t="shared" si="1426"/>
        <v>12.163169829447396</v>
      </c>
      <c r="BO1700" s="34">
        <f t="shared" si="1427"/>
        <v>26.449819319966068</v>
      </c>
      <c r="BP1700" s="34">
        <v>2.140254562497256</v>
      </c>
      <c r="BQ1700" s="34">
        <v>2.7992027628490779</v>
      </c>
      <c r="BR1700" s="34">
        <v>0.170080977306032</v>
      </c>
      <c r="BS1700" s="34">
        <v>-3.7464981772630808E-2</v>
      </c>
      <c r="BT1700" s="34">
        <v>0</v>
      </c>
      <c r="BU1700" s="34">
        <f t="shared" si="1428"/>
        <v>5.0720733208797348</v>
      </c>
      <c r="BV1700" s="34">
        <f t="shared" si="1429"/>
        <v>11.029643160132073</v>
      </c>
      <c r="BW1700" s="34">
        <v>7.5725103021416516</v>
      </c>
      <c r="BX1700" s="34">
        <v>0.39401959799493269</v>
      </c>
      <c r="BY1700" s="34">
        <v>0.28960814897304527</v>
      </c>
      <c r="BZ1700" s="34">
        <v>-1.1650415405419687</v>
      </c>
      <c r="CA1700" s="34">
        <f t="shared" si="1430"/>
        <v>7.0910965085676612</v>
      </c>
      <c r="CB1700" s="34">
        <f t="shared" si="1431"/>
        <v>15.420176159833995</v>
      </c>
      <c r="CC1700" s="15">
        <v>48</v>
      </c>
      <c r="CD1700" s="7">
        <v>681980</v>
      </c>
      <c r="CE1700" s="68">
        <f t="shared" si="1420"/>
        <v>787638.87323943665</v>
      </c>
      <c r="CF1700" s="9">
        <v>18.399999999999999</v>
      </c>
      <c r="CG1700" s="9">
        <v>16.399999999999999</v>
      </c>
      <c r="CH1700" s="9">
        <v>-11.4</v>
      </c>
      <c r="CI1700" s="9">
        <v>-0.8</v>
      </c>
      <c r="CJ1700" s="9">
        <f t="shared" si="1424"/>
        <v>-1.5370328860994589</v>
      </c>
      <c r="CK1700" s="9">
        <v>0.1</v>
      </c>
      <c r="CL1700" s="9">
        <f t="shared" si="1425"/>
        <v>0.19212911076243236</v>
      </c>
      <c r="CM1700" s="9">
        <v>-0.7</v>
      </c>
      <c r="CN1700" t="s">
        <v>3009</v>
      </c>
      <c r="CO1700" t="s">
        <v>3010</v>
      </c>
      <c r="CP1700" t="s">
        <v>2427</v>
      </c>
      <c r="CQ1700" t="s">
        <v>2400</v>
      </c>
      <c r="CR1700">
        <v>76</v>
      </c>
      <c r="CS1700">
        <v>220</v>
      </c>
      <c r="CT1700">
        <v>7</v>
      </c>
      <c r="CU1700" t="s">
        <v>3402</v>
      </c>
      <c r="CV1700" t="s">
        <v>2382</v>
      </c>
      <c r="CW1700">
        <v>0</v>
      </c>
      <c r="CX1700">
        <v>0</v>
      </c>
      <c r="CY1700">
        <v>0</v>
      </c>
      <c r="CZ1700" s="71"/>
      <c r="DA1700">
        <v>0</v>
      </c>
    </row>
    <row r="1701" spans="1:105" ht="12.75" customHeight="1" x14ac:dyDescent="0.2">
      <c r="A1701" s="44" t="s">
        <v>2372</v>
      </c>
      <c r="B1701" s="43" t="s">
        <v>973</v>
      </c>
      <c r="C1701" s="43" t="s">
        <v>2375</v>
      </c>
      <c r="D1701" s="42" t="s">
        <v>976</v>
      </c>
      <c r="E1701" s="42" t="str">
        <f t="shared" si="1421"/>
        <v xml:space="preserve">Bell, Mark </v>
      </c>
      <c r="F1701" s="42" t="s">
        <v>2484</v>
      </c>
      <c r="G1701" s="45" t="s">
        <v>2380</v>
      </c>
      <c r="H1701" s="43">
        <v>35</v>
      </c>
      <c r="I1701" s="64">
        <v>4</v>
      </c>
      <c r="J1701" s="64">
        <v>6</v>
      </c>
      <c r="K1701" s="64">
        <v>10</v>
      </c>
      <c r="L1701" s="43">
        <v>-2</v>
      </c>
      <c r="M1701">
        <v>60</v>
      </c>
      <c r="N1701">
        <v>42</v>
      </c>
      <c r="O1701" s="4">
        <f t="shared" si="1422"/>
        <v>9.5238095238095233E-2</v>
      </c>
      <c r="Q1701">
        <v>0</v>
      </c>
      <c r="R1701">
        <v>0</v>
      </c>
      <c r="S1701">
        <v>74</v>
      </c>
      <c r="T1701">
        <v>105</v>
      </c>
      <c r="U1701" s="4">
        <f t="shared" si="1423"/>
        <v>0.41340782122905029</v>
      </c>
      <c r="V1701">
        <v>9.1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6</v>
      </c>
      <c r="AC1701" s="9">
        <f t="shared" si="1400"/>
        <v>0</v>
      </c>
      <c r="AD1701" s="9">
        <f t="shared" si="1401"/>
        <v>0</v>
      </c>
      <c r="AE1701" s="9">
        <f t="shared" si="1402"/>
        <v>0</v>
      </c>
      <c r="AF1701" s="9">
        <f t="shared" si="1403"/>
        <v>0</v>
      </c>
      <c r="AG1701" s="9">
        <f t="shared" si="1404"/>
        <v>15.096713319704357</v>
      </c>
      <c r="AH1701" s="9">
        <f t="shared" si="1405"/>
        <v>22.645069979556538</v>
      </c>
      <c r="AI1701" s="58">
        <f t="shared" si="1406"/>
        <v>2.8306337474445669</v>
      </c>
      <c r="AJ1701" s="58">
        <f t="shared" si="1407"/>
        <v>5.3136531365313662</v>
      </c>
      <c r="AK1701" s="58">
        <f t="shared" si="1408"/>
        <v>0</v>
      </c>
      <c r="AL1701" s="58">
        <f t="shared" si="1409"/>
        <v>3.0193426639408716</v>
      </c>
      <c r="AM1701" s="58">
        <f t="shared" si="1410"/>
        <v>2.6568265682656831</v>
      </c>
      <c r="AN1701" s="58">
        <f t="shared" si="1411"/>
        <v>0</v>
      </c>
      <c r="AO1701" s="56">
        <v>317.95</v>
      </c>
      <c r="AP1701" s="56">
        <v>22.583333333333332</v>
      </c>
      <c r="AQ1701" s="56">
        <v>0.5</v>
      </c>
      <c r="AR1701" s="57">
        <f>SUM(AO1701:AQ1701)</f>
        <v>341.0333333333333</v>
      </c>
      <c r="AS1701">
        <v>9</v>
      </c>
      <c r="AT1701">
        <v>28</v>
      </c>
      <c r="AU1701">
        <v>21</v>
      </c>
      <c r="AV1701">
        <v>10</v>
      </c>
      <c r="AW1701">
        <v>13</v>
      </c>
      <c r="AX1701" s="9">
        <f t="shared" si="1412"/>
        <v>1.5834229303098428</v>
      </c>
      <c r="AY1701" s="9">
        <f t="shared" si="1413"/>
        <v>4.9262046720750661</v>
      </c>
      <c r="AZ1701" s="9">
        <f t="shared" si="1414"/>
        <v>3.6946535040562996</v>
      </c>
      <c r="BA1701" s="9">
        <f t="shared" si="1415"/>
        <v>1.7593588114553809</v>
      </c>
      <c r="BB1701" s="9">
        <f t="shared" si="1416"/>
        <v>2.2871664548919948</v>
      </c>
      <c r="BC1701" s="33">
        <f t="shared" si="1417"/>
        <v>9.0842857142857145</v>
      </c>
      <c r="BD1701" s="33">
        <f t="shared" si="1418"/>
        <v>1.4285714285714285E-2</v>
      </c>
      <c r="BE1701" s="33">
        <f t="shared" si="1419"/>
        <v>0.64523809523809517</v>
      </c>
      <c r="BF1701" s="42">
        <f>BI1701-BG1701-BH1701</f>
        <v>15</v>
      </c>
      <c r="BG1701" s="43">
        <v>2</v>
      </c>
      <c r="BH1701" s="43">
        <v>0</v>
      </c>
      <c r="BI1701" s="43">
        <v>17</v>
      </c>
      <c r="BJ1701" s="42">
        <f>BM1701-BK1701-BL1701</f>
        <v>16</v>
      </c>
      <c r="BK1701" s="43">
        <v>1</v>
      </c>
      <c r="BL1701" s="43">
        <v>0</v>
      </c>
      <c r="BM1701" s="43">
        <v>17</v>
      </c>
      <c r="BN1701" s="34">
        <f t="shared" si="1426"/>
        <v>-1.1961726818315235</v>
      </c>
      <c r="BO1701" s="34">
        <f t="shared" si="1427"/>
        <v>-7.0149898260083488</v>
      </c>
      <c r="BP1701" s="33">
        <v>6.535136749669098</v>
      </c>
      <c r="BQ1701" s="33">
        <v>-1.2547572462942822</v>
      </c>
      <c r="BR1701" s="33">
        <v>-0.29285491834548222</v>
      </c>
      <c r="BS1701" s="33">
        <v>-6.9536960639107531E-3</v>
      </c>
      <c r="BT1701" s="33">
        <v>0</v>
      </c>
      <c r="BU1701" s="9">
        <f t="shared" si="1428"/>
        <v>4.9805708889654223</v>
      </c>
      <c r="BV1701" s="34">
        <f t="shared" si="1429"/>
        <v>29.208704265264917</v>
      </c>
      <c r="BW1701" s="33">
        <v>1.8759622914800431</v>
      </c>
      <c r="BX1701" s="33">
        <v>-0.11746582093353623</v>
      </c>
      <c r="BY1701" s="33">
        <v>6.8798460531287339E-2</v>
      </c>
      <c r="BZ1701" s="33">
        <v>-8.0040385018747404</v>
      </c>
      <c r="CA1701" s="9">
        <f t="shared" si="1430"/>
        <v>-6.1767435707969458</v>
      </c>
      <c r="CB1701" s="34">
        <f t="shared" si="1431"/>
        <v>-36.223694091273266</v>
      </c>
      <c r="CC1701" s="47">
        <v>33.311829000000003</v>
      </c>
      <c r="CD1701">
        <v>165000</v>
      </c>
      <c r="CE1701" s="68">
        <f t="shared" si="1420"/>
        <v>165000</v>
      </c>
      <c r="CF1701" s="62">
        <v>8.3000000000000007</v>
      </c>
      <c r="CG1701" s="62">
        <v>7.7</v>
      </c>
      <c r="CH1701" s="62">
        <v>-0.7</v>
      </c>
      <c r="CI1701" s="62">
        <v>0</v>
      </c>
      <c r="CJ1701" s="63">
        <f t="shared" si="1424"/>
        <v>0</v>
      </c>
      <c r="CK1701" s="62">
        <v>0.3</v>
      </c>
      <c r="CL1701" s="63">
        <f t="shared" si="1425"/>
        <v>1.647823499794022</v>
      </c>
      <c r="CM1701" s="62">
        <v>0.2</v>
      </c>
      <c r="CN1701" t="s">
        <v>2173</v>
      </c>
      <c r="CO1701" t="s">
        <v>2174</v>
      </c>
      <c r="CP1701" t="s">
        <v>2427</v>
      </c>
      <c r="CQ1701" t="s">
        <v>2400</v>
      </c>
      <c r="CR1701">
        <v>76</v>
      </c>
      <c r="CS1701">
        <v>220</v>
      </c>
      <c r="CT1701">
        <v>9</v>
      </c>
      <c r="CU1701" t="s">
        <v>3402</v>
      </c>
      <c r="CZ1701" s="72">
        <v>2166666.6666666665</v>
      </c>
      <c r="DA1701">
        <v>0</v>
      </c>
    </row>
    <row r="1702" spans="1:105" ht="12.75" customHeight="1" x14ac:dyDescent="0.2">
      <c r="A1702" s="38" t="s">
        <v>2452</v>
      </c>
      <c r="B1702" t="s">
        <v>976</v>
      </c>
      <c r="C1702" t="s">
        <v>976</v>
      </c>
      <c r="D1702" s="82" t="s">
        <v>976</v>
      </c>
      <c r="E1702" t="str">
        <f t="shared" si="1421"/>
        <v xml:space="preserve">Sundin, Mats </v>
      </c>
      <c r="F1702" t="s">
        <v>918</v>
      </c>
      <c r="G1702" t="s">
        <v>1537</v>
      </c>
      <c r="H1702">
        <v>75</v>
      </c>
      <c r="I1702">
        <v>27</v>
      </c>
      <c r="J1702">
        <v>49</v>
      </c>
      <c r="K1702">
        <f>I1702+J1702</f>
        <v>76</v>
      </c>
      <c r="L1702">
        <v>-2</v>
      </c>
      <c r="M1702">
        <v>62</v>
      </c>
      <c r="N1702">
        <v>321</v>
      </c>
      <c r="O1702" s="4">
        <f t="shared" si="1422"/>
        <v>8.4112149532710276E-2</v>
      </c>
      <c r="P1702">
        <v>2052</v>
      </c>
      <c r="Q1702">
        <v>3</v>
      </c>
      <c r="R1702">
        <v>0</v>
      </c>
      <c r="S1702">
        <v>988</v>
      </c>
      <c r="T1702">
        <v>802</v>
      </c>
      <c r="U1702" s="4">
        <f t="shared" si="1423"/>
        <v>0.55195530726256981</v>
      </c>
      <c r="V1702" s="40">
        <v>37.5</v>
      </c>
      <c r="W1702">
        <v>6</v>
      </c>
      <c r="X1702">
        <v>28</v>
      </c>
      <c r="Y1702">
        <v>1</v>
      </c>
      <c r="Z1702">
        <v>0</v>
      </c>
      <c r="AA1702">
        <f>I1702-W1702-Y1702</f>
        <v>20</v>
      </c>
      <c r="AB1702">
        <f>J1702-X1702-Z1702</f>
        <v>21</v>
      </c>
      <c r="AC1702" s="9">
        <f t="shared" si="1400"/>
        <v>4.8419636852723613</v>
      </c>
      <c r="AD1702" s="9">
        <f t="shared" si="1401"/>
        <v>22.595830531271016</v>
      </c>
      <c r="AE1702" s="9">
        <f t="shared" si="1402"/>
        <v>2.372166578808645</v>
      </c>
      <c r="AF1702" s="9">
        <f t="shared" si="1403"/>
        <v>0</v>
      </c>
      <c r="AG1702" s="9">
        <f t="shared" si="1404"/>
        <v>23.152614316033187</v>
      </c>
      <c r="AH1702" s="9">
        <f t="shared" si="1405"/>
        <v>24.310245031834846</v>
      </c>
      <c r="AI1702" s="6">
        <f t="shared" si="1406"/>
        <v>3.067721396874397</v>
      </c>
      <c r="AJ1702" s="6">
        <f t="shared" si="1407"/>
        <v>6.9401479488903828</v>
      </c>
      <c r="AK1702" s="6">
        <f t="shared" si="1408"/>
        <v>0.47443331576172904</v>
      </c>
      <c r="AL1702" s="6">
        <f t="shared" si="1409"/>
        <v>2.6625506463438167</v>
      </c>
      <c r="AM1702" s="6">
        <f t="shared" si="1410"/>
        <v>0.96839273705447215</v>
      </c>
      <c r="AN1702" s="6">
        <f t="shared" si="1411"/>
        <v>9.9630996309963091</v>
      </c>
      <c r="AO1702" s="32">
        <v>1036.5999999999999</v>
      </c>
      <c r="AP1702" s="32">
        <v>371.75</v>
      </c>
      <c r="AQ1702" s="32">
        <v>126.46666666666667</v>
      </c>
      <c r="AR1702" s="32">
        <v>1534.8166666666666</v>
      </c>
      <c r="AS1702" s="40">
        <v>41</v>
      </c>
      <c r="AT1702" s="40">
        <v>70</v>
      </c>
      <c r="AU1702" s="40">
        <v>129</v>
      </c>
      <c r="AV1702" s="40">
        <v>55</v>
      </c>
      <c r="AW1702" s="40">
        <v>34</v>
      </c>
      <c r="AX1702" s="9">
        <f t="shared" si="1412"/>
        <v>1.6027972939221842</v>
      </c>
      <c r="AY1702" s="9">
        <f t="shared" si="1413"/>
        <v>2.7364831847451923</v>
      </c>
      <c r="AZ1702" s="9">
        <f t="shared" si="1414"/>
        <v>5.0429475833161401</v>
      </c>
      <c r="BA1702" s="9">
        <f t="shared" si="1415"/>
        <v>2.1500939308712224</v>
      </c>
      <c r="BB1702" s="9">
        <f t="shared" si="1416"/>
        <v>1.3291489754476649</v>
      </c>
      <c r="BC1702" s="9">
        <f t="shared" si="1417"/>
        <v>13.821333333333332</v>
      </c>
      <c r="BD1702" s="9">
        <f t="shared" si="1418"/>
        <v>1.6862222222222223</v>
      </c>
      <c r="BE1702" s="9">
        <f t="shared" si="1419"/>
        <v>4.956666666666667</v>
      </c>
      <c r="BF1702" s="3">
        <v>53</v>
      </c>
      <c r="BG1702" s="3">
        <v>43</v>
      </c>
      <c r="BH1702" s="3">
        <v>1</v>
      </c>
      <c r="BI1702" s="3">
        <v>97</v>
      </c>
      <c r="BJ1702" s="3">
        <v>46</v>
      </c>
      <c r="BK1702" s="3">
        <v>6</v>
      </c>
      <c r="BL1702" s="3">
        <v>21</v>
      </c>
      <c r="BM1702" s="3">
        <v>73</v>
      </c>
      <c r="BN1702" s="34">
        <f t="shared" si="1426"/>
        <v>78.819613049619704</v>
      </c>
      <c r="BO1702" s="34">
        <f t="shared" si="1427"/>
        <v>102.70883130400335</v>
      </c>
      <c r="BP1702" s="34">
        <v>37.394763050181311</v>
      </c>
      <c r="BQ1702" s="34">
        <v>18.55150739439874</v>
      </c>
      <c r="BR1702" s="34">
        <v>7.8877574427440852E-2</v>
      </c>
      <c r="BS1702" s="34">
        <v>0.88043718740919164</v>
      </c>
      <c r="BT1702" s="34">
        <v>14.892934209154356</v>
      </c>
      <c r="BU1702" s="34">
        <f t="shared" si="1428"/>
        <v>71.798519415571036</v>
      </c>
      <c r="BV1702" s="34">
        <f t="shared" si="1429"/>
        <v>93.559733843005404</v>
      </c>
      <c r="BW1702" s="34">
        <v>8.5183495813863033</v>
      </c>
      <c r="BX1702" s="34">
        <v>-0.22649270183817938</v>
      </c>
      <c r="BY1702" s="34">
        <v>1.0789397999454644</v>
      </c>
      <c r="BZ1702" s="34">
        <v>-2.349703045444913</v>
      </c>
      <c r="CA1702" s="34">
        <f t="shared" si="1430"/>
        <v>7.0210936340486754</v>
      </c>
      <c r="CB1702" s="34">
        <f t="shared" si="1431"/>
        <v>9.1490974609979592</v>
      </c>
      <c r="CC1702" s="15">
        <v>44</v>
      </c>
      <c r="CD1702" s="7">
        <v>3716688</v>
      </c>
      <c r="CE1702" s="68">
        <f t="shared" si="1420"/>
        <v>4063578.88</v>
      </c>
      <c r="CF1702" s="9">
        <v>35.1</v>
      </c>
      <c r="CG1702" s="9">
        <v>30.2</v>
      </c>
      <c r="CH1702" s="9">
        <v>1.4</v>
      </c>
      <c r="CI1702" s="9">
        <v>10.7</v>
      </c>
      <c r="CJ1702" s="9">
        <f t="shared" si="1424"/>
        <v>10.526143201455952</v>
      </c>
      <c r="CK1702" s="9">
        <v>1.8</v>
      </c>
      <c r="CL1702" s="9">
        <f t="shared" si="1425"/>
        <v>1.7707530619271696</v>
      </c>
      <c r="CM1702" s="9">
        <v>12.5</v>
      </c>
      <c r="CN1702" t="s">
        <v>3148</v>
      </c>
      <c r="CO1702" t="s">
        <v>3149</v>
      </c>
      <c r="CQ1702" t="s">
        <v>2436</v>
      </c>
      <c r="CR1702">
        <v>77</v>
      </c>
      <c r="CS1702">
        <v>231</v>
      </c>
      <c r="CT1702">
        <v>13</v>
      </c>
      <c r="CU1702" t="s">
        <v>3401</v>
      </c>
      <c r="CV1702" t="s">
        <v>2382</v>
      </c>
      <c r="CW1702">
        <v>11</v>
      </c>
      <c r="CX1702">
        <v>6</v>
      </c>
      <c r="CY1702">
        <v>1</v>
      </c>
      <c r="CZ1702" s="70"/>
      <c r="DA1702">
        <v>0</v>
      </c>
    </row>
    <row r="1703" spans="1:105" ht="12.75" customHeight="1" x14ac:dyDescent="0.2">
      <c r="A1703" s="44" t="s">
        <v>2372</v>
      </c>
      <c r="B1703" s="43" t="s">
        <v>976</v>
      </c>
      <c r="C1703" s="43" t="s">
        <v>2375</v>
      </c>
      <c r="D1703" s="82" t="s">
        <v>976</v>
      </c>
      <c r="E1703" s="42" t="str">
        <f t="shared" si="1421"/>
        <v xml:space="preserve">Sundin, Mats </v>
      </c>
      <c r="F1703" s="42" t="s">
        <v>918</v>
      </c>
      <c r="G1703" s="45" t="s">
        <v>2373</v>
      </c>
      <c r="H1703" s="43">
        <v>74</v>
      </c>
      <c r="I1703" s="64">
        <v>32</v>
      </c>
      <c r="J1703" s="64">
        <v>46</v>
      </c>
      <c r="K1703" s="64">
        <v>78</v>
      </c>
      <c r="L1703" s="43">
        <v>17</v>
      </c>
      <c r="M1703">
        <v>76</v>
      </c>
      <c r="N1703">
        <v>259</v>
      </c>
      <c r="O1703" s="4">
        <f t="shared" si="1422"/>
        <v>0.12355212355212356</v>
      </c>
      <c r="Q1703">
        <v>4</v>
      </c>
      <c r="R1703">
        <v>0</v>
      </c>
      <c r="S1703">
        <v>945</v>
      </c>
      <c r="T1703">
        <v>768</v>
      </c>
      <c r="U1703" s="4">
        <f t="shared" si="1423"/>
        <v>0.55166374781085814</v>
      </c>
      <c r="V1703">
        <v>40.799999999999997</v>
      </c>
      <c r="W1703">
        <v>10</v>
      </c>
      <c r="X1703">
        <v>19</v>
      </c>
      <c r="Y1703">
        <v>1</v>
      </c>
      <c r="Z1703">
        <v>0</v>
      </c>
      <c r="AA1703">
        <v>21</v>
      </c>
      <c r="AB1703">
        <v>27</v>
      </c>
      <c r="AC1703" s="9">
        <f t="shared" si="1400"/>
        <v>9.149130832570906</v>
      </c>
      <c r="AD1703" s="9">
        <f t="shared" si="1401"/>
        <v>17.383348581884722</v>
      </c>
      <c r="AE1703" s="9">
        <f t="shared" si="1402"/>
        <v>3.5601265822784813</v>
      </c>
      <c r="AF1703" s="9">
        <f t="shared" si="1403"/>
        <v>0</v>
      </c>
      <c r="AG1703" s="9">
        <f t="shared" si="1404"/>
        <v>23.479719237219705</v>
      </c>
      <c r="AH1703" s="9">
        <f t="shared" si="1405"/>
        <v>30.188210447853901</v>
      </c>
      <c r="AI1703" s="58">
        <f t="shared" si="1406"/>
        <v>3.7455742592707622</v>
      </c>
      <c r="AJ1703" s="58">
        <f t="shared" si="1407"/>
        <v>6.4043915827996338</v>
      </c>
      <c r="AK1703" s="58">
        <f t="shared" si="1408"/>
        <v>0.71202531645569622</v>
      </c>
      <c r="AL1703" s="58">
        <f t="shared" si="1409"/>
        <v>2.6833964842536804</v>
      </c>
      <c r="AM1703" s="58">
        <f t="shared" si="1410"/>
        <v>0.54894784995425439</v>
      </c>
      <c r="AN1703" s="58">
        <f t="shared" si="1411"/>
        <v>14.95253164556962</v>
      </c>
      <c r="AO1703" s="56">
        <v>1073.2666666666667</v>
      </c>
      <c r="AP1703" s="56">
        <v>327.9</v>
      </c>
      <c r="AQ1703" s="56">
        <v>84.266666666666666</v>
      </c>
      <c r="AR1703" s="57">
        <f>SUM(AO1703:AQ1703)</f>
        <v>1485.4333333333332</v>
      </c>
      <c r="AS1703">
        <v>34</v>
      </c>
      <c r="AT1703">
        <v>33</v>
      </c>
      <c r="AU1703">
        <v>98</v>
      </c>
      <c r="AV1703">
        <v>54</v>
      </c>
      <c r="AW1703">
        <v>21</v>
      </c>
      <c r="AX1703" s="9">
        <f t="shared" si="1412"/>
        <v>1.3733366245540022</v>
      </c>
      <c r="AY1703" s="9">
        <f t="shared" si="1413"/>
        <v>1.3329443708906492</v>
      </c>
      <c r="AZ1703" s="9">
        <f t="shared" si="1414"/>
        <v>3.9584408590085953</v>
      </c>
      <c r="BA1703" s="9">
        <f t="shared" si="1415"/>
        <v>2.1811816978210627</v>
      </c>
      <c r="BB1703" s="9">
        <f t="shared" si="1416"/>
        <v>0.8482373269304132</v>
      </c>
      <c r="BC1703" s="33">
        <f t="shared" si="1417"/>
        <v>14.503603603603603</v>
      </c>
      <c r="BD1703" s="33">
        <f t="shared" si="1418"/>
        <v>1.1387387387387387</v>
      </c>
      <c r="BE1703" s="33">
        <f t="shared" si="1419"/>
        <v>4.4310810810810803</v>
      </c>
      <c r="BF1703" s="42">
        <f>BI1703-BG1703-BH1703</f>
        <v>67</v>
      </c>
      <c r="BG1703" s="43">
        <v>35</v>
      </c>
      <c r="BH1703" s="43">
        <v>1</v>
      </c>
      <c r="BI1703" s="43">
        <v>103</v>
      </c>
      <c r="BJ1703" s="42">
        <f>BM1703-BK1703-BL1703</f>
        <v>48</v>
      </c>
      <c r="BK1703" s="43">
        <v>3</v>
      </c>
      <c r="BL1703" s="43">
        <v>21</v>
      </c>
      <c r="BM1703" s="43">
        <v>72</v>
      </c>
      <c r="BN1703" s="34">
        <f t="shared" si="1426"/>
        <v>80.503785920318904</v>
      </c>
      <c r="BO1703" s="34">
        <f t="shared" si="1427"/>
        <v>108.39097805845959</v>
      </c>
      <c r="BP1703" s="33">
        <v>49.901688591592126</v>
      </c>
      <c r="BQ1703" s="33">
        <v>22.309231011571498</v>
      </c>
      <c r="BR1703" s="33">
        <v>1.5263276946022644</v>
      </c>
      <c r="BS1703" s="33">
        <v>2.109560766893261</v>
      </c>
      <c r="BT1703" s="33">
        <v>7.870478481459414</v>
      </c>
      <c r="BU1703" s="9">
        <f t="shared" si="1428"/>
        <v>83.717286546118572</v>
      </c>
      <c r="BV1703" s="34">
        <f t="shared" si="1429"/>
        <v>112.71766247261439</v>
      </c>
      <c r="BW1703" s="33">
        <v>8.9852607069202204</v>
      </c>
      <c r="BX1703" s="33">
        <v>0.77701316991404445</v>
      </c>
      <c r="BY1703" s="33">
        <v>-5.997885800609625</v>
      </c>
      <c r="BZ1703" s="33">
        <v>-6.977888702024301</v>
      </c>
      <c r="CA1703" s="9">
        <f t="shared" si="1430"/>
        <v>-3.2135006257996617</v>
      </c>
      <c r="CB1703" s="34">
        <f t="shared" si="1431"/>
        <v>-4.3266844141547862</v>
      </c>
      <c r="CC1703" s="47">
        <v>59.184418000000001</v>
      </c>
      <c r="CD1703">
        <v>4658536</v>
      </c>
      <c r="CE1703" s="68">
        <f t="shared" si="1420"/>
        <v>5162161.5135135129</v>
      </c>
      <c r="CF1703" s="62">
        <v>34.9</v>
      </c>
      <c r="CG1703" s="62">
        <v>31.8</v>
      </c>
      <c r="CH1703" s="62">
        <v>24.3</v>
      </c>
      <c r="CI1703" s="62">
        <v>13.2</v>
      </c>
      <c r="CJ1703" s="63">
        <f t="shared" si="1424"/>
        <v>13.91231028667791</v>
      </c>
      <c r="CK1703" s="62">
        <v>5.7</v>
      </c>
      <c r="CL1703" s="63">
        <f t="shared" si="1425"/>
        <v>6.0075885328836431</v>
      </c>
      <c r="CM1703" s="62">
        <v>19.8</v>
      </c>
      <c r="CN1703" t="s">
        <v>2208</v>
      </c>
      <c r="CO1703" t="s">
        <v>3149</v>
      </c>
      <c r="CQ1703" t="s">
        <v>2436</v>
      </c>
      <c r="CR1703">
        <v>77</v>
      </c>
      <c r="CS1703">
        <v>231</v>
      </c>
      <c r="CT1703">
        <v>13</v>
      </c>
      <c r="CU1703" t="s">
        <v>3401</v>
      </c>
      <c r="CZ1703" s="72">
        <v>5500000</v>
      </c>
      <c r="DA1703">
        <v>0</v>
      </c>
    </row>
    <row r="1704" spans="1:105" ht="12.75" customHeight="1" x14ac:dyDescent="0.2">
      <c r="A1704" s="38" t="s">
        <v>2452</v>
      </c>
      <c r="B1704" t="s">
        <v>976</v>
      </c>
      <c r="C1704" t="s">
        <v>976</v>
      </c>
      <c r="D1704" s="82" t="s">
        <v>976</v>
      </c>
      <c r="E1704" t="str">
        <f t="shared" si="1421"/>
        <v xml:space="preserve">Stajan, Matthew </v>
      </c>
      <c r="F1704" t="s">
        <v>1407</v>
      </c>
      <c r="G1704" t="s">
        <v>1537</v>
      </c>
      <c r="H1704">
        <v>82</v>
      </c>
      <c r="I1704">
        <v>10</v>
      </c>
      <c r="J1704">
        <v>29</v>
      </c>
      <c r="K1704">
        <f>I1704+J1704</f>
        <v>39</v>
      </c>
      <c r="L1704">
        <v>3</v>
      </c>
      <c r="M1704">
        <v>44</v>
      </c>
      <c r="N1704">
        <v>132</v>
      </c>
      <c r="O1704" s="4">
        <f t="shared" si="1422"/>
        <v>7.575757575757576E-2</v>
      </c>
      <c r="P1704">
        <v>1901</v>
      </c>
      <c r="Q1704">
        <v>1</v>
      </c>
      <c r="R1704">
        <v>0</v>
      </c>
      <c r="S1704">
        <v>454</v>
      </c>
      <c r="T1704">
        <v>531</v>
      </c>
      <c r="U1704" s="4">
        <f t="shared" si="1423"/>
        <v>0.46091370558375633</v>
      </c>
      <c r="V1704" s="40">
        <v>19</v>
      </c>
      <c r="W1704">
        <v>1</v>
      </c>
      <c r="X1704">
        <v>6</v>
      </c>
      <c r="Y1704">
        <v>1</v>
      </c>
      <c r="Z1704">
        <v>0</v>
      </c>
      <c r="AA1704">
        <f>I1704-W1704-Y1704</f>
        <v>8</v>
      </c>
      <c r="AB1704">
        <f>J1704-X1704-Z1704</f>
        <v>23</v>
      </c>
      <c r="AC1704" s="9">
        <f t="shared" si="1400"/>
        <v>1.7554125219426564</v>
      </c>
      <c r="AD1704" s="9">
        <f t="shared" si="1401"/>
        <v>10.532475131655939</v>
      </c>
      <c r="AE1704" s="9">
        <f t="shared" si="1402"/>
        <v>1.95971692977681</v>
      </c>
      <c r="AF1704" s="9">
        <f t="shared" si="1403"/>
        <v>0</v>
      </c>
      <c r="AG1704" s="9">
        <f t="shared" si="1404"/>
        <v>9.5971208637408782</v>
      </c>
      <c r="AH1704" s="9">
        <f t="shared" si="1405"/>
        <v>27.591722483255026</v>
      </c>
      <c r="AI1704" s="6">
        <f t="shared" si="1406"/>
        <v>2.6991902429271222</v>
      </c>
      <c r="AJ1704" s="6">
        <f t="shared" si="1407"/>
        <v>4.9151550614394388</v>
      </c>
      <c r="AK1704" s="6">
        <f t="shared" si="1408"/>
        <v>0.39194338595536199</v>
      </c>
      <c r="AL1704" s="6">
        <f t="shared" si="1409"/>
        <v>2.5192442267319803</v>
      </c>
      <c r="AM1704" s="6">
        <f t="shared" si="1410"/>
        <v>0.70216500877706256</v>
      </c>
      <c r="AN1704" s="6">
        <f t="shared" si="1411"/>
        <v>3.91943385955362</v>
      </c>
      <c r="AO1704" s="32">
        <v>1000.3</v>
      </c>
      <c r="AP1704" s="32">
        <v>170.9</v>
      </c>
      <c r="AQ1704" s="32">
        <v>153.08333333333334</v>
      </c>
      <c r="AR1704" s="32">
        <v>1324.2833333333333</v>
      </c>
      <c r="AS1704" s="40">
        <v>46</v>
      </c>
      <c r="AT1704" s="40">
        <v>86</v>
      </c>
      <c r="AU1704" s="40">
        <v>55</v>
      </c>
      <c r="AV1704" s="40">
        <v>54</v>
      </c>
      <c r="AW1704" s="40">
        <v>57</v>
      </c>
      <c r="AX1704" s="9">
        <f t="shared" si="1412"/>
        <v>2.0841461419384069</v>
      </c>
      <c r="AY1704" s="9">
        <f t="shared" si="1413"/>
        <v>3.8964471349283261</v>
      </c>
      <c r="AZ1704" s="9">
        <f t="shared" si="1414"/>
        <v>2.491913865361139</v>
      </c>
      <c r="BA1704" s="9">
        <f t="shared" si="1415"/>
        <v>2.4466063405363907</v>
      </c>
      <c r="BB1704" s="9">
        <f t="shared" si="1416"/>
        <v>2.5825289150106348</v>
      </c>
      <c r="BC1704" s="9">
        <f t="shared" si="1417"/>
        <v>12.198780487804877</v>
      </c>
      <c r="BD1704" s="9">
        <f t="shared" si="1418"/>
        <v>1.8668699186991871</v>
      </c>
      <c r="BE1704" s="9">
        <f t="shared" si="1419"/>
        <v>2.0841463414634145</v>
      </c>
      <c r="BF1704" s="3">
        <v>45</v>
      </c>
      <c r="BG1704" s="3">
        <v>14</v>
      </c>
      <c r="BH1704" s="3">
        <v>1</v>
      </c>
      <c r="BI1704" s="3">
        <v>60</v>
      </c>
      <c r="BJ1704" s="3">
        <v>42</v>
      </c>
      <c r="BK1704" s="3">
        <v>2</v>
      </c>
      <c r="BL1704" s="3">
        <v>10</v>
      </c>
      <c r="BM1704" s="3">
        <v>54</v>
      </c>
      <c r="BN1704" s="34">
        <f t="shared" si="1426"/>
        <v>41.101899201285555</v>
      </c>
      <c r="BO1704" s="34">
        <f t="shared" si="1427"/>
        <v>62.074177280217818</v>
      </c>
      <c r="BP1704" s="34">
        <v>12.869705053444591</v>
      </c>
      <c r="BQ1704" s="34">
        <v>-1.8146819733127062</v>
      </c>
      <c r="BR1704" s="34">
        <v>6.8057807461055803E-2</v>
      </c>
      <c r="BS1704" s="34">
        <v>0.53050332601403871</v>
      </c>
      <c r="BT1704" s="34">
        <v>1.9305128954988626</v>
      </c>
      <c r="BU1704" s="34">
        <f t="shared" si="1428"/>
        <v>13.584097109105842</v>
      </c>
      <c r="BV1704" s="34">
        <f t="shared" si="1429"/>
        <v>20.515393899753342</v>
      </c>
      <c r="BW1704" s="34">
        <v>11.078732486946119</v>
      </c>
      <c r="BX1704" s="34">
        <v>0.10361156602207144</v>
      </c>
      <c r="BY1704" s="34">
        <v>14.152694843825509</v>
      </c>
      <c r="BZ1704" s="34">
        <v>2.1827631953860176</v>
      </c>
      <c r="CA1704" s="34">
        <f t="shared" si="1430"/>
        <v>27.517802092179714</v>
      </c>
      <c r="CB1704" s="34">
        <f t="shared" si="1431"/>
        <v>41.558783380464476</v>
      </c>
      <c r="CC1704" s="15">
        <v>52</v>
      </c>
      <c r="CD1704" s="7">
        <v>1078073</v>
      </c>
      <c r="CE1704" s="68">
        <f t="shared" si="1420"/>
        <v>1078073</v>
      </c>
      <c r="CF1704" s="9">
        <v>24.7</v>
      </c>
      <c r="CG1704" s="9">
        <v>23.4</v>
      </c>
      <c r="CH1704" s="9">
        <v>2.7</v>
      </c>
      <c r="CI1704" s="9">
        <v>1.6</v>
      </c>
      <c r="CJ1704" s="9">
        <f t="shared" si="1424"/>
        <v>1.9414334250121339</v>
      </c>
      <c r="CK1704" s="9">
        <v>1.9</v>
      </c>
      <c r="CL1704" s="9">
        <f t="shared" si="1425"/>
        <v>2.3054521922019089</v>
      </c>
      <c r="CM1704" s="9">
        <v>3.6</v>
      </c>
      <c r="CN1704" t="s">
        <v>3015</v>
      </c>
      <c r="CO1704" t="s">
        <v>3482</v>
      </c>
      <c r="CP1704" t="s">
        <v>2427</v>
      </c>
      <c r="CQ1704" t="s">
        <v>2400</v>
      </c>
      <c r="CR1704">
        <v>73</v>
      </c>
      <c r="CS1704">
        <v>200</v>
      </c>
      <c r="CU1704" t="s">
        <v>3402</v>
      </c>
      <c r="CV1704" t="s">
        <v>2382</v>
      </c>
      <c r="CW1704">
        <v>3</v>
      </c>
      <c r="CX1704">
        <v>1</v>
      </c>
      <c r="CY1704">
        <v>0</v>
      </c>
      <c r="CZ1704" s="70"/>
      <c r="DA1704">
        <v>0</v>
      </c>
    </row>
    <row r="1705" spans="1:105" ht="12.75" customHeight="1" x14ac:dyDescent="0.2">
      <c r="A1705" s="44" t="s">
        <v>2372</v>
      </c>
      <c r="B1705" s="43" t="s">
        <v>976</v>
      </c>
      <c r="C1705" s="43" t="s">
        <v>2375</v>
      </c>
      <c r="D1705" s="42" t="s">
        <v>976</v>
      </c>
      <c r="E1705" s="42" t="str">
        <f t="shared" si="1421"/>
        <v xml:space="preserve">Stajan, Matthew </v>
      </c>
      <c r="F1705" s="42" t="s">
        <v>1407</v>
      </c>
      <c r="G1705" s="45" t="s">
        <v>2373</v>
      </c>
      <c r="H1705" s="43">
        <v>82</v>
      </c>
      <c r="I1705" s="64">
        <v>16</v>
      </c>
      <c r="J1705" s="64">
        <v>17</v>
      </c>
      <c r="K1705" s="64">
        <v>33</v>
      </c>
      <c r="L1705" s="43">
        <v>-11</v>
      </c>
      <c r="M1705">
        <v>47</v>
      </c>
      <c r="N1705">
        <v>127</v>
      </c>
      <c r="O1705" s="4">
        <f t="shared" si="1422"/>
        <v>0.12598425196850394</v>
      </c>
      <c r="Q1705">
        <v>3</v>
      </c>
      <c r="R1705">
        <v>0</v>
      </c>
      <c r="S1705">
        <v>615</v>
      </c>
      <c r="T1705">
        <v>678</v>
      </c>
      <c r="U1705" s="4">
        <f t="shared" si="1423"/>
        <v>0.47563805104408352</v>
      </c>
      <c r="V1705">
        <v>27.7</v>
      </c>
      <c r="W1705">
        <v>2</v>
      </c>
      <c r="X1705">
        <v>6</v>
      </c>
      <c r="Y1705">
        <v>1</v>
      </c>
      <c r="Z1705">
        <v>0</v>
      </c>
      <c r="AA1705">
        <v>13</v>
      </c>
      <c r="AB1705">
        <v>11</v>
      </c>
      <c r="AC1705" s="9">
        <f t="shared" si="1400"/>
        <v>4.0645816868014002</v>
      </c>
      <c r="AD1705" s="9">
        <f t="shared" si="1401"/>
        <v>12.193745060404199</v>
      </c>
      <c r="AE1705" s="9">
        <f t="shared" si="1402"/>
        <v>1.2168739859383451</v>
      </c>
      <c r="AF1705" s="9">
        <f t="shared" si="1403"/>
        <v>0</v>
      </c>
      <c r="AG1705" s="9">
        <f t="shared" si="1404"/>
        <v>13.492669847630854</v>
      </c>
      <c r="AH1705" s="9">
        <f t="shared" si="1405"/>
        <v>11.416874486456875</v>
      </c>
      <c r="AI1705" s="58">
        <f t="shared" si="1406"/>
        <v>2.1795851292326764</v>
      </c>
      <c r="AJ1705" s="58">
        <f t="shared" si="1407"/>
        <v>5.6904143615219596</v>
      </c>
      <c r="AK1705" s="58">
        <f t="shared" si="1408"/>
        <v>0.73012439156300712</v>
      </c>
      <c r="AL1705" s="58">
        <f t="shared" si="1409"/>
        <v>2.7504288535555204</v>
      </c>
      <c r="AM1705" s="58">
        <f t="shared" si="1410"/>
        <v>1.21937450604042</v>
      </c>
      <c r="AN1705" s="58">
        <f t="shared" si="1411"/>
        <v>7.3012439156300708</v>
      </c>
      <c r="AO1705" s="56">
        <v>1156.1833333333334</v>
      </c>
      <c r="AP1705" s="56">
        <v>147.61666666666667</v>
      </c>
      <c r="AQ1705" s="56">
        <v>246.53333333333333</v>
      </c>
      <c r="AR1705" s="57">
        <f>SUM(AO1705:AQ1705)</f>
        <v>1550.3333333333335</v>
      </c>
      <c r="AS1705">
        <v>47</v>
      </c>
      <c r="AT1705">
        <v>89</v>
      </c>
      <c r="AU1705">
        <v>43</v>
      </c>
      <c r="AV1705">
        <v>41</v>
      </c>
      <c r="AW1705">
        <v>52</v>
      </c>
      <c r="AX1705" s="9">
        <f t="shared" si="1412"/>
        <v>1.8189636637282303</v>
      </c>
      <c r="AY1705" s="9">
        <f t="shared" si="1413"/>
        <v>3.4444205547194149</v>
      </c>
      <c r="AZ1705" s="9">
        <f t="shared" si="1414"/>
        <v>1.6641582455385937</v>
      </c>
      <c r="BA1705" s="9">
        <f t="shared" si="1415"/>
        <v>1.5867555364437753</v>
      </c>
      <c r="BB1705" s="9">
        <f t="shared" si="1416"/>
        <v>2.0124704364652763</v>
      </c>
      <c r="BC1705" s="33">
        <f t="shared" si="1417"/>
        <v>14.099796747967481</v>
      </c>
      <c r="BD1705" s="33">
        <f t="shared" si="1418"/>
        <v>3.0065040650406503</v>
      </c>
      <c r="BE1705" s="33">
        <f t="shared" si="1419"/>
        <v>1.8002032520325204</v>
      </c>
      <c r="BF1705" s="42">
        <f>BI1705-BG1705-BH1705</f>
        <v>42</v>
      </c>
      <c r="BG1705" s="43">
        <v>14</v>
      </c>
      <c r="BH1705" s="43">
        <v>3</v>
      </c>
      <c r="BI1705" s="43">
        <v>59</v>
      </c>
      <c r="BJ1705" s="42">
        <f>BM1705-BK1705-BL1705</f>
        <v>53</v>
      </c>
      <c r="BK1705" s="43">
        <v>3</v>
      </c>
      <c r="BL1705" s="43">
        <v>30</v>
      </c>
      <c r="BM1705" s="43">
        <v>86</v>
      </c>
      <c r="BN1705" s="34">
        <f t="shared" si="1426"/>
        <v>35.659455868023336</v>
      </c>
      <c r="BO1705" s="34">
        <f t="shared" si="1427"/>
        <v>46.00230815053537</v>
      </c>
      <c r="BP1705" s="33">
        <v>11.21486363538636</v>
      </c>
      <c r="BQ1705" s="33">
        <v>2.2008332673544895</v>
      </c>
      <c r="BR1705" s="33">
        <v>0.18844619091701709</v>
      </c>
      <c r="BS1705" s="33">
        <v>-0.14714539571457522</v>
      </c>
      <c r="BT1705" s="33">
        <v>0</v>
      </c>
      <c r="BU1705" s="9">
        <f t="shared" si="1428"/>
        <v>13.45699769794329</v>
      </c>
      <c r="BV1705" s="34">
        <f t="shared" si="1429"/>
        <v>17.360134635059069</v>
      </c>
      <c r="BW1705" s="33">
        <v>9.1092157239001157</v>
      </c>
      <c r="BX1705" s="33">
        <v>-5.6657213713935855E-3</v>
      </c>
      <c r="BY1705" s="33">
        <v>8.7897709171754332</v>
      </c>
      <c r="BZ1705" s="33">
        <v>4.3091372503758896</v>
      </c>
      <c r="CA1705" s="9">
        <f t="shared" si="1430"/>
        <v>22.202458170080046</v>
      </c>
      <c r="CB1705" s="34">
        <f t="shared" si="1431"/>
        <v>28.642173515476298</v>
      </c>
      <c r="CC1705" s="47">
        <v>35.72298</v>
      </c>
      <c r="CD1705">
        <v>1324906</v>
      </c>
      <c r="CE1705" s="68">
        <f t="shared" si="1420"/>
        <v>1324906</v>
      </c>
      <c r="CF1705" s="62">
        <v>27.6</v>
      </c>
      <c r="CG1705" s="62">
        <v>31.2</v>
      </c>
      <c r="CH1705" s="62">
        <v>-7.4</v>
      </c>
      <c r="CI1705" s="62">
        <v>0.1</v>
      </c>
      <c r="CJ1705" s="63">
        <f t="shared" si="1424"/>
        <v>0.10285508575542776</v>
      </c>
      <c r="CK1705" s="62">
        <v>0.4</v>
      </c>
      <c r="CL1705" s="63">
        <f t="shared" si="1425"/>
        <v>0.41142034302171104</v>
      </c>
      <c r="CM1705" s="62">
        <v>0.5</v>
      </c>
      <c r="CN1705" t="s">
        <v>543</v>
      </c>
      <c r="CO1705" t="s">
        <v>3482</v>
      </c>
      <c r="CP1705" t="s">
        <v>2427</v>
      </c>
      <c r="CQ1705" t="s">
        <v>2400</v>
      </c>
      <c r="CR1705">
        <v>73</v>
      </c>
      <c r="CS1705">
        <v>200</v>
      </c>
      <c r="CT1705">
        <v>14</v>
      </c>
      <c r="CU1705" t="s">
        <v>3402</v>
      </c>
      <c r="CZ1705" s="72">
        <v>875000</v>
      </c>
      <c r="DA1705">
        <v>0</v>
      </c>
    </row>
    <row r="1706" spans="1:105" ht="12.75" customHeight="1" x14ac:dyDescent="0.2">
      <c r="A1706" s="38" t="s">
        <v>2452</v>
      </c>
      <c r="B1706" t="s">
        <v>964</v>
      </c>
      <c r="C1706" t="s">
        <v>964</v>
      </c>
      <c r="D1706" s="82" t="s">
        <v>976</v>
      </c>
      <c r="E1706" t="str">
        <f t="shared" si="1421"/>
        <v xml:space="preserve">Grabovski, Mikhail </v>
      </c>
      <c r="F1706" t="s">
        <v>131</v>
      </c>
      <c r="G1706" t="s">
        <v>1537</v>
      </c>
      <c r="H1706">
        <v>3</v>
      </c>
      <c r="I1706">
        <v>0</v>
      </c>
      <c r="J1706">
        <v>0</v>
      </c>
      <c r="K1706">
        <f>I1706+J1706</f>
        <v>0</v>
      </c>
      <c r="L1706">
        <v>-2</v>
      </c>
      <c r="M1706">
        <v>0</v>
      </c>
      <c r="N1706">
        <v>5</v>
      </c>
      <c r="O1706" s="4">
        <f t="shared" si="1422"/>
        <v>0</v>
      </c>
      <c r="P1706">
        <v>42</v>
      </c>
      <c r="Q1706">
        <v>0</v>
      </c>
      <c r="R1706">
        <v>0</v>
      </c>
      <c r="S1706">
        <v>13</v>
      </c>
      <c r="T1706">
        <v>18</v>
      </c>
      <c r="U1706" s="4">
        <f t="shared" si="1423"/>
        <v>0.41935483870967744</v>
      </c>
      <c r="V1706" s="40">
        <v>18.600000000000001</v>
      </c>
      <c r="W1706">
        <v>0</v>
      </c>
      <c r="X1706">
        <v>0</v>
      </c>
      <c r="Y1706">
        <v>0</v>
      </c>
      <c r="Z1706">
        <v>0</v>
      </c>
      <c r="AA1706">
        <f>I1706-W1706-Y1706</f>
        <v>0</v>
      </c>
      <c r="AB1706">
        <f>J1706-X1706-Z1706</f>
        <v>0</v>
      </c>
      <c r="AC1706" s="9">
        <f t="shared" si="1400"/>
        <v>0</v>
      </c>
      <c r="AD1706" s="9">
        <f t="shared" si="1401"/>
        <v>0</v>
      </c>
      <c r="AE1706" s="9">
        <f t="shared" si="1402"/>
        <v>0</v>
      </c>
      <c r="AF1706" s="9">
        <f t="shared" si="1403"/>
        <v>0</v>
      </c>
      <c r="AG1706" s="9">
        <f t="shared" si="1404"/>
        <v>0</v>
      </c>
      <c r="AH1706" s="9">
        <f t="shared" si="1405"/>
        <v>0</v>
      </c>
      <c r="AI1706" s="6">
        <f t="shared" si="1406"/>
        <v>0</v>
      </c>
      <c r="AJ1706" s="6">
        <f t="shared" si="1407"/>
        <v>0</v>
      </c>
      <c r="AK1706" s="6">
        <f t="shared" si="1408"/>
        <v>0</v>
      </c>
      <c r="AL1706" s="6">
        <f t="shared" si="1409"/>
        <v>3.0075187969924815</v>
      </c>
      <c r="AM1706" s="6">
        <f t="shared" si="1410"/>
        <v>0</v>
      </c>
      <c r="AN1706" s="6">
        <f t="shared" si="1411"/>
        <v>0</v>
      </c>
      <c r="AO1706" s="32">
        <v>39.9</v>
      </c>
      <c r="AP1706" s="32">
        <v>0</v>
      </c>
      <c r="AQ1706" s="32">
        <v>1.6666666666666666E-2</v>
      </c>
      <c r="AR1706" s="32">
        <v>39.916666666666664</v>
      </c>
      <c r="AS1706" s="40">
        <v>0</v>
      </c>
      <c r="AT1706" s="40">
        <v>0</v>
      </c>
      <c r="AU1706" s="40">
        <v>5</v>
      </c>
      <c r="AV1706" s="40">
        <v>1</v>
      </c>
      <c r="AW1706" s="40">
        <v>0</v>
      </c>
      <c r="AX1706" s="9">
        <f t="shared" si="1412"/>
        <v>0</v>
      </c>
      <c r="AY1706" s="9">
        <f t="shared" si="1413"/>
        <v>0</v>
      </c>
      <c r="AZ1706" s="9">
        <f t="shared" si="1414"/>
        <v>7.515657620041754</v>
      </c>
      <c r="BA1706" s="9">
        <f t="shared" si="1415"/>
        <v>1.5031315240083507</v>
      </c>
      <c r="BB1706" s="9">
        <f t="shared" si="1416"/>
        <v>0</v>
      </c>
      <c r="BC1706" s="9">
        <f t="shared" si="1417"/>
        <v>13.299999999999999</v>
      </c>
      <c r="BD1706" s="9">
        <f t="shared" si="1418"/>
        <v>5.5555555555555558E-3</v>
      </c>
      <c r="BE1706" s="9">
        <f t="shared" si="1419"/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2</v>
      </c>
      <c r="BK1706" s="3">
        <v>0</v>
      </c>
      <c r="BL1706" s="3">
        <v>0</v>
      </c>
      <c r="BM1706" s="3">
        <v>2</v>
      </c>
      <c r="BN1706" s="34">
        <f t="shared" si="1426"/>
        <v>-0.47806564320711886</v>
      </c>
      <c r="BO1706" s="34">
        <f t="shared" si="1427"/>
        <v>-23.953184628331634</v>
      </c>
      <c r="BP1706" s="34">
        <v>-1.0393019667792809</v>
      </c>
      <c r="BQ1706" s="34">
        <v>0</v>
      </c>
      <c r="BR1706" s="34">
        <v>-1.2678163171990282E-2</v>
      </c>
      <c r="BS1706" s="34">
        <v>-2.1302068895194136E-4</v>
      </c>
      <c r="BT1706" s="34">
        <v>0</v>
      </c>
      <c r="BU1706" s="34">
        <f t="shared" si="1428"/>
        <v>-1.0521931506402231</v>
      </c>
      <c r="BV1706" s="34">
        <f t="shared" si="1429"/>
        <v>-52.719489802432889</v>
      </c>
      <c r="BW1706" s="34">
        <v>0.16767602748323526</v>
      </c>
      <c r="BX1706" s="34">
        <v>0</v>
      </c>
      <c r="BY1706" s="34">
        <v>1.4512866049784352E-3</v>
      </c>
      <c r="BZ1706" s="34">
        <v>0.40500019334489062</v>
      </c>
      <c r="CA1706" s="34">
        <f t="shared" si="1430"/>
        <v>0.57412750743310426</v>
      </c>
      <c r="CB1706" s="34">
        <f t="shared" si="1431"/>
        <v>28.766305174101259</v>
      </c>
      <c r="CE1706" s="68">
        <f t="shared" si="1420"/>
        <v>165000</v>
      </c>
      <c r="CF1706" s="9">
        <v>0.6</v>
      </c>
      <c r="CG1706" s="9">
        <v>0.6</v>
      </c>
      <c r="CH1706" s="9">
        <v>-1.8</v>
      </c>
      <c r="CI1706" s="9">
        <v>-0.3</v>
      </c>
      <c r="CJ1706" s="9">
        <f t="shared" si="1424"/>
        <v>-15.025041736227045</v>
      </c>
      <c r="CK1706" s="9">
        <v>-0.3</v>
      </c>
      <c r="CL1706" s="9">
        <f t="shared" si="1425"/>
        <v>-15.025041736227045</v>
      </c>
      <c r="CM1706" s="9">
        <v>-0.6</v>
      </c>
      <c r="CN1706" t="s">
        <v>2783</v>
      </c>
      <c r="CO1706" t="s">
        <v>1598</v>
      </c>
      <c r="CQ1706" t="s">
        <v>2390</v>
      </c>
      <c r="CR1706">
        <v>71</v>
      </c>
      <c r="CS1706">
        <v>183</v>
      </c>
      <c r="CU1706" t="s">
        <v>3402</v>
      </c>
      <c r="CV1706" t="s">
        <v>3090</v>
      </c>
      <c r="CW1706">
        <v>0</v>
      </c>
      <c r="CX1706">
        <v>0</v>
      </c>
      <c r="CY1706">
        <v>0</v>
      </c>
      <c r="CZ1706" s="70"/>
      <c r="DA1706">
        <v>0</v>
      </c>
    </row>
    <row r="1707" spans="1:105" ht="12.75" customHeight="1" x14ac:dyDescent="0.2">
      <c r="A1707" s="44" t="s">
        <v>2372</v>
      </c>
      <c r="B1707" s="43" t="s">
        <v>964</v>
      </c>
      <c r="C1707" s="43" t="s">
        <v>964</v>
      </c>
      <c r="D1707" s="82" t="s">
        <v>976</v>
      </c>
      <c r="E1707" s="42" t="str">
        <f t="shared" si="1421"/>
        <v xml:space="preserve">Grabovski, Mikhail </v>
      </c>
      <c r="F1707" s="42" t="s">
        <v>131</v>
      </c>
      <c r="G1707" s="45" t="s">
        <v>2373</v>
      </c>
      <c r="H1707" s="43">
        <v>24</v>
      </c>
      <c r="I1707" s="64">
        <v>3</v>
      </c>
      <c r="J1707" s="64">
        <v>6</v>
      </c>
      <c r="K1707" s="64">
        <v>9</v>
      </c>
      <c r="L1707" s="43">
        <v>-4</v>
      </c>
      <c r="M1707">
        <v>8</v>
      </c>
      <c r="N1707">
        <v>23</v>
      </c>
      <c r="O1707" s="4">
        <f t="shared" si="1422"/>
        <v>0.13043478260869565</v>
      </c>
      <c r="Q1707">
        <v>1</v>
      </c>
      <c r="R1707">
        <v>0</v>
      </c>
      <c r="S1707">
        <v>51</v>
      </c>
      <c r="T1707">
        <v>103</v>
      </c>
      <c r="U1707" s="4">
        <f t="shared" si="1423"/>
        <v>0.33116883116883117</v>
      </c>
      <c r="V1707">
        <v>10.5</v>
      </c>
      <c r="W1707">
        <v>0</v>
      </c>
      <c r="X1707">
        <v>1</v>
      </c>
      <c r="Y1707">
        <v>0</v>
      </c>
      <c r="Z1707">
        <v>0</v>
      </c>
      <c r="AA1707">
        <v>3</v>
      </c>
      <c r="AB1707">
        <v>5</v>
      </c>
      <c r="AC1707" s="9">
        <f t="shared" si="1400"/>
        <v>0</v>
      </c>
      <c r="AD1707" s="9">
        <f t="shared" si="1401"/>
        <v>28.571428571428569</v>
      </c>
      <c r="AE1707" s="9">
        <f t="shared" si="1402"/>
        <v>0</v>
      </c>
      <c r="AF1707" s="9">
        <f t="shared" si="1403"/>
        <v>0</v>
      </c>
      <c r="AG1707" s="9">
        <f t="shared" si="1404"/>
        <v>13.943580143309017</v>
      </c>
      <c r="AH1707" s="9">
        <f t="shared" si="1405"/>
        <v>23.239300238848365</v>
      </c>
      <c r="AI1707" s="58">
        <f t="shared" si="1406"/>
        <v>2.5563230262733199</v>
      </c>
      <c r="AJ1707" s="58">
        <f t="shared" si="1407"/>
        <v>5.7142857142857135</v>
      </c>
      <c r="AK1707" s="58">
        <f t="shared" si="1408"/>
        <v>0</v>
      </c>
      <c r="AL1707" s="58">
        <f t="shared" si="1409"/>
        <v>3.4858950358272542</v>
      </c>
      <c r="AM1707" s="58">
        <f t="shared" si="1410"/>
        <v>0</v>
      </c>
      <c r="AN1707" s="58">
        <f t="shared" si="1411"/>
        <v>0</v>
      </c>
      <c r="AO1707" s="56">
        <v>258.18333333333334</v>
      </c>
      <c r="AP1707" s="56">
        <v>10.5</v>
      </c>
      <c r="AQ1707" s="56">
        <v>0.73333333333333328</v>
      </c>
      <c r="AR1707" s="57">
        <f>SUM(AO1707:AQ1707)</f>
        <v>269.41666666666669</v>
      </c>
      <c r="AS1707">
        <v>9</v>
      </c>
      <c r="AT1707">
        <v>7</v>
      </c>
      <c r="AU1707">
        <v>15</v>
      </c>
      <c r="AV1707">
        <v>7</v>
      </c>
      <c r="AW1707">
        <v>12</v>
      </c>
      <c r="AX1707" s="9">
        <f t="shared" si="1412"/>
        <v>2.004330343334364</v>
      </c>
      <c r="AY1707" s="9">
        <f t="shared" si="1413"/>
        <v>1.5589236003711722</v>
      </c>
      <c r="AZ1707" s="9">
        <f t="shared" si="1414"/>
        <v>3.3405505722239406</v>
      </c>
      <c r="BA1707" s="9">
        <f t="shared" si="1415"/>
        <v>1.5589236003711722</v>
      </c>
      <c r="BB1707" s="9">
        <f t="shared" si="1416"/>
        <v>2.6724404577791523</v>
      </c>
      <c r="BC1707" s="33">
        <f t="shared" si="1417"/>
        <v>10.75763888888889</v>
      </c>
      <c r="BD1707" s="33">
        <f t="shared" si="1418"/>
        <v>3.0555555555555555E-2</v>
      </c>
      <c r="BE1707" s="33">
        <f t="shared" si="1419"/>
        <v>0.4375</v>
      </c>
      <c r="BF1707" s="42">
        <f>BI1707-BG1707-BH1707</f>
        <v>11</v>
      </c>
      <c r="BG1707" s="43">
        <v>1</v>
      </c>
      <c r="BH1707" s="43">
        <v>0</v>
      </c>
      <c r="BI1707" s="43">
        <v>12</v>
      </c>
      <c r="BJ1707" s="42">
        <f>BM1707-BK1707-BL1707</f>
        <v>15</v>
      </c>
      <c r="BK1707" s="43">
        <v>0</v>
      </c>
      <c r="BL1707" s="43">
        <v>0</v>
      </c>
      <c r="BM1707" s="43">
        <v>15</v>
      </c>
      <c r="BN1707" s="34">
        <f t="shared" si="1426"/>
        <v>6.6598314344314895</v>
      </c>
      <c r="BO1707" s="34">
        <f t="shared" si="1427"/>
        <v>49.438897131566883</v>
      </c>
      <c r="BP1707" s="33">
        <v>5.3805435595719571</v>
      </c>
      <c r="BQ1707" s="33">
        <v>0.17337184139866227</v>
      </c>
      <c r="BR1707" s="33">
        <v>0.45745879338584505</v>
      </c>
      <c r="BS1707" s="33">
        <v>-1.005663689756201E-2</v>
      </c>
      <c r="BT1707" s="33">
        <v>0</v>
      </c>
      <c r="BU1707" s="9">
        <f t="shared" si="1428"/>
        <v>6.0013175574589024</v>
      </c>
      <c r="BV1707" s="34">
        <f t="shared" si="1429"/>
        <v>44.550455112593148</v>
      </c>
      <c r="BW1707" s="33">
        <v>0.30248785923929594</v>
      </c>
      <c r="BX1707" s="33">
        <v>2.6530021739572612E-2</v>
      </c>
      <c r="BY1707" s="33">
        <v>5.9846468260754661E-2</v>
      </c>
      <c r="BZ1707" s="33">
        <v>0.26964952773296419</v>
      </c>
      <c r="CA1707" s="9">
        <f t="shared" si="1430"/>
        <v>0.65851387697258734</v>
      </c>
      <c r="CB1707" s="34">
        <f t="shared" si="1431"/>
        <v>4.8884420189737385</v>
      </c>
      <c r="CC1707" s="47">
        <v>53.187038000000001</v>
      </c>
      <c r="CD1707">
        <v>657954</v>
      </c>
      <c r="CE1707" s="68">
        <f t="shared" si="1420"/>
        <v>2248009.5</v>
      </c>
      <c r="CF1707" s="62">
        <v>6.9</v>
      </c>
      <c r="CG1707" s="62">
        <v>6.6</v>
      </c>
      <c r="CH1707" s="62">
        <v>-4.8</v>
      </c>
      <c r="CI1707" s="62">
        <v>0.1</v>
      </c>
      <c r="CJ1707" s="63">
        <f t="shared" si="1424"/>
        <v>0.71263139141279186</v>
      </c>
      <c r="CK1707" s="62">
        <v>-0.5</v>
      </c>
      <c r="CL1707" s="63">
        <f t="shared" si="1425"/>
        <v>-3.563156957063959</v>
      </c>
      <c r="CM1707" s="62">
        <v>-0.3</v>
      </c>
      <c r="CN1707" t="s">
        <v>592</v>
      </c>
      <c r="CO1707" t="s">
        <v>593</v>
      </c>
      <c r="CP1707" t="s">
        <v>2387</v>
      </c>
      <c r="CQ1707" t="s">
        <v>3448</v>
      </c>
      <c r="CR1707">
        <v>71</v>
      </c>
      <c r="CS1707">
        <v>179</v>
      </c>
      <c r="CT1707">
        <v>54</v>
      </c>
      <c r="CU1707" t="s">
        <v>3400</v>
      </c>
      <c r="CV1707" t="s">
        <v>1202</v>
      </c>
      <c r="CZ1707" s="72">
        <v>725000</v>
      </c>
      <c r="DA1707">
        <v>0</v>
      </c>
    </row>
    <row r="1708" spans="1:105" ht="12.75" customHeight="1" x14ac:dyDescent="0.2">
      <c r="A1708" s="38" t="s">
        <v>2452</v>
      </c>
      <c r="B1708" t="s">
        <v>976</v>
      </c>
      <c r="C1708" t="s">
        <v>976</v>
      </c>
      <c r="D1708" s="82" t="s">
        <v>976</v>
      </c>
      <c r="E1708" t="str">
        <f t="shared" si="1421"/>
        <v xml:space="preserve">Antropov, Nik </v>
      </c>
      <c r="F1708" t="s">
        <v>1417</v>
      </c>
      <c r="G1708" t="s">
        <v>1537</v>
      </c>
      <c r="H1708">
        <v>54</v>
      </c>
      <c r="I1708">
        <v>18</v>
      </c>
      <c r="J1708">
        <v>15</v>
      </c>
      <c r="K1708">
        <f>I1708+J1708</f>
        <v>33</v>
      </c>
      <c r="L1708">
        <v>8</v>
      </c>
      <c r="M1708">
        <v>44</v>
      </c>
      <c r="N1708">
        <v>125</v>
      </c>
      <c r="O1708" s="4">
        <f t="shared" si="1422"/>
        <v>0.14399999999999999</v>
      </c>
      <c r="P1708">
        <v>1237</v>
      </c>
      <c r="Q1708">
        <v>4</v>
      </c>
      <c r="R1708">
        <v>0</v>
      </c>
      <c r="S1708">
        <v>12</v>
      </c>
      <c r="T1708">
        <v>22</v>
      </c>
      <c r="U1708" s="4">
        <f t="shared" si="1423"/>
        <v>0.35294117647058826</v>
      </c>
      <c r="V1708" s="40">
        <v>1</v>
      </c>
      <c r="W1708">
        <v>4</v>
      </c>
      <c r="X1708">
        <v>1</v>
      </c>
      <c r="Y1708">
        <v>0</v>
      </c>
      <c r="Z1708">
        <v>0</v>
      </c>
      <c r="AA1708">
        <f>I1708-W1708-Y1708</f>
        <v>14</v>
      </c>
      <c r="AB1708">
        <f>J1708-X1708-Z1708</f>
        <v>14</v>
      </c>
      <c r="AC1708" s="9">
        <f t="shared" si="1400"/>
        <v>9.1370558375634516</v>
      </c>
      <c r="AD1708" s="9">
        <f t="shared" si="1401"/>
        <v>2.2842639593908629</v>
      </c>
      <c r="AE1708" s="9">
        <f t="shared" si="1402"/>
        <v>0</v>
      </c>
      <c r="AF1708" s="9">
        <f t="shared" si="1403"/>
        <v>0</v>
      </c>
      <c r="AG1708" s="9">
        <f t="shared" si="1404"/>
        <v>22.750355474304286</v>
      </c>
      <c r="AH1708" s="9">
        <f t="shared" si="1405"/>
        <v>22.750355474304286</v>
      </c>
      <c r="AI1708" s="6">
        <f t="shared" si="1406"/>
        <v>3.0062969733902092</v>
      </c>
      <c r="AJ1708" s="6">
        <f t="shared" si="1407"/>
        <v>6.3959390862944154</v>
      </c>
      <c r="AK1708" s="6">
        <f t="shared" si="1408"/>
        <v>0</v>
      </c>
      <c r="AL1708" s="6">
        <f t="shared" si="1409"/>
        <v>2.2750355474304285</v>
      </c>
      <c r="AM1708" s="6">
        <f t="shared" si="1410"/>
        <v>0</v>
      </c>
      <c r="AN1708" s="6">
        <f t="shared" si="1411"/>
        <v>13.679544015199493</v>
      </c>
      <c r="AO1708" s="32">
        <v>738.45</v>
      </c>
      <c r="AP1708" s="32">
        <v>131.33333333333334</v>
      </c>
      <c r="AQ1708" s="32">
        <v>26.316666666666666</v>
      </c>
      <c r="AR1708" s="32">
        <v>896.1</v>
      </c>
      <c r="AS1708" s="40">
        <v>22</v>
      </c>
      <c r="AT1708" s="40">
        <v>75</v>
      </c>
      <c r="AU1708" s="40">
        <v>60</v>
      </c>
      <c r="AV1708" s="40">
        <v>31</v>
      </c>
      <c r="AW1708" s="40">
        <v>23</v>
      </c>
      <c r="AX1708" s="9">
        <f t="shared" si="1412"/>
        <v>1.4730498828255774</v>
      </c>
      <c r="AY1708" s="9">
        <f t="shared" si="1413"/>
        <v>5.0217609641781049</v>
      </c>
      <c r="AZ1708" s="9">
        <f t="shared" si="1414"/>
        <v>4.0174087713424838</v>
      </c>
      <c r="BA1708" s="9">
        <f t="shared" si="1415"/>
        <v>2.0756611985269502</v>
      </c>
      <c r="BB1708" s="9">
        <f t="shared" si="1416"/>
        <v>1.5400066956812855</v>
      </c>
      <c r="BC1708" s="9">
        <f t="shared" si="1417"/>
        <v>13.675000000000001</v>
      </c>
      <c r="BD1708" s="9">
        <f t="shared" si="1418"/>
        <v>0.48734567901234566</v>
      </c>
      <c r="BE1708" s="9">
        <f t="shared" si="1419"/>
        <v>2.4320987654320989</v>
      </c>
      <c r="BF1708" s="3">
        <v>37</v>
      </c>
      <c r="BG1708" s="3">
        <v>14</v>
      </c>
      <c r="BH1708" s="3">
        <v>0</v>
      </c>
      <c r="BI1708" s="3">
        <v>51</v>
      </c>
      <c r="BJ1708" s="3">
        <v>28</v>
      </c>
      <c r="BK1708" s="3">
        <v>0</v>
      </c>
      <c r="BL1708" s="3">
        <v>6</v>
      </c>
      <c r="BM1708" s="3">
        <v>34</v>
      </c>
      <c r="BN1708" s="34">
        <f t="shared" si="1426"/>
        <v>28.562236458211338</v>
      </c>
      <c r="BO1708" s="34">
        <f t="shared" si="1427"/>
        <v>63.747877375764624</v>
      </c>
      <c r="BP1708" s="34">
        <v>24.884432602539022</v>
      </c>
      <c r="BQ1708" s="34">
        <v>1.2909892907470553</v>
      </c>
      <c r="BR1708" s="34">
        <v>4.6052532513826683E-2</v>
      </c>
      <c r="BS1708" s="34">
        <v>-0.34598971017091218</v>
      </c>
      <c r="BT1708" s="34">
        <v>-0.94553421152576855</v>
      </c>
      <c r="BU1708" s="34">
        <f t="shared" si="1428"/>
        <v>24.929950504103225</v>
      </c>
      <c r="BV1708" s="34">
        <f t="shared" si="1429"/>
        <v>55.641001013510156</v>
      </c>
      <c r="BW1708" s="34">
        <v>9.096109564359633</v>
      </c>
      <c r="BX1708" s="34">
        <v>0.50066689266248332</v>
      </c>
      <c r="BY1708" s="34">
        <v>-1.1335478790600579</v>
      </c>
      <c r="BZ1708" s="34">
        <v>-4.8309426238539439</v>
      </c>
      <c r="CA1708" s="34">
        <f t="shared" si="1430"/>
        <v>3.6322859541081138</v>
      </c>
      <c r="CB1708" s="34">
        <f t="shared" si="1431"/>
        <v>8.1068763622544662</v>
      </c>
      <c r="CC1708" s="15">
        <v>54</v>
      </c>
      <c r="CD1708" s="7">
        <v>2190070</v>
      </c>
      <c r="CE1708" s="68">
        <f t="shared" si="1420"/>
        <v>3325661.8518518521</v>
      </c>
      <c r="CF1708" s="9">
        <v>19.600000000000001</v>
      </c>
      <c r="CG1708" s="9">
        <v>17.600000000000001</v>
      </c>
      <c r="CH1708" s="9">
        <v>8.3000000000000007</v>
      </c>
      <c r="CI1708" s="9">
        <v>3.5</v>
      </c>
      <c r="CJ1708" s="9">
        <f t="shared" si="1424"/>
        <v>6.6429418742586002</v>
      </c>
      <c r="CK1708" s="9">
        <v>2.5</v>
      </c>
      <c r="CL1708" s="9">
        <f t="shared" si="1425"/>
        <v>4.7449584816132866</v>
      </c>
      <c r="CM1708" s="9">
        <v>6</v>
      </c>
      <c r="CN1708" t="s">
        <v>3474</v>
      </c>
      <c r="CO1708" t="s">
        <v>3475</v>
      </c>
      <c r="CQ1708" t="s">
        <v>3476</v>
      </c>
      <c r="CR1708">
        <v>78</v>
      </c>
      <c r="CS1708">
        <v>230</v>
      </c>
      <c r="CT1708">
        <v>80</v>
      </c>
      <c r="CU1708" t="s">
        <v>3402</v>
      </c>
      <c r="CV1708" t="s">
        <v>2382</v>
      </c>
      <c r="CW1708">
        <v>2</v>
      </c>
      <c r="CX1708">
        <v>0</v>
      </c>
      <c r="CY1708">
        <v>0</v>
      </c>
      <c r="CZ1708" s="70"/>
      <c r="DA1708">
        <v>0</v>
      </c>
    </row>
    <row r="1709" spans="1:105" ht="12.75" customHeight="1" x14ac:dyDescent="0.2">
      <c r="A1709" s="44" t="s">
        <v>2372</v>
      </c>
      <c r="B1709" s="43" t="s">
        <v>976</v>
      </c>
      <c r="C1709" s="43" t="s">
        <v>2375</v>
      </c>
      <c r="D1709" s="42" t="s">
        <v>976</v>
      </c>
      <c r="E1709" s="42" t="str">
        <f t="shared" si="1421"/>
        <v xml:space="preserve">Antropov, Nik </v>
      </c>
      <c r="F1709" s="42" t="s">
        <v>1417</v>
      </c>
      <c r="G1709" s="45" t="s">
        <v>2381</v>
      </c>
      <c r="H1709" s="43">
        <v>72</v>
      </c>
      <c r="I1709" s="64">
        <v>26</v>
      </c>
      <c r="J1709" s="64">
        <v>30</v>
      </c>
      <c r="K1709" s="64">
        <v>56</v>
      </c>
      <c r="L1709" s="43">
        <v>10</v>
      </c>
      <c r="M1709">
        <v>92</v>
      </c>
      <c r="N1709">
        <v>165</v>
      </c>
      <c r="O1709" s="4">
        <f t="shared" si="1422"/>
        <v>0.15757575757575756</v>
      </c>
      <c r="Q1709">
        <v>5</v>
      </c>
      <c r="R1709">
        <v>0</v>
      </c>
      <c r="S1709">
        <v>114</v>
      </c>
      <c r="T1709">
        <v>157</v>
      </c>
      <c r="U1709" s="4">
        <f t="shared" si="1423"/>
        <v>0.42066420664206644</v>
      </c>
      <c r="V1709">
        <v>6.6</v>
      </c>
      <c r="W1709">
        <v>12</v>
      </c>
      <c r="X1709">
        <v>4</v>
      </c>
      <c r="Y1709">
        <v>0</v>
      </c>
      <c r="Z1709">
        <v>1</v>
      </c>
      <c r="AA1709">
        <v>14</v>
      </c>
      <c r="AB1709">
        <v>25</v>
      </c>
      <c r="AC1709" s="9">
        <f t="shared" si="1400"/>
        <v>13.90766853389994</v>
      </c>
      <c r="AD1709" s="9">
        <f t="shared" si="1401"/>
        <v>4.6358895112999807</v>
      </c>
      <c r="AE1709" s="9">
        <f t="shared" si="1402"/>
        <v>0</v>
      </c>
      <c r="AF1709" s="9">
        <f t="shared" si="1403"/>
        <v>1.658833287254631</v>
      </c>
      <c r="AG1709" s="9">
        <f t="shared" si="1404"/>
        <v>16.664737877560469</v>
      </c>
      <c r="AH1709" s="9">
        <f t="shared" si="1405"/>
        <v>29.758460495643689</v>
      </c>
      <c r="AI1709" s="58">
        <f t="shared" si="1406"/>
        <v>3.2734306545208063</v>
      </c>
      <c r="AJ1709" s="58">
        <f t="shared" si="1407"/>
        <v>7.185628742514969</v>
      </c>
      <c r="AK1709" s="58">
        <f t="shared" si="1408"/>
        <v>0.66353331490185241</v>
      </c>
      <c r="AL1709" s="58">
        <f t="shared" si="1409"/>
        <v>2.6187445236166451</v>
      </c>
      <c r="AM1709" s="58">
        <f t="shared" si="1410"/>
        <v>0.69538342669499698</v>
      </c>
      <c r="AN1709" s="58">
        <f t="shared" si="1411"/>
        <v>7.2988664639203762</v>
      </c>
      <c r="AO1709" s="56">
        <v>1008.1166666666667</v>
      </c>
      <c r="AP1709" s="56">
        <v>258.85000000000002</v>
      </c>
      <c r="AQ1709" s="56">
        <v>180.85</v>
      </c>
      <c r="AR1709" s="57">
        <f>SUM(AO1709:AQ1709)</f>
        <v>1447.8166666666666</v>
      </c>
      <c r="AS1709">
        <v>51</v>
      </c>
      <c r="AT1709">
        <v>102</v>
      </c>
      <c r="AU1709">
        <v>75</v>
      </c>
      <c r="AV1709">
        <v>53</v>
      </c>
      <c r="AW1709">
        <v>30</v>
      </c>
      <c r="AX1709" s="9">
        <f t="shared" si="1412"/>
        <v>2.1135272651924164</v>
      </c>
      <c r="AY1709" s="9">
        <f t="shared" si="1413"/>
        <v>4.2270545303848328</v>
      </c>
      <c r="AZ1709" s="9">
        <f t="shared" si="1414"/>
        <v>3.1081283311653181</v>
      </c>
      <c r="BA1709" s="9">
        <f t="shared" si="1415"/>
        <v>2.1964106873568245</v>
      </c>
      <c r="BB1709" s="9">
        <f t="shared" si="1416"/>
        <v>1.2432513324661272</v>
      </c>
      <c r="BC1709" s="33">
        <f t="shared" si="1417"/>
        <v>14.00162037037037</v>
      </c>
      <c r="BD1709" s="33">
        <f t="shared" si="1418"/>
        <v>2.5118055555555556</v>
      </c>
      <c r="BE1709" s="33">
        <f t="shared" si="1419"/>
        <v>3.5951388888888891</v>
      </c>
      <c r="BF1709" s="42">
        <f>BI1709-BG1709-BH1709</f>
        <v>55</v>
      </c>
      <c r="BG1709" s="43">
        <v>31</v>
      </c>
      <c r="BH1709" s="43">
        <v>2</v>
      </c>
      <c r="BI1709" s="43">
        <v>88</v>
      </c>
      <c r="BJ1709" s="42">
        <f>BM1709-BK1709-BL1709</f>
        <v>44</v>
      </c>
      <c r="BK1709" s="43">
        <v>3</v>
      </c>
      <c r="BL1709" s="43">
        <v>22</v>
      </c>
      <c r="BM1709" s="43">
        <v>69</v>
      </c>
      <c r="BN1709" s="34">
        <f t="shared" si="1426"/>
        <v>60.172664293509726</v>
      </c>
      <c r="BO1709" s="34">
        <f t="shared" si="1427"/>
        <v>83.121938956603245</v>
      </c>
      <c r="BP1709" s="33">
        <v>32.621634448040659</v>
      </c>
      <c r="BQ1709" s="33">
        <v>15.628824742477123</v>
      </c>
      <c r="BR1709" s="33">
        <v>1.42061876211015</v>
      </c>
      <c r="BS1709" s="33">
        <v>-1.2845929874923865</v>
      </c>
      <c r="BT1709" s="33">
        <v>1.7327399023788628</v>
      </c>
      <c r="BU1709" s="9">
        <f t="shared" si="1428"/>
        <v>50.119224867514404</v>
      </c>
      <c r="BV1709" s="34">
        <f t="shared" si="1429"/>
        <v>69.234214554118594</v>
      </c>
      <c r="BW1709" s="33">
        <v>8.9193658548305272</v>
      </c>
      <c r="BX1709" s="33">
        <v>0.47724071483448754</v>
      </c>
      <c r="BY1709" s="33">
        <v>6.4539349357245603</v>
      </c>
      <c r="BZ1709" s="33">
        <v>-5.7971020793942554</v>
      </c>
      <c r="CA1709" s="9">
        <f t="shared" si="1430"/>
        <v>10.05343942599532</v>
      </c>
      <c r="CB1709" s="34">
        <f t="shared" si="1431"/>
        <v>13.887724402484643</v>
      </c>
      <c r="CC1709" s="47">
        <v>49.676909999999999</v>
      </c>
      <c r="CD1709">
        <v>3489821</v>
      </c>
      <c r="CE1709" s="68">
        <f t="shared" si="1420"/>
        <v>3974518.361111111</v>
      </c>
      <c r="CF1709" s="62">
        <v>31.3</v>
      </c>
      <c r="CG1709" s="62">
        <v>29.3</v>
      </c>
      <c r="CH1709" s="62">
        <v>16.2</v>
      </c>
      <c r="CI1709" s="62">
        <v>7.2</v>
      </c>
      <c r="CJ1709" s="63">
        <f t="shared" si="1424"/>
        <v>7.6290717079760881</v>
      </c>
      <c r="CK1709" s="62">
        <v>4.2</v>
      </c>
      <c r="CL1709" s="63">
        <f t="shared" si="1425"/>
        <v>4.4502918296527181</v>
      </c>
      <c r="CM1709" s="62">
        <v>11.4</v>
      </c>
      <c r="CN1709" t="s">
        <v>616</v>
      </c>
      <c r="CO1709" t="s">
        <v>617</v>
      </c>
      <c r="CQ1709" t="s">
        <v>3476</v>
      </c>
      <c r="CR1709">
        <v>78</v>
      </c>
      <c r="CS1709">
        <v>230</v>
      </c>
      <c r="CT1709">
        <v>80</v>
      </c>
      <c r="CU1709" t="s">
        <v>3402</v>
      </c>
      <c r="CZ1709" s="72">
        <v>2050000</v>
      </c>
      <c r="DA1709">
        <v>0</v>
      </c>
    </row>
    <row r="1710" spans="1:105" ht="12.75" customHeight="1" x14ac:dyDescent="0.2">
      <c r="A1710" s="38" t="s">
        <v>2452</v>
      </c>
      <c r="B1710" t="s">
        <v>958</v>
      </c>
      <c r="C1710" t="s">
        <v>958</v>
      </c>
      <c r="D1710" t="s">
        <v>976</v>
      </c>
      <c r="E1710" t="str">
        <f t="shared" si="1421"/>
        <v xml:space="preserve">Hagman, Niklas </v>
      </c>
      <c r="F1710" t="s">
        <v>144</v>
      </c>
      <c r="G1710" t="s">
        <v>1540</v>
      </c>
      <c r="H1710">
        <v>82</v>
      </c>
      <c r="I1710">
        <v>17</v>
      </c>
      <c r="J1710">
        <v>12</v>
      </c>
      <c r="K1710">
        <f>I1710+J1710</f>
        <v>29</v>
      </c>
      <c r="L1710">
        <v>3</v>
      </c>
      <c r="M1710">
        <v>34</v>
      </c>
      <c r="N1710">
        <v>152</v>
      </c>
      <c r="O1710" s="4">
        <f t="shared" si="1422"/>
        <v>0.1118421052631579</v>
      </c>
      <c r="P1710">
        <v>1638</v>
      </c>
      <c r="Q1710">
        <v>2</v>
      </c>
      <c r="R1710">
        <v>0</v>
      </c>
      <c r="S1710">
        <v>3</v>
      </c>
      <c r="T1710">
        <v>12</v>
      </c>
      <c r="U1710" s="4">
        <f t="shared" si="1423"/>
        <v>0.2</v>
      </c>
      <c r="V1710" s="40">
        <v>0.3</v>
      </c>
      <c r="W1710">
        <v>2</v>
      </c>
      <c r="X1710">
        <v>3</v>
      </c>
      <c r="Y1710">
        <v>1</v>
      </c>
      <c r="Z1710">
        <v>0</v>
      </c>
      <c r="AA1710">
        <f>I1710-W1710-Y1710</f>
        <v>14</v>
      </c>
      <c r="AB1710">
        <f>J1710-X1710-Z1710</f>
        <v>9</v>
      </c>
      <c r="AC1710" s="9">
        <f t="shared" si="1400"/>
        <v>12.265758091993188</v>
      </c>
      <c r="AD1710" s="9">
        <f t="shared" si="1401"/>
        <v>18.398637137989784</v>
      </c>
      <c r="AE1710" s="9">
        <f t="shared" si="1402"/>
        <v>1.4147606696533837</v>
      </c>
      <c r="AF1710" s="9">
        <f t="shared" si="1403"/>
        <v>0</v>
      </c>
      <c r="AG1710" s="9">
        <f t="shared" si="1404"/>
        <v>18.219611387257114</v>
      </c>
      <c r="AH1710" s="9">
        <f t="shared" si="1405"/>
        <v>11.712607320379574</v>
      </c>
      <c r="AI1710" s="6">
        <f t="shared" si="1406"/>
        <v>2.1473113420695884</v>
      </c>
      <c r="AJ1710" s="6">
        <f t="shared" si="1407"/>
        <v>8.5860306643952313</v>
      </c>
      <c r="AK1710" s="6">
        <f t="shared" si="1408"/>
        <v>0.28295213393067675</v>
      </c>
      <c r="AL1710" s="6">
        <f t="shared" si="1409"/>
        <v>2.082241301400813</v>
      </c>
      <c r="AM1710" s="6">
        <f t="shared" si="1410"/>
        <v>0</v>
      </c>
      <c r="AN1710" s="6">
        <f t="shared" si="1411"/>
        <v>4.527234142890828</v>
      </c>
      <c r="AO1710" s="33">
        <v>922.08333333333348</v>
      </c>
      <c r="AP1710" s="33">
        <v>48.916666666666657</v>
      </c>
      <c r="AQ1710" s="33">
        <v>212.05</v>
      </c>
      <c r="AR1710" s="32">
        <v>1183.05</v>
      </c>
      <c r="AS1710" s="40">
        <v>21</v>
      </c>
      <c r="AT1710" s="40">
        <v>57</v>
      </c>
      <c r="AU1710" s="40">
        <v>61</v>
      </c>
      <c r="AV1710" s="40">
        <v>37</v>
      </c>
      <c r="AW1710" s="40">
        <v>39</v>
      </c>
      <c r="AX1710" s="9">
        <f t="shared" si="1412"/>
        <v>1.0650437428680106</v>
      </c>
      <c r="AY1710" s="9">
        <f t="shared" si="1413"/>
        <v>2.8908330163560292</v>
      </c>
      <c r="AZ1710" s="9">
        <f t="shared" si="1414"/>
        <v>3.0936984911880314</v>
      </c>
      <c r="BA1710" s="9">
        <f t="shared" si="1415"/>
        <v>1.8765056421960189</v>
      </c>
      <c r="BB1710" s="9">
        <f t="shared" si="1416"/>
        <v>1.9779383796120198</v>
      </c>
      <c r="BC1710" s="9">
        <f t="shared" si="1417"/>
        <v>11.244918699186993</v>
      </c>
      <c r="BD1710" s="9">
        <f t="shared" si="1418"/>
        <v>2.5859756097560975</v>
      </c>
      <c r="BE1710" s="9">
        <f t="shared" si="1419"/>
        <v>0.59654471544715437</v>
      </c>
      <c r="BF1710" s="3">
        <v>33</v>
      </c>
      <c r="BG1710" s="3">
        <v>7</v>
      </c>
      <c r="BH1710" s="3">
        <v>1</v>
      </c>
      <c r="BI1710" s="3">
        <v>41</v>
      </c>
      <c r="BJ1710" s="3">
        <v>32</v>
      </c>
      <c r="BK1710" s="3">
        <v>0</v>
      </c>
      <c r="BL1710" s="3">
        <v>16</v>
      </c>
      <c r="BM1710" s="3">
        <v>48</v>
      </c>
      <c r="BN1710" s="34">
        <f t="shared" si="1426"/>
        <v>45.016471236668494</v>
      </c>
      <c r="BO1710" s="34">
        <f t="shared" si="1427"/>
        <v>76.102398439065965</v>
      </c>
      <c r="BP1710" s="34">
        <v>14.91425861272341</v>
      </c>
      <c r="BQ1710" s="34">
        <v>3.2909252754888372</v>
      </c>
      <c r="BR1710" s="34">
        <v>0.55172480338728447</v>
      </c>
      <c r="BS1710" s="34">
        <v>-0.21666399517485757</v>
      </c>
      <c r="BT1710" s="34">
        <v>-0.55802162058537208</v>
      </c>
      <c r="BU1710" s="34">
        <f t="shared" si="1428"/>
        <v>17.9822230758393</v>
      </c>
      <c r="BV1710" s="34">
        <f t="shared" si="1429"/>
        <v>30.399768523459368</v>
      </c>
      <c r="BW1710" s="34">
        <v>10.416045495047307</v>
      </c>
      <c r="BX1710" s="34">
        <v>0.15756975152887329</v>
      </c>
      <c r="BY1710" s="34">
        <v>13.442947750451228</v>
      </c>
      <c r="BZ1710" s="34">
        <v>3.0176851638017892</v>
      </c>
      <c r="CA1710" s="34">
        <f t="shared" si="1430"/>
        <v>27.034248160829197</v>
      </c>
      <c r="CB1710" s="34">
        <f t="shared" si="1431"/>
        <v>45.702629915606607</v>
      </c>
      <c r="CC1710" s="15">
        <v>69</v>
      </c>
      <c r="CD1710" s="7">
        <v>2206943</v>
      </c>
      <c r="CE1710" s="68">
        <f t="shared" si="1420"/>
        <v>2206943</v>
      </c>
      <c r="CF1710" s="9">
        <v>22.2</v>
      </c>
      <c r="CG1710" s="9">
        <v>26.1</v>
      </c>
      <c r="CH1710" s="9">
        <v>1.1000000000000001</v>
      </c>
      <c r="CI1710" s="9">
        <v>1.1000000000000001</v>
      </c>
      <c r="CJ1710" s="9">
        <f t="shared" si="1424"/>
        <v>1.5235281217899146</v>
      </c>
      <c r="CK1710" s="9">
        <v>3.7</v>
      </c>
      <c r="CL1710" s="9">
        <f t="shared" si="1425"/>
        <v>5.1245945914751667</v>
      </c>
      <c r="CM1710" s="9">
        <v>4.8</v>
      </c>
      <c r="CN1710" t="s">
        <v>3492</v>
      </c>
      <c r="CO1710" t="s">
        <v>3178</v>
      </c>
      <c r="CQ1710" t="s">
        <v>2393</v>
      </c>
      <c r="CR1710">
        <v>72</v>
      </c>
      <c r="CS1710">
        <v>205</v>
      </c>
      <c r="CU1710" t="s">
        <v>3402</v>
      </c>
      <c r="CV1710" t="s">
        <v>2382</v>
      </c>
      <c r="CW1710">
        <v>0</v>
      </c>
      <c r="CX1710">
        <v>0</v>
      </c>
      <c r="CY1710">
        <v>0</v>
      </c>
      <c r="CZ1710" s="70"/>
      <c r="DA1710">
        <v>0</v>
      </c>
    </row>
    <row r="1711" spans="1:105" ht="12.75" customHeight="1" x14ac:dyDescent="0.2">
      <c r="A1711" s="44" t="s">
        <v>2372</v>
      </c>
      <c r="B1711" s="43" t="s">
        <v>958</v>
      </c>
      <c r="C1711" s="43" t="s">
        <v>958</v>
      </c>
      <c r="D1711" s="42" t="s">
        <v>976</v>
      </c>
      <c r="E1711" s="42" t="str">
        <f t="shared" si="1421"/>
        <v xml:space="preserve">Hagman, Niklas </v>
      </c>
      <c r="F1711" s="42" t="s">
        <v>144</v>
      </c>
      <c r="G1711" s="45" t="s">
        <v>1540</v>
      </c>
      <c r="H1711" s="43">
        <v>82</v>
      </c>
      <c r="I1711" s="64">
        <v>27</v>
      </c>
      <c r="J1711" s="64">
        <v>14</v>
      </c>
      <c r="K1711" s="64">
        <v>41</v>
      </c>
      <c r="L1711" s="43">
        <v>4</v>
      </c>
      <c r="M1711">
        <v>51</v>
      </c>
      <c r="N1711">
        <v>178</v>
      </c>
      <c r="O1711" s="4">
        <f t="shared" si="1422"/>
        <v>0.15168539325842698</v>
      </c>
      <c r="Q1711">
        <v>8</v>
      </c>
      <c r="R1711">
        <v>0</v>
      </c>
      <c r="S1711">
        <v>2</v>
      </c>
      <c r="T1711">
        <v>17</v>
      </c>
      <c r="U1711" s="4">
        <f t="shared" si="1423"/>
        <v>0.10526315789473684</v>
      </c>
      <c r="V1711">
        <v>0.4</v>
      </c>
      <c r="W1711">
        <v>4</v>
      </c>
      <c r="X1711">
        <v>3</v>
      </c>
      <c r="Y1711">
        <v>4</v>
      </c>
      <c r="Z1711">
        <v>1</v>
      </c>
      <c r="AA1711">
        <v>19</v>
      </c>
      <c r="AB1711">
        <v>10</v>
      </c>
      <c r="AC1711" s="9">
        <f t="shared" si="1400"/>
        <v>6.2143966856551014</v>
      </c>
      <c r="AD1711" s="9">
        <f t="shared" si="1401"/>
        <v>4.6607975142413256</v>
      </c>
      <c r="AE1711" s="9">
        <f t="shared" si="1402"/>
        <v>6.6641984450203626</v>
      </c>
      <c r="AF1711" s="9">
        <f t="shared" si="1403"/>
        <v>1.6660496112550907</v>
      </c>
      <c r="AG1711" s="9">
        <f t="shared" si="1404"/>
        <v>25.180849301452316</v>
      </c>
      <c r="AH1711" s="9">
        <f t="shared" si="1405"/>
        <v>13.253078579711744</v>
      </c>
      <c r="AI1711" s="58">
        <f t="shared" si="1406"/>
        <v>2.6506157159423491</v>
      </c>
      <c r="AJ1711" s="58">
        <f t="shared" si="1407"/>
        <v>4.9715173485240811</v>
      </c>
      <c r="AK1711" s="58">
        <f t="shared" si="1408"/>
        <v>1.9992595335061087</v>
      </c>
      <c r="AL1711" s="58">
        <f t="shared" si="1409"/>
        <v>2.5180849301452315</v>
      </c>
      <c r="AM1711" s="58">
        <f t="shared" si="1410"/>
        <v>1.2428793371310203</v>
      </c>
      <c r="AN1711" s="58">
        <f t="shared" si="1411"/>
        <v>3.3320992225101813</v>
      </c>
      <c r="AO1711" s="56">
        <v>905.45</v>
      </c>
      <c r="AP1711" s="56">
        <v>193.1</v>
      </c>
      <c r="AQ1711" s="56">
        <v>180.06666666666666</v>
      </c>
      <c r="AR1711" s="57">
        <f>SUM(AO1711:AQ1711)</f>
        <v>1278.6166666666666</v>
      </c>
      <c r="AS1711">
        <v>13</v>
      </c>
      <c r="AT1711">
        <v>40</v>
      </c>
      <c r="AU1711">
        <v>61</v>
      </c>
      <c r="AV1711">
        <v>52</v>
      </c>
      <c r="AW1711">
        <v>40</v>
      </c>
      <c r="AX1711" s="9">
        <f t="shared" si="1412"/>
        <v>0.61003428184105224</v>
      </c>
      <c r="AY1711" s="9">
        <f t="shared" si="1413"/>
        <v>1.8770285595109302</v>
      </c>
      <c r="AZ1711" s="9">
        <f t="shared" si="1414"/>
        <v>2.862468553254168</v>
      </c>
      <c r="BA1711" s="9">
        <f t="shared" si="1415"/>
        <v>2.440137127364209</v>
      </c>
      <c r="BB1711" s="9">
        <f t="shared" si="1416"/>
        <v>1.8770285595109302</v>
      </c>
      <c r="BC1711" s="33">
        <f t="shared" si="1417"/>
        <v>11.042073170731708</v>
      </c>
      <c r="BD1711" s="33">
        <f t="shared" si="1418"/>
        <v>2.1959349593495934</v>
      </c>
      <c r="BE1711" s="33">
        <f t="shared" si="1419"/>
        <v>2.3548780487804879</v>
      </c>
      <c r="BF1711" s="42">
        <f>BI1711-BG1711-BH1711</f>
        <v>40</v>
      </c>
      <c r="BG1711" s="43">
        <v>16</v>
      </c>
      <c r="BH1711" s="43">
        <v>6</v>
      </c>
      <c r="BI1711" s="43">
        <v>62</v>
      </c>
      <c r="BJ1711" s="42">
        <f>BM1711-BK1711-BL1711</f>
        <v>38</v>
      </c>
      <c r="BK1711" s="43">
        <v>4</v>
      </c>
      <c r="BL1711" s="43">
        <v>10</v>
      </c>
      <c r="BM1711" s="43">
        <v>52</v>
      </c>
      <c r="BN1711" s="34">
        <f t="shared" si="1426"/>
        <v>60.249144620489247</v>
      </c>
      <c r="BO1711" s="34">
        <f t="shared" si="1427"/>
        <v>94.241137615635523</v>
      </c>
      <c r="BP1711" s="33">
        <v>27.067987053983479</v>
      </c>
      <c r="BQ1711" s="33">
        <v>1.4748443657238006</v>
      </c>
      <c r="BR1711" s="33">
        <v>2.4659242654319642</v>
      </c>
      <c r="BS1711" s="33">
        <v>7.3842180270633859</v>
      </c>
      <c r="BT1711" s="33">
        <v>1.8485124684029315</v>
      </c>
      <c r="BU1711" s="9">
        <f t="shared" si="1428"/>
        <v>40.241486180605563</v>
      </c>
      <c r="BV1711" s="34">
        <f t="shared" si="1429"/>
        <v>62.94534903180088</v>
      </c>
      <c r="BW1711" s="33">
        <v>6.6577463502804513</v>
      </c>
      <c r="BX1711" s="33">
        <v>-0.10331984746073627</v>
      </c>
      <c r="BY1711" s="33">
        <v>12.073684302898512</v>
      </c>
      <c r="BZ1711" s="33">
        <v>1.3795476341654593</v>
      </c>
      <c r="CA1711" s="9">
        <f t="shared" si="1430"/>
        <v>20.007658439883684</v>
      </c>
      <c r="CB1711" s="34">
        <f t="shared" si="1431"/>
        <v>31.295788583834646</v>
      </c>
      <c r="CC1711" s="47">
        <v>61.337349000000003</v>
      </c>
      <c r="CD1711">
        <v>4162412</v>
      </c>
      <c r="CE1711" s="68">
        <f t="shared" si="1420"/>
        <v>4162412</v>
      </c>
      <c r="CF1711" s="62">
        <v>26.6</v>
      </c>
      <c r="CG1711" s="62">
        <v>26.1</v>
      </c>
      <c r="CH1711" s="62">
        <v>0.2</v>
      </c>
      <c r="CI1711" s="62">
        <v>5.0999999999999996</v>
      </c>
      <c r="CJ1711" s="63">
        <f t="shared" si="1424"/>
        <v>6.1751440362436556</v>
      </c>
      <c r="CK1711" s="62">
        <v>2.7</v>
      </c>
      <c r="CL1711" s="63">
        <f t="shared" si="1425"/>
        <v>3.2691939015407594</v>
      </c>
      <c r="CM1711" s="62">
        <v>7.8</v>
      </c>
      <c r="CN1711" t="s">
        <v>618</v>
      </c>
      <c r="CO1711" t="s">
        <v>3178</v>
      </c>
      <c r="CQ1711" t="s">
        <v>2393</v>
      </c>
      <c r="CR1711">
        <v>72</v>
      </c>
      <c r="CS1711">
        <v>205</v>
      </c>
      <c r="CT1711">
        <v>15</v>
      </c>
      <c r="CU1711" t="s">
        <v>3402</v>
      </c>
      <c r="CZ1711" s="72">
        <v>675000</v>
      </c>
      <c r="DA1711">
        <v>0</v>
      </c>
    </row>
    <row r="1712" spans="1:105" ht="12.75" customHeight="1" x14ac:dyDescent="0.2">
      <c r="A1712" s="38" t="s">
        <v>2452</v>
      </c>
      <c r="B1712" t="s">
        <v>976</v>
      </c>
      <c r="C1712" t="s">
        <v>976</v>
      </c>
      <c r="D1712" s="82" t="s">
        <v>976</v>
      </c>
      <c r="E1712" t="str">
        <f t="shared" si="1421"/>
        <v xml:space="preserve">Kubina, Pavel </v>
      </c>
      <c r="F1712" t="s">
        <v>268</v>
      </c>
      <c r="G1712" t="s">
        <v>1524</v>
      </c>
      <c r="H1712">
        <v>61</v>
      </c>
      <c r="I1712">
        <v>7</v>
      </c>
      <c r="J1712">
        <v>14</v>
      </c>
      <c r="K1712">
        <f>I1712+J1712</f>
        <v>21</v>
      </c>
      <c r="L1712">
        <v>7</v>
      </c>
      <c r="M1712">
        <v>48</v>
      </c>
      <c r="N1712">
        <v>97</v>
      </c>
      <c r="O1712" s="4">
        <f t="shared" si="1422"/>
        <v>7.2164948453608241E-2</v>
      </c>
      <c r="P1712">
        <v>1670</v>
      </c>
      <c r="Q1712">
        <v>1</v>
      </c>
      <c r="R1712">
        <v>0</v>
      </c>
      <c r="S1712">
        <v>0</v>
      </c>
      <c r="T1712">
        <v>0</v>
      </c>
      <c r="U1712" s="4">
        <f t="shared" si="1423"/>
        <v>0</v>
      </c>
      <c r="V1712" s="40">
        <v>0</v>
      </c>
      <c r="W1712">
        <v>4</v>
      </c>
      <c r="X1712">
        <v>4</v>
      </c>
      <c r="Y1712">
        <v>0</v>
      </c>
      <c r="Z1712">
        <v>0</v>
      </c>
      <c r="AA1712">
        <f>I1712-W1712-Y1712</f>
        <v>3</v>
      </c>
      <c r="AB1712">
        <f>J1712-X1712-Z1712</f>
        <v>10</v>
      </c>
      <c r="AC1712" s="9">
        <f t="shared" si="1400"/>
        <v>9.2533093432720737</v>
      </c>
      <c r="AD1712" s="9">
        <f t="shared" si="1401"/>
        <v>9.2533093432720737</v>
      </c>
      <c r="AE1712" s="9">
        <f t="shared" si="1402"/>
        <v>0</v>
      </c>
      <c r="AF1712" s="9">
        <f t="shared" si="1403"/>
        <v>0</v>
      </c>
      <c r="AG1712" s="9">
        <f t="shared" si="1404"/>
        <v>3.6734693877551017</v>
      </c>
      <c r="AH1712" s="9">
        <f t="shared" si="1405"/>
        <v>12.244897959183673</v>
      </c>
      <c r="AI1712" s="6">
        <f t="shared" si="1406"/>
        <v>2.7551020408163267</v>
      </c>
      <c r="AJ1712" s="6">
        <f t="shared" si="1407"/>
        <v>6.4773165402904516</v>
      </c>
      <c r="AK1712" s="6">
        <f t="shared" si="1408"/>
        <v>0</v>
      </c>
      <c r="AL1712" s="6">
        <f t="shared" si="1409"/>
        <v>2.0816326530612246</v>
      </c>
      <c r="AM1712" s="6">
        <f t="shared" si="1410"/>
        <v>0</v>
      </c>
      <c r="AN1712" s="6">
        <f t="shared" si="1411"/>
        <v>7.5683251576734403</v>
      </c>
      <c r="AO1712" s="33">
        <v>980</v>
      </c>
      <c r="AP1712" s="33">
        <v>129.68333333333334</v>
      </c>
      <c r="AQ1712" s="33">
        <v>190.26666666666668</v>
      </c>
      <c r="AR1712" s="32">
        <v>1299.95</v>
      </c>
      <c r="AS1712" s="40">
        <v>110</v>
      </c>
      <c r="AT1712" s="40">
        <v>100</v>
      </c>
      <c r="AU1712" s="40">
        <v>42</v>
      </c>
      <c r="AV1712" s="40">
        <v>50</v>
      </c>
      <c r="AW1712" s="40">
        <v>27</v>
      </c>
      <c r="AX1712" s="9">
        <f t="shared" si="1412"/>
        <v>5.0771183507057955</v>
      </c>
      <c r="AY1712" s="9">
        <f t="shared" si="1413"/>
        <v>4.6155621370052691</v>
      </c>
      <c r="AZ1712" s="9">
        <f t="shared" si="1414"/>
        <v>1.938536097542213</v>
      </c>
      <c r="BA1712" s="9">
        <f t="shared" si="1415"/>
        <v>2.3077810685026345</v>
      </c>
      <c r="BB1712" s="9">
        <f t="shared" si="1416"/>
        <v>1.2462017769914229</v>
      </c>
      <c r="BC1712" s="9">
        <f t="shared" si="1417"/>
        <v>16.065573770491802</v>
      </c>
      <c r="BD1712" s="9">
        <f t="shared" si="1418"/>
        <v>3.1191256830601093</v>
      </c>
      <c r="BE1712" s="9">
        <f t="shared" si="1419"/>
        <v>2.1259562841530055</v>
      </c>
      <c r="BF1712" s="3">
        <v>45</v>
      </c>
      <c r="BG1712" s="3">
        <v>14</v>
      </c>
      <c r="BH1712" s="3">
        <v>0</v>
      </c>
      <c r="BI1712" s="3">
        <v>59</v>
      </c>
      <c r="BJ1712" s="3">
        <v>34</v>
      </c>
      <c r="BK1712" s="3">
        <v>0</v>
      </c>
      <c r="BL1712" s="3">
        <v>24</v>
      </c>
      <c r="BM1712" s="3">
        <v>58</v>
      </c>
      <c r="BN1712" s="34">
        <f t="shared" si="1426"/>
        <v>57.263969955376879</v>
      </c>
      <c r="BO1712" s="34">
        <f t="shared" si="1427"/>
        <v>88.101803846881609</v>
      </c>
      <c r="BP1712" s="34">
        <v>7.0600860368180243</v>
      </c>
      <c r="BQ1712" s="34">
        <v>6.6938488567734691</v>
      </c>
      <c r="BR1712" s="34">
        <v>6.6807264413959372E-2</v>
      </c>
      <c r="BS1712" s="34">
        <v>-0.46875254698511126</v>
      </c>
      <c r="BT1712" s="34">
        <v>0</v>
      </c>
      <c r="BU1712" s="34">
        <f t="shared" si="1428"/>
        <v>13.351989611020342</v>
      </c>
      <c r="BV1712" s="34">
        <f t="shared" si="1429"/>
        <v>20.542312567437733</v>
      </c>
      <c r="BW1712" s="34">
        <v>30.115025373414674</v>
      </c>
      <c r="BX1712" s="34">
        <v>4.2999089732248592</v>
      </c>
      <c r="BY1712" s="34">
        <v>9.4864292897237341</v>
      </c>
      <c r="BZ1712" s="34">
        <v>1.0616707993261134E-2</v>
      </c>
      <c r="CA1712" s="34">
        <f t="shared" si="1430"/>
        <v>43.911980344356536</v>
      </c>
      <c r="CB1712" s="34">
        <f t="shared" si="1431"/>
        <v>67.55949127944389</v>
      </c>
      <c r="CC1712" s="15">
        <v>53</v>
      </c>
      <c r="CD1712" s="7">
        <v>2182437</v>
      </c>
      <c r="CE1712" s="68">
        <f t="shared" si="1420"/>
        <v>2933767.7704918031</v>
      </c>
      <c r="CF1712" s="9">
        <v>22.9</v>
      </c>
      <c r="CG1712" s="9">
        <v>26.1</v>
      </c>
      <c r="CH1712" s="9">
        <v>6.4</v>
      </c>
      <c r="CI1712" s="9">
        <v>2.2999999999999998</v>
      </c>
      <c r="CJ1712" s="9">
        <f t="shared" si="1424"/>
        <v>2.8396814618186306</v>
      </c>
      <c r="CK1712" s="9">
        <v>3.5</v>
      </c>
      <c r="CL1712" s="9">
        <f t="shared" si="1425"/>
        <v>4.3212543984196552</v>
      </c>
      <c r="CM1712" s="9">
        <v>5.9</v>
      </c>
      <c r="CN1712" t="s">
        <v>3607</v>
      </c>
      <c r="CO1712" t="s">
        <v>3608</v>
      </c>
      <c r="CQ1712" t="s">
        <v>3079</v>
      </c>
      <c r="CR1712">
        <v>76</v>
      </c>
      <c r="CS1712">
        <v>244</v>
      </c>
      <c r="CU1712" t="s">
        <v>3401</v>
      </c>
      <c r="CV1712" t="s">
        <v>2382</v>
      </c>
      <c r="CW1712">
        <v>0</v>
      </c>
      <c r="CX1712">
        <v>0</v>
      </c>
      <c r="CY1712">
        <v>0</v>
      </c>
      <c r="CZ1712" s="70"/>
      <c r="DA1712">
        <v>0</v>
      </c>
    </row>
    <row r="1713" spans="1:105" ht="12.75" customHeight="1" x14ac:dyDescent="0.2">
      <c r="A1713" s="44" t="s">
        <v>2372</v>
      </c>
      <c r="B1713" s="43" t="s">
        <v>976</v>
      </c>
      <c r="C1713" s="43" t="s">
        <v>2375</v>
      </c>
      <c r="D1713" s="82" t="s">
        <v>976</v>
      </c>
      <c r="E1713" s="42" t="str">
        <f t="shared" si="1421"/>
        <v xml:space="preserve">Kubina, Pavel </v>
      </c>
      <c r="F1713" s="42" t="s">
        <v>268</v>
      </c>
      <c r="G1713" s="45" t="s">
        <v>2374</v>
      </c>
      <c r="H1713" s="43">
        <v>72</v>
      </c>
      <c r="I1713" s="64">
        <v>11</v>
      </c>
      <c r="J1713" s="64">
        <v>29</v>
      </c>
      <c r="K1713" s="64">
        <v>40</v>
      </c>
      <c r="L1713" s="43">
        <v>5</v>
      </c>
      <c r="M1713">
        <v>116</v>
      </c>
      <c r="N1713">
        <v>136</v>
      </c>
      <c r="O1713" s="4">
        <f t="shared" si="1422"/>
        <v>8.0882352941176475E-2</v>
      </c>
      <c r="Q1713">
        <v>4</v>
      </c>
      <c r="R1713">
        <v>0</v>
      </c>
      <c r="S1713">
        <v>0</v>
      </c>
      <c r="T1713">
        <v>1</v>
      </c>
      <c r="U1713" s="4">
        <f t="shared" si="1423"/>
        <v>0</v>
      </c>
      <c r="V1713">
        <v>0</v>
      </c>
      <c r="W1713">
        <v>6</v>
      </c>
      <c r="X1713">
        <v>12</v>
      </c>
      <c r="Y1713">
        <v>0</v>
      </c>
      <c r="Z1713">
        <v>1</v>
      </c>
      <c r="AA1713">
        <v>5</v>
      </c>
      <c r="AB1713">
        <v>16</v>
      </c>
      <c r="AC1713" s="9">
        <f t="shared" si="1400"/>
        <v>7.1258907363420425</v>
      </c>
      <c r="AD1713" s="9">
        <f t="shared" si="1401"/>
        <v>14.251781472684085</v>
      </c>
      <c r="AE1713" s="9">
        <f t="shared" si="1402"/>
        <v>0</v>
      </c>
      <c r="AF1713" s="9">
        <f t="shared" si="1403"/>
        <v>1.1712649661634564</v>
      </c>
      <c r="AG1713" s="9">
        <f t="shared" si="1404"/>
        <v>4.9437646768013837</v>
      </c>
      <c r="AH1713" s="9">
        <f t="shared" si="1405"/>
        <v>15.820046965764428</v>
      </c>
      <c r="AI1713" s="58">
        <f t="shared" si="1406"/>
        <v>2.9168211593128164</v>
      </c>
      <c r="AJ1713" s="58">
        <f t="shared" si="1407"/>
        <v>7.8384798099762465</v>
      </c>
      <c r="AK1713" s="58">
        <f t="shared" si="1408"/>
        <v>0.70275897969807388</v>
      </c>
      <c r="AL1713" s="58">
        <f t="shared" si="1409"/>
        <v>2.6201952787047338</v>
      </c>
      <c r="AM1713" s="58">
        <f t="shared" si="1410"/>
        <v>0.95011876484560576</v>
      </c>
      <c r="AN1713" s="58">
        <f t="shared" si="1411"/>
        <v>8.4331077563768861</v>
      </c>
      <c r="AO1713" s="56">
        <v>1213.6500000000001</v>
      </c>
      <c r="AP1713" s="56">
        <v>252.6</v>
      </c>
      <c r="AQ1713" s="56">
        <v>256.13333333333333</v>
      </c>
      <c r="AR1713" s="57">
        <f>SUM(AO1713:AQ1713)</f>
        <v>1722.3833333333332</v>
      </c>
      <c r="AS1713">
        <v>166</v>
      </c>
      <c r="AT1713">
        <v>121</v>
      </c>
      <c r="AU1713">
        <v>57</v>
      </c>
      <c r="AV1713">
        <v>48</v>
      </c>
      <c r="AW1713">
        <v>34</v>
      </c>
      <c r="AX1713" s="9">
        <f t="shared" si="1412"/>
        <v>5.7826848456112172</v>
      </c>
      <c r="AY1713" s="9">
        <f t="shared" si="1413"/>
        <v>4.2150895561382971</v>
      </c>
      <c r="AZ1713" s="9">
        <f t="shared" si="1414"/>
        <v>1.9856206999990325</v>
      </c>
      <c r="BA1713" s="9">
        <f t="shared" si="1415"/>
        <v>1.6721016421044483</v>
      </c>
      <c r="BB1713" s="9">
        <f t="shared" si="1416"/>
        <v>1.1844053298239843</v>
      </c>
      <c r="BC1713" s="33">
        <f t="shared" si="1417"/>
        <v>16.856250000000003</v>
      </c>
      <c r="BD1713" s="33">
        <f t="shared" si="1418"/>
        <v>3.5574074074074074</v>
      </c>
      <c r="BE1713" s="33">
        <f t="shared" si="1419"/>
        <v>3.5083333333333333</v>
      </c>
      <c r="BF1713" s="42">
        <f>BI1713-BG1713-BH1713</f>
        <v>59</v>
      </c>
      <c r="BG1713" s="43">
        <v>33</v>
      </c>
      <c r="BH1713" s="43">
        <v>3</v>
      </c>
      <c r="BI1713" s="43">
        <v>95</v>
      </c>
      <c r="BJ1713" s="42">
        <f>BM1713-BK1713-BL1713</f>
        <v>53</v>
      </c>
      <c r="BK1713" s="43">
        <v>4</v>
      </c>
      <c r="BL1713" s="43">
        <v>36</v>
      </c>
      <c r="BM1713" s="43">
        <v>93</v>
      </c>
      <c r="BN1713" s="34">
        <f t="shared" si="1426"/>
        <v>50.483077664824002</v>
      </c>
      <c r="BO1713" s="34">
        <f t="shared" si="1427"/>
        <v>58.620025737387927</v>
      </c>
      <c r="BP1713" s="33">
        <v>18.784544209527272</v>
      </c>
      <c r="BQ1713" s="33">
        <v>15.575315196733989</v>
      </c>
      <c r="BR1713" s="33">
        <v>-1.1076967015624377</v>
      </c>
      <c r="BS1713" s="33">
        <v>0.14328822144018466</v>
      </c>
      <c r="BT1713" s="33">
        <v>-0.89067951302377979</v>
      </c>
      <c r="BU1713" s="9">
        <f t="shared" si="1428"/>
        <v>32.504771413115236</v>
      </c>
      <c r="BV1713" s="34">
        <f t="shared" si="1429"/>
        <v>37.743945594513697</v>
      </c>
      <c r="BW1713" s="33">
        <v>26.896506619881983</v>
      </c>
      <c r="BX1713" s="33">
        <v>2.5088822878498553</v>
      </c>
      <c r="BY1713" s="33">
        <v>5.059972003874563</v>
      </c>
      <c r="BZ1713" s="33">
        <v>-16.48705465989763</v>
      </c>
      <c r="CA1713" s="9">
        <f t="shared" si="1430"/>
        <v>17.978306251708766</v>
      </c>
      <c r="CB1713" s="34">
        <f t="shared" si="1431"/>
        <v>20.876080142874233</v>
      </c>
      <c r="CC1713" s="47">
        <v>41.343575000000001</v>
      </c>
      <c r="CD1713">
        <v>2203496</v>
      </c>
      <c r="CE1713" s="68">
        <f t="shared" si="1420"/>
        <v>2509537.111111111</v>
      </c>
      <c r="CF1713" s="62">
        <v>38.6</v>
      </c>
      <c r="CG1713" s="62">
        <v>38.299999999999997</v>
      </c>
      <c r="CH1713" s="62">
        <v>11.1</v>
      </c>
      <c r="CI1713" s="62">
        <v>6</v>
      </c>
      <c r="CJ1713" s="63">
        <f t="shared" si="1424"/>
        <v>5.3784726631656792</v>
      </c>
      <c r="CK1713" s="62">
        <v>5.3</v>
      </c>
      <c r="CL1713" s="63">
        <f t="shared" si="1425"/>
        <v>4.7509841857963497</v>
      </c>
      <c r="CM1713" s="62">
        <v>10.9</v>
      </c>
      <c r="CN1713" t="s">
        <v>1763</v>
      </c>
      <c r="CO1713" t="s">
        <v>3608</v>
      </c>
      <c r="CQ1713" t="s">
        <v>3079</v>
      </c>
      <c r="CR1713">
        <v>76</v>
      </c>
      <c r="CS1713">
        <v>244</v>
      </c>
      <c r="CT1713">
        <v>31</v>
      </c>
      <c r="CU1713" t="s">
        <v>3401</v>
      </c>
      <c r="CZ1713" s="72">
        <v>5000000</v>
      </c>
      <c r="DA1713">
        <v>0</v>
      </c>
    </row>
    <row r="1714" spans="1:105" ht="12.75" customHeight="1" x14ac:dyDescent="0.2">
      <c r="A1714" s="44" t="s">
        <v>2372</v>
      </c>
      <c r="B1714" s="43"/>
      <c r="C1714" s="43" t="s">
        <v>2375</v>
      </c>
      <c r="D1714" s="82" t="s">
        <v>976</v>
      </c>
      <c r="E1714" s="42" t="str">
        <f t="shared" si="1421"/>
        <v xml:space="preserve">Earl, Robbie </v>
      </c>
      <c r="F1714" s="42" t="s">
        <v>2612</v>
      </c>
      <c r="G1714" s="45" t="s">
        <v>1540</v>
      </c>
      <c r="H1714" s="43">
        <v>9</v>
      </c>
      <c r="I1714" s="64">
        <v>0</v>
      </c>
      <c r="J1714" s="64">
        <v>1</v>
      </c>
      <c r="K1714" s="64">
        <v>1</v>
      </c>
      <c r="L1714" s="43">
        <v>-2</v>
      </c>
      <c r="M1714">
        <v>0</v>
      </c>
      <c r="N1714">
        <v>9</v>
      </c>
      <c r="O1714" s="4">
        <f t="shared" si="1422"/>
        <v>0</v>
      </c>
      <c r="Q1714">
        <v>0</v>
      </c>
      <c r="R1714">
        <v>0</v>
      </c>
      <c r="S1714">
        <v>2</v>
      </c>
      <c r="T1714">
        <v>0</v>
      </c>
      <c r="U1714" s="4">
        <f t="shared" si="1423"/>
        <v>1</v>
      </c>
      <c r="V1714">
        <v>0.4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 s="9">
        <f t="shared" si="1400"/>
        <v>0</v>
      </c>
      <c r="AD1714" s="9">
        <f t="shared" si="1401"/>
        <v>0</v>
      </c>
      <c r="AE1714" s="9">
        <f t="shared" si="1402"/>
        <v>0</v>
      </c>
      <c r="AF1714" s="9">
        <f t="shared" si="1403"/>
        <v>0</v>
      </c>
      <c r="AG1714" s="9">
        <f t="shared" si="1404"/>
        <v>0</v>
      </c>
      <c r="AH1714" s="9">
        <f t="shared" si="1405"/>
        <v>14.99063085571518</v>
      </c>
      <c r="AI1714" s="58">
        <f t="shared" si="1406"/>
        <v>1.4990630855715179</v>
      </c>
      <c r="AJ1714" s="58">
        <f t="shared" si="1407"/>
        <v>0</v>
      </c>
      <c r="AK1714" s="58">
        <f t="shared" si="1408"/>
        <v>0</v>
      </c>
      <c r="AL1714" s="58">
        <f t="shared" si="1409"/>
        <v>2.9981261711430358</v>
      </c>
      <c r="AM1714" s="58">
        <f t="shared" si="1410"/>
        <v>0</v>
      </c>
      <c r="AN1714" s="58">
        <f t="shared" si="1411"/>
        <v>0</v>
      </c>
      <c r="AO1714" s="56">
        <v>80.05</v>
      </c>
      <c r="AP1714" s="56">
        <v>2.4666666666666668</v>
      </c>
      <c r="AQ1714" s="56">
        <v>0.6166666666666667</v>
      </c>
      <c r="AR1714" s="57">
        <f>SUM(AO1714:AQ1714)</f>
        <v>83.133333333333326</v>
      </c>
      <c r="AS1714">
        <v>5</v>
      </c>
      <c r="AT1714">
        <v>3</v>
      </c>
      <c r="AU1714">
        <v>3</v>
      </c>
      <c r="AV1714">
        <v>3</v>
      </c>
      <c r="AW1714">
        <v>2</v>
      </c>
      <c r="AX1714" s="9">
        <f t="shared" si="1412"/>
        <v>3.6086607858861273</v>
      </c>
      <c r="AY1714" s="9">
        <f t="shared" si="1413"/>
        <v>2.1651964715316763</v>
      </c>
      <c r="AZ1714" s="9">
        <f t="shared" si="1414"/>
        <v>2.1651964715316763</v>
      </c>
      <c r="BA1714" s="9">
        <f t="shared" si="1415"/>
        <v>2.1651964715316763</v>
      </c>
      <c r="BB1714" s="9">
        <f t="shared" si="1416"/>
        <v>1.4434643143544508</v>
      </c>
      <c r="BC1714" s="33">
        <f t="shared" si="1417"/>
        <v>8.8944444444444439</v>
      </c>
      <c r="BD1714" s="33">
        <f t="shared" si="1418"/>
        <v>6.851851851851852E-2</v>
      </c>
      <c r="BE1714" s="33">
        <f t="shared" si="1419"/>
        <v>0.27407407407407408</v>
      </c>
      <c r="BF1714" s="42">
        <f>BI1714-BG1714-BH1714</f>
        <v>2</v>
      </c>
      <c r="BG1714" s="43">
        <v>0</v>
      </c>
      <c r="BH1714" s="43">
        <v>0</v>
      </c>
      <c r="BI1714" s="43">
        <v>2</v>
      </c>
      <c r="BJ1714" s="42">
        <f>BM1714-BK1714-BL1714</f>
        <v>4</v>
      </c>
      <c r="BK1714" s="43">
        <v>0</v>
      </c>
      <c r="BL1714" s="43">
        <v>0</v>
      </c>
      <c r="BM1714" s="43">
        <v>4</v>
      </c>
      <c r="BN1714" s="34">
        <f t="shared" si="1426"/>
        <v>0.48541954153937827</v>
      </c>
      <c r="BO1714" s="34">
        <f t="shared" si="1427"/>
        <v>11.678096428373177</v>
      </c>
      <c r="BP1714" s="33">
        <v>-0.89131504376567616</v>
      </c>
      <c r="BQ1714" s="33">
        <v>-0.13705097597900653</v>
      </c>
      <c r="BR1714" s="33">
        <v>-0.26017738973581978</v>
      </c>
      <c r="BS1714" s="33">
        <v>-8.576225145489929E-3</v>
      </c>
      <c r="BT1714" s="33">
        <v>0</v>
      </c>
      <c r="BU1714" s="9">
        <f t="shared" si="1428"/>
        <v>-1.2971196346259923</v>
      </c>
      <c r="BV1714" s="34">
        <f t="shared" si="1429"/>
        <v>-31.205765067185062</v>
      </c>
      <c r="BW1714" s="33">
        <v>0.4848051390732494</v>
      </c>
      <c r="BX1714" s="33">
        <v>1.0708743266177762E-2</v>
      </c>
      <c r="BY1714" s="33">
        <v>8.4851434655254382E-2</v>
      </c>
      <c r="BZ1714" s="33">
        <v>1.202173859170689</v>
      </c>
      <c r="CA1714" s="9">
        <f t="shared" si="1430"/>
        <v>1.7825391761653706</v>
      </c>
      <c r="CB1714" s="34">
        <f t="shared" si="1431"/>
        <v>42.883861495558236</v>
      </c>
      <c r="CE1714" s="68">
        <f t="shared" si="1420"/>
        <v>165000</v>
      </c>
      <c r="CF1714" s="62">
        <v>1.7</v>
      </c>
      <c r="CG1714" s="62">
        <v>1.7</v>
      </c>
      <c r="CH1714" s="62">
        <v>-1.8</v>
      </c>
      <c r="CI1714" s="62">
        <v>-0.5</v>
      </c>
      <c r="CJ1714" s="63">
        <f t="shared" si="1424"/>
        <v>-11.598685482312003</v>
      </c>
      <c r="CK1714" s="62">
        <v>-0.2</v>
      </c>
      <c r="CL1714" s="63">
        <f t="shared" si="1425"/>
        <v>-4.6394741929248022</v>
      </c>
      <c r="CM1714" s="62">
        <v>-0.7</v>
      </c>
      <c r="CN1714" t="s">
        <v>696</v>
      </c>
      <c r="CO1714" t="s">
        <v>2958</v>
      </c>
      <c r="CP1714" t="s">
        <v>2959</v>
      </c>
      <c r="CQ1714" t="s">
        <v>2414</v>
      </c>
      <c r="CR1714">
        <v>73</v>
      </c>
      <c r="CS1714">
        <v>195</v>
      </c>
      <c r="CT1714">
        <v>52</v>
      </c>
      <c r="CU1714" t="s">
        <v>3402</v>
      </c>
      <c r="CV1714" t="s">
        <v>3090</v>
      </c>
      <c r="CZ1714" s="72">
        <v>600000</v>
      </c>
      <c r="DA1714">
        <v>0</v>
      </c>
    </row>
    <row r="1715" spans="1:105" ht="12.75" customHeight="1" x14ac:dyDescent="0.2">
      <c r="A1715" s="38" t="s">
        <v>2452</v>
      </c>
      <c r="B1715" t="s">
        <v>968</v>
      </c>
      <c r="C1715" t="s">
        <v>968</v>
      </c>
      <c r="D1715" s="82" t="s">
        <v>976</v>
      </c>
      <c r="E1715" t="str">
        <f t="shared" ref="E1715:E1746" si="1432">CONCATENATE(RIGHT(F1715,LEN(F1715)-SEARCH(" ",F1715)), ", ", LEFT(F1715, SEARCH(" ", F1715)))</f>
        <v xml:space="preserve">Hollweg, Ryan </v>
      </c>
      <c r="F1715" t="s">
        <v>181</v>
      </c>
      <c r="G1715" t="s">
        <v>1537</v>
      </c>
      <c r="H1715">
        <v>78</v>
      </c>
      <c r="I1715">
        <v>1</v>
      </c>
      <c r="J1715">
        <v>2</v>
      </c>
      <c r="K1715">
        <f>I1715+J1715</f>
        <v>3</v>
      </c>
      <c r="L1715">
        <v>-11</v>
      </c>
      <c r="M1715">
        <v>131</v>
      </c>
      <c r="N1715">
        <v>63</v>
      </c>
      <c r="O1715" s="4">
        <f t="shared" si="1422"/>
        <v>1.5873015873015872E-2</v>
      </c>
      <c r="P1715">
        <v>966</v>
      </c>
      <c r="Q1715">
        <v>0</v>
      </c>
      <c r="R1715">
        <v>0</v>
      </c>
      <c r="S1715">
        <v>34</v>
      </c>
      <c r="T1715">
        <v>52</v>
      </c>
      <c r="U1715" s="4">
        <f t="shared" si="1423"/>
        <v>0.39534883720930231</v>
      </c>
      <c r="V1715" s="40">
        <v>1.9</v>
      </c>
      <c r="W1715">
        <v>0</v>
      </c>
      <c r="X1715">
        <v>0</v>
      </c>
      <c r="Y1715">
        <v>0</v>
      </c>
      <c r="Z1715">
        <v>0</v>
      </c>
      <c r="AA1715">
        <f>I1715-W1715-Y1715</f>
        <v>1</v>
      </c>
      <c r="AB1715">
        <f>J1715-X1715-Z1715</f>
        <v>2</v>
      </c>
      <c r="AC1715" s="9">
        <f t="shared" si="1400"/>
        <v>0</v>
      </c>
      <c r="AD1715" s="9">
        <f t="shared" si="1401"/>
        <v>0</v>
      </c>
      <c r="AE1715" s="9">
        <f t="shared" si="1402"/>
        <v>0</v>
      </c>
      <c r="AF1715" s="9">
        <f t="shared" si="1403"/>
        <v>0</v>
      </c>
      <c r="AG1715" s="9">
        <f t="shared" si="1404"/>
        <v>1.9116397621070518</v>
      </c>
      <c r="AH1715" s="9">
        <f t="shared" si="1405"/>
        <v>3.8232795242141036</v>
      </c>
      <c r="AI1715" s="6">
        <f t="shared" si="1406"/>
        <v>0.95581988105352589</v>
      </c>
      <c r="AJ1715" s="6">
        <f t="shared" si="1407"/>
        <v>0</v>
      </c>
      <c r="AK1715" s="6">
        <f t="shared" si="1408"/>
        <v>0</v>
      </c>
      <c r="AL1715" s="6">
        <f t="shared" si="1409"/>
        <v>2.1028037383177569</v>
      </c>
      <c r="AM1715" s="6">
        <f t="shared" si="1410"/>
        <v>0</v>
      </c>
      <c r="AN1715" s="6">
        <f t="shared" si="1411"/>
        <v>0</v>
      </c>
      <c r="AO1715" s="33">
        <v>627.73333333333335</v>
      </c>
      <c r="AP1715" s="33">
        <v>7.3</v>
      </c>
      <c r="AQ1715" s="33">
        <v>7.5333333333333332</v>
      </c>
      <c r="AR1715" s="32">
        <v>642.56666666666661</v>
      </c>
      <c r="AS1715" s="40">
        <v>15</v>
      </c>
      <c r="AT1715" s="40">
        <v>231</v>
      </c>
      <c r="AU1715" s="40">
        <v>20</v>
      </c>
      <c r="AV1715" s="40">
        <v>24</v>
      </c>
      <c r="AW1715" s="40">
        <v>15</v>
      </c>
      <c r="AX1715" s="9">
        <f t="shared" si="1412"/>
        <v>1.400632878559942</v>
      </c>
      <c r="AY1715" s="9">
        <f t="shared" si="1413"/>
        <v>21.569746329823108</v>
      </c>
      <c r="AZ1715" s="9">
        <f t="shared" si="1414"/>
        <v>1.8675105047465894</v>
      </c>
      <c r="BA1715" s="9">
        <f t="shared" si="1415"/>
        <v>2.2410126056959072</v>
      </c>
      <c r="BB1715" s="9">
        <f t="shared" si="1416"/>
        <v>1.400632878559942</v>
      </c>
      <c r="BC1715" s="9">
        <f t="shared" si="1417"/>
        <v>8.0478632478632477</v>
      </c>
      <c r="BD1715" s="9">
        <f t="shared" si="1418"/>
        <v>9.6581196581196585E-2</v>
      </c>
      <c r="BE1715" s="9">
        <f t="shared" si="1419"/>
        <v>9.358974358974359E-2</v>
      </c>
      <c r="BF1715" s="3">
        <v>10</v>
      </c>
      <c r="BG1715" s="3">
        <v>0</v>
      </c>
      <c r="BH1715" s="3">
        <v>0</v>
      </c>
      <c r="BI1715" s="3">
        <v>10</v>
      </c>
      <c r="BJ1715" s="3">
        <v>22</v>
      </c>
      <c r="BK1715" s="3">
        <v>0</v>
      </c>
      <c r="BL1715" s="3">
        <v>0</v>
      </c>
      <c r="BM1715" s="3">
        <v>22</v>
      </c>
      <c r="BN1715" s="34">
        <f t="shared" si="1426"/>
        <v>-12.837704763779826</v>
      </c>
      <c r="BO1715" s="34">
        <f t="shared" si="1427"/>
        <v>-39.957580838656931</v>
      </c>
      <c r="BP1715" s="34">
        <v>-10.568946600590881</v>
      </c>
      <c r="BQ1715" s="34">
        <v>-0.33925549004029976</v>
      </c>
      <c r="BR1715" s="34">
        <v>7.3342941947436222E-2</v>
      </c>
      <c r="BS1715" s="34">
        <v>-8.5216852747283064E-2</v>
      </c>
      <c r="BT1715" s="34">
        <v>-0.53673677434263023</v>
      </c>
      <c r="BU1715" s="34">
        <f t="shared" si="1428"/>
        <v>-11.456812775773658</v>
      </c>
      <c r="BV1715" s="34">
        <f t="shared" si="1429"/>
        <v>-35.659530349453732</v>
      </c>
      <c r="BW1715" s="34">
        <v>5.9937385674825654</v>
      </c>
      <c r="BX1715" s="34">
        <v>2.4732957196747559E-2</v>
      </c>
      <c r="BY1715" s="34">
        <v>0.70142589825114565</v>
      </c>
      <c r="BZ1715" s="34">
        <v>-8.1007894109366276</v>
      </c>
      <c r="CA1715" s="34">
        <f t="shared" si="1430"/>
        <v>-1.3808919880061685</v>
      </c>
      <c r="CB1715" s="34">
        <f t="shared" si="1431"/>
        <v>-4.2980504892032014</v>
      </c>
      <c r="CC1715" s="15">
        <v>37</v>
      </c>
      <c r="CD1715" s="7">
        <v>165000</v>
      </c>
      <c r="CE1715" s="68">
        <f t="shared" si="1420"/>
        <v>165000</v>
      </c>
      <c r="CF1715" s="9">
        <v>12.6</v>
      </c>
      <c r="CG1715" s="9">
        <v>11.8</v>
      </c>
      <c r="CH1715" s="9">
        <v>-12</v>
      </c>
      <c r="CI1715" s="9">
        <v>-4.9000000000000004</v>
      </c>
      <c r="CJ1715" s="9">
        <f t="shared" si="1424"/>
        <v>-14.907210222087011</v>
      </c>
      <c r="CK1715" s="9">
        <v>-1</v>
      </c>
      <c r="CL1715" s="9">
        <f t="shared" si="1425"/>
        <v>-3.0422878004259202</v>
      </c>
      <c r="CM1715" s="9">
        <v>-5.9</v>
      </c>
      <c r="CN1715" t="s">
        <v>3281</v>
      </c>
      <c r="CO1715" t="s">
        <v>3282</v>
      </c>
      <c r="CP1715" t="s">
        <v>1298</v>
      </c>
      <c r="CQ1715" t="s">
        <v>2414</v>
      </c>
      <c r="CR1715">
        <v>71</v>
      </c>
      <c r="CS1715">
        <v>210</v>
      </c>
      <c r="CT1715">
        <v>44</v>
      </c>
      <c r="CU1715" t="s">
        <v>3402</v>
      </c>
      <c r="CV1715" t="s">
        <v>2382</v>
      </c>
      <c r="CW1715">
        <v>0</v>
      </c>
      <c r="CX1715">
        <v>0</v>
      </c>
      <c r="CY1715">
        <v>0</v>
      </c>
      <c r="CZ1715" s="70"/>
      <c r="DA1715">
        <v>0</v>
      </c>
    </row>
    <row r="1716" spans="1:105" ht="12.75" customHeight="1" x14ac:dyDescent="0.2">
      <c r="A1716" s="44" t="s">
        <v>2372</v>
      </c>
      <c r="B1716" s="43" t="s">
        <v>968</v>
      </c>
      <c r="C1716" s="43" t="s">
        <v>968</v>
      </c>
      <c r="D1716" s="82" t="s">
        <v>976</v>
      </c>
      <c r="E1716" s="42" t="str">
        <f t="shared" si="1432"/>
        <v xml:space="preserve">Hollweg, Ryan </v>
      </c>
      <c r="F1716" s="42" t="s">
        <v>181</v>
      </c>
      <c r="G1716" s="45" t="s">
        <v>1540</v>
      </c>
      <c r="H1716" s="43">
        <v>70</v>
      </c>
      <c r="I1716" s="64">
        <v>2</v>
      </c>
      <c r="J1716" s="64">
        <v>2</v>
      </c>
      <c r="K1716" s="64">
        <v>4</v>
      </c>
      <c r="L1716" s="43">
        <v>-12</v>
      </c>
      <c r="M1716">
        <v>96</v>
      </c>
      <c r="N1716">
        <v>59</v>
      </c>
      <c r="O1716" s="4">
        <f t="shared" si="1422"/>
        <v>3.3898305084745763E-2</v>
      </c>
      <c r="Q1716">
        <v>0</v>
      </c>
      <c r="R1716">
        <v>0</v>
      </c>
      <c r="S1716">
        <v>18</v>
      </c>
      <c r="T1716">
        <v>21</v>
      </c>
      <c r="U1716" s="4">
        <f t="shared" si="1423"/>
        <v>0.46153846153846156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2</v>
      </c>
      <c r="AB1716">
        <v>2</v>
      </c>
      <c r="AC1716" s="9">
        <f t="shared" si="1400"/>
        <v>0</v>
      </c>
      <c r="AD1716" s="9">
        <f t="shared" si="1401"/>
        <v>0</v>
      </c>
      <c r="AE1716" s="9">
        <f t="shared" si="1402"/>
        <v>0</v>
      </c>
      <c r="AF1716" s="9">
        <f t="shared" si="1403"/>
        <v>0</v>
      </c>
      <c r="AG1716" s="9">
        <f t="shared" si="1404"/>
        <v>4.1887253476060264</v>
      </c>
      <c r="AH1716" s="9">
        <f t="shared" si="1405"/>
        <v>4.1887253476060264</v>
      </c>
      <c r="AI1716" s="58">
        <f t="shared" si="1406"/>
        <v>0.41887253476060266</v>
      </c>
      <c r="AJ1716" s="58">
        <f t="shared" si="1407"/>
        <v>0</v>
      </c>
      <c r="AK1716" s="58">
        <f t="shared" si="1408"/>
        <v>0</v>
      </c>
      <c r="AL1716" s="58">
        <f t="shared" si="1409"/>
        <v>1.6754901390424106</v>
      </c>
      <c r="AM1716" s="58">
        <f t="shared" si="1410"/>
        <v>0</v>
      </c>
      <c r="AN1716" s="58">
        <f t="shared" si="1411"/>
        <v>0</v>
      </c>
      <c r="AO1716" s="56">
        <v>572.9666666666667</v>
      </c>
      <c r="AP1716" s="56">
        <v>6.35</v>
      </c>
      <c r="AQ1716" s="56">
        <v>1.65</v>
      </c>
      <c r="AR1716" s="57">
        <f>SUM(AO1716:AQ1716)</f>
        <v>580.9666666666667</v>
      </c>
      <c r="AS1716">
        <v>18</v>
      </c>
      <c r="AT1716">
        <v>174</v>
      </c>
      <c r="AU1716">
        <v>20</v>
      </c>
      <c r="AV1716">
        <v>8</v>
      </c>
      <c r="AW1716">
        <v>10</v>
      </c>
      <c r="AX1716" s="9">
        <f t="shared" si="1412"/>
        <v>1.8589706810488265</v>
      </c>
      <c r="AY1716" s="9">
        <f t="shared" si="1413"/>
        <v>17.970049916805326</v>
      </c>
      <c r="AZ1716" s="9">
        <f t="shared" si="1414"/>
        <v>2.0655229789431404</v>
      </c>
      <c r="BA1716" s="9">
        <f t="shared" si="1415"/>
        <v>0.82620919157725625</v>
      </c>
      <c r="BB1716" s="9">
        <f t="shared" si="1416"/>
        <v>1.0327614894715702</v>
      </c>
      <c r="BC1716" s="33">
        <f t="shared" si="1417"/>
        <v>8.1852380952380965</v>
      </c>
      <c r="BD1716" s="33">
        <f t="shared" si="1418"/>
        <v>2.357142857142857E-2</v>
      </c>
      <c r="BE1716" s="33">
        <f t="shared" si="1419"/>
        <v>9.0714285714285706E-2</v>
      </c>
      <c r="BF1716" s="42">
        <f>BI1716-BG1716-BH1716</f>
        <v>4</v>
      </c>
      <c r="BG1716" s="43">
        <v>0</v>
      </c>
      <c r="BH1716" s="43">
        <v>0</v>
      </c>
      <c r="BI1716" s="43">
        <v>4</v>
      </c>
      <c r="BJ1716" s="42">
        <f>BM1716-BK1716-BL1716</f>
        <v>16</v>
      </c>
      <c r="BK1716" s="43">
        <v>0</v>
      </c>
      <c r="BL1716" s="43">
        <v>0</v>
      </c>
      <c r="BM1716" s="43">
        <v>16</v>
      </c>
      <c r="BN1716" s="34">
        <f t="shared" si="1426"/>
        <v>-5.8967944845385709</v>
      </c>
      <c r="BO1716" s="34">
        <f t="shared" si="1427"/>
        <v>-20.299940849865987</v>
      </c>
      <c r="BP1716" s="33">
        <v>-8.0351292996805377</v>
      </c>
      <c r="BQ1716" s="33">
        <v>-0.33406755074170696</v>
      </c>
      <c r="BR1716" s="33">
        <v>-0.44792508580666313</v>
      </c>
      <c r="BS1716" s="33">
        <v>-2.2488407677187339E-2</v>
      </c>
      <c r="BT1716" s="33">
        <v>0</v>
      </c>
      <c r="BU1716" s="9">
        <f t="shared" si="1428"/>
        <v>-8.8396103439060951</v>
      </c>
      <c r="BV1716" s="34">
        <f t="shared" si="1429"/>
        <v>-30.43069715040253</v>
      </c>
      <c r="BW1716" s="33">
        <v>6.6654213670275775</v>
      </c>
      <c r="BX1716" s="33">
        <v>2.4185862267084447E-2</v>
      </c>
      <c r="BY1716" s="33">
        <v>0.18017486973587513</v>
      </c>
      <c r="BZ1716" s="33">
        <v>-3.9269662396630127</v>
      </c>
      <c r="CA1716" s="9">
        <f t="shared" si="1430"/>
        <v>2.9428158593675247</v>
      </c>
      <c r="CB1716" s="34">
        <f t="shared" si="1431"/>
        <v>10.130756300536547</v>
      </c>
      <c r="CC1716" s="47">
        <v>41.869926</v>
      </c>
      <c r="CD1716">
        <v>165000</v>
      </c>
      <c r="CE1716" s="68">
        <f t="shared" si="1420"/>
        <v>165000</v>
      </c>
      <c r="CF1716" s="62">
        <v>9.8000000000000007</v>
      </c>
      <c r="CG1716" s="62">
        <v>9.3000000000000007</v>
      </c>
      <c r="CH1716" s="62">
        <v>-12.7</v>
      </c>
      <c r="CI1716" s="62">
        <v>-2.8</v>
      </c>
      <c r="CJ1716" s="63">
        <f t="shared" si="1424"/>
        <v>-9.5081781651479993</v>
      </c>
      <c r="CK1716" s="62">
        <v>-1.2</v>
      </c>
      <c r="CL1716" s="63">
        <f t="shared" si="1425"/>
        <v>-4.0749334993491422</v>
      </c>
      <c r="CM1716" s="62">
        <v>-4</v>
      </c>
      <c r="CN1716" t="s">
        <v>715</v>
      </c>
      <c r="CO1716" t="s">
        <v>3282</v>
      </c>
      <c r="CP1716" t="s">
        <v>1298</v>
      </c>
      <c r="CQ1716" t="s">
        <v>2414</v>
      </c>
      <c r="CR1716">
        <v>71</v>
      </c>
      <c r="CS1716">
        <v>210</v>
      </c>
      <c r="CT1716">
        <v>44</v>
      </c>
      <c r="CU1716" t="s">
        <v>3402</v>
      </c>
      <c r="CZ1716" s="72">
        <v>512500</v>
      </c>
      <c r="DA1716">
        <v>0</v>
      </c>
    </row>
    <row r="1717" spans="1:105" ht="12.75" customHeight="1" x14ac:dyDescent="0.2">
      <c r="A1717" s="44" t="s">
        <v>2372</v>
      </c>
      <c r="B1717" s="43"/>
      <c r="C1717" s="43" t="s">
        <v>2375</v>
      </c>
      <c r="D1717" s="82" t="s">
        <v>976</v>
      </c>
      <c r="E1717" s="42" t="str">
        <f t="shared" si="1432"/>
        <v xml:space="preserve">Gamache, Simon </v>
      </c>
      <c r="F1717" s="42" t="s">
        <v>109</v>
      </c>
      <c r="G1717" s="45" t="s">
        <v>1540</v>
      </c>
      <c r="H1717" s="43">
        <v>11</v>
      </c>
      <c r="I1717" s="64">
        <v>2</v>
      </c>
      <c r="J1717" s="64">
        <v>2</v>
      </c>
      <c r="K1717" s="64">
        <v>4</v>
      </c>
      <c r="L1717" s="43">
        <v>-1</v>
      </c>
      <c r="M1717">
        <v>6</v>
      </c>
      <c r="N1717">
        <v>11</v>
      </c>
      <c r="O1717" s="4">
        <f t="shared" si="1422"/>
        <v>0.18181818181818182</v>
      </c>
      <c r="Q1717">
        <v>0</v>
      </c>
      <c r="R1717">
        <v>0</v>
      </c>
      <c r="S1717">
        <v>0</v>
      </c>
      <c r="T1717">
        <v>0</v>
      </c>
      <c r="U1717" s="4">
        <f t="shared" si="1423"/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2</v>
      </c>
      <c r="AC1717" s="9">
        <f t="shared" si="1400"/>
        <v>74.68879668049793</v>
      </c>
      <c r="AD1717" s="9">
        <f t="shared" si="1401"/>
        <v>0</v>
      </c>
      <c r="AE1717" s="9">
        <f t="shared" si="1402"/>
        <v>0</v>
      </c>
      <c r="AF1717" s="9">
        <f t="shared" si="1403"/>
        <v>0</v>
      </c>
      <c r="AG1717" s="9">
        <f t="shared" si="1404"/>
        <v>11.834319526627219</v>
      </c>
      <c r="AH1717" s="9">
        <f t="shared" si="1405"/>
        <v>23.668639053254438</v>
      </c>
      <c r="AI1717" s="58">
        <f t="shared" si="1406"/>
        <v>2.9585798816568043</v>
      </c>
      <c r="AJ1717" s="58">
        <f t="shared" si="1407"/>
        <v>14.937759336099585</v>
      </c>
      <c r="AK1717" s="58">
        <f t="shared" si="1408"/>
        <v>0</v>
      </c>
      <c r="AL1717" s="58">
        <f t="shared" si="1409"/>
        <v>3.5502958579881656</v>
      </c>
      <c r="AM1717" s="58">
        <f t="shared" si="1410"/>
        <v>0</v>
      </c>
      <c r="AN1717" s="58">
        <f t="shared" si="1411"/>
        <v>0</v>
      </c>
      <c r="AO1717" s="56">
        <v>101.4</v>
      </c>
      <c r="AP1717" s="56">
        <v>4.0166666666666666</v>
      </c>
      <c r="AQ1717" s="56">
        <v>0.11666666666666667</v>
      </c>
      <c r="AR1717" s="57">
        <f>SUM(AO1717:AQ1717)</f>
        <v>105.53333333333333</v>
      </c>
      <c r="AS1717">
        <v>1</v>
      </c>
      <c r="AT1717">
        <v>10</v>
      </c>
      <c r="AU1717">
        <v>7</v>
      </c>
      <c r="AV1717">
        <v>2</v>
      </c>
      <c r="AW1717">
        <v>3</v>
      </c>
      <c r="AX1717" s="9">
        <f t="shared" si="1412"/>
        <v>0.56854074542008848</v>
      </c>
      <c r="AY1717" s="9">
        <f t="shared" si="1413"/>
        <v>5.6854074542008846</v>
      </c>
      <c r="AZ1717" s="9">
        <f t="shared" si="1414"/>
        <v>3.9797852179406195</v>
      </c>
      <c r="BA1717" s="9">
        <f t="shared" si="1415"/>
        <v>1.137081490840177</v>
      </c>
      <c r="BB1717" s="9">
        <f t="shared" si="1416"/>
        <v>1.7056222362602653</v>
      </c>
      <c r="BC1717" s="33">
        <f t="shared" si="1417"/>
        <v>9.2181818181818187</v>
      </c>
      <c r="BD1717" s="33">
        <f t="shared" si="1418"/>
        <v>1.0606060606060607E-2</v>
      </c>
      <c r="BE1717" s="33">
        <f t="shared" si="1419"/>
        <v>0.36515151515151517</v>
      </c>
      <c r="BF1717" s="42">
        <f>BI1717-BG1717-BH1717</f>
        <v>5</v>
      </c>
      <c r="BG1717" s="43">
        <v>1</v>
      </c>
      <c r="BH1717" s="43">
        <v>0</v>
      </c>
      <c r="BI1717" s="43">
        <v>6</v>
      </c>
      <c r="BJ1717" s="42">
        <f>BM1717-BK1717-BL1717</f>
        <v>6</v>
      </c>
      <c r="BK1717" s="43">
        <v>0</v>
      </c>
      <c r="BL1717" s="43">
        <v>0</v>
      </c>
      <c r="BM1717" s="43">
        <v>6</v>
      </c>
      <c r="BN1717" s="34">
        <f t="shared" si="1426"/>
        <v>2.7087142936097894</v>
      </c>
      <c r="BO1717" s="34">
        <f t="shared" si="1427"/>
        <v>51.3338147872986</v>
      </c>
      <c r="BP1717" s="33">
        <v>1.2580458244719834</v>
      </c>
      <c r="BQ1717" s="33">
        <v>1.9017286387256278</v>
      </c>
      <c r="BR1717" s="33">
        <v>0.37594191847893177</v>
      </c>
      <c r="BS1717" s="33">
        <v>-1.6225290815791756E-3</v>
      </c>
      <c r="BT1717" s="33">
        <v>0</v>
      </c>
      <c r="BU1717" s="9">
        <f t="shared" si="1428"/>
        <v>3.5340938525949639</v>
      </c>
      <c r="BV1717" s="34">
        <f t="shared" si="1429"/>
        <v>66.975878444629771</v>
      </c>
      <c r="BW1717" s="33">
        <v>0.20216411066236009</v>
      </c>
      <c r="BX1717" s="33">
        <v>1.7437885994248919E-2</v>
      </c>
      <c r="BY1717" s="33">
        <v>1.6052974123967046E-2</v>
      </c>
      <c r="BZ1717" s="33">
        <v>-1.0610345297657506</v>
      </c>
      <c r="CA1717" s="9">
        <f t="shared" si="1430"/>
        <v>-0.82537955898517457</v>
      </c>
      <c r="CB1717" s="34">
        <f t="shared" si="1431"/>
        <v>-15.642063657331166</v>
      </c>
      <c r="CE1717" s="68">
        <f t="shared" si="1420"/>
        <v>165000</v>
      </c>
      <c r="CF1717" s="62">
        <v>3</v>
      </c>
      <c r="CG1717" s="62">
        <v>2.7</v>
      </c>
      <c r="CH1717" s="62">
        <v>-0.5</v>
      </c>
      <c r="CI1717" s="62">
        <v>0.2</v>
      </c>
      <c r="CJ1717" s="63">
        <f t="shared" si="1424"/>
        <v>3.6474164133738602</v>
      </c>
      <c r="CK1717" s="62">
        <v>0.1</v>
      </c>
      <c r="CL1717" s="63">
        <f t="shared" si="1425"/>
        <v>1.8237082066869301</v>
      </c>
      <c r="CM1717" s="62">
        <v>0.3</v>
      </c>
      <c r="CN1717" t="s">
        <v>766</v>
      </c>
      <c r="CO1717" t="s">
        <v>767</v>
      </c>
      <c r="CP1717" t="s">
        <v>2399</v>
      </c>
      <c r="CQ1717" t="s">
        <v>2400</v>
      </c>
      <c r="CR1717">
        <v>70</v>
      </c>
      <c r="CS1717">
        <v>186</v>
      </c>
      <c r="CT1717">
        <v>39</v>
      </c>
      <c r="CU1717" t="s">
        <v>3402</v>
      </c>
      <c r="CZ1717" s="72">
        <v>625000</v>
      </c>
      <c r="DA1717">
        <v>0</v>
      </c>
    </row>
    <row r="1718" spans="1:105" ht="12.75" customHeight="1" x14ac:dyDescent="0.2">
      <c r="A1718" s="44" t="s">
        <v>2372</v>
      </c>
      <c r="B1718" s="43"/>
      <c r="C1718" s="43" t="s">
        <v>2375</v>
      </c>
      <c r="D1718" s="82" t="s">
        <v>976</v>
      </c>
      <c r="E1718" s="42" t="str">
        <f t="shared" si="1432"/>
        <v xml:space="preserve">Kronwall, Staffan </v>
      </c>
      <c r="F1718" s="42" t="s">
        <v>266</v>
      </c>
      <c r="G1718" s="45" t="s">
        <v>2374</v>
      </c>
      <c r="H1718" s="43">
        <v>18</v>
      </c>
      <c r="I1718" s="64">
        <v>0</v>
      </c>
      <c r="J1718" s="64">
        <v>0</v>
      </c>
      <c r="K1718" s="64">
        <v>0</v>
      </c>
      <c r="L1718" s="43">
        <v>-2</v>
      </c>
      <c r="M1718">
        <v>7</v>
      </c>
      <c r="N1718">
        <v>9</v>
      </c>
      <c r="O1718" s="4">
        <f t="shared" si="1422"/>
        <v>0</v>
      </c>
      <c r="Q1718">
        <v>0</v>
      </c>
      <c r="R1718">
        <v>0</v>
      </c>
      <c r="S1718">
        <v>0</v>
      </c>
      <c r="T1718">
        <v>0</v>
      </c>
      <c r="U1718" s="4">
        <f t="shared" si="1423"/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s="9">
        <f t="shared" si="1400"/>
        <v>0</v>
      </c>
      <c r="AD1718" s="9">
        <f t="shared" si="1401"/>
        <v>0</v>
      </c>
      <c r="AE1718" s="9">
        <f t="shared" si="1402"/>
        <v>0</v>
      </c>
      <c r="AF1718" s="9">
        <f t="shared" si="1403"/>
        <v>0</v>
      </c>
      <c r="AG1718" s="9">
        <f t="shared" si="1404"/>
        <v>0</v>
      </c>
      <c r="AH1718" s="9">
        <f t="shared" si="1405"/>
        <v>0</v>
      </c>
      <c r="AI1718" s="58">
        <f t="shared" si="1406"/>
        <v>2.3166023166023164</v>
      </c>
      <c r="AJ1718" s="58">
        <f t="shared" si="1407"/>
        <v>0</v>
      </c>
      <c r="AK1718" s="58">
        <f t="shared" si="1408"/>
        <v>0</v>
      </c>
      <c r="AL1718" s="58">
        <f t="shared" si="1409"/>
        <v>2.9784886927744068</v>
      </c>
      <c r="AM1718" s="58">
        <f t="shared" si="1410"/>
        <v>0</v>
      </c>
      <c r="AN1718" s="58">
        <f t="shared" si="1411"/>
        <v>10.588235294117647</v>
      </c>
      <c r="AO1718" s="56">
        <v>181.3</v>
      </c>
      <c r="AP1718" s="56">
        <v>7.5166666666666666</v>
      </c>
      <c r="AQ1718" s="56">
        <v>11.333333333333334</v>
      </c>
      <c r="AR1718" s="57">
        <f>SUM(AO1718:AQ1718)</f>
        <v>200.15000000000003</v>
      </c>
      <c r="AS1718">
        <v>14</v>
      </c>
      <c r="AT1718">
        <v>14</v>
      </c>
      <c r="AU1718">
        <v>4</v>
      </c>
      <c r="AV1718">
        <v>9</v>
      </c>
      <c r="AW1718">
        <v>4</v>
      </c>
      <c r="AX1718" s="9">
        <f t="shared" si="1412"/>
        <v>4.1968523607294523</v>
      </c>
      <c r="AY1718" s="9">
        <f t="shared" si="1413"/>
        <v>4.1968523607294523</v>
      </c>
      <c r="AZ1718" s="9">
        <f t="shared" si="1414"/>
        <v>1.1991006744941293</v>
      </c>
      <c r="BA1718" s="9">
        <f t="shared" si="1415"/>
        <v>2.6979765176117909</v>
      </c>
      <c r="BB1718" s="9">
        <f t="shared" si="1416"/>
        <v>1.1991006744941293</v>
      </c>
      <c r="BC1718" s="33">
        <f t="shared" si="1417"/>
        <v>10.072222222222223</v>
      </c>
      <c r="BD1718" s="33">
        <f t="shared" si="1418"/>
        <v>0.62962962962962965</v>
      </c>
      <c r="BE1718" s="33">
        <f t="shared" si="1419"/>
        <v>0.41759259259259257</v>
      </c>
      <c r="BF1718" s="42">
        <f>BI1718-BG1718-BH1718</f>
        <v>7</v>
      </c>
      <c r="BG1718" s="43">
        <v>0</v>
      </c>
      <c r="BH1718" s="43">
        <v>0</v>
      </c>
      <c r="BI1718" s="43">
        <v>7</v>
      </c>
      <c r="BJ1718" s="42">
        <f>BM1718-BK1718-BL1718</f>
        <v>9</v>
      </c>
      <c r="BK1718" s="43">
        <v>0</v>
      </c>
      <c r="BL1718" s="43">
        <v>2</v>
      </c>
      <c r="BM1718" s="43">
        <v>11</v>
      </c>
      <c r="BN1718" s="34">
        <f t="shared" si="1426"/>
        <v>4.8159265043243096</v>
      </c>
      <c r="BO1718" s="34">
        <f t="shared" si="1427"/>
        <v>48.123172663745279</v>
      </c>
      <c r="BP1718" s="33">
        <v>-1.5504494372909496</v>
      </c>
      <c r="BQ1718" s="33">
        <v>-0.30650035838771739</v>
      </c>
      <c r="BR1718" s="33">
        <v>1.7507579832897147</v>
      </c>
      <c r="BS1718" s="33">
        <v>-2.9959485152326125E-2</v>
      </c>
      <c r="BT1718" s="33">
        <v>0</v>
      </c>
      <c r="BU1718" s="9">
        <f t="shared" si="1428"/>
        <v>-0.13615129754127861</v>
      </c>
      <c r="BV1718" s="34">
        <f t="shared" si="1429"/>
        <v>-1.3604926059583171</v>
      </c>
      <c r="BW1718" s="33">
        <v>2.8193321695084692</v>
      </c>
      <c r="BX1718" s="33">
        <v>0.23909519558566639</v>
      </c>
      <c r="BY1718" s="33">
        <v>-0.13830041284108743</v>
      </c>
      <c r="BZ1718" s="33">
        <v>2.0319508496125405</v>
      </c>
      <c r="CA1718" s="9">
        <f t="shared" si="1430"/>
        <v>4.9520778018655882</v>
      </c>
      <c r="CB1718" s="34">
        <f t="shared" si="1431"/>
        <v>49.483665269703593</v>
      </c>
      <c r="CE1718" s="68">
        <f t="shared" si="1420"/>
        <v>165000</v>
      </c>
      <c r="CF1718" s="62">
        <v>4.0999999999999996</v>
      </c>
      <c r="CG1718" s="62">
        <v>5.2</v>
      </c>
      <c r="CH1718" s="62">
        <v>-1.5</v>
      </c>
      <c r="CI1718" s="62">
        <v>-0.9</v>
      </c>
      <c r="CJ1718" s="63">
        <f t="shared" si="1424"/>
        <v>-8.2191780821917817</v>
      </c>
      <c r="CK1718" s="62">
        <v>-0.1</v>
      </c>
      <c r="CL1718" s="63">
        <f t="shared" si="1425"/>
        <v>-0.91324200913242015</v>
      </c>
      <c r="CM1718" s="62">
        <v>-1</v>
      </c>
      <c r="CN1718" t="s">
        <v>768</v>
      </c>
      <c r="CO1718" t="s">
        <v>769</v>
      </c>
      <c r="CQ1718" t="s">
        <v>2436</v>
      </c>
      <c r="CR1718">
        <v>75</v>
      </c>
      <c r="CS1718">
        <v>209</v>
      </c>
      <c r="CT1718">
        <v>44</v>
      </c>
      <c r="CU1718" t="s">
        <v>3402</v>
      </c>
      <c r="CZ1718" s="72">
        <v>487500</v>
      </c>
      <c r="DA1718">
        <v>0</v>
      </c>
    </row>
    <row r="1719" spans="1:105" ht="12.75" customHeight="1" x14ac:dyDescent="0.2">
      <c r="A1719" s="38" t="s">
        <v>2452</v>
      </c>
      <c r="B1719" t="s">
        <v>976</v>
      </c>
      <c r="C1719" t="s">
        <v>976</v>
      </c>
      <c r="D1719" s="82" t="s">
        <v>976</v>
      </c>
      <c r="E1719" t="str">
        <f t="shared" si="1432"/>
        <v xml:space="preserve">Kaberle, Tomas </v>
      </c>
      <c r="F1719" t="s">
        <v>222</v>
      </c>
      <c r="G1719" t="s">
        <v>1524</v>
      </c>
      <c r="H1719">
        <v>74</v>
      </c>
      <c r="I1719">
        <v>11</v>
      </c>
      <c r="J1719">
        <v>47</v>
      </c>
      <c r="K1719">
        <f>I1719+J1719</f>
        <v>58</v>
      </c>
      <c r="L1719">
        <v>3</v>
      </c>
      <c r="M1719">
        <v>20</v>
      </c>
      <c r="N1719">
        <v>128</v>
      </c>
      <c r="O1719" s="4">
        <f t="shared" si="1422"/>
        <v>8.59375E-2</v>
      </c>
      <c r="P1719">
        <v>2187</v>
      </c>
      <c r="Q1719">
        <v>1</v>
      </c>
      <c r="R1719">
        <v>0</v>
      </c>
      <c r="S1719">
        <v>0</v>
      </c>
      <c r="T1719">
        <v>0</v>
      </c>
      <c r="U1719" s="4">
        <f t="shared" si="1423"/>
        <v>0</v>
      </c>
      <c r="V1719" s="40">
        <v>0</v>
      </c>
      <c r="W1719">
        <v>2</v>
      </c>
      <c r="X1719">
        <v>28</v>
      </c>
      <c r="Y1719">
        <v>0</v>
      </c>
      <c r="Z1719">
        <v>1</v>
      </c>
      <c r="AA1719">
        <f>I1719-W1719-Y1719</f>
        <v>9</v>
      </c>
      <c r="AB1719">
        <f>J1719-X1719-Z1719</f>
        <v>18</v>
      </c>
      <c r="AC1719" s="9">
        <f t="shared" si="1400"/>
        <v>1.391519461945808</v>
      </c>
      <c r="AD1719" s="9">
        <f t="shared" si="1401"/>
        <v>19.481272467241311</v>
      </c>
      <c r="AE1719" s="9">
        <f t="shared" si="1402"/>
        <v>0</v>
      </c>
      <c r="AF1719" s="9">
        <f t="shared" si="1403"/>
        <v>1.1334298847679618</v>
      </c>
      <c r="AG1719" s="9">
        <f t="shared" si="1404"/>
        <v>8.8623868267731609</v>
      </c>
      <c r="AH1719" s="9">
        <f t="shared" si="1405"/>
        <v>17.724773653546322</v>
      </c>
      <c r="AI1719" s="6">
        <f t="shared" si="1406"/>
        <v>3.0525999069996441</v>
      </c>
      <c r="AJ1719" s="6">
        <f t="shared" si="1407"/>
        <v>7.375053148312781</v>
      </c>
      <c r="AK1719" s="6">
        <f t="shared" si="1408"/>
        <v>0</v>
      </c>
      <c r="AL1719" s="6">
        <f t="shared" si="1409"/>
        <v>2.4617741185481004</v>
      </c>
      <c r="AM1719" s="6">
        <f t="shared" si="1410"/>
        <v>0.83491167716748471</v>
      </c>
      <c r="AN1719" s="6">
        <f t="shared" si="1411"/>
        <v>8.1606951703293227</v>
      </c>
      <c r="AO1719" s="32">
        <v>1218.6333333333334</v>
      </c>
      <c r="AP1719" s="32">
        <v>431.18333333333339</v>
      </c>
      <c r="AQ1719" s="32">
        <v>264.68333333333334</v>
      </c>
      <c r="AR1719" s="32">
        <v>1914.5</v>
      </c>
      <c r="AS1719" s="40">
        <v>67</v>
      </c>
      <c r="AT1719" s="40">
        <v>61</v>
      </c>
      <c r="AU1719" s="40">
        <v>49</v>
      </c>
      <c r="AV1719" s="40">
        <v>61</v>
      </c>
      <c r="AW1719" s="40">
        <v>45</v>
      </c>
      <c r="AX1719" s="9">
        <f t="shared" si="1412"/>
        <v>2.0997649516845129</v>
      </c>
      <c r="AY1719" s="9">
        <f t="shared" si="1413"/>
        <v>1.9117262992948549</v>
      </c>
      <c r="AZ1719" s="9">
        <f t="shared" si="1414"/>
        <v>1.5356489945155394</v>
      </c>
      <c r="BA1719" s="9">
        <f t="shared" si="1415"/>
        <v>1.9117262992948549</v>
      </c>
      <c r="BB1719" s="9">
        <f t="shared" si="1416"/>
        <v>1.4102898929224339</v>
      </c>
      <c r="BC1719" s="9">
        <f t="shared" si="1417"/>
        <v>16.468018018018018</v>
      </c>
      <c r="BD1719" s="9">
        <f t="shared" si="1418"/>
        <v>3.576801801801802</v>
      </c>
      <c r="BE1719" s="9">
        <f t="shared" si="1419"/>
        <v>5.8268018018018024</v>
      </c>
      <c r="BF1719" s="3">
        <v>62</v>
      </c>
      <c r="BG1719" s="3">
        <v>53</v>
      </c>
      <c r="BH1719" s="3">
        <v>0</v>
      </c>
      <c r="BI1719" s="3">
        <v>115</v>
      </c>
      <c r="BJ1719" s="3">
        <v>50</v>
      </c>
      <c r="BK1719" s="3">
        <v>6</v>
      </c>
      <c r="BL1719" s="3">
        <v>36</v>
      </c>
      <c r="BM1719" s="3">
        <v>92</v>
      </c>
      <c r="BN1719" s="34">
        <f t="shared" si="1426"/>
        <v>109.80878057801638</v>
      </c>
      <c r="BO1719" s="34">
        <f t="shared" si="1427"/>
        <v>114.71275066912132</v>
      </c>
      <c r="BP1719" s="34">
        <v>25.704057172107483</v>
      </c>
      <c r="BQ1719" s="34">
        <v>14.177178548672947</v>
      </c>
      <c r="BR1719" s="34">
        <v>9.8390328643813391E-2</v>
      </c>
      <c r="BS1719" s="34">
        <v>0.11084483552133984</v>
      </c>
      <c r="BT1719" s="34">
        <v>1.9305128954988626</v>
      </c>
      <c r="BU1719" s="34">
        <f t="shared" si="1428"/>
        <v>42.020983780444453</v>
      </c>
      <c r="BV1719" s="34">
        <f t="shared" si="1429"/>
        <v>43.897606456458035</v>
      </c>
      <c r="BW1719" s="34">
        <v>31.008262582105683</v>
      </c>
      <c r="BX1719" s="34">
        <v>3.6886485606917976</v>
      </c>
      <c r="BY1719" s="34">
        <v>10.598909363524223</v>
      </c>
      <c r="BZ1719" s="34">
        <v>22.491976291250229</v>
      </c>
      <c r="CA1719" s="34">
        <f t="shared" si="1430"/>
        <v>67.787796797571929</v>
      </c>
      <c r="CB1719" s="34">
        <f t="shared" si="1431"/>
        <v>70.815144212663284</v>
      </c>
      <c r="CC1719" s="15">
        <v>70</v>
      </c>
      <c r="CD1719" s="7">
        <v>5950045</v>
      </c>
      <c r="CE1719" s="68">
        <f t="shared" si="1420"/>
        <v>6593293.1081081089</v>
      </c>
      <c r="CF1719" s="9">
        <v>45.5</v>
      </c>
      <c r="CG1719" s="9">
        <v>38.200000000000003</v>
      </c>
      <c r="CH1719" s="9">
        <v>7.2</v>
      </c>
      <c r="CI1719" s="9">
        <v>9.3000000000000007</v>
      </c>
      <c r="CJ1719" s="9">
        <f t="shared" si="1424"/>
        <v>7.1254357625365534</v>
      </c>
      <c r="CK1719" s="9">
        <v>4.7</v>
      </c>
      <c r="CL1719" s="9">
        <f t="shared" si="1425"/>
        <v>3.601026675690516</v>
      </c>
      <c r="CM1719" s="9">
        <v>14</v>
      </c>
      <c r="CN1719" t="s">
        <v>2968</v>
      </c>
      <c r="CO1719" t="s">
        <v>2969</v>
      </c>
      <c r="CQ1719" t="s">
        <v>3079</v>
      </c>
      <c r="CR1719">
        <v>73</v>
      </c>
      <c r="CS1719">
        <v>198</v>
      </c>
      <c r="CT1719">
        <v>15</v>
      </c>
      <c r="CU1719" t="s">
        <v>3402</v>
      </c>
      <c r="CV1719" t="s">
        <v>2382</v>
      </c>
      <c r="CW1719">
        <v>3</v>
      </c>
      <c r="CX1719">
        <v>1</v>
      </c>
      <c r="CY1719">
        <v>0</v>
      </c>
      <c r="CZ1719" s="70"/>
      <c r="DA1719">
        <v>0</v>
      </c>
    </row>
    <row r="1720" spans="1:105" ht="12.75" customHeight="1" x14ac:dyDescent="0.2">
      <c r="A1720" s="44" t="s">
        <v>2372</v>
      </c>
      <c r="B1720" s="43" t="s">
        <v>976</v>
      </c>
      <c r="C1720" s="43" t="s">
        <v>2375</v>
      </c>
      <c r="D1720" s="82" t="s">
        <v>976</v>
      </c>
      <c r="E1720" s="42" t="str">
        <f t="shared" si="1432"/>
        <v xml:space="preserve">Kaberle, Tomas </v>
      </c>
      <c r="F1720" s="42" t="s">
        <v>222</v>
      </c>
      <c r="G1720" s="45" t="s">
        <v>2374</v>
      </c>
      <c r="H1720" s="43">
        <v>82</v>
      </c>
      <c r="I1720" s="64">
        <v>8</v>
      </c>
      <c r="J1720" s="64">
        <v>45</v>
      </c>
      <c r="K1720" s="64">
        <v>53</v>
      </c>
      <c r="L1720" s="43">
        <v>-8</v>
      </c>
      <c r="M1720">
        <v>22</v>
      </c>
      <c r="N1720">
        <v>155</v>
      </c>
      <c r="O1720" s="4">
        <f t="shared" si="1422"/>
        <v>5.1612903225806452E-2</v>
      </c>
      <c r="Q1720">
        <v>1</v>
      </c>
      <c r="R1720">
        <v>0</v>
      </c>
      <c r="S1720">
        <v>1</v>
      </c>
      <c r="T1720">
        <v>1</v>
      </c>
      <c r="U1720" s="4">
        <f t="shared" si="1423"/>
        <v>0.5</v>
      </c>
      <c r="V1720">
        <v>0</v>
      </c>
      <c r="W1720">
        <v>6</v>
      </c>
      <c r="X1720">
        <v>24</v>
      </c>
      <c r="Y1720">
        <v>0</v>
      </c>
      <c r="Z1720">
        <v>0</v>
      </c>
      <c r="AA1720">
        <v>2</v>
      </c>
      <c r="AB1720">
        <v>21</v>
      </c>
      <c r="AC1720" s="9">
        <f t="shared" si="1400"/>
        <v>4.0916840310664897</v>
      </c>
      <c r="AD1720" s="9">
        <f t="shared" si="1401"/>
        <v>16.366736124265959</v>
      </c>
      <c r="AE1720" s="9">
        <f t="shared" si="1402"/>
        <v>0</v>
      </c>
      <c r="AF1720" s="9">
        <f t="shared" si="1403"/>
        <v>0</v>
      </c>
      <c r="AG1720" s="9">
        <f t="shared" si="1404"/>
        <v>1.6142954833357621</v>
      </c>
      <c r="AH1720" s="9">
        <f t="shared" si="1405"/>
        <v>16.950102575025504</v>
      </c>
      <c r="AI1720" s="58">
        <f t="shared" si="1406"/>
        <v>2.5425153862538252</v>
      </c>
      <c r="AJ1720" s="58">
        <f t="shared" si="1407"/>
        <v>6.6830839174086005</v>
      </c>
      <c r="AK1720" s="58">
        <f t="shared" si="1408"/>
        <v>0.53349140486069946</v>
      </c>
      <c r="AL1720" s="58">
        <f t="shared" si="1409"/>
        <v>2.6232301604206136</v>
      </c>
      <c r="AM1720" s="58">
        <f t="shared" si="1410"/>
        <v>0.95472627391551435</v>
      </c>
      <c r="AN1720" s="58">
        <f t="shared" si="1411"/>
        <v>9.60284528749259</v>
      </c>
      <c r="AO1720" s="56">
        <v>1486.7166666666667</v>
      </c>
      <c r="AP1720" s="56">
        <v>439.91666666666663</v>
      </c>
      <c r="AQ1720" s="56">
        <v>112.46666666666667</v>
      </c>
      <c r="AR1720" s="57">
        <f>SUM(AO1720:AQ1720)</f>
        <v>2039.1</v>
      </c>
      <c r="AS1720">
        <v>99</v>
      </c>
      <c r="AT1720">
        <v>41</v>
      </c>
      <c r="AU1720">
        <v>40</v>
      </c>
      <c r="AV1720">
        <v>84</v>
      </c>
      <c r="AW1720">
        <v>24</v>
      </c>
      <c r="AX1720" s="9">
        <f t="shared" si="1412"/>
        <v>2.913049874944829</v>
      </c>
      <c r="AY1720" s="9">
        <f t="shared" si="1413"/>
        <v>1.2064145946741209</v>
      </c>
      <c r="AZ1720" s="9">
        <f t="shared" si="1414"/>
        <v>1.1769898484625572</v>
      </c>
      <c r="BA1720" s="9">
        <f t="shared" si="1415"/>
        <v>2.4716786817713698</v>
      </c>
      <c r="BB1720" s="9">
        <f t="shared" si="1416"/>
        <v>0.70619390907753432</v>
      </c>
      <c r="BC1720" s="33">
        <f t="shared" si="1417"/>
        <v>18.130691056910571</v>
      </c>
      <c r="BD1720" s="33">
        <f t="shared" si="1418"/>
        <v>1.3715447154471545</v>
      </c>
      <c r="BE1720" s="33">
        <f t="shared" si="1419"/>
        <v>5.3648373983739832</v>
      </c>
      <c r="BF1720" s="42">
        <f>BI1720-BG1720-BH1720</f>
        <v>63</v>
      </c>
      <c r="BG1720" s="43">
        <v>49</v>
      </c>
      <c r="BH1720" s="43">
        <v>1</v>
      </c>
      <c r="BI1720" s="43">
        <v>113</v>
      </c>
      <c r="BJ1720" s="42">
        <f>BM1720-BK1720-BL1720</f>
        <v>65</v>
      </c>
      <c r="BK1720" s="43">
        <v>7</v>
      </c>
      <c r="BL1720" s="43">
        <v>18</v>
      </c>
      <c r="BM1720" s="43">
        <v>90</v>
      </c>
      <c r="BN1720" s="34">
        <f t="shared" si="1426"/>
        <v>92.545061060899855</v>
      </c>
      <c r="BO1720" s="34">
        <f t="shared" si="1427"/>
        <v>90.770497828355516</v>
      </c>
      <c r="BP1720" s="33">
        <v>11.584964025891574</v>
      </c>
      <c r="BQ1720" s="33">
        <v>19.422488099936118</v>
      </c>
      <c r="BR1720" s="33">
        <v>-5.4766020606244776</v>
      </c>
      <c r="BS1720" s="33">
        <v>-0.29730383207043637</v>
      </c>
      <c r="BT1720" s="33">
        <v>9.651727388963609</v>
      </c>
      <c r="BU1720" s="9">
        <f t="shared" si="1428"/>
        <v>34.885273622096385</v>
      </c>
      <c r="BV1720" s="34">
        <f t="shared" si="1429"/>
        <v>34.21634409503838</v>
      </c>
      <c r="BW1720" s="33">
        <v>32.864866082680294</v>
      </c>
      <c r="BX1720" s="33">
        <v>4.3226855003337716</v>
      </c>
      <c r="BY1720" s="33">
        <v>0.47137828400732323</v>
      </c>
      <c r="BZ1720" s="33">
        <v>20.000857571782095</v>
      </c>
      <c r="CA1720" s="9">
        <f t="shared" si="1430"/>
        <v>57.659787438803477</v>
      </c>
      <c r="CB1720" s="34">
        <f t="shared" si="1431"/>
        <v>56.554153733317129</v>
      </c>
      <c r="CC1720" s="47">
        <v>61</v>
      </c>
      <c r="CD1720">
        <v>4763549</v>
      </c>
      <c r="CE1720" s="68">
        <f t="shared" si="1420"/>
        <v>4763549</v>
      </c>
      <c r="CF1720" s="62">
        <v>26.6</v>
      </c>
      <c r="CG1720" s="62">
        <v>19.2</v>
      </c>
      <c r="CH1720" s="62">
        <v>3</v>
      </c>
      <c r="CI1720" s="62">
        <v>3.4</v>
      </c>
      <c r="CJ1720" s="63">
        <f t="shared" si="1424"/>
        <v>2.6239798313707077</v>
      </c>
      <c r="CK1720" s="62">
        <v>2.4</v>
      </c>
      <c r="CL1720" s="63">
        <f t="shared" si="1425"/>
        <v>1.8522210574381466</v>
      </c>
      <c r="CM1720" s="62">
        <v>5.8</v>
      </c>
      <c r="CN1720" t="s">
        <v>816</v>
      </c>
      <c r="CO1720" t="s">
        <v>2969</v>
      </c>
      <c r="CQ1720" t="s">
        <v>3079</v>
      </c>
      <c r="CR1720">
        <v>73</v>
      </c>
      <c r="CS1720">
        <v>198</v>
      </c>
      <c r="CT1720">
        <v>15</v>
      </c>
      <c r="CU1720" t="s">
        <v>3402</v>
      </c>
      <c r="CZ1720" s="72">
        <v>4250000</v>
      </c>
      <c r="DA1720">
        <v>0</v>
      </c>
    </row>
    <row r="1721" spans="1:105" ht="12.75" customHeight="1" x14ac:dyDescent="0.2">
      <c r="A1721" s="38" t="s">
        <v>2452</v>
      </c>
      <c r="B1721" t="s">
        <v>956</v>
      </c>
      <c r="D1721" t="s">
        <v>976</v>
      </c>
      <c r="E1721" t="str">
        <f t="shared" si="1432"/>
        <v xml:space="preserve">Salmelainen, Tony </v>
      </c>
      <c r="F1721" t="s">
        <v>1458</v>
      </c>
      <c r="G1721" t="s">
        <v>1540</v>
      </c>
      <c r="H1721">
        <v>57</v>
      </c>
      <c r="I1721">
        <v>6</v>
      </c>
      <c r="J1721">
        <v>11</v>
      </c>
      <c r="K1721">
        <f>I1721+J1721</f>
        <v>17</v>
      </c>
      <c r="L1721">
        <v>-3</v>
      </c>
      <c r="M1721">
        <v>26</v>
      </c>
      <c r="N1721">
        <v>54</v>
      </c>
      <c r="O1721" s="4">
        <f t="shared" si="1422"/>
        <v>0.1111111111111111</v>
      </c>
      <c r="P1721">
        <v>832</v>
      </c>
      <c r="Q1721">
        <v>1</v>
      </c>
      <c r="R1721">
        <v>0</v>
      </c>
      <c r="S1721">
        <v>0</v>
      </c>
      <c r="T1721">
        <v>1</v>
      </c>
      <c r="U1721" s="4">
        <f t="shared" si="1423"/>
        <v>0</v>
      </c>
      <c r="V1721" s="40">
        <v>0</v>
      </c>
      <c r="W1721">
        <v>0</v>
      </c>
      <c r="X1721">
        <v>1</v>
      </c>
      <c r="Y1721">
        <v>0</v>
      </c>
      <c r="Z1721">
        <v>0</v>
      </c>
      <c r="AA1721">
        <f>I1721-W1721-Y1721</f>
        <v>6</v>
      </c>
      <c r="AB1721">
        <f>J1721-X1721-Z1721</f>
        <v>10</v>
      </c>
      <c r="AC1721" s="9">
        <f t="shared" si="1400"/>
        <v>0</v>
      </c>
      <c r="AD1721" s="9">
        <f t="shared" si="1401"/>
        <v>7.7087794432548193</v>
      </c>
      <c r="AE1721" s="9">
        <f t="shared" si="1402"/>
        <v>0</v>
      </c>
      <c r="AF1721" s="9">
        <f t="shared" si="1403"/>
        <v>0</v>
      </c>
      <c r="AG1721" s="9">
        <f t="shared" si="1404"/>
        <v>14.169044573452721</v>
      </c>
      <c r="AH1721" s="9">
        <f t="shared" si="1405"/>
        <v>23.615074289087872</v>
      </c>
      <c r="AI1721" s="6">
        <f t="shared" si="1406"/>
        <v>2.5976581717996652</v>
      </c>
      <c r="AJ1721" s="6">
        <f t="shared" si="1407"/>
        <v>1.5417558886509637</v>
      </c>
      <c r="AK1721" s="6">
        <f t="shared" si="1408"/>
        <v>0</v>
      </c>
      <c r="AL1721" s="6">
        <f t="shared" si="1409"/>
        <v>2.7157335432451046</v>
      </c>
      <c r="AM1721" s="6">
        <f t="shared" si="1410"/>
        <v>1.5417558886509637</v>
      </c>
      <c r="AN1721" s="6">
        <f t="shared" si="1411"/>
        <v>7.6923076923076934</v>
      </c>
      <c r="AO1721" s="32">
        <v>508.15</v>
      </c>
      <c r="AP1721" s="32">
        <v>38.916666666666664</v>
      </c>
      <c r="AQ1721" s="32">
        <v>15.6</v>
      </c>
      <c r="AR1721" s="32">
        <v>562.66666666666663</v>
      </c>
      <c r="AS1721" s="40">
        <v>7</v>
      </c>
      <c r="AT1721" s="40">
        <v>17</v>
      </c>
      <c r="AU1721" s="40">
        <v>18</v>
      </c>
      <c r="AV1721" s="40">
        <v>16</v>
      </c>
      <c r="AW1721" s="40">
        <v>13</v>
      </c>
      <c r="AX1721" s="9">
        <f t="shared" si="1412"/>
        <v>0.74644549763033174</v>
      </c>
      <c r="AY1721" s="9">
        <f t="shared" si="1413"/>
        <v>1.8127962085308058</v>
      </c>
      <c r="AZ1721" s="9">
        <f t="shared" si="1414"/>
        <v>1.9194312796208532</v>
      </c>
      <c r="BA1721" s="9">
        <f t="shared" si="1415"/>
        <v>1.7061611374407584</v>
      </c>
      <c r="BB1721" s="9">
        <f t="shared" si="1416"/>
        <v>1.3862559241706163</v>
      </c>
      <c r="BC1721" s="9">
        <f t="shared" si="1417"/>
        <v>8.9149122807017545</v>
      </c>
      <c r="BD1721" s="9">
        <f t="shared" si="1418"/>
        <v>0.27368421052631581</v>
      </c>
      <c r="BE1721" s="9">
        <f t="shared" si="1419"/>
        <v>0.68274853801169588</v>
      </c>
      <c r="BF1721" s="3">
        <v>22</v>
      </c>
      <c r="BG1721" s="3">
        <v>1</v>
      </c>
      <c r="BH1721" s="3">
        <v>0</v>
      </c>
      <c r="BI1721" s="3">
        <v>23</v>
      </c>
      <c r="BJ1721" s="3">
        <v>23</v>
      </c>
      <c r="BK1721" s="3">
        <v>1</v>
      </c>
      <c r="BL1721" s="3">
        <v>2</v>
      </c>
      <c r="BM1721" s="3">
        <v>26</v>
      </c>
      <c r="BN1721" s="34">
        <f t="shared" si="1426"/>
        <v>9.1062895425827168</v>
      </c>
      <c r="BO1721" s="34">
        <f t="shared" si="1427"/>
        <v>32.368327757995438</v>
      </c>
      <c r="BP1721" s="34">
        <v>9.2683949171004034</v>
      </c>
      <c r="BQ1721" s="34">
        <v>-0.80696811522256584</v>
      </c>
      <c r="BR1721" s="34">
        <v>-0.29361361188960977</v>
      </c>
      <c r="BS1721" s="34">
        <v>-0.17567281770969309</v>
      </c>
      <c r="BT1721" s="34">
        <v>-0.67988881652359734</v>
      </c>
      <c r="BU1721" s="34">
        <f t="shared" si="1428"/>
        <v>7.3122515557549379</v>
      </c>
      <c r="BV1721" s="34">
        <f t="shared" si="1429"/>
        <v>25.99141548254125</v>
      </c>
      <c r="BW1721" s="34">
        <v>3.0374268556722339</v>
      </c>
      <c r="BX1721" s="34">
        <v>-3.8190457271759008E-2</v>
      </c>
      <c r="BY1721" s="34">
        <v>0.34325146798713763</v>
      </c>
      <c r="BZ1721" s="34">
        <v>-1.5484498795598329</v>
      </c>
      <c r="CA1721" s="34">
        <f t="shared" si="1430"/>
        <v>1.7940379868277796</v>
      </c>
      <c r="CB1721" s="34">
        <f t="shared" si="1431"/>
        <v>6.3769122754541936</v>
      </c>
      <c r="CC1721" s="15">
        <v>48</v>
      </c>
      <c r="CD1721" s="7">
        <v>622128</v>
      </c>
      <c r="CE1721" s="68">
        <f t="shared" si="1420"/>
        <v>894991.15789473685</v>
      </c>
      <c r="CF1721" s="9">
        <v>13.5</v>
      </c>
      <c r="CG1721" s="9">
        <v>12.8</v>
      </c>
      <c r="CH1721" s="9">
        <v>0.2</v>
      </c>
      <c r="CI1721" s="9">
        <v>0</v>
      </c>
      <c r="CJ1721" s="9">
        <f t="shared" si="1424"/>
        <v>0</v>
      </c>
      <c r="CK1721" s="9">
        <v>0.9</v>
      </c>
      <c r="CL1721" s="9">
        <f t="shared" si="1425"/>
        <v>2.9164753854878347</v>
      </c>
      <c r="CM1721" s="9">
        <v>1</v>
      </c>
      <c r="CN1721" t="s">
        <v>7</v>
      </c>
      <c r="CO1721" t="s">
        <v>3178</v>
      </c>
      <c r="CQ1721" t="s">
        <v>2393</v>
      </c>
      <c r="CR1721">
        <v>69</v>
      </c>
      <c r="CS1721">
        <v>185</v>
      </c>
      <c r="CT1721">
        <v>8</v>
      </c>
      <c r="CU1721" t="s">
        <v>3401</v>
      </c>
      <c r="CV1721" t="s">
        <v>3090</v>
      </c>
      <c r="CW1721">
        <v>1</v>
      </c>
      <c r="CX1721">
        <v>0</v>
      </c>
      <c r="CY1721">
        <v>0</v>
      </c>
      <c r="CZ1721" s="70"/>
      <c r="DA1721">
        <v>0</v>
      </c>
    </row>
    <row r="1722" spans="1:105" ht="12.75" customHeight="1" x14ac:dyDescent="0.2">
      <c r="A1722" s="38" t="s">
        <v>2452</v>
      </c>
      <c r="B1722" t="s">
        <v>976</v>
      </c>
      <c r="C1722" t="s">
        <v>976</v>
      </c>
      <c r="D1722" s="82" t="s">
        <v>976</v>
      </c>
      <c r="E1722" t="str">
        <f t="shared" si="1432"/>
        <v xml:space="preserve">Belak, Wade </v>
      </c>
      <c r="F1722" t="s">
        <v>2483</v>
      </c>
      <c r="G1722" t="s">
        <v>1524</v>
      </c>
      <c r="H1722">
        <v>65</v>
      </c>
      <c r="I1722">
        <v>0</v>
      </c>
      <c r="J1722">
        <v>3</v>
      </c>
      <c r="K1722">
        <f>I1722+J1722</f>
        <v>3</v>
      </c>
      <c r="L1722">
        <v>-8</v>
      </c>
      <c r="M1722">
        <v>110</v>
      </c>
      <c r="N1722">
        <v>16</v>
      </c>
      <c r="O1722" s="4">
        <f t="shared" si="1422"/>
        <v>0</v>
      </c>
      <c r="P1722">
        <v>526</v>
      </c>
      <c r="Q1722">
        <v>0</v>
      </c>
      <c r="R1722">
        <v>0</v>
      </c>
      <c r="S1722">
        <v>0</v>
      </c>
      <c r="T1722">
        <v>0</v>
      </c>
      <c r="U1722" s="4">
        <f t="shared" si="1423"/>
        <v>0</v>
      </c>
      <c r="V1722" s="40">
        <v>0</v>
      </c>
      <c r="W1722">
        <v>0</v>
      </c>
      <c r="X1722">
        <v>0</v>
      </c>
      <c r="Y1722">
        <v>0</v>
      </c>
      <c r="Z1722">
        <v>0</v>
      </c>
      <c r="AA1722">
        <f>I1722-W1722-Y1722</f>
        <v>0</v>
      </c>
      <c r="AB1722">
        <f>J1722-X1722-Z1722</f>
        <v>3</v>
      </c>
      <c r="AC1722" s="9">
        <f t="shared" si="1400"/>
        <v>0</v>
      </c>
      <c r="AD1722" s="9">
        <f t="shared" si="1401"/>
        <v>0</v>
      </c>
      <c r="AE1722" s="9">
        <f t="shared" si="1402"/>
        <v>0</v>
      </c>
      <c r="AF1722" s="9">
        <f t="shared" si="1403"/>
        <v>0</v>
      </c>
      <c r="AG1722" s="9">
        <f t="shared" si="1404"/>
        <v>0</v>
      </c>
      <c r="AH1722" s="9">
        <f t="shared" si="1405"/>
        <v>11.143210895583985</v>
      </c>
      <c r="AI1722" s="6">
        <f t="shared" si="1406"/>
        <v>1.3000412711514651</v>
      </c>
      <c r="AJ1722" s="6">
        <f t="shared" si="1407"/>
        <v>33.333333333333336</v>
      </c>
      <c r="AK1722" s="6">
        <f t="shared" si="1408"/>
        <v>0</v>
      </c>
      <c r="AL1722" s="6">
        <f t="shared" si="1409"/>
        <v>2.6000825423029301</v>
      </c>
      <c r="AM1722" s="6">
        <f t="shared" si="1410"/>
        <v>0</v>
      </c>
      <c r="AN1722" s="6">
        <f t="shared" si="1411"/>
        <v>26.470588235294116</v>
      </c>
      <c r="AO1722" s="33">
        <v>323.06666666666666</v>
      </c>
      <c r="AP1722" s="33">
        <v>1.8</v>
      </c>
      <c r="AQ1722" s="33">
        <v>2.2666666666666666</v>
      </c>
      <c r="AR1722" s="32">
        <v>327.13333333333333</v>
      </c>
      <c r="AS1722" s="40">
        <v>15</v>
      </c>
      <c r="AT1722" s="40">
        <v>76</v>
      </c>
      <c r="AU1722" s="40">
        <v>5</v>
      </c>
      <c r="AV1722" s="40">
        <v>12</v>
      </c>
      <c r="AW1722" s="40">
        <v>5</v>
      </c>
      <c r="AX1722" s="9">
        <f t="shared" si="1412"/>
        <v>2.7511717953943347</v>
      </c>
      <c r="AY1722" s="9">
        <f t="shared" si="1413"/>
        <v>13.939270429997961</v>
      </c>
      <c r="AZ1722" s="9">
        <f t="shared" si="1414"/>
        <v>0.91705726513144481</v>
      </c>
      <c r="BA1722" s="9">
        <f t="shared" si="1415"/>
        <v>2.2009374363154679</v>
      </c>
      <c r="BB1722" s="9">
        <f t="shared" si="1416"/>
        <v>0.91705726513144481</v>
      </c>
      <c r="BC1722" s="9">
        <f t="shared" si="1417"/>
        <v>4.9702564102564102</v>
      </c>
      <c r="BD1722" s="9">
        <f t="shared" si="1418"/>
        <v>3.487179487179487E-2</v>
      </c>
      <c r="BE1722" s="9">
        <f t="shared" si="1419"/>
        <v>2.7692307692307693E-2</v>
      </c>
      <c r="BF1722" s="3">
        <v>7</v>
      </c>
      <c r="BG1722" s="3">
        <v>1</v>
      </c>
      <c r="BH1722" s="3">
        <v>0</v>
      </c>
      <c r="BI1722" s="3">
        <v>8</v>
      </c>
      <c r="BJ1722" s="3">
        <v>14</v>
      </c>
      <c r="BK1722" s="3">
        <v>0</v>
      </c>
      <c r="BL1722" s="3">
        <v>1</v>
      </c>
      <c r="BM1722" s="3">
        <v>15</v>
      </c>
      <c r="BN1722" s="34">
        <f t="shared" si="1426"/>
        <v>-6.503838670435047</v>
      </c>
      <c r="BO1722" s="34">
        <f t="shared" si="1427"/>
        <v>-39.762616693101982</v>
      </c>
      <c r="BP1722" s="34">
        <v>0.19808112543476628</v>
      </c>
      <c r="BQ1722" s="34">
        <v>-6.8616899228364461E-2</v>
      </c>
      <c r="BR1722" s="34">
        <v>1.6812095156444409E-2</v>
      </c>
      <c r="BS1722" s="34">
        <v>-5.584298036963484E-3</v>
      </c>
      <c r="BT1722" s="34">
        <v>0</v>
      </c>
      <c r="BU1722" s="34">
        <f t="shared" si="1428"/>
        <v>0.14069202332588274</v>
      </c>
      <c r="BV1722" s="34">
        <f t="shared" si="1429"/>
        <v>0.86015094758028976</v>
      </c>
      <c r="BW1722" s="34">
        <v>7.1565851104035358</v>
      </c>
      <c r="BX1722" s="34">
        <v>5.9682581815741549E-2</v>
      </c>
      <c r="BY1722" s="34">
        <v>-0.59687974712274461</v>
      </c>
      <c r="BZ1722" s="34">
        <v>-13.263918638857463</v>
      </c>
      <c r="CA1722" s="34">
        <f t="shared" si="1430"/>
        <v>-6.6445306937609301</v>
      </c>
      <c r="CB1722" s="34">
        <f t="shared" si="1431"/>
        <v>-40.62276764068227</v>
      </c>
      <c r="CC1722" s="15">
        <v>29</v>
      </c>
      <c r="CD1722" s="7">
        <v>165000</v>
      </c>
      <c r="CE1722" s="68">
        <f t="shared" si="1420"/>
        <v>165000</v>
      </c>
      <c r="CF1722" s="9">
        <v>9.4</v>
      </c>
      <c r="CG1722" s="9">
        <v>10.3</v>
      </c>
      <c r="CH1722" s="9">
        <v>-8.4</v>
      </c>
      <c r="CI1722" s="9">
        <v>-1.2</v>
      </c>
      <c r="CJ1722" s="9">
        <f t="shared" si="1424"/>
        <v>-7.2463768115942031</v>
      </c>
      <c r="CK1722" s="9">
        <v>-1.2</v>
      </c>
      <c r="CL1722" s="9">
        <f t="shared" si="1425"/>
        <v>-7.2463768115942031</v>
      </c>
      <c r="CM1722" s="9">
        <v>-2.4</v>
      </c>
      <c r="CN1722" t="s">
        <v>2693</v>
      </c>
      <c r="CO1722" t="s">
        <v>1051</v>
      </c>
      <c r="CP1722" t="s">
        <v>3102</v>
      </c>
      <c r="CQ1722" t="s">
        <v>2400</v>
      </c>
      <c r="CR1722">
        <v>77</v>
      </c>
      <c r="CS1722">
        <v>221</v>
      </c>
      <c r="CU1722" t="s">
        <v>3401</v>
      </c>
      <c r="CV1722" t="s">
        <v>2382</v>
      </c>
      <c r="CW1722">
        <v>0</v>
      </c>
      <c r="CX1722">
        <v>0</v>
      </c>
      <c r="CY1722">
        <v>0</v>
      </c>
      <c r="CZ1722" s="70"/>
      <c r="DA1722">
        <v>0</v>
      </c>
    </row>
    <row r="1723" spans="1:105" ht="12.75" customHeight="1" x14ac:dyDescent="0.2">
      <c r="A1723" s="78" t="s">
        <v>2372</v>
      </c>
      <c r="B1723" s="52" t="s">
        <v>976</v>
      </c>
      <c r="C1723" s="52" t="s">
        <v>961</v>
      </c>
      <c r="D1723" s="53" t="s">
        <v>976</v>
      </c>
      <c r="E1723" s="53" t="str">
        <f t="shared" si="1432"/>
        <v xml:space="preserve">Belak, Wade </v>
      </c>
      <c r="F1723" s="53" t="s">
        <v>2483</v>
      </c>
      <c r="G1723" s="54" t="s">
        <v>1528</v>
      </c>
      <c r="H1723" s="52">
        <v>17</v>
      </c>
      <c r="I1723" s="53"/>
      <c r="J1723" s="53"/>
      <c r="K1723" s="53"/>
      <c r="L1723" s="52">
        <v>0</v>
      </c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  <c r="AA1723" s="19"/>
      <c r="AB1723" s="19"/>
      <c r="AC1723" s="24">
        <f t="shared" si="1400"/>
        <v>0</v>
      </c>
      <c r="AD1723" s="24">
        <f t="shared" si="1401"/>
        <v>0</v>
      </c>
      <c r="AE1723" s="24">
        <f t="shared" si="1402"/>
        <v>0</v>
      </c>
      <c r="AF1723" s="24">
        <f t="shared" si="1403"/>
        <v>0</v>
      </c>
      <c r="AG1723" s="24">
        <f t="shared" si="1404"/>
        <v>0</v>
      </c>
      <c r="AH1723" s="24">
        <f t="shared" si="1405"/>
        <v>0</v>
      </c>
      <c r="AI1723" s="21">
        <f t="shared" si="1406"/>
        <v>0.84965777672881759</v>
      </c>
      <c r="AJ1723" s="21">
        <f t="shared" si="1407"/>
        <v>0</v>
      </c>
      <c r="AK1723" s="21">
        <f t="shared" si="1408"/>
        <v>0</v>
      </c>
      <c r="AL1723" s="21">
        <f t="shared" si="1409"/>
        <v>0.84965777672881759</v>
      </c>
      <c r="AM1723" s="21">
        <f t="shared" si="1410"/>
        <v>0</v>
      </c>
      <c r="AN1723" s="21">
        <f t="shared" si="1411"/>
        <v>0</v>
      </c>
      <c r="AO1723" s="60">
        <v>70.61666666666666</v>
      </c>
      <c r="AP1723" s="60">
        <v>0</v>
      </c>
      <c r="AQ1723" s="60">
        <v>0</v>
      </c>
      <c r="AR1723" s="61">
        <f>SUM(AO1723:AQ1723)</f>
        <v>70.61666666666666</v>
      </c>
      <c r="AS1723" s="19"/>
      <c r="AT1723" s="19"/>
      <c r="AU1723" s="19"/>
      <c r="AV1723" s="19"/>
      <c r="AW1723" s="19"/>
      <c r="AX1723" s="24">
        <f t="shared" si="1412"/>
        <v>0</v>
      </c>
      <c r="AY1723" s="24">
        <f t="shared" si="1413"/>
        <v>0</v>
      </c>
      <c r="AZ1723" s="24">
        <f t="shared" si="1414"/>
        <v>0</v>
      </c>
      <c r="BA1723" s="24">
        <f t="shared" si="1415"/>
        <v>0</v>
      </c>
      <c r="BB1723" s="24">
        <f t="shared" si="1416"/>
        <v>0</v>
      </c>
      <c r="BC1723" s="24">
        <f t="shared" si="1417"/>
        <v>4.1539215686274504</v>
      </c>
      <c r="BD1723" s="24">
        <f t="shared" si="1418"/>
        <v>0</v>
      </c>
      <c r="BE1723" s="24">
        <f t="shared" si="1419"/>
        <v>0</v>
      </c>
      <c r="BF1723" s="53">
        <f>BI1723-BG1723-BH1723</f>
        <v>1</v>
      </c>
      <c r="BG1723" s="52">
        <v>0</v>
      </c>
      <c r="BH1723" s="52">
        <v>0</v>
      </c>
      <c r="BI1723" s="52">
        <v>1</v>
      </c>
      <c r="BJ1723" s="53">
        <f>BM1723-BK1723-BL1723</f>
        <v>1</v>
      </c>
      <c r="BK1723" s="52">
        <v>0</v>
      </c>
      <c r="BL1723" s="52">
        <v>0</v>
      </c>
      <c r="BM1723" s="52">
        <v>1</v>
      </c>
      <c r="BN1723" s="35">
        <f t="shared" si="1426"/>
        <v>-1.1484069035382372</v>
      </c>
      <c r="BO1723" s="35">
        <f t="shared" si="1427"/>
        <v>-32.525095214677471</v>
      </c>
      <c r="BP1723" s="24">
        <v>-1.6924814768793146</v>
      </c>
      <c r="BQ1723" s="24">
        <v>0</v>
      </c>
      <c r="BR1723" s="24">
        <v>-0.12254272517848852</v>
      </c>
      <c r="BS1723" s="24">
        <v>0</v>
      </c>
      <c r="BT1723" s="24">
        <v>0</v>
      </c>
      <c r="BU1723" s="24">
        <f t="shared" si="1428"/>
        <v>-1.8150242020578031</v>
      </c>
      <c r="BV1723" s="35">
        <f t="shared" si="1429"/>
        <v>-51.404980940980977</v>
      </c>
      <c r="BW1723" s="24">
        <v>0.63210531992603269</v>
      </c>
      <c r="BX1723" s="24">
        <v>0</v>
      </c>
      <c r="BY1723" s="24">
        <v>0</v>
      </c>
      <c r="BZ1723" s="24">
        <v>3.4511978593533291E-2</v>
      </c>
      <c r="CA1723" s="24">
        <f t="shared" si="1430"/>
        <v>0.66661729851956597</v>
      </c>
      <c r="CB1723" s="35">
        <f t="shared" si="1431"/>
        <v>18.879885726303499</v>
      </c>
      <c r="CC1723" s="22"/>
      <c r="CD1723" s="19"/>
      <c r="CE1723" s="76">
        <f t="shared" si="1420"/>
        <v>165000</v>
      </c>
      <c r="CF1723" s="24"/>
      <c r="CG1723" s="24"/>
      <c r="CH1723" s="24"/>
      <c r="CI1723" s="24"/>
      <c r="CJ1723" s="24"/>
      <c r="CK1723" s="24"/>
      <c r="CL1723" s="24"/>
      <c r="CM1723" s="24"/>
      <c r="CN1723" s="19"/>
      <c r="CO1723" s="19"/>
      <c r="CP1723" s="19"/>
      <c r="CQ1723" s="19"/>
      <c r="CR1723" s="19"/>
      <c r="CS1723" s="19"/>
      <c r="CT1723" s="19"/>
      <c r="CU1723" s="19"/>
      <c r="CV1723" s="19"/>
      <c r="CW1723" s="19"/>
      <c r="CX1723" s="19"/>
      <c r="CY1723" s="19"/>
      <c r="CZ1723" s="74">
        <v>625000</v>
      </c>
      <c r="DA1723" s="19">
        <v>1</v>
      </c>
    </row>
    <row r="1724" spans="1:105" ht="12.75" customHeight="1" x14ac:dyDescent="0.2">
      <c r="A1724" s="78" t="s">
        <v>2372</v>
      </c>
      <c r="B1724" s="52" t="s">
        <v>976</v>
      </c>
      <c r="C1724" s="52" t="s">
        <v>2375</v>
      </c>
      <c r="D1724" s="53" t="s">
        <v>976</v>
      </c>
      <c r="E1724" s="53" t="str">
        <f t="shared" si="1432"/>
        <v xml:space="preserve">Belak, Wade </v>
      </c>
      <c r="F1724" s="53" t="s">
        <v>2483</v>
      </c>
      <c r="G1724" s="54" t="s">
        <v>1528</v>
      </c>
      <c r="H1724" s="52">
        <v>30</v>
      </c>
      <c r="I1724" s="19">
        <v>1</v>
      </c>
      <c r="J1724" s="19">
        <v>0</v>
      </c>
      <c r="K1724" s="19">
        <v>1</v>
      </c>
      <c r="L1724" s="52">
        <v>-2</v>
      </c>
      <c r="M1724" s="19">
        <v>66</v>
      </c>
      <c r="N1724" s="19">
        <v>13</v>
      </c>
      <c r="O1724" s="20">
        <f t="shared" ref="O1724:O1745" si="1433">IF(N1724=0,0,I1724/N1724)</f>
        <v>7.6923076923076927E-2</v>
      </c>
      <c r="P1724" s="19"/>
      <c r="Q1724" s="19"/>
      <c r="R1724" s="19"/>
      <c r="S1724" s="19">
        <v>0</v>
      </c>
      <c r="T1724" s="19">
        <v>1</v>
      </c>
      <c r="U1724" s="20">
        <f t="shared" ref="U1724:U1745" si="1434">IF(S1724+T1724=0,0,S1724/(S1724+T1724))</f>
        <v>0</v>
      </c>
      <c r="V1724" s="19"/>
      <c r="W1724" s="19"/>
      <c r="X1724" s="19"/>
      <c r="Y1724" s="19"/>
      <c r="Z1724" s="19"/>
      <c r="AA1724" s="19"/>
      <c r="AB1724" s="19"/>
      <c r="AC1724" s="24">
        <f t="shared" si="1400"/>
        <v>0</v>
      </c>
      <c r="AD1724" s="24">
        <f t="shared" si="1401"/>
        <v>0</v>
      </c>
      <c r="AE1724" s="24">
        <f t="shared" si="1402"/>
        <v>0</v>
      </c>
      <c r="AF1724" s="24">
        <f t="shared" si="1403"/>
        <v>0</v>
      </c>
      <c r="AG1724" s="24">
        <f t="shared" si="1404"/>
        <v>0</v>
      </c>
      <c r="AH1724" s="24">
        <f t="shared" si="1405"/>
        <v>0</v>
      </c>
      <c r="AI1724" s="21">
        <f t="shared" si="1406"/>
        <v>1.9939075048463031</v>
      </c>
      <c r="AJ1724" s="21">
        <f t="shared" si="1407"/>
        <v>0</v>
      </c>
      <c r="AK1724" s="21">
        <f t="shared" si="1408"/>
        <v>0</v>
      </c>
      <c r="AL1724" s="21">
        <f t="shared" si="1409"/>
        <v>2.9908612572694548</v>
      </c>
      <c r="AM1724" s="21">
        <f t="shared" si="1410"/>
        <v>0</v>
      </c>
      <c r="AN1724" s="21">
        <f t="shared" si="1411"/>
        <v>0</v>
      </c>
      <c r="AO1724" s="60">
        <v>120.36666666666666</v>
      </c>
      <c r="AP1724" s="60">
        <v>0.6</v>
      </c>
      <c r="AQ1724" s="60">
        <v>0</v>
      </c>
      <c r="AR1724" s="61">
        <f>SUM(AO1724:AQ1724)</f>
        <v>120.96666666666665</v>
      </c>
      <c r="AS1724" s="19"/>
      <c r="AT1724" s="19"/>
      <c r="AU1724" s="19"/>
      <c r="AV1724" s="19"/>
      <c r="AW1724" s="19"/>
      <c r="AX1724" s="24">
        <f t="shared" si="1412"/>
        <v>0</v>
      </c>
      <c r="AY1724" s="24">
        <f t="shared" si="1413"/>
        <v>0</v>
      </c>
      <c r="AZ1724" s="24">
        <f t="shared" si="1414"/>
        <v>0</v>
      </c>
      <c r="BA1724" s="24">
        <f t="shared" si="1415"/>
        <v>0</v>
      </c>
      <c r="BB1724" s="24">
        <f t="shared" si="1416"/>
        <v>0</v>
      </c>
      <c r="BC1724" s="24">
        <f t="shared" si="1417"/>
        <v>4.0122222222222224</v>
      </c>
      <c r="BD1724" s="24">
        <f t="shared" si="1418"/>
        <v>0</v>
      </c>
      <c r="BE1724" s="24">
        <f t="shared" si="1419"/>
        <v>0.02</v>
      </c>
      <c r="BF1724" s="53">
        <f>BI1724-BG1724-BH1724</f>
        <v>4</v>
      </c>
      <c r="BG1724" s="52">
        <v>0</v>
      </c>
      <c r="BH1724" s="52">
        <v>0</v>
      </c>
      <c r="BI1724" s="52">
        <v>4</v>
      </c>
      <c r="BJ1724" s="53">
        <f>BM1724-BK1724-BL1724</f>
        <v>6</v>
      </c>
      <c r="BK1724" s="52">
        <v>0</v>
      </c>
      <c r="BL1724" s="52">
        <v>0</v>
      </c>
      <c r="BM1724" s="52">
        <v>6</v>
      </c>
      <c r="BN1724" s="35">
        <f t="shared" si="1426"/>
        <v>-5.8948111103709291</v>
      </c>
      <c r="BO1724" s="35">
        <f t="shared" si="1427"/>
        <v>-97.461743351406938</v>
      </c>
      <c r="BP1724" s="24">
        <v>-0.88544607307058265</v>
      </c>
      <c r="BQ1724" s="24">
        <v>-3.3336723886785366E-2</v>
      </c>
      <c r="BR1724" s="24">
        <v>-0.56430113615010469</v>
      </c>
      <c r="BS1724" s="24">
        <v>0</v>
      </c>
      <c r="BT1724" s="24">
        <v>0</v>
      </c>
      <c r="BU1724" s="24">
        <f t="shared" si="1428"/>
        <v>-1.4830839331074728</v>
      </c>
      <c r="BV1724" s="35">
        <f t="shared" si="1429"/>
        <v>-24.520538987723441</v>
      </c>
      <c r="BW1724" s="24">
        <v>0.73540785404858988</v>
      </c>
      <c r="BX1724" s="24">
        <v>2.6048294431243201E-3</v>
      </c>
      <c r="BY1724" s="24">
        <v>0</v>
      </c>
      <c r="BZ1724" s="24">
        <v>-5.1497398607551705</v>
      </c>
      <c r="CA1724" s="24">
        <f t="shared" si="1430"/>
        <v>-4.4117271772634563</v>
      </c>
      <c r="CB1724" s="35">
        <f t="shared" si="1431"/>
        <v>-72.941204363683497</v>
      </c>
      <c r="CC1724" s="55">
        <v>28.454687</v>
      </c>
      <c r="CD1724" s="19">
        <v>165000</v>
      </c>
      <c r="CE1724" s="76">
        <f t="shared" si="1420"/>
        <v>165000</v>
      </c>
      <c r="CF1724" s="24"/>
      <c r="CG1724" s="24"/>
      <c r="CH1724" s="24"/>
      <c r="CI1724" s="24"/>
      <c r="CJ1724" s="24"/>
      <c r="CK1724" s="24"/>
      <c r="CL1724" s="24"/>
      <c r="CM1724" s="24"/>
      <c r="CN1724" s="19"/>
      <c r="CO1724" s="19"/>
      <c r="CP1724" s="19"/>
      <c r="CQ1724" s="19"/>
      <c r="CR1724" s="19"/>
      <c r="CS1724" s="19"/>
      <c r="CT1724" s="19"/>
      <c r="CU1724" s="19"/>
      <c r="CV1724" s="19"/>
      <c r="CW1724" s="19"/>
      <c r="CX1724" s="19"/>
      <c r="CY1724" s="19"/>
      <c r="CZ1724" s="74">
        <v>625000</v>
      </c>
      <c r="DA1724" s="19">
        <v>1</v>
      </c>
    </row>
    <row r="1725" spans="1:105" ht="12.75" customHeight="1" x14ac:dyDescent="0.2">
      <c r="A1725" s="80" t="s">
        <v>2372</v>
      </c>
      <c r="B1725" s="48" t="s">
        <v>976</v>
      </c>
      <c r="C1725" s="48" t="s">
        <v>961</v>
      </c>
      <c r="D1725" s="49" t="s">
        <v>976</v>
      </c>
      <c r="E1725" s="49" t="str">
        <f t="shared" si="1432"/>
        <v xml:space="preserve">Belak, Wade </v>
      </c>
      <c r="F1725" s="49" t="s">
        <v>2483</v>
      </c>
      <c r="G1725" s="50" t="s">
        <v>1528</v>
      </c>
      <c r="H1725" s="48">
        <v>47</v>
      </c>
      <c r="I1725" s="65">
        <v>1</v>
      </c>
      <c r="J1725" s="65">
        <v>0</v>
      </c>
      <c r="K1725" s="65">
        <v>1</v>
      </c>
      <c r="L1725" s="48">
        <v>-2</v>
      </c>
      <c r="M1725" s="10">
        <v>78</v>
      </c>
      <c r="N1725" s="10">
        <v>17</v>
      </c>
      <c r="O1725" s="11">
        <f t="shared" si="1433"/>
        <v>5.8823529411764705E-2</v>
      </c>
      <c r="P1725" s="10"/>
      <c r="Q1725" s="10">
        <v>0</v>
      </c>
      <c r="R1725" s="10">
        <v>0</v>
      </c>
      <c r="S1725" s="10">
        <v>0</v>
      </c>
      <c r="T1725" s="10">
        <v>1</v>
      </c>
      <c r="U1725" s="11">
        <f t="shared" si="1434"/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1</v>
      </c>
      <c r="AB1725" s="10">
        <v>0</v>
      </c>
      <c r="AC1725" s="13">
        <f t="shared" si="1400"/>
        <v>0</v>
      </c>
      <c r="AD1725" s="13">
        <f t="shared" si="1401"/>
        <v>0</v>
      </c>
      <c r="AE1725" s="13">
        <f t="shared" si="1402"/>
        <v>0</v>
      </c>
      <c r="AF1725" s="13">
        <f t="shared" si="1403"/>
        <v>0</v>
      </c>
      <c r="AG1725" s="13">
        <f t="shared" si="1404"/>
        <v>6.2827225130890056</v>
      </c>
      <c r="AH1725" s="13">
        <f t="shared" si="1405"/>
        <v>0</v>
      </c>
      <c r="AI1725" s="29">
        <f t="shared" si="1406"/>
        <v>1.5706806282722514</v>
      </c>
      <c r="AJ1725" s="29">
        <f t="shared" si="1407"/>
        <v>0</v>
      </c>
      <c r="AK1725" s="29">
        <f t="shared" si="1408"/>
        <v>0</v>
      </c>
      <c r="AL1725" s="29">
        <f t="shared" si="1409"/>
        <v>2.1989528795811517</v>
      </c>
      <c r="AM1725" s="29">
        <f t="shared" si="1410"/>
        <v>0</v>
      </c>
      <c r="AN1725" s="29">
        <f t="shared" si="1411"/>
        <v>0</v>
      </c>
      <c r="AO1725" s="13">
        <v>191</v>
      </c>
      <c r="AP1725" s="13">
        <v>0.6</v>
      </c>
      <c r="AQ1725" s="13">
        <v>0</v>
      </c>
      <c r="AR1725" s="59">
        <v>191.6</v>
      </c>
      <c r="AS1725" s="10">
        <v>5</v>
      </c>
      <c r="AT1725" s="10">
        <v>41</v>
      </c>
      <c r="AU1725" s="10">
        <v>1</v>
      </c>
      <c r="AV1725" s="10">
        <v>4</v>
      </c>
      <c r="AW1725" s="10">
        <v>4</v>
      </c>
      <c r="AX1725" s="13">
        <f t="shared" si="1412"/>
        <v>1.5657620041753653</v>
      </c>
      <c r="AY1725" s="13">
        <f t="shared" si="1413"/>
        <v>12.839248434237996</v>
      </c>
      <c r="AZ1725" s="13">
        <f t="shared" si="1414"/>
        <v>0.31315240083507306</v>
      </c>
      <c r="BA1725" s="13">
        <f t="shared" si="1415"/>
        <v>1.2526096033402923</v>
      </c>
      <c r="BB1725" s="13">
        <f t="shared" si="1416"/>
        <v>1.2526096033402923</v>
      </c>
      <c r="BC1725" s="13">
        <f t="shared" si="1417"/>
        <v>4.0638297872340425</v>
      </c>
      <c r="BD1725" s="13">
        <f t="shared" si="1418"/>
        <v>0</v>
      </c>
      <c r="BE1725" s="13">
        <f t="shared" si="1419"/>
        <v>1.276595744680851E-2</v>
      </c>
      <c r="BF1725" s="49">
        <v>5</v>
      </c>
      <c r="BG1725" s="49">
        <v>0</v>
      </c>
      <c r="BH1725" s="49">
        <v>0</v>
      </c>
      <c r="BI1725" s="49">
        <v>5</v>
      </c>
      <c r="BJ1725" s="49">
        <v>7</v>
      </c>
      <c r="BK1725" s="49">
        <v>0</v>
      </c>
      <c r="BL1725" s="49">
        <v>0</v>
      </c>
      <c r="BM1725" s="49">
        <v>7</v>
      </c>
      <c r="BN1725" s="39">
        <v>-7</v>
      </c>
      <c r="BO1725" s="39">
        <v>-73.5</v>
      </c>
      <c r="BP1725" s="13">
        <v>-2.6</v>
      </c>
      <c r="BQ1725" s="13">
        <v>0</v>
      </c>
      <c r="BR1725" s="13">
        <v>-0.7</v>
      </c>
      <c r="BS1725" s="13">
        <v>0</v>
      </c>
      <c r="BT1725" s="13">
        <v>0</v>
      </c>
      <c r="BU1725" s="13">
        <v>-3.3</v>
      </c>
      <c r="BV1725" s="39">
        <v>-34.4</v>
      </c>
      <c r="BW1725" s="13">
        <v>1.4</v>
      </c>
      <c r="BX1725" s="13">
        <v>0</v>
      </c>
      <c r="BY1725" s="13">
        <v>0</v>
      </c>
      <c r="BZ1725" s="13">
        <v>-5.0999999999999996</v>
      </c>
      <c r="CA1725" s="13">
        <v>-3.7</v>
      </c>
      <c r="CB1725" s="39">
        <v>-39.1</v>
      </c>
      <c r="CC1725" s="51">
        <v>37.160243999999999</v>
      </c>
      <c r="CD1725" s="10">
        <v>165000</v>
      </c>
      <c r="CE1725" s="73">
        <f t="shared" si="1420"/>
        <v>165000</v>
      </c>
      <c r="CF1725" s="66">
        <v>5.7</v>
      </c>
      <c r="CG1725" s="66">
        <v>5.5</v>
      </c>
      <c r="CH1725" s="66">
        <v>-1.7</v>
      </c>
      <c r="CI1725" s="66">
        <v>-2.1</v>
      </c>
      <c r="CJ1725" s="67">
        <f t="shared" ref="CJ1725:CJ1759" si="1435">CI1725/(AO1725+2*(AP1725+AQ1725))*2000</f>
        <v>-21.852237252861602</v>
      </c>
      <c r="CK1725" s="66">
        <v>0</v>
      </c>
      <c r="CL1725" s="67">
        <f t="shared" ref="CL1725:CL1759" si="1436">CK1725/(AO1725+2*(AP1725+AQ1725))*2000</f>
        <v>0</v>
      </c>
      <c r="CM1725" s="66">
        <v>-2.2000000000000002</v>
      </c>
      <c r="CN1725" s="10" t="s">
        <v>845</v>
      </c>
      <c r="CO1725" s="10" t="s">
        <v>1051</v>
      </c>
      <c r="CP1725" s="10" t="s">
        <v>3102</v>
      </c>
      <c r="CQ1725" s="10" t="s">
        <v>2400</v>
      </c>
      <c r="CR1725" s="10">
        <v>77</v>
      </c>
      <c r="CS1725" s="10">
        <v>221</v>
      </c>
      <c r="CT1725" s="10">
        <v>33</v>
      </c>
      <c r="CU1725" s="10" t="s">
        <v>3401</v>
      </c>
      <c r="CV1725" s="10"/>
      <c r="CW1725" s="10"/>
      <c r="CX1725" s="10"/>
      <c r="CY1725" s="10"/>
      <c r="CZ1725" s="73">
        <v>625000</v>
      </c>
      <c r="DA1725" s="10">
        <v>2</v>
      </c>
    </row>
    <row r="1726" spans="1:105" ht="12.75" customHeight="1" x14ac:dyDescent="0.2">
      <c r="A1726" s="38" t="s">
        <v>2452</v>
      </c>
      <c r="B1726" t="s">
        <v>962</v>
      </c>
      <c r="C1726" t="s">
        <v>977</v>
      </c>
      <c r="D1726" s="82" t="s">
        <v>977</v>
      </c>
      <c r="E1726" t="str">
        <f t="shared" si="1432"/>
        <v xml:space="preserve">Miller, Aaron </v>
      </c>
      <c r="F1726" t="s">
        <v>352</v>
      </c>
      <c r="G1726" t="s">
        <v>1524</v>
      </c>
      <c r="H1726">
        <v>82</v>
      </c>
      <c r="I1726">
        <v>0</v>
      </c>
      <c r="J1726">
        <v>8</v>
      </c>
      <c r="K1726">
        <f>I1726+J1726</f>
        <v>8</v>
      </c>
      <c r="L1726">
        <v>-14</v>
      </c>
      <c r="M1726">
        <v>60</v>
      </c>
      <c r="N1726">
        <v>56</v>
      </c>
      <c r="O1726" s="4">
        <f t="shared" si="1433"/>
        <v>0</v>
      </c>
      <c r="P1726">
        <v>2085</v>
      </c>
      <c r="Q1726">
        <v>0</v>
      </c>
      <c r="R1726">
        <v>0</v>
      </c>
      <c r="S1726">
        <v>0</v>
      </c>
      <c r="T1726">
        <v>1</v>
      </c>
      <c r="U1726" s="4">
        <f t="shared" si="1434"/>
        <v>0</v>
      </c>
      <c r="V1726" s="40">
        <v>0</v>
      </c>
      <c r="W1726">
        <v>0</v>
      </c>
      <c r="X1726">
        <v>0</v>
      </c>
      <c r="Y1726">
        <v>0</v>
      </c>
      <c r="Z1726">
        <v>1</v>
      </c>
      <c r="AA1726">
        <f>I1726-W1726-Y1726</f>
        <v>0</v>
      </c>
      <c r="AB1726">
        <f>J1726-X1726-Z1726</f>
        <v>7</v>
      </c>
      <c r="AC1726" s="9">
        <f t="shared" si="1400"/>
        <v>0</v>
      </c>
      <c r="AD1726" s="9">
        <f t="shared" si="1401"/>
        <v>0</v>
      </c>
      <c r="AE1726" s="9">
        <f t="shared" si="1402"/>
        <v>0</v>
      </c>
      <c r="AF1726" s="9">
        <f t="shared" si="1403"/>
        <v>0.82880559904226914</v>
      </c>
      <c r="AG1726" s="9">
        <f t="shared" si="1404"/>
        <v>0</v>
      </c>
      <c r="AH1726" s="9">
        <f t="shared" si="1405"/>
        <v>6.8311195445920303</v>
      </c>
      <c r="AI1726" s="6">
        <f t="shared" si="1406"/>
        <v>1.8053673082136079</v>
      </c>
      <c r="AJ1726" s="6">
        <f t="shared" si="1407"/>
        <v>0</v>
      </c>
      <c r="AK1726" s="6">
        <f t="shared" si="1408"/>
        <v>0.49728335942536145</v>
      </c>
      <c r="AL1726" s="6">
        <f t="shared" si="1409"/>
        <v>2.7324478178368121</v>
      </c>
      <c r="AM1726" s="6">
        <f t="shared" si="1410"/>
        <v>0</v>
      </c>
      <c r="AN1726" s="6">
        <f t="shared" si="1411"/>
        <v>8.4538171102311459</v>
      </c>
      <c r="AO1726" s="32">
        <v>1229.6666666666667</v>
      </c>
      <c r="AP1726" s="32">
        <v>15.716666666666667</v>
      </c>
      <c r="AQ1726" s="32">
        <v>361.96666666666664</v>
      </c>
      <c r="AR1726" s="32">
        <v>1607.35</v>
      </c>
      <c r="AS1726" s="40">
        <v>169</v>
      </c>
      <c r="AT1726" s="40">
        <v>78</v>
      </c>
      <c r="AU1726" s="40">
        <v>33</v>
      </c>
      <c r="AV1726" s="40">
        <v>44</v>
      </c>
      <c r="AW1726" s="40">
        <v>13</v>
      </c>
      <c r="AX1726" s="9">
        <f t="shared" si="1412"/>
        <v>6.3085202351696896</v>
      </c>
      <c r="AY1726" s="9">
        <f t="shared" si="1413"/>
        <v>2.9116247239244721</v>
      </c>
      <c r="AZ1726" s="9">
        <f t="shared" si="1414"/>
        <v>1.2318412293526613</v>
      </c>
      <c r="BA1726" s="9">
        <f t="shared" si="1415"/>
        <v>1.6424549724702151</v>
      </c>
      <c r="BB1726" s="9">
        <f t="shared" si="1416"/>
        <v>0.4852707873207453</v>
      </c>
      <c r="BC1726" s="9">
        <f t="shared" si="1417"/>
        <v>14.995934959349594</v>
      </c>
      <c r="BD1726" s="9">
        <f t="shared" si="1418"/>
        <v>4.4142276422764226</v>
      </c>
      <c r="BE1726" s="9">
        <f t="shared" si="1419"/>
        <v>0.19166666666666668</v>
      </c>
      <c r="BF1726" s="3">
        <v>37</v>
      </c>
      <c r="BG1726" s="3">
        <v>0</v>
      </c>
      <c r="BH1726" s="3">
        <v>3</v>
      </c>
      <c r="BI1726" s="3">
        <v>40</v>
      </c>
      <c r="BJ1726" s="3">
        <v>56</v>
      </c>
      <c r="BK1726" s="3">
        <v>0</v>
      </c>
      <c r="BL1726" s="3">
        <v>51</v>
      </c>
      <c r="BM1726" s="3">
        <v>107</v>
      </c>
      <c r="BN1726" s="34">
        <f t="shared" ref="BN1726:BN1745" si="1437">BU1726+CA1726</f>
        <v>35.520000814606981</v>
      </c>
      <c r="BO1726" s="34">
        <f t="shared" ref="BO1726:BO1745" si="1438">BN1726/AR1726*2000</f>
        <v>44.196971181891911</v>
      </c>
      <c r="BP1726" s="34">
        <v>-3.3624452978211399</v>
      </c>
      <c r="BQ1726" s="34">
        <v>-0.56710764807498815</v>
      </c>
      <c r="BR1726" s="34">
        <v>1.0612649037550452</v>
      </c>
      <c r="BS1726" s="34">
        <v>-0.12608099398657505</v>
      </c>
      <c r="BT1726" s="34">
        <v>0</v>
      </c>
      <c r="BU1726" s="34">
        <f t="shared" ref="BU1726:BU1745" si="1439">SUM(BP1726:BT1726)</f>
        <v>-2.9943690361276576</v>
      </c>
      <c r="BV1726" s="34">
        <f t="shared" ref="BV1726:BV1745" si="1440">BU1726/AR1726*2000</f>
        <v>-3.7258456915141789</v>
      </c>
      <c r="BW1726" s="34">
        <v>25.328495237094621</v>
      </c>
      <c r="BX1726" s="34">
        <v>0.41061062865683173</v>
      </c>
      <c r="BY1726" s="34">
        <v>9.8722759206562483</v>
      </c>
      <c r="BZ1726" s="34">
        <v>2.9029880643269337</v>
      </c>
      <c r="CA1726" s="34">
        <f t="shared" ref="CA1726:CA1745" si="1441">SUM(BW1726:BZ1726)</f>
        <v>38.514369850734639</v>
      </c>
      <c r="CB1726" s="34">
        <f t="shared" ref="CB1726:CB1745" si="1442">CA1726/AR1726*2000</f>
        <v>47.922816873406092</v>
      </c>
      <c r="CC1726" s="15">
        <v>50</v>
      </c>
      <c r="CD1726" s="7">
        <v>1077070</v>
      </c>
      <c r="CE1726" s="68">
        <f t="shared" si="1420"/>
        <v>1077070</v>
      </c>
      <c r="CF1726" s="9">
        <v>22.1</v>
      </c>
      <c r="CG1726" s="9">
        <v>38.200000000000003</v>
      </c>
      <c r="CH1726" s="9">
        <v>-5.2</v>
      </c>
      <c r="CI1726" s="9">
        <v>-2.6</v>
      </c>
      <c r="CJ1726" s="9">
        <f t="shared" si="1435"/>
        <v>-2.6196033651827846</v>
      </c>
      <c r="CK1726" s="9">
        <v>0.8</v>
      </c>
      <c r="CL1726" s="9">
        <f t="shared" si="1436"/>
        <v>0.80603180467162605</v>
      </c>
      <c r="CM1726" s="9">
        <v>-1.8</v>
      </c>
      <c r="CN1726" t="s">
        <v>2669</v>
      </c>
      <c r="CO1726" t="s">
        <v>3567</v>
      </c>
      <c r="CP1726" t="s">
        <v>3131</v>
      </c>
      <c r="CQ1726" t="s">
        <v>2414</v>
      </c>
      <c r="CR1726">
        <v>75</v>
      </c>
      <c r="CS1726">
        <v>218</v>
      </c>
      <c r="CT1726">
        <v>3</v>
      </c>
      <c r="CU1726" t="s">
        <v>3401</v>
      </c>
      <c r="CV1726" t="s">
        <v>2382</v>
      </c>
      <c r="CW1726">
        <v>0</v>
      </c>
      <c r="CX1726">
        <v>0</v>
      </c>
      <c r="CY1726">
        <v>0</v>
      </c>
      <c r="CZ1726" s="70"/>
      <c r="DA1726">
        <v>0</v>
      </c>
    </row>
    <row r="1727" spans="1:105" ht="12.75" customHeight="1" x14ac:dyDescent="0.2">
      <c r="A1727" s="44" t="s">
        <v>2372</v>
      </c>
      <c r="B1727" s="43" t="s">
        <v>962</v>
      </c>
      <c r="C1727" s="43" t="s">
        <v>977</v>
      </c>
      <c r="D1727" s="82" t="s">
        <v>977</v>
      </c>
      <c r="E1727" s="42" t="str">
        <f t="shared" si="1432"/>
        <v xml:space="preserve">Miller, Aaron </v>
      </c>
      <c r="F1727" s="42" t="s">
        <v>352</v>
      </c>
      <c r="G1727" s="45" t="s">
        <v>2374</v>
      </c>
      <c r="H1727" s="43">
        <v>57</v>
      </c>
      <c r="I1727" s="64">
        <v>1</v>
      </c>
      <c r="J1727" s="64">
        <v>8</v>
      </c>
      <c r="K1727" s="64">
        <v>9</v>
      </c>
      <c r="L1727" s="43">
        <v>-1</v>
      </c>
      <c r="M1727">
        <v>32</v>
      </c>
      <c r="N1727">
        <v>27</v>
      </c>
      <c r="O1727" s="4">
        <f t="shared" si="1433"/>
        <v>3.7037037037037035E-2</v>
      </c>
      <c r="Q1727">
        <v>1</v>
      </c>
      <c r="R1727">
        <v>0</v>
      </c>
      <c r="S1727">
        <v>0</v>
      </c>
      <c r="T1727">
        <v>0</v>
      </c>
      <c r="U1727" s="4">
        <f t="shared" si="1434"/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8</v>
      </c>
      <c r="AC1727" s="9">
        <f t="shared" si="1400"/>
        <v>0</v>
      </c>
      <c r="AD1727" s="9">
        <f t="shared" si="1401"/>
        <v>0</v>
      </c>
      <c r="AE1727" s="9">
        <f t="shared" si="1402"/>
        <v>0</v>
      </c>
      <c r="AF1727" s="9">
        <f t="shared" si="1403"/>
        <v>0</v>
      </c>
      <c r="AG1727" s="9">
        <f t="shared" si="1404"/>
        <v>1.4382453406843649</v>
      </c>
      <c r="AH1727" s="9">
        <f t="shared" si="1405"/>
        <v>11.505962725474919</v>
      </c>
      <c r="AI1727" s="58">
        <f t="shared" si="1406"/>
        <v>2.2292802780607657</v>
      </c>
      <c r="AJ1727" s="58">
        <f t="shared" si="1407"/>
        <v>0</v>
      </c>
      <c r="AK1727" s="58">
        <f t="shared" si="1408"/>
        <v>0.83112085882488751</v>
      </c>
      <c r="AL1727" s="58">
        <f t="shared" si="1409"/>
        <v>2.4450170791634207</v>
      </c>
      <c r="AM1727" s="58">
        <f t="shared" si="1410"/>
        <v>0</v>
      </c>
      <c r="AN1727" s="58">
        <f t="shared" si="1411"/>
        <v>6.2334064411866565</v>
      </c>
      <c r="AO1727" s="56">
        <v>834.35</v>
      </c>
      <c r="AP1727" s="56">
        <v>9.4499999999999993</v>
      </c>
      <c r="AQ1727" s="56">
        <v>144.38333333333333</v>
      </c>
      <c r="AR1727" s="57">
        <f>SUM(AO1727:AQ1727)</f>
        <v>988.18333333333339</v>
      </c>
      <c r="AS1727">
        <v>80</v>
      </c>
      <c r="AT1727">
        <v>37</v>
      </c>
      <c r="AU1727">
        <v>18</v>
      </c>
      <c r="AV1727">
        <v>29</v>
      </c>
      <c r="AW1727">
        <v>15</v>
      </c>
      <c r="AX1727" s="9">
        <f t="shared" si="1412"/>
        <v>4.8573982560590983</v>
      </c>
      <c r="AY1727" s="9">
        <f t="shared" si="1413"/>
        <v>2.2465466934273328</v>
      </c>
      <c r="AZ1727" s="9">
        <f t="shared" si="1414"/>
        <v>1.092914607613297</v>
      </c>
      <c r="BA1727" s="9">
        <f t="shared" si="1415"/>
        <v>1.760806867821423</v>
      </c>
      <c r="BB1727" s="9">
        <f t="shared" si="1416"/>
        <v>0.91076217301108087</v>
      </c>
      <c r="BC1727" s="33">
        <f t="shared" si="1417"/>
        <v>14.637719298245614</v>
      </c>
      <c r="BD1727" s="33">
        <f t="shared" si="1418"/>
        <v>2.5330409356725143</v>
      </c>
      <c r="BE1727" s="33">
        <f t="shared" si="1419"/>
        <v>0.16578947368421051</v>
      </c>
      <c r="BF1727" s="42">
        <f>BI1727-BG1727-BH1727</f>
        <v>31</v>
      </c>
      <c r="BG1727" s="43">
        <v>0</v>
      </c>
      <c r="BH1727" s="43">
        <v>2</v>
      </c>
      <c r="BI1727" s="43">
        <v>33</v>
      </c>
      <c r="BJ1727" s="42">
        <f>BM1727-BK1727-BL1727</f>
        <v>34</v>
      </c>
      <c r="BK1727" s="43">
        <v>0</v>
      </c>
      <c r="BL1727" s="43">
        <v>15</v>
      </c>
      <c r="BM1727" s="43">
        <v>49</v>
      </c>
      <c r="BN1727" s="34">
        <f t="shared" si="1437"/>
        <v>26.881933185327878</v>
      </c>
      <c r="BO1727" s="34">
        <f t="shared" si="1438"/>
        <v>54.406773072462016</v>
      </c>
      <c r="BP1727" s="33">
        <v>1.955093823376802</v>
      </c>
      <c r="BQ1727" s="33">
        <v>-0.36329093649560457</v>
      </c>
      <c r="BR1727" s="33">
        <v>-2.0476622247419964</v>
      </c>
      <c r="BS1727" s="33">
        <v>-0.33426383517239056</v>
      </c>
      <c r="BT1727" s="33">
        <v>0</v>
      </c>
      <c r="BU1727" s="9">
        <f t="shared" si="1439"/>
        <v>-0.79012317303318946</v>
      </c>
      <c r="BV1727" s="34">
        <f t="shared" si="1440"/>
        <v>-1.5991428844847064</v>
      </c>
      <c r="BW1727" s="33">
        <v>16.620639280459713</v>
      </c>
      <c r="BX1727" s="33">
        <v>0.26082453918627824</v>
      </c>
      <c r="BY1727" s="33">
        <v>6.827749171460308</v>
      </c>
      <c r="BZ1727" s="33">
        <v>3.9628433672547705</v>
      </c>
      <c r="CA1727" s="9">
        <f t="shared" si="1441"/>
        <v>27.672056358361068</v>
      </c>
      <c r="CB1727" s="34">
        <f t="shared" si="1442"/>
        <v>56.005915956946723</v>
      </c>
      <c r="CC1727" s="47">
        <v>56.412177999999997</v>
      </c>
      <c r="CD1727">
        <v>1386507</v>
      </c>
      <c r="CE1727" s="68">
        <f t="shared" si="1420"/>
        <v>1994624.105263158</v>
      </c>
      <c r="CF1727" s="62">
        <v>17.600000000000001</v>
      </c>
      <c r="CG1727" s="62">
        <v>24.9</v>
      </c>
      <c r="CH1727" s="62">
        <v>-3.9</v>
      </c>
      <c r="CI1727" s="62">
        <v>-0.7</v>
      </c>
      <c r="CJ1727" s="63">
        <f t="shared" si="1435"/>
        <v>-1.2259015484304083</v>
      </c>
      <c r="CK1727" s="62">
        <v>1.4</v>
      </c>
      <c r="CL1727" s="63">
        <f t="shared" si="1436"/>
        <v>2.4518030968608167</v>
      </c>
      <c r="CM1727" s="62">
        <v>0.8</v>
      </c>
      <c r="CN1727" t="s">
        <v>1630</v>
      </c>
      <c r="CO1727" t="s">
        <v>3567</v>
      </c>
      <c r="CP1727" t="s">
        <v>3131</v>
      </c>
      <c r="CQ1727" t="s">
        <v>2414</v>
      </c>
      <c r="CR1727">
        <v>75</v>
      </c>
      <c r="CS1727">
        <v>210</v>
      </c>
      <c r="CT1727">
        <v>4</v>
      </c>
      <c r="CU1727" t="s">
        <v>3401</v>
      </c>
      <c r="CZ1727" s="72">
        <v>1500000</v>
      </c>
      <c r="DA1727">
        <v>0</v>
      </c>
    </row>
    <row r="1728" spans="1:105" ht="12.75" customHeight="1" x14ac:dyDescent="0.2">
      <c r="A1728" s="38" t="s">
        <v>2452</v>
      </c>
      <c r="B1728" t="s">
        <v>977</v>
      </c>
      <c r="C1728" t="s">
        <v>977</v>
      </c>
      <c r="D1728" t="s">
        <v>977</v>
      </c>
      <c r="E1728" t="str">
        <f t="shared" si="1432"/>
        <v xml:space="preserve">Burrows, Alex </v>
      </c>
      <c r="F1728" t="s">
        <v>1313</v>
      </c>
      <c r="G1728" t="s">
        <v>1540</v>
      </c>
      <c r="H1728">
        <v>81</v>
      </c>
      <c r="I1728">
        <v>3</v>
      </c>
      <c r="J1728">
        <v>6</v>
      </c>
      <c r="K1728">
        <f>I1728+J1728</f>
        <v>9</v>
      </c>
      <c r="L1728">
        <v>-7</v>
      </c>
      <c r="M1728">
        <v>93</v>
      </c>
      <c r="N1728">
        <v>70</v>
      </c>
      <c r="O1728" s="4">
        <f t="shared" si="1433"/>
        <v>4.2857142857142858E-2</v>
      </c>
      <c r="P1728">
        <v>1367</v>
      </c>
      <c r="Q1728">
        <v>1</v>
      </c>
      <c r="R1728">
        <v>0</v>
      </c>
      <c r="S1728">
        <v>7</v>
      </c>
      <c r="T1728">
        <v>9</v>
      </c>
      <c r="U1728" s="4">
        <f t="shared" si="1434"/>
        <v>0.4375</v>
      </c>
      <c r="V1728" s="40">
        <v>0.3</v>
      </c>
      <c r="W1728">
        <v>0</v>
      </c>
      <c r="X1728">
        <v>1</v>
      </c>
      <c r="Y1728">
        <v>0</v>
      </c>
      <c r="Z1728">
        <v>0</v>
      </c>
      <c r="AA1728">
        <f>I1728-W1728-Y1728</f>
        <v>3</v>
      </c>
      <c r="AB1728">
        <f>J1728-X1728-Z1728</f>
        <v>5</v>
      </c>
      <c r="AC1728" s="9">
        <f t="shared" si="1400"/>
        <v>0</v>
      </c>
      <c r="AD1728" s="9">
        <f t="shared" si="1401"/>
        <v>18.672199170124482</v>
      </c>
      <c r="AE1728" s="9">
        <f t="shared" si="1402"/>
        <v>0</v>
      </c>
      <c r="AF1728" s="9">
        <f t="shared" si="1403"/>
        <v>0</v>
      </c>
      <c r="AG1728" s="9">
        <f t="shared" si="1404"/>
        <v>5.5932466725361225</v>
      </c>
      <c r="AH1728" s="9">
        <f t="shared" si="1405"/>
        <v>9.3220777875602057</v>
      </c>
      <c r="AI1728" s="6">
        <f t="shared" si="1406"/>
        <v>1.3050908902584286</v>
      </c>
      <c r="AJ1728" s="6">
        <f t="shared" si="1407"/>
        <v>3.7344398340248963</v>
      </c>
      <c r="AK1728" s="6">
        <f t="shared" si="1408"/>
        <v>0.22476119123431354</v>
      </c>
      <c r="AL1728" s="6">
        <f t="shared" si="1409"/>
        <v>2.0508571132632452</v>
      </c>
      <c r="AM1728" s="6">
        <f t="shared" si="1410"/>
        <v>0</v>
      </c>
      <c r="AN1728" s="6">
        <f t="shared" si="1411"/>
        <v>3.5961790597490166</v>
      </c>
      <c r="AO1728" s="32">
        <v>643.63333333333333</v>
      </c>
      <c r="AP1728" s="32">
        <v>16.066666666666666</v>
      </c>
      <c r="AQ1728" s="32">
        <v>266.95</v>
      </c>
      <c r="AR1728" s="32">
        <v>926.65</v>
      </c>
      <c r="AS1728" s="40">
        <v>42</v>
      </c>
      <c r="AT1728" s="40">
        <v>90</v>
      </c>
      <c r="AU1728" s="40">
        <v>29</v>
      </c>
      <c r="AV1728" s="40">
        <v>18</v>
      </c>
      <c r="AW1728" s="40">
        <v>37</v>
      </c>
      <c r="AX1728" s="9">
        <f t="shared" si="1412"/>
        <v>2.7194733718232342</v>
      </c>
      <c r="AY1728" s="9">
        <f t="shared" si="1413"/>
        <v>5.8274429396212168</v>
      </c>
      <c r="AZ1728" s="9">
        <f t="shared" si="1414"/>
        <v>1.8777316138779474</v>
      </c>
      <c r="BA1728" s="9">
        <f t="shared" si="1415"/>
        <v>1.1654885879242431</v>
      </c>
      <c r="BB1728" s="9">
        <f t="shared" si="1416"/>
        <v>2.3957265418442781</v>
      </c>
      <c r="BC1728" s="9">
        <f t="shared" si="1417"/>
        <v>7.9460905349794242</v>
      </c>
      <c r="BD1728" s="9">
        <f t="shared" si="1418"/>
        <v>3.2956790123456789</v>
      </c>
      <c r="BE1728" s="9">
        <f t="shared" si="1419"/>
        <v>0.19835390946502057</v>
      </c>
      <c r="BF1728" s="3">
        <v>14</v>
      </c>
      <c r="BG1728" s="3">
        <v>1</v>
      </c>
      <c r="BH1728" s="3">
        <v>1</v>
      </c>
      <c r="BI1728" s="3">
        <v>16</v>
      </c>
      <c r="BJ1728" s="3">
        <v>22</v>
      </c>
      <c r="BK1728" s="3">
        <v>0</v>
      </c>
      <c r="BL1728" s="3">
        <v>16</v>
      </c>
      <c r="BM1728" s="3">
        <v>38</v>
      </c>
      <c r="BN1728" s="34">
        <f t="shared" si="1437"/>
        <v>5.8459392917058057</v>
      </c>
      <c r="BO1728" s="34">
        <f t="shared" si="1438"/>
        <v>12.61736209292787</v>
      </c>
      <c r="BP1728" s="34">
        <v>-5.5335691392177173</v>
      </c>
      <c r="BQ1728" s="34">
        <v>-0.11356594990365305</v>
      </c>
      <c r="BR1728" s="34">
        <v>0.14125051816247955</v>
      </c>
      <c r="BS1728" s="34">
        <v>-3.2542981543172393</v>
      </c>
      <c r="BT1728" s="34">
        <v>0</v>
      </c>
      <c r="BU1728" s="34">
        <f t="shared" si="1439"/>
        <v>-8.7601827252761311</v>
      </c>
      <c r="BV1728" s="34">
        <f t="shared" si="1440"/>
        <v>-18.907209248963753</v>
      </c>
      <c r="BW1728" s="34">
        <v>6.4653224391382338</v>
      </c>
      <c r="BX1728" s="34">
        <v>4.1335232912638138E-2</v>
      </c>
      <c r="BY1728" s="34">
        <v>15.288569532957123</v>
      </c>
      <c r="BZ1728" s="34">
        <v>-7.1891051880260566</v>
      </c>
      <c r="CA1728" s="34">
        <f t="shared" si="1441"/>
        <v>14.606122016981937</v>
      </c>
      <c r="CB1728" s="34">
        <f t="shared" si="1442"/>
        <v>31.524571341891626</v>
      </c>
      <c r="CC1728" s="15">
        <v>50</v>
      </c>
      <c r="CD1728" s="7">
        <v>165000</v>
      </c>
      <c r="CE1728" s="68">
        <f t="shared" si="1420"/>
        <v>165000</v>
      </c>
      <c r="CF1728" s="9">
        <v>14.6</v>
      </c>
      <c r="CG1728" s="9">
        <v>20.2</v>
      </c>
      <c r="CH1728" s="9">
        <v>-10.1</v>
      </c>
      <c r="CI1728" s="9">
        <v>-3.8</v>
      </c>
      <c r="CJ1728" s="9">
        <f t="shared" si="1435"/>
        <v>-6.2827225130890056</v>
      </c>
      <c r="CK1728" s="9">
        <v>0.8</v>
      </c>
      <c r="CL1728" s="9">
        <f t="shared" si="1436"/>
        <v>1.3226784238082119</v>
      </c>
      <c r="CM1728" s="9">
        <v>-3</v>
      </c>
      <c r="CN1728" t="s">
        <v>1173</v>
      </c>
      <c r="CO1728" t="s">
        <v>1174</v>
      </c>
      <c r="CP1728" t="s">
        <v>2399</v>
      </c>
      <c r="CQ1728" t="s">
        <v>2400</v>
      </c>
      <c r="CR1728">
        <v>73</v>
      </c>
      <c r="CS1728">
        <v>189</v>
      </c>
      <c r="CU1728" t="s">
        <v>3402</v>
      </c>
      <c r="CV1728" t="s">
        <v>2382</v>
      </c>
      <c r="CW1728">
        <v>0</v>
      </c>
      <c r="CX1728">
        <v>0</v>
      </c>
      <c r="CY1728">
        <v>0</v>
      </c>
      <c r="CZ1728" s="70"/>
      <c r="DA1728">
        <v>0</v>
      </c>
    </row>
    <row r="1729" spans="1:105" ht="12.75" customHeight="1" x14ac:dyDescent="0.2">
      <c r="A1729" s="44" t="s">
        <v>2372</v>
      </c>
      <c r="B1729" s="43" t="s">
        <v>977</v>
      </c>
      <c r="C1729" s="43" t="s">
        <v>977</v>
      </c>
      <c r="D1729" s="42" t="s">
        <v>977</v>
      </c>
      <c r="E1729" s="42" t="str">
        <f t="shared" si="1432"/>
        <v xml:space="preserve">Burrows, Alex </v>
      </c>
      <c r="F1729" s="42" t="s">
        <v>1313</v>
      </c>
      <c r="G1729" s="45" t="s">
        <v>1540</v>
      </c>
      <c r="H1729" s="43">
        <v>82</v>
      </c>
      <c r="I1729" s="64">
        <v>12</v>
      </c>
      <c r="J1729" s="64">
        <v>19</v>
      </c>
      <c r="K1729" s="64">
        <v>31</v>
      </c>
      <c r="L1729" s="43">
        <v>11</v>
      </c>
      <c r="M1729">
        <v>179</v>
      </c>
      <c r="N1729">
        <v>126</v>
      </c>
      <c r="O1729" s="4">
        <f t="shared" si="1433"/>
        <v>9.5238095238095233E-2</v>
      </c>
      <c r="Q1729">
        <v>3</v>
      </c>
      <c r="R1729">
        <v>0</v>
      </c>
      <c r="S1729">
        <v>13</v>
      </c>
      <c r="T1729">
        <v>24</v>
      </c>
      <c r="U1729" s="4">
        <f t="shared" si="1434"/>
        <v>0.35135135135135137</v>
      </c>
      <c r="V1729">
        <v>0.8</v>
      </c>
      <c r="W1729">
        <v>1</v>
      </c>
      <c r="X1729">
        <v>0</v>
      </c>
      <c r="Y1729">
        <v>3</v>
      </c>
      <c r="Z1729">
        <v>1</v>
      </c>
      <c r="AA1729">
        <v>8</v>
      </c>
      <c r="AB1729">
        <v>18</v>
      </c>
      <c r="AC1729" s="9">
        <f t="shared" si="1400"/>
        <v>16.319129646418858</v>
      </c>
      <c r="AD1729" s="9">
        <f t="shared" si="1401"/>
        <v>0</v>
      </c>
      <c r="AE1729" s="9">
        <f t="shared" si="1402"/>
        <v>3.6558120641798117</v>
      </c>
      <c r="AF1729" s="9">
        <f t="shared" si="1403"/>
        <v>1.2186040213932705</v>
      </c>
      <c r="AG1729" s="9">
        <f t="shared" si="1404"/>
        <v>9.8618316297704034</v>
      </c>
      <c r="AH1729" s="9">
        <f t="shared" si="1405"/>
        <v>22.189121166983409</v>
      </c>
      <c r="AI1729" s="58">
        <f t="shared" si="1406"/>
        <v>2.2805485643844059</v>
      </c>
      <c r="AJ1729" s="58">
        <f t="shared" si="1407"/>
        <v>3.2638259292837715</v>
      </c>
      <c r="AK1729" s="58">
        <f t="shared" si="1408"/>
        <v>0.97488321711461645</v>
      </c>
      <c r="AL1729" s="58">
        <f t="shared" si="1409"/>
        <v>1.8490934305819506</v>
      </c>
      <c r="AM1729" s="58">
        <f t="shared" si="1410"/>
        <v>0</v>
      </c>
      <c r="AN1729" s="58">
        <f t="shared" si="1411"/>
        <v>6.8241825198023145</v>
      </c>
      <c r="AO1729" s="56">
        <v>973.45</v>
      </c>
      <c r="AP1729" s="56">
        <v>18.383333333333333</v>
      </c>
      <c r="AQ1729" s="56">
        <v>246.18333333333334</v>
      </c>
      <c r="AR1729" s="57">
        <f>SUM(AO1729:AQ1729)</f>
        <v>1238.0166666666667</v>
      </c>
      <c r="AS1729">
        <v>45</v>
      </c>
      <c r="AT1729">
        <v>80</v>
      </c>
      <c r="AU1729">
        <v>51</v>
      </c>
      <c r="AV1729">
        <v>31</v>
      </c>
      <c r="AW1729">
        <v>50</v>
      </c>
      <c r="AX1729" s="9">
        <f t="shared" si="1412"/>
        <v>2.1809076345229603</v>
      </c>
      <c r="AY1729" s="9">
        <f t="shared" si="1413"/>
        <v>3.8771691280408183</v>
      </c>
      <c r="AZ1729" s="9">
        <f t="shared" si="1414"/>
        <v>2.4716953191260211</v>
      </c>
      <c r="BA1729" s="9">
        <f t="shared" si="1415"/>
        <v>1.502403037115817</v>
      </c>
      <c r="BB1729" s="9">
        <f t="shared" si="1416"/>
        <v>2.4232307050255115</v>
      </c>
      <c r="BC1729" s="33">
        <f t="shared" si="1417"/>
        <v>11.871341463414634</v>
      </c>
      <c r="BD1729" s="33">
        <f t="shared" si="1418"/>
        <v>3.0022357723577238</v>
      </c>
      <c r="BE1729" s="33">
        <f t="shared" si="1419"/>
        <v>0.22418699186991869</v>
      </c>
      <c r="BF1729" s="42">
        <f>BI1729-BG1729-BH1729</f>
        <v>37</v>
      </c>
      <c r="BG1729" s="43">
        <v>1</v>
      </c>
      <c r="BH1729" s="43">
        <v>4</v>
      </c>
      <c r="BI1729" s="43">
        <v>42</v>
      </c>
      <c r="BJ1729" s="42">
        <f>BM1729-BK1729-BL1729</f>
        <v>30</v>
      </c>
      <c r="BK1729" s="43">
        <v>0</v>
      </c>
      <c r="BL1729" s="43">
        <v>28</v>
      </c>
      <c r="BM1729" s="43">
        <v>58</v>
      </c>
      <c r="BN1729" s="34">
        <f t="shared" si="1437"/>
        <v>38.227677945766523</v>
      </c>
      <c r="BO1729" s="34">
        <f t="shared" si="1438"/>
        <v>61.756321986671999</v>
      </c>
      <c r="BP1729" s="33">
        <v>11.375114441835585</v>
      </c>
      <c r="BQ1729" s="33">
        <v>0.9194024327530117</v>
      </c>
      <c r="BR1729" s="33">
        <v>11.342954376216317</v>
      </c>
      <c r="BS1729" s="33">
        <v>7.8447805315114065</v>
      </c>
      <c r="BT1729" s="33">
        <v>-0.79397130822281836</v>
      </c>
      <c r="BU1729" s="9">
        <f t="shared" si="1439"/>
        <v>30.688280474093503</v>
      </c>
      <c r="BV1729" s="34">
        <f t="shared" si="1440"/>
        <v>49.576522352838822</v>
      </c>
      <c r="BW1729" s="33">
        <v>11.330333269466491</v>
      </c>
      <c r="BX1729" s="33">
        <v>6.9250575383887056E-2</v>
      </c>
      <c r="BY1729" s="33">
        <v>9.9505245385241423</v>
      </c>
      <c r="BZ1729" s="33">
        <v>-13.8107109117015</v>
      </c>
      <c r="CA1729" s="9">
        <f t="shared" si="1441"/>
        <v>7.5393974716730181</v>
      </c>
      <c r="CB1729" s="34">
        <f t="shared" si="1442"/>
        <v>12.179799633833177</v>
      </c>
      <c r="CC1729" s="47">
        <v>52.196944999999999</v>
      </c>
      <c r="CD1729">
        <v>1776062</v>
      </c>
      <c r="CE1729" s="68">
        <f t="shared" si="1420"/>
        <v>1776062</v>
      </c>
      <c r="CF1729" s="62">
        <v>21.6</v>
      </c>
      <c r="CG1729" s="62">
        <v>28.7</v>
      </c>
      <c r="CH1729" s="62">
        <v>6.6</v>
      </c>
      <c r="CI1729" s="62">
        <v>2</v>
      </c>
      <c r="CJ1729" s="63">
        <f t="shared" si="1435"/>
        <v>2.6620819699406573</v>
      </c>
      <c r="CK1729" s="62">
        <v>3.8</v>
      </c>
      <c r="CL1729" s="63">
        <f t="shared" si="1436"/>
        <v>5.0579557428872493</v>
      </c>
      <c r="CM1729" s="62">
        <v>5.5</v>
      </c>
      <c r="CN1729" t="s">
        <v>1645</v>
      </c>
      <c r="CO1729" t="s">
        <v>1174</v>
      </c>
      <c r="CP1729" t="s">
        <v>2399</v>
      </c>
      <c r="CQ1729" t="s">
        <v>2400</v>
      </c>
      <c r="CR1729">
        <v>73</v>
      </c>
      <c r="CS1729">
        <v>190</v>
      </c>
      <c r="CT1729">
        <v>14</v>
      </c>
      <c r="CU1729" t="s">
        <v>3402</v>
      </c>
      <c r="CZ1729" s="72">
        <v>483333.33333333331</v>
      </c>
      <c r="DA1729">
        <v>0</v>
      </c>
    </row>
    <row r="1730" spans="1:105" ht="12.75" customHeight="1" x14ac:dyDescent="0.2">
      <c r="A1730" s="38" t="s">
        <v>2452</v>
      </c>
      <c r="B1730" t="s">
        <v>977</v>
      </c>
      <c r="C1730" t="s">
        <v>977</v>
      </c>
      <c r="D1730" s="82" t="s">
        <v>977</v>
      </c>
      <c r="E1730" t="str">
        <f t="shared" si="1432"/>
        <v xml:space="preserve">Edler, Alexander </v>
      </c>
      <c r="F1730" t="s">
        <v>2616</v>
      </c>
      <c r="G1730" t="s">
        <v>1524</v>
      </c>
      <c r="H1730">
        <v>22</v>
      </c>
      <c r="I1730">
        <v>1</v>
      </c>
      <c r="J1730">
        <v>2</v>
      </c>
      <c r="K1730">
        <f>I1730+J1730</f>
        <v>3</v>
      </c>
      <c r="L1730">
        <v>3</v>
      </c>
      <c r="M1730">
        <v>6</v>
      </c>
      <c r="N1730">
        <v>10</v>
      </c>
      <c r="O1730" s="4">
        <f t="shared" si="1433"/>
        <v>0.1</v>
      </c>
      <c r="P1730">
        <v>378</v>
      </c>
      <c r="Q1730">
        <v>0</v>
      </c>
      <c r="R1730">
        <v>0</v>
      </c>
      <c r="S1730">
        <v>0</v>
      </c>
      <c r="T1730">
        <v>0</v>
      </c>
      <c r="U1730" s="4">
        <f t="shared" si="1434"/>
        <v>0</v>
      </c>
      <c r="V1730" s="40">
        <v>0</v>
      </c>
      <c r="W1730">
        <v>0</v>
      </c>
      <c r="X1730">
        <v>0</v>
      </c>
      <c r="Y1730">
        <v>0</v>
      </c>
      <c r="Z1730">
        <v>0</v>
      </c>
      <c r="AA1730">
        <f>I1730-W1730-Y1730</f>
        <v>1</v>
      </c>
      <c r="AB1730">
        <f>J1730-X1730-Z1730</f>
        <v>2</v>
      </c>
      <c r="AC1730" s="9">
        <f t="shared" ref="AC1730:AC1793" si="1443">IF(AP1730=0,0,W1730/AP1730*300)</f>
        <v>0</v>
      </c>
      <c r="AD1730" s="9">
        <f t="shared" ref="AD1730:AD1793" si="1444">IF(AP1730=0,0,X1730/AP1730*300)</f>
        <v>0</v>
      </c>
      <c r="AE1730" s="9">
        <f t="shared" ref="AE1730:AE1793" si="1445">IF(AQ1730=0,0,Y1730/AQ1730*300)</f>
        <v>0</v>
      </c>
      <c r="AF1730" s="9">
        <f t="shared" ref="AF1730:AF1793" si="1446">IF(AQ1730=0,0,Z1730/AQ1730*300)</f>
        <v>0</v>
      </c>
      <c r="AG1730" s="9">
        <f t="shared" ref="AG1730:AG1793" si="1447">AA1730/AO1730*1200</f>
        <v>5.2504922336469049</v>
      </c>
      <c r="AH1730" s="9">
        <f t="shared" ref="AH1730:AH1793" si="1448">AB1730/AO1730*1200</f>
        <v>10.50098446729381</v>
      </c>
      <c r="AI1730" s="6">
        <f t="shared" ref="AI1730:AI1793" si="1449">IF(AO1730=0,0,BF1730/AO1730*60)</f>
        <v>2.3627215051411068</v>
      </c>
      <c r="AJ1730" s="6">
        <f t="shared" ref="AJ1730:AJ1793" si="1450">IF(AP1730=0,0,BG1730/AP1730*60)</f>
        <v>0</v>
      </c>
      <c r="AK1730" s="6">
        <f t="shared" ref="AK1730:AK1793" si="1451">IF(AQ1730=0,0,BH1730/AQ1730*60)</f>
        <v>0</v>
      </c>
      <c r="AL1730" s="6">
        <f t="shared" ref="AL1730:AL1793" si="1452">IF(AO1730=0,0,BJ1730/AO1730*60)</f>
        <v>1.312623058411726</v>
      </c>
      <c r="AM1730" s="6">
        <f t="shared" ref="AM1730:AM1793" si="1453">IF(AP1730=0,0,BK1730/AP1730*60)</f>
        <v>0</v>
      </c>
      <c r="AN1730" s="6">
        <f t="shared" ref="AN1730:AN1793" si="1454">IF(AQ1730=0,0,BL1730/AQ1730*60)</f>
        <v>0</v>
      </c>
      <c r="AO1730" s="32">
        <v>228.55</v>
      </c>
      <c r="AP1730" s="32">
        <v>8.7333333333333325</v>
      </c>
      <c r="AQ1730" s="32">
        <v>14.55</v>
      </c>
      <c r="AR1730" s="32">
        <v>251.83333333333334</v>
      </c>
      <c r="AS1730" s="40">
        <v>11</v>
      </c>
      <c r="AT1730" s="40">
        <v>17</v>
      </c>
      <c r="AU1730" s="40">
        <v>10</v>
      </c>
      <c r="AV1730" s="40">
        <v>10</v>
      </c>
      <c r="AW1730" s="40">
        <v>3</v>
      </c>
      <c r="AX1730" s="9">
        <f t="shared" ref="AX1730:AX1793" si="1455">AS1730/AR1730*60</f>
        <v>2.6207809397749831</v>
      </c>
      <c r="AY1730" s="9">
        <f t="shared" ref="AY1730:AY1793" si="1456">AT1730/AR1730*60</f>
        <v>4.0502978160158838</v>
      </c>
      <c r="AZ1730" s="9">
        <f t="shared" ref="AZ1730:AZ1793" si="1457">AU1730/AR1730*60</f>
        <v>2.3825281270681664</v>
      </c>
      <c r="BA1730" s="9">
        <f t="shared" ref="BA1730:BA1793" si="1458">AV1730/AR1730*60</f>
        <v>2.3825281270681664</v>
      </c>
      <c r="BB1730" s="9">
        <f t="shared" ref="BB1730:BB1793" si="1459">AW1730/AR1730*60</f>
        <v>0.71475843812045003</v>
      </c>
      <c r="BC1730" s="9">
        <f t="shared" ref="BC1730:BC1793" si="1460">AO1730/H1730</f>
        <v>10.388636363636364</v>
      </c>
      <c r="BD1730" s="9">
        <f t="shared" ref="BD1730:BD1793" si="1461">AQ1730/H1730</f>
        <v>0.66136363636363638</v>
      </c>
      <c r="BE1730" s="9">
        <f t="shared" ref="BE1730:BE1793" si="1462">AP1730/H1730</f>
        <v>0.39696969696969692</v>
      </c>
      <c r="BF1730" s="3">
        <v>9</v>
      </c>
      <c r="BG1730" s="3">
        <v>0</v>
      </c>
      <c r="BH1730" s="3">
        <v>0</v>
      </c>
      <c r="BI1730" s="3">
        <v>9</v>
      </c>
      <c r="BJ1730" s="3">
        <v>5</v>
      </c>
      <c r="BK1730" s="3">
        <v>0</v>
      </c>
      <c r="BL1730" s="3">
        <v>0</v>
      </c>
      <c r="BM1730" s="3">
        <v>5</v>
      </c>
      <c r="BN1730" s="34">
        <f t="shared" si="1437"/>
        <v>11.455631229656342</v>
      </c>
      <c r="BO1730" s="34">
        <f t="shared" si="1438"/>
        <v>90.977878726589083</v>
      </c>
      <c r="BP1730" s="34">
        <v>2.0479872700086408</v>
      </c>
      <c r="BQ1730" s="34">
        <v>-0.33374482163395697</v>
      </c>
      <c r="BR1730" s="34">
        <v>3.838729706352751E-2</v>
      </c>
      <c r="BS1730" s="34">
        <v>-3.3238317766027752E-2</v>
      </c>
      <c r="BT1730" s="34">
        <v>0</v>
      </c>
      <c r="BU1730" s="34">
        <f t="shared" si="1439"/>
        <v>1.7193914276721836</v>
      </c>
      <c r="BV1730" s="34">
        <f t="shared" si="1440"/>
        <v>13.654994792896229</v>
      </c>
      <c r="BW1730" s="34">
        <v>6.9670153133664163</v>
      </c>
      <c r="BX1730" s="34">
        <v>0.19542307032020848</v>
      </c>
      <c r="BY1730" s="34">
        <v>1.5858279137169782</v>
      </c>
      <c r="BZ1730" s="34">
        <v>0.98797350458055622</v>
      </c>
      <c r="CA1730" s="34">
        <f t="shared" si="1441"/>
        <v>9.7362398019841585</v>
      </c>
      <c r="CB1730" s="34">
        <f t="shared" si="1442"/>
        <v>77.32288393369285</v>
      </c>
      <c r="CC1730" s="15">
        <v>69</v>
      </c>
      <c r="CD1730" s="7">
        <v>798545</v>
      </c>
      <c r="CE1730" s="68">
        <f t="shared" ref="CE1730:CE1793" si="1463">IF(CD1730&gt;165000, CD1730/H1730*82, 165000)</f>
        <v>2976395</v>
      </c>
      <c r="CF1730" s="9">
        <v>4.5999999999999996</v>
      </c>
      <c r="CG1730" s="9">
        <v>5.2</v>
      </c>
      <c r="CH1730" s="9">
        <v>2.2999999999999998</v>
      </c>
      <c r="CI1730" s="9">
        <v>0</v>
      </c>
      <c r="CJ1730" s="9">
        <f t="shared" si="1435"/>
        <v>0</v>
      </c>
      <c r="CK1730" s="9">
        <v>1.1000000000000001</v>
      </c>
      <c r="CL1730" s="9">
        <f t="shared" si="1436"/>
        <v>7.9966074998485492</v>
      </c>
      <c r="CM1730" s="9">
        <v>1.1000000000000001</v>
      </c>
      <c r="CN1730" t="s">
        <v>3265</v>
      </c>
      <c r="CO1730" t="s">
        <v>3266</v>
      </c>
      <c r="CQ1730" t="s">
        <v>2436</v>
      </c>
      <c r="CR1730">
        <v>75</v>
      </c>
      <c r="CS1730">
        <v>220</v>
      </c>
      <c r="CT1730">
        <v>23</v>
      </c>
      <c r="CU1730" t="s">
        <v>3402</v>
      </c>
      <c r="CV1730" t="s">
        <v>3090</v>
      </c>
      <c r="CW1730">
        <v>0</v>
      </c>
      <c r="CX1730">
        <v>0</v>
      </c>
      <c r="CY1730">
        <v>0</v>
      </c>
      <c r="CZ1730" s="70"/>
      <c r="DA1730">
        <v>0</v>
      </c>
    </row>
    <row r="1731" spans="1:105" ht="12.75" customHeight="1" x14ac:dyDescent="0.2">
      <c r="A1731" s="44" t="s">
        <v>2372</v>
      </c>
      <c r="B1731" s="43" t="s">
        <v>977</v>
      </c>
      <c r="C1731" s="43" t="s">
        <v>977</v>
      </c>
      <c r="D1731" s="82" t="s">
        <v>977</v>
      </c>
      <c r="E1731" s="42" t="str">
        <f t="shared" si="1432"/>
        <v xml:space="preserve">Edler, Alexander </v>
      </c>
      <c r="F1731" s="42" t="s">
        <v>2616</v>
      </c>
      <c r="G1731" s="45" t="s">
        <v>2374</v>
      </c>
      <c r="H1731" s="43">
        <v>75</v>
      </c>
      <c r="I1731" s="64">
        <v>8</v>
      </c>
      <c r="J1731" s="64">
        <v>12</v>
      </c>
      <c r="K1731" s="64">
        <v>20</v>
      </c>
      <c r="L1731" s="43">
        <v>6</v>
      </c>
      <c r="M1731">
        <v>42</v>
      </c>
      <c r="N1731">
        <v>124</v>
      </c>
      <c r="O1731" s="4">
        <f t="shared" si="1433"/>
        <v>6.4516129032258063E-2</v>
      </c>
      <c r="Q1731">
        <v>0</v>
      </c>
      <c r="R1731">
        <v>0</v>
      </c>
      <c r="S1731">
        <v>1</v>
      </c>
      <c r="T1731">
        <v>0</v>
      </c>
      <c r="U1731" s="4">
        <f t="shared" si="1434"/>
        <v>1</v>
      </c>
      <c r="V1731">
        <v>0</v>
      </c>
      <c r="W1731">
        <v>4</v>
      </c>
      <c r="X1731">
        <v>6</v>
      </c>
      <c r="Y1731">
        <v>0</v>
      </c>
      <c r="Z1731">
        <v>0</v>
      </c>
      <c r="AA1731">
        <v>4</v>
      </c>
      <c r="AB1731">
        <v>6</v>
      </c>
      <c r="AC1731" s="9">
        <f t="shared" si="1443"/>
        <v>4.8335123523093442</v>
      </c>
      <c r="AD1731" s="9">
        <f t="shared" si="1444"/>
        <v>7.2502685284640167</v>
      </c>
      <c r="AE1731" s="9">
        <f t="shared" si="1445"/>
        <v>0</v>
      </c>
      <c r="AF1731" s="9">
        <f t="shared" si="1446"/>
        <v>0</v>
      </c>
      <c r="AG1731" s="9">
        <f t="shared" si="1447"/>
        <v>3.9249890972525074</v>
      </c>
      <c r="AH1731" s="9">
        <f t="shared" si="1448"/>
        <v>5.8874836458787616</v>
      </c>
      <c r="AI1731" s="58">
        <f t="shared" si="1449"/>
        <v>2.453118185782817</v>
      </c>
      <c r="AJ1731" s="58">
        <f t="shared" si="1450"/>
        <v>4.8335123523093442</v>
      </c>
      <c r="AK1731" s="58">
        <f t="shared" si="1451"/>
        <v>0.46493607129019754</v>
      </c>
      <c r="AL1731" s="58">
        <f t="shared" si="1452"/>
        <v>2.0606192760575666</v>
      </c>
      <c r="AM1731" s="58">
        <f t="shared" si="1453"/>
        <v>0.72502685284640167</v>
      </c>
      <c r="AN1731" s="58">
        <f t="shared" si="1454"/>
        <v>6.044168926772568</v>
      </c>
      <c r="AO1731" s="56">
        <v>1222.9333333333334</v>
      </c>
      <c r="AP1731" s="56">
        <v>248.26666666666668</v>
      </c>
      <c r="AQ1731" s="56">
        <v>129.05000000000001</v>
      </c>
      <c r="AR1731" s="57">
        <f>SUM(AO1731:AQ1731)</f>
        <v>1600.25</v>
      </c>
      <c r="AS1731">
        <v>76</v>
      </c>
      <c r="AT1731">
        <v>58</v>
      </c>
      <c r="AU1731">
        <v>56</v>
      </c>
      <c r="AV1731">
        <v>42</v>
      </c>
      <c r="AW1731">
        <v>23</v>
      </c>
      <c r="AX1731" s="9">
        <f t="shared" si="1455"/>
        <v>2.8495547570692081</v>
      </c>
      <c r="AY1731" s="9">
        <f t="shared" si="1456"/>
        <v>2.1746602093422904</v>
      </c>
      <c r="AZ1731" s="9">
        <f t="shared" si="1457"/>
        <v>2.099671926261522</v>
      </c>
      <c r="BA1731" s="9">
        <f t="shared" si="1458"/>
        <v>1.5747539446961412</v>
      </c>
      <c r="BB1731" s="9">
        <f t="shared" si="1459"/>
        <v>0.86236525542883924</v>
      </c>
      <c r="BC1731" s="33">
        <f t="shared" si="1460"/>
        <v>16.305777777777777</v>
      </c>
      <c r="BD1731" s="33">
        <f t="shared" si="1461"/>
        <v>1.7206666666666668</v>
      </c>
      <c r="BE1731" s="33">
        <f t="shared" si="1462"/>
        <v>3.3102222222222224</v>
      </c>
      <c r="BF1731" s="42">
        <f>BI1731-BG1731-BH1731</f>
        <v>50</v>
      </c>
      <c r="BG1731" s="43">
        <v>20</v>
      </c>
      <c r="BH1731" s="43">
        <v>1</v>
      </c>
      <c r="BI1731" s="43">
        <v>71</v>
      </c>
      <c r="BJ1731" s="42">
        <f>BM1731-BK1731-BL1731</f>
        <v>42</v>
      </c>
      <c r="BK1731" s="43">
        <v>3</v>
      </c>
      <c r="BL1731" s="43">
        <v>13</v>
      </c>
      <c r="BM1731" s="43">
        <v>58</v>
      </c>
      <c r="BN1731" s="34">
        <f t="shared" si="1437"/>
        <v>52.655040830175381</v>
      </c>
      <c r="BO1731" s="34">
        <f t="shared" si="1438"/>
        <v>65.80851845671036</v>
      </c>
      <c r="BP1731" s="33">
        <v>4.2101097778425087</v>
      </c>
      <c r="BQ1731" s="33">
        <v>3.8415272117299759</v>
      </c>
      <c r="BR1731" s="33">
        <v>-1.5873211695968319</v>
      </c>
      <c r="BS1731" s="33">
        <v>-0.29876542488050561</v>
      </c>
      <c r="BT1731" s="33">
        <v>2.2953831916962923</v>
      </c>
      <c r="BU1731" s="9">
        <f t="shared" si="1439"/>
        <v>8.4609335867914393</v>
      </c>
      <c r="BV1731" s="34">
        <f t="shared" si="1440"/>
        <v>10.574514715564993</v>
      </c>
      <c r="BW1731" s="33">
        <v>30.142357804505163</v>
      </c>
      <c r="BX1731" s="33">
        <v>1.8194691396813476</v>
      </c>
      <c r="BY1731" s="33">
        <v>7.8626454534998249</v>
      </c>
      <c r="BZ1731" s="33">
        <v>4.369634845697604</v>
      </c>
      <c r="CA1731" s="9">
        <f t="shared" si="1441"/>
        <v>44.194107243383939</v>
      </c>
      <c r="CB1731" s="34">
        <f t="shared" si="1442"/>
        <v>55.234003741145372</v>
      </c>
      <c r="CC1731" s="47">
        <v>63.426212</v>
      </c>
      <c r="CD1731">
        <v>3151327</v>
      </c>
      <c r="CE1731" s="68">
        <f t="shared" si="1463"/>
        <v>3445450.8533333335</v>
      </c>
      <c r="CF1731" s="62">
        <v>33.200000000000003</v>
      </c>
      <c r="CG1731" s="62">
        <v>32.299999999999997</v>
      </c>
      <c r="CH1731" s="62">
        <v>5.8</v>
      </c>
      <c r="CI1731" s="62">
        <v>0.6</v>
      </c>
      <c r="CJ1731" s="63">
        <f t="shared" si="1435"/>
        <v>0.6068063444974463</v>
      </c>
      <c r="CK1731" s="62">
        <v>4.5999999999999996</v>
      </c>
      <c r="CL1731" s="63">
        <f t="shared" si="1436"/>
        <v>4.6521819744804214</v>
      </c>
      <c r="CM1731" s="62">
        <v>5</v>
      </c>
      <c r="CN1731" t="s">
        <v>1652</v>
      </c>
      <c r="CO1731" t="s">
        <v>3266</v>
      </c>
      <c r="CQ1731" t="s">
        <v>2436</v>
      </c>
      <c r="CR1731">
        <v>75</v>
      </c>
      <c r="CS1731">
        <v>220</v>
      </c>
      <c r="CT1731">
        <v>23</v>
      </c>
      <c r="CU1731" t="s">
        <v>3402</v>
      </c>
      <c r="CV1731" t="s">
        <v>3090</v>
      </c>
      <c r="CZ1731" s="72">
        <v>550000</v>
      </c>
      <c r="DA1731">
        <v>0</v>
      </c>
    </row>
    <row r="1732" spans="1:105" ht="12.75" customHeight="1" x14ac:dyDescent="0.2">
      <c r="A1732" s="38" t="s">
        <v>2452</v>
      </c>
      <c r="B1732" t="s">
        <v>968</v>
      </c>
      <c r="C1732" t="s">
        <v>977</v>
      </c>
      <c r="D1732" t="s">
        <v>977</v>
      </c>
      <c r="E1732" t="str">
        <f t="shared" si="1432"/>
        <v xml:space="preserve">Isbister, Brad </v>
      </c>
      <c r="F1732" t="s">
        <v>195</v>
      </c>
      <c r="G1732" t="s">
        <v>1540</v>
      </c>
      <c r="H1732">
        <v>19</v>
      </c>
      <c r="I1732">
        <v>1</v>
      </c>
      <c r="J1732">
        <v>4</v>
      </c>
      <c r="K1732">
        <f>I1732+J1732</f>
        <v>5</v>
      </c>
      <c r="L1732">
        <v>5</v>
      </c>
      <c r="M1732">
        <v>14</v>
      </c>
      <c r="N1732">
        <v>36</v>
      </c>
      <c r="O1732" s="4">
        <f t="shared" si="1433"/>
        <v>2.7777777777777776E-2</v>
      </c>
      <c r="P1732">
        <v>364</v>
      </c>
      <c r="Q1732">
        <v>0</v>
      </c>
      <c r="R1732">
        <v>0</v>
      </c>
      <c r="S1732">
        <v>4</v>
      </c>
      <c r="T1732">
        <v>8</v>
      </c>
      <c r="U1732" s="4">
        <f t="shared" si="1434"/>
        <v>0.33333333333333331</v>
      </c>
      <c r="V1732" s="40">
        <v>1</v>
      </c>
      <c r="W1732">
        <v>1</v>
      </c>
      <c r="X1732">
        <v>0</v>
      </c>
      <c r="Y1732">
        <v>0</v>
      </c>
      <c r="Z1732">
        <v>0</v>
      </c>
      <c r="AA1732">
        <f>I1732-W1732-Y1732</f>
        <v>0</v>
      </c>
      <c r="AB1732">
        <f>J1732-X1732-Z1732</f>
        <v>4</v>
      </c>
      <c r="AC1732" s="9">
        <f t="shared" si="1443"/>
        <v>15.584415584415586</v>
      </c>
      <c r="AD1732" s="9">
        <f t="shared" si="1444"/>
        <v>0</v>
      </c>
      <c r="AE1732" s="9">
        <f t="shared" si="1445"/>
        <v>0</v>
      </c>
      <c r="AF1732" s="9">
        <f t="shared" si="1446"/>
        <v>0</v>
      </c>
      <c r="AG1732" s="9">
        <f t="shared" si="1447"/>
        <v>0</v>
      </c>
      <c r="AH1732" s="9">
        <f t="shared" si="1448"/>
        <v>22.008253094910589</v>
      </c>
      <c r="AI1732" s="6">
        <f t="shared" si="1449"/>
        <v>2.7510316368638241</v>
      </c>
      <c r="AJ1732" s="6">
        <f t="shared" si="1450"/>
        <v>3.116883116883117</v>
      </c>
      <c r="AK1732" s="6">
        <f t="shared" si="1451"/>
        <v>0</v>
      </c>
      <c r="AL1732" s="6">
        <f t="shared" si="1452"/>
        <v>1.3755158184319121</v>
      </c>
      <c r="AM1732" s="6">
        <f t="shared" si="1453"/>
        <v>0</v>
      </c>
      <c r="AN1732" s="6">
        <f t="shared" si="1454"/>
        <v>0</v>
      </c>
      <c r="AO1732" s="33">
        <v>218.1</v>
      </c>
      <c r="AP1732" s="33">
        <v>19.25</v>
      </c>
      <c r="AQ1732" s="33">
        <v>21.15</v>
      </c>
      <c r="AR1732" s="32">
        <v>258.5</v>
      </c>
      <c r="AS1732" s="40">
        <v>2</v>
      </c>
      <c r="AT1732" s="40">
        <v>15</v>
      </c>
      <c r="AU1732" s="40">
        <v>19</v>
      </c>
      <c r="AV1732" s="40">
        <v>7</v>
      </c>
      <c r="AW1732" s="40">
        <v>4</v>
      </c>
      <c r="AX1732" s="9">
        <f t="shared" si="1455"/>
        <v>0.46421663442940037</v>
      </c>
      <c r="AY1732" s="9">
        <f t="shared" si="1456"/>
        <v>3.4816247582205029</v>
      </c>
      <c r="AZ1732" s="9">
        <f t="shared" si="1457"/>
        <v>4.4100580270793035</v>
      </c>
      <c r="BA1732" s="9">
        <f t="shared" si="1458"/>
        <v>1.6247582205029014</v>
      </c>
      <c r="BB1732" s="9">
        <f t="shared" si="1459"/>
        <v>0.92843326885880073</v>
      </c>
      <c r="BC1732" s="9">
        <f t="shared" si="1460"/>
        <v>11.478947368421052</v>
      </c>
      <c r="BD1732" s="9">
        <f t="shared" si="1461"/>
        <v>1.1131578947368421</v>
      </c>
      <c r="BE1732" s="9">
        <f t="shared" si="1462"/>
        <v>1.013157894736842</v>
      </c>
      <c r="BF1732" s="3">
        <v>10</v>
      </c>
      <c r="BG1732" s="3">
        <v>1</v>
      </c>
      <c r="BH1732" s="3">
        <v>0</v>
      </c>
      <c r="BI1732" s="3">
        <v>11</v>
      </c>
      <c r="BJ1732" s="3">
        <v>5</v>
      </c>
      <c r="BK1732" s="3">
        <v>0</v>
      </c>
      <c r="BL1732" s="3">
        <v>0</v>
      </c>
      <c r="BM1732" s="3">
        <v>5</v>
      </c>
      <c r="BN1732" s="34">
        <f t="shared" si="1437"/>
        <v>2.785288646963882</v>
      </c>
      <c r="BO1732" s="34">
        <f t="shared" si="1438"/>
        <v>21.549622026799863</v>
      </c>
      <c r="BP1732" s="34">
        <v>-1.2789915964686505</v>
      </c>
      <c r="BQ1732" s="34">
        <v>0.76103245639474026</v>
      </c>
      <c r="BR1732" s="34">
        <v>2.9505343922932407E-2</v>
      </c>
      <c r="BS1732" s="34">
        <v>-0.23924819941659778</v>
      </c>
      <c r="BT1732" s="34">
        <v>0</v>
      </c>
      <c r="BU1732" s="34">
        <f t="shared" si="1439"/>
        <v>-0.72770199556757553</v>
      </c>
      <c r="BV1732" s="34">
        <f t="shared" si="1440"/>
        <v>-5.6301895208323058</v>
      </c>
      <c r="BW1732" s="34">
        <v>2.8921527756351604</v>
      </c>
      <c r="BX1732" s="34">
        <v>6.5220469320190488E-2</v>
      </c>
      <c r="BY1732" s="34">
        <v>1.9692687276121768</v>
      </c>
      <c r="BZ1732" s="34">
        <v>-1.4136513300360694</v>
      </c>
      <c r="CA1732" s="34">
        <f t="shared" si="1441"/>
        <v>3.5129906425314577</v>
      </c>
      <c r="CB1732" s="34">
        <f t="shared" si="1442"/>
        <v>27.179811547632166</v>
      </c>
      <c r="CE1732" s="68">
        <f t="shared" si="1463"/>
        <v>165000</v>
      </c>
      <c r="CF1732" s="9">
        <v>4.5999999999999996</v>
      </c>
      <c r="CG1732" s="9">
        <v>4.2</v>
      </c>
      <c r="CH1732" s="9">
        <v>4.5999999999999996</v>
      </c>
      <c r="CI1732" s="9">
        <v>-0.5</v>
      </c>
      <c r="CJ1732" s="9">
        <f t="shared" si="1435"/>
        <v>-3.3456005352960858</v>
      </c>
      <c r="CK1732" s="9">
        <v>1.2</v>
      </c>
      <c r="CL1732" s="9">
        <f t="shared" si="1436"/>
        <v>8.0294412847106056</v>
      </c>
      <c r="CM1732" s="9">
        <v>0.7</v>
      </c>
      <c r="CN1732" t="s">
        <v>3253</v>
      </c>
      <c r="CO1732" t="s">
        <v>2416</v>
      </c>
      <c r="CP1732" t="s">
        <v>2417</v>
      </c>
      <c r="CQ1732" t="s">
        <v>2400</v>
      </c>
      <c r="CR1732">
        <v>76</v>
      </c>
      <c r="CS1732">
        <v>225</v>
      </c>
      <c r="CT1732">
        <v>15</v>
      </c>
      <c r="CU1732" t="s">
        <v>3401</v>
      </c>
      <c r="CV1732" t="s">
        <v>2382</v>
      </c>
      <c r="CW1732">
        <v>0</v>
      </c>
      <c r="CX1732">
        <v>0</v>
      </c>
      <c r="CY1732">
        <v>0</v>
      </c>
      <c r="CZ1732" s="70"/>
      <c r="DA1732">
        <v>0</v>
      </c>
    </row>
    <row r="1733" spans="1:105" ht="12.75" customHeight="1" x14ac:dyDescent="0.2">
      <c r="A1733" s="44" t="s">
        <v>2372</v>
      </c>
      <c r="B1733" s="43" t="s">
        <v>968</v>
      </c>
      <c r="C1733" s="43" t="s">
        <v>977</v>
      </c>
      <c r="D1733" s="42" t="s">
        <v>977</v>
      </c>
      <c r="E1733" s="42" t="str">
        <f t="shared" si="1432"/>
        <v xml:space="preserve">Isbister, Brad </v>
      </c>
      <c r="F1733" s="42" t="s">
        <v>195</v>
      </c>
      <c r="G1733" s="45" t="s">
        <v>2376</v>
      </c>
      <c r="H1733" s="43">
        <v>55</v>
      </c>
      <c r="I1733" s="64">
        <v>6</v>
      </c>
      <c r="J1733" s="64">
        <v>5</v>
      </c>
      <c r="K1733" s="64">
        <v>11</v>
      </c>
      <c r="L1733" s="43">
        <v>-4</v>
      </c>
      <c r="M1733">
        <v>38</v>
      </c>
      <c r="N1733">
        <v>71</v>
      </c>
      <c r="O1733" s="4">
        <f t="shared" si="1433"/>
        <v>8.4507042253521125E-2</v>
      </c>
      <c r="Q1733">
        <v>1</v>
      </c>
      <c r="R1733">
        <v>0</v>
      </c>
      <c r="S1733">
        <v>8</v>
      </c>
      <c r="T1733">
        <v>9</v>
      </c>
      <c r="U1733" s="4">
        <f t="shared" si="1434"/>
        <v>0.47058823529411764</v>
      </c>
      <c r="V1733">
        <v>0.5</v>
      </c>
      <c r="W1733">
        <v>0</v>
      </c>
      <c r="X1733">
        <v>1</v>
      </c>
      <c r="Y1733">
        <v>0</v>
      </c>
      <c r="Z1733">
        <v>0</v>
      </c>
      <c r="AA1733">
        <v>6</v>
      </c>
      <c r="AB1733">
        <v>4</v>
      </c>
      <c r="AC1733" s="9">
        <f t="shared" si="1443"/>
        <v>0</v>
      </c>
      <c r="AD1733" s="9">
        <f t="shared" si="1444"/>
        <v>11.568123393316197</v>
      </c>
      <c r="AE1733" s="9">
        <f t="shared" si="1445"/>
        <v>0</v>
      </c>
      <c r="AF1733" s="9">
        <f t="shared" si="1446"/>
        <v>0</v>
      </c>
      <c r="AG1733" s="9">
        <f t="shared" si="1447"/>
        <v>12.877455510179749</v>
      </c>
      <c r="AH1733" s="9">
        <f t="shared" si="1448"/>
        <v>8.5849703401198312</v>
      </c>
      <c r="AI1733" s="58">
        <f t="shared" si="1449"/>
        <v>1.5023698095209705</v>
      </c>
      <c r="AJ1733" s="58">
        <f t="shared" si="1450"/>
        <v>2.3136246786632393</v>
      </c>
      <c r="AK1733" s="58">
        <f t="shared" si="1451"/>
        <v>0</v>
      </c>
      <c r="AL1733" s="58">
        <f t="shared" si="1452"/>
        <v>1.9316183265269622</v>
      </c>
      <c r="AM1733" s="58">
        <f t="shared" si="1453"/>
        <v>0</v>
      </c>
      <c r="AN1733" s="58">
        <f t="shared" si="1454"/>
        <v>5.8631921824104234</v>
      </c>
      <c r="AO1733" s="56">
        <v>559.11666666666667</v>
      </c>
      <c r="AP1733" s="56">
        <v>25.93333333333333</v>
      </c>
      <c r="AQ1733" s="56">
        <v>10.233333333333333</v>
      </c>
      <c r="AR1733" s="57">
        <f>SUM(AO1733:AQ1733)</f>
        <v>595.2833333333333</v>
      </c>
      <c r="AS1733">
        <v>10</v>
      </c>
      <c r="AT1733">
        <v>26</v>
      </c>
      <c r="AU1733">
        <v>19</v>
      </c>
      <c r="AV1733">
        <v>11</v>
      </c>
      <c r="AW1733">
        <v>8</v>
      </c>
      <c r="AX1733" s="9">
        <f t="shared" si="1455"/>
        <v>1.0079233978217657</v>
      </c>
      <c r="AY1733" s="9">
        <f t="shared" si="1456"/>
        <v>2.6206008343365905</v>
      </c>
      <c r="AZ1733" s="9">
        <f t="shared" si="1457"/>
        <v>1.9150544558613545</v>
      </c>
      <c r="BA1733" s="9">
        <f t="shared" si="1458"/>
        <v>1.108715737603942</v>
      </c>
      <c r="BB1733" s="9">
        <f t="shared" si="1459"/>
        <v>0.80633871825741243</v>
      </c>
      <c r="BC1733" s="33">
        <f t="shared" si="1460"/>
        <v>10.165757575757576</v>
      </c>
      <c r="BD1733" s="33">
        <f t="shared" si="1461"/>
        <v>0.18606060606060604</v>
      </c>
      <c r="BE1733" s="33">
        <f t="shared" si="1462"/>
        <v>0.47151515151515144</v>
      </c>
      <c r="BF1733" s="42">
        <f>BI1733-BG1733-BH1733</f>
        <v>14</v>
      </c>
      <c r="BG1733" s="43">
        <v>1</v>
      </c>
      <c r="BH1733" s="43">
        <v>0</v>
      </c>
      <c r="BI1733" s="43">
        <v>15</v>
      </c>
      <c r="BJ1733" s="42">
        <f>BM1733-BK1733-BL1733</f>
        <v>18</v>
      </c>
      <c r="BK1733" s="43">
        <v>0</v>
      </c>
      <c r="BL1733" s="43">
        <v>1</v>
      </c>
      <c r="BM1733" s="43">
        <v>19</v>
      </c>
      <c r="BN1733" s="34">
        <f t="shared" si="1437"/>
        <v>10.188959247666336</v>
      </c>
      <c r="BO1733" s="34">
        <f t="shared" si="1438"/>
        <v>34.232301417251179</v>
      </c>
      <c r="BP1733" s="33">
        <v>3.0636096270813353</v>
      </c>
      <c r="BQ1733" s="33">
        <v>-0.26040978464051751</v>
      </c>
      <c r="BR1733" s="33">
        <v>0.79781916127852659</v>
      </c>
      <c r="BS1733" s="33">
        <v>-0.12464029408001047</v>
      </c>
      <c r="BT1733" s="33">
        <v>-0.79397130822281836</v>
      </c>
      <c r="BU1733" s="9">
        <f t="shared" si="1439"/>
        <v>2.6824074014165156</v>
      </c>
      <c r="BV1733" s="34">
        <f t="shared" si="1440"/>
        <v>9.0122039412599566</v>
      </c>
      <c r="BW1733" s="33">
        <v>6.054689119664185</v>
      </c>
      <c r="BX1733" s="33">
        <v>9.7691654847985684E-2</v>
      </c>
      <c r="BY1733" s="33">
        <v>0.49215649902890923</v>
      </c>
      <c r="BZ1733" s="33">
        <v>0.86201457270873949</v>
      </c>
      <c r="CA1733" s="9">
        <f t="shared" si="1441"/>
        <v>7.5065518462498195</v>
      </c>
      <c r="CB1733" s="34">
        <f t="shared" si="1442"/>
        <v>25.220097475991221</v>
      </c>
      <c r="CC1733" s="47">
        <v>52.117122999999999</v>
      </c>
      <c r="CD1733">
        <v>760807</v>
      </c>
      <c r="CE1733" s="68">
        <f t="shared" si="1463"/>
        <v>1134294.0727272728</v>
      </c>
      <c r="CF1733" s="62">
        <v>11.3</v>
      </c>
      <c r="CG1733" s="62">
        <v>10.9</v>
      </c>
      <c r="CH1733" s="62">
        <v>-4.3</v>
      </c>
      <c r="CI1733" s="62">
        <v>-0.7</v>
      </c>
      <c r="CJ1733" s="63">
        <f t="shared" si="1435"/>
        <v>-2.2171193285295745</v>
      </c>
      <c r="CK1733" s="62">
        <v>0</v>
      </c>
      <c r="CL1733" s="63">
        <f t="shared" si="1436"/>
        <v>0</v>
      </c>
      <c r="CM1733" s="62">
        <v>-0.9</v>
      </c>
      <c r="CN1733" t="s">
        <v>1725</v>
      </c>
      <c r="CO1733" t="s">
        <v>2416</v>
      </c>
      <c r="CP1733" t="s">
        <v>2417</v>
      </c>
      <c r="CQ1733" t="s">
        <v>2400</v>
      </c>
      <c r="CR1733">
        <v>76</v>
      </c>
      <c r="CS1733">
        <v>225</v>
      </c>
      <c r="CT1733">
        <v>27</v>
      </c>
      <c r="CU1733" t="s">
        <v>3401</v>
      </c>
      <c r="CZ1733" s="72">
        <v>525000</v>
      </c>
      <c r="DA1733">
        <v>0</v>
      </c>
    </row>
    <row r="1734" spans="1:105" ht="12.75" customHeight="1" x14ac:dyDescent="0.2">
      <c r="A1734" s="38" t="s">
        <v>2452</v>
      </c>
      <c r="B1734" t="s">
        <v>954</v>
      </c>
      <c r="C1734" t="s">
        <v>977</v>
      </c>
      <c r="D1734" t="s">
        <v>977</v>
      </c>
      <c r="E1734" t="str">
        <f t="shared" si="1432"/>
        <v xml:space="preserve">Ritchie, Byron </v>
      </c>
      <c r="F1734" t="s">
        <v>485</v>
      </c>
      <c r="G1734" t="s">
        <v>1537</v>
      </c>
      <c r="H1734">
        <v>64</v>
      </c>
      <c r="I1734">
        <v>8</v>
      </c>
      <c r="J1734">
        <v>6</v>
      </c>
      <c r="K1734">
        <f>I1734+J1734</f>
        <v>14</v>
      </c>
      <c r="L1734">
        <v>3</v>
      </c>
      <c r="M1734">
        <v>68</v>
      </c>
      <c r="N1734">
        <v>46</v>
      </c>
      <c r="O1734" s="4">
        <f t="shared" si="1433"/>
        <v>0.17391304347826086</v>
      </c>
      <c r="P1734">
        <v>927</v>
      </c>
      <c r="Q1734">
        <v>0</v>
      </c>
      <c r="R1734">
        <v>0</v>
      </c>
      <c r="S1734">
        <v>141</v>
      </c>
      <c r="T1734">
        <v>141</v>
      </c>
      <c r="U1734" s="4">
        <f t="shared" si="1434"/>
        <v>0.5</v>
      </c>
      <c r="V1734" s="40">
        <v>7.5</v>
      </c>
      <c r="W1734">
        <v>0</v>
      </c>
      <c r="X1734">
        <v>0</v>
      </c>
      <c r="Y1734">
        <v>1</v>
      </c>
      <c r="Z1734">
        <v>1</v>
      </c>
      <c r="AA1734">
        <f>I1734-W1734-Y1734</f>
        <v>7</v>
      </c>
      <c r="AB1734">
        <f>J1734-X1734-Z1734</f>
        <v>5</v>
      </c>
      <c r="AC1734" s="9">
        <f t="shared" si="1443"/>
        <v>0</v>
      </c>
      <c r="AD1734" s="9">
        <f t="shared" si="1444"/>
        <v>0</v>
      </c>
      <c r="AE1734" s="9">
        <f t="shared" si="1445"/>
        <v>4.2392840320301461</v>
      </c>
      <c r="AF1734" s="9">
        <f t="shared" si="1446"/>
        <v>4.2392840320301461</v>
      </c>
      <c r="AG1734" s="9">
        <f t="shared" si="1447"/>
        <v>15.619189289698774</v>
      </c>
      <c r="AH1734" s="9">
        <f t="shared" si="1448"/>
        <v>11.156563778356269</v>
      </c>
      <c r="AI1734" s="6">
        <f t="shared" si="1449"/>
        <v>2.119747117887691</v>
      </c>
      <c r="AJ1734" s="6">
        <f t="shared" si="1450"/>
        <v>0</v>
      </c>
      <c r="AK1734" s="6">
        <f t="shared" si="1451"/>
        <v>1.6957136128120585</v>
      </c>
      <c r="AL1734" s="6">
        <f t="shared" si="1452"/>
        <v>1.8966158423205655</v>
      </c>
      <c r="AM1734" s="6">
        <f t="shared" si="1453"/>
        <v>0</v>
      </c>
      <c r="AN1734" s="6">
        <f t="shared" si="1454"/>
        <v>5.9349976448422046</v>
      </c>
      <c r="AO1734" s="33">
        <v>537.79999999999995</v>
      </c>
      <c r="AP1734" s="33">
        <v>16.649999999999999</v>
      </c>
      <c r="AQ1734" s="33">
        <v>70.766666666666666</v>
      </c>
      <c r="AR1734" s="32">
        <v>625.21666666666658</v>
      </c>
      <c r="AS1734" s="40">
        <v>37</v>
      </c>
      <c r="AT1734" s="40">
        <v>67</v>
      </c>
      <c r="AU1734" s="40">
        <v>15</v>
      </c>
      <c r="AV1734" s="40">
        <v>23</v>
      </c>
      <c r="AW1734" s="40">
        <v>18</v>
      </c>
      <c r="AX1734" s="9">
        <f t="shared" si="1455"/>
        <v>3.5507690667235363</v>
      </c>
      <c r="AY1734" s="9">
        <f t="shared" si="1456"/>
        <v>6.4297710127155927</v>
      </c>
      <c r="AZ1734" s="9">
        <f t="shared" si="1457"/>
        <v>1.4395009729960282</v>
      </c>
      <c r="BA1734" s="9">
        <f t="shared" si="1458"/>
        <v>2.2072348252605769</v>
      </c>
      <c r="BB1734" s="9">
        <f t="shared" si="1459"/>
        <v>1.7274011675952339</v>
      </c>
      <c r="BC1734" s="9">
        <f t="shared" si="1460"/>
        <v>8.4031249999999993</v>
      </c>
      <c r="BD1734" s="9">
        <f t="shared" si="1461"/>
        <v>1.1057291666666667</v>
      </c>
      <c r="BE1734" s="9">
        <f t="shared" si="1462"/>
        <v>0.26015624999999998</v>
      </c>
      <c r="BF1734" s="3">
        <v>19</v>
      </c>
      <c r="BG1734" s="3">
        <v>0</v>
      </c>
      <c r="BH1734" s="3">
        <v>2</v>
      </c>
      <c r="BI1734" s="3">
        <v>21</v>
      </c>
      <c r="BJ1734" s="3">
        <v>17</v>
      </c>
      <c r="BK1734" s="3">
        <v>0</v>
      </c>
      <c r="BL1734" s="3">
        <v>7</v>
      </c>
      <c r="BM1734" s="3">
        <v>24</v>
      </c>
      <c r="BN1734" s="34">
        <f t="shared" si="1437"/>
        <v>13.012046666021744</v>
      </c>
      <c r="BO1734" s="34">
        <f t="shared" si="1438"/>
        <v>41.624119636462282</v>
      </c>
      <c r="BP1734" s="34">
        <v>5.6472100897967463</v>
      </c>
      <c r="BQ1734" s="34">
        <v>-0.81279750945515783</v>
      </c>
      <c r="BR1734" s="34">
        <v>2.909219983475838E-2</v>
      </c>
      <c r="BS1734" s="34">
        <v>2.6138463354169073</v>
      </c>
      <c r="BT1734" s="34">
        <v>7.2071839046236867</v>
      </c>
      <c r="BU1734" s="34">
        <f t="shared" si="1439"/>
        <v>14.684535020216941</v>
      </c>
      <c r="BV1734" s="34">
        <f t="shared" si="1440"/>
        <v>46.974227665770087</v>
      </c>
      <c r="BW1734" s="34">
        <v>5.7629057937150057</v>
      </c>
      <c r="BX1734" s="34">
        <v>4.5655442830603972E-2</v>
      </c>
      <c r="BY1734" s="34">
        <v>2.8621440472602004</v>
      </c>
      <c r="BZ1734" s="34">
        <v>-10.343193638001008</v>
      </c>
      <c r="CA1734" s="34">
        <f t="shared" si="1441"/>
        <v>-1.6724883541951971</v>
      </c>
      <c r="CB1734" s="34">
        <f t="shared" si="1442"/>
        <v>-5.3501080293078047</v>
      </c>
      <c r="CC1734" s="15">
        <v>55</v>
      </c>
      <c r="CD1734" s="7">
        <v>912095</v>
      </c>
      <c r="CE1734" s="68">
        <f t="shared" si="1463"/>
        <v>1168621.71875</v>
      </c>
      <c r="CF1734" s="9">
        <v>12</v>
      </c>
      <c r="CG1734" s="9">
        <v>13.4</v>
      </c>
      <c r="CH1734" s="9">
        <v>-1.9</v>
      </c>
      <c r="CI1734" s="9">
        <v>-0.2</v>
      </c>
      <c r="CJ1734" s="9">
        <f t="shared" si="1435"/>
        <v>-0.56129847046166814</v>
      </c>
      <c r="CK1734" s="9">
        <v>0.5</v>
      </c>
      <c r="CL1734" s="9">
        <f t="shared" si="1436"/>
        <v>1.4032461761541701</v>
      </c>
      <c r="CM1734" s="9">
        <v>0.3</v>
      </c>
      <c r="CN1734" t="s">
        <v>3581</v>
      </c>
      <c r="CO1734" t="s">
        <v>2432</v>
      </c>
      <c r="CP1734" t="s">
        <v>2433</v>
      </c>
      <c r="CQ1734" t="s">
        <v>2400</v>
      </c>
      <c r="CR1734">
        <v>70</v>
      </c>
      <c r="CS1734">
        <v>190</v>
      </c>
      <c r="CU1734" t="s">
        <v>3402</v>
      </c>
      <c r="CV1734" t="s">
        <v>2382</v>
      </c>
      <c r="CW1734">
        <v>3</v>
      </c>
      <c r="CX1734">
        <v>2</v>
      </c>
      <c r="CY1734">
        <v>0</v>
      </c>
      <c r="CZ1734" s="70"/>
      <c r="DA1734">
        <v>0</v>
      </c>
    </row>
    <row r="1735" spans="1:105" ht="12.75" customHeight="1" x14ac:dyDescent="0.2">
      <c r="A1735" s="44" t="s">
        <v>2372</v>
      </c>
      <c r="B1735" s="43" t="s">
        <v>954</v>
      </c>
      <c r="C1735" s="43" t="s">
        <v>977</v>
      </c>
      <c r="D1735" s="42" t="s">
        <v>977</v>
      </c>
      <c r="E1735" s="42" t="str">
        <f t="shared" si="1432"/>
        <v xml:space="preserve">Ritchie, Byron </v>
      </c>
      <c r="F1735" s="42" t="s">
        <v>485</v>
      </c>
      <c r="G1735" s="45" t="s">
        <v>2373</v>
      </c>
      <c r="H1735" s="43">
        <v>71</v>
      </c>
      <c r="I1735" s="64">
        <v>3</v>
      </c>
      <c r="J1735" s="64">
        <v>8</v>
      </c>
      <c r="K1735" s="64">
        <v>11</v>
      </c>
      <c r="L1735" s="43">
        <v>-10</v>
      </c>
      <c r="M1735">
        <v>80</v>
      </c>
      <c r="N1735">
        <v>73</v>
      </c>
      <c r="O1735" s="4">
        <f t="shared" si="1433"/>
        <v>4.1095890410958902E-2</v>
      </c>
      <c r="Q1735">
        <v>0</v>
      </c>
      <c r="R1735">
        <v>0</v>
      </c>
      <c r="S1735">
        <v>262</v>
      </c>
      <c r="T1735">
        <v>253</v>
      </c>
      <c r="U1735" s="4">
        <f t="shared" si="1434"/>
        <v>0.50873786407766985</v>
      </c>
      <c r="V1735">
        <v>13</v>
      </c>
      <c r="W1735">
        <v>0</v>
      </c>
      <c r="X1735">
        <v>3</v>
      </c>
      <c r="Y1735">
        <v>0</v>
      </c>
      <c r="Z1735">
        <v>0</v>
      </c>
      <c r="AA1735">
        <v>3</v>
      </c>
      <c r="AB1735">
        <v>5</v>
      </c>
      <c r="AC1735" s="9">
        <f t="shared" si="1443"/>
        <v>0</v>
      </c>
      <c r="AD1735" s="9">
        <f t="shared" si="1444"/>
        <v>14.746040415073731</v>
      </c>
      <c r="AE1735" s="9">
        <f t="shared" si="1445"/>
        <v>0</v>
      </c>
      <c r="AF1735" s="9">
        <f t="shared" si="1446"/>
        <v>0</v>
      </c>
      <c r="AG1735" s="9">
        <f t="shared" si="1447"/>
        <v>5.5353390395161703</v>
      </c>
      <c r="AH1735" s="9">
        <f t="shared" si="1448"/>
        <v>9.2255650658602839</v>
      </c>
      <c r="AI1735" s="58">
        <f t="shared" si="1449"/>
        <v>1.2915791092204398</v>
      </c>
      <c r="AJ1735" s="58">
        <f t="shared" si="1450"/>
        <v>2.9492080830147462</v>
      </c>
      <c r="AK1735" s="58">
        <f t="shared" si="1451"/>
        <v>0.73416947078617323</v>
      </c>
      <c r="AL1735" s="58">
        <f t="shared" si="1452"/>
        <v>2.3986469171236737</v>
      </c>
      <c r="AM1735" s="58">
        <f t="shared" si="1453"/>
        <v>0</v>
      </c>
      <c r="AN1735" s="58">
        <f t="shared" si="1454"/>
        <v>6.9746099724686452</v>
      </c>
      <c r="AO1735" s="56">
        <v>650.36666666666667</v>
      </c>
      <c r="AP1735" s="56">
        <v>61.033333333333331</v>
      </c>
      <c r="AQ1735" s="56">
        <v>163.44999999999999</v>
      </c>
      <c r="AR1735" s="57">
        <f>SUM(AO1735:AQ1735)</f>
        <v>874.84999999999991</v>
      </c>
      <c r="AS1735">
        <v>34</v>
      </c>
      <c r="AT1735">
        <v>89</v>
      </c>
      <c r="AU1735">
        <v>17</v>
      </c>
      <c r="AV1735">
        <v>21</v>
      </c>
      <c r="AW1735">
        <v>18</v>
      </c>
      <c r="AX1735" s="9">
        <f t="shared" si="1455"/>
        <v>2.3318283134251589</v>
      </c>
      <c r="AY1735" s="9">
        <f t="shared" si="1456"/>
        <v>6.1039035263187982</v>
      </c>
      <c r="AZ1735" s="9">
        <f t="shared" si="1457"/>
        <v>1.1659141567125795</v>
      </c>
      <c r="BA1735" s="9">
        <f t="shared" si="1458"/>
        <v>1.4402468994684805</v>
      </c>
      <c r="BB1735" s="9">
        <f t="shared" si="1459"/>
        <v>1.2344973424015546</v>
      </c>
      <c r="BC1735" s="33">
        <f t="shared" si="1460"/>
        <v>9.1600938967136152</v>
      </c>
      <c r="BD1735" s="33">
        <f t="shared" si="1461"/>
        <v>2.3021126760563377</v>
      </c>
      <c r="BE1735" s="33">
        <f t="shared" si="1462"/>
        <v>0.85962441314553983</v>
      </c>
      <c r="BF1735" s="42">
        <f>BI1735-BG1735-BH1735</f>
        <v>14</v>
      </c>
      <c r="BG1735" s="43">
        <v>3</v>
      </c>
      <c r="BH1735" s="43">
        <v>2</v>
      </c>
      <c r="BI1735" s="43">
        <v>19</v>
      </c>
      <c r="BJ1735" s="42">
        <f>BM1735-BK1735-BL1735</f>
        <v>26</v>
      </c>
      <c r="BK1735" s="43">
        <v>0</v>
      </c>
      <c r="BL1735" s="43">
        <v>19</v>
      </c>
      <c r="BM1735" s="43">
        <v>45</v>
      </c>
      <c r="BN1735" s="34">
        <f t="shared" si="1437"/>
        <v>6.4914071159720788</v>
      </c>
      <c r="BO1735" s="34">
        <f t="shared" si="1438"/>
        <v>14.840045987248281</v>
      </c>
      <c r="BP1735" s="33">
        <v>-3.5890390225349496</v>
      </c>
      <c r="BQ1735" s="33">
        <v>-0.26896133242805564</v>
      </c>
      <c r="BR1735" s="33">
        <v>2.1660972406436656</v>
      </c>
      <c r="BS1735" s="33">
        <v>-1.9907937525124793</v>
      </c>
      <c r="BT1735" s="33">
        <v>-0.79397130822281836</v>
      </c>
      <c r="BU1735" s="9">
        <f t="shared" si="1439"/>
        <v>-4.4766681750546375</v>
      </c>
      <c r="BV1735" s="34">
        <f t="shared" si="1440"/>
        <v>-10.234138823923274</v>
      </c>
      <c r="BW1735" s="33">
        <v>5.3355141773692258</v>
      </c>
      <c r="BX1735" s="33">
        <v>0.22991442162810005</v>
      </c>
      <c r="BY1735" s="33">
        <v>5.2752636757142604</v>
      </c>
      <c r="BZ1735" s="33">
        <v>0.12738301631513044</v>
      </c>
      <c r="CA1735" s="9">
        <f t="shared" si="1441"/>
        <v>10.968075291026716</v>
      </c>
      <c r="CB1735" s="34">
        <f t="shared" si="1442"/>
        <v>25.074184811171556</v>
      </c>
      <c r="CC1735" s="47">
        <v>41.758609999999997</v>
      </c>
      <c r="CD1735">
        <v>165000</v>
      </c>
      <c r="CE1735" s="68">
        <f t="shared" si="1463"/>
        <v>165000</v>
      </c>
      <c r="CF1735" s="62">
        <v>15.4</v>
      </c>
      <c r="CG1735" s="62">
        <v>20.2</v>
      </c>
      <c r="CH1735" s="62">
        <v>-12.9</v>
      </c>
      <c r="CI1735" s="62">
        <v>-3</v>
      </c>
      <c r="CJ1735" s="63">
        <f t="shared" si="1435"/>
        <v>-5.4578532443905399</v>
      </c>
      <c r="CK1735" s="62">
        <v>-0.3</v>
      </c>
      <c r="CL1735" s="63">
        <f t="shared" si="1436"/>
        <v>-0.54578532443905403</v>
      </c>
      <c r="CM1735" s="62">
        <v>-3.5</v>
      </c>
      <c r="CN1735" t="s">
        <v>1779</v>
      </c>
      <c r="CO1735" t="s">
        <v>2432</v>
      </c>
      <c r="CP1735" t="s">
        <v>2433</v>
      </c>
      <c r="CQ1735" t="s">
        <v>2400</v>
      </c>
      <c r="CR1735">
        <v>70</v>
      </c>
      <c r="CS1735">
        <v>190</v>
      </c>
      <c r="CT1735">
        <v>15</v>
      </c>
      <c r="CU1735" t="s">
        <v>3402</v>
      </c>
      <c r="CZ1735" s="72">
        <v>675000</v>
      </c>
      <c r="DA1735">
        <v>0</v>
      </c>
    </row>
    <row r="1736" spans="1:105" ht="12.75" customHeight="1" x14ac:dyDescent="0.2">
      <c r="A1736" s="38" t="s">
        <v>2452</v>
      </c>
      <c r="B1736" t="s">
        <v>977</v>
      </c>
      <c r="C1736" t="s">
        <v>977</v>
      </c>
      <c r="D1736" s="82" t="s">
        <v>977</v>
      </c>
      <c r="E1736" t="str">
        <f t="shared" si="1432"/>
        <v xml:space="preserve">Sedin, Daniel </v>
      </c>
      <c r="F1736" t="s">
        <v>523</v>
      </c>
      <c r="G1736" t="s">
        <v>1540</v>
      </c>
      <c r="H1736">
        <v>81</v>
      </c>
      <c r="I1736">
        <v>36</v>
      </c>
      <c r="J1736">
        <v>48</v>
      </c>
      <c r="K1736">
        <f>I1736+J1736</f>
        <v>84</v>
      </c>
      <c r="L1736">
        <v>19</v>
      </c>
      <c r="M1736">
        <v>36</v>
      </c>
      <c r="N1736">
        <v>236</v>
      </c>
      <c r="O1736" s="4">
        <f t="shared" si="1433"/>
        <v>0.15254237288135594</v>
      </c>
      <c r="P1736">
        <v>1827</v>
      </c>
      <c r="Q1736">
        <v>8</v>
      </c>
      <c r="R1736">
        <v>0</v>
      </c>
      <c r="S1736">
        <v>10</v>
      </c>
      <c r="T1736">
        <v>34</v>
      </c>
      <c r="U1736" s="4">
        <f t="shared" si="1434"/>
        <v>0.22727272727272727</v>
      </c>
      <c r="V1736" s="40">
        <v>0.9</v>
      </c>
      <c r="W1736">
        <v>16</v>
      </c>
      <c r="X1736">
        <v>18</v>
      </c>
      <c r="Y1736">
        <v>0</v>
      </c>
      <c r="Z1736">
        <v>0</v>
      </c>
      <c r="AA1736">
        <f>I1736-W1736-Y1736</f>
        <v>20</v>
      </c>
      <c r="AB1736">
        <f>J1736-X1736-Z1736</f>
        <v>30</v>
      </c>
      <c r="AC1736" s="9">
        <f t="shared" si="1443"/>
        <v>13.469903185070857</v>
      </c>
      <c r="AD1736" s="9">
        <f t="shared" si="1444"/>
        <v>15.153641083204713</v>
      </c>
      <c r="AE1736" s="9">
        <f t="shared" si="1445"/>
        <v>0</v>
      </c>
      <c r="AF1736" s="9">
        <f t="shared" si="1446"/>
        <v>0</v>
      </c>
      <c r="AG1736" s="9">
        <f t="shared" si="1447"/>
        <v>21.913805697589478</v>
      </c>
      <c r="AH1736" s="9">
        <f t="shared" si="1448"/>
        <v>32.870708546384222</v>
      </c>
      <c r="AI1736" s="6">
        <f t="shared" si="1449"/>
        <v>3.0679327976625275</v>
      </c>
      <c r="AJ1736" s="6">
        <f t="shared" si="1450"/>
        <v>7.5768205416023555</v>
      </c>
      <c r="AK1736" s="6">
        <f t="shared" si="1451"/>
        <v>0</v>
      </c>
      <c r="AL1736" s="6">
        <f t="shared" si="1452"/>
        <v>1.8626734842951058</v>
      </c>
      <c r="AM1736" s="6">
        <f t="shared" si="1453"/>
        <v>0.84186894906692855</v>
      </c>
      <c r="AN1736" s="6">
        <f t="shared" si="1454"/>
        <v>10.315186246418339</v>
      </c>
      <c r="AO1736" s="32">
        <v>1095.2</v>
      </c>
      <c r="AP1736" s="32">
        <v>356.35</v>
      </c>
      <c r="AQ1736" s="32">
        <v>11.633333333333333</v>
      </c>
      <c r="AR1736" s="32">
        <v>1463.1833333333334</v>
      </c>
      <c r="AS1736" s="40">
        <v>19</v>
      </c>
      <c r="AT1736" s="40">
        <v>16</v>
      </c>
      <c r="AU1736" s="40">
        <v>90</v>
      </c>
      <c r="AV1736" s="40">
        <v>26</v>
      </c>
      <c r="AW1736" s="40">
        <v>26</v>
      </c>
      <c r="AX1736" s="9">
        <f t="shared" si="1455"/>
        <v>0.77912314474148825</v>
      </c>
      <c r="AY1736" s="9">
        <f t="shared" si="1456"/>
        <v>0.65610370083493752</v>
      </c>
      <c r="AZ1736" s="9">
        <f t="shared" si="1457"/>
        <v>3.6905833171965234</v>
      </c>
      <c r="BA1736" s="9">
        <f t="shared" si="1458"/>
        <v>1.0661685138567734</v>
      </c>
      <c r="BB1736" s="9">
        <f t="shared" si="1459"/>
        <v>1.0661685138567734</v>
      </c>
      <c r="BC1736" s="9">
        <f t="shared" si="1460"/>
        <v>13.520987654320988</v>
      </c>
      <c r="BD1736" s="9">
        <f t="shared" si="1461"/>
        <v>0.14362139917695474</v>
      </c>
      <c r="BE1736" s="9">
        <f t="shared" si="1462"/>
        <v>4.3993827160493826</v>
      </c>
      <c r="BF1736" s="3">
        <v>56</v>
      </c>
      <c r="BG1736" s="3">
        <v>45</v>
      </c>
      <c r="BH1736" s="3">
        <v>0</v>
      </c>
      <c r="BI1736" s="3">
        <v>101</v>
      </c>
      <c r="BJ1736" s="3">
        <v>34</v>
      </c>
      <c r="BK1736" s="3">
        <v>5</v>
      </c>
      <c r="BL1736" s="3">
        <v>2</v>
      </c>
      <c r="BM1736" s="3">
        <v>41</v>
      </c>
      <c r="BN1736" s="34">
        <f t="shared" si="1437"/>
        <v>96.199416638709579</v>
      </c>
      <c r="BO1736" s="34">
        <f t="shared" si="1438"/>
        <v>131.49331932254046</v>
      </c>
      <c r="BP1736" s="34">
        <v>45.04852716289782</v>
      </c>
      <c r="BQ1736" s="34">
        <v>33.112935805868183</v>
      </c>
      <c r="BR1736" s="34">
        <v>0.22303502293210747</v>
      </c>
      <c r="BS1736" s="34">
        <v>-0.14181807527710766</v>
      </c>
      <c r="BT1736" s="34">
        <v>0.5392765493088636</v>
      </c>
      <c r="BU1736" s="34">
        <f t="shared" si="1439"/>
        <v>78.781956465729877</v>
      </c>
      <c r="BV1736" s="34">
        <f t="shared" si="1440"/>
        <v>107.68569415871313</v>
      </c>
      <c r="BW1736" s="34">
        <v>12.040776794857244</v>
      </c>
      <c r="BX1736" s="34">
        <v>3.5874193918006628E-2</v>
      </c>
      <c r="BY1736" s="34">
        <v>-7.4257080387788429E-2</v>
      </c>
      <c r="BZ1736" s="34">
        <v>5.4150662645922383</v>
      </c>
      <c r="CA1736" s="34">
        <f t="shared" si="1441"/>
        <v>17.417460172979702</v>
      </c>
      <c r="CB1736" s="34">
        <f t="shared" si="1442"/>
        <v>23.807625163827318</v>
      </c>
      <c r="CC1736" s="15">
        <v>83</v>
      </c>
      <c r="CD1736" s="7">
        <v>5856516</v>
      </c>
      <c r="CE1736" s="68">
        <f t="shared" si="1463"/>
        <v>5928818.666666667</v>
      </c>
      <c r="CF1736" s="9">
        <v>36.9</v>
      </c>
      <c r="CG1736" s="9">
        <v>25.5</v>
      </c>
      <c r="CH1736" s="9">
        <v>19.5</v>
      </c>
      <c r="CI1736" s="9">
        <v>13.7</v>
      </c>
      <c r="CJ1736" s="9">
        <f t="shared" si="1435"/>
        <v>14.963138254300537</v>
      </c>
      <c r="CK1736" s="9">
        <v>4.9000000000000004</v>
      </c>
      <c r="CL1736" s="9">
        <f t="shared" si="1436"/>
        <v>5.3517793756257399</v>
      </c>
      <c r="CM1736" s="9">
        <v>18.600000000000001</v>
      </c>
      <c r="CN1736" t="s">
        <v>2434</v>
      </c>
      <c r="CO1736" t="s">
        <v>2435</v>
      </c>
      <c r="CQ1736" t="s">
        <v>2436</v>
      </c>
      <c r="CR1736">
        <v>73</v>
      </c>
      <c r="CS1736">
        <v>185</v>
      </c>
      <c r="CT1736">
        <v>22</v>
      </c>
      <c r="CU1736" t="s">
        <v>3402</v>
      </c>
      <c r="CV1736" t="s">
        <v>2382</v>
      </c>
      <c r="CW1736">
        <v>0</v>
      </c>
      <c r="CX1736">
        <v>0</v>
      </c>
      <c r="CY1736">
        <v>0</v>
      </c>
      <c r="CZ1736" s="70"/>
      <c r="DA1736">
        <v>0</v>
      </c>
    </row>
    <row r="1737" spans="1:105" ht="12.75" customHeight="1" x14ac:dyDescent="0.2">
      <c r="A1737" s="44" t="s">
        <v>2372</v>
      </c>
      <c r="B1737" s="43" t="s">
        <v>977</v>
      </c>
      <c r="C1737" s="43" t="s">
        <v>977</v>
      </c>
      <c r="D1737" s="82" t="s">
        <v>977</v>
      </c>
      <c r="E1737" s="42" t="str">
        <f t="shared" si="1432"/>
        <v xml:space="preserve">Sedin, Daniel </v>
      </c>
      <c r="F1737" s="42" t="s">
        <v>523</v>
      </c>
      <c r="G1737" s="45" t="s">
        <v>1540</v>
      </c>
      <c r="H1737" s="43">
        <v>82</v>
      </c>
      <c r="I1737" s="64">
        <v>29</v>
      </c>
      <c r="J1737" s="64">
        <v>45</v>
      </c>
      <c r="K1737" s="64">
        <v>74</v>
      </c>
      <c r="L1737" s="43">
        <v>6</v>
      </c>
      <c r="M1737">
        <v>50</v>
      </c>
      <c r="N1737">
        <v>247</v>
      </c>
      <c r="O1737" s="4">
        <f t="shared" si="1433"/>
        <v>0.11740890688259109</v>
      </c>
      <c r="Q1737">
        <v>7</v>
      </c>
      <c r="R1737">
        <v>0</v>
      </c>
      <c r="S1737">
        <v>17</v>
      </c>
      <c r="T1737">
        <v>21</v>
      </c>
      <c r="U1737" s="4">
        <f t="shared" si="1434"/>
        <v>0.44736842105263158</v>
      </c>
      <c r="V1737">
        <v>0.8</v>
      </c>
      <c r="W1737">
        <v>12</v>
      </c>
      <c r="X1737">
        <v>20</v>
      </c>
      <c r="Y1737">
        <v>0</v>
      </c>
      <c r="Z1737">
        <v>0</v>
      </c>
      <c r="AA1737">
        <v>17</v>
      </c>
      <c r="AB1737">
        <v>25</v>
      </c>
      <c r="AC1737" s="9">
        <f t="shared" si="1443"/>
        <v>10.445884514943419</v>
      </c>
      <c r="AD1737" s="9">
        <f t="shared" si="1444"/>
        <v>17.409807524905698</v>
      </c>
      <c r="AE1737" s="9">
        <f t="shared" si="1445"/>
        <v>0</v>
      </c>
      <c r="AF1737" s="9">
        <f t="shared" si="1446"/>
        <v>0</v>
      </c>
      <c r="AG1737" s="9">
        <f t="shared" si="1447"/>
        <v>17.084711695490139</v>
      </c>
      <c r="AH1737" s="9">
        <f t="shared" si="1448"/>
        <v>25.124576022779614</v>
      </c>
      <c r="AI1737" s="58">
        <f t="shared" si="1449"/>
        <v>2.5627067543235209</v>
      </c>
      <c r="AJ1737" s="58">
        <f t="shared" si="1450"/>
        <v>7.8344133862075633</v>
      </c>
      <c r="AK1737" s="58">
        <f t="shared" si="1451"/>
        <v>0</v>
      </c>
      <c r="AL1737" s="58">
        <f t="shared" si="1452"/>
        <v>2.160713537959047</v>
      </c>
      <c r="AM1737" s="58">
        <f t="shared" si="1453"/>
        <v>0.34819615049811392</v>
      </c>
      <c r="AN1737" s="58">
        <f t="shared" si="1454"/>
        <v>7.5842696629213489</v>
      </c>
      <c r="AO1737" s="56">
        <v>1194.05</v>
      </c>
      <c r="AP1737" s="56">
        <v>344.63333333333333</v>
      </c>
      <c r="AQ1737" s="56">
        <v>23.733333333333334</v>
      </c>
      <c r="AR1737" s="57">
        <f>SUM(AO1737:AQ1737)</f>
        <v>1562.4166666666667</v>
      </c>
      <c r="AS1737">
        <v>14</v>
      </c>
      <c r="AT1737">
        <v>11</v>
      </c>
      <c r="AU1737">
        <v>87</v>
      </c>
      <c r="AV1737">
        <v>38</v>
      </c>
      <c r="AW1737">
        <v>24</v>
      </c>
      <c r="AX1737" s="9">
        <f t="shared" si="1455"/>
        <v>0.53762867352925481</v>
      </c>
      <c r="AY1737" s="9">
        <f t="shared" si="1456"/>
        <v>0.42242252920155743</v>
      </c>
      <c r="AZ1737" s="9">
        <f t="shared" si="1457"/>
        <v>3.3409781855032263</v>
      </c>
      <c r="BA1737" s="9">
        <f t="shared" si="1458"/>
        <v>1.4592778281508347</v>
      </c>
      <c r="BB1737" s="9">
        <f t="shared" si="1459"/>
        <v>0.9216491546215797</v>
      </c>
      <c r="BC1737" s="33">
        <f t="shared" si="1460"/>
        <v>14.561585365853658</v>
      </c>
      <c r="BD1737" s="33">
        <f t="shared" si="1461"/>
        <v>0.28943089430894309</v>
      </c>
      <c r="BE1737" s="33">
        <f t="shared" si="1462"/>
        <v>4.2028455284552848</v>
      </c>
      <c r="BF1737" s="42">
        <f>BI1737-BG1737-BH1737</f>
        <v>51</v>
      </c>
      <c r="BG1737" s="43">
        <v>45</v>
      </c>
      <c r="BH1737" s="43">
        <v>0</v>
      </c>
      <c r="BI1737" s="43">
        <v>96</v>
      </c>
      <c r="BJ1737" s="42">
        <f>BM1737-BK1737-BL1737</f>
        <v>43</v>
      </c>
      <c r="BK1737" s="43">
        <v>2</v>
      </c>
      <c r="BL1737" s="43">
        <v>3</v>
      </c>
      <c r="BM1737" s="43">
        <v>48</v>
      </c>
      <c r="BN1737" s="34">
        <f t="shared" si="1437"/>
        <v>68.746837138179529</v>
      </c>
      <c r="BO1737" s="34">
        <f t="shared" si="1438"/>
        <v>88.000644904598033</v>
      </c>
      <c r="BP1737" s="33">
        <v>31.339032384758895</v>
      </c>
      <c r="BQ1737" s="33">
        <v>23.202480678879166</v>
      </c>
      <c r="BR1737" s="33">
        <v>0.28869751012537986</v>
      </c>
      <c r="BS1737" s="33">
        <v>-0.28906804359924249</v>
      </c>
      <c r="BT1737" s="33">
        <v>-4.3287803701191917E-2</v>
      </c>
      <c r="BU1737" s="9">
        <f t="shared" si="1439"/>
        <v>54.497854726463011</v>
      </c>
      <c r="BV1737" s="34">
        <f t="shared" si="1440"/>
        <v>69.760974635186528</v>
      </c>
      <c r="BW1737" s="33">
        <v>11.392766154208907</v>
      </c>
      <c r="BX1737" s="33">
        <v>0.77484376761613882</v>
      </c>
      <c r="BY1737" s="33">
        <v>0.70438372457030274</v>
      </c>
      <c r="BZ1737" s="33">
        <v>1.3769887653211677</v>
      </c>
      <c r="CA1737" s="9">
        <f t="shared" si="1441"/>
        <v>14.248982411716515</v>
      </c>
      <c r="CB1737" s="34">
        <f t="shared" si="1442"/>
        <v>18.239670269411505</v>
      </c>
      <c r="CC1737" s="47">
        <v>62.928654000000002</v>
      </c>
      <c r="CD1737">
        <v>4699478</v>
      </c>
      <c r="CE1737" s="68">
        <f t="shared" si="1463"/>
        <v>4699478</v>
      </c>
      <c r="CF1737" s="62">
        <v>37.200000000000003</v>
      </c>
      <c r="CG1737" s="62">
        <v>27.4</v>
      </c>
      <c r="CH1737" s="62">
        <v>10.1</v>
      </c>
      <c r="CI1737" s="62">
        <v>11.1</v>
      </c>
      <c r="CJ1737" s="63">
        <f t="shared" si="1435"/>
        <v>11.497923985946983</v>
      </c>
      <c r="CK1737" s="62">
        <v>3.4</v>
      </c>
      <c r="CL1737" s="63">
        <f t="shared" si="1436"/>
        <v>3.5218866263261028</v>
      </c>
      <c r="CM1737" s="62">
        <v>14</v>
      </c>
      <c r="CN1737" t="s">
        <v>1769</v>
      </c>
      <c r="CO1737" t="s">
        <v>2435</v>
      </c>
      <c r="CQ1737" t="s">
        <v>2436</v>
      </c>
      <c r="CR1737">
        <v>73</v>
      </c>
      <c r="CS1737">
        <v>185</v>
      </c>
      <c r="CT1737">
        <v>22</v>
      </c>
      <c r="CU1737" t="s">
        <v>3402</v>
      </c>
      <c r="CZ1737" s="72">
        <v>3575000</v>
      </c>
      <c r="DA1737">
        <v>0</v>
      </c>
    </row>
    <row r="1738" spans="1:105" ht="12.75" customHeight="1" x14ac:dyDescent="0.2">
      <c r="A1738" s="38" t="s">
        <v>2452</v>
      </c>
      <c r="B1738" t="s">
        <v>965</v>
      </c>
      <c r="C1738" t="s">
        <v>965</v>
      </c>
      <c r="D1738" t="s">
        <v>977</v>
      </c>
      <c r="E1738" t="str">
        <f t="shared" si="1432"/>
        <v xml:space="preserve">Hordichuk, Darcy </v>
      </c>
      <c r="F1738" t="s">
        <v>184</v>
      </c>
      <c r="G1738" t="s">
        <v>1540</v>
      </c>
      <c r="H1738">
        <v>53</v>
      </c>
      <c r="I1738">
        <v>1</v>
      </c>
      <c r="J1738">
        <v>3</v>
      </c>
      <c r="K1738">
        <f>I1738+J1738</f>
        <v>4</v>
      </c>
      <c r="L1738">
        <v>-2</v>
      </c>
      <c r="M1738">
        <v>90</v>
      </c>
      <c r="N1738">
        <v>22</v>
      </c>
      <c r="O1738" s="4">
        <f t="shared" si="1433"/>
        <v>4.5454545454545456E-2</v>
      </c>
      <c r="P1738">
        <v>420</v>
      </c>
      <c r="Q1738">
        <v>0</v>
      </c>
      <c r="R1738">
        <v>0</v>
      </c>
      <c r="S1738">
        <v>0</v>
      </c>
      <c r="T1738">
        <v>0</v>
      </c>
      <c r="U1738" s="4">
        <f t="shared" si="1434"/>
        <v>0</v>
      </c>
      <c r="V1738" s="40">
        <v>0</v>
      </c>
      <c r="W1738">
        <v>0</v>
      </c>
      <c r="X1738">
        <v>0</v>
      </c>
      <c r="Y1738">
        <v>0</v>
      </c>
      <c r="Z1738">
        <v>0</v>
      </c>
      <c r="AA1738">
        <f>I1738-W1738-Y1738</f>
        <v>1</v>
      </c>
      <c r="AB1738">
        <f>J1738-X1738-Z1738</f>
        <v>3</v>
      </c>
      <c r="AC1738" s="9">
        <f t="shared" si="1443"/>
        <v>0</v>
      </c>
      <c r="AD1738" s="9">
        <f t="shared" si="1444"/>
        <v>0</v>
      </c>
      <c r="AE1738" s="9">
        <f t="shared" si="1445"/>
        <v>0</v>
      </c>
      <c r="AF1738" s="9">
        <f t="shared" si="1446"/>
        <v>0</v>
      </c>
      <c r="AG1738" s="9">
        <f t="shared" si="1447"/>
        <v>4.7958436022114173</v>
      </c>
      <c r="AH1738" s="9">
        <f t="shared" si="1448"/>
        <v>14.387530806634251</v>
      </c>
      <c r="AI1738" s="6">
        <f t="shared" si="1449"/>
        <v>1.918337440884567</v>
      </c>
      <c r="AJ1738" s="6">
        <f t="shared" si="1450"/>
        <v>0</v>
      </c>
      <c r="AK1738" s="6">
        <f t="shared" si="1451"/>
        <v>0</v>
      </c>
      <c r="AL1738" s="6">
        <f t="shared" si="1452"/>
        <v>2.3979218011057086</v>
      </c>
      <c r="AM1738" s="6">
        <f t="shared" si="1453"/>
        <v>0</v>
      </c>
      <c r="AN1738" s="6">
        <f t="shared" si="1454"/>
        <v>0</v>
      </c>
      <c r="AO1738" s="32">
        <v>250.21666666666664</v>
      </c>
      <c r="AP1738" s="32">
        <v>4.3</v>
      </c>
      <c r="AQ1738" s="32">
        <v>0</v>
      </c>
      <c r="AR1738" s="32">
        <v>254.51666666666665</v>
      </c>
      <c r="AS1738" s="40">
        <v>3</v>
      </c>
      <c r="AT1738" s="40">
        <v>65</v>
      </c>
      <c r="AU1738" s="40">
        <v>6</v>
      </c>
      <c r="AV1738" s="40">
        <v>4</v>
      </c>
      <c r="AW1738" s="40">
        <v>8</v>
      </c>
      <c r="AX1738" s="9">
        <f t="shared" si="1455"/>
        <v>0.70722284067841013</v>
      </c>
      <c r="AY1738" s="9">
        <f t="shared" si="1456"/>
        <v>15.323161548032219</v>
      </c>
      <c r="AZ1738" s="9">
        <f t="shared" si="1457"/>
        <v>1.4144456813568203</v>
      </c>
      <c r="BA1738" s="9">
        <f t="shared" si="1458"/>
        <v>0.94296378757121335</v>
      </c>
      <c r="BB1738" s="9">
        <f t="shared" si="1459"/>
        <v>1.8859275751424267</v>
      </c>
      <c r="BC1738" s="9">
        <f t="shared" si="1460"/>
        <v>4.7210691823899369</v>
      </c>
      <c r="BD1738" s="9">
        <f t="shared" si="1461"/>
        <v>0</v>
      </c>
      <c r="BE1738" s="9">
        <f t="shared" si="1462"/>
        <v>8.1132075471698109E-2</v>
      </c>
      <c r="BF1738" s="3">
        <v>8</v>
      </c>
      <c r="BG1738" s="3">
        <v>0</v>
      </c>
      <c r="BH1738" s="3">
        <v>0</v>
      </c>
      <c r="BI1738" s="3">
        <v>8</v>
      </c>
      <c r="BJ1738" s="3">
        <v>10</v>
      </c>
      <c r="BK1738" s="3">
        <v>0</v>
      </c>
      <c r="BL1738" s="3">
        <v>0</v>
      </c>
      <c r="BM1738" s="3">
        <v>10</v>
      </c>
      <c r="BN1738" s="34">
        <f t="shared" si="1437"/>
        <v>-3.6049732945378778</v>
      </c>
      <c r="BO1738" s="34">
        <f t="shared" si="1438"/>
        <v>-28.327993932587606</v>
      </c>
      <c r="BP1738" s="34">
        <v>-1.3891376219849383</v>
      </c>
      <c r="BQ1738" s="34">
        <v>-0.20860991597783124</v>
      </c>
      <c r="BR1738" s="34">
        <v>-8.0681006862965157E-2</v>
      </c>
      <c r="BS1738" s="34">
        <v>0</v>
      </c>
      <c r="BT1738" s="34">
        <v>0</v>
      </c>
      <c r="BU1738" s="34">
        <f t="shared" si="1439"/>
        <v>-1.6784285448257346</v>
      </c>
      <c r="BV1738" s="34">
        <f t="shared" si="1440"/>
        <v>-13.189144481637623</v>
      </c>
      <c r="BW1738" s="34">
        <v>1.3715583621127128</v>
      </c>
      <c r="BX1738" s="34">
        <v>1.0695339034149397E-2</v>
      </c>
      <c r="BY1738" s="34">
        <v>0</v>
      </c>
      <c r="BZ1738" s="34">
        <v>-3.3087984508590051</v>
      </c>
      <c r="CA1738" s="34">
        <f t="shared" si="1441"/>
        <v>-1.9265447497121431</v>
      </c>
      <c r="CB1738" s="34">
        <f t="shared" si="1442"/>
        <v>-15.138849450949982</v>
      </c>
      <c r="CC1738" s="15">
        <v>47</v>
      </c>
      <c r="CD1738" s="7">
        <v>165000</v>
      </c>
      <c r="CE1738" s="68">
        <f t="shared" si="1463"/>
        <v>165000</v>
      </c>
      <c r="CF1738" s="9">
        <v>7.1</v>
      </c>
      <c r="CG1738" s="9">
        <v>6.7</v>
      </c>
      <c r="CH1738" s="9">
        <v>-3.9</v>
      </c>
      <c r="CI1738" s="9">
        <v>-2</v>
      </c>
      <c r="CJ1738" s="9">
        <f t="shared" si="1435"/>
        <v>-15.454955245025436</v>
      </c>
      <c r="CK1738" s="9">
        <v>-0.3</v>
      </c>
      <c r="CL1738" s="9">
        <f t="shared" si="1436"/>
        <v>-2.3182432867538152</v>
      </c>
      <c r="CM1738" s="9">
        <v>-2.2999999999999998</v>
      </c>
      <c r="CN1738" t="s">
        <v>3254</v>
      </c>
      <c r="CO1738" t="s">
        <v>3255</v>
      </c>
      <c r="CP1738" t="s">
        <v>3102</v>
      </c>
      <c r="CQ1738" t="s">
        <v>2400</v>
      </c>
      <c r="CR1738">
        <v>73</v>
      </c>
      <c r="CS1738">
        <v>215</v>
      </c>
      <c r="CT1738">
        <v>16</v>
      </c>
      <c r="CU1738" t="s">
        <v>3402</v>
      </c>
      <c r="CV1738" t="s">
        <v>2382</v>
      </c>
      <c r="CW1738">
        <v>0</v>
      </c>
      <c r="CX1738">
        <v>0</v>
      </c>
      <c r="CY1738">
        <v>0</v>
      </c>
      <c r="CZ1738" s="70"/>
      <c r="DA1738">
        <v>0</v>
      </c>
    </row>
    <row r="1739" spans="1:105" ht="12.75" customHeight="1" x14ac:dyDescent="0.2">
      <c r="A1739" s="44" t="s">
        <v>2372</v>
      </c>
      <c r="B1739" s="43" t="s">
        <v>965</v>
      </c>
      <c r="C1739" s="43" t="s">
        <v>965</v>
      </c>
      <c r="D1739" s="42" t="s">
        <v>977</v>
      </c>
      <c r="E1739" s="42" t="str">
        <f t="shared" si="1432"/>
        <v xml:space="preserve">Hordichuk, Darcy </v>
      </c>
      <c r="F1739" s="42" t="s">
        <v>184</v>
      </c>
      <c r="G1739" s="45" t="s">
        <v>1540</v>
      </c>
      <c r="H1739" s="43">
        <v>45</v>
      </c>
      <c r="I1739" s="64">
        <v>1</v>
      </c>
      <c r="J1739" s="64">
        <v>2</v>
      </c>
      <c r="K1739" s="64">
        <v>3</v>
      </c>
      <c r="L1739" s="43">
        <v>-1</v>
      </c>
      <c r="M1739">
        <v>60</v>
      </c>
      <c r="N1739">
        <v>18</v>
      </c>
      <c r="O1739" s="4">
        <f t="shared" si="1433"/>
        <v>5.5555555555555552E-2</v>
      </c>
      <c r="Q1739">
        <v>1</v>
      </c>
      <c r="R1739">
        <v>0</v>
      </c>
      <c r="S1739">
        <v>0</v>
      </c>
      <c r="T1739">
        <v>0</v>
      </c>
      <c r="U1739" s="4">
        <f t="shared" si="1434"/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2</v>
      </c>
      <c r="AC1739" s="9">
        <f t="shared" si="1443"/>
        <v>0</v>
      </c>
      <c r="AD1739" s="9">
        <f t="shared" si="1444"/>
        <v>0</v>
      </c>
      <c r="AE1739" s="9">
        <f t="shared" si="1445"/>
        <v>0</v>
      </c>
      <c r="AF1739" s="9">
        <f t="shared" si="1446"/>
        <v>0</v>
      </c>
      <c r="AG1739" s="9">
        <f t="shared" si="1447"/>
        <v>5.2226896851878717</v>
      </c>
      <c r="AH1739" s="9">
        <f t="shared" si="1448"/>
        <v>10.445379370375743</v>
      </c>
      <c r="AI1739" s="58">
        <f t="shared" si="1449"/>
        <v>1.3056724212969679</v>
      </c>
      <c r="AJ1739" s="58">
        <f t="shared" si="1450"/>
        <v>0</v>
      </c>
      <c r="AK1739" s="58">
        <f t="shared" si="1451"/>
        <v>0</v>
      </c>
      <c r="AL1739" s="58">
        <f t="shared" si="1452"/>
        <v>1.5668069055563616</v>
      </c>
      <c r="AM1739" s="58">
        <f t="shared" si="1453"/>
        <v>0</v>
      </c>
      <c r="AN1739" s="58">
        <f t="shared" si="1454"/>
        <v>0</v>
      </c>
      <c r="AO1739" s="56">
        <v>229.76666666666665</v>
      </c>
      <c r="AP1739" s="56">
        <v>0.6333333333333333</v>
      </c>
      <c r="AQ1739" s="56">
        <v>1.35</v>
      </c>
      <c r="AR1739" s="57">
        <f>SUM(AO1739:AQ1739)</f>
        <v>231.74999999999997</v>
      </c>
      <c r="AS1739">
        <v>3</v>
      </c>
      <c r="AT1739">
        <v>64</v>
      </c>
      <c r="AU1739">
        <v>9</v>
      </c>
      <c r="AV1739">
        <v>2</v>
      </c>
      <c r="AW1739">
        <v>4</v>
      </c>
      <c r="AX1739" s="9">
        <f t="shared" si="1455"/>
        <v>0.77669902912621369</v>
      </c>
      <c r="AY1739" s="9">
        <f t="shared" si="1456"/>
        <v>16.569579288025892</v>
      </c>
      <c r="AZ1739" s="9">
        <f t="shared" si="1457"/>
        <v>2.3300970873786411</v>
      </c>
      <c r="BA1739" s="9">
        <f t="shared" si="1458"/>
        <v>0.51779935275080913</v>
      </c>
      <c r="BB1739" s="9">
        <f t="shared" si="1459"/>
        <v>1.0355987055016183</v>
      </c>
      <c r="BC1739" s="33">
        <f t="shared" si="1460"/>
        <v>5.1059259259259253</v>
      </c>
      <c r="BD1739" s="33">
        <f t="shared" si="1461"/>
        <v>3.0000000000000002E-2</v>
      </c>
      <c r="BE1739" s="33">
        <f t="shared" si="1462"/>
        <v>1.4074074074074074E-2</v>
      </c>
      <c r="BF1739" s="42">
        <f>BI1739-BG1739-BH1739</f>
        <v>5</v>
      </c>
      <c r="BG1739" s="43">
        <v>0</v>
      </c>
      <c r="BH1739" s="43">
        <v>0</v>
      </c>
      <c r="BI1739" s="43">
        <v>5</v>
      </c>
      <c r="BJ1739" s="42">
        <f>BM1739-BK1739-BL1739</f>
        <v>6</v>
      </c>
      <c r="BK1739" s="43">
        <v>0</v>
      </c>
      <c r="BL1739" s="43">
        <v>0</v>
      </c>
      <c r="BM1739" s="43">
        <v>6</v>
      </c>
      <c r="BN1739" s="34">
        <f t="shared" si="1437"/>
        <v>5.2982834317668415</v>
      </c>
      <c r="BO1739" s="34">
        <f t="shared" si="1438"/>
        <v>45.724128860986774</v>
      </c>
      <c r="BP1739" s="33">
        <v>-1.3041497177893973</v>
      </c>
      <c r="BQ1739" s="33">
        <v>-3.410014295796511E-2</v>
      </c>
      <c r="BR1739" s="33">
        <v>0.91812976062364726</v>
      </c>
      <c r="BS1739" s="33">
        <v>-1.8489260568248577E-2</v>
      </c>
      <c r="BT1739" s="33">
        <v>0</v>
      </c>
      <c r="BU1739" s="9">
        <f t="shared" si="1439"/>
        <v>-0.4386093606919636</v>
      </c>
      <c r="BV1739" s="34">
        <f t="shared" si="1440"/>
        <v>-3.785194051279082</v>
      </c>
      <c r="BW1739" s="33">
        <v>2.9616569949978282</v>
      </c>
      <c r="BX1739" s="33">
        <v>2.1236090459418903E-3</v>
      </c>
      <c r="BY1739" s="33">
        <v>0.14432079614630142</v>
      </c>
      <c r="BZ1739" s="33">
        <v>2.628791392268734</v>
      </c>
      <c r="CA1739" s="9">
        <f t="shared" si="1441"/>
        <v>5.7368927924588053</v>
      </c>
      <c r="CB1739" s="34">
        <f t="shared" si="1442"/>
        <v>49.509322912265851</v>
      </c>
      <c r="CC1739" s="47">
        <v>44.343451999999999</v>
      </c>
      <c r="CD1739">
        <v>165000</v>
      </c>
      <c r="CE1739" s="68">
        <f t="shared" si="1463"/>
        <v>165000</v>
      </c>
      <c r="CF1739" s="62">
        <v>5.3</v>
      </c>
      <c r="CG1739" s="62">
        <v>5.0999999999999996</v>
      </c>
      <c r="CH1739" s="62">
        <v>-1.1000000000000001</v>
      </c>
      <c r="CI1739" s="62">
        <v>-1.3</v>
      </c>
      <c r="CJ1739" s="63">
        <f t="shared" si="1435"/>
        <v>-11.123787792355962</v>
      </c>
      <c r="CK1739" s="62">
        <v>0.1</v>
      </c>
      <c r="CL1739" s="63">
        <f t="shared" si="1436"/>
        <v>0.85567598402738165</v>
      </c>
      <c r="CM1739" s="62">
        <v>-1.3</v>
      </c>
      <c r="CN1739" t="s">
        <v>1852</v>
      </c>
      <c r="CO1739" t="s">
        <v>3255</v>
      </c>
      <c r="CP1739" t="s">
        <v>3102</v>
      </c>
      <c r="CQ1739" t="s">
        <v>2400</v>
      </c>
      <c r="CR1739">
        <v>73</v>
      </c>
      <c r="CS1739">
        <v>215</v>
      </c>
      <c r="CT1739">
        <v>16</v>
      </c>
      <c r="CU1739" t="s">
        <v>3402</v>
      </c>
      <c r="CZ1739" s="72">
        <v>517000</v>
      </c>
      <c r="DA1739">
        <v>0</v>
      </c>
    </row>
    <row r="1740" spans="1:105" ht="12.75" customHeight="1" x14ac:dyDescent="0.2">
      <c r="A1740" s="38" t="s">
        <v>2452</v>
      </c>
      <c r="B1740" t="s">
        <v>977</v>
      </c>
      <c r="C1740" t="s">
        <v>977</v>
      </c>
      <c r="D1740" t="s">
        <v>977</v>
      </c>
      <c r="E1740" t="str">
        <f t="shared" si="1432"/>
        <v xml:space="preserve">Sedin, Henrik </v>
      </c>
      <c r="F1740" t="s">
        <v>524</v>
      </c>
      <c r="G1740" t="s">
        <v>1537</v>
      </c>
      <c r="H1740">
        <v>82</v>
      </c>
      <c r="I1740">
        <v>10</v>
      </c>
      <c r="J1740">
        <v>71</v>
      </c>
      <c r="K1740">
        <f>I1740+J1740</f>
        <v>81</v>
      </c>
      <c r="L1740">
        <v>19</v>
      </c>
      <c r="M1740">
        <v>66</v>
      </c>
      <c r="N1740">
        <v>134</v>
      </c>
      <c r="O1740" s="4">
        <f t="shared" si="1433"/>
        <v>7.4626865671641784E-2</v>
      </c>
      <c r="P1740">
        <v>1898</v>
      </c>
      <c r="Q1740">
        <v>2</v>
      </c>
      <c r="R1740">
        <v>0</v>
      </c>
      <c r="S1740">
        <v>641</v>
      </c>
      <c r="T1740">
        <v>579</v>
      </c>
      <c r="U1740" s="4">
        <f t="shared" si="1434"/>
        <v>0.52540983606557379</v>
      </c>
      <c r="V1740" s="40">
        <v>25.8</v>
      </c>
      <c r="W1740">
        <v>1</v>
      </c>
      <c r="X1740">
        <v>34</v>
      </c>
      <c r="Y1740">
        <v>0</v>
      </c>
      <c r="Z1740">
        <v>0</v>
      </c>
      <c r="AA1740">
        <f>I1740-W1740-Y1740</f>
        <v>9</v>
      </c>
      <c r="AB1740">
        <f>J1740-X1740-Z1740</f>
        <v>37</v>
      </c>
      <c r="AC1740" s="9">
        <f t="shared" si="1443"/>
        <v>0.83429895712630364</v>
      </c>
      <c r="AD1740" s="9">
        <f t="shared" si="1444"/>
        <v>28.366164542294324</v>
      </c>
      <c r="AE1740" s="9">
        <f t="shared" si="1445"/>
        <v>0</v>
      </c>
      <c r="AF1740" s="9">
        <f t="shared" si="1446"/>
        <v>0</v>
      </c>
      <c r="AG1740" s="9">
        <f t="shared" si="1447"/>
        <v>9.5768736236938938</v>
      </c>
      <c r="AH1740" s="9">
        <f t="shared" si="1448"/>
        <v>39.371591564074897</v>
      </c>
      <c r="AI1740" s="6">
        <f t="shared" si="1449"/>
        <v>2.9262669405731341</v>
      </c>
      <c r="AJ1740" s="6">
        <f t="shared" si="1450"/>
        <v>7.5086906141367322</v>
      </c>
      <c r="AK1740" s="6">
        <f t="shared" si="1451"/>
        <v>0</v>
      </c>
      <c r="AL1740" s="6">
        <f t="shared" si="1452"/>
        <v>1.8089650178088468</v>
      </c>
      <c r="AM1740" s="6">
        <f t="shared" si="1453"/>
        <v>0.83429895712630364</v>
      </c>
      <c r="AN1740" s="6">
        <f t="shared" si="1454"/>
        <v>0</v>
      </c>
      <c r="AO1740" s="32">
        <v>1127.7166666666667</v>
      </c>
      <c r="AP1740" s="32">
        <v>359.58333333333331</v>
      </c>
      <c r="AQ1740" s="32">
        <v>23.65</v>
      </c>
      <c r="AR1740" s="32">
        <v>1510.95</v>
      </c>
      <c r="AS1740" s="40">
        <v>13</v>
      </c>
      <c r="AT1740" s="40">
        <v>15</v>
      </c>
      <c r="AU1740" s="40">
        <v>49</v>
      </c>
      <c r="AV1740" s="40">
        <v>52</v>
      </c>
      <c r="AW1740" s="40">
        <v>19</v>
      </c>
      <c r="AX1740" s="9">
        <f t="shared" si="1455"/>
        <v>0.5162315099771666</v>
      </c>
      <c r="AY1740" s="9">
        <f t="shared" si="1456"/>
        <v>0.5956517422813461</v>
      </c>
      <c r="AZ1740" s="9">
        <f t="shared" si="1457"/>
        <v>1.9457956914523975</v>
      </c>
      <c r="BA1740" s="9">
        <f t="shared" si="1458"/>
        <v>2.0649260399086664</v>
      </c>
      <c r="BB1740" s="9">
        <f t="shared" si="1459"/>
        <v>0.7544922068897052</v>
      </c>
      <c r="BC1740" s="9">
        <f t="shared" si="1460"/>
        <v>13.752642276422765</v>
      </c>
      <c r="BD1740" s="9">
        <f t="shared" si="1461"/>
        <v>0.28841463414634144</v>
      </c>
      <c r="BE1740" s="9">
        <f t="shared" si="1462"/>
        <v>4.3851626016260159</v>
      </c>
      <c r="BF1740" s="3">
        <v>55</v>
      </c>
      <c r="BG1740" s="3">
        <v>45</v>
      </c>
      <c r="BH1740" s="3">
        <v>0</v>
      </c>
      <c r="BI1740" s="3">
        <v>100</v>
      </c>
      <c r="BJ1740" s="3">
        <v>34</v>
      </c>
      <c r="BK1740" s="3">
        <v>5</v>
      </c>
      <c r="BL1740" s="3">
        <v>0</v>
      </c>
      <c r="BM1740" s="3">
        <v>39</v>
      </c>
      <c r="BN1740" s="34">
        <f t="shared" si="1437"/>
        <v>50.537286239822848</v>
      </c>
      <c r="BO1740" s="34">
        <f t="shared" si="1438"/>
        <v>66.894716886492404</v>
      </c>
      <c r="BP1740" s="34">
        <v>25.218672177477778</v>
      </c>
      <c r="BQ1740" s="34">
        <v>13.601996259244002</v>
      </c>
      <c r="BR1740" s="34">
        <v>0.23031616081325043</v>
      </c>
      <c r="BS1740" s="34">
        <v>-0.28830923899457844</v>
      </c>
      <c r="BT1740" s="34">
        <v>-0.49769362246423982</v>
      </c>
      <c r="BU1740" s="34">
        <f t="shared" si="1439"/>
        <v>38.264981736076216</v>
      </c>
      <c r="BV1740" s="34">
        <f t="shared" si="1440"/>
        <v>50.650228976572642</v>
      </c>
      <c r="BW1740" s="34">
        <v>12.703740963592484</v>
      </c>
      <c r="BX1740" s="34">
        <v>4.4192695147313311E-2</v>
      </c>
      <c r="BY1740" s="34">
        <v>2.1602076625925744</v>
      </c>
      <c r="BZ1740" s="34">
        <v>-2.635836817585739</v>
      </c>
      <c r="CA1740" s="34">
        <f t="shared" si="1441"/>
        <v>12.272304503746632</v>
      </c>
      <c r="CB1740" s="34">
        <f t="shared" si="1442"/>
        <v>16.244487909919762</v>
      </c>
      <c r="CC1740" s="15">
        <v>80</v>
      </c>
      <c r="CD1740" s="7">
        <v>3078580</v>
      </c>
      <c r="CE1740" s="68">
        <f t="shared" si="1463"/>
        <v>3078580</v>
      </c>
      <c r="CF1740" s="9">
        <v>37.5</v>
      </c>
      <c r="CG1740" s="9">
        <v>26.9</v>
      </c>
      <c r="CH1740" s="9">
        <v>19.2</v>
      </c>
      <c r="CI1740" s="9">
        <v>8.5</v>
      </c>
      <c r="CJ1740" s="9">
        <f t="shared" si="1435"/>
        <v>8.9748440400876373</v>
      </c>
      <c r="CK1740" s="9">
        <v>5.0999999999999996</v>
      </c>
      <c r="CL1740" s="9">
        <f t="shared" si="1436"/>
        <v>5.3849064240525815</v>
      </c>
      <c r="CM1740" s="9">
        <v>13.6</v>
      </c>
      <c r="CN1740" t="s">
        <v>2434</v>
      </c>
      <c r="CO1740" t="s">
        <v>2435</v>
      </c>
      <c r="CQ1740" t="s">
        <v>2436</v>
      </c>
      <c r="CR1740">
        <v>74</v>
      </c>
      <c r="CS1740">
        <v>190</v>
      </c>
      <c r="CT1740">
        <v>33</v>
      </c>
      <c r="CU1740" t="s">
        <v>3402</v>
      </c>
      <c r="CV1740" t="s">
        <v>2382</v>
      </c>
      <c r="CW1740">
        <v>1</v>
      </c>
      <c r="CX1740">
        <v>0</v>
      </c>
      <c r="CY1740">
        <v>0</v>
      </c>
      <c r="CZ1740" s="70"/>
      <c r="DA1740">
        <v>0</v>
      </c>
    </row>
    <row r="1741" spans="1:105" ht="12.75" customHeight="1" x14ac:dyDescent="0.2">
      <c r="A1741" s="44" t="s">
        <v>2372</v>
      </c>
      <c r="B1741" s="43" t="s">
        <v>977</v>
      </c>
      <c r="C1741" s="43" t="s">
        <v>977</v>
      </c>
      <c r="D1741" s="42" t="s">
        <v>977</v>
      </c>
      <c r="E1741" s="42" t="str">
        <f t="shared" si="1432"/>
        <v xml:space="preserve">Sedin, Henrik </v>
      </c>
      <c r="F1741" s="42" t="s">
        <v>524</v>
      </c>
      <c r="G1741" s="45" t="s">
        <v>2373</v>
      </c>
      <c r="H1741" s="43">
        <v>82</v>
      </c>
      <c r="I1741" s="64">
        <v>15</v>
      </c>
      <c r="J1741" s="64">
        <v>61</v>
      </c>
      <c r="K1741" s="64">
        <v>76</v>
      </c>
      <c r="L1741" s="43">
        <v>6</v>
      </c>
      <c r="M1741">
        <v>56</v>
      </c>
      <c r="N1741">
        <v>141</v>
      </c>
      <c r="O1741" s="4">
        <f t="shared" si="1433"/>
        <v>0.10638297872340426</v>
      </c>
      <c r="Q1741">
        <v>2</v>
      </c>
      <c r="R1741">
        <v>0</v>
      </c>
      <c r="S1741">
        <v>643</v>
      </c>
      <c r="T1741">
        <v>726</v>
      </c>
      <c r="U1741" s="4">
        <f t="shared" si="1434"/>
        <v>0.46968590211833455</v>
      </c>
      <c r="V1741">
        <v>30</v>
      </c>
      <c r="W1741">
        <v>4</v>
      </c>
      <c r="X1741">
        <v>25</v>
      </c>
      <c r="Y1741">
        <v>1</v>
      </c>
      <c r="Z1741">
        <v>0</v>
      </c>
      <c r="AA1741">
        <v>10</v>
      </c>
      <c r="AB1741">
        <v>36</v>
      </c>
      <c r="AC1741" s="9">
        <f t="shared" si="1443"/>
        <v>3.4777568468337923</v>
      </c>
      <c r="AD1741" s="9">
        <f t="shared" si="1444"/>
        <v>21.735980292711201</v>
      </c>
      <c r="AE1741" s="9">
        <f t="shared" si="1445"/>
        <v>7.1827613727055075</v>
      </c>
      <c r="AF1741" s="9">
        <f t="shared" si="1446"/>
        <v>0</v>
      </c>
      <c r="AG1741" s="9">
        <f t="shared" si="1447"/>
        <v>9.8887515451174295</v>
      </c>
      <c r="AH1741" s="9">
        <f t="shared" si="1448"/>
        <v>35.599505562422742</v>
      </c>
      <c r="AI1741" s="58">
        <f t="shared" si="1449"/>
        <v>2.8182941903584671</v>
      </c>
      <c r="AJ1741" s="58">
        <f t="shared" si="1450"/>
        <v>7.9988407477177219</v>
      </c>
      <c r="AK1741" s="58">
        <f t="shared" si="1451"/>
        <v>1.4365522745411015</v>
      </c>
      <c r="AL1741" s="58">
        <f t="shared" si="1452"/>
        <v>2.4721878862793574</v>
      </c>
      <c r="AM1741" s="58">
        <f t="shared" si="1453"/>
        <v>0.34777568468337922</v>
      </c>
      <c r="AN1741" s="58">
        <f t="shared" si="1454"/>
        <v>5.7462090981644058</v>
      </c>
      <c r="AO1741" s="56">
        <v>1213.5</v>
      </c>
      <c r="AP1741" s="56">
        <v>345.05</v>
      </c>
      <c r="AQ1741" s="56">
        <v>41.766666666666666</v>
      </c>
      <c r="AR1741" s="57">
        <f>SUM(AO1741:AQ1741)</f>
        <v>1600.3166666666666</v>
      </c>
      <c r="AS1741">
        <v>15</v>
      </c>
      <c r="AT1741">
        <v>19</v>
      </c>
      <c r="AU1741">
        <v>52</v>
      </c>
      <c r="AV1741">
        <v>56</v>
      </c>
      <c r="AW1741">
        <v>31</v>
      </c>
      <c r="AX1741" s="9">
        <f t="shared" si="1455"/>
        <v>0.56238869390433144</v>
      </c>
      <c r="AY1741" s="9">
        <f t="shared" si="1456"/>
        <v>0.71235901227881981</v>
      </c>
      <c r="AZ1741" s="9">
        <f t="shared" si="1457"/>
        <v>1.949614138868349</v>
      </c>
      <c r="BA1741" s="9">
        <f t="shared" si="1458"/>
        <v>2.0995844572428375</v>
      </c>
      <c r="BB1741" s="9">
        <f t="shared" si="1459"/>
        <v>1.1622699674022849</v>
      </c>
      <c r="BC1741" s="33">
        <f t="shared" si="1460"/>
        <v>14.798780487804878</v>
      </c>
      <c r="BD1741" s="33">
        <f t="shared" si="1461"/>
        <v>0.50934959349593489</v>
      </c>
      <c r="BE1741" s="33">
        <f t="shared" si="1462"/>
        <v>4.2079268292682928</v>
      </c>
      <c r="BF1741" s="42">
        <f>BI1741-BG1741-BH1741</f>
        <v>57</v>
      </c>
      <c r="BG1741" s="43">
        <v>46</v>
      </c>
      <c r="BH1741" s="43">
        <v>1</v>
      </c>
      <c r="BI1741" s="43">
        <v>104</v>
      </c>
      <c r="BJ1741" s="42">
        <f>BM1741-BK1741-BL1741</f>
        <v>50</v>
      </c>
      <c r="BK1741" s="43">
        <v>2</v>
      </c>
      <c r="BL1741" s="43">
        <v>4</v>
      </c>
      <c r="BM1741" s="43">
        <v>56</v>
      </c>
      <c r="BN1741" s="34">
        <f t="shared" si="1437"/>
        <v>53.228473149899038</v>
      </c>
      <c r="BO1741" s="34">
        <f t="shared" si="1438"/>
        <v>66.522425540652208</v>
      </c>
      <c r="BP1741" s="33">
        <v>27.107929144853887</v>
      </c>
      <c r="BQ1741" s="33">
        <v>12.879891444582732</v>
      </c>
      <c r="BR1741" s="33">
        <v>-1.6625189099832294</v>
      </c>
      <c r="BS1741" s="33">
        <v>2.7396894982331026</v>
      </c>
      <c r="BT1741" s="33">
        <v>0</v>
      </c>
      <c r="BU1741" s="9">
        <f t="shared" si="1439"/>
        <v>41.064991177686501</v>
      </c>
      <c r="BV1741" s="34">
        <f t="shared" si="1440"/>
        <v>51.321081674693346</v>
      </c>
      <c r="BW1741" s="33">
        <v>9.4537490038533711</v>
      </c>
      <c r="BX1741" s="33">
        <v>0.77641336361305391</v>
      </c>
      <c r="BY1741" s="33">
        <v>2.0609807535936775</v>
      </c>
      <c r="BZ1741" s="33">
        <v>-0.12766114884756755</v>
      </c>
      <c r="CA1741" s="9">
        <f t="shared" si="1441"/>
        <v>12.163481972212535</v>
      </c>
      <c r="CB1741" s="34">
        <f t="shared" si="1442"/>
        <v>15.201343865958867</v>
      </c>
      <c r="CC1741" s="47">
        <v>62.196944999999999</v>
      </c>
      <c r="CD1741">
        <v>3481998</v>
      </c>
      <c r="CE1741" s="68">
        <f t="shared" si="1463"/>
        <v>3481998</v>
      </c>
      <c r="CF1741" s="62">
        <v>40.5</v>
      </c>
      <c r="CG1741" s="62">
        <v>30.6</v>
      </c>
      <c r="CH1741" s="62">
        <v>9.9</v>
      </c>
      <c r="CI1741" s="62">
        <v>8.1</v>
      </c>
      <c r="CJ1741" s="63">
        <f t="shared" si="1435"/>
        <v>8.1524474116818197</v>
      </c>
      <c r="CK1741" s="62">
        <v>3.6</v>
      </c>
      <c r="CL1741" s="63">
        <f t="shared" si="1436"/>
        <v>3.6233099607474757</v>
      </c>
      <c r="CM1741" s="62">
        <v>11.8</v>
      </c>
      <c r="CN1741" t="s">
        <v>1769</v>
      </c>
      <c r="CO1741" t="s">
        <v>2435</v>
      </c>
      <c r="CQ1741" t="s">
        <v>2436</v>
      </c>
      <c r="CR1741">
        <v>74</v>
      </c>
      <c r="CS1741">
        <v>190</v>
      </c>
      <c r="CT1741">
        <v>33</v>
      </c>
      <c r="CU1741" t="s">
        <v>3402</v>
      </c>
      <c r="CZ1741" s="72">
        <v>3575000</v>
      </c>
      <c r="DA1741">
        <v>0</v>
      </c>
    </row>
    <row r="1742" spans="1:105" ht="12.75" customHeight="1" x14ac:dyDescent="0.2">
      <c r="A1742" s="44" t="s">
        <v>2372</v>
      </c>
      <c r="B1742" s="43"/>
      <c r="C1742" s="43" t="s">
        <v>977</v>
      </c>
      <c r="D1742" s="42" t="s">
        <v>977</v>
      </c>
      <c r="E1742" s="42" t="str">
        <f t="shared" si="1432"/>
        <v xml:space="preserve">Hansen, Jannik </v>
      </c>
      <c r="F1742" s="42" t="s">
        <v>152</v>
      </c>
      <c r="G1742" s="45" t="s">
        <v>1528</v>
      </c>
      <c r="H1742" s="43">
        <v>5</v>
      </c>
      <c r="I1742" s="64">
        <v>0</v>
      </c>
      <c r="J1742" s="64">
        <v>0</v>
      </c>
      <c r="K1742" s="64">
        <v>0</v>
      </c>
      <c r="L1742" s="43">
        <v>0</v>
      </c>
      <c r="M1742">
        <v>2</v>
      </c>
      <c r="N1742">
        <v>3</v>
      </c>
      <c r="O1742" s="4">
        <f t="shared" si="1433"/>
        <v>0</v>
      </c>
      <c r="Q1742">
        <v>0</v>
      </c>
      <c r="R1742">
        <v>0</v>
      </c>
      <c r="S1742">
        <v>1</v>
      </c>
      <c r="T1742">
        <v>0</v>
      </c>
      <c r="U1742" s="4">
        <f t="shared" si="1434"/>
        <v>1</v>
      </c>
      <c r="V1742">
        <v>0.3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s="9">
        <f t="shared" si="1443"/>
        <v>0</v>
      </c>
      <c r="AD1742" s="9">
        <f t="shared" si="1444"/>
        <v>0</v>
      </c>
      <c r="AE1742" s="9">
        <f t="shared" si="1445"/>
        <v>0</v>
      </c>
      <c r="AF1742" s="9">
        <f t="shared" si="1446"/>
        <v>0</v>
      </c>
      <c r="AG1742" s="9">
        <f t="shared" si="1447"/>
        <v>0</v>
      </c>
      <c r="AH1742" s="9">
        <f t="shared" si="1448"/>
        <v>0</v>
      </c>
      <c r="AI1742" s="58">
        <f t="shared" si="1449"/>
        <v>0</v>
      </c>
      <c r="AJ1742" s="58">
        <f t="shared" si="1450"/>
        <v>0</v>
      </c>
      <c r="AK1742" s="58">
        <f t="shared" si="1451"/>
        <v>0</v>
      </c>
      <c r="AL1742" s="58">
        <f t="shared" si="1452"/>
        <v>0</v>
      </c>
      <c r="AM1742" s="58">
        <f t="shared" si="1453"/>
        <v>0</v>
      </c>
      <c r="AN1742" s="58">
        <f t="shared" si="1454"/>
        <v>0</v>
      </c>
      <c r="AO1742" s="56">
        <v>46.55</v>
      </c>
      <c r="AP1742" s="56">
        <v>10.966666666666667</v>
      </c>
      <c r="AQ1742" s="56">
        <v>0.3</v>
      </c>
      <c r="AR1742" s="57">
        <f>SUM(AO1742:AQ1742)</f>
        <v>57.816666666666663</v>
      </c>
      <c r="AS1742">
        <v>0</v>
      </c>
      <c r="AT1742">
        <v>0</v>
      </c>
      <c r="AU1742">
        <v>5</v>
      </c>
      <c r="AV1742">
        <v>3</v>
      </c>
      <c r="AW1742">
        <v>0</v>
      </c>
      <c r="AX1742" s="9">
        <f t="shared" si="1455"/>
        <v>0</v>
      </c>
      <c r="AY1742" s="9">
        <f t="shared" si="1456"/>
        <v>0</v>
      </c>
      <c r="AZ1742" s="9">
        <f t="shared" si="1457"/>
        <v>5.1888152205246474</v>
      </c>
      <c r="BA1742" s="9">
        <f t="shared" si="1458"/>
        <v>3.1132891323147884</v>
      </c>
      <c r="BB1742" s="9">
        <f t="shared" si="1459"/>
        <v>0</v>
      </c>
      <c r="BC1742" s="33">
        <f t="shared" si="1460"/>
        <v>9.3099999999999987</v>
      </c>
      <c r="BD1742" s="33">
        <f t="shared" si="1461"/>
        <v>0.06</v>
      </c>
      <c r="BE1742" s="33">
        <f t="shared" si="1462"/>
        <v>2.1933333333333334</v>
      </c>
      <c r="BF1742" s="42">
        <f>BI1742-BG1742-BH1742</f>
        <v>0</v>
      </c>
      <c r="BG1742" s="43">
        <v>0</v>
      </c>
      <c r="BH1742" s="43">
        <v>0</v>
      </c>
      <c r="BI1742" s="43">
        <v>0</v>
      </c>
      <c r="BJ1742" s="42">
        <f>BM1742-BK1742-BL1742</f>
        <v>0</v>
      </c>
      <c r="BK1742" s="43">
        <v>0</v>
      </c>
      <c r="BL1742" s="43">
        <v>0</v>
      </c>
      <c r="BM1742" s="43">
        <v>0</v>
      </c>
      <c r="BN1742" s="34">
        <f t="shared" si="1437"/>
        <v>2.7254763390953674E-3</v>
      </c>
      <c r="BO1742" s="34">
        <f t="shared" si="1438"/>
        <v>9.4279954076518915E-2</v>
      </c>
      <c r="BP1742" s="33">
        <v>-1.102338161051841</v>
      </c>
      <c r="BQ1742" s="33">
        <v>-0.57446473059829262</v>
      </c>
      <c r="BR1742" s="33">
        <v>0.59627231425902916</v>
      </c>
      <c r="BS1742" s="33">
        <v>-3.6539499893162674E-3</v>
      </c>
      <c r="BT1742" s="33">
        <v>0</v>
      </c>
      <c r="BU1742" s="9">
        <f t="shared" si="1439"/>
        <v>-1.0841845273804207</v>
      </c>
      <c r="BV1742" s="34">
        <f t="shared" si="1440"/>
        <v>-37.504221183525658</v>
      </c>
      <c r="BW1742" s="33">
        <v>1.0095142954477705</v>
      </c>
      <c r="BX1742" s="33">
        <v>4.1311766638801158E-2</v>
      </c>
      <c r="BY1742" s="33">
        <v>3.3247712692094845E-2</v>
      </c>
      <c r="BZ1742" s="33">
        <v>2.8362289408495585E-3</v>
      </c>
      <c r="CA1742" s="9">
        <f t="shared" si="1441"/>
        <v>1.0869100037195161</v>
      </c>
      <c r="CB1742" s="34">
        <f t="shared" si="1442"/>
        <v>37.59850113760217</v>
      </c>
      <c r="CE1742" s="68">
        <f t="shared" si="1463"/>
        <v>165000</v>
      </c>
      <c r="CF1742" s="62">
        <v>0.4</v>
      </c>
      <c r="CG1742" s="62">
        <v>0.4</v>
      </c>
      <c r="CH1742" s="62">
        <v>0</v>
      </c>
      <c r="CI1742" s="62">
        <v>-0.2</v>
      </c>
      <c r="CJ1742" s="63">
        <f t="shared" si="1435"/>
        <v>-5.7901085645355854</v>
      </c>
      <c r="CK1742" s="62">
        <v>0</v>
      </c>
      <c r="CL1742" s="63">
        <f t="shared" si="1436"/>
        <v>0</v>
      </c>
      <c r="CM1742" s="62">
        <v>-0.1</v>
      </c>
      <c r="CN1742" t="s">
        <v>1984</v>
      </c>
      <c r="CO1742" t="s">
        <v>1985</v>
      </c>
      <c r="CQ1742" t="s">
        <v>54</v>
      </c>
      <c r="CR1742">
        <v>73</v>
      </c>
      <c r="CS1742">
        <v>201</v>
      </c>
      <c r="CT1742">
        <v>36</v>
      </c>
      <c r="CU1742" t="s">
        <v>3401</v>
      </c>
      <c r="CV1742" t="s">
        <v>3090</v>
      </c>
      <c r="CZ1742" s="72">
        <v>508333.33333333331</v>
      </c>
      <c r="DA1742">
        <v>0</v>
      </c>
    </row>
    <row r="1743" spans="1:105" ht="12.75" customHeight="1" x14ac:dyDescent="0.2">
      <c r="A1743" s="44" t="s">
        <v>2372</v>
      </c>
      <c r="B1743" s="43"/>
      <c r="C1743" s="43" t="s">
        <v>977</v>
      </c>
      <c r="D1743" s="82" t="s">
        <v>977</v>
      </c>
      <c r="E1743" s="42" t="str">
        <f t="shared" si="1432"/>
        <v xml:space="preserve">Jaffray, Jason </v>
      </c>
      <c r="F1743" s="42" t="s">
        <v>200</v>
      </c>
      <c r="G1743" s="45" t="s">
        <v>2381</v>
      </c>
      <c r="H1743" s="43">
        <v>19</v>
      </c>
      <c r="I1743" s="64">
        <v>2</v>
      </c>
      <c r="J1743" s="64">
        <v>4</v>
      </c>
      <c r="K1743" s="64">
        <v>6</v>
      </c>
      <c r="L1743" s="43">
        <v>4</v>
      </c>
      <c r="M1743">
        <v>19</v>
      </c>
      <c r="N1743">
        <v>15</v>
      </c>
      <c r="O1743" s="4">
        <f t="shared" si="1433"/>
        <v>0.13333333333333333</v>
      </c>
      <c r="Q1743">
        <v>1</v>
      </c>
      <c r="R1743">
        <v>0</v>
      </c>
      <c r="S1743">
        <v>84</v>
      </c>
      <c r="T1743">
        <v>92</v>
      </c>
      <c r="U1743" s="4">
        <f t="shared" si="1434"/>
        <v>0.47727272727272729</v>
      </c>
      <c r="V1743">
        <v>17.2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4</v>
      </c>
      <c r="AC1743" s="9">
        <f t="shared" si="1443"/>
        <v>7.0838252656434477</v>
      </c>
      <c r="AD1743" s="9">
        <f t="shared" si="1444"/>
        <v>0</v>
      </c>
      <c r="AE1743" s="9">
        <f t="shared" si="1445"/>
        <v>0</v>
      </c>
      <c r="AF1743" s="9">
        <f t="shared" si="1446"/>
        <v>0</v>
      </c>
      <c r="AG1743" s="9">
        <f t="shared" si="1447"/>
        <v>6.101694915254237</v>
      </c>
      <c r="AH1743" s="9">
        <f t="shared" si="1448"/>
        <v>24.406779661016948</v>
      </c>
      <c r="AI1743" s="58">
        <f t="shared" si="1449"/>
        <v>1.830508474576271</v>
      </c>
      <c r="AJ1743" s="58">
        <f t="shared" si="1450"/>
        <v>2.833530106257379</v>
      </c>
      <c r="AK1743" s="58">
        <f t="shared" si="1451"/>
        <v>0</v>
      </c>
      <c r="AL1743" s="58">
        <f t="shared" si="1452"/>
        <v>0.61016949152542366</v>
      </c>
      <c r="AM1743" s="58">
        <f t="shared" si="1453"/>
        <v>0</v>
      </c>
      <c r="AN1743" s="58">
        <f t="shared" si="1454"/>
        <v>0</v>
      </c>
      <c r="AO1743" s="56">
        <v>196.66666666666669</v>
      </c>
      <c r="AP1743" s="56">
        <v>42.35</v>
      </c>
      <c r="AQ1743" s="56">
        <v>0.16666666666666666</v>
      </c>
      <c r="AR1743" s="57">
        <f>SUM(AO1743:AQ1743)</f>
        <v>239.18333333333334</v>
      </c>
      <c r="AS1743">
        <v>5</v>
      </c>
      <c r="AT1743">
        <v>14</v>
      </c>
      <c r="AU1743">
        <v>6</v>
      </c>
      <c r="AV1743">
        <v>3</v>
      </c>
      <c r="AW1743">
        <v>2</v>
      </c>
      <c r="AX1743" s="9">
        <f t="shared" si="1455"/>
        <v>1.2542679952616542</v>
      </c>
      <c r="AY1743" s="9">
        <f t="shared" si="1456"/>
        <v>3.5119503867326318</v>
      </c>
      <c r="AZ1743" s="9">
        <f t="shared" si="1457"/>
        <v>1.5051215943139851</v>
      </c>
      <c r="BA1743" s="9">
        <f t="shared" si="1458"/>
        <v>0.75256079715699253</v>
      </c>
      <c r="BB1743" s="9">
        <f t="shared" si="1459"/>
        <v>0.50170719810466169</v>
      </c>
      <c r="BC1743" s="33">
        <f t="shared" si="1460"/>
        <v>10.350877192982457</v>
      </c>
      <c r="BD1743" s="33">
        <f t="shared" si="1461"/>
        <v>8.771929824561403E-3</v>
      </c>
      <c r="BE1743" s="33">
        <f t="shared" si="1462"/>
        <v>2.2289473684210526</v>
      </c>
      <c r="BF1743" s="42">
        <f>BI1743-BG1743-BH1743</f>
        <v>6</v>
      </c>
      <c r="BG1743" s="43">
        <v>2</v>
      </c>
      <c r="BH1743" s="43">
        <v>0</v>
      </c>
      <c r="BI1743" s="43">
        <v>8</v>
      </c>
      <c r="BJ1743" s="42">
        <f>BM1743-BK1743-BL1743</f>
        <v>2</v>
      </c>
      <c r="BK1743" s="43">
        <v>0</v>
      </c>
      <c r="BL1743" s="43">
        <v>0</v>
      </c>
      <c r="BM1743" s="43">
        <v>2</v>
      </c>
      <c r="BN1743" s="34">
        <f t="shared" si="1437"/>
        <v>2.3816405791195101</v>
      </c>
      <c r="BO1743" s="34">
        <f t="shared" si="1438"/>
        <v>19.914770364040219</v>
      </c>
      <c r="BP1743" s="33">
        <v>1.4762644187843978</v>
      </c>
      <c r="BQ1743" s="33">
        <v>-0.33603872621407749</v>
      </c>
      <c r="BR1743" s="33">
        <v>-0.69707127956858039</v>
      </c>
      <c r="BS1743" s="33">
        <v>-2.029972216286815E-3</v>
      </c>
      <c r="BT1743" s="33">
        <v>0</v>
      </c>
      <c r="BU1743" s="9">
        <f t="shared" si="1439"/>
        <v>0.44112444078545304</v>
      </c>
      <c r="BV1743" s="34">
        <f t="shared" si="1440"/>
        <v>3.6885884533659232</v>
      </c>
      <c r="BW1743" s="33">
        <v>3.5905234840430023</v>
      </c>
      <c r="BX1743" s="33">
        <v>0.15953373712643426</v>
      </c>
      <c r="BY1743" s="33">
        <v>1.8470951495608252E-2</v>
      </c>
      <c r="BZ1743" s="33">
        <v>-1.8280120343309876</v>
      </c>
      <c r="CA1743" s="9">
        <f t="shared" si="1441"/>
        <v>1.9405161383340572</v>
      </c>
      <c r="CB1743" s="34">
        <f t="shared" si="1442"/>
        <v>16.226181910674299</v>
      </c>
      <c r="CE1743" s="68">
        <f t="shared" si="1463"/>
        <v>165000</v>
      </c>
      <c r="CF1743" s="62">
        <v>3.6</v>
      </c>
      <c r="CG1743" s="62">
        <v>3.1</v>
      </c>
      <c r="CH1743" s="62">
        <v>4.2</v>
      </c>
      <c r="CI1743" s="62">
        <v>0.6</v>
      </c>
      <c r="CJ1743" s="63">
        <f t="shared" si="1435"/>
        <v>4.2598509052183173</v>
      </c>
      <c r="CK1743" s="62">
        <v>0.9</v>
      </c>
      <c r="CL1743" s="63">
        <f t="shared" si="1436"/>
        <v>6.3897763578274747</v>
      </c>
      <c r="CM1743" s="62">
        <v>1.5</v>
      </c>
      <c r="CN1743" t="s">
        <v>1677</v>
      </c>
      <c r="CO1743" t="s">
        <v>2000</v>
      </c>
      <c r="CP1743" t="s">
        <v>2417</v>
      </c>
      <c r="CQ1743" t="s">
        <v>2400</v>
      </c>
      <c r="CR1743">
        <v>73</v>
      </c>
      <c r="CS1743">
        <v>195</v>
      </c>
      <c r="CT1743">
        <v>29</v>
      </c>
      <c r="CU1743" t="s">
        <v>3402</v>
      </c>
      <c r="CZ1743" s="72">
        <v>487500</v>
      </c>
      <c r="DA1743">
        <v>0</v>
      </c>
    </row>
    <row r="1744" spans="1:105" ht="12.75" customHeight="1" x14ac:dyDescent="0.2">
      <c r="A1744" s="75" t="s">
        <v>2452</v>
      </c>
      <c r="B1744" s="19" t="s">
        <v>951</v>
      </c>
      <c r="C1744" s="19"/>
      <c r="D1744" s="19" t="s">
        <v>977</v>
      </c>
      <c r="E1744" s="19" t="str">
        <f t="shared" si="1432"/>
        <v xml:space="preserve">Krog, Jason </v>
      </c>
      <c r="F1744" s="19" t="s">
        <v>2839</v>
      </c>
      <c r="G1744" s="19" t="s">
        <v>1537</v>
      </c>
      <c r="H1744" s="19">
        <v>14</v>
      </c>
      <c r="I1744" s="19">
        <v>1</v>
      </c>
      <c r="J1744" s="19">
        <v>3</v>
      </c>
      <c r="K1744" s="19">
        <f>I1744+J1744</f>
        <v>4</v>
      </c>
      <c r="L1744" s="19">
        <v>3</v>
      </c>
      <c r="M1744" s="19">
        <v>6</v>
      </c>
      <c r="N1744" s="19">
        <v>14</v>
      </c>
      <c r="O1744" s="20">
        <f t="shared" si="1433"/>
        <v>7.1428571428571425E-2</v>
      </c>
      <c r="P1744" s="19">
        <v>257</v>
      </c>
      <c r="Q1744" s="19">
        <v>0</v>
      </c>
      <c r="R1744" s="19">
        <v>0</v>
      </c>
      <c r="S1744" s="19">
        <v>91</v>
      </c>
      <c r="T1744" s="19">
        <v>74</v>
      </c>
      <c r="U1744" s="20">
        <f t="shared" si="1434"/>
        <v>0.55151515151515151</v>
      </c>
      <c r="V1744" s="19"/>
      <c r="W1744" s="19">
        <v>0</v>
      </c>
      <c r="X1744" s="19">
        <v>0</v>
      </c>
      <c r="Y1744" s="19">
        <v>0</v>
      </c>
      <c r="Z1744" s="19">
        <v>0</v>
      </c>
      <c r="AA1744" s="19">
        <f>I1744-W1744-Y1744</f>
        <v>1</v>
      </c>
      <c r="AB1744" s="19">
        <f>J1744-X1744-Z1744</f>
        <v>3</v>
      </c>
      <c r="AC1744" s="24">
        <f t="shared" si="1443"/>
        <v>0</v>
      </c>
      <c r="AD1744" s="24">
        <f t="shared" si="1444"/>
        <v>0</v>
      </c>
      <c r="AE1744" s="24">
        <f t="shared" si="1445"/>
        <v>0</v>
      </c>
      <c r="AF1744" s="24">
        <f t="shared" si="1446"/>
        <v>0</v>
      </c>
      <c r="AG1744" s="24">
        <f t="shared" si="1447"/>
        <v>7.4526446537625501</v>
      </c>
      <c r="AH1744" s="24">
        <f t="shared" si="1448"/>
        <v>22.35793396128765</v>
      </c>
      <c r="AI1744" s="21">
        <f t="shared" si="1449"/>
        <v>2.235793396128765</v>
      </c>
      <c r="AJ1744" s="21">
        <f t="shared" si="1450"/>
        <v>3.510482691370064</v>
      </c>
      <c r="AK1744" s="21">
        <f t="shared" si="1451"/>
        <v>0</v>
      </c>
      <c r="AL1744" s="21">
        <f t="shared" si="1452"/>
        <v>0.74526446537625501</v>
      </c>
      <c r="AM1744" s="21">
        <f t="shared" si="1453"/>
        <v>1.755241345685032</v>
      </c>
      <c r="AN1744" s="21">
        <f t="shared" si="1454"/>
        <v>0</v>
      </c>
      <c r="AO1744" s="36">
        <v>161.01666666666668</v>
      </c>
      <c r="AP1744" s="36">
        <v>34.18333333333333</v>
      </c>
      <c r="AQ1744" s="36">
        <v>0.23333333333333334</v>
      </c>
      <c r="AR1744" s="36">
        <v>195.43333333333334</v>
      </c>
      <c r="AS1744" s="19"/>
      <c r="AT1744" s="19"/>
      <c r="AU1744" s="19"/>
      <c r="AV1744" s="19"/>
      <c r="AW1744" s="19"/>
      <c r="AX1744" s="24">
        <f t="shared" si="1455"/>
        <v>0</v>
      </c>
      <c r="AY1744" s="24">
        <f t="shared" si="1456"/>
        <v>0</v>
      </c>
      <c r="AZ1744" s="24">
        <f t="shared" si="1457"/>
        <v>0</v>
      </c>
      <c r="BA1744" s="24">
        <f t="shared" si="1458"/>
        <v>0</v>
      </c>
      <c r="BB1744" s="24">
        <f t="shared" si="1459"/>
        <v>0</v>
      </c>
      <c r="BC1744" s="24">
        <f t="shared" si="1460"/>
        <v>11.501190476190477</v>
      </c>
      <c r="BD1744" s="24">
        <f t="shared" si="1461"/>
        <v>1.6666666666666666E-2</v>
      </c>
      <c r="BE1744" s="24">
        <f t="shared" si="1462"/>
        <v>2.4416666666666664</v>
      </c>
      <c r="BF1744" s="30">
        <v>6</v>
      </c>
      <c r="BG1744" s="30">
        <v>2</v>
      </c>
      <c r="BH1744" s="30">
        <v>0</v>
      </c>
      <c r="BI1744" s="30">
        <v>8</v>
      </c>
      <c r="BJ1744" s="30">
        <v>2</v>
      </c>
      <c r="BK1744" s="30">
        <v>1</v>
      </c>
      <c r="BL1744" s="30">
        <v>0</v>
      </c>
      <c r="BM1744" s="30">
        <v>3</v>
      </c>
      <c r="BN1744" s="35">
        <f t="shared" si="1437"/>
        <v>0.89508649409120578</v>
      </c>
      <c r="BO1744" s="35">
        <f t="shared" si="1438"/>
        <v>9.160018701257437</v>
      </c>
      <c r="BP1744" s="35">
        <v>0.34816329308327565</v>
      </c>
      <c r="BQ1744" s="35">
        <v>-1.8361221991281744</v>
      </c>
      <c r="BR1744" s="35">
        <v>2.9249618130437045E-2</v>
      </c>
      <c r="BS1744" s="35">
        <v>-3.1840259200749013E-3</v>
      </c>
      <c r="BT1744" s="35">
        <v>0</v>
      </c>
      <c r="BU1744" s="35">
        <f t="shared" si="1439"/>
        <v>-1.4618933138345365</v>
      </c>
      <c r="BV1744" s="35">
        <f t="shared" si="1440"/>
        <v>-14.960531951231825</v>
      </c>
      <c r="BW1744" s="35">
        <v>2.0964425378030702</v>
      </c>
      <c r="BX1744" s="35">
        <v>-6.2439404720574646E-2</v>
      </c>
      <c r="BY1744" s="35">
        <v>1.7469141956469973E-2</v>
      </c>
      <c r="BZ1744" s="35">
        <v>0.30550753288677712</v>
      </c>
      <c r="CA1744" s="35">
        <f t="shared" si="1441"/>
        <v>2.3569798079257422</v>
      </c>
      <c r="CB1744" s="35">
        <f t="shared" si="1442"/>
        <v>24.120550652489261</v>
      </c>
      <c r="CC1744" s="22"/>
      <c r="CD1744" s="19"/>
      <c r="CE1744" s="76">
        <f t="shared" si="1463"/>
        <v>165000</v>
      </c>
      <c r="CF1744" s="24">
        <v>3.2</v>
      </c>
      <c r="CG1744" s="24">
        <v>2.6</v>
      </c>
      <c r="CH1744" s="24">
        <v>3</v>
      </c>
      <c r="CI1744" s="24">
        <v>-0.1</v>
      </c>
      <c r="CJ1744" s="24">
        <f t="shared" si="1435"/>
        <v>-0.87013269523602355</v>
      </c>
      <c r="CK1744" s="24">
        <v>0.7</v>
      </c>
      <c r="CL1744" s="24">
        <f t="shared" si="1436"/>
        <v>6.0909288666521642</v>
      </c>
      <c r="CM1744" s="24">
        <v>0.6</v>
      </c>
      <c r="CN1744" s="19"/>
      <c r="CO1744" s="19"/>
      <c r="CP1744" s="19"/>
      <c r="CQ1744" s="19"/>
      <c r="CR1744" s="19"/>
      <c r="CS1744" s="19"/>
      <c r="CT1744" s="19"/>
      <c r="CU1744" s="19"/>
      <c r="CV1744" s="19"/>
      <c r="CW1744" s="19"/>
      <c r="CX1744" s="19"/>
      <c r="CY1744" s="19"/>
      <c r="CZ1744" s="77"/>
      <c r="DA1744" s="19">
        <v>1</v>
      </c>
    </row>
    <row r="1745" spans="1:105" ht="12.75" customHeight="1" x14ac:dyDescent="0.2">
      <c r="A1745" s="75" t="s">
        <v>2452</v>
      </c>
      <c r="B1745" s="19" t="s">
        <v>968</v>
      </c>
      <c r="C1745" s="19"/>
      <c r="D1745" s="19" t="s">
        <v>977</v>
      </c>
      <c r="E1745" s="19" t="str">
        <f t="shared" si="1432"/>
        <v xml:space="preserve">Krog, Jason </v>
      </c>
      <c r="F1745" s="19" t="s">
        <v>2839</v>
      </c>
      <c r="G1745" s="19" t="s">
        <v>1537</v>
      </c>
      <c r="H1745" s="19">
        <v>9</v>
      </c>
      <c r="I1745" s="19">
        <v>2</v>
      </c>
      <c r="J1745" s="19">
        <v>0</v>
      </c>
      <c r="K1745" s="19">
        <f>I1745+J1745</f>
        <v>2</v>
      </c>
      <c r="L1745" s="19">
        <v>2</v>
      </c>
      <c r="M1745" s="19">
        <v>4</v>
      </c>
      <c r="N1745" s="19">
        <v>8</v>
      </c>
      <c r="O1745" s="20">
        <f t="shared" si="1433"/>
        <v>0.25</v>
      </c>
      <c r="P1745" s="19">
        <v>130</v>
      </c>
      <c r="Q1745" s="19">
        <v>1</v>
      </c>
      <c r="R1745" s="19">
        <v>0</v>
      </c>
      <c r="S1745" s="19">
        <v>37</v>
      </c>
      <c r="T1745" s="19">
        <v>29</v>
      </c>
      <c r="U1745" s="20">
        <f t="shared" si="1434"/>
        <v>0.56060606060606055</v>
      </c>
      <c r="V1745" s="19">
        <v>17.3</v>
      </c>
      <c r="W1745" s="19">
        <v>0</v>
      </c>
      <c r="X1745" s="19">
        <v>0</v>
      </c>
      <c r="Y1745" s="19">
        <v>0</v>
      </c>
      <c r="Z1745" s="19">
        <v>0</v>
      </c>
      <c r="AA1745" s="19">
        <f>I1745-W1745-Y1745</f>
        <v>2</v>
      </c>
      <c r="AB1745" s="19">
        <f>J1745-X1745-Z1745</f>
        <v>0</v>
      </c>
      <c r="AC1745" s="24">
        <f t="shared" si="1443"/>
        <v>0</v>
      </c>
      <c r="AD1745" s="24">
        <f t="shared" si="1444"/>
        <v>0</v>
      </c>
      <c r="AE1745" s="24">
        <f t="shared" si="1445"/>
        <v>0</v>
      </c>
      <c r="AF1745" s="24">
        <f t="shared" si="1446"/>
        <v>0</v>
      </c>
      <c r="AG1745" s="24">
        <f t="shared" si="1447"/>
        <v>27.149321266968325</v>
      </c>
      <c r="AH1745" s="24">
        <f t="shared" si="1448"/>
        <v>0</v>
      </c>
      <c r="AI1745" s="21">
        <f t="shared" si="1449"/>
        <v>2.0361990950226243</v>
      </c>
      <c r="AJ1745" s="21">
        <f t="shared" si="1450"/>
        <v>0</v>
      </c>
      <c r="AK1745" s="21">
        <f t="shared" si="1451"/>
        <v>0</v>
      </c>
      <c r="AL1745" s="21">
        <f t="shared" si="1452"/>
        <v>0.67873303167420818</v>
      </c>
      <c r="AM1745" s="21">
        <f t="shared" si="1453"/>
        <v>0</v>
      </c>
      <c r="AN1745" s="21">
        <f t="shared" si="1454"/>
        <v>0</v>
      </c>
      <c r="AO1745" s="36">
        <v>88.4</v>
      </c>
      <c r="AP1745" s="36">
        <v>1.0666666666666667</v>
      </c>
      <c r="AQ1745" s="36">
        <v>0.18333333333333332</v>
      </c>
      <c r="AR1745" s="36">
        <v>89.65</v>
      </c>
      <c r="AS1745" s="19">
        <v>15</v>
      </c>
      <c r="AT1745" s="19">
        <v>12</v>
      </c>
      <c r="AU1745" s="19">
        <v>3</v>
      </c>
      <c r="AV1745" s="19">
        <v>6</v>
      </c>
      <c r="AW1745" s="19">
        <v>4</v>
      </c>
      <c r="AX1745" s="24">
        <f t="shared" si="1455"/>
        <v>10.039040713887339</v>
      </c>
      <c r="AY1745" s="24">
        <f t="shared" si="1456"/>
        <v>8.0312325711098715</v>
      </c>
      <c r="AZ1745" s="24">
        <f t="shared" si="1457"/>
        <v>2.0078081427774679</v>
      </c>
      <c r="BA1745" s="24">
        <f t="shared" si="1458"/>
        <v>4.0156162855549358</v>
      </c>
      <c r="BB1745" s="24">
        <f t="shared" si="1459"/>
        <v>2.6770775237032907</v>
      </c>
      <c r="BC1745" s="24">
        <f t="shared" si="1460"/>
        <v>9.8222222222222229</v>
      </c>
      <c r="BD1745" s="24">
        <f t="shared" si="1461"/>
        <v>2.0370370370370369E-2</v>
      </c>
      <c r="BE1745" s="24">
        <f t="shared" si="1462"/>
        <v>0.11851851851851852</v>
      </c>
      <c r="BF1745" s="30">
        <v>3</v>
      </c>
      <c r="BG1745" s="30">
        <v>0</v>
      </c>
      <c r="BH1745" s="30">
        <v>0</v>
      </c>
      <c r="BI1745" s="30">
        <v>3</v>
      </c>
      <c r="BJ1745" s="30">
        <v>1</v>
      </c>
      <c r="BK1745" s="30">
        <v>0</v>
      </c>
      <c r="BL1745" s="30">
        <v>0</v>
      </c>
      <c r="BM1745" s="30">
        <v>1</v>
      </c>
      <c r="BN1745" s="35">
        <f t="shared" si="1437"/>
        <v>3.0335301854368244</v>
      </c>
      <c r="BO1745" s="35">
        <f t="shared" si="1438"/>
        <v>67.67496230756997</v>
      </c>
      <c r="BP1745" s="35">
        <v>1.7997535231782529</v>
      </c>
      <c r="BQ1745" s="35">
        <v>-4.9571578453377139E-2</v>
      </c>
      <c r="BR1745" s="35">
        <v>1.0232704381782941E-2</v>
      </c>
      <c r="BS1745" s="35">
        <v>-2.0738614606639681E-3</v>
      </c>
      <c r="BT1745" s="35">
        <v>0</v>
      </c>
      <c r="BU1745" s="35">
        <f t="shared" si="1439"/>
        <v>1.7583407876459947</v>
      </c>
      <c r="BV1745" s="35">
        <f t="shared" si="1440"/>
        <v>39.226788346815269</v>
      </c>
      <c r="BW1745" s="35">
        <v>1.4866588702268919</v>
      </c>
      <c r="BX1745" s="35">
        <v>3.6139480835430224E-3</v>
      </c>
      <c r="BY1745" s="35">
        <v>1.7070099293722569E-2</v>
      </c>
      <c r="BZ1745" s="35">
        <v>-0.2321535198133278</v>
      </c>
      <c r="CA1745" s="35">
        <f t="shared" si="1441"/>
        <v>1.2751893977908297</v>
      </c>
      <c r="CB1745" s="35">
        <f t="shared" si="1442"/>
        <v>28.448173960754705</v>
      </c>
      <c r="CC1745" s="22"/>
      <c r="CD1745" s="19"/>
      <c r="CE1745" s="76">
        <f t="shared" si="1463"/>
        <v>165000</v>
      </c>
      <c r="CF1745" s="24">
        <v>1.5</v>
      </c>
      <c r="CG1745" s="24">
        <v>1.4</v>
      </c>
      <c r="CH1745" s="24">
        <v>1.9</v>
      </c>
      <c r="CI1745" s="24">
        <v>0.2</v>
      </c>
      <c r="CJ1745" s="24">
        <f t="shared" si="1435"/>
        <v>4.4004400440043998</v>
      </c>
      <c r="CK1745" s="24">
        <v>0.4</v>
      </c>
      <c r="CL1745" s="24">
        <f t="shared" si="1436"/>
        <v>8.8008800880087996</v>
      </c>
      <c r="CM1745" s="24">
        <v>0.7</v>
      </c>
      <c r="CN1745" s="19" t="s">
        <v>1192</v>
      </c>
      <c r="CO1745" s="19" t="s">
        <v>1193</v>
      </c>
      <c r="CP1745" s="19" t="s">
        <v>2433</v>
      </c>
      <c r="CQ1745" s="19" t="s">
        <v>2400</v>
      </c>
      <c r="CR1745" s="19">
        <v>71</v>
      </c>
      <c r="CS1745" s="19">
        <v>191</v>
      </c>
      <c r="CT1745" s="19">
        <v>10</v>
      </c>
      <c r="CU1745" s="19" t="s">
        <v>3401</v>
      </c>
      <c r="CV1745" s="19" t="s">
        <v>2382</v>
      </c>
      <c r="CW1745" s="19">
        <v>0</v>
      </c>
      <c r="CX1745" s="19">
        <v>0</v>
      </c>
      <c r="CY1745" s="19">
        <v>0</v>
      </c>
      <c r="CZ1745" s="77"/>
      <c r="DA1745" s="19">
        <v>1</v>
      </c>
    </row>
    <row r="1746" spans="1:105" ht="12.75" customHeight="1" x14ac:dyDescent="0.2">
      <c r="A1746" s="25" t="s">
        <v>2452</v>
      </c>
      <c r="B1746" s="10" t="s">
        <v>968</v>
      </c>
      <c r="C1746" s="10"/>
      <c r="D1746" s="10" t="s">
        <v>977</v>
      </c>
      <c r="E1746" s="10" t="s">
        <v>2838</v>
      </c>
      <c r="F1746" s="10" t="s">
        <v>2839</v>
      </c>
      <c r="G1746" s="10" t="s">
        <v>1537</v>
      </c>
      <c r="H1746" s="10">
        <v>23</v>
      </c>
      <c r="I1746" s="10">
        <v>3</v>
      </c>
      <c r="J1746" s="10">
        <v>3</v>
      </c>
      <c r="K1746" s="10">
        <v>6</v>
      </c>
      <c r="L1746" s="10">
        <v>5</v>
      </c>
      <c r="M1746" s="10">
        <v>10</v>
      </c>
      <c r="N1746" s="10">
        <v>22</v>
      </c>
      <c r="O1746" s="11">
        <v>0.13600000000000001</v>
      </c>
      <c r="P1746" s="10">
        <v>387</v>
      </c>
      <c r="Q1746" s="10">
        <v>1</v>
      </c>
      <c r="R1746" s="10">
        <v>0</v>
      </c>
      <c r="S1746" s="10">
        <v>128</v>
      </c>
      <c r="T1746" s="10">
        <v>103</v>
      </c>
      <c r="U1746" s="11">
        <v>0.55400000000000005</v>
      </c>
      <c r="V1746" s="41">
        <v>17.3</v>
      </c>
      <c r="W1746" s="10">
        <v>0</v>
      </c>
      <c r="X1746" s="10">
        <v>0</v>
      </c>
      <c r="Y1746" s="10">
        <v>0</v>
      </c>
      <c r="Z1746" s="10">
        <v>0</v>
      </c>
      <c r="AA1746" s="10">
        <v>3</v>
      </c>
      <c r="AB1746" s="10">
        <v>3</v>
      </c>
      <c r="AC1746" s="13">
        <f t="shared" si="1443"/>
        <v>0</v>
      </c>
      <c r="AD1746" s="13">
        <f t="shared" si="1444"/>
        <v>0</v>
      </c>
      <c r="AE1746" s="13">
        <f t="shared" si="1445"/>
        <v>0</v>
      </c>
      <c r="AF1746" s="13">
        <f t="shared" si="1446"/>
        <v>0</v>
      </c>
      <c r="AG1746" s="13">
        <f t="shared" si="1447"/>
        <v>14.433485686793361</v>
      </c>
      <c r="AH1746" s="13">
        <f t="shared" si="1448"/>
        <v>14.433485686793361</v>
      </c>
      <c r="AI1746" s="29">
        <f t="shared" si="1449"/>
        <v>2.1650228530190043</v>
      </c>
      <c r="AJ1746" s="29">
        <f t="shared" si="1450"/>
        <v>3.4042553191489362</v>
      </c>
      <c r="AK1746" s="29">
        <f t="shared" si="1451"/>
        <v>0</v>
      </c>
      <c r="AL1746" s="29">
        <f t="shared" si="1452"/>
        <v>0.72167428433966807</v>
      </c>
      <c r="AM1746" s="29">
        <f t="shared" si="1453"/>
        <v>1.7021276595744681</v>
      </c>
      <c r="AN1746" s="29">
        <f t="shared" si="1454"/>
        <v>0</v>
      </c>
      <c r="AO1746" s="13">
        <v>249.42</v>
      </c>
      <c r="AP1746" s="13">
        <v>35.25</v>
      </c>
      <c r="AQ1746" s="13">
        <v>0.42</v>
      </c>
      <c r="AR1746" s="13">
        <v>285.08</v>
      </c>
      <c r="AS1746" s="41">
        <v>12</v>
      </c>
      <c r="AT1746" s="41">
        <v>15</v>
      </c>
      <c r="AU1746" s="41">
        <v>3</v>
      </c>
      <c r="AV1746" s="41">
        <v>6</v>
      </c>
      <c r="AW1746" s="41">
        <v>4</v>
      </c>
      <c r="AX1746" s="13">
        <f t="shared" si="1455"/>
        <v>2.5256068472007858</v>
      </c>
      <c r="AY1746" s="13">
        <f t="shared" si="1456"/>
        <v>3.1570085590009827</v>
      </c>
      <c r="AZ1746" s="13">
        <f t="shared" si="1457"/>
        <v>0.63140171180019644</v>
      </c>
      <c r="BA1746" s="13">
        <f t="shared" si="1458"/>
        <v>1.2628034236003929</v>
      </c>
      <c r="BB1746" s="13">
        <f t="shared" si="1459"/>
        <v>0.84186894906692866</v>
      </c>
      <c r="BC1746" s="13">
        <f t="shared" si="1460"/>
        <v>10.844347826086956</v>
      </c>
      <c r="BD1746" s="13">
        <f t="shared" si="1461"/>
        <v>1.8260869565217389E-2</v>
      </c>
      <c r="BE1746" s="13">
        <f t="shared" si="1462"/>
        <v>1.5326086956521738</v>
      </c>
      <c r="BF1746" s="10">
        <v>9</v>
      </c>
      <c r="BG1746" s="10">
        <v>2</v>
      </c>
      <c r="BH1746" s="10">
        <v>0</v>
      </c>
      <c r="BI1746" s="10">
        <v>11</v>
      </c>
      <c r="BJ1746" s="10">
        <v>3</v>
      </c>
      <c r="BK1746" s="10">
        <v>1</v>
      </c>
      <c r="BL1746" s="10">
        <v>0</v>
      </c>
      <c r="BM1746" s="10">
        <v>4</v>
      </c>
      <c r="BN1746" s="39">
        <v>3.9289999999999998</v>
      </c>
      <c r="BO1746" s="39">
        <v>27.561</v>
      </c>
      <c r="BP1746" s="13">
        <v>2.1480000000000001</v>
      </c>
      <c r="BQ1746" s="13">
        <v>-1.8859999999999999</v>
      </c>
      <c r="BR1746" s="13">
        <v>3.9E-2</v>
      </c>
      <c r="BS1746" s="13">
        <v>-5.0000000000000001E-3</v>
      </c>
      <c r="BT1746" s="13">
        <v>0</v>
      </c>
      <c r="BU1746" s="39">
        <v>0.29599999999999999</v>
      </c>
      <c r="BV1746" s="39">
        <v>2.08</v>
      </c>
      <c r="BW1746" s="13">
        <v>3.5830000000000002</v>
      </c>
      <c r="BX1746" s="13">
        <v>-5.8999999999999997E-2</v>
      </c>
      <c r="BY1746" s="13">
        <v>3.5000000000000003E-2</v>
      </c>
      <c r="BZ1746" s="13">
        <v>7.2999999999999995E-2</v>
      </c>
      <c r="CA1746" s="39">
        <v>3.6320000000000001</v>
      </c>
      <c r="CB1746" s="39">
        <v>25.481000000000002</v>
      </c>
      <c r="CC1746" s="16">
        <v>0</v>
      </c>
      <c r="CD1746" s="12">
        <v>0</v>
      </c>
      <c r="CE1746" s="73">
        <f t="shared" si="1463"/>
        <v>165000</v>
      </c>
      <c r="CF1746" s="13">
        <v>4.7</v>
      </c>
      <c r="CG1746" s="13">
        <v>4</v>
      </c>
      <c r="CH1746" s="13">
        <v>4.9000000000000004</v>
      </c>
      <c r="CI1746" s="17">
        <v>0</v>
      </c>
      <c r="CJ1746" s="13">
        <f t="shared" si="1435"/>
        <v>0</v>
      </c>
      <c r="CK1746" s="17">
        <v>0.6</v>
      </c>
      <c r="CL1746" s="13">
        <f t="shared" si="1436"/>
        <v>3.7411148522259632</v>
      </c>
      <c r="CM1746" s="13">
        <v>0.6</v>
      </c>
      <c r="CN1746" s="10" t="s">
        <v>1192</v>
      </c>
      <c r="CO1746" s="10" t="s">
        <v>1193</v>
      </c>
      <c r="CP1746" s="10" t="s">
        <v>2433</v>
      </c>
      <c r="CQ1746" s="10" t="s">
        <v>2400</v>
      </c>
      <c r="CR1746" s="10">
        <v>71</v>
      </c>
      <c r="CS1746" s="10">
        <v>191</v>
      </c>
      <c r="CT1746" s="10">
        <v>10</v>
      </c>
      <c r="CU1746" s="10" t="s">
        <v>3401</v>
      </c>
      <c r="CV1746" s="10" t="s">
        <v>2382</v>
      </c>
      <c r="CW1746" s="10">
        <v>0</v>
      </c>
      <c r="CX1746" s="10">
        <v>0</v>
      </c>
      <c r="CY1746" s="10">
        <v>0</v>
      </c>
      <c r="CZ1746" s="73"/>
      <c r="DA1746" s="10">
        <v>2</v>
      </c>
    </row>
    <row r="1747" spans="1:105" ht="12.75" customHeight="1" x14ac:dyDescent="0.2">
      <c r="A1747" s="75" t="s">
        <v>2452</v>
      </c>
      <c r="B1747" s="19" t="s">
        <v>962</v>
      </c>
      <c r="C1747" s="19" t="s">
        <v>977</v>
      </c>
      <c r="D1747" s="19" t="s">
        <v>977</v>
      </c>
      <c r="E1747" s="19" t="str">
        <f>CONCATENATE(RIGHT(F1747,LEN(F1747)-SEARCH(" ",F1747)), ", ", LEFT(F1747, SEARCH(" ", F1747)))</f>
        <v xml:space="preserve">Cowan, Jeff </v>
      </c>
      <c r="F1747" s="19" t="s">
        <v>2845</v>
      </c>
      <c r="G1747" s="19" t="s">
        <v>1540</v>
      </c>
      <c r="H1747" s="19">
        <v>21</v>
      </c>
      <c r="I1747" s="19">
        <v>0</v>
      </c>
      <c r="J1747" s="19">
        <v>2</v>
      </c>
      <c r="K1747" s="19">
        <f>I1747+J1747</f>
        <v>2</v>
      </c>
      <c r="L1747" s="19">
        <v>-1</v>
      </c>
      <c r="M1747" s="19">
        <v>32</v>
      </c>
      <c r="N1747" s="19">
        <v>28</v>
      </c>
      <c r="O1747" s="20">
        <f>IF(N1747=0,0,I1747/N1747)</f>
        <v>0</v>
      </c>
      <c r="P1747" s="19">
        <v>260</v>
      </c>
      <c r="Q1747" s="19">
        <v>0</v>
      </c>
      <c r="R1747" s="19">
        <v>0</v>
      </c>
      <c r="S1747" s="19">
        <v>0</v>
      </c>
      <c r="T1747" s="19">
        <v>1</v>
      </c>
      <c r="U1747" s="20">
        <f>IF(S1747+T1747=0,0,S1747/(S1747+T1747))</f>
        <v>0</v>
      </c>
      <c r="V1747" s="19"/>
      <c r="W1747" s="19">
        <v>0</v>
      </c>
      <c r="X1747" s="19">
        <v>0</v>
      </c>
      <c r="Y1747" s="19">
        <v>0</v>
      </c>
      <c r="Z1747" s="19">
        <v>0</v>
      </c>
      <c r="AA1747" s="19">
        <f>I1747-W1747-Y1747</f>
        <v>0</v>
      </c>
      <c r="AB1747" s="19">
        <f>J1747-X1747-Z1747</f>
        <v>2</v>
      </c>
      <c r="AC1747" s="24">
        <f t="shared" si="1443"/>
        <v>0</v>
      </c>
      <c r="AD1747" s="24">
        <f t="shared" si="1444"/>
        <v>0</v>
      </c>
      <c r="AE1747" s="24">
        <f t="shared" si="1445"/>
        <v>0</v>
      </c>
      <c r="AF1747" s="24">
        <f t="shared" si="1446"/>
        <v>0</v>
      </c>
      <c r="AG1747" s="24">
        <f t="shared" si="1447"/>
        <v>0</v>
      </c>
      <c r="AH1747" s="24">
        <f t="shared" si="1448"/>
        <v>15.518913676042676</v>
      </c>
      <c r="AI1747" s="21">
        <f t="shared" si="1449"/>
        <v>1.5518913676042676</v>
      </c>
      <c r="AJ1747" s="21">
        <f t="shared" si="1450"/>
        <v>0</v>
      </c>
      <c r="AK1747" s="21">
        <f t="shared" si="1451"/>
        <v>0</v>
      </c>
      <c r="AL1747" s="21">
        <f t="shared" si="1452"/>
        <v>1.9398642095053347</v>
      </c>
      <c r="AM1747" s="21">
        <f t="shared" si="1453"/>
        <v>0</v>
      </c>
      <c r="AN1747" s="21">
        <f t="shared" si="1454"/>
        <v>0</v>
      </c>
      <c r="AO1747" s="24">
        <v>154.65</v>
      </c>
      <c r="AP1747" s="24">
        <v>4.4000000000000004</v>
      </c>
      <c r="AQ1747" s="24">
        <v>0.81666666666666665</v>
      </c>
      <c r="AR1747" s="36">
        <v>159.86666666666667</v>
      </c>
      <c r="AS1747" s="19"/>
      <c r="AT1747" s="19"/>
      <c r="AU1747" s="19"/>
      <c r="AV1747" s="19"/>
      <c r="AW1747" s="19"/>
      <c r="AX1747" s="24">
        <f t="shared" si="1455"/>
        <v>0</v>
      </c>
      <c r="AY1747" s="24">
        <f t="shared" si="1456"/>
        <v>0</v>
      </c>
      <c r="AZ1747" s="24">
        <f t="shared" si="1457"/>
        <v>0</v>
      </c>
      <c r="BA1747" s="24">
        <f t="shared" si="1458"/>
        <v>0</v>
      </c>
      <c r="BB1747" s="24">
        <f t="shared" si="1459"/>
        <v>0</v>
      </c>
      <c r="BC1747" s="24">
        <f t="shared" si="1460"/>
        <v>7.3642857142857148</v>
      </c>
      <c r="BD1747" s="24">
        <f t="shared" si="1461"/>
        <v>3.888888888888889E-2</v>
      </c>
      <c r="BE1747" s="24">
        <f t="shared" si="1462"/>
        <v>0.20952380952380953</v>
      </c>
      <c r="BF1747" s="30">
        <v>4</v>
      </c>
      <c r="BG1747" s="30">
        <v>0</v>
      </c>
      <c r="BH1747" s="30">
        <v>0</v>
      </c>
      <c r="BI1747" s="30">
        <v>4</v>
      </c>
      <c r="BJ1747" s="30">
        <v>5</v>
      </c>
      <c r="BK1747" s="30">
        <v>0</v>
      </c>
      <c r="BL1747" s="30">
        <v>0</v>
      </c>
      <c r="BM1747" s="30">
        <v>5</v>
      </c>
      <c r="BN1747" s="35">
        <f>BU1747+CA1747</f>
        <v>1.8034643966744226</v>
      </c>
      <c r="BO1747" s="35">
        <f>BN1747/AR1747*2000</f>
        <v>22.562106714025301</v>
      </c>
      <c r="BP1747" s="35">
        <v>-1.6599400282800192</v>
      </c>
      <c r="BQ1747" s="35">
        <v>-0.23133025843810429</v>
      </c>
      <c r="BR1747" s="35">
        <v>0.10555316677365843</v>
      </c>
      <c r="BS1747" s="35">
        <v>-9.9826330239777064E-3</v>
      </c>
      <c r="BT1747" s="35">
        <v>0</v>
      </c>
      <c r="BU1747" s="35">
        <f>SUM(BP1747:BT1747)</f>
        <v>-1.7956997529684426</v>
      </c>
      <c r="BV1747" s="35">
        <f>BU1747/AR1747*2000</f>
        <v>-22.464967718537643</v>
      </c>
      <c r="BW1747" s="35">
        <v>2.0715525964841386</v>
      </c>
      <c r="BX1747" s="35">
        <v>1.3216645181568169E-2</v>
      </c>
      <c r="BY1747" s="35">
        <v>9.8864238411156824E-2</v>
      </c>
      <c r="BZ1747" s="35">
        <v>1.4155306695660017</v>
      </c>
      <c r="CA1747" s="35">
        <f>SUM(BW1747:BZ1747)</f>
        <v>3.5991641496428652</v>
      </c>
      <c r="CB1747" s="35">
        <f>CA1747/AR1747*2000</f>
        <v>45.027074432562948</v>
      </c>
      <c r="CC1747" s="22">
        <v>35</v>
      </c>
      <c r="CD1747" s="23">
        <v>165000</v>
      </c>
      <c r="CE1747" s="76">
        <f t="shared" si="1463"/>
        <v>165000</v>
      </c>
      <c r="CF1747" s="24">
        <v>3.1</v>
      </c>
      <c r="CG1747" s="24">
        <v>3</v>
      </c>
      <c r="CH1747" s="24">
        <v>0.2</v>
      </c>
      <c r="CI1747" s="24">
        <v>-0.9</v>
      </c>
      <c r="CJ1747" s="24">
        <f t="shared" si="1435"/>
        <v>-10.903584048460374</v>
      </c>
      <c r="CK1747" s="24">
        <v>0.2</v>
      </c>
      <c r="CL1747" s="24">
        <f t="shared" si="1436"/>
        <v>2.4230186774356386</v>
      </c>
      <c r="CM1747" s="24">
        <v>-0.7</v>
      </c>
      <c r="CN1747" s="19"/>
      <c r="CO1747" s="19"/>
      <c r="CP1747" s="19"/>
      <c r="CQ1747" s="19"/>
      <c r="CR1747" s="19"/>
      <c r="CS1747" s="19"/>
      <c r="CT1747" s="19"/>
      <c r="CU1747" s="19"/>
      <c r="CV1747" s="19"/>
      <c r="CW1747" s="19"/>
      <c r="CX1747" s="19"/>
      <c r="CY1747" s="19"/>
      <c r="CZ1747" s="77"/>
      <c r="DA1747" s="19">
        <v>1</v>
      </c>
    </row>
    <row r="1748" spans="1:105" ht="12.75" customHeight="1" x14ac:dyDescent="0.2">
      <c r="A1748" s="75" t="s">
        <v>2452</v>
      </c>
      <c r="B1748" s="19" t="s">
        <v>977</v>
      </c>
      <c r="C1748" s="19" t="s">
        <v>977</v>
      </c>
      <c r="D1748" s="19" t="s">
        <v>977</v>
      </c>
      <c r="E1748" s="19" t="str">
        <f>CONCATENATE(RIGHT(F1748,LEN(F1748)-SEARCH(" ",F1748)), ", ", LEFT(F1748, SEARCH(" ", F1748)))</f>
        <v xml:space="preserve">Cowan, Jeff </v>
      </c>
      <c r="F1748" s="19" t="s">
        <v>2845</v>
      </c>
      <c r="G1748" s="19" t="s">
        <v>1540</v>
      </c>
      <c r="H1748" s="19">
        <v>42</v>
      </c>
      <c r="I1748" s="19">
        <v>7</v>
      </c>
      <c r="J1748" s="19">
        <v>3</v>
      </c>
      <c r="K1748" s="19">
        <f>I1748+J1748</f>
        <v>10</v>
      </c>
      <c r="L1748" s="19">
        <v>4</v>
      </c>
      <c r="M1748" s="19">
        <v>93</v>
      </c>
      <c r="N1748" s="19">
        <v>46</v>
      </c>
      <c r="O1748" s="20">
        <f>IF(N1748=0,0,I1748/N1748)</f>
        <v>0.15217391304347827</v>
      </c>
      <c r="P1748" s="19">
        <v>491</v>
      </c>
      <c r="Q1748" s="19">
        <v>0</v>
      </c>
      <c r="R1748" s="19">
        <v>0</v>
      </c>
      <c r="S1748" s="19">
        <v>0</v>
      </c>
      <c r="T1748" s="19">
        <v>0</v>
      </c>
      <c r="U1748" s="20">
        <f>IF(S1748+T1748=0,0,S1748/(S1748+T1748))</f>
        <v>0</v>
      </c>
      <c r="V1748" s="19">
        <v>63</v>
      </c>
      <c r="W1748" s="19">
        <v>0</v>
      </c>
      <c r="X1748" s="19">
        <v>0</v>
      </c>
      <c r="Y1748" s="19">
        <v>1</v>
      </c>
      <c r="Z1748" s="19">
        <v>0</v>
      </c>
      <c r="AA1748" s="19">
        <f>I1748-W1748-Y1748</f>
        <v>6</v>
      </c>
      <c r="AB1748" s="19">
        <f>J1748-X1748-Z1748</f>
        <v>3</v>
      </c>
      <c r="AC1748" s="24">
        <f t="shared" si="1443"/>
        <v>0</v>
      </c>
      <c r="AD1748" s="24">
        <f t="shared" si="1444"/>
        <v>0</v>
      </c>
      <c r="AE1748" s="24">
        <f t="shared" si="1445"/>
        <v>39.045553145336221</v>
      </c>
      <c r="AF1748" s="24">
        <f t="shared" si="1446"/>
        <v>0</v>
      </c>
      <c r="AG1748" s="24">
        <f t="shared" si="1447"/>
        <v>21.738036531978061</v>
      </c>
      <c r="AH1748" s="24">
        <f t="shared" si="1448"/>
        <v>10.86901826598903</v>
      </c>
      <c r="AI1748" s="21">
        <f t="shared" si="1449"/>
        <v>1.9926533487646556</v>
      </c>
      <c r="AJ1748" s="21">
        <f t="shared" si="1450"/>
        <v>0</v>
      </c>
      <c r="AK1748" s="21">
        <f t="shared" si="1451"/>
        <v>7.809110629067245</v>
      </c>
      <c r="AL1748" s="21">
        <f t="shared" si="1452"/>
        <v>1.2680521310320536</v>
      </c>
      <c r="AM1748" s="21">
        <f t="shared" si="1453"/>
        <v>0</v>
      </c>
      <c r="AN1748" s="21">
        <f t="shared" si="1454"/>
        <v>7.809110629067245</v>
      </c>
      <c r="AO1748" s="36">
        <v>331.21666666666664</v>
      </c>
      <c r="AP1748" s="36">
        <v>7.8</v>
      </c>
      <c r="AQ1748" s="36">
        <v>7.6833333333333336</v>
      </c>
      <c r="AR1748" s="36">
        <v>346.7</v>
      </c>
      <c r="AS1748" s="19">
        <v>74</v>
      </c>
      <c r="AT1748" s="19">
        <v>13</v>
      </c>
      <c r="AU1748" s="19">
        <v>33</v>
      </c>
      <c r="AV1748" s="19">
        <v>9</v>
      </c>
      <c r="AW1748" s="19">
        <v>7</v>
      </c>
      <c r="AX1748" s="24">
        <f t="shared" si="1455"/>
        <v>12.806460917219498</v>
      </c>
      <c r="AY1748" s="24">
        <f t="shared" si="1456"/>
        <v>2.2497836746466686</v>
      </c>
      <c r="AZ1748" s="24">
        <f t="shared" si="1457"/>
        <v>5.7109893279492354</v>
      </c>
      <c r="BA1748" s="24">
        <f t="shared" si="1458"/>
        <v>1.5575425439861552</v>
      </c>
      <c r="BB1748" s="24">
        <f t="shared" si="1459"/>
        <v>1.2114219786558986</v>
      </c>
      <c r="BC1748" s="24">
        <f t="shared" si="1460"/>
        <v>7.8861111111111102</v>
      </c>
      <c r="BD1748" s="24">
        <f t="shared" si="1461"/>
        <v>0.18293650793650795</v>
      </c>
      <c r="BE1748" s="24">
        <f t="shared" si="1462"/>
        <v>0.18571428571428572</v>
      </c>
      <c r="BF1748" s="30">
        <v>11</v>
      </c>
      <c r="BG1748" s="30">
        <v>0</v>
      </c>
      <c r="BH1748" s="30">
        <v>1</v>
      </c>
      <c r="BI1748" s="30">
        <v>12</v>
      </c>
      <c r="BJ1748" s="30">
        <v>7</v>
      </c>
      <c r="BK1748" s="30">
        <v>0</v>
      </c>
      <c r="BL1748" s="30">
        <v>1</v>
      </c>
      <c r="BM1748" s="30">
        <v>8</v>
      </c>
      <c r="BN1748" s="35">
        <f>BU1748+CA1748</f>
        <v>6.4186065548511699</v>
      </c>
      <c r="BO1748" s="35">
        <f>BN1748/AR1748*2000</f>
        <v>37.026862156626301</v>
      </c>
      <c r="BP1748" s="35">
        <v>6.8032151192567714</v>
      </c>
      <c r="BQ1748" s="35">
        <v>-0.43431397769734065</v>
      </c>
      <c r="BR1748" s="35">
        <v>5.2847951920284533E-2</v>
      </c>
      <c r="BS1748" s="35">
        <v>2.6399981619999373</v>
      </c>
      <c r="BT1748" s="35">
        <v>0</v>
      </c>
      <c r="BU1748" s="35">
        <f>SUM(BP1748:BT1748)</f>
        <v>9.0617472554796521</v>
      </c>
      <c r="BV1748" s="35">
        <f>BU1748/AR1748*2000</f>
        <v>52.274284715775323</v>
      </c>
      <c r="BW1748" s="35">
        <v>4.3321341698986275</v>
      </c>
      <c r="BX1748" s="35">
        <v>2.0067312243894866E-2</v>
      </c>
      <c r="BY1748" s="35">
        <v>0.1333741082982611</v>
      </c>
      <c r="BZ1748" s="35">
        <v>-7.1287162910692654</v>
      </c>
      <c r="CA1748" s="35">
        <f>SUM(BW1748:BZ1748)</f>
        <v>-2.6431407006284822</v>
      </c>
      <c r="CB1748" s="35">
        <f>CA1748/AR1748*2000</f>
        <v>-15.247422559149017</v>
      </c>
      <c r="CC1748" s="22">
        <v>51</v>
      </c>
      <c r="CD1748" s="23">
        <v>459815</v>
      </c>
      <c r="CE1748" s="76">
        <f t="shared" si="1463"/>
        <v>897734.04761904769</v>
      </c>
      <c r="CF1748" s="24">
        <v>7.3</v>
      </c>
      <c r="CG1748" s="24">
        <v>7.3</v>
      </c>
      <c r="CH1748" s="24">
        <v>2.9</v>
      </c>
      <c r="CI1748" s="24">
        <v>0.7</v>
      </c>
      <c r="CJ1748" s="24">
        <f t="shared" si="1435"/>
        <v>3.8654456766830796</v>
      </c>
      <c r="CK1748" s="24">
        <v>1.1000000000000001</v>
      </c>
      <c r="CL1748" s="24">
        <f t="shared" si="1436"/>
        <v>6.0742717776448405</v>
      </c>
      <c r="CM1748" s="24">
        <v>1.8</v>
      </c>
      <c r="CN1748" s="19" t="s">
        <v>3091</v>
      </c>
      <c r="CO1748" s="19" t="s">
        <v>2981</v>
      </c>
      <c r="CP1748" s="19" t="s">
        <v>2427</v>
      </c>
      <c r="CQ1748" s="19" t="s">
        <v>2400</v>
      </c>
      <c r="CR1748" s="19">
        <v>74</v>
      </c>
      <c r="CS1748" s="19">
        <v>205</v>
      </c>
      <c r="CT1748" s="19">
        <v>20</v>
      </c>
      <c r="CU1748" s="19" t="s">
        <v>3402</v>
      </c>
      <c r="CV1748" s="19" t="s">
        <v>2382</v>
      </c>
      <c r="CW1748" s="19">
        <v>0</v>
      </c>
      <c r="CX1748" s="19">
        <v>0</v>
      </c>
      <c r="CY1748" s="19">
        <v>0</v>
      </c>
      <c r="CZ1748" s="77"/>
      <c r="DA1748" s="19">
        <v>1</v>
      </c>
    </row>
    <row r="1749" spans="1:105" ht="12.75" customHeight="1" x14ac:dyDescent="0.2">
      <c r="A1749" s="25" t="s">
        <v>2452</v>
      </c>
      <c r="B1749" s="10" t="s">
        <v>977</v>
      </c>
      <c r="C1749" s="10" t="s">
        <v>977</v>
      </c>
      <c r="D1749" s="10" t="s">
        <v>977</v>
      </c>
      <c r="E1749" s="10" t="s">
        <v>2844</v>
      </c>
      <c r="F1749" s="10" t="s">
        <v>2845</v>
      </c>
      <c r="G1749" s="10" t="s">
        <v>1540</v>
      </c>
      <c r="H1749" s="10">
        <v>63</v>
      </c>
      <c r="I1749" s="10">
        <v>7</v>
      </c>
      <c r="J1749" s="10">
        <v>5</v>
      </c>
      <c r="K1749" s="10">
        <v>12</v>
      </c>
      <c r="L1749" s="10">
        <v>3</v>
      </c>
      <c r="M1749" s="10">
        <v>125</v>
      </c>
      <c r="N1749" s="10">
        <v>74</v>
      </c>
      <c r="O1749" s="11">
        <v>9.5000000000000001E-2</v>
      </c>
      <c r="P1749" s="10">
        <v>751</v>
      </c>
      <c r="Q1749" s="10">
        <v>0</v>
      </c>
      <c r="R1749" s="10">
        <v>0</v>
      </c>
      <c r="S1749" s="10">
        <v>0</v>
      </c>
      <c r="T1749" s="10">
        <v>1</v>
      </c>
      <c r="U1749" s="11">
        <v>0</v>
      </c>
      <c r="V1749" s="41">
        <v>0</v>
      </c>
      <c r="W1749" s="10">
        <v>0</v>
      </c>
      <c r="X1749" s="10">
        <v>0</v>
      </c>
      <c r="Y1749" s="10">
        <v>1</v>
      </c>
      <c r="Z1749" s="10">
        <v>0</v>
      </c>
      <c r="AA1749" s="10">
        <v>6</v>
      </c>
      <c r="AB1749" s="10">
        <v>5</v>
      </c>
      <c r="AC1749" s="13">
        <f t="shared" si="1443"/>
        <v>0</v>
      </c>
      <c r="AD1749" s="13">
        <f t="shared" si="1444"/>
        <v>0</v>
      </c>
      <c r="AE1749" s="13">
        <f t="shared" si="1445"/>
        <v>35.294117647058826</v>
      </c>
      <c r="AF1749" s="13">
        <f t="shared" si="1446"/>
        <v>0</v>
      </c>
      <c r="AG1749" s="13">
        <f t="shared" si="1447"/>
        <v>14.818778685656657</v>
      </c>
      <c r="AH1749" s="13">
        <f t="shared" si="1448"/>
        <v>12.348982238047213</v>
      </c>
      <c r="AI1749" s="29">
        <f t="shared" si="1449"/>
        <v>1.8523473357070821</v>
      </c>
      <c r="AJ1749" s="29">
        <f t="shared" si="1450"/>
        <v>0</v>
      </c>
      <c r="AK1749" s="29">
        <f t="shared" si="1451"/>
        <v>7.0588235294117645</v>
      </c>
      <c r="AL1749" s="29">
        <f t="shared" si="1452"/>
        <v>1.4818778685656657</v>
      </c>
      <c r="AM1749" s="29">
        <f t="shared" si="1453"/>
        <v>0</v>
      </c>
      <c r="AN1749" s="29">
        <f t="shared" si="1454"/>
        <v>7.0588235294117645</v>
      </c>
      <c r="AO1749" s="13">
        <v>485.87</v>
      </c>
      <c r="AP1749" s="13">
        <v>12.2</v>
      </c>
      <c r="AQ1749" s="13">
        <v>8.5</v>
      </c>
      <c r="AR1749" s="13">
        <v>506.57</v>
      </c>
      <c r="AS1749" s="41">
        <v>13</v>
      </c>
      <c r="AT1749" s="41">
        <v>74</v>
      </c>
      <c r="AU1749" s="41">
        <v>33</v>
      </c>
      <c r="AV1749" s="41">
        <v>9</v>
      </c>
      <c r="AW1749" s="41">
        <v>7</v>
      </c>
      <c r="AX1749" s="13">
        <f t="shared" si="1455"/>
        <v>1.5397674556329828</v>
      </c>
      <c r="AY1749" s="13">
        <f t="shared" si="1456"/>
        <v>8.7648301320646702</v>
      </c>
      <c r="AZ1749" s="13">
        <f t="shared" si="1457"/>
        <v>3.9086404642991095</v>
      </c>
      <c r="BA1749" s="13">
        <f t="shared" si="1458"/>
        <v>1.0659928538997572</v>
      </c>
      <c r="BB1749" s="13">
        <f t="shared" si="1459"/>
        <v>0.82910555303314448</v>
      </c>
      <c r="BC1749" s="13">
        <f t="shared" si="1460"/>
        <v>7.7122222222222225</v>
      </c>
      <c r="BD1749" s="13">
        <f t="shared" si="1461"/>
        <v>0.13492063492063491</v>
      </c>
      <c r="BE1749" s="13">
        <f t="shared" si="1462"/>
        <v>0.19365079365079363</v>
      </c>
      <c r="BF1749" s="10">
        <v>15</v>
      </c>
      <c r="BG1749" s="10">
        <v>0</v>
      </c>
      <c r="BH1749" s="10">
        <v>1</v>
      </c>
      <c r="BI1749" s="10">
        <v>16</v>
      </c>
      <c r="BJ1749" s="10">
        <v>12</v>
      </c>
      <c r="BK1749" s="10">
        <v>0</v>
      </c>
      <c r="BL1749" s="10">
        <v>1</v>
      </c>
      <c r="BM1749" s="10">
        <v>13</v>
      </c>
      <c r="BN1749" s="39">
        <v>8.2219999999999995</v>
      </c>
      <c r="BO1749" s="39">
        <v>32.462000000000003</v>
      </c>
      <c r="BP1749" s="13">
        <v>5.1429999999999998</v>
      </c>
      <c r="BQ1749" s="13">
        <v>-0.66600000000000004</v>
      </c>
      <c r="BR1749" s="13">
        <v>0.158</v>
      </c>
      <c r="BS1749" s="13">
        <v>2.63</v>
      </c>
      <c r="BT1749" s="13">
        <v>0</v>
      </c>
      <c r="BU1749" s="39">
        <v>7.266</v>
      </c>
      <c r="BV1749" s="39">
        <v>28.687000000000001</v>
      </c>
      <c r="BW1749" s="13">
        <v>6.4039999999999999</v>
      </c>
      <c r="BX1749" s="13">
        <v>3.3000000000000002E-2</v>
      </c>
      <c r="BY1749" s="13">
        <v>0.23200000000000001</v>
      </c>
      <c r="BZ1749" s="13">
        <v>-5.7130000000000001</v>
      </c>
      <c r="CA1749" s="39">
        <v>0.95599999999999996</v>
      </c>
      <c r="CB1749" s="39">
        <v>3.7749999999999999</v>
      </c>
      <c r="CC1749" s="16">
        <v>46</v>
      </c>
      <c r="CD1749" s="12">
        <v>624815</v>
      </c>
      <c r="CE1749" s="73">
        <f t="shared" si="1463"/>
        <v>813251.26984126994</v>
      </c>
      <c r="CF1749" s="13">
        <v>10.4</v>
      </c>
      <c r="CG1749" s="13">
        <v>10.3</v>
      </c>
      <c r="CH1749" s="13">
        <v>3.1</v>
      </c>
      <c r="CI1749" s="17">
        <v>0.2</v>
      </c>
      <c r="CJ1749" s="13">
        <f t="shared" si="1435"/>
        <v>0.75862461357558753</v>
      </c>
      <c r="CK1749" s="17">
        <v>0.8</v>
      </c>
      <c r="CL1749" s="13">
        <f t="shared" si="1436"/>
        <v>3.0344984543023501</v>
      </c>
      <c r="CM1749" s="13">
        <v>1</v>
      </c>
      <c r="CN1749" s="10" t="s">
        <v>3091</v>
      </c>
      <c r="CO1749" s="10" t="s">
        <v>2981</v>
      </c>
      <c r="CP1749" s="10" t="s">
        <v>2427</v>
      </c>
      <c r="CQ1749" s="10" t="s">
        <v>2400</v>
      </c>
      <c r="CR1749" s="10">
        <v>74</v>
      </c>
      <c r="CS1749" s="10">
        <v>205</v>
      </c>
      <c r="CT1749" s="10">
        <v>20</v>
      </c>
      <c r="CU1749" s="10" t="s">
        <v>3402</v>
      </c>
      <c r="CV1749" s="10" t="s">
        <v>2382</v>
      </c>
      <c r="CW1749" s="10">
        <v>0</v>
      </c>
      <c r="CX1749" s="10">
        <v>0</v>
      </c>
      <c r="CY1749" s="10">
        <v>0</v>
      </c>
      <c r="CZ1749" s="79"/>
      <c r="DA1749" s="10">
        <v>2</v>
      </c>
    </row>
    <row r="1750" spans="1:105" ht="12.75" customHeight="1" x14ac:dyDescent="0.2">
      <c r="A1750" s="44" t="s">
        <v>2372</v>
      </c>
      <c r="B1750" s="43" t="s">
        <v>977</v>
      </c>
      <c r="C1750" s="43" t="s">
        <v>977</v>
      </c>
      <c r="D1750" s="42" t="s">
        <v>977</v>
      </c>
      <c r="E1750" s="42" t="str">
        <f t="shared" ref="E1750:E1769" si="1464">CONCATENATE(RIGHT(F1750,LEN(F1750)-SEARCH(" ",F1750)), ", ", LEFT(F1750, SEARCH(" ", F1750)))</f>
        <v xml:space="preserve">Cowan, Jeff </v>
      </c>
      <c r="F1750" s="42" t="s">
        <v>2845</v>
      </c>
      <c r="G1750" s="45" t="s">
        <v>1540</v>
      </c>
      <c r="H1750" s="43">
        <v>46</v>
      </c>
      <c r="I1750" s="64">
        <v>0</v>
      </c>
      <c r="J1750" s="64">
        <v>1</v>
      </c>
      <c r="K1750" s="64">
        <v>1</v>
      </c>
      <c r="L1750" s="43">
        <v>-5</v>
      </c>
      <c r="M1750">
        <v>110</v>
      </c>
      <c r="N1750">
        <v>35</v>
      </c>
      <c r="O1750" s="4">
        <f t="shared" ref="O1750:O1769" si="1465">IF(N1750=0,0,I1750/N1750)</f>
        <v>0</v>
      </c>
      <c r="Q1750">
        <v>0</v>
      </c>
      <c r="R1750">
        <v>0</v>
      </c>
      <c r="S1750">
        <v>0</v>
      </c>
      <c r="T1750">
        <v>1</v>
      </c>
      <c r="U1750" s="4">
        <f t="shared" ref="U1750:U1769" si="1466">IF(S1750+T1750=0,0,S1750/(S1750+T1750))</f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 s="9">
        <f t="shared" si="1443"/>
        <v>0</v>
      </c>
      <c r="AD1750" s="9">
        <f t="shared" si="1444"/>
        <v>0</v>
      </c>
      <c r="AE1750" s="9">
        <f t="shared" si="1445"/>
        <v>0</v>
      </c>
      <c r="AF1750" s="9">
        <f t="shared" si="1446"/>
        <v>0</v>
      </c>
      <c r="AG1750" s="9">
        <f t="shared" si="1447"/>
        <v>0</v>
      </c>
      <c r="AH1750" s="9">
        <f t="shared" si="1448"/>
        <v>3.1855588001061852</v>
      </c>
      <c r="AI1750" s="58">
        <f t="shared" si="1449"/>
        <v>0.95566764003185567</v>
      </c>
      <c r="AJ1750" s="58">
        <f t="shared" si="1450"/>
        <v>0</v>
      </c>
      <c r="AK1750" s="58">
        <f t="shared" si="1451"/>
        <v>0</v>
      </c>
      <c r="AL1750" s="58">
        <f t="shared" si="1452"/>
        <v>1.7520573400584021</v>
      </c>
      <c r="AM1750" s="58">
        <f t="shared" si="1453"/>
        <v>0</v>
      </c>
      <c r="AN1750" s="58">
        <f t="shared" si="1454"/>
        <v>5.806451612903226</v>
      </c>
      <c r="AO1750" s="56">
        <v>376.7</v>
      </c>
      <c r="AP1750" s="56">
        <v>4.7833333333333332</v>
      </c>
      <c r="AQ1750" s="56">
        <v>20.666666666666668</v>
      </c>
      <c r="AR1750" s="57">
        <f>SUM(AO1750:AQ1750)</f>
        <v>402.15000000000003</v>
      </c>
      <c r="AS1750">
        <v>10</v>
      </c>
      <c r="AT1750">
        <v>67</v>
      </c>
      <c r="AU1750">
        <v>10</v>
      </c>
      <c r="AV1750">
        <v>8</v>
      </c>
      <c r="AW1750">
        <v>13</v>
      </c>
      <c r="AX1750" s="9">
        <f t="shared" si="1455"/>
        <v>1.4919806042521446</v>
      </c>
      <c r="AY1750" s="9">
        <f t="shared" si="1456"/>
        <v>9.9962700484893681</v>
      </c>
      <c r="AZ1750" s="9">
        <f t="shared" si="1457"/>
        <v>1.4919806042521446</v>
      </c>
      <c r="BA1750" s="9">
        <f t="shared" si="1458"/>
        <v>1.1935844834017157</v>
      </c>
      <c r="BB1750" s="9">
        <f t="shared" si="1459"/>
        <v>1.9395747855277881</v>
      </c>
      <c r="BC1750" s="33">
        <f t="shared" si="1460"/>
        <v>8.1891304347826086</v>
      </c>
      <c r="BD1750" s="33">
        <f t="shared" si="1461"/>
        <v>0.44927536231884063</v>
      </c>
      <c r="BE1750" s="33">
        <f t="shared" si="1462"/>
        <v>0.10398550724637681</v>
      </c>
      <c r="BF1750" s="42">
        <f>BI1750-BG1750-BH1750</f>
        <v>6</v>
      </c>
      <c r="BG1750" s="43">
        <v>0</v>
      </c>
      <c r="BH1750" s="43">
        <v>0</v>
      </c>
      <c r="BI1750" s="43">
        <v>6</v>
      </c>
      <c r="BJ1750" s="42">
        <f>BM1750-BK1750-BL1750</f>
        <v>11</v>
      </c>
      <c r="BK1750" s="43">
        <v>0</v>
      </c>
      <c r="BL1750" s="43">
        <v>2</v>
      </c>
      <c r="BM1750" s="43">
        <v>13</v>
      </c>
      <c r="BN1750" s="34">
        <f t="shared" ref="BN1750:BN1761" si="1467">BU1750+CA1750</f>
        <v>-6.8226043336446436</v>
      </c>
      <c r="BO1750" s="34">
        <f t="shared" ref="BO1750:BO1761" si="1468">BN1750/AR1750*2000</f>
        <v>-33.930644454281456</v>
      </c>
      <c r="BP1750" s="33">
        <v>-7.8224815587156833</v>
      </c>
      <c r="BQ1750" s="33">
        <v>-0.25056440377159572</v>
      </c>
      <c r="BR1750" s="33">
        <v>0.83031379133440086</v>
      </c>
      <c r="BS1750" s="33">
        <v>-0.25171655481956512</v>
      </c>
      <c r="BT1750" s="33">
        <v>0</v>
      </c>
      <c r="BU1750" s="9">
        <f t="shared" ref="BU1750:BU1761" si="1469">SUM(BP1750:BT1750)</f>
        <v>-7.4944487259724442</v>
      </c>
      <c r="BV1750" s="34">
        <f t="shared" ref="BV1750:BV1761" si="1470">BU1750/AR1750*2000</f>
        <v>-37.271907129043612</v>
      </c>
      <c r="BW1750" s="33">
        <v>4.7967630250456743</v>
      </c>
      <c r="BX1750" s="33">
        <v>1.8018962044583482E-2</v>
      </c>
      <c r="BY1750" s="33">
        <v>1.0064781398525482</v>
      </c>
      <c r="BZ1750" s="33">
        <v>-5.1494157346150047</v>
      </c>
      <c r="CA1750" s="9">
        <f t="shared" ref="CA1750:CA1761" si="1471">SUM(BW1750:BZ1750)</f>
        <v>0.67184439232780058</v>
      </c>
      <c r="CB1750" s="34">
        <f t="shared" ref="CB1750:CB1761" si="1472">CA1750/AR1750*2000</f>
        <v>3.3412626747621559</v>
      </c>
      <c r="CC1750" s="47">
        <v>34.113171000000001</v>
      </c>
      <c r="CD1750">
        <v>165000</v>
      </c>
      <c r="CE1750" s="68">
        <f t="shared" si="1463"/>
        <v>165000</v>
      </c>
      <c r="CF1750" s="62">
        <v>6.8</v>
      </c>
      <c r="CG1750" s="62">
        <v>7.1</v>
      </c>
      <c r="CH1750" s="62">
        <v>-5.4</v>
      </c>
      <c r="CI1750" s="62">
        <v>-2.7</v>
      </c>
      <c r="CJ1750" s="63">
        <f t="shared" si="1435"/>
        <v>-12.628624883068289</v>
      </c>
      <c r="CK1750" s="62">
        <v>-0.4</v>
      </c>
      <c r="CL1750" s="63">
        <f t="shared" si="1436"/>
        <v>-1.8709073900841908</v>
      </c>
      <c r="CM1750" s="62">
        <v>-3.1</v>
      </c>
      <c r="CN1750" t="s">
        <v>1878</v>
      </c>
      <c r="CO1750" t="s">
        <v>2981</v>
      </c>
      <c r="CP1750" t="s">
        <v>2427</v>
      </c>
      <c r="CQ1750" t="s">
        <v>2400</v>
      </c>
      <c r="CR1750">
        <v>74</v>
      </c>
      <c r="CS1750">
        <v>205</v>
      </c>
      <c r="CT1750">
        <v>20</v>
      </c>
      <c r="CU1750" t="s">
        <v>3402</v>
      </c>
      <c r="CZ1750" s="72">
        <v>725000</v>
      </c>
      <c r="DA1750">
        <v>0</v>
      </c>
    </row>
    <row r="1751" spans="1:105" ht="12.75" customHeight="1" x14ac:dyDescent="0.2">
      <c r="A1751" s="38" t="s">
        <v>2452</v>
      </c>
      <c r="B1751" t="s">
        <v>977</v>
      </c>
      <c r="C1751" t="s">
        <v>977</v>
      </c>
      <c r="D1751" s="82" t="s">
        <v>977</v>
      </c>
      <c r="E1751" t="str">
        <f t="shared" si="1464"/>
        <v xml:space="preserve">Bieksa, Kevin </v>
      </c>
      <c r="F1751" t="s">
        <v>2493</v>
      </c>
      <c r="G1751" t="s">
        <v>1524</v>
      </c>
      <c r="H1751">
        <v>81</v>
      </c>
      <c r="I1751">
        <v>12</v>
      </c>
      <c r="J1751">
        <v>30</v>
      </c>
      <c r="K1751">
        <f>I1751+J1751</f>
        <v>42</v>
      </c>
      <c r="L1751">
        <v>1</v>
      </c>
      <c r="M1751">
        <v>134</v>
      </c>
      <c r="N1751">
        <v>203</v>
      </c>
      <c r="O1751" s="4">
        <f t="shared" si="1465"/>
        <v>5.9113300492610835E-2</v>
      </c>
      <c r="P1751">
        <v>2337</v>
      </c>
      <c r="Q1751">
        <v>2</v>
      </c>
      <c r="R1751">
        <v>0</v>
      </c>
      <c r="S1751">
        <v>0</v>
      </c>
      <c r="T1751">
        <v>0</v>
      </c>
      <c r="U1751" s="4">
        <f t="shared" si="1466"/>
        <v>0</v>
      </c>
      <c r="V1751" s="40">
        <v>0</v>
      </c>
      <c r="W1751">
        <v>6</v>
      </c>
      <c r="X1751">
        <v>13</v>
      </c>
      <c r="Y1751">
        <v>0</v>
      </c>
      <c r="Z1751">
        <v>0</v>
      </c>
      <c r="AA1751">
        <f>I1751-W1751-Y1751</f>
        <v>6</v>
      </c>
      <c r="AB1751">
        <f>J1751-X1751-Z1751</f>
        <v>17</v>
      </c>
      <c r="AC1751" s="9">
        <f t="shared" si="1443"/>
        <v>5.9530371513614808</v>
      </c>
      <c r="AD1751" s="9">
        <f t="shared" si="1444"/>
        <v>12.898247161283209</v>
      </c>
      <c r="AE1751" s="9">
        <f t="shared" si="1445"/>
        <v>0</v>
      </c>
      <c r="AF1751" s="9">
        <f t="shared" si="1446"/>
        <v>0</v>
      </c>
      <c r="AG1751" s="9">
        <f t="shared" si="1447"/>
        <v>5.2611067809820726</v>
      </c>
      <c r="AH1751" s="9">
        <f t="shared" si="1448"/>
        <v>14.906469212782541</v>
      </c>
      <c r="AI1751" s="6">
        <f t="shared" si="1449"/>
        <v>2.411340607950117</v>
      </c>
      <c r="AJ1751" s="6">
        <f t="shared" si="1450"/>
        <v>7.1436445816337777</v>
      </c>
      <c r="AK1751" s="6">
        <f t="shared" si="1451"/>
        <v>0.8125493736598578</v>
      </c>
      <c r="AL1751" s="6">
        <f t="shared" si="1452"/>
        <v>2.4551831644583006</v>
      </c>
      <c r="AM1751" s="6">
        <f t="shared" si="1453"/>
        <v>0.5953037151361481</v>
      </c>
      <c r="AN1751" s="6">
        <f t="shared" si="1454"/>
        <v>5.8909829590339688</v>
      </c>
      <c r="AO1751" s="32">
        <v>1368.5333333333333</v>
      </c>
      <c r="AP1751" s="32">
        <v>302.36666666666667</v>
      </c>
      <c r="AQ1751" s="32">
        <v>295.36666666666667</v>
      </c>
      <c r="AR1751" s="32">
        <v>1966.2666666666669</v>
      </c>
      <c r="AS1751" s="40">
        <v>79</v>
      </c>
      <c r="AT1751" s="40">
        <v>109</v>
      </c>
      <c r="AU1751" s="40">
        <v>95</v>
      </c>
      <c r="AV1751" s="40">
        <v>49</v>
      </c>
      <c r="AW1751" s="40">
        <v>29</v>
      </c>
      <c r="AX1751" s="9">
        <f t="shared" si="1455"/>
        <v>2.4106597952125854</v>
      </c>
      <c r="AY1751" s="9">
        <f t="shared" si="1456"/>
        <v>3.3261002237743265</v>
      </c>
      <c r="AZ1751" s="9">
        <f t="shared" si="1457"/>
        <v>2.898894690445514</v>
      </c>
      <c r="BA1751" s="9">
        <f t="shared" si="1458"/>
        <v>1.4952193666508442</v>
      </c>
      <c r="BB1751" s="9">
        <f t="shared" si="1459"/>
        <v>0.88492574760968323</v>
      </c>
      <c r="BC1751" s="9">
        <f t="shared" si="1460"/>
        <v>16.895473251028807</v>
      </c>
      <c r="BD1751" s="9">
        <f t="shared" si="1461"/>
        <v>3.6465020576131688</v>
      </c>
      <c r="BE1751" s="9">
        <f t="shared" si="1462"/>
        <v>3.7329218106995885</v>
      </c>
      <c r="BF1751" s="3">
        <v>55</v>
      </c>
      <c r="BG1751" s="3">
        <v>36</v>
      </c>
      <c r="BH1751" s="3">
        <v>4</v>
      </c>
      <c r="BI1751" s="3">
        <v>95</v>
      </c>
      <c r="BJ1751" s="3">
        <v>56</v>
      </c>
      <c r="BK1751" s="3">
        <v>3</v>
      </c>
      <c r="BL1751" s="3">
        <v>29</v>
      </c>
      <c r="BM1751" s="3">
        <v>88</v>
      </c>
      <c r="BN1751" s="34">
        <f t="shared" si="1467"/>
        <v>68.452938880476864</v>
      </c>
      <c r="BO1751" s="34">
        <f t="shared" si="1468"/>
        <v>69.627319672282695</v>
      </c>
      <c r="BP1751" s="34">
        <v>17.390005547213036</v>
      </c>
      <c r="BQ1751" s="34">
        <v>12.11075298147461</v>
      </c>
      <c r="BR1751" s="34">
        <v>0.29972069876682478</v>
      </c>
      <c r="BS1751" s="34">
        <v>-0.67474165801780495</v>
      </c>
      <c r="BT1751" s="34">
        <v>-0.49769362246423982</v>
      </c>
      <c r="BU1751" s="34">
        <f t="shared" si="1469"/>
        <v>28.628043946972429</v>
      </c>
      <c r="BV1751" s="34">
        <f t="shared" si="1470"/>
        <v>29.119187577445334</v>
      </c>
      <c r="BW1751" s="34">
        <v>26.838536238212388</v>
      </c>
      <c r="BX1751" s="34">
        <v>3.3547477768168865</v>
      </c>
      <c r="BY1751" s="34">
        <v>12.522623163215565</v>
      </c>
      <c r="BZ1751" s="34">
        <v>-2.8910122447404092</v>
      </c>
      <c r="CA1751" s="34">
        <f t="shared" si="1471"/>
        <v>39.824894933504432</v>
      </c>
      <c r="CB1751" s="34">
        <f t="shared" si="1472"/>
        <v>40.50813209483735</v>
      </c>
      <c r="CC1751" s="15">
        <v>53</v>
      </c>
      <c r="CD1751" s="7">
        <v>3308514</v>
      </c>
      <c r="CE1751" s="68">
        <f t="shared" si="1463"/>
        <v>3349359.8518518521</v>
      </c>
      <c r="CF1751" s="9">
        <v>43.9</v>
      </c>
      <c r="CG1751" s="9">
        <v>45.8</v>
      </c>
      <c r="CH1751" s="9">
        <v>-3.1</v>
      </c>
      <c r="CI1751" s="9">
        <v>4.8</v>
      </c>
      <c r="CJ1751" s="9">
        <f t="shared" si="1435"/>
        <v>3.7441497659906395</v>
      </c>
      <c r="CK1751" s="9">
        <v>5</v>
      </c>
      <c r="CL1751" s="9">
        <f t="shared" si="1436"/>
        <v>3.9001560062402496</v>
      </c>
      <c r="CM1751" s="9">
        <v>9.8000000000000007</v>
      </c>
      <c r="CN1751" t="s">
        <v>2947</v>
      </c>
      <c r="CO1751" t="s">
        <v>2948</v>
      </c>
      <c r="CP1751" t="s">
        <v>2427</v>
      </c>
      <c r="CQ1751" t="s">
        <v>2400</v>
      </c>
      <c r="CR1751">
        <v>72</v>
      </c>
      <c r="CS1751">
        <v>205</v>
      </c>
      <c r="CU1751" t="s">
        <v>3401</v>
      </c>
      <c r="CV1751" t="s">
        <v>2382</v>
      </c>
      <c r="CW1751">
        <v>1</v>
      </c>
      <c r="CX1751">
        <v>0</v>
      </c>
      <c r="CY1751">
        <v>0</v>
      </c>
      <c r="CZ1751" s="71"/>
      <c r="DA1751">
        <v>0</v>
      </c>
    </row>
    <row r="1752" spans="1:105" ht="12.75" customHeight="1" x14ac:dyDescent="0.2">
      <c r="A1752" s="44" t="s">
        <v>2372</v>
      </c>
      <c r="B1752" s="43" t="s">
        <v>977</v>
      </c>
      <c r="C1752" s="43" t="s">
        <v>977</v>
      </c>
      <c r="D1752" s="82" t="s">
        <v>977</v>
      </c>
      <c r="E1752" s="42" t="str">
        <f t="shared" si="1464"/>
        <v xml:space="preserve">Bieksa, Kevin </v>
      </c>
      <c r="F1752" s="42" t="s">
        <v>2493</v>
      </c>
      <c r="G1752" s="45" t="s">
        <v>2374</v>
      </c>
      <c r="H1752" s="43">
        <v>34</v>
      </c>
      <c r="I1752" s="64">
        <v>2</v>
      </c>
      <c r="J1752" s="64">
        <v>10</v>
      </c>
      <c r="K1752" s="64">
        <v>12</v>
      </c>
      <c r="L1752" s="43">
        <v>-11</v>
      </c>
      <c r="M1752">
        <v>90</v>
      </c>
      <c r="N1752">
        <v>64</v>
      </c>
      <c r="O1752" s="4">
        <f t="shared" si="1465"/>
        <v>3.125E-2</v>
      </c>
      <c r="Q1752">
        <v>1</v>
      </c>
      <c r="R1752">
        <v>0</v>
      </c>
      <c r="S1752">
        <v>0</v>
      </c>
      <c r="T1752">
        <v>0</v>
      </c>
      <c r="U1752" s="4">
        <f t="shared" si="1466"/>
        <v>0</v>
      </c>
      <c r="V1752">
        <v>0</v>
      </c>
      <c r="W1752">
        <v>1</v>
      </c>
      <c r="X1752">
        <v>5</v>
      </c>
      <c r="Y1752">
        <v>0</v>
      </c>
      <c r="Z1752">
        <v>0</v>
      </c>
      <c r="AA1752">
        <v>1</v>
      </c>
      <c r="AB1752">
        <v>5</v>
      </c>
      <c r="AC1752" s="9">
        <f t="shared" si="1443"/>
        <v>2.2037218413320274</v>
      </c>
      <c r="AD1752" s="9">
        <f t="shared" si="1444"/>
        <v>11.018609206660138</v>
      </c>
      <c r="AE1752" s="9">
        <f t="shared" si="1445"/>
        <v>0</v>
      </c>
      <c r="AF1752" s="9">
        <f t="shared" si="1446"/>
        <v>0</v>
      </c>
      <c r="AG1752" s="9">
        <f t="shared" si="1447"/>
        <v>2.1111274006743881</v>
      </c>
      <c r="AH1752" s="9">
        <f t="shared" si="1448"/>
        <v>10.555637003371942</v>
      </c>
      <c r="AI1752" s="58">
        <f t="shared" si="1449"/>
        <v>1.9000146606069495</v>
      </c>
      <c r="AJ1752" s="58">
        <f t="shared" si="1450"/>
        <v>6.6111655239960827</v>
      </c>
      <c r="AK1752" s="58">
        <f t="shared" si="1451"/>
        <v>1.3220712449504222</v>
      </c>
      <c r="AL1752" s="58">
        <f t="shared" si="1452"/>
        <v>3.0611347309778627</v>
      </c>
      <c r="AM1752" s="58">
        <f t="shared" si="1453"/>
        <v>0.88148873653281101</v>
      </c>
      <c r="AN1752" s="58">
        <f t="shared" si="1454"/>
        <v>5.9493206022769005</v>
      </c>
      <c r="AO1752" s="56">
        <v>568.41666666666663</v>
      </c>
      <c r="AP1752" s="56">
        <v>136.13333333333333</v>
      </c>
      <c r="AQ1752" s="56">
        <v>90.766666666666666</v>
      </c>
      <c r="AR1752" s="57">
        <f>SUM(AO1752:AQ1752)</f>
        <v>795.31666666666661</v>
      </c>
      <c r="AS1752">
        <v>33</v>
      </c>
      <c r="AT1752">
        <v>52</v>
      </c>
      <c r="AU1752">
        <v>38</v>
      </c>
      <c r="AV1752">
        <v>39</v>
      </c>
      <c r="AW1752">
        <v>16</v>
      </c>
      <c r="AX1752" s="9">
        <f t="shared" si="1455"/>
        <v>2.489574383369308</v>
      </c>
      <c r="AY1752" s="9">
        <f t="shared" si="1456"/>
        <v>3.922965695006182</v>
      </c>
      <c r="AZ1752" s="9">
        <f t="shared" si="1457"/>
        <v>2.8667826232737483</v>
      </c>
      <c r="BA1752" s="9">
        <f t="shared" si="1458"/>
        <v>2.9422242712546369</v>
      </c>
      <c r="BB1752" s="9">
        <f t="shared" si="1459"/>
        <v>1.2070663676942099</v>
      </c>
      <c r="BC1752" s="33">
        <f t="shared" si="1460"/>
        <v>16.718137254901961</v>
      </c>
      <c r="BD1752" s="33">
        <f t="shared" si="1461"/>
        <v>2.6696078431372547</v>
      </c>
      <c r="BE1752" s="33">
        <f t="shared" si="1462"/>
        <v>4.003921568627451</v>
      </c>
      <c r="BF1752" s="42">
        <f>BI1752-BG1752-BH1752</f>
        <v>18</v>
      </c>
      <c r="BG1752" s="43">
        <v>15</v>
      </c>
      <c r="BH1752" s="43">
        <v>2</v>
      </c>
      <c r="BI1752" s="43">
        <v>35</v>
      </c>
      <c r="BJ1752" s="42">
        <f>BM1752-BK1752-BL1752</f>
        <v>29</v>
      </c>
      <c r="BK1752" s="43">
        <v>2</v>
      </c>
      <c r="BL1752" s="43">
        <v>9</v>
      </c>
      <c r="BM1752" s="43">
        <v>40</v>
      </c>
      <c r="BN1752" s="34">
        <f t="shared" si="1467"/>
        <v>11.440881466496949</v>
      </c>
      <c r="BO1752" s="34">
        <f t="shared" si="1468"/>
        <v>28.770631739550996</v>
      </c>
      <c r="BP1752" s="33">
        <v>1.7907384513705524</v>
      </c>
      <c r="BQ1752" s="33">
        <v>1.0411366825874215</v>
      </c>
      <c r="BR1752" s="33">
        <v>0.90215829981044382</v>
      </c>
      <c r="BS1752" s="33">
        <v>-0.21013515483652764</v>
      </c>
      <c r="BT1752" s="33">
        <v>0</v>
      </c>
      <c r="BU1752" s="9">
        <f t="shared" si="1469"/>
        <v>3.52389827893189</v>
      </c>
      <c r="BV1752" s="34">
        <f t="shared" si="1470"/>
        <v>8.8616231159879035</v>
      </c>
      <c r="BW1752" s="33">
        <v>6.3862952964989068</v>
      </c>
      <c r="BX1752" s="33">
        <v>0.40213864854885817</v>
      </c>
      <c r="BY1752" s="33">
        <v>5.1018908700291128</v>
      </c>
      <c r="BZ1752" s="33">
        <v>-3.9733416275118176</v>
      </c>
      <c r="CA1752" s="9">
        <f t="shared" si="1471"/>
        <v>7.9169831875650587</v>
      </c>
      <c r="CB1752" s="34">
        <f t="shared" si="1472"/>
        <v>19.909008623563089</v>
      </c>
      <c r="CC1752" s="47">
        <v>55</v>
      </c>
      <c r="CD1752">
        <v>1127848</v>
      </c>
      <c r="CE1752" s="68">
        <f t="shared" si="1463"/>
        <v>2720104</v>
      </c>
      <c r="CF1752" s="62">
        <v>18.8</v>
      </c>
      <c r="CG1752" s="62">
        <v>17.2</v>
      </c>
      <c r="CH1752" s="62">
        <v>-11</v>
      </c>
      <c r="CI1752" s="62">
        <v>0.2</v>
      </c>
      <c r="CJ1752" s="63">
        <f t="shared" si="1435"/>
        <v>0.39130647449170924</v>
      </c>
      <c r="CK1752" s="62">
        <v>-1.1000000000000001</v>
      </c>
      <c r="CL1752" s="63">
        <f t="shared" si="1436"/>
        <v>-2.1521856097044005</v>
      </c>
      <c r="CM1752" s="62">
        <v>-0.9</v>
      </c>
      <c r="CN1752" t="s">
        <v>2108</v>
      </c>
      <c r="CO1752" t="s">
        <v>2948</v>
      </c>
      <c r="CP1752" t="s">
        <v>2427</v>
      </c>
      <c r="CQ1752" t="s">
        <v>2400</v>
      </c>
      <c r="CR1752">
        <v>72</v>
      </c>
      <c r="CS1752">
        <v>205</v>
      </c>
      <c r="CT1752">
        <v>3</v>
      </c>
      <c r="CU1752" t="s">
        <v>3401</v>
      </c>
      <c r="CZ1752" s="72">
        <v>525000</v>
      </c>
      <c r="DA1752">
        <v>0</v>
      </c>
    </row>
    <row r="1753" spans="1:105" ht="12.75" customHeight="1" x14ac:dyDescent="0.2">
      <c r="A1753" s="38" t="s">
        <v>2452</v>
      </c>
      <c r="B1753" t="s">
        <v>976</v>
      </c>
      <c r="C1753" t="s">
        <v>976</v>
      </c>
      <c r="D1753" s="82" t="s">
        <v>977</v>
      </c>
      <c r="E1753" t="str">
        <f t="shared" si="1464"/>
        <v xml:space="preserve">Wellwood, Kyle </v>
      </c>
      <c r="F1753" t="s">
        <v>2338</v>
      </c>
      <c r="G1753" t="s">
        <v>1537</v>
      </c>
      <c r="H1753">
        <v>48</v>
      </c>
      <c r="I1753">
        <v>12</v>
      </c>
      <c r="J1753">
        <v>30</v>
      </c>
      <c r="K1753">
        <f>I1753+J1753</f>
        <v>42</v>
      </c>
      <c r="L1753">
        <v>3</v>
      </c>
      <c r="M1753">
        <v>0</v>
      </c>
      <c r="N1753">
        <v>99</v>
      </c>
      <c r="O1753" s="4">
        <f t="shared" si="1465"/>
        <v>0.12121212121212122</v>
      </c>
      <c r="P1753">
        <v>988</v>
      </c>
      <c r="Q1753">
        <v>2</v>
      </c>
      <c r="R1753">
        <v>0</v>
      </c>
      <c r="S1753">
        <v>164</v>
      </c>
      <c r="T1753">
        <v>127</v>
      </c>
      <c r="U1753" s="4">
        <f t="shared" si="1466"/>
        <v>0.56357388316151202</v>
      </c>
      <c r="V1753" s="40">
        <v>9.6999999999999993</v>
      </c>
      <c r="W1753">
        <v>7</v>
      </c>
      <c r="X1753">
        <v>14</v>
      </c>
      <c r="Y1753">
        <v>0</v>
      </c>
      <c r="Z1753">
        <v>0</v>
      </c>
      <c r="AA1753">
        <f>I1753-W1753-Y1753</f>
        <v>5</v>
      </c>
      <c r="AB1753">
        <f>J1753-X1753-Z1753</f>
        <v>16</v>
      </c>
      <c r="AC1753" s="9">
        <f t="shared" si="1443"/>
        <v>10.177705977382875</v>
      </c>
      <c r="AD1753" s="9">
        <f t="shared" si="1444"/>
        <v>20.355411954765749</v>
      </c>
      <c r="AE1753" s="9">
        <f t="shared" si="1445"/>
        <v>0</v>
      </c>
      <c r="AF1753" s="9">
        <f t="shared" si="1446"/>
        <v>0</v>
      </c>
      <c r="AG1753" s="9">
        <f t="shared" si="1447"/>
        <v>10.143988278057989</v>
      </c>
      <c r="AH1753" s="9">
        <f t="shared" si="1448"/>
        <v>32.460762489785566</v>
      </c>
      <c r="AI1753" s="6">
        <f t="shared" si="1449"/>
        <v>2.8403167178562372</v>
      </c>
      <c r="AJ1753" s="6">
        <f t="shared" si="1450"/>
        <v>9.8869143780290774</v>
      </c>
      <c r="AK1753" s="6">
        <f t="shared" si="1451"/>
        <v>0</v>
      </c>
      <c r="AL1753" s="6">
        <f t="shared" si="1452"/>
        <v>2.1302375383921781</v>
      </c>
      <c r="AM1753" s="6">
        <f t="shared" si="1453"/>
        <v>0.58158319870759279</v>
      </c>
      <c r="AN1753" s="6">
        <f t="shared" si="1454"/>
        <v>97.297297297297291</v>
      </c>
      <c r="AO1753" s="33">
        <v>591.48333333333335</v>
      </c>
      <c r="AP1753" s="33">
        <v>206.33333333333337</v>
      </c>
      <c r="AQ1753" s="33">
        <v>0.6166666666666667</v>
      </c>
      <c r="AR1753" s="32">
        <v>798.43333333333339</v>
      </c>
      <c r="AS1753" s="40">
        <v>7</v>
      </c>
      <c r="AT1753" s="40">
        <v>25</v>
      </c>
      <c r="AU1753" s="40">
        <v>39</v>
      </c>
      <c r="AV1753" s="40">
        <v>51</v>
      </c>
      <c r="AW1753" s="40">
        <v>22</v>
      </c>
      <c r="AX1753" s="9">
        <f t="shared" si="1455"/>
        <v>0.52603014236212586</v>
      </c>
      <c r="AY1753" s="9">
        <f t="shared" si="1456"/>
        <v>1.8786790798647353</v>
      </c>
      <c r="AZ1753" s="9">
        <f t="shared" si="1457"/>
        <v>2.9307393645889865</v>
      </c>
      <c r="BA1753" s="9">
        <f t="shared" si="1458"/>
        <v>3.8325053229240593</v>
      </c>
      <c r="BB1753" s="9">
        <f t="shared" si="1459"/>
        <v>1.6532375902809668</v>
      </c>
      <c r="BC1753" s="9">
        <f t="shared" si="1460"/>
        <v>12.322569444444445</v>
      </c>
      <c r="BD1753" s="9">
        <f t="shared" si="1461"/>
        <v>1.2847222222222223E-2</v>
      </c>
      <c r="BE1753" s="9">
        <f t="shared" si="1462"/>
        <v>4.2986111111111116</v>
      </c>
      <c r="BF1753" s="3">
        <v>28</v>
      </c>
      <c r="BG1753" s="3">
        <v>34</v>
      </c>
      <c r="BH1753" s="3">
        <v>0</v>
      </c>
      <c r="BI1753" s="3">
        <v>62</v>
      </c>
      <c r="BJ1753" s="3">
        <v>21</v>
      </c>
      <c r="BK1753" s="3">
        <v>2</v>
      </c>
      <c r="BL1753" s="3">
        <v>1</v>
      </c>
      <c r="BM1753" s="3">
        <v>24</v>
      </c>
      <c r="BN1753" s="34">
        <f t="shared" si="1467"/>
        <v>48.781715218122784</v>
      </c>
      <c r="BO1753" s="34">
        <f t="shared" si="1468"/>
        <v>122.19358381360861</v>
      </c>
      <c r="BP1753" s="34">
        <v>11.363952093711443</v>
      </c>
      <c r="BQ1753" s="34">
        <v>15.962194378722524</v>
      </c>
      <c r="BR1753" s="34">
        <v>4.1033229598768386E-2</v>
      </c>
      <c r="BS1753" s="34">
        <v>-8.1074219609396769E-3</v>
      </c>
      <c r="BT1753" s="34">
        <v>1.4577736958234331</v>
      </c>
      <c r="BU1753" s="34">
        <f t="shared" si="1469"/>
        <v>28.81684597589523</v>
      </c>
      <c r="BV1753" s="34">
        <f t="shared" si="1470"/>
        <v>72.183474243464858</v>
      </c>
      <c r="BW1753" s="34">
        <v>7.3902834288509416</v>
      </c>
      <c r="BX1753" s="34">
        <v>0.23868996878862475</v>
      </c>
      <c r="BY1753" s="34">
        <v>-0.74255929442994961</v>
      </c>
      <c r="BZ1753" s="34">
        <v>13.078455139017937</v>
      </c>
      <c r="CA1753" s="34">
        <f t="shared" si="1471"/>
        <v>19.964869242227554</v>
      </c>
      <c r="CB1753" s="34">
        <f t="shared" si="1472"/>
        <v>50.010109570143747</v>
      </c>
      <c r="CC1753" s="15">
        <v>57</v>
      </c>
      <c r="CD1753" s="7">
        <v>2986769</v>
      </c>
      <c r="CE1753" s="68">
        <f t="shared" si="1463"/>
        <v>5102397.041666666</v>
      </c>
      <c r="CF1753" s="9">
        <v>20.2</v>
      </c>
      <c r="CG1753" s="9">
        <v>12.8</v>
      </c>
      <c r="CH1753" s="9">
        <v>7.1</v>
      </c>
      <c r="CI1753" s="9">
        <v>5.0999999999999996</v>
      </c>
      <c r="CJ1753" s="9">
        <f t="shared" si="1435"/>
        <v>10.145384016046945</v>
      </c>
      <c r="CK1753" s="9">
        <v>1.8</v>
      </c>
      <c r="CL1753" s="9">
        <f t="shared" si="1436"/>
        <v>3.5807237703695103</v>
      </c>
      <c r="CM1753" s="9">
        <v>6.9</v>
      </c>
      <c r="CN1753" t="s">
        <v>2945</v>
      </c>
      <c r="CO1753" t="s">
        <v>2946</v>
      </c>
      <c r="CP1753" t="s">
        <v>2427</v>
      </c>
      <c r="CQ1753" t="s">
        <v>2400</v>
      </c>
      <c r="CR1753">
        <v>70</v>
      </c>
      <c r="CS1753">
        <v>180</v>
      </c>
      <c r="CU1753" t="s">
        <v>3401</v>
      </c>
      <c r="CV1753" t="s">
        <v>2382</v>
      </c>
      <c r="CW1753">
        <v>4</v>
      </c>
      <c r="CX1753">
        <v>1</v>
      </c>
      <c r="CY1753">
        <v>1</v>
      </c>
      <c r="CZ1753" s="70"/>
      <c r="DA1753">
        <v>0</v>
      </c>
    </row>
    <row r="1754" spans="1:105" ht="12.75" customHeight="1" x14ac:dyDescent="0.2">
      <c r="A1754" s="44" t="s">
        <v>2372</v>
      </c>
      <c r="B1754" s="43" t="s">
        <v>976</v>
      </c>
      <c r="C1754" s="43" t="s">
        <v>2375</v>
      </c>
      <c r="D1754" s="82" t="s">
        <v>977</v>
      </c>
      <c r="E1754" s="42" t="str">
        <f t="shared" si="1464"/>
        <v xml:space="preserve">Wellwood, Kyle </v>
      </c>
      <c r="F1754" s="42" t="s">
        <v>2338</v>
      </c>
      <c r="G1754" s="45" t="s">
        <v>2373</v>
      </c>
      <c r="H1754" s="43">
        <v>59</v>
      </c>
      <c r="I1754" s="64">
        <v>8</v>
      </c>
      <c r="J1754" s="64">
        <v>13</v>
      </c>
      <c r="K1754" s="64">
        <v>21</v>
      </c>
      <c r="L1754" s="43">
        <v>-12</v>
      </c>
      <c r="M1754">
        <v>0</v>
      </c>
      <c r="N1754">
        <v>57</v>
      </c>
      <c r="O1754" s="4">
        <f t="shared" si="1465"/>
        <v>0.14035087719298245</v>
      </c>
      <c r="Q1754">
        <v>1</v>
      </c>
      <c r="R1754">
        <v>0</v>
      </c>
      <c r="S1754">
        <v>178</v>
      </c>
      <c r="T1754">
        <v>147</v>
      </c>
      <c r="U1754" s="4">
        <f t="shared" si="1466"/>
        <v>0.5476923076923077</v>
      </c>
      <c r="V1754">
        <v>9.8000000000000007</v>
      </c>
      <c r="W1754">
        <v>5</v>
      </c>
      <c r="X1754">
        <v>7</v>
      </c>
      <c r="Y1754">
        <v>0</v>
      </c>
      <c r="Z1754">
        <v>0</v>
      </c>
      <c r="AA1754">
        <v>3</v>
      </c>
      <c r="AB1754">
        <v>6</v>
      </c>
      <c r="AC1754" s="9">
        <f t="shared" si="1443"/>
        <v>8.3923908989183147</v>
      </c>
      <c r="AD1754" s="9">
        <f t="shared" si="1444"/>
        <v>11.74934725848564</v>
      </c>
      <c r="AE1754" s="9">
        <f t="shared" si="1445"/>
        <v>0</v>
      </c>
      <c r="AF1754" s="9">
        <f t="shared" si="1446"/>
        <v>0</v>
      </c>
      <c r="AG1754" s="9">
        <f t="shared" si="1447"/>
        <v>6.3492063492063489</v>
      </c>
      <c r="AH1754" s="9">
        <f t="shared" si="1448"/>
        <v>12.698412698412698</v>
      </c>
      <c r="AI1754" s="58">
        <f t="shared" si="1449"/>
        <v>1.5873015873015872</v>
      </c>
      <c r="AJ1754" s="58">
        <f t="shared" si="1450"/>
        <v>6.378217083177919</v>
      </c>
      <c r="AK1754" s="58">
        <f t="shared" si="1451"/>
        <v>0</v>
      </c>
      <c r="AL1754" s="58">
        <f t="shared" si="1452"/>
        <v>2.6455026455026456</v>
      </c>
      <c r="AM1754" s="58">
        <f t="shared" si="1453"/>
        <v>0.67139127191346515</v>
      </c>
      <c r="AN1754" s="58">
        <f t="shared" si="1454"/>
        <v>0</v>
      </c>
      <c r="AO1754" s="56">
        <v>567</v>
      </c>
      <c r="AP1754" s="56">
        <v>178.73333333333332</v>
      </c>
      <c r="AQ1754" s="56">
        <v>0.36666666666666664</v>
      </c>
      <c r="AR1754" s="57">
        <f>SUM(AO1754:AQ1754)</f>
        <v>746.1</v>
      </c>
      <c r="AS1754">
        <v>18</v>
      </c>
      <c r="AT1754">
        <v>5</v>
      </c>
      <c r="AU1754">
        <v>30</v>
      </c>
      <c r="AV1754">
        <v>20</v>
      </c>
      <c r="AW1754">
        <v>15</v>
      </c>
      <c r="AX1754" s="9">
        <f t="shared" si="1455"/>
        <v>1.4475271411338961</v>
      </c>
      <c r="AY1754" s="9">
        <f t="shared" si="1456"/>
        <v>0.40209087253719339</v>
      </c>
      <c r="AZ1754" s="9">
        <f t="shared" si="1457"/>
        <v>2.4125452352231607</v>
      </c>
      <c r="BA1754" s="9">
        <f t="shared" si="1458"/>
        <v>1.6083634901487736</v>
      </c>
      <c r="BB1754" s="9">
        <f t="shared" si="1459"/>
        <v>1.2062726176115803</v>
      </c>
      <c r="BC1754" s="33">
        <f t="shared" si="1460"/>
        <v>9.6101694915254239</v>
      </c>
      <c r="BD1754" s="33">
        <f t="shared" si="1461"/>
        <v>6.2146892655367226E-3</v>
      </c>
      <c r="BE1754" s="33">
        <f t="shared" si="1462"/>
        <v>3.029378531073446</v>
      </c>
      <c r="BF1754" s="42">
        <f>BI1754-BG1754-BH1754</f>
        <v>15</v>
      </c>
      <c r="BG1754" s="43">
        <v>19</v>
      </c>
      <c r="BH1754" s="43">
        <v>0</v>
      </c>
      <c r="BI1754" s="43">
        <v>34</v>
      </c>
      <c r="BJ1754" s="42">
        <f>BM1754-BK1754-BL1754</f>
        <v>25</v>
      </c>
      <c r="BK1754" s="43">
        <v>2</v>
      </c>
      <c r="BL1754" s="43">
        <v>0</v>
      </c>
      <c r="BM1754" s="43">
        <v>27</v>
      </c>
      <c r="BN1754" s="34">
        <f t="shared" si="1467"/>
        <v>20.621483803788337</v>
      </c>
      <c r="BO1754" s="34">
        <f t="shared" si="1468"/>
        <v>55.278069437845694</v>
      </c>
      <c r="BP1754" s="33">
        <v>-1.1409331462819297</v>
      </c>
      <c r="BQ1754" s="33">
        <v>8.0772110588421047</v>
      </c>
      <c r="BR1754" s="33">
        <v>-1.5085336279411079</v>
      </c>
      <c r="BS1754" s="33">
        <v>-5.0993771135345511E-3</v>
      </c>
      <c r="BT1754" s="33">
        <v>-0.89067951302377979</v>
      </c>
      <c r="BU1754" s="9">
        <f t="shared" si="1469"/>
        <v>4.5319653944817535</v>
      </c>
      <c r="BV1754" s="34">
        <f t="shared" si="1470"/>
        <v>12.148412798503561</v>
      </c>
      <c r="BW1754" s="33">
        <v>4.9049368013028483</v>
      </c>
      <c r="BX1754" s="33">
        <v>0.34493233472176915</v>
      </c>
      <c r="BY1754" s="33">
        <v>5.0452204389610698E-2</v>
      </c>
      <c r="BZ1754" s="33">
        <v>10.789197068892356</v>
      </c>
      <c r="CA1754" s="9">
        <f t="shared" si="1471"/>
        <v>16.089518409306585</v>
      </c>
      <c r="CB1754" s="34">
        <f t="shared" si="1472"/>
        <v>43.129656639342137</v>
      </c>
      <c r="CC1754" s="47">
        <v>40.454689000000002</v>
      </c>
      <c r="CD1754">
        <v>1240701</v>
      </c>
      <c r="CE1754" s="68">
        <f t="shared" si="1463"/>
        <v>1724364.1016949152</v>
      </c>
      <c r="CF1754" s="62">
        <v>16.2</v>
      </c>
      <c r="CG1754" s="62">
        <v>11.8</v>
      </c>
      <c r="CH1754" s="62">
        <v>-8.1999999999999993</v>
      </c>
      <c r="CI1754" s="62">
        <v>0.4</v>
      </c>
      <c r="CJ1754" s="63">
        <f t="shared" si="1435"/>
        <v>0.86467790747946383</v>
      </c>
      <c r="CK1754" s="62">
        <v>-0.9</v>
      </c>
      <c r="CL1754" s="63">
        <f t="shared" si="1436"/>
        <v>-1.9455252918287937</v>
      </c>
      <c r="CM1754" s="62">
        <v>-0.8</v>
      </c>
      <c r="CN1754" t="s">
        <v>2140</v>
      </c>
      <c r="CO1754" t="s">
        <v>2946</v>
      </c>
      <c r="CP1754" t="s">
        <v>2427</v>
      </c>
      <c r="CQ1754" t="s">
        <v>2400</v>
      </c>
      <c r="CR1754">
        <v>70</v>
      </c>
      <c r="CS1754">
        <v>180</v>
      </c>
      <c r="CT1754">
        <v>42</v>
      </c>
      <c r="CU1754" t="s">
        <v>3401</v>
      </c>
      <c r="CZ1754" s="72">
        <v>875000</v>
      </c>
      <c r="DA1754">
        <v>0</v>
      </c>
    </row>
    <row r="1755" spans="1:105" ht="12.75" customHeight="1" x14ac:dyDescent="0.2">
      <c r="A1755" s="38" t="s">
        <v>2452</v>
      </c>
      <c r="B1755" t="s">
        <v>977</v>
      </c>
      <c r="C1755" t="s">
        <v>977</v>
      </c>
      <c r="D1755" s="82" t="s">
        <v>977</v>
      </c>
      <c r="E1755" t="str">
        <f t="shared" si="1464"/>
        <v xml:space="preserve">Krajicek, Lukas </v>
      </c>
      <c r="F1755" t="s">
        <v>262</v>
      </c>
      <c r="G1755" t="s">
        <v>1524</v>
      </c>
      <c r="H1755">
        <v>78</v>
      </c>
      <c r="I1755">
        <v>3</v>
      </c>
      <c r="J1755">
        <v>13</v>
      </c>
      <c r="K1755">
        <f>I1755+J1755</f>
        <v>16</v>
      </c>
      <c r="L1755">
        <v>-4</v>
      </c>
      <c r="M1755">
        <v>64</v>
      </c>
      <c r="N1755">
        <v>105</v>
      </c>
      <c r="O1755" s="4">
        <f t="shared" si="1465"/>
        <v>2.8571428571428571E-2</v>
      </c>
      <c r="P1755">
        <v>1965</v>
      </c>
      <c r="Q1755">
        <v>2</v>
      </c>
      <c r="R1755">
        <v>0</v>
      </c>
      <c r="S1755">
        <v>0</v>
      </c>
      <c r="T1755">
        <v>0</v>
      </c>
      <c r="U1755" s="4">
        <f t="shared" si="1466"/>
        <v>0</v>
      </c>
      <c r="V1755" s="40">
        <v>0</v>
      </c>
      <c r="W1755">
        <v>1</v>
      </c>
      <c r="X1755">
        <v>4</v>
      </c>
      <c r="Y1755">
        <v>0</v>
      </c>
      <c r="Z1755">
        <v>0</v>
      </c>
      <c r="AA1755">
        <f>I1755-W1755-Y1755</f>
        <v>2</v>
      </c>
      <c r="AB1755">
        <f>J1755-X1755-Z1755</f>
        <v>9</v>
      </c>
      <c r="AC1755" s="9">
        <f t="shared" si="1443"/>
        <v>1.6055659620016056</v>
      </c>
      <c r="AD1755" s="9">
        <f t="shared" si="1444"/>
        <v>6.4222638480064225</v>
      </c>
      <c r="AE1755" s="9">
        <f t="shared" si="1445"/>
        <v>0</v>
      </c>
      <c r="AF1755" s="9">
        <f t="shared" si="1446"/>
        <v>0</v>
      </c>
      <c r="AG1755" s="9">
        <f t="shared" si="1447"/>
        <v>2.1872863978127137</v>
      </c>
      <c r="AH1755" s="9">
        <f t="shared" si="1448"/>
        <v>9.8427887901572113</v>
      </c>
      <c r="AI1755" s="6">
        <f t="shared" si="1449"/>
        <v>1.9138755980861242</v>
      </c>
      <c r="AJ1755" s="6">
        <f t="shared" si="1450"/>
        <v>5.1378110784051385</v>
      </c>
      <c r="AK1755" s="6">
        <f t="shared" si="1451"/>
        <v>0.37468776019983352</v>
      </c>
      <c r="AL1755" s="6">
        <f t="shared" si="1452"/>
        <v>2.2966507177033493</v>
      </c>
      <c r="AM1755" s="6">
        <f t="shared" si="1453"/>
        <v>0.64222638480064231</v>
      </c>
      <c r="AN1755" s="6">
        <f t="shared" si="1454"/>
        <v>2.9975020815986682</v>
      </c>
      <c r="AO1755" s="32">
        <v>1097.25</v>
      </c>
      <c r="AP1755" s="32">
        <v>186.85</v>
      </c>
      <c r="AQ1755" s="32">
        <v>160.13333333333333</v>
      </c>
      <c r="AR1755" s="32">
        <v>1444.2333333333331</v>
      </c>
      <c r="AS1755" s="40">
        <v>77</v>
      </c>
      <c r="AT1755" s="40">
        <v>49</v>
      </c>
      <c r="AU1755" s="40">
        <v>41</v>
      </c>
      <c r="AV1755" s="40">
        <v>38</v>
      </c>
      <c r="AW1755" s="40">
        <v>17</v>
      </c>
      <c r="AX1755" s="9">
        <f t="shared" si="1455"/>
        <v>3.1989290742493139</v>
      </c>
      <c r="AY1755" s="9">
        <f t="shared" si="1456"/>
        <v>2.0356821381586543</v>
      </c>
      <c r="AZ1755" s="9">
        <f t="shared" si="1457"/>
        <v>1.7033258707041801</v>
      </c>
      <c r="BA1755" s="9">
        <f t="shared" si="1458"/>
        <v>1.5786922704087523</v>
      </c>
      <c r="BB1755" s="9">
        <f t="shared" si="1459"/>
        <v>0.70625706834075752</v>
      </c>
      <c r="BC1755" s="9">
        <f t="shared" si="1460"/>
        <v>14.067307692307692</v>
      </c>
      <c r="BD1755" s="9">
        <f t="shared" si="1461"/>
        <v>2.0529914529914528</v>
      </c>
      <c r="BE1755" s="9">
        <f t="shared" si="1462"/>
        <v>2.3955128205128204</v>
      </c>
      <c r="BF1755" s="3">
        <v>35</v>
      </c>
      <c r="BG1755" s="3">
        <v>16</v>
      </c>
      <c r="BH1755" s="3">
        <v>1</v>
      </c>
      <c r="BI1755" s="3">
        <v>52</v>
      </c>
      <c r="BJ1755" s="3">
        <v>42</v>
      </c>
      <c r="BK1755" s="3">
        <v>2</v>
      </c>
      <c r="BL1755" s="3">
        <v>8</v>
      </c>
      <c r="BM1755" s="3">
        <v>52</v>
      </c>
      <c r="BN1755" s="34">
        <f t="shared" si="1467"/>
        <v>36.364919043432984</v>
      </c>
      <c r="BO1755" s="34">
        <f t="shared" si="1468"/>
        <v>50.35878649816464</v>
      </c>
      <c r="BP1755" s="34">
        <v>2.5426854122126974</v>
      </c>
      <c r="BQ1755" s="34">
        <v>-0.8530580475098819</v>
      </c>
      <c r="BR1755" s="34">
        <v>0.22014644869244956</v>
      </c>
      <c r="BS1755" s="34">
        <v>-0.36581186379839015</v>
      </c>
      <c r="BT1755" s="34">
        <v>0</v>
      </c>
      <c r="BU1755" s="34">
        <f t="shared" si="1469"/>
        <v>1.5439619495968748</v>
      </c>
      <c r="BV1755" s="34">
        <f t="shared" si="1470"/>
        <v>2.1381059610822928</v>
      </c>
      <c r="BW1755" s="34">
        <v>23.667412119030832</v>
      </c>
      <c r="BX1755" s="34">
        <v>1.9069396378404733</v>
      </c>
      <c r="BY1755" s="34">
        <v>12.027019991766334</v>
      </c>
      <c r="BZ1755" s="34">
        <v>-2.7804146548015334</v>
      </c>
      <c r="CA1755" s="34">
        <f t="shared" si="1471"/>
        <v>34.820957093836107</v>
      </c>
      <c r="CB1755" s="34">
        <f t="shared" si="1472"/>
        <v>48.220680537082345</v>
      </c>
      <c r="CC1755" s="15">
        <v>57</v>
      </c>
      <c r="CD1755" s="7">
        <v>2019543</v>
      </c>
      <c r="CE1755" s="68">
        <f t="shared" si="1463"/>
        <v>2123109.3076923075</v>
      </c>
      <c r="CF1755" s="9">
        <v>28.7</v>
      </c>
      <c r="CG1755" s="9">
        <v>28.8</v>
      </c>
      <c r="CH1755" s="9">
        <v>-7</v>
      </c>
      <c r="CI1755" s="9">
        <v>-1.1000000000000001</v>
      </c>
      <c r="CJ1755" s="9">
        <f t="shared" si="1435"/>
        <v>-1.2282154587663878</v>
      </c>
      <c r="CK1755" s="9">
        <v>1.4</v>
      </c>
      <c r="CL1755" s="9">
        <f t="shared" si="1436"/>
        <v>1.5631833111572209</v>
      </c>
      <c r="CM1755" s="9">
        <v>0.3</v>
      </c>
      <c r="CN1755" t="s">
        <v>1141</v>
      </c>
      <c r="CO1755" t="s">
        <v>1142</v>
      </c>
      <c r="CQ1755" t="s">
        <v>3079</v>
      </c>
      <c r="CR1755">
        <v>74</v>
      </c>
      <c r="CS1755">
        <v>196</v>
      </c>
      <c r="CT1755">
        <v>5</v>
      </c>
      <c r="CU1755" t="s">
        <v>3402</v>
      </c>
      <c r="CV1755" t="s">
        <v>2382</v>
      </c>
      <c r="CW1755">
        <v>0</v>
      </c>
      <c r="CX1755">
        <v>0</v>
      </c>
      <c r="CY1755">
        <v>0</v>
      </c>
      <c r="CZ1755" s="70"/>
      <c r="DA1755">
        <v>0</v>
      </c>
    </row>
    <row r="1756" spans="1:105" ht="12.75" customHeight="1" x14ac:dyDescent="0.2">
      <c r="A1756" s="44" t="s">
        <v>2372</v>
      </c>
      <c r="B1756" s="43" t="s">
        <v>977</v>
      </c>
      <c r="C1756" s="43" t="s">
        <v>977</v>
      </c>
      <c r="D1756" s="82" t="s">
        <v>977</v>
      </c>
      <c r="E1756" s="42" t="str">
        <f t="shared" si="1464"/>
        <v xml:space="preserve">Krajicek, Lukas </v>
      </c>
      <c r="F1756" s="42" t="s">
        <v>262</v>
      </c>
      <c r="G1756" s="45" t="s">
        <v>2374</v>
      </c>
      <c r="H1756" s="43">
        <v>39</v>
      </c>
      <c r="I1756" s="64">
        <v>2</v>
      </c>
      <c r="J1756" s="64">
        <v>9</v>
      </c>
      <c r="K1756" s="64">
        <v>11</v>
      </c>
      <c r="L1756" s="43">
        <v>-3</v>
      </c>
      <c r="M1756">
        <v>36</v>
      </c>
      <c r="N1756">
        <v>28</v>
      </c>
      <c r="O1756" s="4">
        <f t="shared" si="1465"/>
        <v>7.1428571428571425E-2</v>
      </c>
      <c r="Q1756">
        <v>0</v>
      </c>
      <c r="R1756">
        <v>0</v>
      </c>
      <c r="S1756">
        <v>0</v>
      </c>
      <c r="T1756">
        <v>0</v>
      </c>
      <c r="U1756" s="4">
        <f t="shared" si="1466"/>
        <v>0</v>
      </c>
      <c r="V1756">
        <v>0</v>
      </c>
      <c r="W1756">
        <v>1</v>
      </c>
      <c r="X1756">
        <v>4</v>
      </c>
      <c r="Y1756">
        <v>0</v>
      </c>
      <c r="Z1756">
        <v>0</v>
      </c>
      <c r="AA1756">
        <v>1</v>
      </c>
      <c r="AB1756">
        <v>5</v>
      </c>
      <c r="AC1756" s="9">
        <f t="shared" si="1443"/>
        <v>2.8653295128939829</v>
      </c>
      <c r="AD1756" s="9">
        <f t="shared" si="1444"/>
        <v>11.461318051575931</v>
      </c>
      <c r="AE1756" s="9">
        <f t="shared" si="1445"/>
        <v>0</v>
      </c>
      <c r="AF1756" s="9">
        <f t="shared" si="1446"/>
        <v>0</v>
      </c>
      <c r="AG1756" s="9">
        <f t="shared" si="1447"/>
        <v>2.1615779519048903</v>
      </c>
      <c r="AH1756" s="9">
        <f t="shared" si="1448"/>
        <v>10.807889759524453</v>
      </c>
      <c r="AI1756" s="58">
        <f t="shared" si="1449"/>
        <v>2.5938935422858687</v>
      </c>
      <c r="AJ1756" s="58">
        <f t="shared" si="1450"/>
        <v>6.303724928366762</v>
      </c>
      <c r="AK1756" s="58">
        <f t="shared" si="1451"/>
        <v>0</v>
      </c>
      <c r="AL1756" s="58">
        <f t="shared" si="1452"/>
        <v>2.9181302350716023</v>
      </c>
      <c r="AM1756" s="58">
        <f t="shared" si="1453"/>
        <v>0</v>
      </c>
      <c r="AN1756" s="58">
        <f t="shared" si="1454"/>
        <v>4.902962206332993</v>
      </c>
      <c r="AO1756" s="56">
        <v>555.15</v>
      </c>
      <c r="AP1756" s="56">
        <v>104.7</v>
      </c>
      <c r="AQ1756" s="56">
        <v>48.95</v>
      </c>
      <c r="AR1756" s="57">
        <f>SUM(AO1756:AQ1756)</f>
        <v>708.80000000000007</v>
      </c>
      <c r="AS1756">
        <v>54</v>
      </c>
      <c r="AT1756">
        <v>27</v>
      </c>
      <c r="AU1756">
        <v>19</v>
      </c>
      <c r="AV1756">
        <v>14</v>
      </c>
      <c r="AW1756">
        <v>4</v>
      </c>
      <c r="AX1756" s="9">
        <f t="shared" si="1455"/>
        <v>4.5711060948081261</v>
      </c>
      <c r="AY1756" s="9">
        <f t="shared" si="1456"/>
        <v>2.2855530474040631</v>
      </c>
      <c r="AZ1756" s="9">
        <f t="shared" si="1457"/>
        <v>1.6083521444695257</v>
      </c>
      <c r="BA1756" s="9">
        <f t="shared" si="1458"/>
        <v>1.1851015801354401</v>
      </c>
      <c r="BB1756" s="9">
        <f t="shared" si="1459"/>
        <v>0.33860045146726858</v>
      </c>
      <c r="BC1756" s="33">
        <f t="shared" si="1460"/>
        <v>14.234615384615385</v>
      </c>
      <c r="BD1756" s="33">
        <f t="shared" si="1461"/>
        <v>1.2551282051282051</v>
      </c>
      <c r="BE1756" s="33">
        <f t="shared" si="1462"/>
        <v>2.6846153846153848</v>
      </c>
      <c r="BF1756" s="42">
        <f>BI1756-BG1756-BH1756</f>
        <v>24</v>
      </c>
      <c r="BG1756" s="43">
        <v>11</v>
      </c>
      <c r="BH1756" s="43">
        <v>0</v>
      </c>
      <c r="BI1756" s="43">
        <v>35</v>
      </c>
      <c r="BJ1756" s="42">
        <f>BM1756-BK1756-BL1756</f>
        <v>27</v>
      </c>
      <c r="BK1756" s="43">
        <v>0</v>
      </c>
      <c r="BL1756" s="43">
        <v>4</v>
      </c>
      <c r="BM1756" s="43">
        <v>31</v>
      </c>
      <c r="BN1756" s="34">
        <f t="shared" si="1467"/>
        <v>12.534933620934808</v>
      </c>
      <c r="BO1756" s="34">
        <f t="shared" si="1468"/>
        <v>35.369451526339745</v>
      </c>
      <c r="BP1756" s="33">
        <v>2.9901474548089415</v>
      </c>
      <c r="BQ1756" s="33">
        <v>1.5175096483599222</v>
      </c>
      <c r="BR1756" s="33">
        <v>-1.8559709307214576</v>
      </c>
      <c r="BS1756" s="33">
        <v>-0.11332481633398488</v>
      </c>
      <c r="BT1756" s="33">
        <v>0</v>
      </c>
      <c r="BU1756" s="9">
        <f t="shared" si="1469"/>
        <v>2.5383613561134215</v>
      </c>
      <c r="BV1756" s="34">
        <f t="shared" si="1470"/>
        <v>7.1624191763922722</v>
      </c>
      <c r="BW1756" s="33">
        <v>7.3563636622305095</v>
      </c>
      <c r="BX1756" s="33">
        <v>2.8897702913019403</v>
      </c>
      <c r="BY1756" s="33">
        <v>3.404420049955319</v>
      </c>
      <c r="BZ1756" s="33">
        <v>-3.6539817386663835</v>
      </c>
      <c r="CA1756" s="9">
        <f t="shared" si="1471"/>
        <v>9.9965722648213866</v>
      </c>
      <c r="CB1756" s="34">
        <f t="shared" si="1472"/>
        <v>28.207032349947479</v>
      </c>
      <c r="CC1756" s="47">
        <v>50.795444000000003</v>
      </c>
      <c r="CD1756">
        <v>1057999</v>
      </c>
      <c r="CE1756" s="68">
        <f t="shared" si="1463"/>
        <v>2224510.717948718</v>
      </c>
      <c r="CF1756" s="62">
        <v>17.5</v>
      </c>
      <c r="CG1756" s="62">
        <v>16.100000000000001</v>
      </c>
      <c r="CH1756" s="62">
        <v>-2.7</v>
      </c>
      <c r="CI1756" s="62">
        <v>0.1</v>
      </c>
      <c r="CJ1756" s="63">
        <f t="shared" si="1435"/>
        <v>0.23189750130442344</v>
      </c>
      <c r="CK1756" s="62">
        <v>0.8</v>
      </c>
      <c r="CL1756" s="63">
        <f t="shared" si="1436"/>
        <v>1.8551800104353875</v>
      </c>
      <c r="CM1756" s="62">
        <v>1</v>
      </c>
      <c r="CN1756" t="s">
        <v>2152</v>
      </c>
      <c r="CO1756" t="s">
        <v>1142</v>
      </c>
      <c r="CQ1756" t="s">
        <v>3079</v>
      </c>
      <c r="CR1756">
        <v>74</v>
      </c>
      <c r="CS1756">
        <v>196</v>
      </c>
      <c r="CT1756">
        <v>5</v>
      </c>
      <c r="CU1756" t="s">
        <v>3402</v>
      </c>
      <c r="CZ1756" s="72">
        <v>1100000</v>
      </c>
      <c r="DA1756">
        <v>0</v>
      </c>
    </row>
    <row r="1757" spans="1:105" ht="12.75" customHeight="1" x14ac:dyDescent="0.2">
      <c r="A1757" s="38" t="s">
        <v>2452</v>
      </c>
      <c r="B1757" t="s">
        <v>970</v>
      </c>
      <c r="D1757" t="s">
        <v>977</v>
      </c>
      <c r="E1757" t="str">
        <f t="shared" si="1464"/>
        <v xml:space="preserve">Cullen, Mark </v>
      </c>
      <c r="F1757" t="s">
        <v>1397</v>
      </c>
      <c r="G1757" t="s">
        <v>1537</v>
      </c>
      <c r="H1757">
        <v>3</v>
      </c>
      <c r="I1757">
        <v>0</v>
      </c>
      <c r="J1757">
        <v>0</v>
      </c>
      <c r="K1757">
        <f>I1757+J1757</f>
        <v>0</v>
      </c>
      <c r="L1757">
        <v>-3</v>
      </c>
      <c r="M1757">
        <v>0</v>
      </c>
      <c r="N1757">
        <v>4</v>
      </c>
      <c r="O1757" s="4">
        <f t="shared" si="1465"/>
        <v>0</v>
      </c>
      <c r="P1757">
        <v>28</v>
      </c>
      <c r="Q1757">
        <v>0</v>
      </c>
      <c r="R1757">
        <v>0</v>
      </c>
      <c r="S1757">
        <v>7</v>
      </c>
      <c r="T1757">
        <v>7</v>
      </c>
      <c r="U1757" s="4">
        <f t="shared" si="1466"/>
        <v>0.5</v>
      </c>
      <c r="V1757" s="40">
        <v>7.9</v>
      </c>
      <c r="W1757">
        <v>0</v>
      </c>
      <c r="X1757">
        <v>0</v>
      </c>
      <c r="Y1757">
        <v>0</v>
      </c>
      <c r="Z1757">
        <v>0</v>
      </c>
      <c r="AA1757">
        <f>I1757-W1757-Y1757</f>
        <v>0</v>
      </c>
      <c r="AB1757">
        <f>J1757-X1757-Z1757</f>
        <v>0</v>
      </c>
      <c r="AC1757" s="9">
        <f t="shared" si="1443"/>
        <v>0</v>
      </c>
      <c r="AD1757" s="9">
        <f t="shared" si="1444"/>
        <v>0</v>
      </c>
      <c r="AE1757" s="9">
        <f t="shared" si="1445"/>
        <v>0</v>
      </c>
      <c r="AF1757" s="9">
        <f t="shared" si="1446"/>
        <v>0</v>
      </c>
      <c r="AG1757" s="9">
        <f t="shared" si="1447"/>
        <v>0</v>
      </c>
      <c r="AH1757" s="9">
        <f t="shared" si="1448"/>
        <v>0</v>
      </c>
      <c r="AI1757" s="6">
        <f t="shared" si="1449"/>
        <v>0</v>
      </c>
      <c r="AJ1757" s="6">
        <f t="shared" si="1450"/>
        <v>7.5</v>
      </c>
      <c r="AK1757" s="6">
        <f t="shared" si="1451"/>
        <v>0</v>
      </c>
      <c r="AL1757" s="6">
        <f t="shared" si="1452"/>
        <v>18</v>
      </c>
      <c r="AM1757" s="6">
        <f t="shared" si="1453"/>
        <v>0</v>
      </c>
      <c r="AN1757" s="6">
        <f t="shared" si="1454"/>
        <v>0</v>
      </c>
      <c r="AO1757" s="32">
        <v>10</v>
      </c>
      <c r="AP1757" s="32">
        <v>8</v>
      </c>
      <c r="AQ1757" s="32">
        <v>0</v>
      </c>
      <c r="AR1757" s="32">
        <v>18</v>
      </c>
      <c r="AS1757" s="40">
        <v>0</v>
      </c>
      <c r="AT1757" s="40">
        <v>0</v>
      </c>
      <c r="AU1757" s="40">
        <v>2</v>
      </c>
      <c r="AV1757" s="40">
        <v>3</v>
      </c>
      <c r="AW1757" s="40">
        <v>0</v>
      </c>
      <c r="AX1757" s="9">
        <f t="shared" si="1455"/>
        <v>0</v>
      </c>
      <c r="AY1757" s="9">
        <f t="shared" si="1456"/>
        <v>0</v>
      </c>
      <c r="AZ1757" s="9">
        <f t="shared" si="1457"/>
        <v>6.6666666666666661</v>
      </c>
      <c r="BA1757" s="9">
        <f t="shared" si="1458"/>
        <v>10</v>
      </c>
      <c r="BB1757" s="9">
        <f t="shared" si="1459"/>
        <v>0</v>
      </c>
      <c r="BC1757" s="9">
        <f t="shared" si="1460"/>
        <v>3.3333333333333335</v>
      </c>
      <c r="BD1757" s="9">
        <f t="shared" si="1461"/>
        <v>0</v>
      </c>
      <c r="BE1757" s="9">
        <f t="shared" si="1462"/>
        <v>2.6666666666666665</v>
      </c>
      <c r="BF1757" s="3">
        <v>0</v>
      </c>
      <c r="BG1757" s="3">
        <v>1</v>
      </c>
      <c r="BH1757" s="3">
        <v>0</v>
      </c>
      <c r="BI1757" s="3">
        <v>1</v>
      </c>
      <c r="BJ1757" s="3">
        <v>3</v>
      </c>
      <c r="BK1757" s="3">
        <v>0</v>
      </c>
      <c r="BL1757" s="3">
        <v>0</v>
      </c>
      <c r="BM1757" s="3">
        <v>3</v>
      </c>
      <c r="BN1757" s="34">
        <f t="shared" si="1467"/>
        <v>-1.2797925118235396</v>
      </c>
      <c r="BO1757" s="34">
        <f t="shared" si="1468"/>
        <v>-142.19916798039327</v>
      </c>
      <c r="BP1757" s="34">
        <v>-0.24722850836301011</v>
      </c>
      <c r="BQ1757" s="34">
        <v>-0.41911236149115466</v>
      </c>
      <c r="BR1757" s="34">
        <v>-6.0761761131971652E-3</v>
      </c>
      <c r="BS1757" s="34">
        <v>0</v>
      </c>
      <c r="BT1757" s="34">
        <v>0</v>
      </c>
      <c r="BU1757" s="34">
        <f t="shared" si="1469"/>
        <v>-0.67241704596736196</v>
      </c>
      <c r="BV1757" s="34">
        <f t="shared" si="1470"/>
        <v>-74.713005107484662</v>
      </c>
      <c r="BW1757" s="34">
        <v>-0.89078320382017184</v>
      </c>
      <c r="BX1757" s="34">
        <v>3.234284583426443E-2</v>
      </c>
      <c r="BY1757" s="34">
        <v>0</v>
      </c>
      <c r="BZ1757" s="34">
        <v>0.25106489212972977</v>
      </c>
      <c r="CA1757" s="34">
        <f t="shared" si="1471"/>
        <v>-0.60737546585617763</v>
      </c>
      <c r="CB1757" s="34">
        <f t="shared" si="1472"/>
        <v>-67.486162872908622</v>
      </c>
      <c r="CE1757" s="68">
        <f t="shared" si="1463"/>
        <v>165000</v>
      </c>
      <c r="CF1757" s="9">
        <v>1</v>
      </c>
      <c r="CG1757" s="9">
        <v>0.7</v>
      </c>
      <c r="CH1757" s="9">
        <v>-2.2999999999999998</v>
      </c>
      <c r="CI1757" s="9">
        <v>-0.5</v>
      </c>
      <c r="CJ1757" s="9">
        <f t="shared" si="1435"/>
        <v>-38.461538461538467</v>
      </c>
      <c r="CK1757" s="9">
        <v>-0.4</v>
      </c>
      <c r="CL1757" s="9">
        <f t="shared" si="1436"/>
        <v>-30.76923076923077</v>
      </c>
      <c r="CM1757" s="9">
        <v>-0.9</v>
      </c>
      <c r="CN1757" t="s">
        <v>3381</v>
      </c>
      <c r="CO1757" t="s">
        <v>2412</v>
      </c>
      <c r="CP1757" t="s">
        <v>2413</v>
      </c>
      <c r="CQ1757" t="s">
        <v>2414</v>
      </c>
      <c r="CR1757">
        <v>71</v>
      </c>
      <c r="CS1757">
        <v>190</v>
      </c>
      <c r="CU1757" t="s">
        <v>3402</v>
      </c>
      <c r="CV1757" t="s">
        <v>2382</v>
      </c>
      <c r="CW1757">
        <v>0</v>
      </c>
      <c r="CX1757">
        <v>0</v>
      </c>
      <c r="CY1757">
        <v>0</v>
      </c>
      <c r="CZ1757" s="70"/>
      <c r="DA1757">
        <v>0</v>
      </c>
    </row>
    <row r="1758" spans="1:105" ht="12.75" customHeight="1" x14ac:dyDescent="0.2">
      <c r="A1758" s="44" t="s">
        <v>2372</v>
      </c>
      <c r="B1758" s="43"/>
      <c r="C1758" s="43" t="s">
        <v>977</v>
      </c>
      <c r="D1758" s="82" t="s">
        <v>977</v>
      </c>
      <c r="E1758" s="42" t="str">
        <f t="shared" si="1464"/>
        <v xml:space="preserve">Raymond, Mason </v>
      </c>
      <c r="F1758" s="42" t="s">
        <v>470</v>
      </c>
      <c r="G1758" s="45" t="s">
        <v>1540</v>
      </c>
      <c r="H1758" s="43">
        <v>49</v>
      </c>
      <c r="I1758" s="64">
        <v>9</v>
      </c>
      <c r="J1758" s="64">
        <v>12</v>
      </c>
      <c r="K1758" s="64">
        <v>21</v>
      </c>
      <c r="L1758" s="43">
        <v>1</v>
      </c>
      <c r="M1758">
        <v>2</v>
      </c>
      <c r="N1758">
        <v>80</v>
      </c>
      <c r="O1758" s="4">
        <f t="shared" si="1465"/>
        <v>0.1125</v>
      </c>
      <c r="Q1758">
        <v>0</v>
      </c>
      <c r="R1758">
        <v>0</v>
      </c>
      <c r="S1758">
        <v>24</v>
      </c>
      <c r="T1758">
        <v>39</v>
      </c>
      <c r="U1758" s="4">
        <f t="shared" si="1466"/>
        <v>0.38095238095238093</v>
      </c>
      <c r="V1758">
        <v>2.2999999999999998</v>
      </c>
      <c r="W1758">
        <v>1</v>
      </c>
      <c r="X1758">
        <v>5</v>
      </c>
      <c r="Y1758">
        <v>0</v>
      </c>
      <c r="Z1758">
        <v>0</v>
      </c>
      <c r="AA1758">
        <v>8</v>
      </c>
      <c r="AB1758">
        <v>7</v>
      </c>
      <c r="AC1758" s="9">
        <f t="shared" si="1443"/>
        <v>2.5132644512705951</v>
      </c>
      <c r="AD1758" s="9">
        <f t="shared" si="1444"/>
        <v>12.566322256352976</v>
      </c>
      <c r="AE1758" s="9">
        <f t="shared" si="1445"/>
        <v>0</v>
      </c>
      <c r="AF1758" s="9">
        <f t="shared" si="1446"/>
        <v>0</v>
      </c>
      <c r="AG1758" s="9">
        <f t="shared" si="1447"/>
        <v>19.485132438009536</v>
      </c>
      <c r="AH1758" s="9">
        <f t="shared" si="1448"/>
        <v>17.049490883258347</v>
      </c>
      <c r="AI1758" s="58">
        <f t="shared" si="1449"/>
        <v>2.435641554751192</v>
      </c>
      <c r="AJ1758" s="58">
        <f t="shared" si="1450"/>
        <v>5.0265289025411901</v>
      </c>
      <c r="AK1758" s="58">
        <f t="shared" si="1451"/>
        <v>0</v>
      </c>
      <c r="AL1758" s="58">
        <f t="shared" si="1452"/>
        <v>1.8267311660633943</v>
      </c>
      <c r="AM1758" s="58">
        <f t="shared" si="1453"/>
        <v>2.0106115610164763</v>
      </c>
      <c r="AN1758" s="58">
        <f t="shared" si="1454"/>
        <v>0</v>
      </c>
      <c r="AO1758" s="56">
        <v>492.68333333333339</v>
      </c>
      <c r="AP1758" s="56">
        <v>119.36666666666665</v>
      </c>
      <c r="AQ1758" s="56">
        <v>1.6</v>
      </c>
      <c r="AR1758" s="57">
        <f>SUM(AO1758:AQ1758)</f>
        <v>613.65000000000009</v>
      </c>
      <c r="AS1758">
        <v>8</v>
      </c>
      <c r="AT1758">
        <v>23</v>
      </c>
      <c r="AU1758">
        <v>24</v>
      </c>
      <c r="AV1758">
        <v>16</v>
      </c>
      <c r="AW1758">
        <v>12</v>
      </c>
      <c r="AX1758" s="9">
        <f t="shared" si="1455"/>
        <v>0.78220483989244671</v>
      </c>
      <c r="AY1758" s="9">
        <f t="shared" si="1456"/>
        <v>2.2488389146907841</v>
      </c>
      <c r="AZ1758" s="9">
        <f t="shared" si="1457"/>
        <v>2.34661451967734</v>
      </c>
      <c r="BA1758" s="9">
        <f t="shared" si="1458"/>
        <v>1.5644096797848934</v>
      </c>
      <c r="BB1758" s="9">
        <f t="shared" si="1459"/>
        <v>1.17330725983867</v>
      </c>
      <c r="BC1758" s="33">
        <f t="shared" si="1460"/>
        <v>10.054761904761905</v>
      </c>
      <c r="BD1758" s="33">
        <f t="shared" si="1461"/>
        <v>3.2653061224489799E-2</v>
      </c>
      <c r="BE1758" s="33">
        <f t="shared" si="1462"/>
        <v>2.436054421768707</v>
      </c>
      <c r="BF1758" s="42">
        <f>BI1758-BG1758-BH1758</f>
        <v>20</v>
      </c>
      <c r="BG1758" s="43">
        <v>10</v>
      </c>
      <c r="BH1758" s="43">
        <v>0</v>
      </c>
      <c r="BI1758" s="43">
        <v>30</v>
      </c>
      <c r="BJ1758" s="42">
        <f>BM1758-BK1758-BL1758</f>
        <v>15</v>
      </c>
      <c r="BK1758" s="43">
        <v>4</v>
      </c>
      <c r="BL1758" s="43">
        <v>0</v>
      </c>
      <c r="BM1758" s="43">
        <v>19</v>
      </c>
      <c r="BN1758" s="34">
        <f t="shared" si="1467"/>
        <v>26.063354009717163</v>
      </c>
      <c r="BO1758" s="34">
        <f t="shared" si="1468"/>
        <v>84.945340209295708</v>
      </c>
      <c r="BP1758" s="33">
        <v>11.779513069724368</v>
      </c>
      <c r="BQ1758" s="33">
        <v>0.75384992371531745</v>
      </c>
      <c r="BR1758" s="33">
        <v>0.66684464920372155</v>
      </c>
      <c r="BS1758" s="33">
        <v>-1.948773327635343E-2</v>
      </c>
      <c r="BT1758" s="33">
        <v>1.5446024602396957</v>
      </c>
      <c r="BU1758" s="9">
        <f t="shared" si="1469"/>
        <v>14.725322369606751</v>
      </c>
      <c r="BV1758" s="34">
        <f t="shared" si="1470"/>
        <v>47.99257677701214</v>
      </c>
      <c r="BW1758" s="33">
        <v>5.2884924185173086</v>
      </c>
      <c r="BX1758" s="33">
        <v>-0.33544284883202524</v>
      </c>
      <c r="BY1758" s="33">
        <v>0.17732113435783925</v>
      </c>
      <c r="BZ1758" s="33">
        <v>6.2076609360672901</v>
      </c>
      <c r="CA1758" s="9">
        <f t="shared" si="1471"/>
        <v>11.338031640110412</v>
      </c>
      <c r="CB1758" s="34">
        <f t="shared" si="1472"/>
        <v>36.952763432283582</v>
      </c>
      <c r="CC1758" s="47">
        <v>63.618049999999997</v>
      </c>
      <c r="CD1758">
        <v>1849038</v>
      </c>
      <c r="CE1758" s="68">
        <f t="shared" si="1463"/>
        <v>3094308.4897959186</v>
      </c>
      <c r="CF1758" s="62">
        <v>14.4</v>
      </c>
      <c r="CG1758" s="62">
        <v>11.7</v>
      </c>
      <c r="CH1758" s="62">
        <v>1.8</v>
      </c>
      <c r="CI1758" s="62">
        <v>1.6</v>
      </c>
      <c r="CJ1758" s="63">
        <f t="shared" si="1435"/>
        <v>4.356013340290855</v>
      </c>
      <c r="CK1758" s="62">
        <v>1.1000000000000001</v>
      </c>
      <c r="CL1758" s="63">
        <f t="shared" si="1436"/>
        <v>2.9947591714499628</v>
      </c>
      <c r="CM1758" s="62">
        <v>2.7</v>
      </c>
      <c r="CN1758" t="s">
        <v>1656</v>
      </c>
      <c r="CO1758" t="s">
        <v>1563</v>
      </c>
      <c r="CP1758" t="s">
        <v>2417</v>
      </c>
      <c r="CQ1758" t="s">
        <v>2400</v>
      </c>
      <c r="CR1758">
        <v>72</v>
      </c>
      <c r="CS1758">
        <v>182</v>
      </c>
      <c r="CT1758">
        <v>21</v>
      </c>
      <c r="CU1758" t="s">
        <v>3402</v>
      </c>
      <c r="CV1758" t="s">
        <v>3090</v>
      </c>
      <c r="CZ1758" s="72">
        <v>883333.33333333337</v>
      </c>
      <c r="DA1758">
        <v>0</v>
      </c>
    </row>
    <row r="1759" spans="1:105" ht="12.75" customHeight="1" x14ac:dyDescent="0.2">
      <c r="A1759" s="38" t="s">
        <v>2452</v>
      </c>
      <c r="B1759" t="s">
        <v>978</v>
      </c>
      <c r="C1759" t="s">
        <v>978</v>
      </c>
      <c r="D1759" s="82" t="s">
        <v>977</v>
      </c>
      <c r="E1759" t="str">
        <f t="shared" si="1464"/>
        <v xml:space="preserve">Pettinger, Matt </v>
      </c>
      <c r="F1759" t="s">
        <v>434</v>
      </c>
      <c r="G1759" t="s">
        <v>1540</v>
      </c>
      <c r="H1759">
        <v>64</v>
      </c>
      <c r="I1759">
        <v>16</v>
      </c>
      <c r="J1759">
        <v>16</v>
      </c>
      <c r="K1759">
        <f>I1759+J1759</f>
        <v>32</v>
      </c>
      <c r="L1759">
        <v>-13</v>
      </c>
      <c r="M1759">
        <v>22</v>
      </c>
      <c r="N1759">
        <v>111</v>
      </c>
      <c r="O1759" s="4">
        <f t="shared" si="1465"/>
        <v>0.14414414414414414</v>
      </c>
      <c r="P1759">
        <v>1543</v>
      </c>
      <c r="Q1759">
        <v>2</v>
      </c>
      <c r="R1759">
        <v>0</v>
      </c>
      <c r="S1759">
        <v>7</v>
      </c>
      <c r="T1759">
        <v>16</v>
      </c>
      <c r="U1759" s="4">
        <f t="shared" si="1466"/>
        <v>0.30434782608695654</v>
      </c>
      <c r="V1759" s="40">
        <v>0.5</v>
      </c>
      <c r="W1759">
        <v>4</v>
      </c>
      <c r="X1759">
        <v>6</v>
      </c>
      <c r="Y1759">
        <v>3</v>
      </c>
      <c r="Z1759">
        <v>2</v>
      </c>
      <c r="AA1759">
        <f>I1759-W1759-Y1759</f>
        <v>9</v>
      </c>
      <c r="AB1759">
        <f>J1759-X1759-Z1759</f>
        <v>8</v>
      </c>
      <c r="AC1759" s="9">
        <f t="shared" si="1443"/>
        <v>7.4937552039966704</v>
      </c>
      <c r="AD1759" s="9">
        <f t="shared" si="1444"/>
        <v>11.240632805995006</v>
      </c>
      <c r="AE1759" s="9">
        <f t="shared" si="1445"/>
        <v>4.9202733485193626</v>
      </c>
      <c r="AF1759" s="9">
        <f t="shared" si="1446"/>
        <v>3.2801822323462417</v>
      </c>
      <c r="AG1759" s="9">
        <f t="shared" si="1447"/>
        <v>14.640759150474469</v>
      </c>
      <c r="AH1759" s="9">
        <f t="shared" si="1448"/>
        <v>13.014008133755084</v>
      </c>
      <c r="AI1759" s="6">
        <f t="shared" si="1449"/>
        <v>1.6267510167193857</v>
      </c>
      <c r="AJ1759" s="6">
        <f t="shared" si="1450"/>
        <v>7.119067443796836</v>
      </c>
      <c r="AK1759" s="6">
        <f t="shared" si="1451"/>
        <v>1.9681093394077451</v>
      </c>
      <c r="AL1759" s="6">
        <f t="shared" si="1452"/>
        <v>2.7654767284229558</v>
      </c>
      <c r="AM1759" s="6">
        <f t="shared" si="1453"/>
        <v>1.4987510407993341</v>
      </c>
      <c r="AN1759" s="6">
        <f t="shared" si="1454"/>
        <v>6.5603644646924835</v>
      </c>
      <c r="AO1759" s="32">
        <v>737.66666666666663</v>
      </c>
      <c r="AP1759" s="32">
        <v>160.13333333333333</v>
      </c>
      <c r="AQ1759" s="32">
        <v>182.91666666666666</v>
      </c>
      <c r="AR1759" s="32">
        <v>1080.7166666666667</v>
      </c>
      <c r="AS1759" s="40">
        <v>31</v>
      </c>
      <c r="AT1759" s="40">
        <v>69</v>
      </c>
      <c r="AU1759" s="40">
        <v>46</v>
      </c>
      <c r="AV1759" s="40">
        <v>35</v>
      </c>
      <c r="AW1759" s="40">
        <v>30</v>
      </c>
      <c r="AX1759" s="9">
        <f t="shared" si="1455"/>
        <v>1.7210801474330304</v>
      </c>
      <c r="AY1759" s="9">
        <f t="shared" si="1456"/>
        <v>3.830791295899326</v>
      </c>
      <c r="AZ1759" s="9">
        <f t="shared" si="1457"/>
        <v>2.5538608639328841</v>
      </c>
      <c r="BA1759" s="9">
        <f t="shared" si="1458"/>
        <v>1.9431550051663249</v>
      </c>
      <c r="BB1759" s="9">
        <f t="shared" si="1459"/>
        <v>1.6655614329997068</v>
      </c>
      <c r="BC1759" s="9">
        <f t="shared" si="1460"/>
        <v>11.526041666666666</v>
      </c>
      <c r="BD1759" s="9">
        <f t="shared" si="1461"/>
        <v>2.8580729166666665</v>
      </c>
      <c r="BE1759" s="9">
        <f t="shared" si="1462"/>
        <v>2.5020833333333332</v>
      </c>
      <c r="BF1759" s="3">
        <v>20</v>
      </c>
      <c r="BG1759" s="3">
        <v>19</v>
      </c>
      <c r="BH1759" s="3">
        <v>6</v>
      </c>
      <c r="BI1759" s="3">
        <v>45</v>
      </c>
      <c r="BJ1759" s="3">
        <v>34</v>
      </c>
      <c r="BK1759" s="3">
        <v>4</v>
      </c>
      <c r="BL1759" s="3">
        <v>20</v>
      </c>
      <c r="BM1759" s="3">
        <v>58</v>
      </c>
      <c r="BN1759" s="34">
        <f t="shared" si="1467"/>
        <v>41.796251772405554</v>
      </c>
      <c r="BO1759" s="34">
        <f t="shared" si="1468"/>
        <v>77.349138884515924</v>
      </c>
      <c r="BP1759" s="34">
        <v>8.6354195215154501</v>
      </c>
      <c r="BQ1759" s="34">
        <v>4.4726741004815116</v>
      </c>
      <c r="BR1759" s="34">
        <v>0.16562142544097841</v>
      </c>
      <c r="BS1759" s="34">
        <v>7.2047502394272485</v>
      </c>
      <c r="BT1759" s="34">
        <v>4.3529590247803149</v>
      </c>
      <c r="BU1759" s="34">
        <f t="shared" si="1469"/>
        <v>24.831424311645502</v>
      </c>
      <c r="BV1759" s="34">
        <f t="shared" si="1470"/>
        <v>45.953625177697823</v>
      </c>
      <c r="BW1759" s="34">
        <v>4.6578244406709777</v>
      </c>
      <c r="BX1759" s="34">
        <v>-0.38344210772378035</v>
      </c>
      <c r="BY1759" s="34">
        <v>7.140417053670614</v>
      </c>
      <c r="BZ1759" s="34">
        <v>5.5500280741422392</v>
      </c>
      <c r="CA1759" s="34">
        <f t="shared" si="1471"/>
        <v>16.964827460760052</v>
      </c>
      <c r="CB1759" s="34">
        <f t="shared" si="1472"/>
        <v>31.395513706818104</v>
      </c>
      <c r="CC1759" s="15">
        <v>35</v>
      </c>
      <c r="CD1759" s="7">
        <v>1719406</v>
      </c>
      <c r="CE1759" s="68">
        <f t="shared" si="1463"/>
        <v>2202988.9375</v>
      </c>
      <c r="CF1759" s="9">
        <v>21.4</v>
      </c>
      <c r="CG1759" s="9">
        <v>21.6</v>
      </c>
      <c r="CH1759" s="9">
        <v>-8.3000000000000007</v>
      </c>
      <c r="CI1759" s="9">
        <v>2.6</v>
      </c>
      <c r="CJ1759" s="9">
        <f t="shared" si="1435"/>
        <v>3.6522838480088038</v>
      </c>
      <c r="CK1759" s="9">
        <v>-0.8</v>
      </c>
      <c r="CL1759" s="9">
        <f t="shared" si="1436"/>
        <v>-1.1237796455411704</v>
      </c>
      <c r="CM1759" s="9">
        <v>1.8</v>
      </c>
      <c r="CN1759" t="s">
        <v>3518</v>
      </c>
      <c r="CO1759" t="s">
        <v>2416</v>
      </c>
      <c r="CP1759" t="s">
        <v>2417</v>
      </c>
      <c r="CQ1759" t="s">
        <v>2400</v>
      </c>
      <c r="CR1759">
        <v>73</v>
      </c>
      <c r="CS1759">
        <v>210</v>
      </c>
      <c r="CU1759" t="s">
        <v>3402</v>
      </c>
      <c r="CV1759" t="s">
        <v>2382</v>
      </c>
      <c r="CW1759">
        <v>4</v>
      </c>
      <c r="CX1759">
        <v>1</v>
      </c>
      <c r="CY1759">
        <v>0</v>
      </c>
      <c r="CZ1759" s="70"/>
      <c r="DA1759">
        <v>0</v>
      </c>
    </row>
    <row r="1760" spans="1:105" ht="12.75" customHeight="1" x14ac:dyDescent="0.2">
      <c r="A1760" s="78" t="s">
        <v>2372</v>
      </c>
      <c r="B1760" s="52" t="s">
        <v>978</v>
      </c>
      <c r="C1760" s="52" t="s">
        <v>977</v>
      </c>
      <c r="D1760" s="53" t="s">
        <v>977</v>
      </c>
      <c r="E1760" s="53" t="str">
        <f t="shared" si="1464"/>
        <v xml:space="preserve">Pettinger, Matt </v>
      </c>
      <c r="F1760" s="53" t="s">
        <v>434</v>
      </c>
      <c r="G1760" s="54" t="s">
        <v>1540</v>
      </c>
      <c r="H1760" s="52">
        <v>20</v>
      </c>
      <c r="I1760" s="19">
        <v>4</v>
      </c>
      <c r="J1760" s="19">
        <v>2</v>
      </c>
      <c r="K1760" s="19">
        <v>6</v>
      </c>
      <c r="L1760" s="52">
        <v>0</v>
      </c>
      <c r="M1760" s="19">
        <v>11</v>
      </c>
      <c r="N1760" s="19">
        <v>29</v>
      </c>
      <c r="O1760" s="20">
        <f t="shared" si="1465"/>
        <v>0.13793103448275862</v>
      </c>
      <c r="P1760" s="19"/>
      <c r="Q1760" s="19"/>
      <c r="R1760" s="19"/>
      <c r="S1760" s="19">
        <v>4</v>
      </c>
      <c r="T1760" s="19">
        <v>3</v>
      </c>
      <c r="U1760" s="20">
        <f t="shared" si="1466"/>
        <v>0.5714285714285714</v>
      </c>
      <c r="V1760" s="19"/>
      <c r="W1760" s="19"/>
      <c r="X1760" s="19"/>
      <c r="Y1760" s="19"/>
      <c r="Z1760" s="19"/>
      <c r="AA1760" s="19"/>
      <c r="AB1760" s="19"/>
      <c r="AC1760" s="24">
        <f t="shared" si="1443"/>
        <v>0</v>
      </c>
      <c r="AD1760" s="24">
        <f t="shared" si="1444"/>
        <v>0</v>
      </c>
      <c r="AE1760" s="24">
        <f t="shared" si="1445"/>
        <v>0</v>
      </c>
      <c r="AF1760" s="24">
        <f t="shared" si="1446"/>
        <v>0</v>
      </c>
      <c r="AG1760" s="24">
        <f t="shared" si="1447"/>
        <v>0</v>
      </c>
      <c r="AH1760" s="24">
        <f t="shared" si="1448"/>
        <v>0</v>
      </c>
      <c r="AI1760" s="21">
        <f t="shared" si="1449"/>
        <v>1.9692115339532701</v>
      </c>
      <c r="AJ1760" s="21">
        <f t="shared" si="1450"/>
        <v>0</v>
      </c>
      <c r="AK1760" s="21">
        <f t="shared" si="1451"/>
        <v>0</v>
      </c>
      <c r="AL1760" s="21">
        <f t="shared" si="1452"/>
        <v>1.9692115339532701</v>
      </c>
      <c r="AM1760" s="21">
        <f t="shared" si="1453"/>
        <v>0</v>
      </c>
      <c r="AN1760" s="21">
        <f t="shared" si="1454"/>
        <v>5.2287581699346406</v>
      </c>
      <c r="AO1760" s="60">
        <v>213.28333333333336</v>
      </c>
      <c r="AP1760" s="60">
        <v>4.1833333333333336</v>
      </c>
      <c r="AQ1760" s="60">
        <v>45.9</v>
      </c>
      <c r="AR1760" s="61">
        <f>SUM(AO1760:AQ1760)</f>
        <v>263.36666666666667</v>
      </c>
      <c r="AS1760" s="19"/>
      <c r="AT1760" s="19"/>
      <c r="AU1760" s="19"/>
      <c r="AV1760" s="19"/>
      <c r="AW1760" s="19"/>
      <c r="AX1760" s="24">
        <f t="shared" si="1455"/>
        <v>0</v>
      </c>
      <c r="AY1760" s="24">
        <f t="shared" si="1456"/>
        <v>0</v>
      </c>
      <c r="AZ1760" s="24">
        <f t="shared" si="1457"/>
        <v>0</v>
      </c>
      <c r="BA1760" s="24">
        <f t="shared" si="1458"/>
        <v>0</v>
      </c>
      <c r="BB1760" s="24">
        <f t="shared" si="1459"/>
        <v>0</v>
      </c>
      <c r="BC1760" s="24">
        <f t="shared" si="1460"/>
        <v>10.664166666666668</v>
      </c>
      <c r="BD1760" s="24">
        <f t="shared" si="1461"/>
        <v>2.2949999999999999</v>
      </c>
      <c r="BE1760" s="24">
        <f t="shared" si="1462"/>
        <v>0.20916666666666667</v>
      </c>
      <c r="BF1760" s="53">
        <f>BI1760-BG1760-BH1760</f>
        <v>7</v>
      </c>
      <c r="BG1760" s="52">
        <v>0</v>
      </c>
      <c r="BH1760" s="52">
        <v>0</v>
      </c>
      <c r="BI1760" s="52">
        <v>7</v>
      </c>
      <c r="BJ1760" s="53">
        <f>BM1760-BK1760-BL1760</f>
        <v>7</v>
      </c>
      <c r="BK1760" s="52">
        <v>0</v>
      </c>
      <c r="BL1760" s="52">
        <v>4</v>
      </c>
      <c r="BM1760" s="52">
        <v>11</v>
      </c>
      <c r="BN1760" s="35">
        <f t="shared" si="1467"/>
        <v>9.7086681175068001</v>
      </c>
      <c r="BO1760" s="35">
        <f t="shared" si="1468"/>
        <v>73.727387299127699</v>
      </c>
      <c r="BP1760" s="24">
        <v>5.2085342812443001</v>
      </c>
      <c r="BQ1760" s="24">
        <v>-0.21913472246226665</v>
      </c>
      <c r="BR1760" s="24">
        <v>-0.5333354593509998</v>
      </c>
      <c r="BS1760" s="24">
        <v>-0.55905434836538892</v>
      </c>
      <c r="BT1760" s="24">
        <v>0</v>
      </c>
      <c r="BU1760" s="24">
        <f t="shared" si="1469"/>
        <v>3.897009751065645</v>
      </c>
      <c r="BV1760" s="35">
        <f t="shared" si="1470"/>
        <v>29.593796362984268</v>
      </c>
      <c r="BW1760" s="24">
        <v>2.2645815807785756</v>
      </c>
      <c r="BX1760" s="24">
        <v>1.5758743809025973E-2</v>
      </c>
      <c r="BY1760" s="24">
        <v>2.5190603506847626</v>
      </c>
      <c r="BZ1760" s="24">
        <v>1.0122576911687897</v>
      </c>
      <c r="CA1760" s="24">
        <f t="shared" si="1471"/>
        <v>5.8116583664411543</v>
      </c>
      <c r="CB1760" s="35">
        <f t="shared" si="1472"/>
        <v>44.133590936143435</v>
      </c>
      <c r="CC1760" s="55">
        <v>57.526215000000001</v>
      </c>
      <c r="CD1760" s="19">
        <v>688372</v>
      </c>
      <c r="CE1760" s="76">
        <f t="shared" si="1463"/>
        <v>2822325.1999999997</v>
      </c>
      <c r="CF1760" s="24"/>
      <c r="CG1760" s="24"/>
      <c r="CH1760" s="24"/>
      <c r="CI1760" s="24"/>
      <c r="CJ1760" s="24"/>
      <c r="CK1760" s="24"/>
      <c r="CL1760" s="24"/>
      <c r="CM1760" s="24"/>
      <c r="CN1760" s="19"/>
      <c r="CO1760" s="19"/>
      <c r="CP1760" s="19"/>
      <c r="CQ1760" s="19"/>
      <c r="CR1760" s="19"/>
      <c r="CS1760" s="19"/>
      <c r="CT1760" s="19"/>
      <c r="CU1760" s="19"/>
      <c r="CV1760" s="19"/>
      <c r="CW1760" s="19"/>
      <c r="CX1760" s="19"/>
      <c r="CY1760" s="19"/>
      <c r="CZ1760" s="74">
        <v>1000000</v>
      </c>
      <c r="DA1760" s="19">
        <v>1</v>
      </c>
    </row>
    <row r="1761" spans="1:105" ht="12.75" customHeight="1" x14ac:dyDescent="0.2">
      <c r="A1761" s="78" t="s">
        <v>2372</v>
      </c>
      <c r="B1761" s="52" t="s">
        <v>978</v>
      </c>
      <c r="C1761" s="52" t="s">
        <v>978</v>
      </c>
      <c r="D1761" s="53" t="s">
        <v>977</v>
      </c>
      <c r="E1761" s="53" t="str">
        <f t="shared" si="1464"/>
        <v xml:space="preserve">Pettinger, Matt </v>
      </c>
      <c r="F1761" s="53" t="s">
        <v>434</v>
      </c>
      <c r="G1761" s="54" t="s">
        <v>1540</v>
      </c>
      <c r="H1761" s="52">
        <v>56</v>
      </c>
      <c r="I1761" s="19">
        <v>2</v>
      </c>
      <c r="J1761" s="19">
        <v>5</v>
      </c>
      <c r="K1761" s="19">
        <v>7</v>
      </c>
      <c r="L1761" s="52">
        <v>-11</v>
      </c>
      <c r="M1761" s="19">
        <v>25</v>
      </c>
      <c r="N1761" s="19">
        <v>98</v>
      </c>
      <c r="O1761" s="20">
        <f t="shared" si="1465"/>
        <v>2.0408163265306121E-2</v>
      </c>
      <c r="P1761" s="19"/>
      <c r="Q1761" s="19"/>
      <c r="R1761" s="19"/>
      <c r="S1761" s="19">
        <v>7</v>
      </c>
      <c r="T1761" s="19">
        <v>5</v>
      </c>
      <c r="U1761" s="20">
        <f t="shared" si="1466"/>
        <v>0.58333333333333337</v>
      </c>
      <c r="V1761" s="19"/>
      <c r="W1761" s="19"/>
      <c r="X1761" s="19"/>
      <c r="Y1761" s="19"/>
      <c r="Z1761" s="19"/>
      <c r="AA1761" s="19"/>
      <c r="AB1761" s="19"/>
      <c r="AC1761" s="24">
        <f t="shared" si="1443"/>
        <v>0</v>
      </c>
      <c r="AD1761" s="24">
        <f t="shared" si="1444"/>
        <v>0</v>
      </c>
      <c r="AE1761" s="24">
        <f t="shared" si="1445"/>
        <v>0</v>
      </c>
      <c r="AF1761" s="24">
        <f t="shared" si="1446"/>
        <v>0</v>
      </c>
      <c r="AG1761" s="24">
        <f t="shared" si="1447"/>
        <v>0</v>
      </c>
      <c r="AH1761" s="24">
        <f t="shared" si="1448"/>
        <v>0</v>
      </c>
      <c r="AI1761" s="21">
        <f t="shared" si="1449"/>
        <v>1.4623446258834998</v>
      </c>
      <c r="AJ1761" s="21">
        <f t="shared" si="1450"/>
        <v>6.6374740723669055</v>
      </c>
      <c r="AK1761" s="21">
        <f t="shared" si="1451"/>
        <v>0</v>
      </c>
      <c r="AL1761" s="21">
        <f t="shared" si="1452"/>
        <v>2.5347306848647326</v>
      </c>
      <c r="AM1761" s="21">
        <f t="shared" si="1453"/>
        <v>0</v>
      </c>
      <c r="AN1761" s="21">
        <f t="shared" si="1454"/>
        <v>4.8547260022066938</v>
      </c>
      <c r="AO1761" s="60">
        <v>615.45000000000005</v>
      </c>
      <c r="AP1761" s="60">
        <v>72.316666666666663</v>
      </c>
      <c r="AQ1761" s="60">
        <v>135.94999999999999</v>
      </c>
      <c r="AR1761" s="61">
        <f>SUM(AO1761:AQ1761)</f>
        <v>823.7166666666667</v>
      </c>
      <c r="AS1761" s="19"/>
      <c r="AT1761" s="19"/>
      <c r="AU1761" s="19"/>
      <c r="AV1761" s="19"/>
      <c r="AW1761" s="19"/>
      <c r="AX1761" s="24">
        <f t="shared" si="1455"/>
        <v>0</v>
      </c>
      <c r="AY1761" s="24">
        <f t="shared" si="1456"/>
        <v>0</v>
      </c>
      <c r="AZ1761" s="24">
        <f t="shared" si="1457"/>
        <v>0</v>
      </c>
      <c r="BA1761" s="24">
        <f t="shared" si="1458"/>
        <v>0</v>
      </c>
      <c r="BB1761" s="24">
        <f t="shared" si="1459"/>
        <v>0</v>
      </c>
      <c r="BC1761" s="24">
        <f t="shared" si="1460"/>
        <v>10.990178571428572</v>
      </c>
      <c r="BD1761" s="24">
        <f t="shared" si="1461"/>
        <v>2.4276785714285714</v>
      </c>
      <c r="BE1761" s="24">
        <f t="shared" si="1462"/>
        <v>1.2913690476190476</v>
      </c>
      <c r="BF1761" s="53">
        <f>BI1761-BG1761-BH1761</f>
        <v>15</v>
      </c>
      <c r="BG1761" s="52">
        <v>8</v>
      </c>
      <c r="BH1761" s="52">
        <v>0</v>
      </c>
      <c r="BI1761" s="52">
        <v>23</v>
      </c>
      <c r="BJ1761" s="53">
        <f>BM1761-BK1761-BL1761</f>
        <v>26</v>
      </c>
      <c r="BK1761" s="52">
        <v>0</v>
      </c>
      <c r="BL1761" s="52">
        <v>11</v>
      </c>
      <c r="BM1761" s="52">
        <v>37</v>
      </c>
      <c r="BN1761" s="35">
        <f t="shared" si="1467"/>
        <v>5.0857801246911638</v>
      </c>
      <c r="BO1761" s="35">
        <f t="shared" si="1468"/>
        <v>12.348372518117873</v>
      </c>
      <c r="BP1761" s="24">
        <v>-9.8187053168396226</v>
      </c>
      <c r="BQ1761" s="24">
        <v>0.48159523856137415</v>
      </c>
      <c r="BR1761" s="24">
        <v>-1.3016202050500059</v>
      </c>
      <c r="BS1761" s="24">
        <v>-1.7640526002644992</v>
      </c>
      <c r="BT1761" s="24">
        <v>-1.3834880670368777</v>
      </c>
      <c r="BU1761" s="24">
        <f t="shared" si="1469"/>
        <v>-13.78627095062963</v>
      </c>
      <c r="BV1761" s="35">
        <f t="shared" si="1470"/>
        <v>-33.473332539011302</v>
      </c>
      <c r="BW1761" s="24">
        <v>5.854312716382954</v>
      </c>
      <c r="BX1761" s="24">
        <v>0.46667016361785529</v>
      </c>
      <c r="BY1761" s="24">
        <v>9.8163024023459489</v>
      </c>
      <c r="BZ1761" s="24">
        <v>2.7347657929740339</v>
      </c>
      <c r="CA1761" s="24">
        <f t="shared" si="1471"/>
        <v>18.872051075320794</v>
      </c>
      <c r="CB1761" s="35">
        <f t="shared" si="1472"/>
        <v>45.821705057129172</v>
      </c>
      <c r="CC1761" s="55">
        <v>42.554656999999999</v>
      </c>
      <c r="CD1761" s="19">
        <v>165000</v>
      </c>
      <c r="CE1761" s="76">
        <f t="shared" si="1463"/>
        <v>165000</v>
      </c>
      <c r="CF1761" s="24"/>
      <c r="CG1761" s="24"/>
      <c r="CH1761" s="24"/>
      <c r="CI1761" s="24"/>
      <c r="CJ1761" s="24"/>
      <c r="CK1761" s="24"/>
      <c r="CL1761" s="24"/>
      <c r="CM1761" s="24"/>
      <c r="CN1761" s="19"/>
      <c r="CO1761" s="19"/>
      <c r="CP1761" s="19"/>
      <c r="CQ1761" s="19"/>
      <c r="CR1761" s="19"/>
      <c r="CS1761" s="19"/>
      <c r="CT1761" s="19"/>
      <c r="CU1761" s="19"/>
      <c r="CV1761" s="19"/>
      <c r="CW1761" s="19"/>
      <c r="CX1761" s="19"/>
      <c r="CY1761" s="19"/>
      <c r="CZ1761" s="74">
        <v>1000000</v>
      </c>
      <c r="DA1761" s="19">
        <v>1</v>
      </c>
    </row>
    <row r="1762" spans="1:105" ht="12.75" customHeight="1" x14ac:dyDescent="0.2">
      <c r="A1762" s="80" t="s">
        <v>2372</v>
      </c>
      <c r="B1762" s="48" t="s">
        <v>978</v>
      </c>
      <c r="C1762" s="48" t="s">
        <v>977</v>
      </c>
      <c r="D1762" s="49" t="s">
        <v>977</v>
      </c>
      <c r="E1762" s="49" t="str">
        <f t="shared" si="1464"/>
        <v xml:space="preserve">Pettinger, Matt </v>
      </c>
      <c r="F1762" s="49" t="s">
        <v>434</v>
      </c>
      <c r="G1762" s="50" t="s">
        <v>1540</v>
      </c>
      <c r="H1762" s="48">
        <v>76</v>
      </c>
      <c r="I1762" s="65">
        <v>6</v>
      </c>
      <c r="J1762" s="65">
        <v>7</v>
      </c>
      <c r="K1762" s="65">
        <v>13</v>
      </c>
      <c r="L1762" s="48">
        <v>-11</v>
      </c>
      <c r="M1762" s="10">
        <v>36</v>
      </c>
      <c r="N1762" s="10">
        <v>127</v>
      </c>
      <c r="O1762" s="11">
        <f t="shared" si="1465"/>
        <v>4.7244094488188976E-2</v>
      </c>
      <c r="P1762" s="10"/>
      <c r="Q1762" s="10">
        <v>3</v>
      </c>
      <c r="R1762" s="10">
        <v>0</v>
      </c>
      <c r="S1762" s="10">
        <v>11</v>
      </c>
      <c r="T1762" s="10">
        <v>8</v>
      </c>
      <c r="U1762" s="11">
        <f t="shared" si="1466"/>
        <v>0.57894736842105265</v>
      </c>
      <c r="V1762" s="10">
        <v>0.4</v>
      </c>
      <c r="W1762" s="10">
        <v>1</v>
      </c>
      <c r="X1762" s="10">
        <v>2</v>
      </c>
      <c r="Y1762" s="10">
        <v>0</v>
      </c>
      <c r="Z1762" s="10">
        <v>0</v>
      </c>
      <c r="AA1762" s="10">
        <v>5</v>
      </c>
      <c r="AB1762" s="10">
        <v>5</v>
      </c>
      <c r="AC1762" s="13">
        <f t="shared" si="1443"/>
        <v>3.9215686274509807</v>
      </c>
      <c r="AD1762" s="13">
        <f t="shared" si="1444"/>
        <v>7.8431372549019613</v>
      </c>
      <c r="AE1762" s="13">
        <f t="shared" si="1445"/>
        <v>0</v>
      </c>
      <c r="AF1762" s="13">
        <f t="shared" si="1446"/>
        <v>0</v>
      </c>
      <c r="AG1762" s="13">
        <f t="shared" si="1447"/>
        <v>7.2402558223723901</v>
      </c>
      <c r="AH1762" s="13">
        <f t="shared" si="1448"/>
        <v>7.2402558223723901</v>
      </c>
      <c r="AI1762" s="29">
        <f t="shared" si="1449"/>
        <v>1.5928562809219258</v>
      </c>
      <c r="AJ1762" s="29">
        <f t="shared" si="1450"/>
        <v>6.2745098039215685</v>
      </c>
      <c r="AK1762" s="29">
        <f t="shared" si="1451"/>
        <v>0</v>
      </c>
      <c r="AL1762" s="29">
        <f t="shared" si="1452"/>
        <v>2.3892844213828885</v>
      </c>
      <c r="AM1762" s="29">
        <f t="shared" si="1453"/>
        <v>0</v>
      </c>
      <c r="AN1762" s="29">
        <f t="shared" si="1454"/>
        <v>4.947773501924134</v>
      </c>
      <c r="AO1762" s="13">
        <v>828.7</v>
      </c>
      <c r="AP1762" s="13">
        <v>76.5</v>
      </c>
      <c r="AQ1762" s="13">
        <v>181.9</v>
      </c>
      <c r="AR1762" s="59">
        <v>1087.0999999999999</v>
      </c>
      <c r="AS1762" s="10">
        <v>35</v>
      </c>
      <c r="AT1762" s="10">
        <v>75</v>
      </c>
      <c r="AU1762" s="10">
        <v>37</v>
      </c>
      <c r="AV1762" s="10">
        <v>12</v>
      </c>
      <c r="AW1762" s="10">
        <v>25</v>
      </c>
      <c r="AX1762" s="13">
        <f t="shared" si="1455"/>
        <v>1.9317450096587252</v>
      </c>
      <c r="AY1762" s="13">
        <f t="shared" si="1456"/>
        <v>4.1394535921258395</v>
      </c>
      <c r="AZ1762" s="13">
        <f t="shared" si="1457"/>
        <v>2.0421304387820807</v>
      </c>
      <c r="BA1762" s="13">
        <f t="shared" si="1458"/>
        <v>0.66231257474013427</v>
      </c>
      <c r="BB1762" s="13">
        <f t="shared" si="1459"/>
        <v>1.3798178640419467</v>
      </c>
      <c r="BC1762" s="13">
        <f t="shared" si="1460"/>
        <v>10.903947368421052</v>
      </c>
      <c r="BD1762" s="13">
        <f t="shared" si="1461"/>
        <v>2.3934210526315791</v>
      </c>
      <c r="BE1762" s="13">
        <f t="shared" si="1462"/>
        <v>1.006578947368421</v>
      </c>
      <c r="BF1762" s="49">
        <v>22</v>
      </c>
      <c r="BG1762" s="49">
        <v>8</v>
      </c>
      <c r="BH1762" s="49">
        <v>0</v>
      </c>
      <c r="BI1762" s="49">
        <v>30</v>
      </c>
      <c r="BJ1762" s="49">
        <v>33</v>
      </c>
      <c r="BK1762" s="49">
        <v>0</v>
      </c>
      <c r="BL1762" s="49">
        <v>15</v>
      </c>
      <c r="BM1762" s="49">
        <v>48</v>
      </c>
      <c r="BN1762" s="39">
        <v>14.8</v>
      </c>
      <c r="BO1762" s="39">
        <v>27.2</v>
      </c>
      <c r="BP1762" s="13">
        <v>-4.5999999999999996</v>
      </c>
      <c r="BQ1762" s="13">
        <v>0.3</v>
      </c>
      <c r="BR1762" s="13">
        <v>-1.8</v>
      </c>
      <c r="BS1762" s="13">
        <v>-2.2999999999999998</v>
      </c>
      <c r="BT1762" s="13">
        <v>-1.4</v>
      </c>
      <c r="BU1762" s="13">
        <v>-9.9</v>
      </c>
      <c r="BV1762" s="39">
        <v>-18.2</v>
      </c>
      <c r="BW1762" s="13">
        <v>8.1</v>
      </c>
      <c r="BX1762" s="13">
        <v>0.5</v>
      </c>
      <c r="BY1762" s="13">
        <v>12.3</v>
      </c>
      <c r="BZ1762" s="13">
        <v>3.7</v>
      </c>
      <c r="CA1762" s="13">
        <v>24.7</v>
      </c>
      <c r="CB1762" s="39">
        <v>45.4</v>
      </c>
      <c r="CC1762" s="51">
        <v>46.494540999999998</v>
      </c>
      <c r="CD1762" s="10">
        <v>333070</v>
      </c>
      <c r="CE1762" s="73">
        <f t="shared" si="1463"/>
        <v>359365</v>
      </c>
      <c r="CF1762" s="66">
        <v>18.600000000000001</v>
      </c>
      <c r="CG1762" s="66">
        <v>20.399999999999999</v>
      </c>
      <c r="CH1762" s="66">
        <v>-12.7</v>
      </c>
      <c r="CI1762" s="66">
        <v>-3.2</v>
      </c>
      <c r="CJ1762" s="67">
        <f t="shared" ref="CJ1762:CJ1775" si="1473">CI1762/(AO1762+2*(AP1762+AQ1762))*2000</f>
        <v>-4.7565960609438873</v>
      </c>
      <c r="CK1762" s="66">
        <v>-0.6</v>
      </c>
      <c r="CL1762" s="67">
        <f t="shared" ref="CL1762:CL1775" si="1474">CK1762/(AO1762+2*(AP1762+AQ1762))*2000</f>
        <v>-0.89186176142697871</v>
      </c>
      <c r="CM1762" s="66">
        <v>-4.3</v>
      </c>
      <c r="CN1762" s="10" t="s">
        <v>541</v>
      </c>
      <c r="CO1762" s="10" t="s">
        <v>2416</v>
      </c>
      <c r="CP1762" s="10" t="s">
        <v>2417</v>
      </c>
      <c r="CQ1762" s="10" t="s">
        <v>2400</v>
      </c>
      <c r="CR1762" s="10">
        <v>73</v>
      </c>
      <c r="CS1762" s="10">
        <v>205</v>
      </c>
      <c r="CT1762" s="10">
        <v>25</v>
      </c>
      <c r="CU1762" s="10" t="s">
        <v>3402</v>
      </c>
      <c r="CV1762" s="10"/>
      <c r="CW1762" s="10"/>
      <c r="CX1762" s="10"/>
      <c r="CY1762" s="10"/>
      <c r="CZ1762" s="73">
        <v>1000000</v>
      </c>
      <c r="DA1762" s="10">
        <v>2</v>
      </c>
    </row>
    <row r="1763" spans="1:105" ht="12.75" customHeight="1" x14ac:dyDescent="0.2">
      <c r="A1763" s="38" t="s">
        <v>2452</v>
      </c>
      <c r="B1763" t="s">
        <v>977</v>
      </c>
      <c r="C1763" t="s">
        <v>977</v>
      </c>
      <c r="D1763" t="s">
        <v>977</v>
      </c>
      <c r="E1763" t="str">
        <f t="shared" si="1464"/>
        <v xml:space="preserve">Ohlund, Mattias </v>
      </c>
      <c r="F1763" t="s">
        <v>404</v>
      </c>
      <c r="G1763" t="s">
        <v>1524</v>
      </c>
      <c r="H1763">
        <v>77</v>
      </c>
      <c r="I1763">
        <v>11</v>
      </c>
      <c r="J1763">
        <v>20</v>
      </c>
      <c r="K1763">
        <f>I1763+J1763</f>
        <v>31</v>
      </c>
      <c r="L1763">
        <v>-3</v>
      </c>
      <c r="M1763">
        <v>80</v>
      </c>
      <c r="N1763">
        <v>170</v>
      </c>
      <c r="O1763" s="4">
        <f t="shared" si="1465"/>
        <v>6.4705882352941183E-2</v>
      </c>
      <c r="P1763">
        <v>2393</v>
      </c>
      <c r="Q1763">
        <v>2</v>
      </c>
      <c r="R1763">
        <v>0</v>
      </c>
      <c r="S1763">
        <v>0</v>
      </c>
      <c r="T1763">
        <v>1</v>
      </c>
      <c r="U1763" s="4">
        <f t="shared" si="1466"/>
        <v>0</v>
      </c>
      <c r="V1763" s="40">
        <v>0</v>
      </c>
      <c r="W1763">
        <v>6</v>
      </c>
      <c r="X1763">
        <v>9</v>
      </c>
      <c r="Y1763">
        <v>0</v>
      </c>
      <c r="Z1763">
        <v>0</v>
      </c>
      <c r="AA1763">
        <f>I1763-W1763-Y1763</f>
        <v>5</v>
      </c>
      <c r="AB1763">
        <f>J1763-X1763-Z1763</f>
        <v>11</v>
      </c>
      <c r="AC1763" s="9">
        <f t="shared" si="1443"/>
        <v>5.5356227575602244</v>
      </c>
      <c r="AD1763" s="9">
        <f t="shared" si="1444"/>
        <v>8.3034341363403374</v>
      </c>
      <c r="AE1763" s="9">
        <f t="shared" si="1445"/>
        <v>0</v>
      </c>
      <c r="AF1763" s="9">
        <f t="shared" si="1446"/>
        <v>0</v>
      </c>
      <c r="AG1763" s="9">
        <f t="shared" si="1447"/>
        <v>4.5646468104530413</v>
      </c>
      <c r="AH1763" s="9">
        <f t="shared" si="1448"/>
        <v>10.042222982996691</v>
      </c>
      <c r="AI1763" s="6">
        <f t="shared" si="1449"/>
        <v>2.2823234052265207</v>
      </c>
      <c r="AJ1763" s="6">
        <f t="shared" si="1450"/>
        <v>4.2439774474628393</v>
      </c>
      <c r="AK1763" s="6">
        <f t="shared" si="1451"/>
        <v>0.22304832713754646</v>
      </c>
      <c r="AL1763" s="6">
        <f t="shared" si="1452"/>
        <v>2.327969873331051</v>
      </c>
      <c r="AM1763" s="6">
        <f t="shared" si="1453"/>
        <v>0.55356227575602246</v>
      </c>
      <c r="AN1763" s="6">
        <f t="shared" si="1454"/>
        <v>3.1226765799256508</v>
      </c>
      <c r="AO1763" s="32">
        <v>1314.45</v>
      </c>
      <c r="AP1763" s="32">
        <v>325.16666666666669</v>
      </c>
      <c r="AQ1763" s="32">
        <v>269</v>
      </c>
      <c r="AR1763" s="32">
        <v>1908.6166666666668</v>
      </c>
      <c r="AS1763" s="40">
        <v>101</v>
      </c>
      <c r="AT1763" s="40">
        <v>106</v>
      </c>
      <c r="AU1763" s="40">
        <v>69</v>
      </c>
      <c r="AV1763" s="40">
        <v>50</v>
      </c>
      <c r="AW1763" s="40">
        <v>22</v>
      </c>
      <c r="AX1763" s="9">
        <f t="shared" si="1455"/>
        <v>3.1750744430957849</v>
      </c>
      <c r="AY1763" s="9">
        <f t="shared" si="1456"/>
        <v>3.3322563462193386</v>
      </c>
      <c r="AZ1763" s="9">
        <f t="shared" si="1457"/>
        <v>2.1691102631050412</v>
      </c>
      <c r="BA1763" s="9">
        <f t="shared" si="1458"/>
        <v>1.5718190312355371</v>
      </c>
      <c r="BB1763" s="9">
        <f t="shared" si="1459"/>
        <v>0.69160037374363625</v>
      </c>
      <c r="BC1763" s="9">
        <f t="shared" si="1460"/>
        <v>17.070779220779222</v>
      </c>
      <c r="BD1763" s="9">
        <f t="shared" si="1461"/>
        <v>3.4935064935064934</v>
      </c>
      <c r="BE1763" s="9">
        <f t="shared" si="1462"/>
        <v>4.2229437229437234</v>
      </c>
      <c r="BF1763" s="3">
        <v>50</v>
      </c>
      <c r="BG1763" s="3">
        <v>23</v>
      </c>
      <c r="BH1763" s="3">
        <v>1</v>
      </c>
      <c r="BI1763" s="3">
        <v>74</v>
      </c>
      <c r="BJ1763" s="3">
        <v>51</v>
      </c>
      <c r="BK1763" s="3">
        <v>3</v>
      </c>
      <c r="BL1763" s="3">
        <v>14</v>
      </c>
      <c r="BM1763" s="3">
        <v>68</v>
      </c>
      <c r="BN1763" s="34">
        <f t="shared" ref="BN1763:BN1769" si="1475">BU1763+CA1763</f>
        <v>66.408005561289229</v>
      </c>
      <c r="BO1763" s="34">
        <f t="shared" ref="BO1763:BO1769" si="1476">BN1763/AR1763*2000</f>
        <v>69.587577978419858</v>
      </c>
      <c r="BP1763" s="34">
        <v>9.0616381215236022</v>
      </c>
      <c r="BQ1763" s="34">
        <v>8.5057865981090259</v>
      </c>
      <c r="BR1763" s="34">
        <v>0.29093303096121648</v>
      </c>
      <c r="BS1763" s="34">
        <v>-0.6145091050901349</v>
      </c>
      <c r="BT1763" s="34">
        <v>0</v>
      </c>
      <c r="BU1763" s="34">
        <f t="shared" ref="BU1763:BU1769" si="1477">SUM(BP1763:BT1763)</f>
        <v>17.243848645503707</v>
      </c>
      <c r="BV1763" s="34">
        <f t="shared" ref="BV1763:BV1769" si="1478">BU1763/AR1763*2000</f>
        <v>18.069472981831911</v>
      </c>
      <c r="BW1763" s="34">
        <v>27.843759912521879</v>
      </c>
      <c r="BX1763" s="34">
        <v>3.8649362504772782</v>
      </c>
      <c r="BY1763" s="34">
        <v>19.822945909021506</v>
      </c>
      <c r="BZ1763" s="34">
        <v>-2.3674851562351416</v>
      </c>
      <c r="CA1763" s="34">
        <f t="shared" ref="CA1763:CA1769" si="1479">SUM(BW1763:BZ1763)</f>
        <v>49.164156915785519</v>
      </c>
      <c r="CB1763" s="34">
        <f t="shared" ref="CB1763:CB1769" si="1480">CA1763/AR1763*2000</f>
        <v>51.518104996587944</v>
      </c>
      <c r="CC1763" s="15">
        <v>55</v>
      </c>
      <c r="CD1763" s="7">
        <v>3091657</v>
      </c>
      <c r="CE1763" s="68">
        <f t="shared" si="1463"/>
        <v>3292413.9480519481</v>
      </c>
      <c r="CF1763" s="9">
        <v>34.9</v>
      </c>
      <c r="CG1763" s="9">
        <v>35.6</v>
      </c>
      <c r="CH1763" s="9">
        <v>-6.7</v>
      </c>
      <c r="CI1763" s="9">
        <v>3.3</v>
      </c>
      <c r="CJ1763" s="9">
        <f t="shared" si="1473"/>
        <v>2.6370640686702131</v>
      </c>
      <c r="CK1763" s="9">
        <v>2.5</v>
      </c>
      <c r="CL1763" s="9">
        <f t="shared" si="1474"/>
        <v>1.9977758095986466</v>
      </c>
      <c r="CM1763" s="9">
        <v>5.8</v>
      </c>
      <c r="CN1763" t="s">
        <v>2978</v>
      </c>
      <c r="CO1763" t="s">
        <v>2979</v>
      </c>
      <c r="CQ1763" t="s">
        <v>2436</v>
      </c>
      <c r="CR1763">
        <v>75</v>
      </c>
      <c r="CS1763">
        <v>220</v>
      </c>
      <c r="CT1763">
        <v>2</v>
      </c>
      <c r="CU1763" t="s">
        <v>3402</v>
      </c>
      <c r="CV1763" t="s">
        <v>2382</v>
      </c>
      <c r="CW1763">
        <v>0</v>
      </c>
      <c r="CX1763">
        <v>0</v>
      </c>
      <c r="CY1763">
        <v>0</v>
      </c>
      <c r="CZ1763" s="70"/>
      <c r="DA1763">
        <v>0</v>
      </c>
    </row>
    <row r="1764" spans="1:105" ht="12.75" customHeight="1" x14ac:dyDescent="0.2">
      <c r="A1764" s="44" t="s">
        <v>2372</v>
      </c>
      <c r="B1764" s="43" t="s">
        <v>977</v>
      </c>
      <c r="C1764" s="43" t="s">
        <v>977</v>
      </c>
      <c r="D1764" s="42" t="s">
        <v>977</v>
      </c>
      <c r="E1764" s="42" t="str">
        <f t="shared" si="1464"/>
        <v xml:space="preserve">Ohlund, Mattias </v>
      </c>
      <c r="F1764" s="42" t="s">
        <v>404</v>
      </c>
      <c r="G1764" s="45" t="s">
        <v>2374</v>
      </c>
      <c r="H1764" s="43">
        <v>53</v>
      </c>
      <c r="I1764" s="64">
        <v>9</v>
      </c>
      <c r="J1764" s="64">
        <v>15</v>
      </c>
      <c r="K1764" s="64">
        <v>24</v>
      </c>
      <c r="L1764" s="43">
        <v>-1</v>
      </c>
      <c r="M1764">
        <v>79</v>
      </c>
      <c r="N1764">
        <v>128</v>
      </c>
      <c r="O1764" s="4">
        <f t="shared" si="1465"/>
        <v>7.03125E-2</v>
      </c>
      <c r="Q1764">
        <v>2</v>
      </c>
      <c r="R1764">
        <v>0</v>
      </c>
      <c r="S1764">
        <v>0</v>
      </c>
      <c r="T1764">
        <v>0</v>
      </c>
      <c r="U1764" s="4">
        <f t="shared" si="1466"/>
        <v>0</v>
      </c>
      <c r="V1764">
        <v>0</v>
      </c>
      <c r="W1764">
        <v>4</v>
      </c>
      <c r="X1764">
        <v>7</v>
      </c>
      <c r="Y1764">
        <v>0</v>
      </c>
      <c r="Z1764">
        <v>0</v>
      </c>
      <c r="AA1764">
        <v>5</v>
      </c>
      <c r="AB1764">
        <v>8</v>
      </c>
      <c r="AC1764" s="9">
        <f t="shared" si="1443"/>
        <v>6.4017071218991735</v>
      </c>
      <c r="AD1764" s="9">
        <f t="shared" si="1444"/>
        <v>11.202987463323552</v>
      </c>
      <c r="AE1764" s="9">
        <f t="shared" si="1445"/>
        <v>0</v>
      </c>
      <c r="AF1764" s="9">
        <f t="shared" si="1446"/>
        <v>0</v>
      </c>
      <c r="AG1764" s="9">
        <f t="shared" si="1447"/>
        <v>6.4503413305620771</v>
      </c>
      <c r="AH1764" s="9">
        <f t="shared" si="1448"/>
        <v>10.320546128899322</v>
      </c>
      <c r="AI1764" s="58">
        <f t="shared" si="1449"/>
        <v>2.2576194656967266</v>
      </c>
      <c r="AJ1764" s="58">
        <f t="shared" si="1450"/>
        <v>7.3619631901840501</v>
      </c>
      <c r="AK1764" s="58">
        <f t="shared" si="1451"/>
        <v>0</v>
      </c>
      <c r="AL1764" s="58">
        <f t="shared" si="1452"/>
        <v>2.0641092257798643</v>
      </c>
      <c r="AM1764" s="58">
        <f t="shared" si="1453"/>
        <v>1.2803414243798348</v>
      </c>
      <c r="AN1764" s="58">
        <f t="shared" si="1454"/>
        <v>4.2199038799671786</v>
      </c>
      <c r="AO1764" s="56">
        <v>930.18333333333317</v>
      </c>
      <c r="AP1764" s="56">
        <v>187.45</v>
      </c>
      <c r="AQ1764" s="56">
        <v>142.18333333333334</v>
      </c>
      <c r="AR1764" s="57">
        <f>SUM(AO1764:AQ1764)</f>
        <v>1259.8166666666666</v>
      </c>
      <c r="AS1764">
        <v>96</v>
      </c>
      <c r="AT1764">
        <v>64</v>
      </c>
      <c r="AU1764">
        <v>61</v>
      </c>
      <c r="AV1764">
        <v>34</v>
      </c>
      <c r="AW1764">
        <v>9</v>
      </c>
      <c r="AX1764" s="9">
        <f t="shared" si="1455"/>
        <v>4.5720938231753303</v>
      </c>
      <c r="AY1764" s="9">
        <f t="shared" si="1456"/>
        <v>3.0480625487835535</v>
      </c>
      <c r="AZ1764" s="9">
        <f t="shared" si="1457"/>
        <v>2.9051846168093243</v>
      </c>
      <c r="BA1764" s="9">
        <f t="shared" si="1458"/>
        <v>1.6192832290412627</v>
      </c>
      <c r="BB1764" s="9">
        <f t="shared" si="1459"/>
        <v>0.42863379592268719</v>
      </c>
      <c r="BC1764" s="33">
        <f t="shared" si="1460"/>
        <v>17.550628930817606</v>
      </c>
      <c r="BD1764" s="33">
        <f t="shared" si="1461"/>
        <v>2.6827044025157232</v>
      </c>
      <c r="BE1764" s="33">
        <f t="shared" si="1462"/>
        <v>3.5367924528301886</v>
      </c>
      <c r="BF1764" s="42">
        <f>BI1764-BG1764-BH1764</f>
        <v>35</v>
      </c>
      <c r="BG1764" s="43">
        <v>23</v>
      </c>
      <c r="BH1764" s="43">
        <v>0</v>
      </c>
      <c r="BI1764" s="43">
        <v>58</v>
      </c>
      <c r="BJ1764" s="42">
        <f>BM1764-BK1764-BL1764</f>
        <v>32</v>
      </c>
      <c r="BK1764" s="43">
        <v>4</v>
      </c>
      <c r="BL1764" s="43">
        <v>10</v>
      </c>
      <c r="BM1764" s="43">
        <v>46</v>
      </c>
      <c r="BN1764" s="34">
        <f t="shared" si="1475"/>
        <v>45.297529456162636</v>
      </c>
      <c r="BO1764" s="34">
        <f t="shared" si="1476"/>
        <v>71.91130369153602</v>
      </c>
      <c r="BP1764" s="33">
        <v>10.750127698029665</v>
      </c>
      <c r="BQ1764" s="33">
        <v>6.9115657688907595</v>
      </c>
      <c r="BR1764" s="33">
        <v>-1.20681582686752</v>
      </c>
      <c r="BS1764" s="33">
        <v>-0.32917058500007662</v>
      </c>
      <c r="BT1764" s="33">
        <v>0</v>
      </c>
      <c r="BU1764" s="9">
        <f t="shared" si="1477"/>
        <v>16.125707055052828</v>
      </c>
      <c r="BV1764" s="34">
        <f t="shared" si="1478"/>
        <v>25.600085284979819</v>
      </c>
      <c r="BW1764" s="33">
        <v>21.832740860379953</v>
      </c>
      <c r="BX1764" s="33">
        <v>0.14089992717565195</v>
      </c>
      <c r="BY1764" s="33">
        <v>11.126879307127192</v>
      </c>
      <c r="BZ1764" s="33">
        <v>-3.9286976935729956</v>
      </c>
      <c r="CA1764" s="9">
        <f t="shared" si="1479"/>
        <v>29.171822401109804</v>
      </c>
      <c r="CB1764" s="34">
        <f t="shared" si="1480"/>
        <v>46.3112184065562</v>
      </c>
      <c r="CC1764" s="47">
        <v>47.120552000000004</v>
      </c>
      <c r="CD1764">
        <v>1774765</v>
      </c>
      <c r="CE1764" s="68">
        <f t="shared" si="1463"/>
        <v>2745862.8301886795</v>
      </c>
      <c r="CF1764" s="62">
        <v>27.9</v>
      </c>
      <c r="CG1764" s="62">
        <v>24.2</v>
      </c>
      <c r="CH1764" s="62">
        <v>-0.4</v>
      </c>
      <c r="CI1764" s="62">
        <v>3.2</v>
      </c>
      <c r="CJ1764" s="63">
        <f t="shared" si="1473"/>
        <v>4.0265500644877168</v>
      </c>
      <c r="CK1764" s="62">
        <v>2.2999999999999998</v>
      </c>
      <c r="CL1764" s="63">
        <f t="shared" si="1474"/>
        <v>2.8940828588505458</v>
      </c>
      <c r="CM1764" s="62">
        <v>5.5</v>
      </c>
      <c r="CN1764" t="s">
        <v>550</v>
      </c>
      <c r="CO1764" t="s">
        <v>2979</v>
      </c>
      <c r="CQ1764" t="s">
        <v>2436</v>
      </c>
      <c r="CR1764">
        <v>75</v>
      </c>
      <c r="CS1764">
        <v>220</v>
      </c>
      <c r="CT1764">
        <v>2</v>
      </c>
      <c r="CU1764" t="s">
        <v>3402</v>
      </c>
      <c r="CZ1764" s="72">
        <v>3500000</v>
      </c>
      <c r="DA1764">
        <v>0</v>
      </c>
    </row>
    <row r="1765" spans="1:105" ht="12.75" customHeight="1" x14ac:dyDescent="0.2">
      <c r="A1765" s="44" t="s">
        <v>2372</v>
      </c>
      <c r="B1765" s="43"/>
      <c r="C1765" s="43" t="s">
        <v>977</v>
      </c>
      <c r="D1765" s="82" t="s">
        <v>977</v>
      </c>
      <c r="E1765" s="42" t="str">
        <f t="shared" si="1464"/>
        <v xml:space="preserve">Brown, Mike </v>
      </c>
      <c r="F1765" s="42" t="s">
        <v>2535</v>
      </c>
      <c r="G1765" s="45" t="s">
        <v>1528</v>
      </c>
      <c r="H1765" s="43">
        <v>19</v>
      </c>
      <c r="I1765" s="64">
        <v>1</v>
      </c>
      <c r="J1765" s="64">
        <v>0</v>
      </c>
      <c r="K1765" s="64">
        <v>1</v>
      </c>
      <c r="L1765" s="43">
        <v>-2</v>
      </c>
      <c r="M1765">
        <v>55</v>
      </c>
      <c r="N1765">
        <v>9</v>
      </c>
      <c r="O1765" s="4">
        <f t="shared" si="1465"/>
        <v>0.1111111111111111</v>
      </c>
      <c r="Q1765">
        <v>0</v>
      </c>
      <c r="R1765">
        <v>0</v>
      </c>
      <c r="S1765">
        <v>0</v>
      </c>
      <c r="T1765">
        <v>0</v>
      </c>
      <c r="U1765" s="4">
        <f t="shared" si="1466"/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 s="9">
        <f t="shared" si="1443"/>
        <v>0</v>
      </c>
      <c r="AD1765" s="9">
        <f t="shared" si="1444"/>
        <v>0</v>
      </c>
      <c r="AE1765" s="9">
        <f t="shared" si="1445"/>
        <v>0</v>
      </c>
      <c r="AF1765" s="9">
        <f t="shared" si="1446"/>
        <v>0</v>
      </c>
      <c r="AG1765" s="9">
        <f t="shared" si="1447"/>
        <v>10.224368077250782</v>
      </c>
      <c r="AH1765" s="9">
        <f t="shared" si="1448"/>
        <v>0</v>
      </c>
      <c r="AI1765" s="58">
        <f t="shared" si="1449"/>
        <v>1.0224368077250783</v>
      </c>
      <c r="AJ1765" s="58">
        <f t="shared" si="1450"/>
        <v>0</v>
      </c>
      <c r="AK1765" s="58">
        <f t="shared" si="1451"/>
        <v>0</v>
      </c>
      <c r="AL1765" s="58">
        <f t="shared" si="1452"/>
        <v>2.0448736154501566</v>
      </c>
      <c r="AM1765" s="58">
        <f t="shared" si="1453"/>
        <v>0</v>
      </c>
      <c r="AN1765" s="58">
        <f t="shared" si="1454"/>
        <v>0</v>
      </c>
      <c r="AO1765" s="56">
        <v>117.36666666666666</v>
      </c>
      <c r="AP1765" s="56">
        <v>2.6333333333333333</v>
      </c>
      <c r="AQ1765" s="56">
        <v>0</v>
      </c>
      <c r="AR1765" s="57">
        <f>SUM(AO1765:AQ1765)</f>
        <v>120</v>
      </c>
      <c r="AS1765">
        <v>1</v>
      </c>
      <c r="AT1765">
        <v>44</v>
      </c>
      <c r="AU1765">
        <v>6</v>
      </c>
      <c r="AV1765">
        <v>1</v>
      </c>
      <c r="AW1765">
        <v>1</v>
      </c>
      <c r="AX1765" s="9">
        <f t="shared" si="1455"/>
        <v>0.5</v>
      </c>
      <c r="AY1765" s="9">
        <f t="shared" si="1456"/>
        <v>22</v>
      </c>
      <c r="AZ1765" s="9">
        <f t="shared" si="1457"/>
        <v>3</v>
      </c>
      <c r="BA1765" s="9">
        <f t="shared" si="1458"/>
        <v>0.5</v>
      </c>
      <c r="BB1765" s="9">
        <f t="shared" si="1459"/>
        <v>0.5</v>
      </c>
      <c r="BC1765" s="33">
        <f t="shared" si="1460"/>
        <v>6.1771929824561402</v>
      </c>
      <c r="BD1765" s="33">
        <f t="shared" si="1461"/>
        <v>0</v>
      </c>
      <c r="BE1765" s="33">
        <f t="shared" si="1462"/>
        <v>0.13859649122807016</v>
      </c>
      <c r="BF1765" s="42">
        <f>BI1765-BG1765-BH1765</f>
        <v>2</v>
      </c>
      <c r="BG1765" s="43">
        <v>0</v>
      </c>
      <c r="BH1765" s="43">
        <v>0</v>
      </c>
      <c r="BI1765" s="43">
        <v>2</v>
      </c>
      <c r="BJ1765" s="42">
        <f>BM1765-BK1765-BL1765</f>
        <v>4</v>
      </c>
      <c r="BK1765" s="43">
        <v>0</v>
      </c>
      <c r="BL1765" s="43">
        <v>0</v>
      </c>
      <c r="BM1765" s="43">
        <v>4</v>
      </c>
      <c r="BN1765" s="34">
        <f t="shared" si="1475"/>
        <v>-3.5286052845560736</v>
      </c>
      <c r="BO1765" s="34">
        <f t="shared" si="1476"/>
        <v>-58.810088075934559</v>
      </c>
      <c r="BP1765" s="33">
        <v>-0.67203996571910607</v>
      </c>
      <c r="BQ1765" s="33">
        <v>-0.1379413790798332</v>
      </c>
      <c r="BR1765" s="33">
        <v>1.1614054976980954</v>
      </c>
      <c r="BS1765" s="33">
        <v>0</v>
      </c>
      <c r="BT1765" s="33">
        <v>0</v>
      </c>
      <c r="BU1765" s="9">
        <f t="shared" si="1477"/>
        <v>0.35142415289915618</v>
      </c>
      <c r="BV1765" s="34">
        <f t="shared" si="1478"/>
        <v>5.8570692149859367</v>
      </c>
      <c r="BW1765" s="33">
        <v>1.1962500815753754</v>
      </c>
      <c r="BX1765" s="33">
        <v>9.9198467005024039E-3</v>
      </c>
      <c r="BY1765" s="33">
        <v>0</v>
      </c>
      <c r="BZ1765" s="33">
        <v>-5.0861993657311073</v>
      </c>
      <c r="CA1765" s="9">
        <f t="shared" si="1479"/>
        <v>-3.8800294374552298</v>
      </c>
      <c r="CB1765" s="34">
        <f t="shared" si="1480"/>
        <v>-64.6671572909205</v>
      </c>
      <c r="CE1765" s="68">
        <f t="shared" si="1463"/>
        <v>165000</v>
      </c>
      <c r="CF1765" s="62">
        <v>2.7</v>
      </c>
      <c r="CG1765" s="62">
        <v>2.6</v>
      </c>
      <c r="CH1765" s="62">
        <v>-2.1</v>
      </c>
      <c r="CI1765" s="62">
        <v>-0.8</v>
      </c>
      <c r="CJ1765" s="63">
        <f t="shared" si="1473"/>
        <v>-13.047023647730363</v>
      </c>
      <c r="CK1765" s="62">
        <v>-0.2</v>
      </c>
      <c r="CL1765" s="63">
        <f t="shared" si="1474"/>
        <v>-3.2617559119325907</v>
      </c>
      <c r="CM1765" s="62">
        <v>-0.9</v>
      </c>
      <c r="CN1765" t="s">
        <v>570</v>
      </c>
      <c r="CO1765" t="s">
        <v>571</v>
      </c>
      <c r="CP1765" t="s">
        <v>2959</v>
      </c>
      <c r="CQ1765" t="s">
        <v>2414</v>
      </c>
      <c r="CR1765">
        <v>72</v>
      </c>
      <c r="CS1765">
        <v>210</v>
      </c>
      <c r="CT1765">
        <v>13</v>
      </c>
      <c r="CU1765" t="s">
        <v>3401</v>
      </c>
      <c r="CV1765" t="s">
        <v>3090</v>
      </c>
      <c r="CZ1765" s="72">
        <v>500000</v>
      </c>
      <c r="DA1765">
        <v>0</v>
      </c>
    </row>
    <row r="1766" spans="1:105" ht="12.75" customHeight="1" x14ac:dyDescent="0.2">
      <c r="A1766" s="38" t="s">
        <v>2452</v>
      </c>
      <c r="B1766" t="s">
        <v>977</v>
      </c>
      <c r="C1766" s="46" t="s">
        <v>977</v>
      </c>
      <c r="D1766" s="82" t="s">
        <v>977</v>
      </c>
      <c r="E1766" t="str">
        <f t="shared" si="1464"/>
        <v xml:space="preserve">McIver, Nathan </v>
      </c>
      <c r="F1766" t="s">
        <v>339</v>
      </c>
      <c r="G1766" t="s">
        <v>1524</v>
      </c>
      <c r="H1766">
        <v>1</v>
      </c>
      <c r="I1766">
        <v>0</v>
      </c>
      <c r="J1766">
        <v>0</v>
      </c>
      <c r="K1766">
        <f>I1766+J1766</f>
        <v>0</v>
      </c>
      <c r="L1766">
        <v>-3</v>
      </c>
      <c r="M1766">
        <v>7</v>
      </c>
      <c r="N1766">
        <v>0</v>
      </c>
      <c r="O1766" s="4">
        <f t="shared" si="1465"/>
        <v>0</v>
      </c>
      <c r="P1766">
        <v>20</v>
      </c>
      <c r="Q1766">
        <v>0</v>
      </c>
      <c r="R1766">
        <v>0</v>
      </c>
      <c r="S1766">
        <v>0</v>
      </c>
      <c r="T1766">
        <v>0</v>
      </c>
      <c r="U1766" s="4">
        <f t="shared" si="1466"/>
        <v>0</v>
      </c>
      <c r="V1766" s="40">
        <v>0</v>
      </c>
      <c r="W1766">
        <v>0</v>
      </c>
      <c r="X1766">
        <v>0</v>
      </c>
      <c r="Y1766">
        <v>0</v>
      </c>
      <c r="Z1766">
        <v>0</v>
      </c>
      <c r="AA1766">
        <f>I1766-W1766-Y1766</f>
        <v>0</v>
      </c>
      <c r="AB1766">
        <f>J1766-X1766-Z1766</f>
        <v>0</v>
      </c>
      <c r="AC1766" s="9">
        <f t="shared" si="1443"/>
        <v>0</v>
      </c>
      <c r="AD1766" s="9">
        <f t="shared" si="1444"/>
        <v>0</v>
      </c>
      <c r="AE1766" s="9">
        <f t="shared" si="1445"/>
        <v>0</v>
      </c>
      <c r="AF1766" s="9">
        <f t="shared" si="1446"/>
        <v>0</v>
      </c>
      <c r="AG1766" s="9">
        <f t="shared" si="1447"/>
        <v>0</v>
      </c>
      <c r="AH1766" s="9">
        <f t="shared" si="1448"/>
        <v>0</v>
      </c>
      <c r="AI1766" s="6">
        <f t="shared" si="1449"/>
        <v>0</v>
      </c>
      <c r="AJ1766" s="6">
        <f t="shared" si="1450"/>
        <v>0</v>
      </c>
      <c r="AK1766" s="6">
        <f t="shared" si="1451"/>
        <v>0</v>
      </c>
      <c r="AL1766" s="6">
        <f t="shared" si="1452"/>
        <v>20.11173184357542</v>
      </c>
      <c r="AM1766" s="6">
        <f t="shared" si="1453"/>
        <v>0</v>
      </c>
      <c r="AN1766" s="6">
        <f t="shared" si="1454"/>
        <v>0</v>
      </c>
      <c r="AO1766" s="33">
        <v>8.9499999999999993</v>
      </c>
      <c r="AP1766" s="33">
        <v>0</v>
      </c>
      <c r="AQ1766" s="33">
        <v>2.3833333333333333</v>
      </c>
      <c r="AR1766" s="32">
        <v>11.333333333333332</v>
      </c>
      <c r="AS1766" s="40">
        <v>4</v>
      </c>
      <c r="AT1766" s="40">
        <v>2</v>
      </c>
      <c r="AU1766" s="40">
        <v>1</v>
      </c>
      <c r="AV1766" s="40">
        <v>1</v>
      </c>
      <c r="AW1766" s="40">
        <v>0</v>
      </c>
      <c r="AX1766" s="9">
        <f t="shared" si="1455"/>
        <v>21.176470588235297</v>
      </c>
      <c r="AY1766" s="9">
        <f t="shared" si="1456"/>
        <v>10.588235294117649</v>
      </c>
      <c r="AZ1766" s="9">
        <f t="shared" si="1457"/>
        <v>5.2941176470588243</v>
      </c>
      <c r="BA1766" s="9">
        <f t="shared" si="1458"/>
        <v>5.2941176470588243</v>
      </c>
      <c r="BB1766" s="9">
        <f t="shared" si="1459"/>
        <v>0</v>
      </c>
      <c r="BC1766" s="9">
        <f t="shared" si="1460"/>
        <v>8.9499999999999993</v>
      </c>
      <c r="BD1766" s="9">
        <f t="shared" si="1461"/>
        <v>2.3833333333333333</v>
      </c>
      <c r="BE1766" s="9">
        <f t="shared" si="1462"/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3</v>
      </c>
      <c r="BK1766" s="3">
        <v>0</v>
      </c>
      <c r="BL1766" s="3">
        <v>0</v>
      </c>
      <c r="BM1766" s="3">
        <v>3</v>
      </c>
      <c r="BN1766" s="34">
        <f t="shared" si="1475"/>
        <v>-2.0518805697729481</v>
      </c>
      <c r="BO1766" s="34">
        <f t="shared" si="1476"/>
        <v>-362.09657113640264</v>
      </c>
      <c r="BP1766" s="34">
        <v>-8.1776078574269065E-2</v>
      </c>
      <c r="BQ1766" s="34">
        <v>0</v>
      </c>
      <c r="BR1766" s="34">
        <v>1.7275553939906489E-3</v>
      </c>
      <c r="BS1766" s="34">
        <v>-5.4445354416288285E-3</v>
      </c>
      <c r="BT1766" s="34">
        <v>0</v>
      </c>
      <c r="BU1766" s="34">
        <f t="shared" si="1477"/>
        <v>-8.5493058621907245E-2</v>
      </c>
      <c r="BV1766" s="34">
        <f t="shared" si="1478"/>
        <v>-15.087010345042456</v>
      </c>
      <c r="BW1766" s="34">
        <v>-1.7768107550265051</v>
      </c>
      <c r="BX1766" s="34">
        <v>0</v>
      </c>
      <c r="BY1766" s="34">
        <v>0.25976333523657252</v>
      </c>
      <c r="BZ1766" s="34">
        <v>-0.44934009136110808</v>
      </c>
      <c r="CA1766" s="34">
        <f t="shared" si="1479"/>
        <v>-1.9663875111510407</v>
      </c>
      <c r="CB1766" s="34">
        <f t="shared" si="1480"/>
        <v>-347.00956079136012</v>
      </c>
      <c r="CE1766" s="68">
        <f t="shared" si="1463"/>
        <v>165000</v>
      </c>
      <c r="CF1766" s="9">
        <v>0.6</v>
      </c>
      <c r="CG1766" s="9">
        <v>0.7</v>
      </c>
      <c r="CH1766" s="9">
        <v>-3.1</v>
      </c>
      <c r="CI1766" s="9">
        <v>-0.1</v>
      </c>
      <c r="CJ1766" s="9">
        <f t="shared" si="1473"/>
        <v>-14.580801944106929</v>
      </c>
      <c r="CK1766" s="9">
        <v>-0.7</v>
      </c>
      <c r="CL1766" s="9">
        <f t="shared" si="1474"/>
        <v>-102.06561360874848</v>
      </c>
      <c r="CM1766" s="9">
        <v>-0.9</v>
      </c>
      <c r="CN1766" t="s">
        <v>3366</v>
      </c>
      <c r="CO1766" t="s">
        <v>2683</v>
      </c>
      <c r="CP1766" t="s">
        <v>3181</v>
      </c>
      <c r="CQ1766" t="s">
        <v>2400</v>
      </c>
      <c r="CR1766">
        <v>74</v>
      </c>
      <c r="CS1766">
        <v>206</v>
      </c>
      <c r="CT1766">
        <v>45</v>
      </c>
      <c r="CU1766" t="s">
        <v>3402</v>
      </c>
      <c r="CV1766" t="s">
        <v>3090</v>
      </c>
      <c r="CW1766">
        <v>0</v>
      </c>
      <c r="CX1766">
        <v>0</v>
      </c>
      <c r="CY1766">
        <v>0</v>
      </c>
      <c r="CZ1766" s="70"/>
      <c r="DA1766">
        <v>0</v>
      </c>
    </row>
    <row r="1767" spans="1:105" ht="12.75" customHeight="1" x14ac:dyDescent="0.2">
      <c r="A1767" s="44" t="s">
        <v>2372</v>
      </c>
      <c r="B1767" s="43" t="s">
        <v>977</v>
      </c>
      <c r="C1767" s="43" t="s">
        <v>977</v>
      </c>
      <c r="D1767" s="82" t="s">
        <v>977</v>
      </c>
      <c r="E1767" s="42" t="str">
        <f t="shared" si="1464"/>
        <v xml:space="preserve">McIver, Nathan </v>
      </c>
      <c r="F1767" s="42" t="s">
        <v>339</v>
      </c>
      <c r="G1767" s="45" t="s">
        <v>2374</v>
      </c>
      <c r="H1767" s="43">
        <v>17</v>
      </c>
      <c r="I1767" s="64">
        <v>0</v>
      </c>
      <c r="J1767" s="64">
        <v>0</v>
      </c>
      <c r="K1767" s="64">
        <v>0</v>
      </c>
      <c r="L1767" s="43">
        <v>-8</v>
      </c>
      <c r="M1767">
        <v>52</v>
      </c>
      <c r="N1767">
        <v>9</v>
      </c>
      <c r="O1767" s="4">
        <f t="shared" si="1465"/>
        <v>0</v>
      </c>
      <c r="Q1767">
        <v>0</v>
      </c>
      <c r="R1767">
        <v>0</v>
      </c>
      <c r="S1767">
        <v>0</v>
      </c>
      <c r="T1767">
        <v>0</v>
      </c>
      <c r="U1767" s="4">
        <f t="shared" si="1466"/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s="9">
        <f t="shared" si="1443"/>
        <v>0</v>
      </c>
      <c r="AD1767" s="9">
        <f t="shared" si="1444"/>
        <v>0</v>
      </c>
      <c r="AE1767" s="9">
        <f t="shared" si="1445"/>
        <v>0</v>
      </c>
      <c r="AF1767" s="9">
        <f t="shared" si="1446"/>
        <v>0</v>
      </c>
      <c r="AG1767" s="9">
        <f t="shared" si="1447"/>
        <v>0</v>
      </c>
      <c r="AH1767" s="9">
        <f t="shared" si="1448"/>
        <v>0</v>
      </c>
      <c r="AI1767" s="58">
        <f t="shared" si="1449"/>
        <v>0.35280282242257938</v>
      </c>
      <c r="AJ1767" s="58">
        <f t="shared" si="1450"/>
        <v>0</v>
      </c>
      <c r="AK1767" s="58">
        <f t="shared" si="1451"/>
        <v>0</v>
      </c>
      <c r="AL1767" s="58">
        <f t="shared" si="1452"/>
        <v>3.1752254018032144</v>
      </c>
      <c r="AM1767" s="58">
        <f t="shared" si="1453"/>
        <v>0</v>
      </c>
      <c r="AN1767" s="58">
        <f t="shared" si="1454"/>
        <v>0</v>
      </c>
      <c r="AO1767" s="56">
        <v>170.06666666666666</v>
      </c>
      <c r="AP1767" s="56">
        <v>0.46666666666666667</v>
      </c>
      <c r="AQ1767" s="56">
        <v>7.35</v>
      </c>
      <c r="AR1767" s="57">
        <f>SUM(AO1767:AQ1767)</f>
        <v>177.88333333333333</v>
      </c>
      <c r="AS1767">
        <v>20</v>
      </c>
      <c r="AT1767">
        <v>19</v>
      </c>
      <c r="AU1767">
        <v>3</v>
      </c>
      <c r="AV1767">
        <v>0</v>
      </c>
      <c r="AW1767">
        <v>0</v>
      </c>
      <c r="AX1767" s="9">
        <f t="shared" si="1455"/>
        <v>6.7459945657266003</v>
      </c>
      <c r="AY1767" s="9">
        <f t="shared" si="1456"/>
        <v>6.4086948374402706</v>
      </c>
      <c r="AZ1767" s="9">
        <f t="shared" si="1457"/>
        <v>1.01189918485899</v>
      </c>
      <c r="BA1767" s="9">
        <f t="shared" si="1458"/>
        <v>0</v>
      </c>
      <c r="BB1767" s="9">
        <f t="shared" si="1459"/>
        <v>0</v>
      </c>
      <c r="BC1767" s="33">
        <f t="shared" si="1460"/>
        <v>10.003921568627451</v>
      </c>
      <c r="BD1767" s="33">
        <f t="shared" si="1461"/>
        <v>0.43235294117647055</v>
      </c>
      <c r="BE1767" s="33">
        <f t="shared" si="1462"/>
        <v>2.7450980392156862E-2</v>
      </c>
      <c r="BF1767" s="42">
        <f>BI1767-BG1767-BH1767</f>
        <v>1</v>
      </c>
      <c r="BG1767" s="43">
        <v>0</v>
      </c>
      <c r="BH1767" s="43">
        <v>0</v>
      </c>
      <c r="BI1767" s="43">
        <v>1</v>
      </c>
      <c r="BJ1767" s="42">
        <f>BM1767-BK1767-BL1767</f>
        <v>9</v>
      </c>
      <c r="BK1767" s="43">
        <v>0</v>
      </c>
      <c r="BL1767" s="43">
        <v>0</v>
      </c>
      <c r="BM1767" s="43">
        <v>9</v>
      </c>
      <c r="BN1767" s="34">
        <f t="shared" si="1475"/>
        <v>0.21131554376543216</v>
      </c>
      <c r="BO1767" s="34">
        <f t="shared" si="1476"/>
        <v>2.3758891831586113</v>
      </c>
      <c r="BP1767" s="33">
        <v>-1.2993193940174881</v>
      </c>
      <c r="BQ1767" s="33">
        <v>-1.7940293160276767E-2</v>
      </c>
      <c r="BR1767" s="33">
        <v>0.79460470519986182</v>
      </c>
      <c r="BS1767" s="33">
        <v>-1.7016085802957891E-2</v>
      </c>
      <c r="BT1767" s="33">
        <v>0</v>
      </c>
      <c r="BU1767" s="9">
        <f t="shared" si="1477"/>
        <v>-0.53967106778086094</v>
      </c>
      <c r="BV1767" s="34">
        <f t="shared" si="1478"/>
        <v>-6.0676968175492663</v>
      </c>
      <c r="BW1767" s="33">
        <v>1.6372204693785808</v>
      </c>
      <c r="BX1767" s="33">
        <v>1.2880224157347072E-2</v>
      </c>
      <c r="BY1767" s="33">
        <v>0.97061898979163141</v>
      </c>
      <c r="BZ1767" s="33">
        <v>-1.8697330717812661</v>
      </c>
      <c r="CA1767" s="9">
        <f t="shared" si="1479"/>
        <v>0.75098661154629309</v>
      </c>
      <c r="CB1767" s="34">
        <f t="shared" si="1480"/>
        <v>8.443586000707878</v>
      </c>
      <c r="CE1767" s="68">
        <f t="shared" si="1463"/>
        <v>165000</v>
      </c>
      <c r="CF1767" s="62">
        <v>3.4</v>
      </c>
      <c r="CG1767" s="62">
        <v>3.9</v>
      </c>
      <c r="CH1767" s="62">
        <v>-8.1</v>
      </c>
      <c r="CI1767" s="62">
        <v>-0.7</v>
      </c>
      <c r="CJ1767" s="63">
        <f t="shared" si="1473"/>
        <v>-7.5390414647280561</v>
      </c>
      <c r="CK1767" s="62">
        <v>-1.7</v>
      </c>
      <c r="CL1767" s="63">
        <f t="shared" si="1474"/>
        <v>-18.30910070005385</v>
      </c>
      <c r="CM1767" s="62">
        <v>-2.4</v>
      </c>
      <c r="CN1767" t="s">
        <v>1863</v>
      </c>
      <c r="CO1767" t="s">
        <v>2683</v>
      </c>
      <c r="CP1767" t="s">
        <v>3181</v>
      </c>
      <c r="CQ1767" t="s">
        <v>2400</v>
      </c>
      <c r="CR1767">
        <v>75</v>
      </c>
      <c r="CS1767">
        <v>205</v>
      </c>
      <c r="CT1767">
        <v>45</v>
      </c>
      <c r="CU1767" t="s">
        <v>3402</v>
      </c>
      <c r="CV1767" t="s">
        <v>3090</v>
      </c>
      <c r="CZ1767" s="72">
        <v>488333.33333333331</v>
      </c>
      <c r="DA1767">
        <v>0</v>
      </c>
    </row>
    <row r="1768" spans="1:105" ht="12.75" customHeight="1" x14ac:dyDescent="0.2">
      <c r="A1768" s="75" t="s">
        <v>2452</v>
      </c>
      <c r="B1768" s="19" t="s">
        <v>970</v>
      </c>
      <c r="C1768" s="19"/>
      <c r="D1768" s="19" t="s">
        <v>977</v>
      </c>
      <c r="E1768" s="19" t="str">
        <f t="shared" si="1464"/>
        <v xml:space="preserve">Baumgartner, Nolan </v>
      </c>
      <c r="F1768" s="19" t="s">
        <v>2891</v>
      </c>
      <c r="G1768" s="19" t="s">
        <v>1524</v>
      </c>
      <c r="H1768" s="19">
        <v>6</v>
      </c>
      <c r="I1768" s="19">
        <v>0</v>
      </c>
      <c r="J1768" s="19">
        <v>1</v>
      </c>
      <c r="K1768" s="19">
        <f>I1768+J1768</f>
        <v>1</v>
      </c>
      <c r="L1768" s="19">
        <v>0</v>
      </c>
      <c r="M1768" s="19">
        <v>21</v>
      </c>
      <c r="N1768" s="19">
        <v>4</v>
      </c>
      <c r="O1768" s="20">
        <f t="shared" si="1465"/>
        <v>0</v>
      </c>
      <c r="P1768" s="19">
        <v>123</v>
      </c>
      <c r="Q1768" s="19">
        <v>0</v>
      </c>
      <c r="R1768" s="19">
        <v>0</v>
      </c>
      <c r="S1768" s="19">
        <v>0</v>
      </c>
      <c r="T1768" s="19">
        <v>0</v>
      </c>
      <c r="U1768" s="20">
        <f t="shared" si="1466"/>
        <v>0</v>
      </c>
      <c r="V1768" s="19"/>
      <c r="W1768" s="19">
        <v>0</v>
      </c>
      <c r="X1768" s="19">
        <v>0</v>
      </c>
      <c r="Y1768" s="19">
        <v>0</v>
      </c>
      <c r="Z1768" s="19">
        <v>0</v>
      </c>
      <c r="AA1768" s="19">
        <f>I1768-W1768-Y1768</f>
        <v>0</v>
      </c>
      <c r="AB1768" s="19">
        <f>J1768-X1768-Z1768</f>
        <v>1</v>
      </c>
      <c r="AC1768" s="24">
        <f t="shared" si="1443"/>
        <v>0</v>
      </c>
      <c r="AD1768" s="24">
        <f t="shared" si="1444"/>
        <v>0</v>
      </c>
      <c r="AE1768" s="24">
        <f t="shared" si="1445"/>
        <v>0</v>
      </c>
      <c r="AF1768" s="24">
        <f t="shared" si="1446"/>
        <v>0</v>
      </c>
      <c r="AG1768" s="24">
        <f t="shared" si="1447"/>
        <v>0</v>
      </c>
      <c r="AH1768" s="24">
        <f t="shared" si="1448"/>
        <v>18.085908063300682</v>
      </c>
      <c r="AI1768" s="21">
        <f t="shared" si="1449"/>
        <v>1.808590806330068</v>
      </c>
      <c r="AJ1768" s="21">
        <f t="shared" si="1450"/>
        <v>2.7418126428027421</v>
      </c>
      <c r="AK1768" s="21">
        <f t="shared" si="1451"/>
        <v>0</v>
      </c>
      <c r="AL1768" s="21">
        <f t="shared" si="1452"/>
        <v>1.808590806330068</v>
      </c>
      <c r="AM1768" s="21">
        <f t="shared" si="1453"/>
        <v>0</v>
      </c>
      <c r="AN1768" s="21">
        <f t="shared" si="1454"/>
        <v>0</v>
      </c>
      <c r="AO1768" s="36">
        <v>66.349999999999994</v>
      </c>
      <c r="AP1768" s="36">
        <v>21.883333333333333</v>
      </c>
      <c r="AQ1768" s="36">
        <v>1.7166666666666668</v>
      </c>
      <c r="AR1768" s="36">
        <v>89.95</v>
      </c>
      <c r="AS1768" s="19"/>
      <c r="AT1768" s="19"/>
      <c r="AU1768" s="19"/>
      <c r="AV1768" s="19"/>
      <c r="AW1768" s="19"/>
      <c r="AX1768" s="24">
        <f t="shared" si="1455"/>
        <v>0</v>
      </c>
      <c r="AY1768" s="24">
        <f t="shared" si="1456"/>
        <v>0</v>
      </c>
      <c r="AZ1768" s="24">
        <f t="shared" si="1457"/>
        <v>0</v>
      </c>
      <c r="BA1768" s="24">
        <f t="shared" si="1458"/>
        <v>0</v>
      </c>
      <c r="BB1768" s="24">
        <f t="shared" si="1459"/>
        <v>0</v>
      </c>
      <c r="BC1768" s="24">
        <f t="shared" si="1460"/>
        <v>11.058333333333332</v>
      </c>
      <c r="BD1768" s="24">
        <f t="shared" si="1461"/>
        <v>0.28611111111111115</v>
      </c>
      <c r="BE1768" s="24">
        <f t="shared" si="1462"/>
        <v>3.6472222222222221</v>
      </c>
      <c r="BF1768" s="30">
        <v>2</v>
      </c>
      <c r="BG1768" s="30">
        <v>1</v>
      </c>
      <c r="BH1768" s="30">
        <v>0</v>
      </c>
      <c r="BI1768" s="30">
        <v>3</v>
      </c>
      <c r="BJ1768" s="30">
        <v>2</v>
      </c>
      <c r="BK1768" s="30">
        <v>0</v>
      </c>
      <c r="BL1768" s="30">
        <v>0</v>
      </c>
      <c r="BM1768" s="30">
        <v>2</v>
      </c>
      <c r="BN1768" s="35">
        <f t="shared" si="1475"/>
        <v>1.6515443421106999</v>
      </c>
      <c r="BO1768" s="35">
        <f t="shared" si="1476"/>
        <v>36.721386150321287</v>
      </c>
      <c r="BP1768" s="35">
        <v>0.17375023387303537</v>
      </c>
      <c r="BQ1768" s="35">
        <v>-0.78682700009048046</v>
      </c>
      <c r="BR1768" s="35">
        <v>-3.0364002299004721E-2</v>
      </c>
      <c r="BS1768" s="35">
        <v>-3.8186492161819919E-3</v>
      </c>
      <c r="BT1768" s="35">
        <v>0</v>
      </c>
      <c r="BU1768" s="35">
        <f t="shared" si="1477"/>
        <v>-0.64725941773263185</v>
      </c>
      <c r="BV1768" s="35">
        <f t="shared" si="1478"/>
        <v>-14.391537915122443</v>
      </c>
      <c r="BW1768" s="35">
        <v>2.3300162644593727</v>
      </c>
      <c r="BX1768" s="35">
        <v>0.76948987450678707</v>
      </c>
      <c r="BY1768" s="35">
        <v>0.24441513651131314</v>
      </c>
      <c r="BZ1768" s="35">
        <v>-1.0451175156341408</v>
      </c>
      <c r="CA1768" s="35">
        <f t="shared" si="1479"/>
        <v>2.2988037598433317</v>
      </c>
      <c r="CB1768" s="35">
        <f t="shared" si="1480"/>
        <v>51.112924065443728</v>
      </c>
      <c r="CC1768" s="22"/>
      <c r="CD1768" s="19"/>
      <c r="CE1768" s="76">
        <f t="shared" si="1463"/>
        <v>165000</v>
      </c>
      <c r="CF1768" s="24">
        <v>1.6</v>
      </c>
      <c r="CG1768" s="24">
        <v>1.2</v>
      </c>
      <c r="CH1768" s="24">
        <v>0.9</v>
      </c>
      <c r="CI1768" s="24">
        <v>-0.1</v>
      </c>
      <c r="CJ1768" s="24">
        <f t="shared" si="1473"/>
        <v>-1.7613386173491856</v>
      </c>
      <c r="CK1768" s="24">
        <v>0.2</v>
      </c>
      <c r="CL1768" s="24">
        <f t="shared" si="1474"/>
        <v>3.5226772346983712</v>
      </c>
      <c r="CM1768" s="24">
        <v>0.2</v>
      </c>
      <c r="CN1768" s="19"/>
      <c r="CO1768" s="19"/>
      <c r="CP1768" s="19"/>
      <c r="CQ1768" s="19"/>
      <c r="CR1768" s="19"/>
      <c r="CS1768" s="19"/>
      <c r="CT1768" s="19"/>
      <c r="CU1768" s="19"/>
      <c r="CV1768" s="19"/>
      <c r="CW1768" s="19"/>
      <c r="CX1768" s="19"/>
      <c r="CY1768" s="19"/>
      <c r="CZ1768" s="77"/>
      <c r="DA1768" s="19">
        <v>1</v>
      </c>
    </row>
    <row r="1769" spans="1:105" ht="12.75" customHeight="1" x14ac:dyDescent="0.2">
      <c r="A1769" s="75" t="s">
        <v>2452</v>
      </c>
      <c r="B1769" s="19" t="s">
        <v>958</v>
      </c>
      <c r="C1769" s="19"/>
      <c r="D1769" s="19" t="s">
        <v>977</v>
      </c>
      <c r="E1769" s="19" t="str">
        <f t="shared" si="1464"/>
        <v xml:space="preserve">Baumgartner, Nolan </v>
      </c>
      <c r="F1769" s="19" t="s">
        <v>2891</v>
      </c>
      <c r="G1769" s="19" t="s">
        <v>1524</v>
      </c>
      <c r="H1769" s="19">
        <v>7</v>
      </c>
      <c r="I1769" s="19">
        <v>0</v>
      </c>
      <c r="J1769" s="19">
        <v>2</v>
      </c>
      <c r="K1769" s="19">
        <f>I1769+J1769</f>
        <v>2</v>
      </c>
      <c r="L1769" s="19">
        <v>0</v>
      </c>
      <c r="M1769" s="19">
        <v>0</v>
      </c>
      <c r="N1769" s="19">
        <v>4</v>
      </c>
      <c r="O1769" s="20">
        <f t="shared" si="1465"/>
        <v>0</v>
      </c>
      <c r="P1769" s="19">
        <v>107</v>
      </c>
      <c r="Q1769" s="19">
        <v>0</v>
      </c>
      <c r="R1769" s="19">
        <v>0</v>
      </c>
      <c r="S1769" s="19">
        <v>0</v>
      </c>
      <c r="T1769" s="19">
        <v>0</v>
      </c>
      <c r="U1769" s="20">
        <f t="shared" si="1466"/>
        <v>0</v>
      </c>
      <c r="V1769" s="19">
        <v>0</v>
      </c>
      <c r="W1769" s="19">
        <v>0</v>
      </c>
      <c r="X1769" s="19">
        <v>1</v>
      </c>
      <c r="Y1769" s="19">
        <v>0</v>
      </c>
      <c r="Z1769" s="19">
        <v>0</v>
      </c>
      <c r="AA1769" s="19">
        <f>I1769-W1769-Y1769</f>
        <v>0</v>
      </c>
      <c r="AB1769" s="19">
        <f>J1769-X1769-Z1769</f>
        <v>1</v>
      </c>
      <c r="AC1769" s="24">
        <f t="shared" si="1443"/>
        <v>0</v>
      </c>
      <c r="AD1769" s="24">
        <f t="shared" si="1444"/>
        <v>55.55555555555555</v>
      </c>
      <c r="AE1769" s="24">
        <f t="shared" si="1445"/>
        <v>0</v>
      </c>
      <c r="AF1769" s="24">
        <f t="shared" si="1446"/>
        <v>0</v>
      </c>
      <c r="AG1769" s="24">
        <f t="shared" si="1447"/>
        <v>0</v>
      </c>
      <c r="AH1769" s="24">
        <f t="shared" si="1448"/>
        <v>14.996875650906061</v>
      </c>
      <c r="AI1769" s="21">
        <f t="shared" si="1449"/>
        <v>1.4996875650906061</v>
      </c>
      <c r="AJ1769" s="21">
        <f t="shared" si="1450"/>
        <v>11.111111111111111</v>
      </c>
      <c r="AK1769" s="21">
        <f t="shared" si="1451"/>
        <v>0</v>
      </c>
      <c r="AL1769" s="21">
        <f t="shared" si="1452"/>
        <v>1.4996875650906061</v>
      </c>
      <c r="AM1769" s="21">
        <f t="shared" si="1453"/>
        <v>0</v>
      </c>
      <c r="AN1769" s="21">
        <f t="shared" si="1454"/>
        <v>0</v>
      </c>
      <c r="AO1769" s="36">
        <v>80.016666666666666</v>
      </c>
      <c r="AP1769" s="36">
        <v>5.4</v>
      </c>
      <c r="AQ1769" s="36">
        <v>0.23333333333333334</v>
      </c>
      <c r="AR1769" s="36">
        <v>85.65</v>
      </c>
      <c r="AS1769" s="19">
        <v>9</v>
      </c>
      <c r="AT1769" s="19">
        <v>5</v>
      </c>
      <c r="AU1769" s="19">
        <v>6</v>
      </c>
      <c r="AV1769" s="19">
        <v>10</v>
      </c>
      <c r="AW1769" s="19">
        <v>2</v>
      </c>
      <c r="AX1769" s="24">
        <f t="shared" si="1455"/>
        <v>6.3047285464098062</v>
      </c>
      <c r="AY1769" s="24">
        <f t="shared" si="1456"/>
        <v>3.5026269702276704</v>
      </c>
      <c r="AZ1769" s="24">
        <f t="shared" si="1457"/>
        <v>4.2031523642732047</v>
      </c>
      <c r="BA1769" s="24">
        <f t="shared" si="1458"/>
        <v>7.0052539404553409</v>
      </c>
      <c r="BB1769" s="24">
        <f t="shared" si="1459"/>
        <v>1.4010507880910683</v>
      </c>
      <c r="BC1769" s="24">
        <f t="shared" si="1460"/>
        <v>11.43095238095238</v>
      </c>
      <c r="BD1769" s="24">
        <f t="shared" si="1461"/>
        <v>3.3333333333333333E-2</v>
      </c>
      <c r="BE1769" s="24">
        <f t="shared" si="1462"/>
        <v>0.77142857142857146</v>
      </c>
      <c r="BF1769" s="30">
        <v>2</v>
      </c>
      <c r="BG1769" s="30">
        <v>1</v>
      </c>
      <c r="BH1769" s="30">
        <v>0</v>
      </c>
      <c r="BI1769" s="30">
        <v>3</v>
      </c>
      <c r="BJ1769" s="30">
        <v>2</v>
      </c>
      <c r="BK1769" s="30">
        <v>0</v>
      </c>
      <c r="BL1769" s="30">
        <v>0</v>
      </c>
      <c r="BM1769" s="30">
        <v>2</v>
      </c>
      <c r="BN1769" s="35">
        <f t="shared" si="1475"/>
        <v>4.8612130607125863</v>
      </c>
      <c r="BO1769" s="35">
        <f t="shared" si="1476"/>
        <v>113.51343982983271</v>
      </c>
      <c r="BP1769" s="35">
        <v>7.1761243561016291E-2</v>
      </c>
      <c r="BQ1769" s="35">
        <v>0.53534712295574971</v>
      </c>
      <c r="BR1769" s="35">
        <v>3.9943560635747347E-2</v>
      </c>
      <c r="BS1769" s="35">
        <v>-6.1448580119206106E-4</v>
      </c>
      <c r="BT1769" s="35">
        <v>0</v>
      </c>
      <c r="BU1769" s="35">
        <f t="shared" si="1477"/>
        <v>0.64643744135132131</v>
      </c>
      <c r="BV1769" s="35">
        <f t="shared" si="1478"/>
        <v>15.094861444280706</v>
      </c>
      <c r="BW1769" s="35">
        <v>2.9113692556471498</v>
      </c>
      <c r="BX1769" s="35">
        <v>0.15129025151710254</v>
      </c>
      <c r="BY1769" s="35">
        <v>3.192808518768224E-2</v>
      </c>
      <c r="BZ1769" s="35">
        <v>1.1201880270093298</v>
      </c>
      <c r="CA1769" s="35">
        <f t="shared" si="1479"/>
        <v>4.2147756193612649</v>
      </c>
      <c r="CB1769" s="35">
        <f t="shared" si="1480"/>
        <v>98.418578385551996</v>
      </c>
      <c r="CC1769" s="22"/>
      <c r="CD1769" s="19"/>
      <c r="CE1769" s="76">
        <f t="shared" si="1463"/>
        <v>165000</v>
      </c>
      <c r="CF1769" s="24">
        <v>1.7</v>
      </c>
      <c r="CG1769" s="24">
        <v>1.6</v>
      </c>
      <c r="CH1769" s="24">
        <v>0</v>
      </c>
      <c r="CI1769" s="24">
        <v>0.2</v>
      </c>
      <c r="CJ1769" s="24">
        <f t="shared" si="1473"/>
        <v>4.3819609275150642</v>
      </c>
      <c r="CK1769" s="24">
        <v>0.3</v>
      </c>
      <c r="CL1769" s="24">
        <f t="shared" si="1474"/>
        <v>6.5729413912725949</v>
      </c>
      <c r="CM1769" s="24">
        <v>0.5</v>
      </c>
      <c r="CN1769" s="19" t="s">
        <v>2689</v>
      </c>
      <c r="CO1769" s="19" t="s">
        <v>1563</v>
      </c>
      <c r="CP1769" s="19" t="s">
        <v>2417</v>
      </c>
      <c r="CQ1769" s="19" t="s">
        <v>2400</v>
      </c>
      <c r="CR1769" s="19">
        <v>74</v>
      </c>
      <c r="CS1769" s="19">
        <v>205</v>
      </c>
      <c r="CT1769" s="19">
        <v>25</v>
      </c>
      <c r="CU1769" s="19" t="s">
        <v>3401</v>
      </c>
      <c r="CV1769" s="19" t="s">
        <v>2382</v>
      </c>
      <c r="CW1769" s="19">
        <v>0</v>
      </c>
      <c r="CX1769" s="19">
        <v>0</v>
      </c>
      <c r="CY1769" s="19">
        <v>0</v>
      </c>
      <c r="CZ1769" s="77"/>
      <c r="DA1769" s="19">
        <v>1</v>
      </c>
    </row>
    <row r="1770" spans="1:105" ht="12.75" customHeight="1" x14ac:dyDescent="0.2">
      <c r="A1770" s="25" t="s">
        <v>2452</v>
      </c>
      <c r="B1770" s="10" t="s">
        <v>958</v>
      </c>
      <c r="C1770" s="10"/>
      <c r="D1770" s="10" t="s">
        <v>977</v>
      </c>
      <c r="E1770" s="10" t="s">
        <v>2890</v>
      </c>
      <c r="F1770" s="10" t="s">
        <v>2891</v>
      </c>
      <c r="G1770" s="10" t="s">
        <v>1524</v>
      </c>
      <c r="H1770" s="10">
        <v>13</v>
      </c>
      <c r="I1770" s="10">
        <v>0</v>
      </c>
      <c r="J1770" s="10">
        <v>3</v>
      </c>
      <c r="K1770" s="10">
        <v>3</v>
      </c>
      <c r="L1770" s="10">
        <v>0</v>
      </c>
      <c r="M1770" s="10">
        <v>21</v>
      </c>
      <c r="N1770" s="10">
        <v>8</v>
      </c>
      <c r="O1770" s="11">
        <v>0</v>
      </c>
      <c r="P1770" s="10">
        <v>230</v>
      </c>
      <c r="Q1770" s="10">
        <v>0</v>
      </c>
      <c r="R1770" s="10">
        <v>0</v>
      </c>
      <c r="S1770" s="10">
        <v>0</v>
      </c>
      <c r="T1770" s="10">
        <v>0</v>
      </c>
      <c r="U1770" s="11">
        <v>0</v>
      </c>
      <c r="V1770" s="41">
        <v>0</v>
      </c>
      <c r="W1770" s="10">
        <v>0</v>
      </c>
      <c r="X1770" s="10">
        <v>1</v>
      </c>
      <c r="Y1770" s="10">
        <v>0</v>
      </c>
      <c r="Z1770" s="10">
        <v>0</v>
      </c>
      <c r="AA1770" s="10">
        <v>0</v>
      </c>
      <c r="AB1770" s="10">
        <v>2</v>
      </c>
      <c r="AC1770" s="13">
        <f t="shared" si="1443"/>
        <v>0</v>
      </c>
      <c r="AD1770" s="13">
        <f t="shared" si="1444"/>
        <v>10.997067448680351</v>
      </c>
      <c r="AE1770" s="13">
        <f t="shared" si="1445"/>
        <v>0</v>
      </c>
      <c r="AF1770" s="13">
        <f t="shared" si="1446"/>
        <v>0</v>
      </c>
      <c r="AG1770" s="13">
        <f t="shared" si="1447"/>
        <v>0</v>
      </c>
      <c r="AH1770" s="13">
        <f t="shared" si="1448"/>
        <v>16.396802623488419</v>
      </c>
      <c r="AI1770" s="29">
        <f t="shared" si="1449"/>
        <v>1.639680262348842</v>
      </c>
      <c r="AJ1770" s="29">
        <f t="shared" si="1450"/>
        <v>4.3988269794721404</v>
      </c>
      <c r="AK1770" s="29">
        <f t="shared" si="1451"/>
        <v>0</v>
      </c>
      <c r="AL1770" s="29">
        <f t="shared" si="1452"/>
        <v>1.639680262348842</v>
      </c>
      <c r="AM1770" s="29">
        <f t="shared" si="1453"/>
        <v>0</v>
      </c>
      <c r="AN1770" s="29">
        <f t="shared" si="1454"/>
        <v>0</v>
      </c>
      <c r="AO1770" s="13">
        <v>146.37</v>
      </c>
      <c r="AP1770" s="13">
        <v>27.28</v>
      </c>
      <c r="AQ1770" s="13">
        <v>1.95</v>
      </c>
      <c r="AR1770" s="13">
        <v>175.6</v>
      </c>
      <c r="AS1770" s="41">
        <v>5</v>
      </c>
      <c r="AT1770" s="41">
        <v>9</v>
      </c>
      <c r="AU1770" s="41">
        <v>6</v>
      </c>
      <c r="AV1770" s="41">
        <v>10</v>
      </c>
      <c r="AW1770" s="41">
        <v>2</v>
      </c>
      <c r="AX1770" s="13">
        <f t="shared" si="1455"/>
        <v>1.7084282460136673</v>
      </c>
      <c r="AY1770" s="13">
        <f t="shared" si="1456"/>
        <v>3.0751708428246016</v>
      </c>
      <c r="AZ1770" s="13">
        <f t="shared" si="1457"/>
        <v>2.0501138952164011</v>
      </c>
      <c r="BA1770" s="13">
        <f t="shared" si="1458"/>
        <v>3.4168564920273345</v>
      </c>
      <c r="BB1770" s="13">
        <f t="shared" si="1459"/>
        <v>0.68337129840546706</v>
      </c>
      <c r="BC1770" s="13">
        <f t="shared" si="1460"/>
        <v>11.25923076923077</v>
      </c>
      <c r="BD1770" s="13">
        <f t="shared" si="1461"/>
        <v>0.15</v>
      </c>
      <c r="BE1770" s="13">
        <f t="shared" si="1462"/>
        <v>2.0984615384615384</v>
      </c>
      <c r="BF1770" s="10">
        <v>4</v>
      </c>
      <c r="BG1770" s="10">
        <v>2</v>
      </c>
      <c r="BH1770" s="10">
        <v>0</v>
      </c>
      <c r="BI1770" s="10">
        <v>6</v>
      </c>
      <c r="BJ1770" s="10">
        <v>4</v>
      </c>
      <c r="BK1770" s="10">
        <v>0</v>
      </c>
      <c r="BL1770" s="10">
        <v>0</v>
      </c>
      <c r="BM1770" s="10">
        <v>4</v>
      </c>
      <c r="BN1770" s="39">
        <v>6.5129999999999999</v>
      </c>
      <c r="BO1770" s="39">
        <v>74.177000000000007</v>
      </c>
      <c r="BP1770" s="13">
        <v>0.246</v>
      </c>
      <c r="BQ1770" s="13">
        <v>-0.251</v>
      </c>
      <c r="BR1770" s="13">
        <v>0.01</v>
      </c>
      <c r="BS1770" s="13">
        <v>-4.0000000000000001E-3</v>
      </c>
      <c r="BT1770" s="13">
        <v>0</v>
      </c>
      <c r="BU1770" s="39">
        <v>-1E-3</v>
      </c>
      <c r="BV1770" s="39">
        <v>-8.9999999999999993E-3</v>
      </c>
      <c r="BW1770" s="13">
        <v>5.2409999999999997</v>
      </c>
      <c r="BX1770" s="13">
        <v>0.92100000000000004</v>
      </c>
      <c r="BY1770" s="13">
        <v>0.27600000000000002</v>
      </c>
      <c r="BZ1770" s="13">
        <v>7.4999999999999997E-2</v>
      </c>
      <c r="CA1770" s="39">
        <v>6.5140000000000002</v>
      </c>
      <c r="CB1770" s="39">
        <v>74.186999999999998</v>
      </c>
      <c r="CC1770" s="16">
        <v>0</v>
      </c>
      <c r="CD1770" s="12">
        <v>0</v>
      </c>
      <c r="CE1770" s="73">
        <f t="shared" si="1463"/>
        <v>165000</v>
      </c>
      <c r="CF1770" s="13">
        <v>3.3</v>
      </c>
      <c r="CG1770" s="13">
        <v>2.8</v>
      </c>
      <c r="CH1770" s="13">
        <v>0.9</v>
      </c>
      <c r="CI1770" s="17">
        <v>0.1</v>
      </c>
      <c r="CJ1770" s="13">
        <f t="shared" si="1473"/>
        <v>0.97641946980422789</v>
      </c>
      <c r="CK1770" s="17">
        <v>0.3</v>
      </c>
      <c r="CL1770" s="13">
        <f t="shared" si="1474"/>
        <v>2.9292584094126837</v>
      </c>
      <c r="CM1770" s="13">
        <v>0.3</v>
      </c>
      <c r="CN1770" s="10" t="s">
        <v>2689</v>
      </c>
      <c r="CO1770" s="10" t="s">
        <v>1563</v>
      </c>
      <c r="CP1770" s="10" t="s">
        <v>2417</v>
      </c>
      <c r="CQ1770" s="10" t="s">
        <v>2400</v>
      </c>
      <c r="CR1770" s="10">
        <v>74</v>
      </c>
      <c r="CS1770" s="10">
        <v>205</v>
      </c>
      <c r="CT1770" s="10">
        <v>25</v>
      </c>
      <c r="CU1770" s="10" t="s">
        <v>3401</v>
      </c>
      <c r="CV1770" s="10" t="s">
        <v>2382</v>
      </c>
      <c r="CW1770" s="10">
        <v>0</v>
      </c>
      <c r="CX1770" s="10">
        <v>0</v>
      </c>
      <c r="CY1770" s="10">
        <v>0</v>
      </c>
      <c r="CZ1770" s="79"/>
      <c r="DA1770" s="10">
        <v>2</v>
      </c>
    </row>
    <row r="1771" spans="1:105" ht="12.75" customHeight="1" x14ac:dyDescent="0.2">
      <c r="A1771" s="38" t="s">
        <v>2452</v>
      </c>
      <c r="B1771" t="s">
        <v>963</v>
      </c>
      <c r="C1771" t="s">
        <v>963</v>
      </c>
      <c r="D1771" s="82" t="s">
        <v>977</v>
      </c>
      <c r="E1771" t="str">
        <f t="shared" ref="E1771:E1802" si="1481">CONCATENATE(RIGHT(F1771,LEN(F1771)-SEARCH(" ",F1771)), ", ", LEFT(F1771, SEARCH(" ", F1771)))</f>
        <v xml:space="preserve">Demitra, Pavol </v>
      </c>
      <c r="F1771" t="s">
        <v>2594</v>
      </c>
      <c r="G1771" t="s">
        <v>1528</v>
      </c>
      <c r="H1771">
        <v>71</v>
      </c>
      <c r="I1771">
        <v>25</v>
      </c>
      <c r="J1771">
        <v>39</v>
      </c>
      <c r="K1771">
        <f>I1771+J1771</f>
        <v>64</v>
      </c>
      <c r="L1771">
        <v>0</v>
      </c>
      <c r="M1771">
        <v>28</v>
      </c>
      <c r="N1771">
        <v>175</v>
      </c>
      <c r="O1771" s="4">
        <f>IF(N1771=0,0,I1771/N1771)</f>
        <v>0.14285714285714285</v>
      </c>
      <c r="P1771">
        <v>2076</v>
      </c>
      <c r="Q1771">
        <v>4</v>
      </c>
      <c r="R1771">
        <v>0</v>
      </c>
      <c r="S1771">
        <v>245</v>
      </c>
      <c r="T1771">
        <v>268</v>
      </c>
      <c r="U1771" s="4">
        <f>IF(S1771+T1771=0,0,S1771/(S1771+T1771))</f>
        <v>0.47758284600389861</v>
      </c>
      <c r="V1771" s="40">
        <v>12.6</v>
      </c>
      <c r="W1771">
        <v>9</v>
      </c>
      <c r="X1771">
        <v>17</v>
      </c>
      <c r="Y1771">
        <v>1</v>
      </c>
      <c r="Z1771">
        <v>1</v>
      </c>
      <c r="AA1771">
        <f>I1771-W1771-Y1771</f>
        <v>15</v>
      </c>
      <c r="AB1771">
        <f>J1771-X1771-Z1771</f>
        <v>21</v>
      </c>
      <c r="AC1771" s="9">
        <f t="shared" si="1443"/>
        <v>8.65847140566542</v>
      </c>
      <c r="AD1771" s="9">
        <f t="shared" si="1444"/>
        <v>16.354890432923572</v>
      </c>
      <c r="AE1771" s="9">
        <f t="shared" si="1445"/>
        <v>2.3990403838464616</v>
      </c>
      <c r="AF1771" s="9">
        <f t="shared" si="1446"/>
        <v>2.3990403838464616</v>
      </c>
      <c r="AG1771" s="9">
        <f t="shared" si="1447"/>
        <v>17.489595310197405</v>
      </c>
      <c r="AH1771" s="9">
        <f t="shared" si="1448"/>
        <v>24.485433434276366</v>
      </c>
      <c r="AI1771" s="6">
        <f t="shared" si="1449"/>
        <v>2.4485433434276369</v>
      </c>
      <c r="AJ1771" s="6">
        <f t="shared" si="1450"/>
        <v>8.0812399786210598</v>
      </c>
      <c r="AK1771" s="6">
        <f t="shared" si="1451"/>
        <v>0.95961615353858454</v>
      </c>
      <c r="AL1771" s="6">
        <f t="shared" si="1452"/>
        <v>2.5651406454956192</v>
      </c>
      <c r="AM1771" s="6">
        <f t="shared" si="1453"/>
        <v>0.57723142704436137</v>
      </c>
      <c r="AN1771" s="6">
        <f t="shared" si="1454"/>
        <v>6.7173130747700922</v>
      </c>
      <c r="AO1771" s="33">
        <v>1029.1833333333334</v>
      </c>
      <c r="AP1771" s="33">
        <v>311.83333333333331</v>
      </c>
      <c r="AQ1771" s="33">
        <v>125.05</v>
      </c>
      <c r="AR1771" s="32">
        <v>1466.0666666666666</v>
      </c>
      <c r="AS1771" s="40">
        <v>31</v>
      </c>
      <c r="AT1771" s="40">
        <v>23</v>
      </c>
      <c r="AU1771" s="40">
        <v>61</v>
      </c>
      <c r="AV1771" s="40">
        <v>45</v>
      </c>
      <c r="AW1771" s="40">
        <v>21</v>
      </c>
      <c r="AX1771" s="9">
        <f t="shared" si="1455"/>
        <v>1.2687008321586104</v>
      </c>
      <c r="AY1771" s="9">
        <f t="shared" si="1456"/>
        <v>0.94129416579509806</v>
      </c>
      <c r="AZ1771" s="9">
        <f t="shared" si="1457"/>
        <v>2.4964758310217818</v>
      </c>
      <c r="BA1771" s="9">
        <f t="shared" si="1458"/>
        <v>1.8416624982947569</v>
      </c>
      <c r="BB1771" s="9">
        <f t="shared" si="1459"/>
        <v>0.85944249920421989</v>
      </c>
      <c r="BC1771" s="9">
        <f t="shared" si="1460"/>
        <v>14.495539906103287</v>
      </c>
      <c r="BD1771" s="9">
        <f t="shared" si="1461"/>
        <v>1.7612676056338028</v>
      </c>
      <c r="BE1771" s="9">
        <f t="shared" si="1462"/>
        <v>4.392018779342723</v>
      </c>
      <c r="BF1771" s="3">
        <v>42</v>
      </c>
      <c r="BG1771" s="3">
        <v>42</v>
      </c>
      <c r="BH1771" s="3">
        <v>2</v>
      </c>
      <c r="BI1771" s="3">
        <v>86</v>
      </c>
      <c r="BJ1771" s="3">
        <v>44</v>
      </c>
      <c r="BK1771" s="3">
        <v>3</v>
      </c>
      <c r="BL1771" s="3">
        <v>14</v>
      </c>
      <c r="BM1771" s="3">
        <v>61</v>
      </c>
      <c r="BN1771" s="34">
        <f t="shared" ref="BN1771:BN1777" si="1482">BU1771+CA1771</f>
        <v>74.906128073659659</v>
      </c>
      <c r="BO1771" s="34">
        <f t="shared" ref="BO1771:BO1777" si="1483">BN1771/AR1771*2000</f>
        <v>102.18652367831339</v>
      </c>
      <c r="BP1771" s="34">
        <v>23.715821507012741</v>
      </c>
      <c r="BQ1771" s="34">
        <v>15.437315238184645</v>
      </c>
      <c r="BR1771" s="34">
        <v>-0.37872434565175933</v>
      </c>
      <c r="BS1771" s="34">
        <v>1.7608797543907373</v>
      </c>
      <c r="BT1771" s="34">
        <v>16.320902693665499</v>
      </c>
      <c r="BU1771" s="34">
        <f t="shared" ref="BU1771:BU1777" si="1484">SUM(BP1771:BT1771)</f>
        <v>56.856194847601856</v>
      </c>
      <c r="BV1771" s="34">
        <f t="shared" ref="BV1771:BV1777" si="1485">BU1771/AR1771*2000</f>
        <v>77.562905071531802</v>
      </c>
      <c r="BW1771" s="34">
        <v>6.6292035210427693</v>
      </c>
      <c r="BX1771" s="34">
        <v>0.53997105818845348</v>
      </c>
      <c r="BY1771" s="34">
        <v>3.6175192481183394</v>
      </c>
      <c r="BZ1771" s="34">
        <v>7.2632393987082313</v>
      </c>
      <c r="CA1771" s="34">
        <f t="shared" ref="CA1771:CA1777" si="1486">SUM(BW1771:BZ1771)</f>
        <v>18.049933226057796</v>
      </c>
      <c r="CB1771" s="34">
        <f t="shared" ref="CB1771:CB1777" si="1487">CA1771/AR1771*2000</f>
        <v>24.623618606781587</v>
      </c>
      <c r="CC1771" s="15">
        <v>69</v>
      </c>
      <c r="CD1771" s="7">
        <v>4069977</v>
      </c>
      <c r="CE1771" s="68">
        <f t="shared" si="1463"/>
        <v>4700536.8169014081</v>
      </c>
      <c r="CF1771" s="9">
        <v>34.6</v>
      </c>
      <c r="CG1771" s="9">
        <v>31.1</v>
      </c>
      <c r="CH1771" s="9">
        <v>-3.4</v>
      </c>
      <c r="CI1771" s="9">
        <v>8.1999999999999993</v>
      </c>
      <c r="CJ1771" s="9">
        <f t="shared" si="1473"/>
        <v>8.6181980609054349</v>
      </c>
      <c r="CK1771" s="9">
        <v>2.8</v>
      </c>
      <c r="CL1771" s="9">
        <f t="shared" si="1474"/>
        <v>2.9427993378701487</v>
      </c>
      <c r="CM1771" s="9">
        <v>11</v>
      </c>
      <c r="CN1771" t="s">
        <v>3182</v>
      </c>
      <c r="CO1771" t="s">
        <v>3183</v>
      </c>
      <c r="CQ1771" t="s">
        <v>2403</v>
      </c>
      <c r="CR1771">
        <v>72</v>
      </c>
      <c r="CS1771">
        <v>206</v>
      </c>
      <c r="CT1771">
        <v>38</v>
      </c>
      <c r="CU1771" t="s">
        <v>3402</v>
      </c>
      <c r="CV1771" t="s">
        <v>2382</v>
      </c>
      <c r="CW1771">
        <v>14</v>
      </c>
      <c r="CX1771">
        <v>6</v>
      </c>
      <c r="CY1771">
        <v>2</v>
      </c>
      <c r="CZ1771" s="70"/>
      <c r="DA1771">
        <v>0</v>
      </c>
    </row>
    <row r="1772" spans="1:105" ht="12.75" customHeight="1" x14ac:dyDescent="0.2">
      <c r="A1772" s="44" t="s">
        <v>2372</v>
      </c>
      <c r="B1772" s="43" t="s">
        <v>963</v>
      </c>
      <c r="C1772" s="43" t="s">
        <v>963</v>
      </c>
      <c r="D1772" s="82" t="s">
        <v>977</v>
      </c>
      <c r="E1772" s="42" t="str">
        <f t="shared" si="1481"/>
        <v xml:space="preserve">Demitra, Pavol </v>
      </c>
      <c r="F1772" s="42" t="s">
        <v>2594</v>
      </c>
      <c r="G1772" s="45" t="s">
        <v>2380</v>
      </c>
      <c r="H1772" s="43">
        <v>68</v>
      </c>
      <c r="I1772" s="64">
        <v>15</v>
      </c>
      <c r="J1772" s="64">
        <v>39</v>
      </c>
      <c r="K1772" s="64">
        <v>54</v>
      </c>
      <c r="L1772" s="43">
        <v>9</v>
      </c>
      <c r="M1772">
        <v>24</v>
      </c>
      <c r="N1772">
        <v>126</v>
      </c>
      <c r="O1772" s="4">
        <f>IF(N1772=0,0,I1772/N1772)</f>
        <v>0.11904761904761904</v>
      </c>
      <c r="Q1772">
        <v>1</v>
      </c>
      <c r="R1772">
        <v>0</v>
      </c>
      <c r="S1772">
        <v>403</v>
      </c>
      <c r="T1772">
        <v>487</v>
      </c>
      <c r="U1772" s="4">
        <f>IF(S1772+T1772=0,0,S1772/(S1772+T1772))</f>
        <v>0.45280898876404496</v>
      </c>
      <c r="V1772">
        <v>23.5</v>
      </c>
      <c r="W1772">
        <v>2</v>
      </c>
      <c r="X1772">
        <v>11</v>
      </c>
      <c r="Y1772">
        <v>0</v>
      </c>
      <c r="Z1772">
        <v>1</v>
      </c>
      <c r="AA1772">
        <v>13</v>
      </c>
      <c r="AB1772">
        <v>27</v>
      </c>
      <c r="AC1772" s="9">
        <f t="shared" si="1443"/>
        <v>2.5325360534646504</v>
      </c>
      <c r="AD1772" s="9">
        <f t="shared" si="1444"/>
        <v>13.928948294055578</v>
      </c>
      <c r="AE1772" s="9">
        <f t="shared" si="1445"/>
        <v>0</v>
      </c>
      <c r="AF1772" s="9">
        <f t="shared" si="1446"/>
        <v>2.7276860130322778</v>
      </c>
      <c r="AG1772" s="9">
        <f t="shared" si="1447"/>
        <v>15.710497163382456</v>
      </c>
      <c r="AH1772" s="9">
        <f t="shared" si="1448"/>
        <v>32.629494108563563</v>
      </c>
      <c r="AI1772" s="58">
        <f t="shared" si="1449"/>
        <v>3.4442243781261541</v>
      </c>
      <c r="AJ1772" s="58">
        <f t="shared" si="1450"/>
        <v>6.5845937390080911</v>
      </c>
      <c r="AK1772" s="58">
        <f t="shared" si="1451"/>
        <v>0.54553720260645555</v>
      </c>
      <c r="AL1772" s="58">
        <f t="shared" si="1452"/>
        <v>2.5982745308670983</v>
      </c>
      <c r="AM1772" s="58">
        <f t="shared" si="1453"/>
        <v>1.5195216320787903</v>
      </c>
      <c r="AN1772" s="58">
        <f t="shared" si="1454"/>
        <v>3.2732232156387333</v>
      </c>
      <c r="AO1772" s="56">
        <v>992.9666666666667</v>
      </c>
      <c r="AP1772" s="56">
        <v>236.91666666666663</v>
      </c>
      <c r="AQ1772" s="56">
        <v>109.98333333333333</v>
      </c>
      <c r="AR1772" s="57">
        <f>SUM(AO1772:AQ1772)</f>
        <v>1339.8666666666666</v>
      </c>
      <c r="AS1772">
        <v>48</v>
      </c>
      <c r="AT1772">
        <v>17</v>
      </c>
      <c r="AU1772">
        <v>61</v>
      </c>
      <c r="AV1772">
        <v>42</v>
      </c>
      <c r="AW1772">
        <v>26</v>
      </c>
      <c r="AX1772" s="9">
        <f t="shared" si="1455"/>
        <v>2.1494676087172855</v>
      </c>
      <c r="AY1772" s="9">
        <f t="shared" si="1456"/>
        <v>0.76126977808737195</v>
      </c>
      <c r="AZ1772" s="9">
        <f t="shared" si="1457"/>
        <v>2.7316150860782171</v>
      </c>
      <c r="BA1772" s="9">
        <f t="shared" si="1458"/>
        <v>1.880784157627625</v>
      </c>
      <c r="BB1772" s="9">
        <f t="shared" si="1459"/>
        <v>1.1642949547218631</v>
      </c>
      <c r="BC1772" s="33">
        <f t="shared" si="1460"/>
        <v>14.602450980392158</v>
      </c>
      <c r="BD1772" s="33">
        <f t="shared" si="1461"/>
        <v>1.6174019607843138</v>
      </c>
      <c r="BE1772" s="33">
        <f t="shared" si="1462"/>
        <v>3.4840686274509798</v>
      </c>
      <c r="BF1772" s="42">
        <f>BI1772-BG1772-BH1772</f>
        <v>57</v>
      </c>
      <c r="BG1772" s="43">
        <v>26</v>
      </c>
      <c r="BH1772" s="43">
        <v>1</v>
      </c>
      <c r="BI1772" s="43">
        <v>84</v>
      </c>
      <c r="BJ1772" s="42">
        <f>BM1772-BK1772-BL1772</f>
        <v>43</v>
      </c>
      <c r="BK1772" s="43">
        <v>6</v>
      </c>
      <c r="BL1772" s="43">
        <v>6</v>
      </c>
      <c r="BM1772" s="43">
        <v>55</v>
      </c>
      <c r="BN1772" s="34">
        <f t="shared" si="1482"/>
        <v>57.920297460866777</v>
      </c>
      <c r="BO1772" s="34">
        <f t="shared" si="1483"/>
        <v>86.456807832918869</v>
      </c>
      <c r="BP1772" s="33">
        <v>33.552059018175534</v>
      </c>
      <c r="BQ1772" s="33">
        <v>2.1144762221576827</v>
      </c>
      <c r="BR1772" s="33">
        <v>-2.9559177028642787</v>
      </c>
      <c r="BS1772" s="33">
        <v>-0.43628418655066975</v>
      </c>
      <c r="BT1772" s="33">
        <v>1.5112373702846558</v>
      </c>
      <c r="BU1772" s="9">
        <f t="shared" si="1484"/>
        <v>33.785570721202923</v>
      </c>
      <c r="BV1772" s="34">
        <f t="shared" si="1485"/>
        <v>50.431242991147762</v>
      </c>
      <c r="BW1772" s="33">
        <v>7.2766647160254143</v>
      </c>
      <c r="BX1772" s="33">
        <v>-0.34070385492894156</v>
      </c>
      <c r="BY1772" s="33">
        <v>9.4507411210935626</v>
      </c>
      <c r="BZ1772" s="33">
        <v>7.7480247574738152</v>
      </c>
      <c r="CA1772" s="9">
        <f t="shared" si="1486"/>
        <v>24.134726739663851</v>
      </c>
      <c r="CB1772" s="34">
        <f t="shared" si="1487"/>
        <v>36.0255648417711</v>
      </c>
      <c r="CC1772" s="47">
        <v>67.465828000000002</v>
      </c>
      <c r="CD1772">
        <v>3379978</v>
      </c>
      <c r="CE1772" s="68">
        <f t="shared" si="1463"/>
        <v>4075855.823529412</v>
      </c>
      <c r="CF1772" s="62">
        <v>31.6</v>
      </c>
      <c r="CG1772" s="62">
        <v>27.7</v>
      </c>
      <c r="CH1772" s="62">
        <v>11.1</v>
      </c>
      <c r="CI1772" s="62">
        <v>4.7</v>
      </c>
      <c r="CJ1772" s="63">
        <f t="shared" si="1473"/>
        <v>5.5727921269489959</v>
      </c>
      <c r="CK1772" s="62">
        <v>3.4</v>
      </c>
      <c r="CL1772" s="63">
        <f t="shared" si="1474"/>
        <v>4.031381538643954</v>
      </c>
      <c r="CM1772" s="62">
        <v>7.9</v>
      </c>
      <c r="CN1772" t="s">
        <v>655</v>
      </c>
      <c r="CO1772" t="s">
        <v>3183</v>
      </c>
      <c r="CQ1772" t="s">
        <v>2403</v>
      </c>
      <c r="CR1772">
        <v>72</v>
      </c>
      <c r="CS1772">
        <v>200</v>
      </c>
      <c r="CT1772">
        <v>38</v>
      </c>
      <c r="CU1772" t="s">
        <v>3402</v>
      </c>
      <c r="CZ1772" s="72">
        <v>4500000</v>
      </c>
      <c r="DA1772">
        <v>0</v>
      </c>
    </row>
    <row r="1773" spans="1:105" ht="12.75" customHeight="1" x14ac:dyDescent="0.2">
      <c r="A1773" s="38" t="s">
        <v>2452</v>
      </c>
      <c r="B1773" t="s">
        <v>977</v>
      </c>
      <c r="C1773" t="s">
        <v>977</v>
      </c>
      <c r="D1773" s="82" t="s">
        <v>977</v>
      </c>
      <c r="E1773" t="str">
        <f t="shared" si="1481"/>
        <v xml:space="preserve">Rypien, Rick </v>
      </c>
      <c r="F1773" t="s">
        <v>504</v>
      </c>
      <c r="G1773" t="s">
        <v>1537</v>
      </c>
      <c r="H1773">
        <v>2</v>
      </c>
      <c r="I1773">
        <v>0</v>
      </c>
      <c r="J1773">
        <v>0</v>
      </c>
      <c r="K1773">
        <f>I1773+J1773</f>
        <v>0</v>
      </c>
      <c r="L1773">
        <v>0</v>
      </c>
      <c r="M1773">
        <v>5</v>
      </c>
      <c r="N1773">
        <v>0</v>
      </c>
      <c r="O1773" s="4">
        <f>IF(N1773=0,0,I1773/N1773)</f>
        <v>0</v>
      </c>
      <c r="P1773">
        <v>20</v>
      </c>
      <c r="Q1773">
        <v>0</v>
      </c>
      <c r="R1773">
        <v>0</v>
      </c>
      <c r="S1773">
        <v>4</v>
      </c>
      <c r="T1773">
        <v>2</v>
      </c>
      <c r="U1773" s="4">
        <f>IF(S1773+T1773=0,0,S1773/(S1773+T1773))</f>
        <v>0.66666666666666663</v>
      </c>
      <c r="V1773" s="40">
        <v>4.7</v>
      </c>
      <c r="W1773">
        <v>0</v>
      </c>
      <c r="X1773">
        <v>0</v>
      </c>
      <c r="Y1773">
        <v>0</v>
      </c>
      <c r="Z1773">
        <v>0</v>
      </c>
      <c r="AA1773">
        <f>I1773-W1773-Y1773</f>
        <v>0</v>
      </c>
      <c r="AB1773">
        <f>J1773-X1773-Z1773</f>
        <v>0</v>
      </c>
      <c r="AC1773" s="9">
        <f t="shared" si="1443"/>
        <v>0</v>
      </c>
      <c r="AD1773" s="9">
        <f t="shared" si="1444"/>
        <v>0</v>
      </c>
      <c r="AE1773" s="9">
        <f t="shared" si="1445"/>
        <v>0</v>
      </c>
      <c r="AF1773" s="9">
        <f t="shared" si="1446"/>
        <v>0</v>
      </c>
      <c r="AG1773" s="9">
        <f t="shared" si="1447"/>
        <v>0</v>
      </c>
      <c r="AH1773" s="9">
        <f t="shared" si="1448"/>
        <v>0</v>
      </c>
      <c r="AI1773" s="6">
        <f t="shared" si="1449"/>
        <v>0</v>
      </c>
      <c r="AJ1773" s="6">
        <f t="shared" si="1450"/>
        <v>0</v>
      </c>
      <c r="AK1773" s="6">
        <f t="shared" si="1451"/>
        <v>0</v>
      </c>
      <c r="AL1773" s="6">
        <f t="shared" si="1452"/>
        <v>0</v>
      </c>
      <c r="AM1773" s="6">
        <f t="shared" si="1453"/>
        <v>0</v>
      </c>
      <c r="AN1773" s="6">
        <f t="shared" si="1454"/>
        <v>0</v>
      </c>
      <c r="AO1773" s="32">
        <v>8.1833333333333336</v>
      </c>
      <c r="AP1773" s="32">
        <v>0</v>
      </c>
      <c r="AQ1773" s="32">
        <v>1.35</v>
      </c>
      <c r="AR1773" s="32">
        <v>9.5333333333333332</v>
      </c>
      <c r="AS1773" s="40">
        <v>0</v>
      </c>
      <c r="AT1773" s="40">
        <v>3</v>
      </c>
      <c r="AU1773" s="40">
        <v>0</v>
      </c>
      <c r="AV1773" s="40">
        <v>0</v>
      </c>
      <c r="AW1773" s="40">
        <v>0</v>
      </c>
      <c r="AX1773" s="9">
        <f t="shared" si="1455"/>
        <v>0</v>
      </c>
      <c r="AY1773" s="9">
        <f t="shared" si="1456"/>
        <v>18.88111888111888</v>
      </c>
      <c r="AZ1773" s="9">
        <f t="shared" si="1457"/>
        <v>0</v>
      </c>
      <c r="BA1773" s="9">
        <f t="shared" si="1458"/>
        <v>0</v>
      </c>
      <c r="BB1773" s="9">
        <f t="shared" si="1459"/>
        <v>0</v>
      </c>
      <c r="BC1773" s="9">
        <f t="shared" si="1460"/>
        <v>4.0916666666666668</v>
      </c>
      <c r="BD1773" s="9">
        <f t="shared" si="1461"/>
        <v>0.67500000000000004</v>
      </c>
      <c r="BE1773" s="9">
        <f t="shared" si="1462"/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4">
        <f t="shared" si="1482"/>
        <v>0.15422609235708726</v>
      </c>
      <c r="BO1773" s="34">
        <f t="shared" si="1483"/>
        <v>32.35512427071761</v>
      </c>
      <c r="BP1773" s="34">
        <v>-0.2231582950191556</v>
      </c>
      <c r="BQ1773" s="34">
        <v>0</v>
      </c>
      <c r="BR1773" s="34">
        <v>1.4531789490627226E-3</v>
      </c>
      <c r="BS1773" s="34">
        <v>-1.6457398420409341E-2</v>
      </c>
      <c r="BT1773" s="34">
        <v>0</v>
      </c>
      <c r="BU1773" s="34">
        <f t="shared" si="1484"/>
        <v>-0.23816251449050221</v>
      </c>
      <c r="BV1773" s="34">
        <f t="shared" si="1485"/>
        <v>-49.964163879126339</v>
      </c>
      <c r="BW1773" s="34">
        <v>0.16684541611942738</v>
      </c>
      <c r="BX1773" s="34">
        <v>0</v>
      </c>
      <c r="BY1773" s="34">
        <v>0.123309951141648</v>
      </c>
      <c r="BZ1773" s="34">
        <v>0.10223323958651412</v>
      </c>
      <c r="CA1773" s="34">
        <f t="shared" si="1486"/>
        <v>0.39238860684758947</v>
      </c>
      <c r="CB1773" s="34">
        <f t="shared" si="1487"/>
        <v>82.319288149843942</v>
      </c>
      <c r="CE1773" s="68">
        <f t="shared" si="1463"/>
        <v>165000</v>
      </c>
      <c r="CF1773" s="9">
        <v>0.2</v>
      </c>
      <c r="CG1773" s="9">
        <v>0.1</v>
      </c>
      <c r="CH1773" s="9">
        <v>0</v>
      </c>
      <c r="CI1773" s="9">
        <v>-0.1</v>
      </c>
      <c r="CJ1773" s="9">
        <f t="shared" si="1473"/>
        <v>-18.376722817764168</v>
      </c>
      <c r="CK1773" s="9">
        <v>0</v>
      </c>
      <c r="CL1773" s="9">
        <f t="shared" si="1474"/>
        <v>0</v>
      </c>
      <c r="CM1773" s="9">
        <v>-0.1</v>
      </c>
      <c r="CN1773" t="s">
        <v>1115</v>
      </c>
      <c r="CO1773" t="s">
        <v>1511</v>
      </c>
      <c r="CP1773" t="s">
        <v>2417</v>
      </c>
      <c r="CQ1773" t="s">
        <v>2400</v>
      </c>
      <c r="CR1773">
        <v>71</v>
      </c>
      <c r="CS1773">
        <v>170</v>
      </c>
      <c r="CT1773">
        <v>15</v>
      </c>
      <c r="CU1773" t="s">
        <v>3401</v>
      </c>
      <c r="CV1773" t="s">
        <v>3090</v>
      </c>
      <c r="CW1773">
        <v>0</v>
      </c>
      <c r="CX1773">
        <v>0</v>
      </c>
      <c r="CY1773">
        <v>0</v>
      </c>
      <c r="CZ1773" s="70"/>
      <c r="DA1773">
        <v>0</v>
      </c>
    </row>
    <row r="1774" spans="1:105" ht="12.75" customHeight="1" x14ac:dyDescent="0.2">
      <c r="A1774" s="44" t="s">
        <v>2372</v>
      </c>
      <c r="B1774" s="43" t="s">
        <v>977</v>
      </c>
      <c r="C1774" s="43" t="s">
        <v>977</v>
      </c>
      <c r="D1774" s="82" t="s">
        <v>977</v>
      </c>
      <c r="E1774" s="42" t="str">
        <f t="shared" si="1481"/>
        <v xml:space="preserve">Rypien, Rick </v>
      </c>
      <c r="F1774" s="42" t="s">
        <v>504</v>
      </c>
      <c r="G1774" s="45" t="s">
        <v>2381</v>
      </c>
      <c r="H1774" s="43">
        <v>22</v>
      </c>
      <c r="I1774" s="64">
        <v>1</v>
      </c>
      <c r="J1774" s="64">
        <v>2</v>
      </c>
      <c r="K1774" s="64">
        <v>3</v>
      </c>
      <c r="L1774" s="43">
        <v>-5</v>
      </c>
      <c r="M1774">
        <v>41</v>
      </c>
      <c r="N1774">
        <v>8</v>
      </c>
      <c r="O1774" s="4">
        <f>IF(N1774=0,0,I1774/N1774)</f>
        <v>0.125</v>
      </c>
      <c r="Q1774">
        <v>0</v>
      </c>
      <c r="R1774">
        <v>0</v>
      </c>
      <c r="S1774">
        <v>44</v>
      </c>
      <c r="T1774">
        <v>62</v>
      </c>
      <c r="U1774" s="4">
        <f>IF(S1774+T1774=0,0,S1774/(S1774+T1774))</f>
        <v>0.41509433962264153</v>
      </c>
      <c r="V1774">
        <v>8.6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1</v>
      </c>
      <c r="AC1774" s="9">
        <f t="shared" si="1443"/>
        <v>0</v>
      </c>
      <c r="AD1774" s="9">
        <f t="shared" si="1444"/>
        <v>0</v>
      </c>
      <c r="AE1774" s="9">
        <f t="shared" si="1445"/>
        <v>0</v>
      </c>
      <c r="AF1774" s="9">
        <f t="shared" si="1446"/>
        <v>13.698630136986303</v>
      </c>
      <c r="AG1774" s="9">
        <f t="shared" si="1447"/>
        <v>7.6955964087216753</v>
      </c>
      <c r="AH1774" s="9">
        <f t="shared" si="1448"/>
        <v>7.6955964087216753</v>
      </c>
      <c r="AI1774" s="58">
        <f t="shared" si="1449"/>
        <v>0.76955964087216755</v>
      </c>
      <c r="AJ1774" s="58">
        <f t="shared" si="1450"/>
        <v>0</v>
      </c>
      <c r="AK1774" s="58">
        <f t="shared" si="1451"/>
        <v>2.7397260273972606</v>
      </c>
      <c r="AL1774" s="58">
        <f t="shared" si="1452"/>
        <v>3.0782385634886702</v>
      </c>
      <c r="AM1774" s="58">
        <f t="shared" si="1453"/>
        <v>0</v>
      </c>
      <c r="AN1774" s="58">
        <f t="shared" si="1454"/>
        <v>0</v>
      </c>
      <c r="AO1774" s="56">
        <v>155.93333333333334</v>
      </c>
      <c r="AP1774" s="56">
        <v>0.6166666666666667</v>
      </c>
      <c r="AQ1774" s="56">
        <v>21.9</v>
      </c>
      <c r="AR1774" s="57">
        <f>SUM(AO1774:AQ1774)</f>
        <v>178.45000000000002</v>
      </c>
      <c r="AS1774">
        <v>10</v>
      </c>
      <c r="AT1774">
        <v>28</v>
      </c>
      <c r="AU1774">
        <v>3</v>
      </c>
      <c r="AV1774">
        <v>3</v>
      </c>
      <c r="AW1774">
        <v>6</v>
      </c>
      <c r="AX1774" s="9">
        <f t="shared" si="1455"/>
        <v>3.3622863547212098</v>
      </c>
      <c r="AY1774" s="9">
        <f t="shared" si="1456"/>
        <v>9.4144017932193886</v>
      </c>
      <c r="AZ1774" s="9">
        <f t="shared" si="1457"/>
        <v>1.0086859064163629</v>
      </c>
      <c r="BA1774" s="9">
        <f t="shared" si="1458"/>
        <v>1.0086859064163629</v>
      </c>
      <c r="BB1774" s="9">
        <f t="shared" si="1459"/>
        <v>2.0173718128327258</v>
      </c>
      <c r="BC1774" s="33">
        <f t="shared" si="1460"/>
        <v>7.0878787878787879</v>
      </c>
      <c r="BD1774" s="33">
        <f t="shared" si="1461"/>
        <v>0.99545454545454537</v>
      </c>
      <c r="BE1774" s="33">
        <f t="shared" si="1462"/>
        <v>2.803030303030303E-2</v>
      </c>
      <c r="BF1774" s="42">
        <f>BI1774-BG1774-BH1774</f>
        <v>2</v>
      </c>
      <c r="BG1774" s="43">
        <v>0</v>
      </c>
      <c r="BH1774" s="43">
        <v>1</v>
      </c>
      <c r="BI1774" s="43">
        <v>3</v>
      </c>
      <c r="BJ1774" s="42">
        <f>BM1774-BK1774-BL1774</f>
        <v>8</v>
      </c>
      <c r="BK1774" s="43">
        <v>0</v>
      </c>
      <c r="BL1774" s="43">
        <v>0</v>
      </c>
      <c r="BM1774" s="43">
        <v>8</v>
      </c>
      <c r="BN1774" s="34">
        <f t="shared" si="1482"/>
        <v>1.2193136803167692E-2</v>
      </c>
      <c r="BO1774" s="34">
        <f t="shared" si="1483"/>
        <v>0.13665605831513242</v>
      </c>
      <c r="BP1774" s="33">
        <v>-0.48727604952617959</v>
      </c>
      <c r="BQ1774" s="33">
        <v>-3.2302728012366E-2</v>
      </c>
      <c r="BR1774" s="33">
        <v>-0.26397588755352752</v>
      </c>
      <c r="BS1774" s="33">
        <v>0.83131253606484057</v>
      </c>
      <c r="BT1774" s="33">
        <v>0</v>
      </c>
      <c r="BU1774" s="9">
        <f t="shared" si="1484"/>
        <v>4.7757870972767402E-2</v>
      </c>
      <c r="BV1774" s="34">
        <f t="shared" si="1485"/>
        <v>0.53525212634090669</v>
      </c>
      <c r="BW1774" s="33">
        <v>0.68359089395022776</v>
      </c>
      <c r="BX1774" s="33">
        <v>2.323002075434108E-3</v>
      </c>
      <c r="BY1774" s="33">
        <v>2.4270830265229244</v>
      </c>
      <c r="BZ1774" s="33">
        <v>-3.148561656718186</v>
      </c>
      <c r="CA1774" s="9">
        <f t="shared" si="1486"/>
        <v>-3.556473416959971E-2</v>
      </c>
      <c r="CB1774" s="34">
        <f t="shared" si="1487"/>
        <v>-0.39859606802577424</v>
      </c>
      <c r="CC1774" s="47">
        <v>39.389851</v>
      </c>
      <c r="CD1774">
        <v>165000</v>
      </c>
      <c r="CE1774" s="68">
        <f t="shared" si="1463"/>
        <v>165000</v>
      </c>
      <c r="CF1774" s="62">
        <v>4</v>
      </c>
      <c r="CG1774" s="62">
        <v>3.9</v>
      </c>
      <c r="CH1774" s="62">
        <v>-5.0999999999999996</v>
      </c>
      <c r="CI1774" s="62">
        <v>-0.7</v>
      </c>
      <c r="CJ1774" s="63">
        <f t="shared" si="1473"/>
        <v>-6.9663294078619993</v>
      </c>
      <c r="CK1774" s="62">
        <v>-0.6</v>
      </c>
      <c r="CL1774" s="63">
        <f t="shared" si="1474"/>
        <v>-5.9711394924531431</v>
      </c>
      <c r="CM1774" s="62">
        <v>-1.3</v>
      </c>
      <c r="CN1774" t="s">
        <v>689</v>
      </c>
      <c r="CO1774" t="s">
        <v>1511</v>
      </c>
      <c r="CP1774" t="s">
        <v>2417</v>
      </c>
      <c r="CQ1774" t="s">
        <v>2400</v>
      </c>
      <c r="CR1774">
        <v>71</v>
      </c>
      <c r="CS1774">
        <v>170</v>
      </c>
      <c r="CT1774">
        <v>37</v>
      </c>
      <c r="CU1774" t="s">
        <v>3401</v>
      </c>
      <c r="CV1774" t="s">
        <v>3090</v>
      </c>
      <c r="CZ1774" s="72">
        <v>465000</v>
      </c>
      <c r="DA1774">
        <v>0</v>
      </c>
    </row>
    <row r="1775" spans="1:105" ht="12.75" customHeight="1" x14ac:dyDescent="0.2">
      <c r="A1775" s="38" t="s">
        <v>2452</v>
      </c>
      <c r="B1775" t="s">
        <v>973</v>
      </c>
      <c r="C1775" t="s">
        <v>973</v>
      </c>
      <c r="D1775" s="82" t="s">
        <v>977</v>
      </c>
      <c r="E1775" t="str">
        <f t="shared" si="1481"/>
        <v xml:space="preserve">Davison, Rob </v>
      </c>
      <c r="F1775" t="s">
        <v>2591</v>
      </c>
      <c r="G1775" t="s">
        <v>1524</v>
      </c>
      <c r="H1775">
        <v>22</v>
      </c>
      <c r="I1775">
        <v>0</v>
      </c>
      <c r="J1775">
        <v>2</v>
      </c>
      <c r="K1775">
        <f>I1775+J1775</f>
        <v>2</v>
      </c>
      <c r="L1775">
        <v>-2</v>
      </c>
      <c r="M1775">
        <v>27</v>
      </c>
      <c r="N1775">
        <v>14</v>
      </c>
      <c r="O1775" s="4">
        <f>IF(N1775=0,0,I1775/N1775)</f>
        <v>0</v>
      </c>
      <c r="P1775">
        <v>285</v>
      </c>
      <c r="Q1775">
        <v>0</v>
      </c>
      <c r="R1775">
        <v>0</v>
      </c>
      <c r="S1775">
        <v>0</v>
      </c>
      <c r="T1775">
        <v>0</v>
      </c>
      <c r="U1775" s="4">
        <f>IF(S1775+T1775=0,0,S1775/(S1775+T1775))</f>
        <v>0</v>
      </c>
      <c r="V1775" s="40">
        <v>0</v>
      </c>
      <c r="W1775">
        <v>0</v>
      </c>
      <c r="X1775">
        <v>0</v>
      </c>
      <c r="Y1775">
        <v>0</v>
      </c>
      <c r="Z1775">
        <v>0</v>
      </c>
      <c r="AA1775">
        <f>I1775-W1775-Y1775</f>
        <v>0</v>
      </c>
      <c r="AB1775">
        <f>J1775-X1775-Z1775</f>
        <v>2</v>
      </c>
      <c r="AC1775" s="9">
        <f t="shared" si="1443"/>
        <v>0</v>
      </c>
      <c r="AD1775" s="9">
        <f t="shared" si="1444"/>
        <v>0</v>
      </c>
      <c r="AE1775" s="9">
        <f t="shared" si="1445"/>
        <v>0</v>
      </c>
      <c r="AF1775" s="9">
        <f t="shared" si="1446"/>
        <v>0</v>
      </c>
      <c r="AG1775" s="9">
        <f t="shared" si="1447"/>
        <v>0</v>
      </c>
      <c r="AH1775" s="9">
        <f t="shared" si="1448"/>
        <v>12.147798211574152</v>
      </c>
      <c r="AI1775" s="6">
        <f t="shared" si="1449"/>
        <v>2.1258646870254769</v>
      </c>
      <c r="AJ1775" s="6">
        <f t="shared" si="1450"/>
        <v>0</v>
      </c>
      <c r="AK1775" s="6">
        <f t="shared" si="1451"/>
        <v>0</v>
      </c>
      <c r="AL1775" s="6">
        <f t="shared" si="1452"/>
        <v>2.7332545976041844</v>
      </c>
      <c r="AM1775" s="6">
        <f t="shared" si="1453"/>
        <v>0</v>
      </c>
      <c r="AN1775" s="6">
        <f t="shared" si="1454"/>
        <v>25.899280575539571</v>
      </c>
      <c r="AO1775" s="32">
        <v>197.56666666666666</v>
      </c>
      <c r="AP1775" s="32">
        <v>2.6333333333333333</v>
      </c>
      <c r="AQ1775" s="32">
        <v>4.6333333333333329</v>
      </c>
      <c r="AR1775" s="32">
        <v>204.83333333333331</v>
      </c>
      <c r="AS1775" s="40">
        <v>8</v>
      </c>
      <c r="AT1775" s="40">
        <v>31</v>
      </c>
      <c r="AU1775" s="40">
        <v>7</v>
      </c>
      <c r="AV1775" s="40">
        <v>6</v>
      </c>
      <c r="AW1775" s="40">
        <v>1</v>
      </c>
      <c r="AX1775" s="9">
        <f t="shared" si="1455"/>
        <v>2.3433685923515055</v>
      </c>
      <c r="AY1775" s="9">
        <f t="shared" si="1456"/>
        <v>9.0805532953620851</v>
      </c>
      <c r="AZ1775" s="9">
        <f t="shared" si="1457"/>
        <v>2.0504475183075677</v>
      </c>
      <c r="BA1775" s="9">
        <f t="shared" si="1458"/>
        <v>1.7575264442636291</v>
      </c>
      <c r="BB1775" s="9">
        <f t="shared" si="1459"/>
        <v>0.29292107404393819</v>
      </c>
      <c r="BC1775" s="9">
        <f t="shared" si="1460"/>
        <v>8.9803030303030305</v>
      </c>
      <c r="BD1775" s="9">
        <f t="shared" si="1461"/>
        <v>0.21060606060606057</v>
      </c>
      <c r="BE1775" s="9">
        <f t="shared" si="1462"/>
        <v>0.11969696969696969</v>
      </c>
      <c r="BF1775" s="3">
        <v>7</v>
      </c>
      <c r="BG1775" s="3">
        <v>0</v>
      </c>
      <c r="BH1775" s="3">
        <v>0</v>
      </c>
      <c r="BI1775" s="3">
        <v>7</v>
      </c>
      <c r="BJ1775" s="3">
        <v>9</v>
      </c>
      <c r="BK1775" s="3">
        <v>0</v>
      </c>
      <c r="BL1775" s="3">
        <v>2</v>
      </c>
      <c r="BM1775" s="3">
        <v>11</v>
      </c>
      <c r="BN1775" s="34">
        <f t="shared" si="1482"/>
        <v>1.312331794919527</v>
      </c>
      <c r="BO1775" s="34">
        <f t="shared" si="1483"/>
        <v>12.813654628994568</v>
      </c>
      <c r="BP1775" s="34">
        <v>0.20482276496725871</v>
      </c>
      <c r="BQ1775" s="34">
        <v>-9.5063241274732535E-2</v>
      </c>
      <c r="BR1775" s="34">
        <v>3.7879332604083368E-2</v>
      </c>
      <c r="BS1775" s="34">
        <v>-1.3187340916205619E-2</v>
      </c>
      <c r="BT1775" s="34">
        <v>0</v>
      </c>
      <c r="BU1775" s="34">
        <f t="shared" si="1484"/>
        <v>0.13445151538040392</v>
      </c>
      <c r="BV1775" s="34">
        <f t="shared" si="1485"/>
        <v>1.3127894097354331</v>
      </c>
      <c r="BW1775" s="34">
        <v>3.6065724222722686</v>
      </c>
      <c r="BX1775" s="34">
        <v>7.5974760870315419E-2</v>
      </c>
      <c r="BY1775" s="34">
        <v>-0.99094190885696831</v>
      </c>
      <c r="BZ1775" s="34">
        <v>-1.513724994746493</v>
      </c>
      <c r="CA1775" s="34">
        <f t="shared" si="1486"/>
        <v>1.177880279539123</v>
      </c>
      <c r="CB1775" s="34">
        <f t="shared" si="1487"/>
        <v>11.500865219259136</v>
      </c>
      <c r="CC1775" s="15">
        <v>55</v>
      </c>
      <c r="CD1775" s="7">
        <v>286572</v>
      </c>
      <c r="CE1775" s="68">
        <f t="shared" si="1463"/>
        <v>1068132</v>
      </c>
      <c r="CF1775" s="9">
        <v>4.5999999999999996</v>
      </c>
      <c r="CG1775" s="9">
        <v>6</v>
      </c>
      <c r="CH1775" s="9">
        <v>-3.1</v>
      </c>
      <c r="CI1775" s="9">
        <v>-0.4</v>
      </c>
      <c r="CJ1775" s="9">
        <f t="shared" si="1473"/>
        <v>-3.7718057520037722</v>
      </c>
      <c r="CK1775" s="9">
        <v>0.1</v>
      </c>
      <c r="CL1775" s="9">
        <f t="shared" si="1474"/>
        <v>0.94295143800094305</v>
      </c>
      <c r="CM1775" s="9">
        <v>-0.3</v>
      </c>
      <c r="CN1775" t="s">
        <v>2705</v>
      </c>
      <c r="CO1775" t="s">
        <v>2706</v>
      </c>
      <c r="CP1775" t="s">
        <v>2427</v>
      </c>
      <c r="CQ1775" t="s">
        <v>2400</v>
      </c>
      <c r="CR1775">
        <v>75</v>
      </c>
      <c r="CS1775">
        <v>220</v>
      </c>
      <c r="CT1775">
        <v>5</v>
      </c>
      <c r="CU1775" t="s">
        <v>3402</v>
      </c>
      <c r="CV1775" t="s">
        <v>2382</v>
      </c>
      <c r="CW1775">
        <v>0</v>
      </c>
      <c r="CX1775">
        <v>0</v>
      </c>
      <c r="CY1775">
        <v>0</v>
      </c>
      <c r="CZ1775" s="70"/>
      <c r="DA1775">
        <v>0</v>
      </c>
    </row>
    <row r="1776" spans="1:105" ht="12.75" customHeight="1" x14ac:dyDescent="0.2">
      <c r="A1776" s="78" t="s">
        <v>2372</v>
      </c>
      <c r="B1776" s="52" t="s">
        <v>973</v>
      </c>
      <c r="C1776" s="52" t="s">
        <v>967</v>
      </c>
      <c r="D1776" s="53" t="s">
        <v>977</v>
      </c>
      <c r="E1776" s="53" t="str">
        <f t="shared" si="1481"/>
        <v xml:space="preserve">Davison, Rob </v>
      </c>
      <c r="F1776" s="53" t="s">
        <v>2591</v>
      </c>
      <c r="G1776" s="54" t="s">
        <v>2374</v>
      </c>
      <c r="H1776" s="52">
        <v>19</v>
      </c>
      <c r="I1776" s="53"/>
      <c r="J1776" s="53"/>
      <c r="K1776" s="53"/>
      <c r="L1776" s="52">
        <v>-3</v>
      </c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  <c r="AA1776" s="19"/>
      <c r="AB1776" s="19"/>
      <c r="AC1776" s="24">
        <f t="shared" si="1443"/>
        <v>0</v>
      </c>
      <c r="AD1776" s="24">
        <f t="shared" si="1444"/>
        <v>0</v>
      </c>
      <c r="AE1776" s="24">
        <f t="shared" si="1445"/>
        <v>0</v>
      </c>
      <c r="AF1776" s="24">
        <f t="shared" si="1446"/>
        <v>0</v>
      </c>
      <c r="AG1776" s="24">
        <f t="shared" si="1447"/>
        <v>0</v>
      </c>
      <c r="AH1776" s="24">
        <f t="shared" si="1448"/>
        <v>0</v>
      </c>
      <c r="AI1776" s="21">
        <f t="shared" si="1449"/>
        <v>1.5820698747528017</v>
      </c>
      <c r="AJ1776" s="21">
        <f t="shared" si="1450"/>
        <v>0</v>
      </c>
      <c r="AK1776" s="21">
        <f t="shared" si="1451"/>
        <v>1.2583012932541071</v>
      </c>
      <c r="AL1776" s="21">
        <f t="shared" si="1452"/>
        <v>2.3731048121292027</v>
      </c>
      <c r="AM1776" s="21">
        <f t="shared" si="1453"/>
        <v>0</v>
      </c>
      <c r="AN1776" s="21">
        <f t="shared" si="1454"/>
        <v>7.5498077595246427</v>
      </c>
      <c r="AO1776" s="60">
        <v>303.39999999999998</v>
      </c>
      <c r="AP1776" s="60">
        <v>3.5333333333333332</v>
      </c>
      <c r="AQ1776" s="60">
        <v>47.68333333333333</v>
      </c>
      <c r="AR1776" s="61">
        <f>SUM(AO1776:AQ1776)</f>
        <v>354.61666666666667</v>
      </c>
      <c r="AS1776" s="19"/>
      <c r="AT1776" s="19"/>
      <c r="AU1776" s="19"/>
      <c r="AV1776" s="19"/>
      <c r="AW1776" s="19"/>
      <c r="AX1776" s="24">
        <f t="shared" si="1455"/>
        <v>0</v>
      </c>
      <c r="AY1776" s="24">
        <f t="shared" si="1456"/>
        <v>0</v>
      </c>
      <c r="AZ1776" s="24">
        <f t="shared" si="1457"/>
        <v>0</v>
      </c>
      <c r="BA1776" s="24">
        <f t="shared" si="1458"/>
        <v>0</v>
      </c>
      <c r="BB1776" s="24">
        <f t="shared" si="1459"/>
        <v>0</v>
      </c>
      <c r="BC1776" s="24">
        <f t="shared" si="1460"/>
        <v>15.968421052631578</v>
      </c>
      <c r="BD1776" s="24">
        <f t="shared" si="1461"/>
        <v>2.5096491228070175</v>
      </c>
      <c r="BE1776" s="24">
        <f t="shared" si="1462"/>
        <v>0.18596491228070175</v>
      </c>
      <c r="BF1776" s="53">
        <f>BI1776-BG1776-BH1776</f>
        <v>8</v>
      </c>
      <c r="BG1776" s="52">
        <v>0</v>
      </c>
      <c r="BH1776" s="52">
        <v>1</v>
      </c>
      <c r="BI1776" s="52">
        <v>9</v>
      </c>
      <c r="BJ1776" s="53">
        <f>BM1776-BK1776-BL1776</f>
        <v>12</v>
      </c>
      <c r="BK1776" s="52">
        <v>0</v>
      </c>
      <c r="BL1776" s="52">
        <v>6</v>
      </c>
      <c r="BM1776" s="52">
        <v>18</v>
      </c>
      <c r="BN1776" s="35">
        <f t="shared" si="1482"/>
        <v>6.6258736340498645</v>
      </c>
      <c r="BO1776" s="35">
        <f t="shared" si="1483"/>
        <v>37.369217280912899</v>
      </c>
      <c r="BP1776" s="24">
        <v>-1.4328118314400575</v>
      </c>
      <c r="BQ1776" s="24">
        <v>-0.15473130407436531</v>
      </c>
      <c r="BR1776" s="24">
        <v>0.40712152271562085</v>
      </c>
      <c r="BS1776" s="24">
        <v>2.8008494029356537</v>
      </c>
      <c r="BT1776" s="24">
        <v>0</v>
      </c>
      <c r="BU1776" s="24">
        <f t="shared" si="1484"/>
        <v>1.6204277901368516</v>
      </c>
      <c r="BV1776" s="35">
        <f t="shared" si="1485"/>
        <v>9.1390390946290445</v>
      </c>
      <c r="BW1776" s="24">
        <v>7.46523365567145</v>
      </c>
      <c r="BX1776" s="24">
        <v>0.11936525596767888</v>
      </c>
      <c r="BY1776" s="24">
        <v>1.7185892154134654</v>
      </c>
      <c r="BZ1776" s="24">
        <v>-4.2977422831395815</v>
      </c>
      <c r="CA1776" s="24">
        <f t="shared" si="1486"/>
        <v>5.0054458439130132</v>
      </c>
      <c r="CB1776" s="35">
        <f t="shared" si="1487"/>
        <v>28.230178186283855</v>
      </c>
      <c r="CC1776" s="22"/>
      <c r="CD1776" s="19"/>
      <c r="CE1776" s="76">
        <f t="shared" si="1463"/>
        <v>165000</v>
      </c>
      <c r="CF1776" s="24"/>
      <c r="CG1776" s="24"/>
      <c r="CH1776" s="24"/>
      <c r="CI1776" s="24"/>
      <c r="CJ1776" s="24"/>
      <c r="CK1776" s="24"/>
      <c r="CL1776" s="24"/>
      <c r="CM1776" s="24"/>
      <c r="CN1776" s="19"/>
      <c r="CO1776" s="19"/>
      <c r="CP1776" s="19"/>
      <c r="CQ1776" s="19"/>
      <c r="CR1776" s="19"/>
      <c r="CS1776" s="19"/>
      <c r="CT1776" s="19"/>
      <c r="CU1776" s="19"/>
      <c r="CV1776" s="19"/>
      <c r="CW1776" s="19"/>
      <c r="CX1776" s="19"/>
      <c r="CY1776" s="19"/>
      <c r="CZ1776" s="74">
        <v>525000</v>
      </c>
      <c r="DA1776" s="19">
        <v>1</v>
      </c>
    </row>
    <row r="1777" spans="1:105" ht="12.75" customHeight="1" x14ac:dyDescent="0.2">
      <c r="A1777" s="78" t="s">
        <v>2372</v>
      </c>
      <c r="B1777" s="52" t="s">
        <v>973</v>
      </c>
      <c r="C1777" s="52" t="s">
        <v>973</v>
      </c>
      <c r="D1777" s="53" t="s">
        <v>977</v>
      </c>
      <c r="E1777" s="53" t="str">
        <f t="shared" si="1481"/>
        <v xml:space="preserve">Davison, Rob </v>
      </c>
      <c r="F1777" s="53" t="s">
        <v>2591</v>
      </c>
      <c r="G1777" s="54" t="s">
        <v>2374</v>
      </c>
      <c r="H1777" s="52">
        <v>15</v>
      </c>
      <c r="I1777" s="53"/>
      <c r="J1777" s="53"/>
      <c r="K1777" s="53"/>
      <c r="L1777" s="52">
        <v>-3</v>
      </c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  <c r="AA1777" s="19"/>
      <c r="AB1777" s="19"/>
      <c r="AC1777" s="24">
        <f t="shared" si="1443"/>
        <v>0</v>
      </c>
      <c r="AD1777" s="24">
        <f t="shared" si="1444"/>
        <v>0</v>
      </c>
      <c r="AE1777" s="24">
        <f t="shared" si="1445"/>
        <v>0</v>
      </c>
      <c r="AF1777" s="24">
        <f t="shared" si="1446"/>
        <v>0</v>
      </c>
      <c r="AG1777" s="24">
        <f t="shared" si="1447"/>
        <v>0</v>
      </c>
      <c r="AH1777" s="24">
        <f t="shared" si="1448"/>
        <v>0</v>
      </c>
      <c r="AI1777" s="21">
        <f t="shared" si="1449"/>
        <v>0.54078413699864802</v>
      </c>
      <c r="AJ1777" s="21">
        <f t="shared" si="1450"/>
        <v>0</v>
      </c>
      <c r="AK1777" s="21">
        <f t="shared" si="1451"/>
        <v>0</v>
      </c>
      <c r="AL1777" s="21">
        <f t="shared" si="1452"/>
        <v>2.1631365479945921</v>
      </c>
      <c r="AM1777" s="21">
        <f t="shared" si="1453"/>
        <v>0</v>
      </c>
      <c r="AN1777" s="21">
        <f t="shared" si="1454"/>
        <v>0</v>
      </c>
      <c r="AO1777" s="60">
        <v>110.95</v>
      </c>
      <c r="AP1777" s="60">
        <v>2.15</v>
      </c>
      <c r="AQ1777" s="60">
        <v>3.6</v>
      </c>
      <c r="AR1777" s="61">
        <f>SUM(AO1777:AQ1777)</f>
        <v>116.7</v>
      </c>
      <c r="AS1777" s="19"/>
      <c r="AT1777" s="19"/>
      <c r="AU1777" s="19"/>
      <c r="AV1777" s="19"/>
      <c r="AW1777" s="19"/>
      <c r="AX1777" s="24">
        <f t="shared" si="1455"/>
        <v>0</v>
      </c>
      <c r="AY1777" s="24">
        <f t="shared" si="1456"/>
        <v>0</v>
      </c>
      <c r="AZ1777" s="24">
        <f t="shared" si="1457"/>
        <v>0</v>
      </c>
      <c r="BA1777" s="24">
        <f t="shared" si="1458"/>
        <v>0</v>
      </c>
      <c r="BB1777" s="24">
        <f t="shared" si="1459"/>
        <v>0</v>
      </c>
      <c r="BC1777" s="24">
        <f t="shared" si="1460"/>
        <v>7.3966666666666665</v>
      </c>
      <c r="BD1777" s="24">
        <f t="shared" si="1461"/>
        <v>0.24000000000000002</v>
      </c>
      <c r="BE1777" s="24">
        <f t="shared" si="1462"/>
        <v>0.14333333333333334</v>
      </c>
      <c r="BF1777" s="53">
        <f>BI1777-BG1777-BH1777</f>
        <v>1</v>
      </c>
      <c r="BG1777" s="52">
        <v>0</v>
      </c>
      <c r="BH1777" s="52">
        <v>0</v>
      </c>
      <c r="BI1777" s="52">
        <v>1</v>
      </c>
      <c r="BJ1777" s="53">
        <f>BM1777-BK1777-BL1777</f>
        <v>4</v>
      </c>
      <c r="BK1777" s="52">
        <v>0</v>
      </c>
      <c r="BL1777" s="52">
        <v>0</v>
      </c>
      <c r="BM1777" s="52">
        <v>4</v>
      </c>
      <c r="BN1777" s="35">
        <f t="shared" si="1482"/>
        <v>4.0449144963532406</v>
      </c>
      <c r="BO1777" s="35">
        <f t="shared" si="1483"/>
        <v>69.321585198855885</v>
      </c>
      <c r="BP1777" s="24">
        <v>-0.92779375522431107</v>
      </c>
      <c r="BQ1777" s="24">
        <v>-8.8380939403872358E-2</v>
      </c>
      <c r="BR1777" s="24">
        <v>1.9404013763815899</v>
      </c>
      <c r="BS1777" s="24">
        <v>-1.0932572273342525E-2</v>
      </c>
      <c r="BT1777" s="24">
        <v>0</v>
      </c>
      <c r="BU1777" s="24">
        <f t="shared" si="1484"/>
        <v>0.91329410948006406</v>
      </c>
      <c r="BV1777" s="35">
        <f t="shared" si="1485"/>
        <v>15.651998448672904</v>
      </c>
      <c r="BW1777" s="24">
        <v>3.3215872546004661</v>
      </c>
      <c r="BX1777" s="24">
        <v>7.2406548107564694E-2</v>
      </c>
      <c r="BY1777" s="24">
        <v>0.61282898198250957</v>
      </c>
      <c r="BZ1777" s="24">
        <v>-0.87520239781736353</v>
      </c>
      <c r="CA1777" s="24">
        <f t="shared" si="1486"/>
        <v>3.1316203868731769</v>
      </c>
      <c r="CB1777" s="35">
        <f t="shared" si="1487"/>
        <v>53.66958675018298</v>
      </c>
      <c r="CC1777" s="22"/>
      <c r="CD1777" s="19"/>
      <c r="CE1777" s="76">
        <f t="shared" si="1463"/>
        <v>165000</v>
      </c>
      <c r="CF1777" s="24"/>
      <c r="CG1777" s="24"/>
      <c r="CH1777" s="24"/>
      <c r="CI1777" s="24"/>
      <c r="CJ1777" s="24"/>
      <c r="CK1777" s="24"/>
      <c r="CL1777" s="24"/>
      <c r="CM1777" s="24"/>
      <c r="CN1777" s="19"/>
      <c r="CO1777" s="19"/>
      <c r="CP1777" s="19"/>
      <c r="CQ1777" s="19"/>
      <c r="CR1777" s="19"/>
      <c r="CS1777" s="19"/>
      <c r="CT1777" s="19"/>
      <c r="CU1777" s="19"/>
      <c r="CV1777" s="19"/>
      <c r="CW1777" s="19"/>
      <c r="CX1777" s="19"/>
      <c r="CY1777" s="19"/>
      <c r="CZ1777" s="74">
        <v>525000</v>
      </c>
      <c r="DA1777" s="19">
        <v>1</v>
      </c>
    </row>
    <row r="1778" spans="1:105" ht="12.75" customHeight="1" x14ac:dyDescent="0.2">
      <c r="A1778" s="80" t="s">
        <v>2372</v>
      </c>
      <c r="B1778" s="48" t="s">
        <v>973</v>
      </c>
      <c r="C1778" s="48" t="s">
        <v>967</v>
      </c>
      <c r="D1778" s="49" t="s">
        <v>977</v>
      </c>
      <c r="E1778" s="49" t="str">
        <f t="shared" si="1481"/>
        <v xml:space="preserve">Davison, Rob </v>
      </c>
      <c r="F1778" s="49" t="s">
        <v>2591</v>
      </c>
      <c r="G1778" s="50" t="s">
        <v>2374</v>
      </c>
      <c r="H1778" s="48">
        <v>34</v>
      </c>
      <c r="I1778" s="65">
        <v>1</v>
      </c>
      <c r="J1778" s="65">
        <v>1</v>
      </c>
      <c r="K1778" s="65">
        <v>2</v>
      </c>
      <c r="L1778" s="48">
        <v>-6</v>
      </c>
      <c r="M1778" s="10">
        <v>53</v>
      </c>
      <c r="N1778" s="10">
        <v>32</v>
      </c>
      <c r="O1778" s="11">
        <f t="shared" ref="O1778:O1787" si="1488">IF(N1778=0,0,I1778/N1778)</f>
        <v>3.125E-2</v>
      </c>
      <c r="P1778" s="10"/>
      <c r="Q1778" s="10">
        <v>0</v>
      </c>
      <c r="R1778" s="10">
        <v>0</v>
      </c>
      <c r="S1778" s="10">
        <v>0</v>
      </c>
      <c r="T1778" s="10">
        <v>0</v>
      </c>
      <c r="U1778" s="11">
        <f t="shared" ref="U1778:U1787" si="1489">IF(S1778+T1778=0,0,S1778/(S1778+T1778))</f>
        <v>0</v>
      </c>
      <c r="V1778" s="10">
        <v>0</v>
      </c>
      <c r="W1778" s="10">
        <v>0</v>
      </c>
      <c r="X1778" s="10">
        <v>0</v>
      </c>
      <c r="Y1778" s="10">
        <v>1</v>
      </c>
      <c r="Z1778" s="10">
        <v>0</v>
      </c>
      <c r="AA1778" s="10">
        <v>0</v>
      </c>
      <c r="AB1778" s="10">
        <v>1</v>
      </c>
      <c r="AC1778" s="13">
        <f t="shared" si="1443"/>
        <v>0</v>
      </c>
      <c r="AD1778" s="13">
        <f t="shared" si="1444"/>
        <v>0</v>
      </c>
      <c r="AE1778" s="13">
        <f t="shared" si="1445"/>
        <v>5.84795321637427</v>
      </c>
      <c r="AF1778" s="13">
        <f t="shared" si="1446"/>
        <v>0</v>
      </c>
      <c r="AG1778" s="13">
        <f t="shared" si="1447"/>
        <v>0</v>
      </c>
      <c r="AH1778" s="13">
        <f t="shared" si="1448"/>
        <v>2.8957528957528957</v>
      </c>
      <c r="AI1778" s="29">
        <f t="shared" si="1449"/>
        <v>1.3030888030888033</v>
      </c>
      <c r="AJ1778" s="29">
        <f t="shared" si="1450"/>
        <v>0</v>
      </c>
      <c r="AK1778" s="29">
        <f t="shared" si="1451"/>
        <v>1.169590643274854</v>
      </c>
      <c r="AL1778" s="29">
        <f t="shared" si="1452"/>
        <v>2.3166023166023164</v>
      </c>
      <c r="AM1778" s="29">
        <f t="shared" si="1453"/>
        <v>0</v>
      </c>
      <c r="AN1778" s="29">
        <f t="shared" si="1454"/>
        <v>7.0175438596491233</v>
      </c>
      <c r="AO1778" s="13">
        <v>414.4</v>
      </c>
      <c r="AP1778" s="13">
        <v>5.7</v>
      </c>
      <c r="AQ1778" s="13">
        <v>51.3</v>
      </c>
      <c r="AR1778" s="59">
        <v>471.3</v>
      </c>
      <c r="AS1778" s="10">
        <v>39</v>
      </c>
      <c r="AT1778" s="10">
        <v>69</v>
      </c>
      <c r="AU1778" s="10">
        <v>9</v>
      </c>
      <c r="AV1778" s="10">
        <v>17</v>
      </c>
      <c r="AW1778" s="10">
        <v>14</v>
      </c>
      <c r="AX1778" s="13">
        <f t="shared" si="1455"/>
        <v>4.9649904519414383</v>
      </c>
      <c r="AY1778" s="13">
        <f t="shared" si="1456"/>
        <v>8.7842138765117763</v>
      </c>
      <c r="AZ1778" s="13">
        <f t="shared" si="1457"/>
        <v>1.1457670273711011</v>
      </c>
      <c r="BA1778" s="13">
        <f t="shared" si="1458"/>
        <v>2.1642266072565244</v>
      </c>
      <c r="BB1778" s="13">
        <f t="shared" si="1459"/>
        <v>1.7823042647994907</v>
      </c>
      <c r="BC1778" s="13">
        <f t="shared" si="1460"/>
        <v>12.188235294117646</v>
      </c>
      <c r="BD1778" s="13">
        <f t="shared" si="1461"/>
        <v>1.5088235294117647</v>
      </c>
      <c r="BE1778" s="13">
        <f t="shared" si="1462"/>
        <v>0.16764705882352943</v>
      </c>
      <c r="BF1778" s="49">
        <v>9</v>
      </c>
      <c r="BG1778" s="49">
        <v>0</v>
      </c>
      <c r="BH1778" s="49">
        <v>1</v>
      </c>
      <c r="BI1778" s="49">
        <v>10</v>
      </c>
      <c r="BJ1778" s="49">
        <v>16</v>
      </c>
      <c r="BK1778" s="49">
        <v>0</v>
      </c>
      <c r="BL1778" s="49">
        <v>6</v>
      </c>
      <c r="BM1778" s="49">
        <v>22</v>
      </c>
      <c r="BN1778" s="39">
        <v>10.7</v>
      </c>
      <c r="BO1778" s="39">
        <v>45.3</v>
      </c>
      <c r="BP1778" s="13">
        <v>-2.4</v>
      </c>
      <c r="BQ1778" s="13">
        <v>-0.2</v>
      </c>
      <c r="BR1778" s="13">
        <v>2.2999999999999998</v>
      </c>
      <c r="BS1778" s="13">
        <v>2.8</v>
      </c>
      <c r="BT1778" s="13">
        <v>0</v>
      </c>
      <c r="BU1778" s="13">
        <v>2.5</v>
      </c>
      <c r="BV1778" s="39">
        <v>10.8</v>
      </c>
      <c r="BW1778" s="13">
        <v>10.8</v>
      </c>
      <c r="BX1778" s="13">
        <v>0.2</v>
      </c>
      <c r="BY1778" s="13">
        <v>2.2999999999999998</v>
      </c>
      <c r="BZ1778" s="13">
        <v>-5.2</v>
      </c>
      <c r="CA1778" s="13">
        <v>8.1</v>
      </c>
      <c r="CB1778" s="39">
        <v>34.5</v>
      </c>
      <c r="CC1778" s="51">
        <v>42.579216000000002</v>
      </c>
      <c r="CD1778" s="10">
        <v>294302</v>
      </c>
      <c r="CE1778" s="73">
        <f t="shared" si="1463"/>
        <v>709787.17647058819</v>
      </c>
      <c r="CF1778" s="66">
        <v>7.7</v>
      </c>
      <c r="CG1778" s="66">
        <v>10.4</v>
      </c>
      <c r="CH1778" s="66">
        <v>-5.4</v>
      </c>
      <c r="CI1778" s="66">
        <v>-0.8</v>
      </c>
      <c r="CJ1778" s="67">
        <f t="shared" ref="CJ1778:CJ1787" si="1490">CI1778/(AO1778+2*(AP1778+AQ1778))*2000</f>
        <v>-3.0280090840272527</v>
      </c>
      <c r="CK1778" s="66">
        <v>-0.3</v>
      </c>
      <c r="CL1778" s="67">
        <f t="shared" ref="CL1778:CL1787" si="1491">CK1778/(AO1778+2*(AP1778+AQ1778))*2000</f>
        <v>-1.1355034065102196</v>
      </c>
      <c r="CM1778" s="66">
        <v>-1.1000000000000001</v>
      </c>
      <c r="CN1778" s="10" t="s">
        <v>692</v>
      </c>
      <c r="CO1778" s="10" t="s">
        <v>3531</v>
      </c>
      <c r="CP1778" s="10" t="s">
        <v>2427</v>
      </c>
      <c r="CQ1778" s="10" t="s">
        <v>2400</v>
      </c>
      <c r="CR1778" s="10">
        <v>75</v>
      </c>
      <c r="CS1778" s="10">
        <v>220</v>
      </c>
      <c r="CT1778" s="10">
        <v>3</v>
      </c>
      <c r="CU1778" s="10" t="s">
        <v>3402</v>
      </c>
      <c r="CV1778" s="10"/>
      <c r="CW1778" s="10"/>
      <c r="CX1778" s="10"/>
      <c r="CY1778" s="10"/>
      <c r="CZ1778" s="73">
        <v>525000</v>
      </c>
      <c r="DA1778" s="10">
        <v>2</v>
      </c>
    </row>
    <row r="1779" spans="1:105" ht="12.75" customHeight="1" x14ac:dyDescent="0.2">
      <c r="A1779" s="38" t="s">
        <v>2452</v>
      </c>
      <c r="B1779" t="s">
        <v>974</v>
      </c>
      <c r="C1779" t="s">
        <v>974</v>
      </c>
      <c r="D1779" s="82" t="s">
        <v>977</v>
      </c>
      <c r="E1779" t="str">
        <f t="shared" si="1481"/>
        <v xml:space="preserve">Johnson, Ryan </v>
      </c>
      <c r="F1779" t="s">
        <v>212</v>
      </c>
      <c r="G1779" t="s">
        <v>1537</v>
      </c>
      <c r="H1779">
        <v>59</v>
      </c>
      <c r="I1779">
        <v>7</v>
      </c>
      <c r="J1779">
        <v>4</v>
      </c>
      <c r="K1779">
        <f>I1779+J1779</f>
        <v>11</v>
      </c>
      <c r="L1779">
        <v>-7</v>
      </c>
      <c r="M1779">
        <v>47</v>
      </c>
      <c r="N1779">
        <v>50</v>
      </c>
      <c r="O1779" s="4">
        <f t="shared" si="1488"/>
        <v>0.14000000000000001</v>
      </c>
      <c r="P1779">
        <v>1141</v>
      </c>
      <c r="Q1779">
        <v>0</v>
      </c>
      <c r="R1779">
        <v>0</v>
      </c>
      <c r="S1779">
        <v>291</v>
      </c>
      <c r="T1779">
        <v>234</v>
      </c>
      <c r="U1779" s="4">
        <f t="shared" si="1489"/>
        <v>0.55428571428571427</v>
      </c>
      <c r="V1779" s="40">
        <v>15.3</v>
      </c>
      <c r="W1779">
        <v>0</v>
      </c>
      <c r="X1779">
        <v>0</v>
      </c>
      <c r="Y1779">
        <v>2</v>
      </c>
      <c r="Z1779">
        <v>0</v>
      </c>
      <c r="AA1779">
        <f>I1779-W1779-Y1779</f>
        <v>5</v>
      </c>
      <c r="AB1779">
        <f>J1779-X1779-Z1779</f>
        <v>4</v>
      </c>
      <c r="AC1779" s="9">
        <f t="shared" si="1443"/>
        <v>0</v>
      </c>
      <c r="AD1779" s="9">
        <f t="shared" si="1444"/>
        <v>0</v>
      </c>
      <c r="AE1779" s="9">
        <f t="shared" si="1445"/>
        <v>3.7807183364839325</v>
      </c>
      <c r="AF1779" s="9">
        <f t="shared" si="1446"/>
        <v>0</v>
      </c>
      <c r="AG1779" s="9">
        <f t="shared" si="1447"/>
        <v>10.617276668534521</v>
      </c>
      <c r="AH1779" s="9">
        <f t="shared" si="1448"/>
        <v>8.4938213348276168</v>
      </c>
      <c r="AI1779" s="6">
        <f t="shared" si="1449"/>
        <v>1.5925915002801783</v>
      </c>
      <c r="AJ1779" s="6">
        <f t="shared" si="1450"/>
        <v>0</v>
      </c>
      <c r="AK1779" s="6">
        <f t="shared" si="1451"/>
        <v>0.7561436672967865</v>
      </c>
      <c r="AL1779" s="6">
        <f t="shared" si="1452"/>
        <v>2.5481464004482852</v>
      </c>
      <c r="AM1779" s="6">
        <f t="shared" si="1453"/>
        <v>0</v>
      </c>
      <c r="AN1779" s="6">
        <f t="shared" si="1454"/>
        <v>10.207939508506618</v>
      </c>
      <c r="AO1779" s="33">
        <v>565.11666666666667</v>
      </c>
      <c r="AP1779" s="33">
        <v>4.7833333333333332</v>
      </c>
      <c r="AQ1779" s="33">
        <v>158.69999999999999</v>
      </c>
      <c r="AR1779" s="32">
        <v>728.6</v>
      </c>
      <c r="AS1779" s="40">
        <v>66</v>
      </c>
      <c r="AT1779" s="40">
        <v>53</v>
      </c>
      <c r="AU1779" s="40">
        <v>25</v>
      </c>
      <c r="AV1779" s="40">
        <v>17</v>
      </c>
      <c r="AW1779" s="40">
        <v>10</v>
      </c>
      <c r="AX1779" s="9">
        <f t="shared" si="1455"/>
        <v>5.4350809772165798</v>
      </c>
      <c r="AY1779" s="9">
        <f t="shared" si="1456"/>
        <v>4.3645347241284655</v>
      </c>
      <c r="AZ1779" s="9">
        <f t="shared" si="1457"/>
        <v>2.0587427944002195</v>
      </c>
      <c r="BA1779" s="9">
        <f t="shared" si="1458"/>
        <v>1.3999451001921492</v>
      </c>
      <c r="BB1779" s="9">
        <f t="shared" si="1459"/>
        <v>0.82349711776008783</v>
      </c>
      <c r="BC1779" s="9">
        <f t="shared" si="1460"/>
        <v>9.5782485875706218</v>
      </c>
      <c r="BD1779" s="9">
        <f t="shared" si="1461"/>
        <v>2.6898305084745759</v>
      </c>
      <c r="BE1779" s="9">
        <f t="shared" si="1462"/>
        <v>8.107344632768361E-2</v>
      </c>
      <c r="BF1779" s="3">
        <v>15</v>
      </c>
      <c r="BG1779" s="3">
        <v>0</v>
      </c>
      <c r="BH1779" s="3">
        <v>2</v>
      </c>
      <c r="BI1779" s="3">
        <v>17</v>
      </c>
      <c r="BJ1779" s="3">
        <v>24</v>
      </c>
      <c r="BK1779" s="3">
        <v>0</v>
      </c>
      <c r="BL1779" s="3">
        <v>27</v>
      </c>
      <c r="BM1779" s="3">
        <v>51</v>
      </c>
      <c r="BN1779" s="34">
        <f t="shared" ref="BN1779:BN1789" si="1492">BU1779+CA1779</f>
        <v>5.2888951906966719</v>
      </c>
      <c r="BO1779" s="34">
        <f t="shared" ref="BO1779:BO1789" si="1493">BN1779/AR1779*2000</f>
        <v>14.517966485579665</v>
      </c>
      <c r="BP1779" s="34">
        <v>0.20146177997742393</v>
      </c>
      <c r="BQ1779" s="34">
        <v>-0.26329598034473006</v>
      </c>
      <c r="BR1779" s="34">
        <v>-0.19947114211081024</v>
      </c>
      <c r="BS1779" s="34">
        <v>3.2394673610016942</v>
      </c>
      <c r="BT1779" s="34">
        <v>0</v>
      </c>
      <c r="BU1779" s="34">
        <f t="shared" ref="BU1779:BU1789" si="1494">SUM(BP1779:BT1779)</f>
        <v>2.978162018523578</v>
      </c>
      <c r="BV1779" s="34">
        <f t="shared" ref="BV1779:BV1789" si="1495">BU1779/AR1779*2000</f>
        <v>8.175026128255773</v>
      </c>
      <c r="BW1779" s="34">
        <v>4.3531444071062158</v>
      </c>
      <c r="BX1779" s="34">
        <v>1.716555741701118E-2</v>
      </c>
      <c r="BY1779" s="34">
        <v>7.2960314214507549E-2</v>
      </c>
      <c r="BZ1779" s="34">
        <v>-2.1325371065646412</v>
      </c>
      <c r="CA1779" s="34">
        <f t="shared" ref="CA1779:CA1789" si="1496">SUM(BW1779:BZ1779)</f>
        <v>2.3107331721730939</v>
      </c>
      <c r="CB1779" s="34">
        <f t="shared" ref="CB1779:CB1789" si="1497">CA1779/AR1779*2000</f>
        <v>6.3429403573238918</v>
      </c>
      <c r="CC1779" s="15">
        <v>42</v>
      </c>
      <c r="CD1779" s="7">
        <v>521167</v>
      </c>
      <c r="CE1779" s="68">
        <f t="shared" si="1463"/>
        <v>724333.79661016946</v>
      </c>
      <c r="CF1779" s="9">
        <v>13</v>
      </c>
      <c r="CG1779" s="9">
        <v>19.2</v>
      </c>
      <c r="CH1779" s="9">
        <v>-9</v>
      </c>
      <c r="CI1779" s="9">
        <v>-1.6</v>
      </c>
      <c r="CJ1779" s="9">
        <f t="shared" si="1490"/>
        <v>-3.5871088276506309</v>
      </c>
      <c r="CK1779" s="9">
        <v>-0.3</v>
      </c>
      <c r="CL1779" s="9">
        <f t="shared" si="1491"/>
        <v>-0.67258290518449326</v>
      </c>
      <c r="CM1779" s="9">
        <v>-1.9</v>
      </c>
      <c r="CN1779" t="s">
        <v>3630</v>
      </c>
      <c r="CO1779" t="s">
        <v>3113</v>
      </c>
      <c r="CP1779" t="s">
        <v>2427</v>
      </c>
      <c r="CQ1779" t="s">
        <v>2400</v>
      </c>
      <c r="CR1779">
        <v>73</v>
      </c>
      <c r="CS1779">
        <v>211</v>
      </c>
      <c r="CU1779" t="s">
        <v>3402</v>
      </c>
      <c r="CV1779" t="s">
        <v>2382</v>
      </c>
      <c r="CW1779">
        <v>0</v>
      </c>
      <c r="CX1779">
        <v>0</v>
      </c>
      <c r="CY1779">
        <v>0</v>
      </c>
      <c r="CZ1779" s="70"/>
      <c r="DA1779">
        <v>0</v>
      </c>
    </row>
    <row r="1780" spans="1:105" ht="12.75" customHeight="1" x14ac:dyDescent="0.2">
      <c r="A1780" s="44" t="s">
        <v>2372</v>
      </c>
      <c r="B1780" s="43" t="s">
        <v>974</v>
      </c>
      <c r="C1780" s="43" t="s">
        <v>974</v>
      </c>
      <c r="D1780" s="82" t="s">
        <v>977</v>
      </c>
      <c r="E1780" s="42" t="str">
        <f t="shared" si="1481"/>
        <v xml:space="preserve">Johnson, Ryan </v>
      </c>
      <c r="F1780" s="42" t="s">
        <v>212</v>
      </c>
      <c r="G1780" s="45" t="s">
        <v>2373</v>
      </c>
      <c r="H1780" s="43">
        <v>79</v>
      </c>
      <c r="I1780" s="64">
        <v>5</v>
      </c>
      <c r="J1780" s="64">
        <v>13</v>
      </c>
      <c r="K1780" s="64">
        <v>18</v>
      </c>
      <c r="L1780" s="43">
        <v>-2</v>
      </c>
      <c r="M1780">
        <v>22</v>
      </c>
      <c r="N1780">
        <v>85</v>
      </c>
      <c r="O1780" s="4">
        <f t="shared" si="1488"/>
        <v>5.8823529411764705E-2</v>
      </c>
      <c r="Q1780">
        <v>1</v>
      </c>
      <c r="R1780">
        <v>0</v>
      </c>
      <c r="S1780">
        <v>438</v>
      </c>
      <c r="T1780">
        <v>365</v>
      </c>
      <c r="U1780" s="4">
        <f t="shared" si="1489"/>
        <v>0.54545454545454541</v>
      </c>
      <c r="V1780">
        <v>18</v>
      </c>
      <c r="W1780">
        <v>0</v>
      </c>
      <c r="X1780">
        <v>0</v>
      </c>
      <c r="Y1780">
        <v>1</v>
      </c>
      <c r="Z1780">
        <v>2</v>
      </c>
      <c r="AA1780">
        <v>4</v>
      </c>
      <c r="AB1780">
        <v>11</v>
      </c>
      <c r="AC1780" s="9">
        <f t="shared" si="1443"/>
        <v>0</v>
      </c>
      <c r="AD1780" s="9">
        <f t="shared" si="1444"/>
        <v>0</v>
      </c>
      <c r="AE1780" s="9">
        <f t="shared" si="1445"/>
        <v>1.0011123470522802</v>
      </c>
      <c r="AF1780" s="9">
        <f t="shared" si="1446"/>
        <v>2.0022246941045605</v>
      </c>
      <c r="AG1780" s="9">
        <f t="shared" si="1447"/>
        <v>5.8346839546191243</v>
      </c>
      <c r="AH1780" s="9">
        <f t="shared" si="1448"/>
        <v>16.045380875202593</v>
      </c>
      <c r="AI1780" s="58">
        <f t="shared" si="1449"/>
        <v>1.6045380875202593</v>
      </c>
      <c r="AJ1780" s="58">
        <f t="shared" si="1450"/>
        <v>4.9046321525885554</v>
      </c>
      <c r="AK1780" s="58">
        <f t="shared" si="1451"/>
        <v>0.60066740823136822</v>
      </c>
      <c r="AL1780" s="58">
        <f t="shared" si="1452"/>
        <v>1.9692058346839545</v>
      </c>
      <c r="AM1780" s="58">
        <f t="shared" si="1453"/>
        <v>0</v>
      </c>
      <c r="AN1780" s="58">
        <f t="shared" si="1454"/>
        <v>5.6062291434927687</v>
      </c>
      <c r="AO1780" s="56">
        <v>822.66666666666674</v>
      </c>
      <c r="AP1780" s="56">
        <v>12.233333333333333</v>
      </c>
      <c r="AQ1780" s="56">
        <v>299.66666666666669</v>
      </c>
      <c r="AR1780" s="57">
        <f>SUM(AO1780:AQ1780)</f>
        <v>1134.5666666666668</v>
      </c>
      <c r="AS1780">
        <v>105</v>
      </c>
      <c r="AT1780">
        <v>74</v>
      </c>
      <c r="AU1780">
        <v>29</v>
      </c>
      <c r="AV1780">
        <v>14</v>
      </c>
      <c r="AW1780">
        <v>23</v>
      </c>
      <c r="AX1780" s="9">
        <f t="shared" si="1455"/>
        <v>5.5527807973675696</v>
      </c>
      <c r="AY1780" s="9">
        <f t="shared" si="1456"/>
        <v>3.9133883714780966</v>
      </c>
      <c r="AZ1780" s="9">
        <f t="shared" si="1457"/>
        <v>1.5336251726062813</v>
      </c>
      <c r="BA1780" s="9">
        <f t="shared" si="1458"/>
        <v>0.74037077298234255</v>
      </c>
      <c r="BB1780" s="9">
        <f t="shared" si="1459"/>
        <v>1.2163234127567057</v>
      </c>
      <c r="BC1780" s="33">
        <f t="shared" si="1460"/>
        <v>10.413502109704643</v>
      </c>
      <c r="BD1780" s="33">
        <f t="shared" si="1461"/>
        <v>3.7932489451476794</v>
      </c>
      <c r="BE1780" s="33">
        <f t="shared" si="1462"/>
        <v>0.15485232067510549</v>
      </c>
      <c r="BF1780" s="42">
        <f>BI1780-BG1780-BH1780</f>
        <v>22</v>
      </c>
      <c r="BG1780" s="43">
        <v>1</v>
      </c>
      <c r="BH1780" s="43">
        <v>3</v>
      </c>
      <c r="BI1780" s="43">
        <v>26</v>
      </c>
      <c r="BJ1780" s="42">
        <f>BM1780-BK1780-BL1780</f>
        <v>27</v>
      </c>
      <c r="BK1780" s="43">
        <v>0</v>
      </c>
      <c r="BL1780" s="43">
        <v>28</v>
      </c>
      <c r="BM1780" s="43">
        <v>55</v>
      </c>
      <c r="BN1780" s="34">
        <f t="shared" si="1492"/>
        <v>26.734765917247064</v>
      </c>
      <c r="BO1780" s="34">
        <f t="shared" si="1493"/>
        <v>47.127712637271898</v>
      </c>
      <c r="BP1780" s="33">
        <v>-0.54265937964806443</v>
      </c>
      <c r="BQ1780" s="33">
        <v>-0.65408129347995092</v>
      </c>
      <c r="BR1780" s="33">
        <v>-2.6915651121081021</v>
      </c>
      <c r="BS1780" s="33">
        <v>0.61293058826460167</v>
      </c>
      <c r="BT1780" s="33">
        <v>0</v>
      </c>
      <c r="BU1780" s="9">
        <f t="shared" si="1494"/>
        <v>-3.2753751969715159</v>
      </c>
      <c r="BV1780" s="34">
        <f t="shared" si="1495"/>
        <v>-5.7737906342595098</v>
      </c>
      <c r="BW1780" s="33">
        <v>9.0886228836172389</v>
      </c>
      <c r="BX1780" s="33">
        <v>5.5398720316784549E-2</v>
      </c>
      <c r="BY1780" s="33">
        <v>15.178817001623605</v>
      </c>
      <c r="BZ1780" s="33">
        <v>5.6873025086609523</v>
      </c>
      <c r="CA1780" s="9">
        <f t="shared" si="1496"/>
        <v>30.01014111421858</v>
      </c>
      <c r="CB1780" s="34">
        <f t="shared" si="1497"/>
        <v>52.901503271531411</v>
      </c>
      <c r="CC1780" s="47">
        <v>52.175533000000001</v>
      </c>
      <c r="CD1780">
        <v>651999</v>
      </c>
      <c r="CE1780" s="68">
        <f t="shared" si="1463"/>
        <v>676758.45569620247</v>
      </c>
      <c r="CF1780" s="62">
        <v>17.3</v>
      </c>
      <c r="CG1780" s="62">
        <v>25.9</v>
      </c>
      <c r="CH1780" s="62">
        <v>-0.7</v>
      </c>
      <c r="CI1780" s="62">
        <v>-1.4</v>
      </c>
      <c r="CJ1780" s="63">
        <f t="shared" si="1490"/>
        <v>-1.9357514863806053</v>
      </c>
      <c r="CK1780" s="62">
        <v>3.2</v>
      </c>
      <c r="CL1780" s="63">
        <f t="shared" si="1491"/>
        <v>4.4245748260128135</v>
      </c>
      <c r="CM1780" s="62">
        <v>1.8</v>
      </c>
      <c r="CN1780" t="s">
        <v>716</v>
      </c>
      <c r="CO1780" t="s">
        <v>3113</v>
      </c>
      <c r="CP1780" t="s">
        <v>2427</v>
      </c>
      <c r="CQ1780" t="s">
        <v>2400</v>
      </c>
      <c r="CR1780">
        <v>73</v>
      </c>
      <c r="CS1780">
        <v>202</v>
      </c>
      <c r="CT1780">
        <v>17</v>
      </c>
      <c r="CU1780" t="s">
        <v>3402</v>
      </c>
      <c r="CZ1780" s="72">
        <v>800000</v>
      </c>
      <c r="DA1780">
        <v>0</v>
      </c>
    </row>
    <row r="1781" spans="1:105" ht="12.75" customHeight="1" x14ac:dyDescent="0.2">
      <c r="A1781" s="38" t="s">
        <v>2452</v>
      </c>
      <c r="B1781" t="s">
        <v>977</v>
      </c>
      <c r="C1781" t="s">
        <v>977</v>
      </c>
      <c r="D1781" s="82" t="s">
        <v>977</v>
      </c>
      <c r="E1781" t="str">
        <f t="shared" si="1481"/>
        <v xml:space="preserve">Kesler, Ryan </v>
      </c>
      <c r="F1781" t="s">
        <v>235</v>
      </c>
      <c r="G1781" t="s">
        <v>1537</v>
      </c>
      <c r="H1781">
        <v>48</v>
      </c>
      <c r="I1781">
        <v>6</v>
      </c>
      <c r="J1781">
        <v>10</v>
      </c>
      <c r="K1781">
        <f>I1781+J1781</f>
        <v>16</v>
      </c>
      <c r="L1781">
        <v>1</v>
      </c>
      <c r="M1781">
        <v>40</v>
      </c>
      <c r="N1781">
        <v>88</v>
      </c>
      <c r="O1781" s="4">
        <f t="shared" si="1488"/>
        <v>6.8181818181818177E-2</v>
      </c>
      <c r="P1781">
        <v>1086</v>
      </c>
      <c r="Q1781">
        <v>0</v>
      </c>
      <c r="R1781">
        <v>0</v>
      </c>
      <c r="S1781">
        <v>318</v>
      </c>
      <c r="T1781">
        <v>372</v>
      </c>
      <c r="U1781" s="4">
        <f t="shared" si="1489"/>
        <v>0.46086956521739131</v>
      </c>
      <c r="V1781" s="40">
        <v>24.7</v>
      </c>
      <c r="W1781">
        <v>0</v>
      </c>
      <c r="X1781">
        <v>0</v>
      </c>
      <c r="Y1781">
        <v>0</v>
      </c>
      <c r="Z1781">
        <v>0</v>
      </c>
      <c r="AA1781">
        <f>I1781-W1781-Y1781</f>
        <v>6</v>
      </c>
      <c r="AB1781">
        <f>J1781-X1781-Z1781</f>
        <v>10</v>
      </c>
      <c r="AC1781" s="9">
        <f t="shared" si="1443"/>
        <v>0</v>
      </c>
      <c r="AD1781" s="9">
        <f t="shared" si="1444"/>
        <v>0</v>
      </c>
      <c r="AE1781" s="9">
        <f t="shared" si="1445"/>
        <v>0</v>
      </c>
      <c r="AF1781" s="9">
        <f t="shared" si="1446"/>
        <v>0</v>
      </c>
      <c r="AG1781" s="9">
        <f t="shared" si="1447"/>
        <v>12.932582924200693</v>
      </c>
      <c r="AH1781" s="9">
        <f t="shared" si="1448"/>
        <v>21.554304873667824</v>
      </c>
      <c r="AI1781" s="6">
        <f t="shared" si="1449"/>
        <v>2.4787450604718</v>
      </c>
      <c r="AJ1781" s="6">
        <f t="shared" si="1450"/>
        <v>6.6584463625154138</v>
      </c>
      <c r="AK1781" s="6">
        <f t="shared" si="1451"/>
        <v>0</v>
      </c>
      <c r="AL1781" s="6">
        <f t="shared" si="1452"/>
        <v>2.2632020117351215</v>
      </c>
      <c r="AM1781" s="6">
        <f t="shared" si="1453"/>
        <v>0</v>
      </c>
      <c r="AN1781" s="6">
        <f t="shared" si="1454"/>
        <v>4.7230812482429014</v>
      </c>
      <c r="AO1781" s="32">
        <v>556.73333333333335</v>
      </c>
      <c r="AP1781" s="32">
        <v>54.066666666666663</v>
      </c>
      <c r="AQ1781" s="32">
        <v>177.85</v>
      </c>
      <c r="AR1781" s="32">
        <v>788.65</v>
      </c>
      <c r="AS1781" s="40">
        <v>40</v>
      </c>
      <c r="AT1781" s="40">
        <v>57</v>
      </c>
      <c r="AU1781" s="40">
        <v>39</v>
      </c>
      <c r="AV1781" s="40">
        <v>14</v>
      </c>
      <c r="AW1781" s="40">
        <v>31</v>
      </c>
      <c r="AX1781" s="9">
        <f t="shared" si="1455"/>
        <v>3.0431750459646234</v>
      </c>
      <c r="AY1781" s="9">
        <f t="shared" si="1456"/>
        <v>4.3365244404995877</v>
      </c>
      <c r="AZ1781" s="9">
        <f t="shared" si="1457"/>
        <v>2.9670956698155075</v>
      </c>
      <c r="BA1781" s="9">
        <f t="shared" si="1458"/>
        <v>1.0651112660876181</v>
      </c>
      <c r="BB1781" s="9">
        <f t="shared" si="1459"/>
        <v>2.3584606606225833</v>
      </c>
      <c r="BC1781" s="9">
        <f t="shared" si="1460"/>
        <v>11.598611111111111</v>
      </c>
      <c r="BD1781" s="9">
        <f t="shared" si="1461"/>
        <v>3.7052083333333332</v>
      </c>
      <c r="BE1781" s="9">
        <f t="shared" si="1462"/>
        <v>1.1263888888888889</v>
      </c>
      <c r="BF1781" s="3">
        <v>23</v>
      </c>
      <c r="BG1781" s="3">
        <v>6</v>
      </c>
      <c r="BH1781" s="3">
        <v>0</v>
      </c>
      <c r="BI1781" s="3">
        <v>29</v>
      </c>
      <c r="BJ1781" s="3">
        <v>21</v>
      </c>
      <c r="BK1781" s="3">
        <v>0</v>
      </c>
      <c r="BL1781" s="3">
        <v>14</v>
      </c>
      <c r="BM1781" s="3">
        <v>35</v>
      </c>
      <c r="BN1781" s="34">
        <f t="shared" si="1492"/>
        <v>21.195899717437452</v>
      </c>
      <c r="BO1781" s="34">
        <f t="shared" si="1493"/>
        <v>53.752360914061889</v>
      </c>
      <c r="BP1781" s="34">
        <v>7.6828282481983852</v>
      </c>
      <c r="BQ1781" s="34">
        <v>-3.0105011616456685</v>
      </c>
      <c r="BR1781" s="34">
        <v>0.12021499071800522</v>
      </c>
      <c r="BS1781" s="34">
        <v>-2.1681098585702228</v>
      </c>
      <c r="BT1781" s="34">
        <v>5.557678190103438</v>
      </c>
      <c r="BU1781" s="34">
        <f t="shared" si="1494"/>
        <v>8.1821104088039363</v>
      </c>
      <c r="BV1781" s="34">
        <f t="shared" si="1495"/>
        <v>20.749661849499617</v>
      </c>
      <c r="BW1781" s="34">
        <v>4.6935668390431342</v>
      </c>
      <c r="BX1781" s="34">
        <v>0.1390990617931516</v>
      </c>
      <c r="BY1781" s="34">
        <v>8.2869667009204626</v>
      </c>
      <c r="BZ1781" s="34">
        <v>-0.10584329312323283</v>
      </c>
      <c r="CA1781" s="34">
        <f t="shared" si="1496"/>
        <v>13.013789308633516</v>
      </c>
      <c r="CB1781" s="34">
        <f t="shared" si="1497"/>
        <v>33.002699064562272</v>
      </c>
      <c r="CC1781" s="15">
        <v>61</v>
      </c>
      <c r="CD1781" s="7">
        <v>461478</v>
      </c>
      <c r="CE1781" s="68">
        <f t="shared" si="1463"/>
        <v>788358.25</v>
      </c>
      <c r="CF1781" s="9">
        <v>14.8</v>
      </c>
      <c r="CG1781" s="9">
        <v>18.5</v>
      </c>
      <c r="CH1781" s="9">
        <v>-1.7</v>
      </c>
      <c r="CI1781" s="9">
        <v>-1.3</v>
      </c>
      <c r="CJ1781" s="9">
        <f t="shared" si="1490"/>
        <v>-2.5476042721363954</v>
      </c>
      <c r="CK1781" s="9">
        <v>1.9</v>
      </c>
      <c r="CL1781" s="9">
        <f t="shared" si="1491"/>
        <v>3.7234216285070385</v>
      </c>
      <c r="CM1781" s="9">
        <v>0.6</v>
      </c>
      <c r="CN1781" t="s">
        <v>10</v>
      </c>
      <c r="CO1781" t="s">
        <v>3406</v>
      </c>
      <c r="CP1781" t="s">
        <v>3105</v>
      </c>
      <c r="CQ1781" t="s">
        <v>2414</v>
      </c>
      <c r="CR1781">
        <v>74</v>
      </c>
      <c r="CS1781">
        <v>205</v>
      </c>
      <c r="CU1781" t="s">
        <v>3401</v>
      </c>
      <c r="CV1781" t="s">
        <v>2382</v>
      </c>
      <c r="CW1781">
        <v>3</v>
      </c>
      <c r="CX1781">
        <v>2</v>
      </c>
      <c r="CY1781">
        <v>1</v>
      </c>
      <c r="CZ1781" s="70"/>
      <c r="DA1781">
        <v>0</v>
      </c>
    </row>
    <row r="1782" spans="1:105" ht="12.75" customHeight="1" x14ac:dyDescent="0.2">
      <c r="A1782" s="44" t="s">
        <v>2372</v>
      </c>
      <c r="B1782" s="43" t="s">
        <v>977</v>
      </c>
      <c r="C1782" s="43" t="s">
        <v>977</v>
      </c>
      <c r="D1782" s="82" t="s">
        <v>977</v>
      </c>
      <c r="E1782" s="42" t="str">
        <f t="shared" si="1481"/>
        <v xml:space="preserve">Kesler, Ryan </v>
      </c>
      <c r="F1782" s="42" t="s">
        <v>235</v>
      </c>
      <c r="G1782" s="45" t="s">
        <v>2373</v>
      </c>
      <c r="H1782" s="43">
        <v>80</v>
      </c>
      <c r="I1782" s="64">
        <v>21</v>
      </c>
      <c r="J1782" s="64">
        <v>16</v>
      </c>
      <c r="K1782" s="64">
        <v>37</v>
      </c>
      <c r="L1782" s="43">
        <v>1</v>
      </c>
      <c r="M1782">
        <v>79</v>
      </c>
      <c r="N1782">
        <v>177</v>
      </c>
      <c r="O1782" s="4">
        <f t="shared" si="1488"/>
        <v>0.11864406779661017</v>
      </c>
      <c r="Q1782">
        <v>2</v>
      </c>
      <c r="R1782">
        <v>0</v>
      </c>
      <c r="S1782">
        <v>720</v>
      </c>
      <c r="T1782">
        <v>638</v>
      </c>
      <c r="U1782" s="4">
        <f t="shared" si="1489"/>
        <v>0.53019145802650958</v>
      </c>
      <c r="V1782">
        <v>30.5</v>
      </c>
      <c r="W1782">
        <v>4</v>
      </c>
      <c r="X1782">
        <v>4</v>
      </c>
      <c r="Y1782">
        <v>2</v>
      </c>
      <c r="Z1782">
        <v>0</v>
      </c>
      <c r="AA1782">
        <v>15</v>
      </c>
      <c r="AB1782">
        <v>12</v>
      </c>
      <c r="AC1782" s="9">
        <f t="shared" si="1443"/>
        <v>7.0650574035914051</v>
      </c>
      <c r="AD1782" s="9">
        <f t="shared" si="1444"/>
        <v>7.0650574035914051</v>
      </c>
      <c r="AE1782" s="9">
        <f t="shared" si="1445"/>
        <v>2.2871664548919952</v>
      </c>
      <c r="AF1782" s="9">
        <f t="shared" si="1446"/>
        <v>0</v>
      </c>
      <c r="AG1782" s="9">
        <f t="shared" si="1447"/>
        <v>16.483516483516482</v>
      </c>
      <c r="AH1782" s="9">
        <f t="shared" si="1448"/>
        <v>13.186813186813188</v>
      </c>
      <c r="AI1782" s="58">
        <f t="shared" si="1449"/>
        <v>2.087912087912088</v>
      </c>
      <c r="AJ1782" s="58">
        <f t="shared" si="1450"/>
        <v>6.7118045334118337</v>
      </c>
      <c r="AK1782" s="58">
        <f t="shared" si="1451"/>
        <v>1.1435832274459974</v>
      </c>
      <c r="AL1782" s="58">
        <f t="shared" si="1452"/>
        <v>2.087912087912088</v>
      </c>
      <c r="AM1782" s="58">
        <f t="shared" si="1453"/>
        <v>1.413011480718281</v>
      </c>
      <c r="AN1782" s="58">
        <f t="shared" si="1454"/>
        <v>8.0050825921219833</v>
      </c>
      <c r="AO1782" s="56">
        <v>1092</v>
      </c>
      <c r="AP1782" s="56">
        <v>169.85</v>
      </c>
      <c r="AQ1782" s="56">
        <v>262.33333333333331</v>
      </c>
      <c r="AR1782" s="57">
        <f>SUM(AO1782:AQ1782)</f>
        <v>1524.1833333333332</v>
      </c>
      <c r="AS1782">
        <v>71</v>
      </c>
      <c r="AT1782">
        <v>78</v>
      </c>
      <c r="AU1782">
        <v>56</v>
      </c>
      <c r="AV1782">
        <v>27</v>
      </c>
      <c r="AW1782">
        <v>59</v>
      </c>
      <c r="AX1782" s="9">
        <f t="shared" si="1455"/>
        <v>2.7949393664366715</v>
      </c>
      <c r="AY1782" s="9">
        <f t="shared" si="1456"/>
        <v>3.0704967687614135</v>
      </c>
      <c r="AZ1782" s="9">
        <f t="shared" si="1457"/>
        <v>2.2044592185979379</v>
      </c>
      <c r="BA1782" s="9">
        <f t="shared" si="1458"/>
        <v>1.0628642661097201</v>
      </c>
      <c r="BB1782" s="9">
        <f t="shared" si="1459"/>
        <v>2.3225552481656848</v>
      </c>
      <c r="BC1782" s="33">
        <f t="shared" si="1460"/>
        <v>13.65</v>
      </c>
      <c r="BD1782" s="33">
        <f t="shared" si="1461"/>
        <v>3.2791666666666663</v>
      </c>
      <c r="BE1782" s="33">
        <f t="shared" si="1462"/>
        <v>2.1231249999999999</v>
      </c>
      <c r="BF1782" s="42">
        <f>BI1782-BG1782-BH1782</f>
        <v>38</v>
      </c>
      <c r="BG1782" s="43">
        <v>19</v>
      </c>
      <c r="BH1782" s="43">
        <v>5</v>
      </c>
      <c r="BI1782" s="43">
        <v>62</v>
      </c>
      <c r="BJ1782" s="42">
        <f>BM1782-BK1782-BL1782</f>
        <v>38</v>
      </c>
      <c r="BK1782" s="43">
        <v>4</v>
      </c>
      <c r="BL1782" s="43">
        <v>35</v>
      </c>
      <c r="BM1782" s="43">
        <v>77</v>
      </c>
      <c r="BN1782" s="34">
        <f t="shared" si="1492"/>
        <v>41.012017252324007</v>
      </c>
      <c r="BO1782" s="34">
        <f t="shared" si="1493"/>
        <v>53.815071134037694</v>
      </c>
      <c r="BP1782" s="33">
        <v>16.36446298882748</v>
      </c>
      <c r="BQ1782" s="33">
        <v>1.9264254900164766</v>
      </c>
      <c r="BR1782" s="33">
        <v>5.2679969686589772</v>
      </c>
      <c r="BS1782" s="33">
        <v>3.3016248028337092</v>
      </c>
      <c r="BT1782" s="33">
        <v>-3.2191381341470486</v>
      </c>
      <c r="BU1782" s="9">
        <f t="shared" si="1494"/>
        <v>23.641372116189597</v>
      </c>
      <c r="BV1782" s="34">
        <f t="shared" si="1495"/>
        <v>31.021690893951426</v>
      </c>
      <c r="BW1782" s="33">
        <v>10.865943904782576</v>
      </c>
      <c r="BX1782" s="33">
        <v>-0.40697083452188343</v>
      </c>
      <c r="BY1782" s="33">
        <v>7.2466402788385098</v>
      </c>
      <c r="BZ1782" s="33">
        <v>-0.33496821296479073</v>
      </c>
      <c r="CA1782" s="9">
        <f t="shared" si="1496"/>
        <v>17.37064513613441</v>
      </c>
      <c r="CB1782" s="34">
        <f t="shared" si="1497"/>
        <v>22.793380240086268</v>
      </c>
      <c r="CC1782" s="47">
        <v>54.151215000000001</v>
      </c>
      <c r="CD1782">
        <v>2892308</v>
      </c>
      <c r="CE1782" s="68">
        <f t="shared" si="1463"/>
        <v>2964615.6999999997</v>
      </c>
      <c r="CF1782" s="62">
        <v>29.1</v>
      </c>
      <c r="CG1782" s="62">
        <v>34.4</v>
      </c>
      <c r="CH1782" s="62">
        <v>-2.2999999999999998</v>
      </c>
      <c r="CI1782" s="62">
        <v>1.9</v>
      </c>
      <c r="CJ1782" s="63">
        <f t="shared" si="1490"/>
        <v>1.9423761735189382</v>
      </c>
      <c r="CK1782" s="62">
        <v>2.8</v>
      </c>
      <c r="CL1782" s="63">
        <f t="shared" si="1491"/>
        <v>2.8624490978173824</v>
      </c>
      <c r="CM1782" s="62">
        <v>3.1</v>
      </c>
      <c r="CN1782" t="s">
        <v>717</v>
      </c>
      <c r="CO1782" t="s">
        <v>3406</v>
      </c>
      <c r="CP1782" t="s">
        <v>3105</v>
      </c>
      <c r="CQ1782" t="s">
        <v>2414</v>
      </c>
      <c r="CR1782">
        <v>74</v>
      </c>
      <c r="CS1782">
        <v>205</v>
      </c>
      <c r="CT1782">
        <v>17</v>
      </c>
      <c r="CU1782" t="s">
        <v>3401</v>
      </c>
      <c r="CZ1782" s="72">
        <v>1750000</v>
      </c>
      <c r="DA1782">
        <v>0</v>
      </c>
    </row>
    <row r="1783" spans="1:105" ht="12.75" customHeight="1" x14ac:dyDescent="0.2">
      <c r="A1783" s="38" t="s">
        <v>2452</v>
      </c>
      <c r="B1783" t="s">
        <v>950</v>
      </c>
      <c r="C1783" t="s">
        <v>977</v>
      </c>
      <c r="D1783" s="82" t="s">
        <v>977</v>
      </c>
      <c r="E1783" t="str">
        <f t="shared" si="1481"/>
        <v xml:space="preserve">Shannon, Ryan </v>
      </c>
      <c r="F1783" t="s">
        <v>866</v>
      </c>
      <c r="G1783" t="s">
        <v>1528</v>
      </c>
      <c r="H1783">
        <v>53</v>
      </c>
      <c r="I1783">
        <v>2</v>
      </c>
      <c r="J1783">
        <v>9</v>
      </c>
      <c r="K1783">
        <f>I1783+J1783</f>
        <v>11</v>
      </c>
      <c r="L1783">
        <v>-2</v>
      </c>
      <c r="M1783">
        <v>10</v>
      </c>
      <c r="N1783">
        <v>77</v>
      </c>
      <c r="O1783" s="4">
        <f t="shared" si="1488"/>
        <v>2.5974025974025976E-2</v>
      </c>
      <c r="P1783">
        <v>815</v>
      </c>
      <c r="Q1783">
        <v>0</v>
      </c>
      <c r="R1783">
        <v>0</v>
      </c>
      <c r="S1783">
        <v>13</v>
      </c>
      <c r="T1783">
        <v>12</v>
      </c>
      <c r="U1783" s="4">
        <f t="shared" si="1489"/>
        <v>0.52</v>
      </c>
      <c r="V1783" s="40">
        <v>0.8</v>
      </c>
      <c r="W1783">
        <v>0</v>
      </c>
      <c r="X1783">
        <v>0</v>
      </c>
      <c r="Y1783">
        <v>0</v>
      </c>
      <c r="Z1783">
        <v>0</v>
      </c>
      <c r="AA1783">
        <f>I1783-W1783-Y1783</f>
        <v>2</v>
      </c>
      <c r="AB1783">
        <f>J1783-X1783-Z1783</f>
        <v>9</v>
      </c>
      <c r="AC1783" s="9">
        <f t="shared" si="1443"/>
        <v>0</v>
      </c>
      <c r="AD1783" s="9">
        <f t="shared" si="1444"/>
        <v>0</v>
      </c>
      <c r="AE1783" s="9">
        <f t="shared" si="1445"/>
        <v>0</v>
      </c>
      <c r="AF1783" s="9">
        <f t="shared" si="1446"/>
        <v>0</v>
      </c>
      <c r="AG1783" s="9">
        <f t="shared" si="1447"/>
        <v>4.3605971595554616</v>
      </c>
      <c r="AH1783" s="9">
        <f t="shared" si="1448"/>
        <v>19.622687217999577</v>
      </c>
      <c r="AI1783" s="6">
        <f t="shared" si="1449"/>
        <v>2.0712836507888444</v>
      </c>
      <c r="AJ1783" s="6">
        <f t="shared" si="1450"/>
        <v>0</v>
      </c>
      <c r="AK1783" s="6">
        <f t="shared" si="1451"/>
        <v>0</v>
      </c>
      <c r="AL1783" s="6">
        <f t="shared" si="1452"/>
        <v>2.2893135087666172</v>
      </c>
      <c r="AM1783" s="6">
        <f t="shared" si="1453"/>
        <v>0</v>
      </c>
      <c r="AN1783" s="6">
        <f t="shared" si="1454"/>
        <v>25.531914893617021</v>
      </c>
      <c r="AO1783" s="32">
        <v>550.38333333333333</v>
      </c>
      <c r="AP1783" s="32">
        <v>11.616666666666667</v>
      </c>
      <c r="AQ1783" s="32">
        <v>2.35</v>
      </c>
      <c r="AR1783" s="32">
        <v>564.35</v>
      </c>
      <c r="AS1783" s="40">
        <v>6</v>
      </c>
      <c r="AT1783" s="40">
        <v>18</v>
      </c>
      <c r="AU1783" s="40">
        <v>16</v>
      </c>
      <c r="AV1783" s="40">
        <v>13</v>
      </c>
      <c r="AW1783" s="40">
        <v>20</v>
      </c>
      <c r="AX1783" s="9">
        <f t="shared" si="1455"/>
        <v>0.63790201116328515</v>
      </c>
      <c r="AY1783" s="9">
        <f t="shared" si="1456"/>
        <v>1.9137060334898557</v>
      </c>
      <c r="AZ1783" s="9">
        <f t="shared" si="1457"/>
        <v>1.7010720297687603</v>
      </c>
      <c r="BA1783" s="9">
        <f t="shared" si="1458"/>
        <v>1.3821210241871178</v>
      </c>
      <c r="BB1783" s="9">
        <f t="shared" si="1459"/>
        <v>2.1263400372109507</v>
      </c>
      <c r="BC1783" s="9">
        <f t="shared" si="1460"/>
        <v>10.384591194968554</v>
      </c>
      <c r="BD1783" s="9">
        <f t="shared" si="1461"/>
        <v>4.4339622641509438E-2</v>
      </c>
      <c r="BE1783" s="9">
        <f t="shared" si="1462"/>
        <v>0.21918238993710693</v>
      </c>
      <c r="BF1783" s="3">
        <v>19</v>
      </c>
      <c r="BG1783" s="3">
        <v>0</v>
      </c>
      <c r="BH1783" s="3">
        <v>0</v>
      </c>
      <c r="BI1783" s="3">
        <v>19</v>
      </c>
      <c r="BJ1783" s="3">
        <v>21</v>
      </c>
      <c r="BK1783" s="3">
        <v>0</v>
      </c>
      <c r="BL1783" s="3">
        <v>1</v>
      </c>
      <c r="BM1783" s="3">
        <v>22</v>
      </c>
      <c r="BN1783" s="34">
        <f t="shared" si="1492"/>
        <v>8.2193064760510204</v>
      </c>
      <c r="BO1783" s="34">
        <f t="shared" si="1493"/>
        <v>29.128400730224225</v>
      </c>
      <c r="BP1783" s="34">
        <v>-4.2123648738896187E-2</v>
      </c>
      <c r="BQ1783" s="34">
        <v>-0.63423320680037354</v>
      </c>
      <c r="BR1783" s="34">
        <v>1.4537789312848153E-3</v>
      </c>
      <c r="BS1783" s="34">
        <v>-2.953309047347798E-2</v>
      </c>
      <c r="BT1783" s="34">
        <v>1.0133764476172828</v>
      </c>
      <c r="BU1783" s="34">
        <f t="shared" si="1494"/>
        <v>0.30894028053582001</v>
      </c>
      <c r="BV1783" s="34">
        <f t="shared" si="1495"/>
        <v>1.0948534793508284</v>
      </c>
      <c r="BW1783" s="34">
        <v>4.8935297433808733</v>
      </c>
      <c r="BX1783" s="34">
        <v>3.1769932706411021E-2</v>
      </c>
      <c r="BY1783" s="34">
        <v>-0.36204366358325557</v>
      </c>
      <c r="BZ1783" s="34">
        <v>3.3471101830111718</v>
      </c>
      <c r="CA1783" s="34">
        <f t="shared" si="1496"/>
        <v>7.9103661955152003</v>
      </c>
      <c r="CB1783" s="34">
        <f t="shared" si="1497"/>
        <v>28.033547250873394</v>
      </c>
      <c r="CC1783" s="15">
        <v>65</v>
      </c>
      <c r="CD1783" s="7">
        <v>173766</v>
      </c>
      <c r="CE1783" s="68">
        <f t="shared" si="1463"/>
        <v>268845.50943396229</v>
      </c>
      <c r="CF1783" s="9">
        <v>11.6</v>
      </c>
      <c r="CG1783" s="9">
        <v>11.5</v>
      </c>
      <c r="CH1783" s="9">
        <v>-5.4</v>
      </c>
      <c r="CI1783" s="9">
        <v>-1.9</v>
      </c>
      <c r="CJ1783" s="9">
        <f t="shared" si="1490"/>
        <v>-6.5707945473932972</v>
      </c>
      <c r="CK1783" s="9">
        <v>0.1</v>
      </c>
      <c r="CL1783" s="9">
        <f t="shared" si="1491"/>
        <v>0.34583129196806833</v>
      </c>
      <c r="CM1783" s="9">
        <v>-1.8</v>
      </c>
      <c r="CN1783" t="s">
        <v>3551</v>
      </c>
      <c r="CO1783" t="s">
        <v>1236</v>
      </c>
      <c r="CP1783" t="s">
        <v>2424</v>
      </c>
      <c r="CQ1783" t="s">
        <v>2414</v>
      </c>
      <c r="CR1783">
        <v>69</v>
      </c>
      <c r="CS1783">
        <v>173</v>
      </c>
      <c r="CT1783">
        <v>38</v>
      </c>
      <c r="CU1783" t="s">
        <v>3401</v>
      </c>
      <c r="CV1783" t="s">
        <v>3090</v>
      </c>
      <c r="CW1783">
        <v>5</v>
      </c>
      <c r="CX1783">
        <v>1</v>
      </c>
      <c r="CY1783">
        <v>0</v>
      </c>
      <c r="CZ1783" s="70"/>
      <c r="DA1783">
        <v>0</v>
      </c>
    </row>
    <row r="1784" spans="1:105" ht="12.75" customHeight="1" x14ac:dyDescent="0.2">
      <c r="A1784" s="44" t="s">
        <v>2372</v>
      </c>
      <c r="B1784" s="43" t="s">
        <v>950</v>
      </c>
      <c r="C1784" s="43" t="s">
        <v>977</v>
      </c>
      <c r="D1784" s="82" t="s">
        <v>977</v>
      </c>
      <c r="E1784" s="42" t="str">
        <f t="shared" si="1481"/>
        <v xml:space="preserve">Shannon, Ryan </v>
      </c>
      <c r="F1784" s="42" t="s">
        <v>866</v>
      </c>
      <c r="G1784" s="45" t="s">
        <v>1528</v>
      </c>
      <c r="H1784" s="43">
        <v>27</v>
      </c>
      <c r="I1784" s="64">
        <v>5</v>
      </c>
      <c r="J1784" s="64">
        <v>8</v>
      </c>
      <c r="K1784" s="64">
        <v>13</v>
      </c>
      <c r="L1784" s="43">
        <v>-1</v>
      </c>
      <c r="M1784">
        <v>24</v>
      </c>
      <c r="N1784">
        <v>34</v>
      </c>
      <c r="O1784" s="4">
        <f t="shared" si="1488"/>
        <v>0.14705882352941177</v>
      </c>
      <c r="Q1784">
        <v>0</v>
      </c>
      <c r="R1784">
        <v>0</v>
      </c>
      <c r="S1784">
        <v>32</v>
      </c>
      <c r="T1784">
        <v>50</v>
      </c>
      <c r="U1784" s="4">
        <f t="shared" si="1489"/>
        <v>0.3902439024390244</v>
      </c>
      <c r="V1784">
        <v>5.4</v>
      </c>
      <c r="W1784">
        <v>4</v>
      </c>
      <c r="X1784">
        <v>2</v>
      </c>
      <c r="Y1784">
        <v>0</v>
      </c>
      <c r="Z1784">
        <v>0</v>
      </c>
      <c r="AA1784">
        <v>1</v>
      </c>
      <c r="AB1784">
        <v>6</v>
      </c>
      <c r="AC1784" s="9">
        <f t="shared" si="1443"/>
        <v>13.008130081300813</v>
      </c>
      <c r="AD1784" s="9">
        <f t="shared" si="1444"/>
        <v>6.5040650406504064</v>
      </c>
      <c r="AE1784" s="9">
        <f t="shared" si="1445"/>
        <v>0</v>
      </c>
      <c r="AF1784" s="9">
        <f t="shared" si="1446"/>
        <v>0</v>
      </c>
      <c r="AG1784" s="9">
        <f t="shared" si="1447"/>
        <v>4.7521615734934981</v>
      </c>
      <c r="AH1784" s="9">
        <f t="shared" si="1448"/>
        <v>28.512969440960987</v>
      </c>
      <c r="AI1784" s="58">
        <f t="shared" si="1449"/>
        <v>2.6136888654214241</v>
      </c>
      <c r="AJ1784" s="58">
        <f t="shared" si="1450"/>
        <v>6.5040650406504072</v>
      </c>
      <c r="AK1784" s="58">
        <f t="shared" si="1451"/>
        <v>0</v>
      </c>
      <c r="AL1784" s="58">
        <f t="shared" si="1452"/>
        <v>2.6136888654214241</v>
      </c>
      <c r="AM1784" s="58">
        <f t="shared" si="1453"/>
        <v>0.65040650406504064</v>
      </c>
      <c r="AN1784" s="58">
        <f t="shared" si="1454"/>
        <v>0</v>
      </c>
      <c r="AO1784" s="56">
        <v>252.51666666666671</v>
      </c>
      <c r="AP1784" s="56">
        <v>92.25</v>
      </c>
      <c r="AQ1784" s="56">
        <v>3.25</v>
      </c>
      <c r="AR1784" s="57">
        <f>SUM(AO1784:AQ1784)</f>
        <v>348.01666666666671</v>
      </c>
      <c r="AS1784">
        <v>8</v>
      </c>
      <c r="AT1784">
        <v>10</v>
      </c>
      <c r="AU1784">
        <v>18</v>
      </c>
      <c r="AV1784">
        <v>3</v>
      </c>
      <c r="AW1784">
        <v>13</v>
      </c>
      <c r="AX1784" s="9">
        <f t="shared" si="1455"/>
        <v>1.3792442890666152</v>
      </c>
      <c r="AY1784" s="9">
        <f t="shared" si="1456"/>
        <v>1.7240553613332694</v>
      </c>
      <c r="AZ1784" s="9">
        <f t="shared" si="1457"/>
        <v>3.1032996503998849</v>
      </c>
      <c r="BA1784" s="9">
        <f t="shared" si="1458"/>
        <v>0.51721660839998074</v>
      </c>
      <c r="BB1784" s="9">
        <f t="shared" si="1459"/>
        <v>2.2412719697332504</v>
      </c>
      <c r="BC1784" s="33">
        <f t="shared" si="1460"/>
        <v>9.3524691358024707</v>
      </c>
      <c r="BD1784" s="33">
        <f t="shared" si="1461"/>
        <v>0.12037037037037036</v>
      </c>
      <c r="BE1784" s="33">
        <f t="shared" si="1462"/>
        <v>3.4166666666666665</v>
      </c>
      <c r="BF1784" s="42">
        <f>BI1784-BG1784-BH1784</f>
        <v>11</v>
      </c>
      <c r="BG1784" s="43">
        <v>10</v>
      </c>
      <c r="BH1784" s="43">
        <v>0</v>
      </c>
      <c r="BI1784" s="43">
        <v>21</v>
      </c>
      <c r="BJ1784" s="42">
        <f>BM1784-BK1784-BL1784</f>
        <v>11</v>
      </c>
      <c r="BK1784" s="43">
        <v>1</v>
      </c>
      <c r="BL1784" s="43">
        <v>0</v>
      </c>
      <c r="BM1784" s="43">
        <v>12</v>
      </c>
      <c r="BN1784" s="34">
        <f t="shared" si="1492"/>
        <v>9.3653652763129447</v>
      </c>
      <c r="BO1784" s="34">
        <f t="shared" si="1493"/>
        <v>53.821360718239227</v>
      </c>
      <c r="BP1784" s="33">
        <v>2.3497972034306165</v>
      </c>
      <c r="BQ1784" s="33">
        <v>4.1612461305481574</v>
      </c>
      <c r="BR1784" s="33">
        <v>0.54396481984468614</v>
      </c>
      <c r="BS1784" s="33">
        <v>-3.9584458217592891E-2</v>
      </c>
      <c r="BT1784" s="33">
        <v>0.75066387216874852</v>
      </c>
      <c r="BU1784" s="9">
        <f t="shared" si="1494"/>
        <v>7.7660875677746155</v>
      </c>
      <c r="BV1784" s="34">
        <f t="shared" si="1495"/>
        <v>44.630549692684916</v>
      </c>
      <c r="BW1784" s="33">
        <v>1.7663801703886284</v>
      </c>
      <c r="BX1784" s="33">
        <v>8.5808317040894977E-2</v>
      </c>
      <c r="BY1784" s="33">
        <v>0.36018355416436093</v>
      </c>
      <c r="BZ1784" s="33">
        <v>-0.61309433305555527</v>
      </c>
      <c r="CA1784" s="9">
        <f t="shared" si="1496"/>
        <v>1.5992777085383287</v>
      </c>
      <c r="CB1784" s="34">
        <f t="shared" si="1497"/>
        <v>9.1908110255543036</v>
      </c>
      <c r="CC1784" s="47">
        <v>53.137324999999997</v>
      </c>
      <c r="CD1784">
        <v>973270</v>
      </c>
      <c r="CE1784" s="68">
        <f t="shared" si="1463"/>
        <v>2955857.0370370368</v>
      </c>
      <c r="CF1784" s="62">
        <v>9.3000000000000007</v>
      </c>
      <c r="CG1784" s="62">
        <v>6.9</v>
      </c>
      <c r="CH1784" s="62">
        <v>0</v>
      </c>
      <c r="CI1784" s="62">
        <v>0.7</v>
      </c>
      <c r="CJ1784" s="63">
        <f t="shared" si="1490"/>
        <v>3.1565893803314413</v>
      </c>
      <c r="CK1784" s="62">
        <v>0.4</v>
      </c>
      <c r="CL1784" s="63">
        <f t="shared" si="1491"/>
        <v>1.8037653601893955</v>
      </c>
      <c r="CM1784" s="62">
        <v>0.9</v>
      </c>
      <c r="CN1784" t="s">
        <v>2010</v>
      </c>
      <c r="CO1784" t="s">
        <v>1236</v>
      </c>
      <c r="CP1784" t="s">
        <v>2424</v>
      </c>
      <c r="CQ1784" t="s">
        <v>2414</v>
      </c>
      <c r="CR1784">
        <v>69</v>
      </c>
      <c r="CS1784">
        <v>173</v>
      </c>
      <c r="CT1784">
        <v>26</v>
      </c>
      <c r="CU1784" t="s">
        <v>3401</v>
      </c>
      <c r="CZ1784" s="72">
        <v>550000</v>
      </c>
      <c r="DA1784">
        <v>0</v>
      </c>
    </row>
    <row r="1785" spans="1:105" ht="12.75" customHeight="1" x14ac:dyDescent="0.2">
      <c r="A1785" s="38" t="s">
        <v>2452</v>
      </c>
      <c r="B1785" t="s">
        <v>977</v>
      </c>
      <c r="C1785" t="s">
        <v>977</v>
      </c>
      <c r="D1785" s="82" t="s">
        <v>977</v>
      </c>
      <c r="E1785" t="str">
        <f t="shared" si="1481"/>
        <v xml:space="preserve">Salo, Sami </v>
      </c>
      <c r="F1785" t="s">
        <v>507</v>
      </c>
      <c r="G1785" t="s">
        <v>1524</v>
      </c>
      <c r="H1785">
        <v>67</v>
      </c>
      <c r="I1785">
        <v>14</v>
      </c>
      <c r="J1785">
        <v>23</v>
      </c>
      <c r="K1785">
        <f>I1785+J1785</f>
        <v>37</v>
      </c>
      <c r="L1785">
        <v>21</v>
      </c>
      <c r="M1785">
        <v>26</v>
      </c>
      <c r="N1785">
        <v>143</v>
      </c>
      <c r="O1785" s="4">
        <f t="shared" si="1488"/>
        <v>9.7902097902097904E-2</v>
      </c>
      <c r="P1785">
        <v>1927</v>
      </c>
      <c r="Q1785">
        <v>6</v>
      </c>
      <c r="R1785">
        <v>0</v>
      </c>
      <c r="S1785">
        <v>0</v>
      </c>
      <c r="T1785">
        <v>1</v>
      </c>
      <c r="U1785" s="4">
        <f t="shared" si="1489"/>
        <v>0</v>
      </c>
      <c r="V1785" s="40">
        <v>0</v>
      </c>
      <c r="W1785">
        <v>5</v>
      </c>
      <c r="X1785">
        <v>13</v>
      </c>
      <c r="Y1785">
        <v>0</v>
      </c>
      <c r="Z1785">
        <v>0</v>
      </c>
      <c r="AA1785">
        <f>I1785-W1785-Y1785</f>
        <v>9</v>
      </c>
      <c r="AB1785">
        <f>J1785-X1785-Z1785</f>
        <v>10</v>
      </c>
      <c r="AC1785" s="9">
        <f t="shared" si="1443"/>
        <v>6.1876933654176689</v>
      </c>
      <c r="AD1785" s="9">
        <f t="shared" si="1444"/>
        <v>16.088002750085938</v>
      </c>
      <c r="AE1785" s="9">
        <f t="shared" si="1445"/>
        <v>0</v>
      </c>
      <c r="AF1785" s="9">
        <f t="shared" si="1446"/>
        <v>0</v>
      </c>
      <c r="AG1785" s="9">
        <f t="shared" si="1447"/>
        <v>11.033919084593379</v>
      </c>
      <c r="AH1785" s="9">
        <f t="shared" si="1448"/>
        <v>12.259910093992644</v>
      </c>
      <c r="AI1785" s="6">
        <f t="shared" si="1449"/>
        <v>2.6358806702084183</v>
      </c>
      <c r="AJ1785" s="6">
        <f t="shared" si="1450"/>
        <v>7.1777243038844958</v>
      </c>
      <c r="AK1785" s="6">
        <f t="shared" si="1451"/>
        <v>0</v>
      </c>
      <c r="AL1785" s="6">
        <f t="shared" si="1452"/>
        <v>1.4711892112791174</v>
      </c>
      <c r="AM1785" s="6">
        <f t="shared" si="1453"/>
        <v>0.4950154692334135</v>
      </c>
      <c r="AN1785" s="6">
        <f t="shared" si="1454"/>
        <v>4.1615289765721331</v>
      </c>
      <c r="AO1785" s="33">
        <v>978.8</v>
      </c>
      <c r="AP1785" s="33">
        <v>242.41666666666669</v>
      </c>
      <c r="AQ1785" s="33">
        <v>216.26666666666665</v>
      </c>
      <c r="AR1785" s="32">
        <v>1437.4833333333333</v>
      </c>
      <c r="AS1785" s="40">
        <v>64</v>
      </c>
      <c r="AT1785" s="40">
        <v>40</v>
      </c>
      <c r="AU1785" s="40">
        <v>62</v>
      </c>
      <c r="AV1785" s="40">
        <v>39</v>
      </c>
      <c r="AW1785" s="40">
        <v>14</v>
      </c>
      <c r="AX1785" s="9">
        <f t="shared" si="1455"/>
        <v>2.6713353198297951</v>
      </c>
      <c r="AY1785" s="9">
        <f t="shared" si="1456"/>
        <v>1.669584574893622</v>
      </c>
      <c r="AZ1785" s="9">
        <f t="shared" si="1457"/>
        <v>2.5878560910851136</v>
      </c>
      <c r="BA1785" s="9">
        <f t="shared" si="1458"/>
        <v>1.6278449605212812</v>
      </c>
      <c r="BB1785" s="9">
        <f t="shared" si="1459"/>
        <v>0.58435460121276772</v>
      </c>
      <c r="BC1785" s="9">
        <f t="shared" si="1460"/>
        <v>14.608955223880596</v>
      </c>
      <c r="BD1785" s="9">
        <f t="shared" si="1461"/>
        <v>3.2278606965174128</v>
      </c>
      <c r="BE1785" s="9">
        <f t="shared" si="1462"/>
        <v>3.6181592039800998</v>
      </c>
      <c r="BF1785" s="3">
        <v>43</v>
      </c>
      <c r="BG1785" s="3">
        <v>29</v>
      </c>
      <c r="BH1785" s="3">
        <v>0</v>
      </c>
      <c r="BI1785" s="3">
        <v>72</v>
      </c>
      <c r="BJ1785" s="3">
        <v>24</v>
      </c>
      <c r="BK1785" s="3">
        <v>2</v>
      </c>
      <c r="BL1785" s="3">
        <v>15</v>
      </c>
      <c r="BM1785" s="3">
        <v>41</v>
      </c>
      <c r="BN1785" s="34">
        <f t="shared" si="1492"/>
        <v>90.196024747597789</v>
      </c>
      <c r="BO1785" s="34">
        <f t="shared" si="1493"/>
        <v>125.49157636276054</v>
      </c>
      <c r="BP1785" s="34">
        <v>20.472467351398077</v>
      </c>
      <c r="BQ1785" s="34">
        <v>14.362693253293736</v>
      </c>
      <c r="BR1785" s="34">
        <v>0.21911753702396988</v>
      </c>
      <c r="BS1785" s="34">
        <v>-0.49404399923479503</v>
      </c>
      <c r="BT1785" s="34">
        <v>0</v>
      </c>
      <c r="BU1785" s="34">
        <f t="shared" si="1494"/>
        <v>34.560234142480986</v>
      </c>
      <c r="BV1785" s="34">
        <f t="shared" si="1495"/>
        <v>48.084361524165125</v>
      </c>
      <c r="BW1785" s="34">
        <v>31.094423175102946</v>
      </c>
      <c r="BX1785" s="34">
        <v>3.1503375699923355</v>
      </c>
      <c r="BY1785" s="34">
        <v>13.397183839407402</v>
      </c>
      <c r="BZ1785" s="34">
        <v>7.9938460206141126</v>
      </c>
      <c r="CA1785" s="34">
        <f t="shared" si="1496"/>
        <v>55.635790605116803</v>
      </c>
      <c r="CB1785" s="34">
        <f t="shared" si="1497"/>
        <v>77.407214838595422</v>
      </c>
      <c r="CC1785" s="15">
        <v>75</v>
      </c>
      <c r="CD1785" s="7">
        <v>4979165</v>
      </c>
      <c r="CE1785" s="68">
        <f t="shared" si="1463"/>
        <v>6093903.4328358211</v>
      </c>
      <c r="CF1785" s="9">
        <v>31.6</v>
      </c>
      <c r="CG1785" s="9">
        <v>29.4</v>
      </c>
      <c r="CH1785" s="9">
        <v>19.399999999999999</v>
      </c>
      <c r="CI1785" s="9">
        <v>6.4</v>
      </c>
      <c r="CJ1785" s="9">
        <f t="shared" si="1490"/>
        <v>6.7504614573261854</v>
      </c>
      <c r="CK1785" s="9">
        <v>8.6999999999999993</v>
      </c>
      <c r="CL1785" s="9">
        <f t="shared" si="1491"/>
        <v>9.1764085435527818</v>
      </c>
      <c r="CM1785" s="9">
        <v>15.1</v>
      </c>
      <c r="CN1785" t="s">
        <v>3071</v>
      </c>
      <c r="CO1785" t="s">
        <v>2238</v>
      </c>
      <c r="CQ1785" t="s">
        <v>2393</v>
      </c>
      <c r="CR1785">
        <v>75</v>
      </c>
      <c r="CS1785">
        <v>212</v>
      </c>
      <c r="CT1785">
        <v>6</v>
      </c>
      <c r="CU1785" t="s">
        <v>3401</v>
      </c>
      <c r="CV1785" t="s">
        <v>2382</v>
      </c>
      <c r="CW1785">
        <v>0</v>
      </c>
      <c r="CX1785">
        <v>0</v>
      </c>
      <c r="CY1785">
        <v>0</v>
      </c>
      <c r="CZ1785" s="70"/>
      <c r="DA1785">
        <v>0</v>
      </c>
    </row>
    <row r="1786" spans="1:105" ht="12.75" customHeight="1" x14ac:dyDescent="0.2">
      <c r="A1786" s="44" t="s">
        <v>2372</v>
      </c>
      <c r="B1786" s="43" t="s">
        <v>977</v>
      </c>
      <c r="C1786" s="43" t="s">
        <v>977</v>
      </c>
      <c r="D1786" s="82" t="s">
        <v>977</v>
      </c>
      <c r="E1786" s="42" t="str">
        <f t="shared" si="1481"/>
        <v xml:space="preserve">Salo, Sami </v>
      </c>
      <c r="F1786" s="42" t="s">
        <v>507</v>
      </c>
      <c r="G1786" s="45" t="s">
        <v>2374</v>
      </c>
      <c r="H1786" s="43">
        <v>63</v>
      </c>
      <c r="I1786" s="64">
        <v>8</v>
      </c>
      <c r="J1786" s="64">
        <v>17</v>
      </c>
      <c r="K1786" s="64">
        <v>25</v>
      </c>
      <c r="L1786" s="43">
        <v>8</v>
      </c>
      <c r="M1786">
        <v>38</v>
      </c>
      <c r="N1786">
        <v>122</v>
      </c>
      <c r="O1786" s="4">
        <f t="shared" si="1488"/>
        <v>6.5573770491803282E-2</v>
      </c>
      <c r="Q1786">
        <v>1</v>
      </c>
      <c r="R1786">
        <v>0</v>
      </c>
      <c r="S1786">
        <v>0</v>
      </c>
      <c r="T1786">
        <v>0</v>
      </c>
      <c r="U1786" s="4">
        <f t="shared" si="1489"/>
        <v>0</v>
      </c>
      <c r="V1786">
        <v>0</v>
      </c>
      <c r="W1786">
        <v>6</v>
      </c>
      <c r="X1786">
        <v>11</v>
      </c>
      <c r="Y1786">
        <v>0</v>
      </c>
      <c r="Z1786">
        <v>1</v>
      </c>
      <c r="AA1786">
        <v>2</v>
      </c>
      <c r="AB1786">
        <v>5</v>
      </c>
      <c r="AC1786" s="9">
        <f t="shared" si="1443"/>
        <v>7.9745994240567075</v>
      </c>
      <c r="AD1786" s="9">
        <f t="shared" si="1444"/>
        <v>14.620098944103963</v>
      </c>
      <c r="AE1786" s="9">
        <f t="shared" si="1445"/>
        <v>0</v>
      </c>
      <c r="AF1786" s="9">
        <f t="shared" si="1446"/>
        <v>1.5282730514518594</v>
      </c>
      <c r="AG1786" s="9">
        <f t="shared" si="1447"/>
        <v>2.2475417512096145</v>
      </c>
      <c r="AH1786" s="9">
        <f t="shared" si="1448"/>
        <v>5.6188543780240368</v>
      </c>
      <c r="AI1786" s="58">
        <f t="shared" si="1449"/>
        <v>1.7980334009676917</v>
      </c>
      <c r="AJ1786" s="58">
        <f t="shared" si="1450"/>
        <v>7.4429594624529267</v>
      </c>
      <c r="AK1786" s="58">
        <f t="shared" si="1451"/>
        <v>1.2226184411614875</v>
      </c>
      <c r="AL1786" s="58">
        <f t="shared" si="1452"/>
        <v>1.5732792258467303</v>
      </c>
      <c r="AM1786" s="58">
        <f t="shared" si="1453"/>
        <v>0</v>
      </c>
      <c r="AN1786" s="58">
        <f t="shared" si="1454"/>
        <v>7.9470198675496677</v>
      </c>
      <c r="AO1786" s="56">
        <v>1067.8333333333333</v>
      </c>
      <c r="AP1786" s="56">
        <v>225.7166666666667</v>
      </c>
      <c r="AQ1786" s="56">
        <v>196.3</v>
      </c>
      <c r="AR1786" s="57">
        <f>SUM(AO1786:AQ1786)</f>
        <v>1489.85</v>
      </c>
      <c r="AS1786">
        <v>79</v>
      </c>
      <c r="AT1786">
        <v>36</v>
      </c>
      <c r="AU1786">
        <v>73</v>
      </c>
      <c r="AV1786">
        <v>46</v>
      </c>
      <c r="AW1786">
        <v>18</v>
      </c>
      <c r="AX1786" s="9">
        <f t="shared" si="1455"/>
        <v>3.1815283417793738</v>
      </c>
      <c r="AY1786" s="9">
        <f t="shared" si="1456"/>
        <v>1.4498103835956639</v>
      </c>
      <c r="AZ1786" s="9">
        <f t="shared" si="1457"/>
        <v>2.9398932778467635</v>
      </c>
      <c r="BA1786" s="9">
        <f t="shared" si="1458"/>
        <v>1.8525354901500153</v>
      </c>
      <c r="BB1786" s="9">
        <f t="shared" si="1459"/>
        <v>0.72490519179783197</v>
      </c>
      <c r="BC1786" s="33">
        <f t="shared" si="1460"/>
        <v>16.949735449735449</v>
      </c>
      <c r="BD1786" s="33">
        <f t="shared" si="1461"/>
        <v>3.1158730158730159</v>
      </c>
      <c r="BE1786" s="33">
        <f t="shared" si="1462"/>
        <v>3.5828042328042331</v>
      </c>
      <c r="BF1786" s="42">
        <f>BI1786-BG1786-BH1786</f>
        <v>32</v>
      </c>
      <c r="BG1786" s="43">
        <v>28</v>
      </c>
      <c r="BH1786" s="43">
        <v>4</v>
      </c>
      <c r="BI1786" s="43">
        <v>64</v>
      </c>
      <c r="BJ1786" s="42">
        <f>BM1786-BK1786-BL1786</f>
        <v>28</v>
      </c>
      <c r="BK1786" s="43">
        <v>0</v>
      </c>
      <c r="BL1786" s="43">
        <v>26</v>
      </c>
      <c r="BM1786" s="43">
        <v>54</v>
      </c>
      <c r="BN1786" s="34">
        <f t="shared" si="1492"/>
        <v>60.563106563200165</v>
      </c>
      <c r="BO1786" s="34">
        <f t="shared" si="1493"/>
        <v>81.300945146424354</v>
      </c>
      <c r="BP1786" s="33">
        <v>0.44847136697810863</v>
      </c>
      <c r="BQ1786" s="33">
        <v>12.499360278008313</v>
      </c>
      <c r="BR1786" s="33">
        <v>-3.2630159025689367</v>
      </c>
      <c r="BS1786" s="33">
        <v>0.64359406309164435</v>
      </c>
      <c r="BT1786" s="33">
        <v>0</v>
      </c>
      <c r="BU1786" s="9">
        <f t="shared" si="1494"/>
        <v>10.328409805509128</v>
      </c>
      <c r="BV1786" s="34">
        <f t="shared" si="1495"/>
        <v>13.865033131535563</v>
      </c>
      <c r="BW1786" s="33">
        <v>33.548142921248555</v>
      </c>
      <c r="BX1786" s="33">
        <v>6.2298884201054072</v>
      </c>
      <c r="BY1786" s="33">
        <v>6.0342827898993452</v>
      </c>
      <c r="BZ1786" s="33">
        <v>4.4223826264377264</v>
      </c>
      <c r="CA1786" s="9">
        <f t="shared" si="1496"/>
        <v>50.234696757691033</v>
      </c>
      <c r="CB1786" s="34">
        <f t="shared" si="1497"/>
        <v>67.4359120148888</v>
      </c>
      <c r="CC1786" s="47">
        <v>64.994468999999995</v>
      </c>
      <c r="CD1786">
        <v>3256801</v>
      </c>
      <c r="CE1786" s="68">
        <f t="shared" si="1463"/>
        <v>4239010.8253968256</v>
      </c>
      <c r="CF1786" s="62">
        <v>29.9</v>
      </c>
      <c r="CG1786" s="62">
        <v>29</v>
      </c>
      <c r="CH1786" s="62">
        <v>7</v>
      </c>
      <c r="CI1786" s="62">
        <v>2.9</v>
      </c>
      <c r="CJ1786" s="63">
        <f t="shared" si="1490"/>
        <v>3.0336843573470951</v>
      </c>
      <c r="CK1786" s="62">
        <v>4.9000000000000004</v>
      </c>
      <c r="CL1786" s="63">
        <f t="shared" si="1491"/>
        <v>5.1258804658623331</v>
      </c>
      <c r="CM1786" s="62">
        <v>7.8</v>
      </c>
      <c r="CN1786" t="s">
        <v>731</v>
      </c>
      <c r="CO1786" t="s">
        <v>2238</v>
      </c>
      <c r="CQ1786" t="s">
        <v>2393</v>
      </c>
      <c r="CR1786">
        <v>75</v>
      </c>
      <c r="CS1786">
        <v>215</v>
      </c>
      <c r="CT1786">
        <v>6</v>
      </c>
      <c r="CU1786" t="s">
        <v>3401</v>
      </c>
      <c r="CZ1786" s="72">
        <v>3500000</v>
      </c>
      <c r="DA1786">
        <v>0</v>
      </c>
    </row>
    <row r="1787" spans="1:105" ht="12.75" customHeight="1" x14ac:dyDescent="0.2">
      <c r="A1787" s="38" t="s">
        <v>2452</v>
      </c>
      <c r="B1787" t="s">
        <v>973</v>
      </c>
      <c r="C1787" t="s">
        <v>973</v>
      </c>
      <c r="D1787" s="82" t="s">
        <v>977</v>
      </c>
      <c r="E1787" t="str">
        <f t="shared" si="1481"/>
        <v xml:space="preserve">Bernier, Steve </v>
      </c>
      <c r="F1787" t="s">
        <v>2489</v>
      </c>
      <c r="G1787" t="s">
        <v>1528</v>
      </c>
      <c r="H1787">
        <v>62</v>
      </c>
      <c r="I1787">
        <v>15</v>
      </c>
      <c r="J1787">
        <v>16</v>
      </c>
      <c r="K1787">
        <f>I1787+J1787</f>
        <v>31</v>
      </c>
      <c r="L1787">
        <v>5</v>
      </c>
      <c r="M1787">
        <v>29</v>
      </c>
      <c r="N1787">
        <v>104</v>
      </c>
      <c r="O1787" s="4">
        <f t="shared" si="1488"/>
        <v>0.14423076923076922</v>
      </c>
      <c r="P1787">
        <v>1073</v>
      </c>
      <c r="Q1787">
        <v>4</v>
      </c>
      <c r="R1787">
        <v>0</v>
      </c>
      <c r="S1787">
        <v>5</v>
      </c>
      <c r="T1787">
        <v>13</v>
      </c>
      <c r="U1787" s="4">
        <f t="shared" si="1489"/>
        <v>0.27777777777777779</v>
      </c>
      <c r="V1787" s="40">
        <v>0.5</v>
      </c>
      <c r="W1787">
        <v>6</v>
      </c>
      <c r="X1787">
        <v>8</v>
      </c>
      <c r="Y1787">
        <v>0</v>
      </c>
      <c r="Z1787">
        <v>0</v>
      </c>
      <c r="AA1787">
        <f>I1787-W1787-Y1787</f>
        <v>9</v>
      </c>
      <c r="AB1787">
        <f>J1787-X1787-Z1787</f>
        <v>8</v>
      </c>
      <c r="AC1787" s="9">
        <f t="shared" si="1443"/>
        <v>12.184115523465705</v>
      </c>
      <c r="AD1787" s="9">
        <f t="shared" si="1444"/>
        <v>16.245487364620942</v>
      </c>
      <c r="AE1787" s="9">
        <f t="shared" si="1445"/>
        <v>0</v>
      </c>
      <c r="AF1787" s="9">
        <f t="shared" si="1446"/>
        <v>0</v>
      </c>
      <c r="AG1787" s="9">
        <f t="shared" si="1447"/>
        <v>15.574302401038285</v>
      </c>
      <c r="AH1787" s="9">
        <f t="shared" si="1448"/>
        <v>13.843824356478475</v>
      </c>
      <c r="AI1787" s="6">
        <f t="shared" si="1449"/>
        <v>2.2496214579277525</v>
      </c>
      <c r="AJ1787" s="6">
        <f t="shared" si="1450"/>
        <v>9.341155234657041</v>
      </c>
      <c r="AK1787" s="6">
        <f t="shared" si="1451"/>
        <v>0</v>
      </c>
      <c r="AL1787" s="6">
        <f t="shared" si="1452"/>
        <v>1.8170019467878</v>
      </c>
      <c r="AM1787" s="6">
        <f t="shared" si="1453"/>
        <v>0</v>
      </c>
      <c r="AN1787" s="6">
        <f t="shared" si="1454"/>
        <v>0</v>
      </c>
      <c r="AO1787" s="32">
        <v>693.45</v>
      </c>
      <c r="AP1787" s="32">
        <v>147.73333333333332</v>
      </c>
      <c r="AQ1787" s="32">
        <v>0.53333333333333333</v>
      </c>
      <c r="AR1787" s="32">
        <v>841.7166666666667</v>
      </c>
      <c r="AS1787" s="40">
        <v>21</v>
      </c>
      <c r="AT1787" s="40">
        <v>131</v>
      </c>
      <c r="AU1787" s="40">
        <v>36</v>
      </c>
      <c r="AV1787" s="40">
        <v>14</v>
      </c>
      <c r="AW1787" s="40">
        <v>18</v>
      </c>
      <c r="AX1787" s="9">
        <f t="shared" si="1455"/>
        <v>1.4969407757954971</v>
      </c>
      <c r="AY1787" s="9">
        <f t="shared" si="1456"/>
        <v>9.3380591252004823</v>
      </c>
      <c r="AZ1787" s="9">
        <f t="shared" si="1457"/>
        <v>2.5661841870779956</v>
      </c>
      <c r="BA1787" s="9">
        <f t="shared" si="1458"/>
        <v>0.99796051719699819</v>
      </c>
      <c r="BB1787" s="9">
        <f t="shared" si="1459"/>
        <v>1.2830920935389978</v>
      </c>
      <c r="BC1787" s="9">
        <f t="shared" si="1460"/>
        <v>11.18467741935484</v>
      </c>
      <c r="BD1787" s="9">
        <f t="shared" si="1461"/>
        <v>8.6021505376344086E-3</v>
      </c>
      <c r="BE1787" s="9">
        <f t="shared" si="1462"/>
        <v>2.3827956989247308</v>
      </c>
      <c r="BF1787" s="3">
        <v>26</v>
      </c>
      <c r="BG1787" s="3">
        <v>23</v>
      </c>
      <c r="BH1787" s="3">
        <v>0</v>
      </c>
      <c r="BI1787" s="3">
        <v>49</v>
      </c>
      <c r="BJ1787" s="3">
        <v>21</v>
      </c>
      <c r="BK1787" s="3">
        <v>0</v>
      </c>
      <c r="BL1787" s="3">
        <v>0</v>
      </c>
      <c r="BM1787" s="3">
        <v>21</v>
      </c>
      <c r="BN1787" s="34">
        <f t="shared" si="1492"/>
        <v>31.622207135378961</v>
      </c>
      <c r="BO1787" s="34">
        <f t="shared" si="1493"/>
        <v>75.137414732698559</v>
      </c>
      <c r="BP1787" s="34">
        <v>8.3914486967158215</v>
      </c>
      <c r="BQ1787" s="34">
        <v>10.679444314040694</v>
      </c>
      <c r="BR1787" s="34">
        <v>0.15565662607843958</v>
      </c>
      <c r="BS1787" s="34">
        <v>-8.1005365994877409E-3</v>
      </c>
      <c r="BT1787" s="34">
        <v>0</v>
      </c>
      <c r="BU1787" s="34">
        <f t="shared" si="1494"/>
        <v>19.218449100235464</v>
      </c>
      <c r="BV1787" s="34">
        <f t="shared" si="1495"/>
        <v>45.664889056655163</v>
      </c>
      <c r="BW1787" s="34">
        <v>9.0954787817456317</v>
      </c>
      <c r="BX1787" s="34">
        <v>0.49005047237646726</v>
      </c>
      <c r="BY1787" s="34">
        <v>6.2617978156334117E-2</v>
      </c>
      <c r="BZ1787" s="34">
        <v>2.7556108028650632</v>
      </c>
      <c r="CA1787" s="34">
        <f t="shared" si="1496"/>
        <v>12.403758035143497</v>
      </c>
      <c r="CB1787" s="34">
        <f t="shared" si="1497"/>
        <v>29.472525676043393</v>
      </c>
      <c r="CC1787" s="15">
        <v>69</v>
      </c>
      <c r="CD1787" s="7">
        <v>2373751</v>
      </c>
      <c r="CE1787" s="68">
        <f t="shared" si="1463"/>
        <v>3139477.1290322579</v>
      </c>
      <c r="CF1787" s="9">
        <v>18</v>
      </c>
      <c r="CG1787" s="9">
        <v>14.1</v>
      </c>
      <c r="CH1787" s="9">
        <v>3.7</v>
      </c>
      <c r="CI1787" s="9">
        <v>3.1</v>
      </c>
      <c r="CJ1787" s="9">
        <f t="shared" si="1490"/>
        <v>6.2627316958197943</v>
      </c>
      <c r="CK1787" s="9">
        <v>2.4</v>
      </c>
      <c r="CL1787" s="9">
        <f t="shared" si="1491"/>
        <v>4.8485664741830661</v>
      </c>
      <c r="CM1787" s="9">
        <v>5.5</v>
      </c>
      <c r="CN1787" t="s">
        <v>3544</v>
      </c>
      <c r="CO1787" t="s">
        <v>3139</v>
      </c>
      <c r="CP1787" t="s">
        <v>2399</v>
      </c>
      <c r="CQ1787" t="s">
        <v>2400</v>
      </c>
      <c r="CR1787">
        <v>74</v>
      </c>
      <c r="CS1787">
        <v>235</v>
      </c>
      <c r="CU1787" t="s">
        <v>3401</v>
      </c>
      <c r="CV1787" t="s">
        <v>2382</v>
      </c>
      <c r="CW1787">
        <v>0</v>
      </c>
      <c r="CX1787">
        <v>0</v>
      </c>
      <c r="CY1787">
        <v>0</v>
      </c>
      <c r="CZ1787" s="70"/>
      <c r="DA1787">
        <v>0</v>
      </c>
    </row>
    <row r="1788" spans="1:105" ht="12.75" customHeight="1" x14ac:dyDescent="0.2">
      <c r="A1788" s="78" t="s">
        <v>2372</v>
      </c>
      <c r="B1788" s="52" t="s">
        <v>973</v>
      </c>
      <c r="C1788" s="52" t="s">
        <v>953</v>
      </c>
      <c r="D1788" s="53" t="s">
        <v>977</v>
      </c>
      <c r="E1788" s="53" t="str">
        <f t="shared" si="1481"/>
        <v xml:space="preserve">Bernier, Steve </v>
      </c>
      <c r="F1788" s="53" t="s">
        <v>2489</v>
      </c>
      <c r="G1788" s="54" t="s">
        <v>1528</v>
      </c>
      <c r="H1788" s="52">
        <v>17</v>
      </c>
      <c r="I1788" s="53"/>
      <c r="J1788" s="53"/>
      <c r="K1788" s="53"/>
      <c r="L1788" s="52">
        <v>1</v>
      </c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  <c r="AA1788" s="19"/>
      <c r="AB1788" s="19"/>
      <c r="AC1788" s="24">
        <f t="shared" si="1443"/>
        <v>0</v>
      </c>
      <c r="AD1788" s="24">
        <f t="shared" si="1444"/>
        <v>0</v>
      </c>
      <c r="AE1788" s="24">
        <f t="shared" si="1445"/>
        <v>0</v>
      </c>
      <c r="AF1788" s="24">
        <f t="shared" si="1446"/>
        <v>0</v>
      </c>
      <c r="AG1788" s="24">
        <f t="shared" si="1447"/>
        <v>0</v>
      </c>
      <c r="AH1788" s="24">
        <f t="shared" si="1448"/>
        <v>0</v>
      </c>
      <c r="AI1788" s="21">
        <f t="shared" si="1449"/>
        <v>2.6867899494153749</v>
      </c>
      <c r="AJ1788" s="21">
        <f t="shared" si="1450"/>
        <v>4.6834345186470081</v>
      </c>
      <c r="AK1788" s="21">
        <f t="shared" si="1451"/>
        <v>0</v>
      </c>
      <c r="AL1788" s="21">
        <f t="shared" si="1452"/>
        <v>1.7911932996102498</v>
      </c>
      <c r="AM1788" s="21">
        <f t="shared" si="1453"/>
        <v>3.1222896790980057</v>
      </c>
      <c r="AN1788" s="21">
        <f t="shared" si="1454"/>
        <v>0</v>
      </c>
      <c r="AO1788" s="60">
        <v>200.98333333333332</v>
      </c>
      <c r="AP1788" s="60">
        <v>38.43333333333333</v>
      </c>
      <c r="AQ1788" s="60">
        <v>0.16666666666666666</v>
      </c>
      <c r="AR1788" s="61">
        <f>SUM(AO1788:AQ1788)</f>
        <v>239.58333333333331</v>
      </c>
      <c r="AS1788" s="19"/>
      <c r="AT1788" s="19"/>
      <c r="AU1788" s="19"/>
      <c r="AV1788" s="19"/>
      <c r="AW1788" s="19"/>
      <c r="AX1788" s="24">
        <f t="shared" si="1455"/>
        <v>0</v>
      </c>
      <c r="AY1788" s="24">
        <f t="shared" si="1456"/>
        <v>0</v>
      </c>
      <c r="AZ1788" s="24">
        <f t="shared" si="1457"/>
        <v>0</v>
      </c>
      <c r="BA1788" s="24">
        <f t="shared" si="1458"/>
        <v>0</v>
      </c>
      <c r="BB1788" s="24">
        <f t="shared" si="1459"/>
        <v>0</v>
      </c>
      <c r="BC1788" s="24">
        <f t="shared" si="1460"/>
        <v>11.822549019607843</v>
      </c>
      <c r="BD1788" s="24">
        <f t="shared" si="1461"/>
        <v>9.8039215686274508E-3</v>
      </c>
      <c r="BE1788" s="24">
        <f t="shared" si="1462"/>
        <v>2.2607843137254902</v>
      </c>
      <c r="BF1788" s="53">
        <f>BI1788-BG1788-BH1788</f>
        <v>9</v>
      </c>
      <c r="BG1788" s="52">
        <v>3</v>
      </c>
      <c r="BH1788" s="52">
        <v>0</v>
      </c>
      <c r="BI1788" s="52">
        <v>12</v>
      </c>
      <c r="BJ1788" s="53">
        <f>BM1788-BK1788-BL1788</f>
        <v>6</v>
      </c>
      <c r="BK1788" s="52">
        <v>2</v>
      </c>
      <c r="BL1788" s="52">
        <v>0</v>
      </c>
      <c r="BM1788" s="52">
        <v>8</v>
      </c>
      <c r="BN1788" s="35">
        <f t="shared" si="1492"/>
        <v>9.6121185982617696</v>
      </c>
      <c r="BO1788" s="35">
        <f t="shared" si="1493"/>
        <v>80.240294385489563</v>
      </c>
      <c r="BP1788" s="24">
        <v>6.9066382957175723</v>
      </c>
      <c r="BQ1788" s="24">
        <v>-1.8689563341664506</v>
      </c>
      <c r="BR1788" s="24">
        <v>8.4635504224070998E-2</v>
      </c>
      <c r="BS1788" s="24">
        <v>-2.1177987473231649E-3</v>
      </c>
      <c r="BT1788" s="24">
        <v>0</v>
      </c>
      <c r="BU1788" s="24">
        <f t="shared" si="1494"/>
        <v>5.1201996670278689</v>
      </c>
      <c r="BV1788" s="35">
        <f t="shared" si="1495"/>
        <v>42.742536350841348</v>
      </c>
      <c r="BW1788" s="24">
        <v>2.5572533633849934</v>
      </c>
      <c r="BX1788" s="24">
        <v>-0.340527439715957</v>
      </c>
      <c r="BY1788" s="24">
        <v>1.9803887179991927E-2</v>
      </c>
      <c r="BZ1788" s="24">
        <v>2.2553891203848715</v>
      </c>
      <c r="CA1788" s="24">
        <f t="shared" si="1496"/>
        <v>4.4919189312338998</v>
      </c>
      <c r="CB1788" s="35">
        <f t="shared" si="1497"/>
        <v>37.497758034648207</v>
      </c>
      <c r="CC1788" s="22"/>
      <c r="CD1788" s="19"/>
      <c r="CE1788" s="76">
        <f t="shared" si="1463"/>
        <v>165000</v>
      </c>
      <c r="CF1788" s="24"/>
      <c r="CG1788" s="24"/>
      <c r="CH1788" s="24"/>
      <c r="CI1788" s="24"/>
      <c r="CJ1788" s="24"/>
      <c r="CK1788" s="24"/>
      <c r="CL1788" s="24"/>
      <c r="CM1788" s="24"/>
      <c r="CN1788" s="19"/>
      <c r="CO1788" s="19"/>
      <c r="CP1788" s="19"/>
      <c r="CQ1788" s="19"/>
      <c r="CR1788" s="19"/>
      <c r="CS1788" s="19"/>
      <c r="CT1788" s="19"/>
      <c r="CU1788" s="19"/>
      <c r="CV1788" s="19"/>
      <c r="CW1788" s="19"/>
      <c r="CX1788" s="19"/>
      <c r="CY1788" s="19"/>
      <c r="CZ1788" s="74">
        <v>1183333.3333333333</v>
      </c>
      <c r="DA1788" s="19">
        <v>1</v>
      </c>
    </row>
    <row r="1789" spans="1:105" ht="12.75" customHeight="1" x14ac:dyDescent="0.2">
      <c r="A1789" s="78" t="s">
        <v>2372</v>
      </c>
      <c r="B1789" s="52" t="s">
        <v>973</v>
      </c>
      <c r="C1789" s="52" t="s">
        <v>973</v>
      </c>
      <c r="D1789" s="53" t="s">
        <v>977</v>
      </c>
      <c r="E1789" s="53" t="str">
        <f t="shared" si="1481"/>
        <v xml:space="preserve">Bernier, Steve </v>
      </c>
      <c r="F1789" s="53" t="s">
        <v>2489</v>
      </c>
      <c r="G1789" s="54" t="s">
        <v>1528</v>
      </c>
      <c r="H1789" s="52">
        <v>59</v>
      </c>
      <c r="I1789" s="19">
        <v>13</v>
      </c>
      <c r="J1789" s="19">
        <v>10</v>
      </c>
      <c r="K1789" s="19">
        <v>23</v>
      </c>
      <c r="L1789" s="52">
        <v>-2</v>
      </c>
      <c r="M1789" s="19">
        <v>62</v>
      </c>
      <c r="N1789" s="19">
        <v>96</v>
      </c>
      <c r="O1789" s="20">
        <f t="shared" ref="O1789:O1836" si="1498">IF(N1789=0,0,I1789/N1789)</f>
        <v>0.13541666666666666</v>
      </c>
      <c r="P1789" s="19"/>
      <c r="Q1789" s="19"/>
      <c r="R1789" s="19"/>
      <c r="S1789" s="19">
        <v>5</v>
      </c>
      <c r="T1789" s="19">
        <v>5</v>
      </c>
      <c r="U1789" s="20">
        <f t="shared" ref="U1789:U1836" si="1499">IF(S1789+T1789=0,0,S1789/(S1789+T1789))</f>
        <v>0.5</v>
      </c>
      <c r="V1789" s="19"/>
      <c r="W1789" s="19"/>
      <c r="X1789" s="19"/>
      <c r="Y1789" s="19"/>
      <c r="Z1789" s="19"/>
      <c r="AA1789" s="19"/>
      <c r="AB1789" s="19"/>
      <c r="AC1789" s="24">
        <f t="shared" si="1443"/>
        <v>0</v>
      </c>
      <c r="AD1789" s="24">
        <f t="shared" si="1444"/>
        <v>0</v>
      </c>
      <c r="AE1789" s="24">
        <f t="shared" si="1445"/>
        <v>0</v>
      </c>
      <c r="AF1789" s="24">
        <f t="shared" si="1446"/>
        <v>0</v>
      </c>
      <c r="AG1789" s="24">
        <f t="shared" si="1447"/>
        <v>0</v>
      </c>
      <c r="AH1789" s="24">
        <f t="shared" si="1448"/>
        <v>0</v>
      </c>
      <c r="AI1789" s="21">
        <f t="shared" si="1449"/>
        <v>2.4541164132144733</v>
      </c>
      <c r="AJ1789" s="21">
        <f t="shared" si="1450"/>
        <v>6.567745074191194</v>
      </c>
      <c r="AK1789" s="21">
        <f t="shared" si="1451"/>
        <v>0</v>
      </c>
      <c r="AL1789" s="21">
        <f t="shared" si="1452"/>
        <v>2.5485055060304145</v>
      </c>
      <c r="AM1789" s="21">
        <f t="shared" si="1453"/>
        <v>0.43784967161274629</v>
      </c>
      <c r="AN1789" s="21">
        <f t="shared" si="1454"/>
        <v>0</v>
      </c>
      <c r="AO1789" s="60">
        <v>635.66666666666663</v>
      </c>
      <c r="AP1789" s="60">
        <v>137.03333333333333</v>
      </c>
      <c r="AQ1789" s="60">
        <v>1.4166666666666667</v>
      </c>
      <c r="AR1789" s="61">
        <f>SUM(AO1789:AQ1789)</f>
        <v>774.11666666666656</v>
      </c>
      <c r="AS1789" s="19"/>
      <c r="AT1789" s="19"/>
      <c r="AU1789" s="19"/>
      <c r="AV1789" s="19"/>
      <c r="AW1789" s="19"/>
      <c r="AX1789" s="24">
        <f t="shared" si="1455"/>
        <v>0</v>
      </c>
      <c r="AY1789" s="24">
        <f t="shared" si="1456"/>
        <v>0</v>
      </c>
      <c r="AZ1789" s="24">
        <f t="shared" si="1457"/>
        <v>0</v>
      </c>
      <c r="BA1789" s="24">
        <f t="shared" si="1458"/>
        <v>0</v>
      </c>
      <c r="BB1789" s="24">
        <f t="shared" si="1459"/>
        <v>0</v>
      </c>
      <c r="BC1789" s="24">
        <f t="shared" si="1460"/>
        <v>10.774011299435028</v>
      </c>
      <c r="BD1789" s="24">
        <f t="shared" si="1461"/>
        <v>2.4011299435028249E-2</v>
      </c>
      <c r="BE1789" s="24">
        <f t="shared" si="1462"/>
        <v>2.3225988700564972</v>
      </c>
      <c r="BF1789" s="53">
        <f>BI1789-BG1789-BH1789</f>
        <v>26</v>
      </c>
      <c r="BG1789" s="52">
        <v>15</v>
      </c>
      <c r="BH1789" s="52">
        <v>0</v>
      </c>
      <c r="BI1789" s="52">
        <v>41</v>
      </c>
      <c r="BJ1789" s="53">
        <f>BM1789-BK1789-BL1789</f>
        <v>27</v>
      </c>
      <c r="BK1789" s="52">
        <v>1</v>
      </c>
      <c r="BL1789" s="52">
        <v>0</v>
      </c>
      <c r="BM1789" s="52">
        <v>28</v>
      </c>
      <c r="BN1789" s="35">
        <f t="shared" si="1492"/>
        <v>17.94960773032124</v>
      </c>
      <c r="BO1789" s="35">
        <f t="shared" si="1493"/>
        <v>46.374425208055399</v>
      </c>
      <c r="BP1789" s="24">
        <v>9.3816535468232427</v>
      </c>
      <c r="BQ1789" s="24">
        <v>5.9572903416544163</v>
      </c>
      <c r="BR1789" s="24">
        <v>0.1368581078218544</v>
      </c>
      <c r="BS1789" s="24">
        <v>-2.2633751749352199E-2</v>
      </c>
      <c r="BT1789" s="24">
        <v>-0.94666549321735516</v>
      </c>
      <c r="BU1789" s="24">
        <f t="shared" si="1494"/>
        <v>14.506502751332807</v>
      </c>
      <c r="BV1789" s="35">
        <f t="shared" si="1495"/>
        <v>37.478853966024438</v>
      </c>
      <c r="BW1789" s="24">
        <v>5.3343680117094339</v>
      </c>
      <c r="BX1789" s="24">
        <v>0.36244393919504359</v>
      </c>
      <c r="BY1789" s="24">
        <v>0.20238743384923003</v>
      </c>
      <c r="BZ1789" s="24">
        <v>-2.4560944057652736</v>
      </c>
      <c r="CA1789" s="24">
        <f t="shared" si="1496"/>
        <v>3.4431049789884338</v>
      </c>
      <c r="CB1789" s="35">
        <f t="shared" si="1497"/>
        <v>8.8955712420309627</v>
      </c>
      <c r="CC1789" s="55">
        <v>56.017192999999999</v>
      </c>
      <c r="CD1789" s="19">
        <v>2117570</v>
      </c>
      <c r="CE1789" s="76">
        <f t="shared" si="1463"/>
        <v>2943063.3898305087</v>
      </c>
      <c r="CF1789" s="24"/>
      <c r="CG1789" s="24"/>
      <c r="CH1789" s="24"/>
      <c r="CI1789" s="24"/>
      <c r="CJ1789" s="24"/>
      <c r="CK1789" s="24"/>
      <c r="CL1789" s="24"/>
      <c r="CM1789" s="24"/>
      <c r="CN1789" s="19"/>
      <c r="CO1789" s="19"/>
      <c r="CP1789" s="19"/>
      <c r="CQ1789" s="19"/>
      <c r="CR1789" s="19"/>
      <c r="CS1789" s="19"/>
      <c r="CT1789" s="19"/>
      <c r="CU1789" s="19"/>
      <c r="CV1789" s="19"/>
      <c r="CW1789" s="19"/>
      <c r="CX1789" s="19"/>
      <c r="CY1789" s="19"/>
      <c r="CZ1789" s="74">
        <v>1183333.3333333333</v>
      </c>
      <c r="DA1789" s="19">
        <v>1</v>
      </c>
    </row>
    <row r="1790" spans="1:105" ht="12.75" customHeight="1" x14ac:dyDescent="0.2">
      <c r="A1790" s="80" t="s">
        <v>2372</v>
      </c>
      <c r="B1790" s="48" t="s">
        <v>973</v>
      </c>
      <c r="C1790" s="48" t="s">
        <v>953</v>
      </c>
      <c r="D1790" s="49" t="s">
        <v>977</v>
      </c>
      <c r="E1790" s="49" t="str">
        <f t="shared" si="1481"/>
        <v xml:space="preserve">Bernier, Steve </v>
      </c>
      <c r="F1790" s="49" t="s">
        <v>2489</v>
      </c>
      <c r="G1790" s="50" t="s">
        <v>1528</v>
      </c>
      <c r="H1790" s="48">
        <v>76</v>
      </c>
      <c r="I1790" s="65">
        <v>16</v>
      </c>
      <c r="J1790" s="65">
        <v>16</v>
      </c>
      <c r="K1790" s="65">
        <v>32</v>
      </c>
      <c r="L1790" s="48">
        <v>-1</v>
      </c>
      <c r="M1790" s="10">
        <v>64</v>
      </c>
      <c r="N1790" s="10">
        <v>131</v>
      </c>
      <c r="O1790" s="11">
        <f t="shared" si="1498"/>
        <v>0.12213740458015267</v>
      </c>
      <c r="P1790" s="10"/>
      <c r="Q1790" s="10">
        <v>0</v>
      </c>
      <c r="R1790" s="10">
        <v>0</v>
      </c>
      <c r="S1790" s="10">
        <v>6</v>
      </c>
      <c r="T1790" s="10">
        <v>9</v>
      </c>
      <c r="U1790" s="11">
        <f t="shared" si="1499"/>
        <v>0.4</v>
      </c>
      <c r="V1790" s="10">
        <v>0.3</v>
      </c>
      <c r="W1790" s="10">
        <v>4</v>
      </c>
      <c r="X1790" s="10">
        <v>5</v>
      </c>
      <c r="Y1790" s="10">
        <v>0</v>
      </c>
      <c r="Z1790" s="10">
        <v>0</v>
      </c>
      <c r="AA1790" s="10">
        <v>12</v>
      </c>
      <c r="AB1790" s="10">
        <v>11</v>
      </c>
      <c r="AC1790" s="13">
        <f t="shared" si="1443"/>
        <v>6.8376068376068382</v>
      </c>
      <c r="AD1790" s="13">
        <f t="shared" si="1444"/>
        <v>8.5470085470085468</v>
      </c>
      <c r="AE1790" s="13">
        <f t="shared" si="1445"/>
        <v>0</v>
      </c>
      <c r="AF1790" s="13">
        <f t="shared" si="1446"/>
        <v>0</v>
      </c>
      <c r="AG1790" s="13">
        <f t="shared" si="1447"/>
        <v>17.210469702402296</v>
      </c>
      <c r="AH1790" s="13">
        <f t="shared" si="1448"/>
        <v>15.776263893868769</v>
      </c>
      <c r="AI1790" s="29">
        <f t="shared" si="1449"/>
        <v>2.5098601649336678</v>
      </c>
      <c r="AJ1790" s="29">
        <f t="shared" si="1450"/>
        <v>6.1538461538461533</v>
      </c>
      <c r="AK1790" s="29">
        <f t="shared" si="1451"/>
        <v>0</v>
      </c>
      <c r="AL1790" s="29">
        <f t="shared" si="1452"/>
        <v>2.3664395840803154</v>
      </c>
      <c r="AM1790" s="29">
        <f t="shared" si="1453"/>
        <v>1.0256410256410258</v>
      </c>
      <c r="AN1790" s="29">
        <f t="shared" si="1454"/>
        <v>0</v>
      </c>
      <c r="AO1790" s="13">
        <v>836.7</v>
      </c>
      <c r="AP1790" s="13">
        <v>175.5</v>
      </c>
      <c r="AQ1790" s="13">
        <v>1.6</v>
      </c>
      <c r="AR1790" s="59">
        <v>1013.7</v>
      </c>
      <c r="AS1790" s="10">
        <v>34</v>
      </c>
      <c r="AT1790" s="10">
        <v>157</v>
      </c>
      <c r="AU1790" s="10">
        <v>40</v>
      </c>
      <c r="AV1790" s="10">
        <v>25</v>
      </c>
      <c r="AW1790" s="10">
        <v>17</v>
      </c>
      <c r="AX1790" s="13">
        <f t="shared" si="1455"/>
        <v>2.0124297129328204</v>
      </c>
      <c r="AY1790" s="13">
        <f t="shared" si="1456"/>
        <v>9.2926901450133172</v>
      </c>
      <c r="AZ1790" s="13">
        <f t="shared" si="1457"/>
        <v>2.367564368156259</v>
      </c>
      <c r="BA1790" s="13">
        <f t="shared" si="1458"/>
        <v>1.4797277300976619</v>
      </c>
      <c r="BB1790" s="13">
        <f t="shared" si="1459"/>
        <v>1.0062148564664102</v>
      </c>
      <c r="BC1790" s="13">
        <f t="shared" si="1460"/>
        <v>11.00921052631579</v>
      </c>
      <c r="BD1790" s="13">
        <f t="shared" si="1461"/>
        <v>2.1052631578947368E-2</v>
      </c>
      <c r="BE1790" s="13">
        <f t="shared" si="1462"/>
        <v>2.3092105263157894</v>
      </c>
      <c r="BF1790" s="49">
        <v>35</v>
      </c>
      <c r="BG1790" s="49">
        <v>18</v>
      </c>
      <c r="BH1790" s="49">
        <v>0</v>
      </c>
      <c r="BI1790" s="49">
        <v>53</v>
      </c>
      <c r="BJ1790" s="49">
        <v>33</v>
      </c>
      <c r="BK1790" s="49">
        <v>3</v>
      </c>
      <c r="BL1790" s="49">
        <v>0</v>
      </c>
      <c r="BM1790" s="49">
        <v>36</v>
      </c>
      <c r="BN1790" s="39">
        <v>27.6</v>
      </c>
      <c r="BO1790" s="39">
        <v>54.4</v>
      </c>
      <c r="BP1790" s="13">
        <v>16.3</v>
      </c>
      <c r="BQ1790" s="13">
        <v>4.0999999999999996</v>
      </c>
      <c r="BR1790" s="13">
        <v>0.2</v>
      </c>
      <c r="BS1790" s="13">
        <v>0</v>
      </c>
      <c r="BT1790" s="13">
        <v>-0.9</v>
      </c>
      <c r="BU1790" s="13">
        <v>19.600000000000001</v>
      </c>
      <c r="BV1790" s="39">
        <v>38.700000000000003</v>
      </c>
      <c r="BW1790" s="13">
        <v>7.9</v>
      </c>
      <c r="BX1790" s="13">
        <v>0</v>
      </c>
      <c r="BY1790" s="13">
        <v>0.2</v>
      </c>
      <c r="BZ1790" s="13">
        <v>-0.2</v>
      </c>
      <c r="CA1790" s="13">
        <v>7.9</v>
      </c>
      <c r="CB1790" s="39">
        <v>15.7</v>
      </c>
      <c r="CC1790" s="51">
        <v>56.142547999999998</v>
      </c>
      <c r="CD1790" s="10">
        <v>2589898</v>
      </c>
      <c r="CE1790" s="73">
        <f t="shared" si="1463"/>
        <v>2794363.6315789474</v>
      </c>
      <c r="CF1790" s="66">
        <v>24.5</v>
      </c>
      <c r="CG1790" s="66">
        <v>20.5</v>
      </c>
      <c r="CH1790" s="66">
        <v>0.8</v>
      </c>
      <c r="CI1790" s="66">
        <v>1.3</v>
      </c>
      <c r="CJ1790" s="67">
        <f t="shared" ref="CJ1790:CJ1821" si="1500">CI1790/(AO1790+2*(AP1790+AQ1790))*2000</f>
        <v>2.1832227726929214</v>
      </c>
      <c r="CK1790" s="66">
        <v>2.1</v>
      </c>
      <c r="CL1790" s="67">
        <f t="shared" ref="CL1790:CL1821" si="1501">CK1790/(AO1790+2*(AP1790+AQ1790))*2000</f>
        <v>3.526744478965488</v>
      </c>
      <c r="CM1790" s="66">
        <v>3.2</v>
      </c>
      <c r="CN1790" s="10" t="s">
        <v>778</v>
      </c>
      <c r="CO1790" s="10" t="s">
        <v>3139</v>
      </c>
      <c r="CP1790" s="10" t="s">
        <v>2399</v>
      </c>
      <c r="CQ1790" s="10" t="s">
        <v>2400</v>
      </c>
      <c r="CR1790" s="10">
        <v>74</v>
      </c>
      <c r="CS1790" s="10">
        <v>225</v>
      </c>
      <c r="CT1790" s="10">
        <v>56</v>
      </c>
      <c r="CU1790" s="10" t="s">
        <v>3401</v>
      </c>
      <c r="CV1790" s="10"/>
      <c r="CW1790" s="10"/>
      <c r="CX1790" s="10"/>
      <c r="CY1790" s="10"/>
      <c r="CZ1790" s="73">
        <v>1183333</v>
      </c>
      <c r="DA1790" s="10">
        <v>2</v>
      </c>
    </row>
    <row r="1791" spans="1:105" ht="12.75" customHeight="1" x14ac:dyDescent="0.2">
      <c r="A1791" s="38" t="s">
        <v>2452</v>
      </c>
      <c r="B1791" t="s">
        <v>977</v>
      </c>
      <c r="C1791" t="s">
        <v>977</v>
      </c>
      <c r="D1791" s="82" t="s">
        <v>977</v>
      </c>
      <c r="E1791" t="str">
        <f t="shared" si="1481"/>
        <v xml:space="preserve">Pyatt, Taylor </v>
      </c>
      <c r="F1791" t="s">
        <v>462</v>
      </c>
      <c r="G1791" t="s">
        <v>1540</v>
      </c>
      <c r="H1791">
        <v>76</v>
      </c>
      <c r="I1791">
        <v>23</v>
      </c>
      <c r="J1791">
        <v>14</v>
      </c>
      <c r="K1791">
        <f>I1791+J1791</f>
        <v>37</v>
      </c>
      <c r="L1791">
        <v>5</v>
      </c>
      <c r="M1791">
        <v>42</v>
      </c>
      <c r="N1791">
        <v>150</v>
      </c>
      <c r="O1791" s="4">
        <f t="shared" si="1498"/>
        <v>0.15333333333333332</v>
      </c>
      <c r="P1791">
        <v>1367</v>
      </c>
      <c r="Q1791">
        <v>4</v>
      </c>
      <c r="R1791">
        <v>0</v>
      </c>
      <c r="S1791">
        <v>0</v>
      </c>
      <c r="T1791">
        <v>4</v>
      </c>
      <c r="U1791" s="4">
        <f t="shared" si="1499"/>
        <v>0</v>
      </c>
      <c r="V1791" s="40">
        <v>0</v>
      </c>
      <c r="W1791">
        <v>9</v>
      </c>
      <c r="X1791">
        <v>2</v>
      </c>
      <c r="Y1791">
        <v>0</v>
      </c>
      <c r="Z1791">
        <v>0</v>
      </c>
      <c r="AA1791">
        <f>I1791-W1791-Y1791</f>
        <v>14</v>
      </c>
      <c r="AB1791">
        <f>J1791-X1791-Z1791</f>
        <v>12</v>
      </c>
      <c r="AC1791" s="9">
        <f t="shared" si="1443"/>
        <v>11.967201004653912</v>
      </c>
      <c r="AD1791" s="9">
        <f t="shared" si="1444"/>
        <v>2.6593780010342023</v>
      </c>
      <c r="AE1791" s="9">
        <f t="shared" si="1445"/>
        <v>0</v>
      </c>
      <c r="AF1791" s="9">
        <f t="shared" si="1446"/>
        <v>0</v>
      </c>
      <c r="AG1791" s="9">
        <f t="shared" si="1447"/>
        <v>20.162016201620162</v>
      </c>
      <c r="AH1791" s="9">
        <f t="shared" si="1448"/>
        <v>17.281728172817282</v>
      </c>
      <c r="AI1791" s="6">
        <f t="shared" si="1449"/>
        <v>2.5922592259225921</v>
      </c>
      <c r="AJ1791" s="6">
        <f t="shared" si="1450"/>
        <v>5.0528182019649845</v>
      </c>
      <c r="AK1791" s="6">
        <f t="shared" si="1451"/>
        <v>0</v>
      </c>
      <c r="AL1791" s="6">
        <f t="shared" si="1452"/>
        <v>2.0882088208820879</v>
      </c>
      <c r="AM1791" s="6">
        <f t="shared" si="1453"/>
        <v>0.53187560020684055</v>
      </c>
      <c r="AN1791" s="6">
        <f t="shared" si="1454"/>
        <v>0</v>
      </c>
      <c r="AO1791" s="33">
        <v>833.25</v>
      </c>
      <c r="AP1791" s="33">
        <v>225.61666666666667</v>
      </c>
      <c r="AQ1791" s="33">
        <v>1.9833333333333334</v>
      </c>
      <c r="AR1791" s="32">
        <v>1060.8499999999999</v>
      </c>
      <c r="AS1791" s="40">
        <v>26</v>
      </c>
      <c r="AT1791" s="40">
        <v>78</v>
      </c>
      <c r="AU1791" s="40">
        <v>45</v>
      </c>
      <c r="AV1791" s="40">
        <v>8</v>
      </c>
      <c r="AW1791" s="40">
        <v>31</v>
      </c>
      <c r="AX1791" s="9">
        <f t="shared" si="1455"/>
        <v>1.4705189235047369</v>
      </c>
      <c r="AY1791" s="9">
        <f t="shared" si="1456"/>
        <v>4.4115567705142107</v>
      </c>
      <c r="AZ1791" s="9">
        <f t="shared" si="1457"/>
        <v>2.5451289060658908</v>
      </c>
      <c r="BA1791" s="9">
        <f t="shared" si="1458"/>
        <v>0.45246736107838059</v>
      </c>
      <c r="BB1791" s="9">
        <f t="shared" si="1459"/>
        <v>1.7533110241787246</v>
      </c>
      <c r="BC1791" s="9">
        <f t="shared" si="1460"/>
        <v>10.963815789473685</v>
      </c>
      <c r="BD1791" s="9">
        <f t="shared" si="1461"/>
        <v>2.6096491228070177E-2</v>
      </c>
      <c r="BE1791" s="9">
        <f t="shared" si="1462"/>
        <v>2.9686403508771932</v>
      </c>
      <c r="BF1791" s="3">
        <v>36</v>
      </c>
      <c r="BG1791" s="3">
        <v>19</v>
      </c>
      <c r="BH1791" s="3">
        <v>0</v>
      </c>
      <c r="BI1791" s="3">
        <v>55</v>
      </c>
      <c r="BJ1791" s="3">
        <v>29</v>
      </c>
      <c r="BK1791" s="3">
        <v>2</v>
      </c>
      <c r="BL1791" s="3">
        <v>0</v>
      </c>
      <c r="BM1791" s="3">
        <v>31</v>
      </c>
      <c r="BN1791" s="34">
        <f t="shared" ref="BN1791:BN1836" si="1502">BU1791+CA1791</f>
        <v>36.10461753438922</v>
      </c>
      <c r="BO1791" s="34">
        <f t="shared" ref="BO1791:BO1836" si="1503">BN1791/AR1791*2000</f>
        <v>68.067337577205492</v>
      </c>
      <c r="BP1791" s="34">
        <v>18.782871687967052</v>
      </c>
      <c r="BQ1791" s="34">
        <v>7.3150114252556913</v>
      </c>
      <c r="BR1791" s="34">
        <v>0.16170680644543942</v>
      </c>
      <c r="BS1791" s="34">
        <v>-2.4178153234922364E-2</v>
      </c>
      <c r="BT1791" s="34">
        <v>-0.99538724492847963</v>
      </c>
      <c r="BU1791" s="34">
        <f t="shared" ref="BU1791:BU1836" si="1504">SUM(BP1791:BT1791)</f>
        <v>25.240024521504782</v>
      </c>
      <c r="BV1791" s="34">
        <f t="shared" ref="BV1791:BV1836" si="1505">BU1791/AR1791*2000</f>
        <v>47.584530369995356</v>
      </c>
      <c r="BW1791" s="34">
        <v>8.2130604365103661</v>
      </c>
      <c r="BX1791" s="34">
        <v>0.2280837045136094</v>
      </c>
      <c r="BY1791" s="34">
        <v>0.18115906402291498</v>
      </c>
      <c r="BZ1791" s="34">
        <v>2.2422898078375444</v>
      </c>
      <c r="CA1791" s="34">
        <f t="shared" ref="CA1791:CA1836" si="1506">SUM(BW1791:BZ1791)</f>
        <v>10.864593012884434</v>
      </c>
      <c r="CB1791" s="34">
        <f t="shared" ref="CB1791:CB1836" si="1507">CA1791/AR1791*2000</f>
        <v>20.482807207210133</v>
      </c>
      <c r="CC1791" s="15">
        <v>68</v>
      </c>
      <c r="CD1791" s="7">
        <v>3163775</v>
      </c>
      <c r="CE1791" s="68">
        <f t="shared" si="1463"/>
        <v>3413546.710526316</v>
      </c>
      <c r="CF1791" s="9">
        <v>25.1</v>
      </c>
      <c r="CG1791" s="9">
        <v>20.2</v>
      </c>
      <c r="CH1791" s="9">
        <v>3.5</v>
      </c>
      <c r="CI1791" s="9">
        <v>2.9</v>
      </c>
      <c r="CJ1791" s="9">
        <f t="shared" si="1500"/>
        <v>4.5015328495479059</v>
      </c>
      <c r="CK1791" s="9">
        <v>2.1</v>
      </c>
      <c r="CL1791" s="9">
        <f t="shared" si="1501"/>
        <v>3.2597306841553806</v>
      </c>
      <c r="CM1791" s="9">
        <v>4.9000000000000004</v>
      </c>
      <c r="CN1791" t="s">
        <v>2231</v>
      </c>
      <c r="CO1791" t="s">
        <v>3113</v>
      </c>
      <c r="CP1791" t="s">
        <v>2427</v>
      </c>
      <c r="CQ1791" t="s">
        <v>2400</v>
      </c>
      <c r="CR1791">
        <v>76</v>
      </c>
      <c r="CS1791">
        <v>233</v>
      </c>
      <c r="CT1791">
        <v>9</v>
      </c>
      <c r="CU1791" t="s">
        <v>3402</v>
      </c>
      <c r="CV1791" t="s">
        <v>2382</v>
      </c>
      <c r="CW1791">
        <v>0</v>
      </c>
      <c r="CX1791">
        <v>0</v>
      </c>
      <c r="CY1791">
        <v>0</v>
      </c>
      <c r="CZ1791" s="70"/>
      <c r="DA1791">
        <v>0</v>
      </c>
    </row>
    <row r="1792" spans="1:105" ht="12.75" customHeight="1" x14ac:dyDescent="0.2">
      <c r="A1792" s="44" t="s">
        <v>2372</v>
      </c>
      <c r="B1792" s="43" t="s">
        <v>977</v>
      </c>
      <c r="C1792" s="43" t="s">
        <v>977</v>
      </c>
      <c r="D1792" s="82" t="s">
        <v>977</v>
      </c>
      <c r="E1792" s="42" t="str">
        <f t="shared" si="1481"/>
        <v xml:space="preserve">Pyatt, Taylor </v>
      </c>
      <c r="F1792" s="42" t="s">
        <v>462</v>
      </c>
      <c r="G1792" s="45" t="s">
        <v>2376</v>
      </c>
      <c r="H1792" s="43">
        <v>79</v>
      </c>
      <c r="I1792" s="64">
        <v>16</v>
      </c>
      <c r="J1792" s="64">
        <v>21</v>
      </c>
      <c r="K1792" s="64">
        <v>37</v>
      </c>
      <c r="L1792" s="43">
        <v>9</v>
      </c>
      <c r="M1792">
        <v>60</v>
      </c>
      <c r="N1792">
        <v>167</v>
      </c>
      <c r="O1792" s="4">
        <f t="shared" si="1498"/>
        <v>9.580838323353294E-2</v>
      </c>
      <c r="Q1792">
        <v>2</v>
      </c>
      <c r="R1792">
        <v>0</v>
      </c>
      <c r="S1792">
        <v>12</v>
      </c>
      <c r="T1792">
        <v>24</v>
      </c>
      <c r="U1792" s="4">
        <f t="shared" si="1499"/>
        <v>0.33333333333333331</v>
      </c>
      <c r="V1792">
        <v>0.8</v>
      </c>
      <c r="W1792">
        <v>7</v>
      </c>
      <c r="X1792">
        <v>2</v>
      </c>
      <c r="Y1792">
        <v>0</v>
      </c>
      <c r="Z1792">
        <v>0</v>
      </c>
      <c r="AA1792">
        <v>9</v>
      </c>
      <c r="AB1792">
        <v>19</v>
      </c>
      <c r="AC1792" s="9">
        <f t="shared" si="1443"/>
        <v>9.7012627040344945</v>
      </c>
      <c r="AD1792" s="9">
        <f t="shared" si="1444"/>
        <v>2.7717893440098558</v>
      </c>
      <c r="AE1792" s="9">
        <f t="shared" si="1445"/>
        <v>0</v>
      </c>
      <c r="AF1792" s="9">
        <f t="shared" si="1446"/>
        <v>0</v>
      </c>
      <c r="AG1792" s="9">
        <f t="shared" si="1447"/>
        <v>11.532301121195943</v>
      </c>
      <c r="AH1792" s="9">
        <f t="shared" si="1448"/>
        <v>24.345969033635878</v>
      </c>
      <c r="AI1792" s="58">
        <f t="shared" si="1449"/>
        <v>2.6908702616123867</v>
      </c>
      <c r="AJ1792" s="58">
        <f t="shared" si="1450"/>
        <v>5.5435786880197107</v>
      </c>
      <c r="AK1792" s="58">
        <f t="shared" si="1451"/>
        <v>0</v>
      </c>
      <c r="AL1792" s="58">
        <f t="shared" si="1452"/>
        <v>1.8579818473037908</v>
      </c>
      <c r="AM1792" s="58">
        <f t="shared" si="1453"/>
        <v>1.1087157376039423</v>
      </c>
      <c r="AN1792" s="58">
        <f t="shared" si="1454"/>
        <v>5.7284299858557288</v>
      </c>
      <c r="AO1792" s="56">
        <v>936.5</v>
      </c>
      <c r="AP1792" s="56">
        <v>216.46666666666664</v>
      </c>
      <c r="AQ1792" s="56">
        <v>94.266666666666666</v>
      </c>
      <c r="AR1792" s="57">
        <f>SUM(AO1792:AQ1792)</f>
        <v>1247.2333333333333</v>
      </c>
      <c r="AS1792">
        <v>45</v>
      </c>
      <c r="AT1792">
        <v>76</v>
      </c>
      <c r="AU1792">
        <v>49</v>
      </c>
      <c r="AV1792">
        <v>25</v>
      </c>
      <c r="AW1792">
        <v>39</v>
      </c>
      <c r="AX1792" s="9">
        <f t="shared" si="1455"/>
        <v>2.1647914049763477</v>
      </c>
      <c r="AY1792" s="9">
        <f t="shared" si="1456"/>
        <v>3.6560921506267205</v>
      </c>
      <c r="AZ1792" s="9">
        <f t="shared" si="1457"/>
        <v>2.3572173076409122</v>
      </c>
      <c r="BA1792" s="9">
        <f t="shared" si="1458"/>
        <v>1.2026618916535263</v>
      </c>
      <c r="BB1792" s="9">
        <f t="shared" si="1459"/>
        <v>1.8761525509795014</v>
      </c>
      <c r="BC1792" s="33">
        <f t="shared" si="1460"/>
        <v>11.854430379746836</v>
      </c>
      <c r="BD1792" s="33">
        <f t="shared" si="1461"/>
        <v>1.1932489451476793</v>
      </c>
      <c r="BE1792" s="33">
        <f t="shared" si="1462"/>
        <v>2.7400843881856538</v>
      </c>
      <c r="BF1792" s="42">
        <f>BI1792-BG1792-BH1792</f>
        <v>42</v>
      </c>
      <c r="BG1792" s="43">
        <v>20</v>
      </c>
      <c r="BH1792" s="43">
        <v>0</v>
      </c>
      <c r="BI1792" s="43">
        <v>62</v>
      </c>
      <c r="BJ1792" s="42">
        <f>BM1792-BK1792-BL1792</f>
        <v>29</v>
      </c>
      <c r="BK1792" s="43">
        <v>4</v>
      </c>
      <c r="BL1792" s="43">
        <v>9</v>
      </c>
      <c r="BM1792" s="43">
        <v>42</v>
      </c>
      <c r="BN1792" s="34">
        <f t="shared" si="1502"/>
        <v>24.38892414590994</v>
      </c>
      <c r="BO1792" s="34">
        <f t="shared" si="1503"/>
        <v>39.108839531619218</v>
      </c>
      <c r="BP1792" s="33">
        <v>14.723423350938987</v>
      </c>
      <c r="BQ1792" s="33">
        <v>3.6675648531838445</v>
      </c>
      <c r="BR1792" s="33">
        <v>-3.1789214984578673</v>
      </c>
      <c r="BS1792" s="33">
        <v>-1.1481522855318227</v>
      </c>
      <c r="BT1792" s="33">
        <v>-2.4251722794722279</v>
      </c>
      <c r="BU1792" s="9">
        <f t="shared" si="1504"/>
        <v>11.638742140660913</v>
      </c>
      <c r="BV1792" s="34">
        <f t="shared" si="1505"/>
        <v>18.663295519139826</v>
      </c>
      <c r="BW1792" s="33">
        <v>10.191750566035228</v>
      </c>
      <c r="BX1792" s="33">
        <v>3.0335802289031873E-2</v>
      </c>
      <c r="BY1792" s="33">
        <v>4.6695308607030874</v>
      </c>
      <c r="BZ1792" s="33">
        <v>-2.1414352237783238</v>
      </c>
      <c r="CA1792" s="9">
        <f t="shared" si="1506"/>
        <v>12.750182005249025</v>
      </c>
      <c r="CB1792" s="34">
        <f t="shared" si="1507"/>
        <v>20.445544012479395</v>
      </c>
      <c r="CC1792" s="47">
        <v>64.431274000000002</v>
      </c>
      <c r="CD1792">
        <v>2981432</v>
      </c>
      <c r="CE1792" s="68">
        <f t="shared" si="1463"/>
        <v>3094650.936708861</v>
      </c>
      <c r="CF1792" s="62">
        <v>26.8</v>
      </c>
      <c r="CG1792" s="62">
        <v>24.3</v>
      </c>
      <c r="CH1792" s="62">
        <v>9.4</v>
      </c>
      <c r="CI1792" s="62">
        <v>2.1</v>
      </c>
      <c r="CJ1792" s="63">
        <f t="shared" si="1500"/>
        <v>2.6958214767110977</v>
      </c>
      <c r="CK1792" s="62">
        <v>3.4</v>
      </c>
      <c r="CL1792" s="63">
        <f t="shared" si="1501"/>
        <v>4.3646633432465389</v>
      </c>
      <c r="CM1792" s="62">
        <v>4.2</v>
      </c>
      <c r="CN1792" t="s">
        <v>792</v>
      </c>
      <c r="CO1792" t="s">
        <v>3113</v>
      </c>
      <c r="CP1792" t="s">
        <v>2427</v>
      </c>
      <c r="CQ1792" t="s">
        <v>2400</v>
      </c>
      <c r="CR1792">
        <v>76</v>
      </c>
      <c r="CS1792">
        <v>230</v>
      </c>
      <c r="CT1792">
        <v>9</v>
      </c>
      <c r="CU1792" t="s">
        <v>3402</v>
      </c>
      <c r="CZ1792" s="72">
        <v>1575000</v>
      </c>
      <c r="DA1792">
        <v>0</v>
      </c>
    </row>
    <row r="1793" spans="1:105" ht="12.75" customHeight="1" x14ac:dyDescent="0.2">
      <c r="A1793" s="38" t="s">
        <v>2452</v>
      </c>
      <c r="B1793" t="s">
        <v>977</v>
      </c>
      <c r="C1793" t="s">
        <v>977</v>
      </c>
      <c r="D1793" s="82" t="s">
        <v>977</v>
      </c>
      <c r="E1793" t="str">
        <f t="shared" si="1481"/>
        <v xml:space="preserve">Linden, Trevor </v>
      </c>
      <c r="F1793" t="s">
        <v>300</v>
      </c>
      <c r="G1793" t="s">
        <v>1537</v>
      </c>
      <c r="H1793">
        <v>80</v>
      </c>
      <c r="I1793">
        <v>12</v>
      </c>
      <c r="J1793">
        <v>13</v>
      </c>
      <c r="K1793">
        <f>I1793+J1793</f>
        <v>25</v>
      </c>
      <c r="L1793">
        <v>-6</v>
      </c>
      <c r="M1793">
        <v>34</v>
      </c>
      <c r="N1793">
        <v>92</v>
      </c>
      <c r="O1793" s="4">
        <f t="shared" si="1498"/>
        <v>0.13043478260869565</v>
      </c>
      <c r="P1793">
        <v>1335</v>
      </c>
      <c r="Q1793">
        <v>1</v>
      </c>
      <c r="R1793">
        <v>0</v>
      </c>
      <c r="S1793">
        <v>107</v>
      </c>
      <c r="T1793">
        <v>104</v>
      </c>
      <c r="U1793" s="4">
        <f t="shared" si="1499"/>
        <v>0.50710900473933651</v>
      </c>
      <c r="V1793" s="40">
        <v>4.5</v>
      </c>
      <c r="W1793">
        <v>5</v>
      </c>
      <c r="X1793">
        <v>2</v>
      </c>
      <c r="Y1793">
        <v>0</v>
      </c>
      <c r="Z1793">
        <v>0</v>
      </c>
      <c r="AA1793">
        <f>I1793-W1793-Y1793</f>
        <v>7</v>
      </c>
      <c r="AB1793">
        <f>J1793-X1793-Z1793</f>
        <v>11</v>
      </c>
      <c r="AC1793" s="9">
        <f t="shared" si="1443"/>
        <v>9.6308186195826639</v>
      </c>
      <c r="AD1793" s="9">
        <f t="shared" si="1444"/>
        <v>3.8523274478330656</v>
      </c>
      <c r="AE1793" s="9">
        <f t="shared" si="1445"/>
        <v>0</v>
      </c>
      <c r="AF1793" s="9">
        <f t="shared" si="1446"/>
        <v>0</v>
      </c>
      <c r="AG1793" s="9">
        <f t="shared" si="1447"/>
        <v>11.913767019667171</v>
      </c>
      <c r="AH1793" s="9">
        <f t="shared" si="1448"/>
        <v>18.721633888048409</v>
      </c>
      <c r="AI1793" s="6">
        <f t="shared" si="1449"/>
        <v>1.7870650529500753</v>
      </c>
      <c r="AJ1793" s="6">
        <f t="shared" si="1450"/>
        <v>9.6308186195826639</v>
      </c>
      <c r="AK1793" s="6">
        <f t="shared" si="1451"/>
        <v>0</v>
      </c>
      <c r="AL1793" s="6">
        <f t="shared" si="1452"/>
        <v>2.0423600605143721</v>
      </c>
      <c r="AM1793" s="6">
        <f t="shared" si="1453"/>
        <v>1.1556982343499196</v>
      </c>
      <c r="AN1793" s="6">
        <f t="shared" si="1454"/>
        <v>5.21876647337902</v>
      </c>
      <c r="AO1793" s="33">
        <v>705.06666666666672</v>
      </c>
      <c r="AP1793" s="33">
        <v>155.75</v>
      </c>
      <c r="AQ1793" s="33">
        <v>126.46666666666667</v>
      </c>
      <c r="AR1793" s="32">
        <v>987.28333333333342</v>
      </c>
      <c r="AS1793" s="40">
        <v>19</v>
      </c>
      <c r="AT1793" s="40">
        <v>60</v>
      </c>
      <c r="AU1793" s="40">
        <v>40</v>
      </c>
      <c r="AV1793" s="40">
        <v>20</v>
      </c>
      <c r="AW1793" s="40">
        <v>18</v>
      </c>
      <c r="AX1793" s="9">
        <f t="shared" si="1455"/>
        <v>1.1546837280753581</v>
      </c>
      <c r="AY1793" s="9">
        <f t="shared" si="1456"/>
        <v>3.6463696676063941</v>
      </c>
      <c r="AZ1793" s="9">
        <f t="shared" si="1457"/>
        <v>2.4309131117375964</v>
      </c>
      <c r="BA1793" s="9">
        <f t="shared" si="1458"/>
        <v>1.2154565558687982</v>
      </c>
      <c r="BB1793" s="9">
        <f t="shared" si="1459"/>
        <v>1.0939109002819183</v>
      </c>
      <c r="BC1793" s="9">
        <f t="shared" si="1460"/>
        <v>8.8133333333333344</v>
      </c>
      <c r="BD1793" s="9">
        <f t="shared" si="1461"/>
        <v>1.5808333333333333</v>
      </c>
      <c r="BE1793" s="9">
        <f t="shared" si="1462"/>
        <v>1.9468749999999999</v>
      </c>
      <c r="BF1793" s="3">
        <v>21</v>
      </c>
      <c r="BG1793" s="3">
        <v>25</v>
      </c>
      <c r="BH1793" s="3">
        <v>0</v>
      </c>
      <c r="BI1793" s="3">
        <v>46</v>
      </c>
      <c r="BJ1793" s="3">
        <v>24</v>
      </c>
      <c r="BK1793" s="3">
        <v>3</v>
      </c>
      <c r="BL1793" s="3">
        <v>11</v>
      </c>
      <c r="BM1793" s="3">
        <v>38</v>
      </c>
      <c r="BN1793" s="34">
        <f t="shared" si="1502"/>
        <v>29.247020047111032</v>
      </c>
      <c r="BO1793" s="34">
        <f t="shared" si="1503"/>
        <v>59.247470426478777</v>
      </c>
      <c r="BP1793" s="34">
        <v>6.2119536811742968</v>
      </c>
      <c r="BQ1793" s="34">
        <v>2.8480781519485481</v>
      </c>
      <c r="BR1793" s="34">
        <v>0.15049293952032958</v>
      </c>
      <c r="BS1793" s="34">
        <v>-1.5417128298032849</v>
      </c>
      <c r="BT1793" s="34">
        <v>5.557678190103438</v>
      </c>
      <c r="BU1793" s="34">
        <f t="shared" si="1504"/>
        <v>13.226490132943329</v>
      </c>
      <c r="BV1793" s="34">
        <f t="shared" si="1505"/>
        <v>26.793706905366566</v>
      </c>
      <c r="BW1793" s="34">
        <v>7.1126379880912323</v>
      </c>
      <c r="BX1793" s="34">
        <v>-0.12784832324926482</v>
      </c>
      <c r="BY1793" s="34">
        <v>5.2988577471268963</v>
      </c>
      <c r="BZ1793" s="34">
        <v>3.7368825021988381</v>
      </c>
      <c r="CA1793" s="34">
        <f t="shared" si="1506"/>
        <v>16.020529914167703</v>
      </c>
      <c r="CB1793" s="34">
        <f t="shared" si="1507"/>
        <v>32.453763521112215</v>
      </c>
      <c r="CC1793" s="15">
        <v>59</v>
      </c>
      <c r="CD1793" s="7">
        <v>1710933</v>
      </c>
      <c r="CE1793" s="68">
        <f t="shared" si="1463"/>
        <v>1753706.325</v>
      </c>
      <c r="CF1793" s="9">
        <v>22.7</v>
      </c>
      <c r="CG1793" s="9">
        <v>20.8</v>
      </c>
      <c r="CH1793" s="9">
        <v>-6.4</v>
      </c>
      <c r="CI1793" s="9">
        <v>-1.4</v>
      </c>
      <c r="CJ1793" s="9">
        <f t="shared" si="1500"/>
        <v>-2.2055927530523829</v>
      </c>
      <c r="CK1793" s="9">
        <v>1</v>
      </c>
      <c r="CL1793" s="9">
        <f t="shared" si="1501"/>
        <v>1.5754233950374164</v>
      </c>
      <c r="CM1793" s="9">
        <v>-0.5</v>
      </c>
      <c r="CN1793" t="s">
        <v>2964</v>
      </c>
      <c r="CO1793" t="s">
        <v>2965</v>
      </c>
      <c r="CP1793" t="s">
        <v>2417</v>
      </c>
      <c r="CQ1793" t="s">
        <v>2400</v>
      </c>
      <c r="CR1793">
        <v>76</v>
      </c>
      <c r="CS1793">
        <v>220</v>
      </c>
      <c r="CT1793">
        <v>16</v>
      </c>
      <c r="CU1793" t="s">
        <v>3401</v>
      </c>
      <c r="CV1793" t="s">
        <v>2382</v>
      </c>
      <c r="CW1793">
        <v>0</v>
      </c>
      <c r="CX1793">
        <v>0</v>
      </c>
      <c r="CY1793">
        <v>0</v>
      </c>
      <c r="CZ1793" s="70"/>
      <c r="DA1793">
        <v>0</v>
      </c>
    </row>
    <row r="1794" spans="1:105" ht="12.75" customHeight="1" x14ac:dyDescent="0.2">
      <c r="A1794" s="44" t="s">
        <v>2372</v>
      </c>
      <c r="B1794" s="43" t="s">
        <v>977</v>
      </c>
      <c r="C1794" s="43" t="s">
        <v>977</v>
      </c>
      <c r="D1794" s="82" t="s">
        <v>977</v>
      </c>
      <c r="E1794" s="42" t="str">
        <f t="shared" si="1481"/>
        <v xml:space="preserve">Linden, Trevor </v>
      </c>
      <c r="F1794" s="42" t="s">
        <v>300</v>
      </c>
      <c r="G1794" s="45" t="s">
        <v>2381</v>
      </c>
      <c r="H1794" s="43">
        <v>59</v>
      </c>
      <c r="I1794" s="64">
        <v>7</v>
      </c>
      <c r="J1794" s="64">
        <v>5</v>
      </c>
      <c r="K1794" s="64">
        <v>12</v>
      </c>
      <c r="L1794" s="43">
        <v>0</v>
      </c>
      <c r="M1794">
        <v>15</v>
      </c>
      <c r="N1794">
        <v>45</v>
      </c>
      <c r="O1794" s="4">
        <f t="shared" si="1498"/>
        <v>0.15555555555555556</v>
      </c>
      <c r="Q1794">
        <v>1</v>
      </c>
      <c r="R1794">
        <v>0</v>
      </c>
      <c r="S1794">
        <v>158</v>
      </c>
      <c r="T1794">
        <v>158</v>
      </c>
      <c r="U1794" s="4">
        <f t="shared" si="1499"/>
        <v>0.5</v>
      </c>
      <c r="V1794">
        <v>9.6</v>
      </c>
      <c r="W1794">
        <v>0</v>
      </c>
      <c r="X1794">
        <v>0</v>
      </c>
      <c r="Y1794">
        <v>2</v>
      </c>
      <c r="Z1794">
        <v>0</v>
      </c>
      <c r="AA1794">
        <v>5</v>
      </c>
      <c r="AB1794">
        <v>5</v>
      </c>
      <c r="AC1794" s="9">
        <f t="shared" ref="AC1794:AC1857" si="1508">IF(AP1794=0,0,W1794/AP1794*300)</f>
        <v>0</v>
      </c>
      <c r="AD1794" s="9">
        <f t="shared" ref="AD1794:AD1857" si="1509">IF(AP1794=0,0,X1794/AP1794*300)</f>
        <v>0</v>
      </c>
      <c r="AE1794" s="9">
        <f t="shared" ref="AE1794:AE1857" si="1510">IF(AQ1794=0,0,Y1794/AQ1794*300)</f>
        <v>5.9035749426041324</v>
      </c>
      <c r="AF1794" s="9">
        <f t="shared" ref="AF1794:AF1857" si="1511">IF(AQ1794=0,0,Z1794/AQ1794*300)</f>
        <v>0</v>
      </c>
      <c r="AG1794" s="9">
        <f t="shared" ref="AG1794:AG1857" si="1512">AA1794/AO1794*1200</f>
        <v>11.319330901773361</v>
      </c>
      <c r="AH1794" s="9">
        <f t="shared" ref="AH1794:AH1857" si="1513">AB1794/AO1794*1200</f>
        <v>11.319330901773361</v>
      </c>
      <c r="AI1794" s="58">
        <f t="shared" ref="AI1794:AI1857" si="1514">IF(AO1794=0,0,BF1794/AO1794*60)</f>
        <v>1.9242862533014713</v>
      </c>
      <c r="AJ1794" s="58">
        <f t="shared" ref="AJ1794:AJ1857" si="1515">IF(AP1794=0,0,BG1794/AP1794*60)</f>
        <v>0</v>
      </c>
      <c r="AK1794" s="58">
        <f t="shared" ref="AK1794:AK1857" si="1516">IF(AQ1794=0,0,BH1794/AQ1794*60)</f>
        <v>1.1807149885208266</v>
      </c>
      <c r="AL1794" s="58">
        <f t="shared" ref="AL1794:AL1857" si="1517">IF(AO1794=0,0,BJ1794/AO1794*60)</f>
        <v>2.0374795623192048</v>
      </c>
      <c r="AM1794" s="58">
        <f t="shared" ref="AM1794:AM1857" si="1518">IF(AP1794=0,0,BK1794/AP1794*60)</f>
        <v>1.6901408450704225</v>
      </c>
      <c r="AN1794" s="58">
        <f t="shared" ref="AN1794:AN1857" si="1519">IF(AQ1794=0,0,BL1794/AQ1794*60)</f>
        <v>2.3614299770416531</v>
      </c>
      <c r="AO1794" s="56">
        <v>530.06666666666672</v>
      </c>
      <c r="AP1794" s="56">
        <v>35.5</v>
      </c>
      <c r="AQ1794" s="56">
        <v>101.63333333333334</v>
      </c>
      <c r="AR1794" s="57">
        <f>SUM(AO1794:AQ1794)</f>
        <v>667.2</v>
      </c>
      <c r="AS1794">
        <v>16</v>
      </c>
      <c r="AT1794">
        <v>48</v>
      </c>
      <c r="AU1794">
        <v>12</v>
      </c>
      <c r="AV1794">
        <v>14</v>
      </c>
      <c r="AW1794">
        <v>11</v>
      </c>
      <c r="AX1794" s="9">
        <f t="shared" ref="AX1794:AX1857" si="1520">AS1794/AR1794*60</f>
        <v>1.4388489208633093</v>
      </c>
      <c r="AY1794" s="9">
        <f t="shared" ref="AY1794:AY1857" si="1521">AT1794/AR1794*60</f>
        <v>4.3165467625899279</v>
      </c>
      <c r="AZ1794" s="9">
        <f t="shared" ref="AZ1794:AZ1857" si="1522">AU1794/AR1794*60</f>
        <v>1.079136690647482</v>
      </c>
      <c r="BA1794" s="9">
        <f t="shared" ref="BA1794:BA1857" si="1523">AV1794/AR1794*60</f>
        <v>1.2589928057553956</v>
      </c>
      <c r="BB1794" s="9">
        <f t="shared" ref="BB1794:BB1857" si="1524">AW1794/AR1794*60</f>
        <v>0.98920863309352502</v>
      </c>
      <c r="BC1794" s="33">
        <f t="shared" ref="BC1794:BC1857" si="1525">AO1794/H1794</f>
        <v>8.984180790960453</v>
      </c>
      <c r="BD1794" s="33">
        <f t="shared" ref="BD1794:BD1857" si="1526">AQ1794/H1794</f>
        <v>1.7225988700564974</v>
      </c>
      <c r="BE1794" s="33">
        <f t="shared" ref="BE1794:BE1857" si="1527">AP1794/H1794</f>
        <v>0.60169491525423724</v>
      </c>
      <c r="BF1794" s="42">
        <f>BI1794-BG1794-BH1794</f>
        <v>17</v>
      </c>
      <c r="BG1794" s="43">
        <v>0</v>
      </c>
      <c r="BH1794" s="43">
        <v>2</v>
      </c>
      <c r="BI1794" s="43">
        <v>19</v>
      </c>
      <c r="BJ1794" s="42">
        <f>BM1794-BK1794-BL1794</f>
        <v>18</v>
      </c>
      <c r="BK1794" s="43">
        <v>1</v>
      </c>
      <c r="BL1794" s="43">
        <v>4</v>
      </c>
      <c r="BM1794" s="43">
        <v>23</v>
      </c>
      <c r="BN1794" s="34">
        <f t="shared" si="1502"/>
        <v>34.849476583737953</v>
      </c>
      <c r="BO1794" s="34">
        <f t="shared" si="1503"/>
        <v>104.46485786492192</v>
      </c>
      <c r="BP1794" s="33">
        <v>3.1083139613601847</v>
      </c>
      <c r="BQ1794" s="33">
        <v>-1.859589477468637</v>
      </c>
      <c r="BR1794" s="33">
        <v>-2.0683525772922491</v>
      </c>
      <c r="BS1794" s="33">
        <v>5.258924013777456</v>
      </c>
      <c r="BT1794" s="33">
        <v>12.487276425286217</v>
      </c>
      <c r="BU1794" s="9">
        <f t="shared" si="1504"/>
        <v>16.926572345662972</v>
      </c>
      <c r="BV1794" s="34">
        <f t="shared" si="1505"/>
        <v>50.739125736399792</v>
      </c>
      <c r="BW1794" s="33">
        <v>5.7619518768107394</v>
      </c>
      <c r="BX1794" s="33">
        <v>-0.12797065773891947</v>
      </c>
      <c r="BY1794" s="33">
        <v>8.0537866080147271</v>
      </c>
      <c r="BZ1794" s="33">
        <v>4.2351364109884315</v>
      </c>
      <c r="CA1794" s="9">
        <f t="shared" si="1506"/>
        <v>17.922904238074977</v>
      </c>
      <c r="CB1794" s="34">
        <f t="shared" si="1507"/>
        <v>53.725732128522111</v>
      </c>
      <c r="CC1794" s="47">
        <v>60.483840999999998</v>
      </c>
      <c r="CD1794">
        <v>2067477</v>
      </c>
      <c r="CE1794" s="68">
        <f t="shared" ref="CE1794:CE1857" si="1528">IF(CD1794&gt;165000, CD1794/H1794*82, 165000)</f>
        <v>2873442.6101694913</v>
      </c>
      <c r="CF1794" s="62">
        <v>12.2</v>
      </c>
      <c r="CG1794" s="62">
        <v>13.3</v>
      </c>
      <c r="CH1794" s="62">
        <v>-1</v>
      </c>
      <c r="CI1794" s="62">
        <v>-0.6</v>
      </c>
      <c r="CJ1794" s="63">
        <f t="shared" si="1500"/>
        <v>-1.4919187733112307</v>
      </c>
      <c r="CK1794" s="62">
        <v>0.9</v>
      </c>
      <c r="CL1794" s="63">
        <f t="shared" si="1501"/>
        <v>2.2378781599668462</v>
      </c>
      <c r="CM1794" s="62">
        <v>2</v>
      </c>
      <c r="CN1794" t="s">
        <v>829</v>
      </c>
      <c r="CO1794" t="s">
        <v>2965</v>
      </c>
      <c r="CP1794" t="s">
        <v>2417</v>
      </c>
      <c r="CQ1794" t="s">
        <v>2400</v>
      </c>
      <c r="CR1794">
        <v>76</v>
      </c>
      <c r="CS1794">
        <v>220</v>
      </c>
      <c r="CT1794">
        <v>16</v>
      </c>
      <c r="CU1794" t="s">
        <v>3401</v>
      </c>
      <c r="CZ1794" s="72">
        <v>1100000</v>
      </c>
      <c r="DA1794">
        <v>0</v>
      </c>
    </row>
    <row r="1795" spans="1:105" ht="12.75" customHeight="1" x14ac:dyDescent="0.2">
      <c r="A1795" s="38" t="s">
        <v>2452</v>
      </c>
      <c r="B1795" t="s">
        <v>977</v>
      </c>
      <c r="C1795" t="s">
        <v>977</v>
      </c>
      <c r="D1795" s="82" t="s">
        <v>977</v>
      </c>
      <c r="E1795" t="str">
        <f t="shared" si="1481"/>
        <v xml:space="preserve">Mitchell, Willie </v>
      </c>
      <c r="F1795" t="s">
        <v>356</v>
      </c>
      <c r="G1795" t="s">
        <v>1524</v>
      </c>
      <c r="H1795">
        <v>62</v>
      </c>
      <c r="I1795">
        <v>1</v>
      </c>
      <c r="J1795">
        <v>10</v>
      </c>
      <c r="K1795">
        <f>I1795+J1795</f>
        <v>11</v>
      </c>
      <c r="L1795">
        <v>1</v>
      </c>
      <c r="M1795">
        <v>45</v>
      </c>
      <c r="N1795">
        <v>54</v>
      </c>
      <c r="O1795" s="4">
        <f t="shared" si="1498"/>
        <v>1.8518518518518517E-2</v>
      </c>
      <c r="P1795">
        <v>1740</v>
      </c>
      <c r="Q1795">
        <v>0</v>
      </c>
      <c r="R1795">
        <v>0</v>
      </c>
      <c r="S1795">
        <v>0</v>
      </c>
      <c r="T1795">
        <v>0</v>
      </c>
      <c r="U1795" s="4">
        <f t="shared" si="1499"/>
        <v>0</v>
      </c>
      <c r="V1795" s="40">
        <v>0</v>
      </c>
      <c r="W1795">
        <v>0</v>
      </c>
      <c r="X1795">
        <v>0</v>
      </c>
      <c r="Y1795">
        <v>0</v>
      </c>
      <c r="Z1795">
        <v>1</v>
      </c>
      <c r="AA1795">
        <f>I1795-W1795-Y1795</f>
        <v>1</v>
      </c>
      <c r="AB1795">
        <f>J1795-X1795-Z1795</f>
        <v>9</v>
      </c>
      <c r="AC1795" s="9">
        <f t="shared" si="1508"/>
        <v>0</v>
      </c>
      <c r="AD1795" s="9">
        <f t="shared" si="1509"/>
        <v>0</v>
      </c>
      <c r="AE1795" s="9">
        <f t="shared" si="1510"/>
        <v>0</v>
      </c>
      <c r="AF1795" s="9">
        <f t="shared" si="1511"/>
        <v>0.97714564898756862</v>
      </c>
      <c r="AG1795" s="9">
        <f t="shared" si="1512"/>
        <v>1.1440193212152028</v>
      </c>
      <c r="AH1795" s="9">
        <f t="shared" si="1513"/>
        <v>10.296173890936824</v>
      </c>
      <c r="AI1795" s="6">
        <f t="shared" si="1514"/>
        <v>1.9448328460658444</v>
      </c>
      <c r="AJ1795" s="6">
        <f t="shared" si="1515"/>
        <v>0</v>
      </c>
      <c r="AK1795" s="6">
        <f t="shared" si="1516"/>
        <v>0.39085825959502746</v>
      </c>
      <c r="AL1795" s="6">
        <f t="shared" si="1517"/>
        <v>2.116435744248125</v>
      </c>
      <c r="AM1795" s="6">
        <f t="shared" si="1518"/>
        <v>0</v>
      </c>
      <c r="AN1795" s="6">
        <f t="shared" si="1519"/>
        <v>7.0354486727104932</v>
      </c>
      <c r="AO1795" s="33">
        <v>1048.9333333333334</v>
      </c>
      <c r="AP1795" s="33">
        <v>21.133333333333333</v>
      </c>
      <c r="AQ1795" s="33">
        <v>307.01666666666665</v>
      </c>
      <c r="AR1795" s="32">
        <v>1377.0833333333335</v>
      </c>
      <c r="AS1795" s="40">
        <v>121</v>
      </c>
      <c r="AT1795" s="40">
        <v>40</v>
      </c>
      <c r="AU1795" s="40">
        <v>34</v>
      </c>
      <c r="AV1795" s="40">
        <v>31</v>
      </c>
      <c r="AW1795" s="40">
        <v>18</v>
      </c>
      <c r="AX1795" s="9">
        <f t="shared" si="1520"/>
        <v>5.2720121028744327</v>
      </c>
      <c r="AY1795" s="9">
        <f t="shared" si="1521"/>
        <v>1.7428139183055973</v>
      </c>
      <c r="AZ1795" s="9">
        <f t="shared" si="1522"/>
        <v>1.4813918305597578</v>
      </c>
      <c r="BA1795" s="9">
        <f t="shared" si="1523"/>
        <v>1.350680786686838</v>
      </c>
      <c r="BB1795" s="9">
        <f t="shared" si="1524"/>
        <v>0.7842662632375188</v>
      </c>
      <c r="BC1795" s="9">
        <f t="shared" si="1525"/>
        <v>16.918279569892473</v>
      </c>
      <c r="BD1795" s="9">
        <f t="shared" si="1526"/>
        <v>4.9518817204301069</v>
      </c>
      <c r="BE1795" s="9">
        <f t="shared" si="1527"/>
        <v>0.34086021505376346</v>
      </c>
      <c r="BF1795" s="3">
        <v>34</v>
      </c>
      <c r="BG1795" s="3">
        <v>0</v>
      </c>
      <c r="BH1795" s="3">
        <v>2</v>
      </c>
      <c r="BI1795" s="3">
        <v>36</v>
      </c>
      <c r="BJ1795" s="3">
        <v>37</v>
      </c>
      <c r="BK1795" s="3">
        <v>0</v>
      </c>
      <c r="BL1795" s="3">
        <v>36</v>
      </c>
      <c r="BM1795" s="3">
        <v>73</v>
      </c>
      <c r="BN1795" s="34">
        <f t="shared" si="1502"/>
        <v>38.501051081379885</v>
      </c>
      <c r="BO1795" s="34">
        <f t="shared" si="1503"/>
        <v>55.916806411686366</v>
      </c>
      <c r="BP1795" s="34">
        <v>0.80052412001285755</v>
      </c>
      <c r="BQ1795" s="34">
        <v>-0.80761151494629291</v>
      </c>
      <c r="BR1795" s="34">
        <v>0.20991068298305501</v>
      </c>
      <c r="BS1795" s="34">
        <v>0.47021474723564177</v>
      </c>
      <c r="BT1795" s="34">
        <v>0</v>
      </c>
      <c r="BU1795" s="34">
        <f t="shared" si="1504"/>
        <v>0.6730380352852614</v>
      </c>
      <c r="BV1795" s="34">
        <f t="shared" si="1505"/>
        <v>0.97748337953683939</v>
      </c>
      <c r="BW1795" s="34">
        <v>24.960644365292467</v>
      </c>
      <c r="BX1795" s="34">
        <v>0.47289399459164955</v>
      </c>
      <c r="BY1795" s="34">
        <v>9.0444769287138964</v>
      </c>
      <c r="BZ1795" s="34">
        <v>3.3499977574966087</v>
      </c>
      <c r="CA1795" s="34">
        <f t="shared" si="1506"/>
        <v>37.828013046094625</v>
      </c>
      <c r="CB1795" s="34">
        <f t="shared" si="1507"/>
        <v>54.939323032149524</v>
      </c>
      <c r="CC1795" s="15">
        <v>63</v>
      </c>
      <c r="CD1795" s="7">
        <v>1633690</v>
      </c>
      <c r="CE1795" s="68">
        <f t="shared" si="1528"/>
        <v>2160686.7741935486</v>
      </c>
      <c r="CF1795" s="9">
        <v>20.3</v>
      </c>
      <c r="CG1795" s="9">
        <v>38.200000000000003</v>
      </c>
      <c r="CH1795" s="9">
        <v>-5.9</v>
      </c>
      <c r="CI1795" s="9">
        <v>-1.1000000000000001</v>
      </c>
      <c r="CJ1795" s="9">
        <f t="shared" si="1500"/>
        <v>-1.2901460210723852</v>
      </c>
      <c r="CK1795" s="9">
        <v>3.7</v>
      </c>
      <c r="CL1795" s="9">
        <f t="shared" si="1501"/>
        <v>4.3395820708798407</v>
      </c>
      <c r="CM1795" s="9">
        <v>2.6</v>
      </c>
      <c r="CN1795" t="s">
        <v>3215</v>
      </c>
      <c r="CO1795" t="s">
        <v>3216</v>
      </c>
      <c r="CP1795" t="s">
        <v>2433</v>
      </c>
      <c r="CQ1795" t="s">
        <v>2400</v>
      </c>
      <c r="CR1795">
        <v>75</v>
      </c>
      <c r="CS1795">
        <v>205</v>
      </c>
      <c r="CU1795" t="s">
        <v>3402</v>
      </c>
      <c r="CV1795" t="s">
        <v>2382</v>
      </c>
      <c r="CW1795">
        <v>0</v>
      </c>
      <c r="CX1795">
        <v>0</v>
      </c>
      <c r="CY1795">
        <v>0</v>
      </c>
      <c r="CZ1795" s="70"/>
      <c r="DA1795">
        <v>0</v>
      </c>
    </row>
    <row r="1796" spans="1:105" ht="12.75" customHeight="1" x14ac:dyDescent="0.2">
      <c r="A1796" s="44" t="s">
        <v>2372</v>
      </c>
      <c r="B1796" s="43" t="s">
        <v>977</v>
      </c>
      <c r="C1796" s="43" t="s">
        <v>977</v>
      </c>
      <c r="D1796" s="82" t="s">
        <v>977</v>
      </c>
      <c r="E1796" s="42" t="str">
        <f t="shared" si="1481"/>
        <v xml:space="preserve">Mitchell, Willie </v>
      </c>
      <c r="F1796" s="42" t="s">
        <v>356</v>
      </c>
      <c r="G1796" s="45" t="s">
        <v>2374</v>
      </c>
      <c r="H1796" s="43">
        <v>72</v>
      </c>
      <c r="I1796" s="64">
        <v>2</v>
      </c>
      <c r="J1796" s="64">
        <v>10</v>
      </c>
      <c r="K1796" s="64">
        <v>12</v>
      </c>
      <c r="L1796" s="43">
        <v>6</v>
      </c>
      <c r="M1796">
        <v>81</v>
      </c>
      <c r="N1796">
        <v>65</v>
      </c>
      <c r="O1796" s="4">
        <f t="shared" si="1498"/>
        <v>3.0769230769230771E-2</v>
      </c>
      <c r="Q1796">
        <v>1</v>
      </c>
      <c r="R1796">
        <v>0</v>
      </c>
      <c r="S1796">
        <v>0</v>
      </c>
      <c r="T1796">
        <v>0</v>
      </c>
      <c r="U1796" s="4">
        <f t="shared" si="1499"/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2</v>
      </c>
      <c r="AB1796">
        <v>9</v>
      </c>
      <c r="AC1796" s="9">
        <f t="shared" si="1508"/>
        <v>0</v>
      </c>
      <c r="AD1796" s="9">
        <f t="shared" si="1509"/>
        <v>9.1463414634146343</v>
      </c>
      <c r="AE1796" s="9">
        <f t="shared" si="1510"/>
        <v>0</v>
      </c>
      <c r="AF1796" s="9">
        <f t="shared" si="1511"/>
        <v>0</v>
      </c>
      <c r="AG1796" s="9">
        <f t="shared" si="1512"/>
        <v>1.8180440875691237</v>
      </c>
      <c r="AH1796" s="9">
        <f t="shared" si="1513"/>
        <v>8.181198394061056</v>
      </c>
      <c r="AI1796" s="58">
        <f t="shared" si="1514"/>
        <v>2.0907507007044925</v>
      </c>
      <c r="AJ1796" s="58">
        <f t="shared" si="1515"/>
        <v>1.8292682926829269</v>
      </c>
      <c r="AK1796" s="58">
        <f t="shared" si="1516"/>
        <v>1.3249211356466879</v>
      </c>
      <c r="AL1796" s="58">
        <f t="shared" si="1517"/>
        <v>2.1362018028937202</v>
      </c>
      <c r="AM1796" s="58">
        <f t="shared" si="1518"/>
        <v>0</v>
      </c>
      <c r="AN1796" s="58">
        <f t="shared" si="1519"/>
        <v>7.381703470031546</v>
      </c>
      <c r="AO1796" s="56">
        <v>1320.1</v>
      </c>
      <c r="AP1796" s="56">
        <v>32.799999999999997</v>
      </c>
      <c r="AQ1796" s="56">
        <v>317</v>
      </c>
      <c r="AR1796" s="57">
        <f>SUM(AO1796:AQ1796)</f>
        <v>1669.8999999999999</v>
      </c>
      <c r="AS1796">
        <v>109</v>
      </c>
      <c r="AT1796">
        <v>49</v>
      </c>
      <c r="AU1796">
        <v>29</v>
      </c>
      <c r="AV1796">
        <v>41</v>
      </c>
      <c r="AW1796">
        <v>37</v>
      </c>
      <c r="AX1796" s="9">
        <f t="shared" si="1520"/>
        <v>3.9164021797712447</v>
      </c>
      <c r="AY1796" s="9">
        <f t="shared" si="1521"/>
        <v>1.7605844661356969</v>
      </c>
      <c r="AZ1796" s="9">
        <f t="shared" si="1522"/>
        <v>1.0419785615905146</v>
      </c>
      <c r="BA1796" s="9">
        <f t="shared" si="1523"/>
        <v>1.4731421043176238</v>
      </c>
      <c r="BB1796" s="9">
        <f t="shared" si="1524"/>
        <v>1.3294209234085874</v>
      </c>
      <c r="BC1796" s="33">
        <f t="shared" si="1525"/>
        <v>18.334722222222222</v>
      </c>
      <c r="BD1796" s="33">
        <f t="shared" si="1526"/>
        <v>4.4027777777777777</v>
      </c>
      <c r="BE1796" s="33">
        <f t="shared" si="1527"/>
        <v>0.45555555555555549</v>
      </c>
      <c r="BF1796" s="42">
        <f>BI1796-BG1796-BH1796</f>
        <v>46</v>
      </c>
      <c r="BG1796" s="43">
        <v>1</v>
      </c>
      <c r="BH1796" s="43">
        <v>7</v>
      </c>
      <c r="BI1796" s="43">
        <v>54</v>
      </c>
      <c r="BJ1796" s="42">
        <f>BM1796-BK1796-BL1796</f>
        <v>47</v>
      </c>
      <c r="BK1796" s="43">
        <v>0</v>
      </c>
      <c r="BL1796" s="43">
        <v>39</v>
      </c>
      <c r="BM1796" s="43">
        <v>86</v>
      </c>
      <c r="BN1796" s="34">
        <f t="shared" si="1502"/>
        <v>48.821107694693545</v>
      </c>
      <c r="BO1796" s="34">
        <f t="shared" si="1503"/>
        <v>58.471893759738364</v>
      </c>
      <c r="BP1796" s="33">
        <v>2.1813087278473091</v>
      </c>
      <c r="BQ1796" s="33">
        <v>-0.16289543398023901</v>
      </c>
      <c r="BR1796" s="33">
        <v>-0.45797487763345168</v>
      </c>
      <c r="BS1796" s="33">
        <v>-0.73389104755614332</v>
      </c>
      <c r="BT1796" s="33">
        <v>0</v>
      </c>
      <c r="BU1796" s="9">
        <f t="shared" si="1504"/>
        <v>0.82654736867747491</v>
      </c>
      <c r="BV1796" s="34">
        <f t="shared" si="1505"/>
        <v>0.98993636586319533</v>
      </c>
      <c r="BW1796" s="33">
        <v>31.197964293114207</v>
      </c>
      <c r="BX1796" s="33">
        <v>0.90529575505925131</v>
      </c>
      <c r="BY1796" s="33">
        <v>12.029309656930828</v>
      </c>
      <c r="BZ1796" s="33">
        <v>3.8619906209117829</v>
      </c>
      <c r="CA1796" s="9">
        <f t="shared" si="1506"/>
        <v>47.994560326016071</v>
      </c>
      <c r="CB1796" s="34">
        <f t="shared" si="1507"/>
        <v>57.48195739387517</v>
      </c>
      <c r="CC1796" s="47">
        <v>57.776215000000001</v>
      </c>
      <c r="CD1796">
        <v>1878131</v>
      </c>
      <c r="CE1796" s="68">
        <f t="shared" si="1528"/>
        <v>2138982.5277777775</v>
      </c>
      <c r="CF1796" s="62">
        <v>26</v>
      </c>
      <c r="CG1796" s="62">
        <v>41</v>
      </c>
      <c r="CH1796" s="62">
        <v>-0.4</v>
      </c>
      <c r="CI1796" s="62">
        <v>-1.3</v>
      </c>
      <c r="CJ1796" s="63">
        <f t="shared" si="1500"/>
        <v>-1.2873198989949004</v>
      </c>
      <c r="CK1796" s="62">
        <v>4.0999999999999996</v>
      </c>
      <c r="CL1796" s="63">
        <f t="shared" si="1501"/>
        <v>4.060008912214685</v>
      </c>
      <c r="CM1796" s="62">
        <v>2.8</v>
      </c>
      <c r="CN1796" t="s">
        <v>850</v>
      </c>
      <c r="CO1796" t="s">
        <v>851</v>
      </c>
      <c r="CP1796" t="s">
        <v>2433</v>
      </c>
      <c r="CQ1796" t="s">
        <v>2400</v>
      </c>
      <c r="CR1796">
        <v>75</v>
      </c>
      <c r="CS1796">
        <v>210</v>
      </c>
      <c r="CT1796">
        <v>8</v>
      </c>
      <c r="CU1796" t="s">
        <v>3402</v>
      </c>
      <c r="CZ1796" s="72">
        <v>3500000</v>
      </c>
      <c r="DA1796">
        <v>0</v>
      </c>
    </row>
    <row r="1797" spans="1:105" ht="12.75" customHeight="1" x14ac:dyDescent="0.2">
      <c r="A1797" s="44" t="s">
        <v>2372</v>
      </c>
      <c r="B1797" s="43"/>
      <c r="C1797" s="43" t="s">
        <v>977</v>
      </c>
      <c r="D1797" s="82" t="s">
        <v>977</v>
      </c>
      <c r="E1797" s="42" t="str">
        <f t="shared" si="1481"/>
        <v xml:space="preserve">Fitzgerald, Zack </v>
      </c>
      <c r="F1797" s="42" t="s">
        <v>2638</v>
      </c>
      <c r="G1797" s="45" t="s">
        <v>2374</v>
      </c>
      <c r="H1797" s="43">
        <v>1</v>
      </c>
      <c r="I1797" s="64">
        <v>0</v>
      </c>
      <c r="J1797" s="64">
        <v>0</v>
      </c>
      <c r="K1797" s="64">
        <v>0</v>
      </c>
      <c r="L1797" s="43">
        <v>0</v>
      </c>
      <c r="M1797">
        <v>0</v>
      </c>
      <c r="N1797">
        <v>1</v>
      </c>
      <c r="O1797" s="4">
        <f t="shared" si="1498"/>
        <v>0</v>
      </c>
      <c r="Q1797">
        <v>0</v>
      </c>
      <c r="R1797">
        <v>0</v>
      </c>
      <c r="S1797">
        <v>0</v>
      </c>
      <c r="T1797">
        <v>0</v>
      </c>
      <c r="U1797" s="4">
        <f t="shared" si="1499"/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s="9">
        <f t="shared" si="1508"/>
        <v>0</v>
      </c>
      <c r="AD1797" s="9">
        <f t="shared" si="1509"/>
        <v>0</v>
      </c>
      <c r="AE1797" s="9">
        <f t="shared" si="1510"/>
        <v>0</v>
      </c>
      <c r="AF1797" s="9">
        <f t="shared" si="1511"/>
        <v>0</v>
      </c>
      <c r="AG1797" s="9">
        <f t="shared" si="1512"/>
        <v>0</v>
      </c>
      <c r="AH1797" s="9">
        <f t="shared" si="1513"/>
        <v>0</v>
      </c>
      <c r="AI1797" s="58">
        <f t="shared" si="1514"/>
        <v>4.5</v>
      </c>
      <c r="AJ1797" s="58">
        <f t="shared" si="1515"/>
        <v>0</v>
      </c>
      <c r="AK1797" s="58">
        <f t="shared" si="1516"/>
        <v>0</v>
      </c>
      <c r="AL1797" s="58">
        <f t="shared" si="1517"/>
        <v>4.5</v>
      </c>
      <c r="AM1797" s="58">
        <f t="shared" si="1518"/>
        <v>0</v>
      </c>
      <c r="AN1797" s="58">
        <f t="shared" si="1519"/>
        <v>0</v>
      </c>
      <c r="AO1797" s="56">
        <v>13.333333333333334</v>
      </c>
      <c r="AP1797" s="56">
        <v>0</v>
      </c>
      <c r="AQ1797" s="56">
        <v>0</v>
      </c>
      <c r="AR1797" s="57">
        <f>SUM(AO1797:AQ1797)</f>
        <v>13.333333333333334</v>
      </c>
      <c r="AS1797">
        <v>0</v>
      </c>
      <c r="AT1797">
        <v>1</v>
      </c>
      <c r="AU1797">
        <v>1</v>
      </c>
      <c r="AV1797">
        <v>0</v>
      </c>
      <c r="AW1797">
        <v>1</v>
      </c>
      <c r="AX1797" s="9">
        <f t="shared" si="1520"/>
        <v>0</v>
      </c>
      <c r="AY1797" s="9">
        <f t="shared" si="1521"/>
        <v>4.5</v>
      </c>
      <c r="AZ1797" s="9">
        <f t="shared" si="1522"/>
        <v>4.5</v>
      </c>
      <c r="BA1797" s="9">
        <f t="shared" si="1523"/>
        <v>0</v>
      </c>
      <c r="BB1797" s="9">
        <f t="shared" si="1524"/>
        <v>4.5</v>
      </c>
      <c r="BC1797" s="33">
        <f t="shared" si="1525"/>
        <v>13.333333333333334</v>
      </c>
      <c r="BD1797" s="33">
        <f t="shared" si="1526"/>
        <v>0</v>
      </c>
      <c r="BE1797" s="33">
        <f t="shared" si="1527"/>
        <v>0</v>
      </c>
      <c r="BF1797" s="42">
        <f>BI1797-BG1797-BH1797</f>
        <v>1</v>
      </c>
      <c r="BG1797" s="43">
        <v>0</v>
      </c>
      <c r="BH1797" s="43">
        <v>0</v>
      </c>
      <c r="BI1797" s="43">
        <v>1</v>
      </c>
      <c r="BJ1797" s="42">
        <f>BM1797-BK1797-BL1797</f>
        <v>1</v>
      </c>
      <c r="BK1797" s="43">
        <v>0</v>
      </c>
      <c r="BL1797" s="43">
        <v>0</v>
      </c>
      <c r="BM1797" s="43">
        <v>1</v>
      </c>
      <c r="BN1797" s="34">
        <f t="shared" si="1502"/>
        <v>-0.11490341111646969</v>
      </c>
      <c r="BO1797" s="34">
        <f t="shared" si="1503"/>
        <v>-17.235511667470451</v>
      </c>
      <c r="BP1797" s="33">
        <v>-0.10186745543061453</v>
      </c>
      <c r="BQ1797" s="33">
        <v>0</v>
      </c>
      <c r="BR1797" s="33">
        <v>-4.1237029475025257E-2</v>
      </c>
      <c r="BS1797" s="33">
        <v>0</v>
      </c>
      <c r="BT1797" s="33">
        <v>0</v>
      </c>
      <c r="BU1797" s="9">
        <f t="shared" si="1504"/>
        <v>-0.14310448490563979</v>
      </c>
      <c r="BV1797" s="34">
        <f t="shared" si="1505"/>
        <v>-21.46567273584597</v>
      </c>
      <c r="BW1797" s="33">
        <v>-0.12064029849572198</v>
      </c>
      <c r="BX1797" s="33">
        <v>0</v>
      </c>
      <c r="BY1797" s="33">
        <v>0</v>
      </c>
      <c r="BZ1797" s="33">
        <v>0.14884137228489208</v>
      </c>
      <c r="CA1797" s="9">
        <f t="shared" si="1506"/>
        <v>2.8201073789170097E-2</v>
      </c>
      <c r="CB1797" s="34">
        <f t="shared" si="1507"/>
        <v>4.230161068375514</v>
      </c>
      <c r="CE1797" s="68">
        <f t="shared" si="1528"/>
        <v>165000</v>
      </c>
      <c r="CF1797" s="62">
        <v>0.5</v>
      </c>
      <c r="CG1797" s="62">
        <v>0.5</v>
      </c>
      <c r="CH1797" s="62">
        <v>0</v>
      </c>
      <c r="CI1797" s="62">
        <v>-0.1</v>
      </c>
      <c r="CJ1797" s="63">
        <f t="shared" si="1500"/>
        <v>-15</v>
      </c>
      <c r="CK1797" s="62">
        <v>0</v>
      </c>
      <c r="CL1797" s="63">
        <f t="shared" si="1501"/>
        <v>0</v>
      </c>
      <c r="CM1797" s="62">
        <v>-0.1</v>
      </c>
      <c r="CN1797" t="s">
        <v>855</v>
      </c>
      <c r="CO1797" t="s">
        <v>856</v>
      </c>
      <c r="CP1797" t="s">
        <v>2413</v>
      </c>
      <c r="CQ1797" t="s">
        <v>2414</v>
      </c>
      <c r="CR1797">
        <v>74</v>
      </c>
      <c r="CS1797">
        <v>205</v>
      </c>
      <c r="CT1797">
        <v>49</v>
      </c>
      <c r="CU1797" t="s">
        <v>3402</v>
      </c>
      <c r="CV1797" t="s">
        <v>3090</v>
      </c>
      <c r="CZ1797" s="72">
        <v>533333.33333333337</v>
      </c>
      <c r="DA1797">
        <v>0</v>
      </c>
    </row>
    <row r="1798" spans="1:105" ht="12.75" customHeight="1" x14ac:dyDescent="0.2">
      <c r="A1798" s="38" t="s">
        <v>2452</v>
      </c>
      <c r="B1798" t="s">
        <v>978</v>
      </c>
      <c r="C1798" t="s">
        <v>978</v>
      </c>
      <c r="D1798" s="82" t="s">
        <v>978</v>
      </c>
      <c r="E1798" t="str">
        <f t="shared" si="1481"/>
        <v xml:space="preserve">Ovechkin, Alexander </v>
      </c>
      <c r="F1798" t="s">
        <v>414</v>
      </c>
      <c r="G1798" t="s">
        <v>1540</v>
      </c>
      <c r="H1798">
        <v>82</v>
      </c>
      <c r="I1798">
        <v>46</v>
      </c>
      <c r="J1798">
        <v>46</v>
      </c>
      <c r="K1798">
        <f>I1798+J1798</f>
        <v>92</v>
      </c>
      <c r="L1798">
        <v>-19</v>
      </c>
      <c r="M1798">
        <v>52</v>
      </c>
      <c r="N1798">
        <v>392</v>
      </c>
      <c r="O1798" s="4">
        <f t="shared" si="1498"/>
        <v>0.11734693877551021</v>
      </c>
      <c r="P1798">
        <v>1985</v>
      </c>
      <c r="Q1798">
        <v>8</v>
      </c>
      <c r="R1798">
        <v>0</v>
      </c>
      <c r="S1798">
        <v>8</v>
      </c>
      <c r="T1798">
        <v>9</v>
      </c>
      <c r="U1798" s="4">
        <f t="shared" si="1499"/>
        <v>0.47058823529411764</v>
      </c>
      <c r="V1798" s="40">
        <v>0.3</v>
      </c>
      <c r="W1798">
        <v>16</v>
      </c>
      <c r="X1798">
        <v>21</v>
      </c>
      <c r="Y1798">
        <v>0</v>
      </c>
      <c r="Z1798">
        <v>0</v>
      </c>
      <c r="AA1798">
        <f>I1798-W1798-Y1798</f>
        <v>30</v>
      </c>
      <c r="AB1798">
        <f>J1798-X1798-Z1798</f>
        <v>25</v>
      </c>
      <c r="AC1798" s="9">
        <f t="shared" si="1508"/>
        <v>10.58590016908035</v>
      </c>
      <c r="AD1798" s="9">
        <f t="shared" si="1509"/>
        <v>13.893993971917959</v>
      </c>
      <c r="AE1798" s="9">
        <f t="shared" si="1510"/>
        <v>0</v>
      </c>
      <c r="AF1798" s="9">
        <f t="shared" si="1511"/>
        <v>0</v>
      </c>
      <c r="AG1798" s="9">
        <f t="shared" si="1512"/>
        <v>28.03592752193552</v>
      </c>
      <c r="AH1798" s="9">
        <f t="shared" si="1513"/>
        <v>23.363272934946263</v>
      </c>
      <c r="AI1798" s="6">
        <f t="shared" si="1514"/>
        <v>3.2708582108924773</v>
      </c>
      <c r="AJ1798" s="6">
        <f t="shared" si="1515"/>
        <v>6.8808351099022271</v>
      </c>
      <c r="AK1798" s="6">
        <f t="shared" si="1516"/>
        <v>0</v>
      </c>
      <c r="AL1798" s="6">
        <f t="shared" si="1517"/>
        <v>3.3175847567623693</v>
      </c>
      <c r="AM1798" s="6">
        <f t="shared" si="1518"/>
        <v>1.1909137690215394</v>
      </c>
      <c r="AN1798" s="6">
        <f t="shared" si="1519"/>
        <v>3.6734693877551026</v>
      </c>
      <c r="AO1798" s="32">
        <v>1284.0666666666666</v>
      </c>
      <c r="AP1798" s="32">
        <v>453.43333333333334</v>
      </c>
      <c r="AQ1798" s="32">
        <v>16.333333333333332</v>
      </c>
      <c r="AR1798" s="32">
        <v>1753.8333333333333</v>
      </c>
      <c r="AS1798" s="40">
        <v>44</v>
      </c>
      <c r="AT1798" s="40">
        <v>184</v>
      </c>
      <c r="AU1798" s="40">
        <v>148</v>
      </c>
      <c r="AV1798" s="40">
        <v>95</v>
      </c>
      <c r="AW1798" s="40">
        <v>67</v>
      </c>
      <c r="AX1798" s="9">
        <f t="shared" si="1520"/>
        <v>1.5052741613608287</v>
      </c>
      <c r="AY1798" s="9">
        <f t="shared" si="1521"/>
        <v>6.2947828565998298</v>
      </c>
      <c r="AZ1798" s="9">
        <f t="shared" si="1522"/>
        <v>5.0631949063955153</v>
      </c>
      <c r="BA1798" s="9">
        <f t="shared" si="1523"/>
        <v>3.2500237574836075</v>
      </c>
      <c r="BB1798" s="9">
        <f t="shared" si="1524"/>
        <v>2.2921220184358071</v>
      </c>
      <c r="BC1798" s="9">
        <f t="shared" si="1525"/>
        <v>15.659349593495934</v>
      </c>
      <c r="BD1798" s="9">
        <f t="shared" si="1526"/>
        <v>0.19918699186991867</v>
      </c>
      <c r="BE1798" s="9">
        <f t="shared" si="1527"/>
        <v>5.5296747967479671</v>
      </c>
      <c r="BF1798" s="3">
        <v>70</v>
      </c>
      <c r="BG1798" s="3">
        <v>52</v>
      </c>
      <c r="BH1798" s="3">
        <v>0</v>
      </c>
      <c r="BI1798" s="3">
        <v>122</v>
      </c>
      <c r="BJ1798" s="3">
        <v>71</v>
      </c>
      <c r="BK1798" s="3">
        <v>9</v>
      </c>
      <c r="BL1798" s="3">
        <v>1</v>
      </c>
      <c r="BM1798" s="3">
        <v>81</v>
      </c>
      <c r="BN1798" s="34">
        <f t="shared" si="1502"/>
        <v>98.674400349954681</v>
      </c>
      <c r="BO1798" s="34">
        <f t="shared" si="1503"/>
        <v>112.52426154133387</v>
      </c>
      <c r="BP1798" s="34">
        <v>55.546778677655055</v>
      </c>
      <c r="BQ1798" s="34">
        <v>27.868366959244312</v>
      </c>
      <c r="BR1798" s="34">
        <v>0.26877754883571325</v>
      </c>
      <c r="BS1798" s="34">
        <v>-0.20157188737365736</v>
      </c>
      <c r="BT1798" s="34">
        <v>3.0594603903136219</v>
      </c>
      <c r="BU1798" s="34">
        <f t="shared" si="1504"/>
        <v>86.54181168867504</v>
      </c>
      <c r="BV1798" s="34">
        <f t="shared" si="1505"/>
        <v>98.688752282058388</v>
      </c>
      <c r="BW1798" s="34">
        <v>2.0115299036763856</v>
      </c>
      <c r="BX1798" s="34">
        <v>-0.55851427255375086</v>
      </c>
      <c r="BY1798" s="34">
        <v>1.1168276755735997</v>
      </c>
      <c r="BZ1798" s="34">
        <v>9.5627453545834022</v>
      </c>
      <c r="CA1798" s="34">
        <f t="shared" si="1506"/>
        <v>12.132588661279637</v>
      </c>
      <c r="CB1798" s="34">
        <f t="shared" si="1507"/>
        <v>13.83550925927546</v>
      </c>
      <c r="CC1798" s="15">
        <v>26</v>
      </c>
      <c r="CD1798" s="7">
        <v>4054910</v>
      </c>
      <c r="CE1798" s="68">
        <f t="shared" si="1528"/>
        <v>4054910</v>
      </c>
      <c r="CF1798" s="9">
        <v>45.6</v>
      </c>
      <c r="CG1798" s="9">
        <v>32.6</v>
      </c>
      <c r="CH1798" s="9">
        <v>0.6</v>
      </c>
      <c r="CI1798" s="9">
        <v>15.1</v>
      </c>
      <c r="CJ1798" s="9">
        <f t="shared" si="1500"/>
        <v>13.581579420759128</v>
      </c>
      <c r="CK1798" s="9">
        <v>0.8</v>
      </c>
      <c r="CL1798" s="9">
        <f t="shared" si="1501"/>
        <v>0.71955387659651027</v>
      </c>
      <c r="CM1798" s="9">
        <v>15.9</v>
      </c>
      <c r="CN1798" t="s">
        <v>2394</v>
      </c>
      <c r="CO1798" t="s">
        <v>2395</v>
      </c>
      <c r="CQ1798" t="s">
        <v>2396</v>
      </c>
      <c r="CR1798">
        <v>74</v>
      </c>
      <c r="CS1798">
        <v>220</v>
      </c>
      <c r="CT1798">
        <v>8</v>
      </c>
      <c r="CU1798" t="s">
        <v>3401</v>
      </c>
      <c r="CV1798" t="s">
        <v>2382</v>
      </c>
      <c r="CW1798">
        <v>12</v>
      </c>
      <c r="CX1798">
        <v>2</v>
      </c>
      <c r="CY1798">
        <v>0</v>
      </c>
      <c r="CZ1798" s="70"/>
      <c r="DA1798">
        <v>0</v>
      </c>
    </row>
    <row r="1799" spans="1:105" ht="12.75" customHeight="1" x14ac:dyDescent="0.2">
      <c r="A1799" s="44" t="s">
        <v>2372</v>
      </c>
      <c r="B1799" s="46" t="s">
        <v>978</v>
      </c>
      <c r="C1799" s="46" t="s">
        <v>978</v>
      </c>
      <c r="D1799" s="82" t="s">
        <v>978</v>
      </c>
      <c r="E1799" s="42" t="str">
        <f t="shared" si="1481"/>
        <v xml:space="preserve">Ovechkin, Alexander </v>
      </c>
      <c r="F1799" s="42" t="s">
        <v>414</v>
      </c>
      <c r="G1799" s="45" t="s">
        <v>1540</v>
      </c>
      <c r="H1799" s="43">
        <v>82</v>
      </c>
      <c r="I1799" s="64">
        <v>65</v>
      </c>
      <c r="J1799" s="64">
        <v>47</v>
      </c>
      <c r="K1799" s="64">
        <v>112</v>
      </c>
      <c r="L1799" s="43">
        <v>28</v>
      </c>
      <c r="M1799">
        <v>40</v>
      </c>
      <c r="N1799">
        <v>446</v>
      </c>
      <c r="O1799" s="4">
        <f t="shared" si="1498"/>
        <v>0.14573991031390135</v>
      </c>
      <c r="Q1799">
        <v>11</v>
      </c>
      <c r="R1799">
        <v>0</v>
      </c>
      <c r="S1799">
        <v>7</v>
      </c>
      <c r="T1799">
        <v>11</v>
      </c>
      <c r="U1799" s="4">
        <f t="shared" si="1499"/>
        <v>0.3888888888888889</v>
      </c>
      <c r="V1799">
        <v>0.3</v>
      </c>
      <c r="W1799">
        <v>22</v>
      </c>
      <c r="X1799">
        <v>15</v>
      </c>
      <c r="Y1799">
        <v>0</v>
      </c>
      <c r="Z1799">
        <v>0</v>
      </c>
      <c r="AA1799">
        <v>43</v>
      </c>
      <c r="AB1799">
        <v>32</v>
      </c>
      <c r="AC1799" s="9">
        <f t="shared" si="1508"/>
        <v>14.187954569882844</v>
      </c>
      <c r="AD1799" s="9">
        <f t="shared" si="1509"/>
        <v>9.673605388556485</v>
      </c>
      <c r="AE1799" s="9">
        <f t="shared" si="1510"/>
        <v>0</v>
      </c>
      <c r="AF1799" s="9">
        <f t="shared" si="1511"/>
        <v>0</v>
      </c>
      <c r="AG1799" s="9">
        <f t="shared" si="1512"/>
        <v>36.441106886851308</v>
      </c>
      <c r="AH1799" s="9">
        <f t="shared" si="1513"/>
        <v>27.118963264633532</v>
      </c>
      <c r="AI1799" s="58">
        <f t="shared" si="1514"/>
        <v>3.983097729493049</v>
      </c>
      <c r="AJ1799" s="58">
        <f t="shared" si="1515"/>
        <v>7.2229586901221747</v>
      </c>
      <c r="AK1799" s="58">
        <f t="shared" si="1516"/>
        <v>0</v>
      </c>
      <c r="AL1799" s="58">
        <f t="shared" si="1517"/>
        <v>2.5424028060593935</v>
      </c>
      <c r="AM1799" s="58">
        <f t="shared" si="1518"/>
        <v>0.77388843108451877</v>
      </c>
      <c r="AN1799" s="58">
        <f t="shared" si="1519"/>
        <v>4.5627376425855513</v>
      </c>
      <c r="AO1799" s="56">
        <v>1415.9833333333333</v>
      </c>
      <c r="AP1799" s="56">
        <v>465.18333333333328</v>
      </c>
      <c r="AQ1799" s="56">
        <v>13.15</v>
      </c>
      <c r="AR1799" s="57">
        <f>SUM(AO1799:AQ1799)</f>
        <v>1894.3166666666666</v>
      </c>
      <c r="AS1799">
        <v>44</v>
      </c>
      <c r="AT1799">
        <v>220</v>
      </c>
      <c r="AU1799">
        <v>199</v>
      </c>
      <c r="AV1799">
        <v>93</v>
      </c>
      <c r="AW1799">
        <v>68</v>
      </c>
      <c r="AX1799" s="9">
        <f t="shared" si="1520"/>
        <v>1.3936423864366219</v>
      </c>
      <c r="AY1799" s="9">
        <f t="shared" si="1521"/>
        <v>6.9682119321831086</v>
      </c>
      <c r="AZ1799" s="9">
        <f t="shared" si="1522"/>
        <v>6.3030644295656302</v>
      </c>
      <c r="BA1799" s="9">
        <f t="shared" si="1523"/>
        <v>2.9456532258774053</v>
      </c>
      <c r="BB1799" s="9">
        <f t="shared" si="1524"/>
        <v>2.1538109608565974</v>
      </c>
      <c r="BC1799" s="33">
        <f t="shared" si="1525"/>
        <v>17.26808943089431</v>
      </c>
      <c r="BD1799" s="33">
        <f t="shared" si="1526"/>
        <v>0.16036585365853659</v>
      </c>
      <c r="BE1799" s="33">
        <f t="shared" si="1527"/>
        <v>5.6729674796747958</v>
      </c>
      <c r="BF1799" s="42">
        <f>BI1799-BG1799-BH1799</f>
        <v>94</v>
      </c>
      <c r="BG1799" s="43">
        <v>56</v>
      </c>
      <c r="BH1799" s="43">
        <v>0</v>
      </c>
      <c r="BI1799" s="43">
        <v>150</v>
      </c>
      <c r="BJ1799" s="42">
        <f>BM1799-BK1799-BL1799</f>
        <v>60</v>
      </c>
      <c r="BK1799" s="43">
        <v>6</v>
      </c>
      <c r="BL1799" s="43">
        <v>1</v>
      </c>
      <c r="BM1799" s="43">
        <v>67</v>
      </c>
      <c r="BN1799" s="34">
        <f t="shared" si="1502"/>
        <v>162.41723636104697</v>
      </c>
      <c r="BO1799" s="34">
        <f t="shared" si="1503"/>
        <v>171.4784430914018</v>
      </c>
      <c r="BP1799" s="33">
        <v>95.006651100811226</v>
      </c>
      <c r="BQ1799" s="33">
        <v>35.998027158798557</v>
      </c>
      <c r="BR1799" s="33">
        <v>8.0144462733600008</v>
      </c>
      <c r="BS1799" s="33">
        <v>-0.17063105328045727</v>
      </c>
      <c r="BT1799" s="33">
        <v>-0.72944694021078593</v>
      </c>
      <c r="BU1799" s="9">
        <f t="shared" si="1504"/>
        <v>138.11904653947855</v>
      </c>
      <c r="BV1799" s="34">
        <f t="shared" si="1505"/>
        <v>145.82466487244676</v>
      </c>
      <c r="BW1799" s="33">
        <v>13.387042493954581</v>
      </c>
      <c r="BX1799" s="33">
        <v>0.7657191902158953</v>
      </c>
      <c r="BY1799" s="33">
        <v>1.0046220622439521</v>
      </c>
      <c r="BZ1799" s="33">
        <v>9.1408060751539999</v>
      </c>
      <c r="CA1799" s="9">
        <f t="shared" si="1506"/>
        <v>24.298189821568428</v>
      </c>
      <c r="CB1799" s="34">
        <f t="shared" si="1507"/>
        <v>25.653778218955043</v>
      </c>
      <c r="CC1799" s="47">
        <v>73.140891999999994</v>
      </c>
      <c r="CD1799">
        <v>8405223</v>
      </c>
      <c r="CE1799" s="68">
        <f t="shared" si="1528"/>
        <v>8405223</v>
      </c>
      <c r="CF1799" s="62">
        <v>47.8</v>
      </c>
      <c r="CG1799" s="62">
        <v>35.700000000000003</v>
      </c>
      <c r="CH1799" s="62">
        <v>30.1</v>
      </c>
      <c r="CI1799" s="62">
        <v>24.4</v>
      </c>
      <c r="CJ1799" s="63">
        <f t="shared" si="1500"/>
        <v>20.567719638379028</v>
      </c>
      <c r="CK1799" s="62">
        <v>7.3</v>
      </c>
      <c r="CL1799" s="63">
        <f t="shared" si="1501"/>
        <v>6.1534571049248736</v>
      </c>
      <c r="CM1799" s="62">
        <v>30.9</v>
      </c>
      <c r="CN1799" t="s">
        <v>1656</v>
      </c>
      <c r="CO1799" t="s">
        <v>2395</v>
      </c>
      <c r="CQ1799" t="s">
        <v>2396</v>
      </c>
      <c r="CR1799">
        <v>74</v>
      </c>
      <c r="CS1799">
        <v>217</v>
      </c>
      <c r="CT1799">
        <v>8</v>
      </c>
      <c r="CU1799" t="s">
        <v>3401</v>
      </c>
      <c r="CZ1799" s="72">
        <v>3834200</v>
      </c>
      <c r="DA1799">
        <v>0</v>
      </c>
    </row>
    <row r="1800" spans="1:105" ht="12.75" customHeight="1" x14ac:dyDescent="0.2">
      <c r="A1800" s="38" t="s">
        <v>2452</v>
      </c>
      <c r="B1800" t="s">
        <v>978</v>
      </c>
      <c r="C1800" t="s">
        <v>978</v>
      </c>
      <c r="D1800" s="82" t="s">
        <v>978</v>
      </c>
      <c r="E1800" t="str">
        <f t="shared" si="1481"/>
        <v xml:space="preserve">Semin, Alexander </v>
      </c>
      <c r="F1800" t="s">
        <v>862</v>
      </c>
      <c r="G1800" t="s">
        <v>1540</v>
      </c>
      <c r="H1800">
        <v>77</v>
      </c>
      <c r="I1800">
        <v>38</v>
      </c>
      <c r="J1800">
        <v>35</v>
      </c>
      <c r="K1800">
        <f>I1800+J1800</f>
        <v>73</v>
      </c>
      <c r="L1800">
        <v>-7</v>
      </c>
      <c r="M1800">
        <v>90</v>
      </c>
      <c r="N1800">
        <v>243</v>
      </c>
      <c r="O1800" s="4">
        <f t="shared" si="1498"/>
        <v>0.15637860082304528</v>
      </c>
      <c r="P1800">
        <v>1623</v>
      </c>
      <c r="Q1800">
        <v>6</v>
      </c>
      <c r="R1800">
        <v>0</v>
      </c>
      <c r="S1800">
        <v>12</v>
      </c>
      <c r="T1800">
        <v>32</v>
      </c>
      <c r="U1800" s="4">
        <f t="shared" si="1499"/>
        <v>0.27272727272727271</v>
      </c>
      <c r="V1800" s="40">
        <v>0.9</v>
      </c>
      <c r="W1800">
        <v>17</v>
      </c>
      <c r="X1800">
        <v>21</v>
      </c>
      <c r="Y1800">
        <v>0</v>
      </c>
      <c r="Z1800">
        <v>0</v>
      </c>
      <c r="AA1800">
        <f>I1800-W1800-Y1800</f>
        <v>21</v>
      </c>
      <c r="AB1800">
        <f>J1800-X1800-Z1800</f>
        <v>14</v>
      </c>
      <c r="AC1800" s="9">
        <f t="shared" si="1508"/>
        <v>11.575562700964628</v>
      </c>
      <c r="AD1800" s="9">
        <f t="shared" si="1509"/>
        <v>14.299224512956306</v>
      </c>
      <c r="AE1800" s="9">
        <f t="shared" si="1510"/>
        <v>0</v>
      </c>
      <c r="AF1800" s="9">
        <f t="shared" si="1511"/>
        <v>0</v>
      </c>
      <c r="AG1800" s="9">
        <f t="shared" si="1512"/>
        <v>25.95039903887411</v>
      </c>
      <c r="AH1800" s="9">
        <f t="shared" si="1513"/>
        <v>17.300266025916073</v>
      </c>
      <c r="AI1800" s="6">
        <f t="shared" si="1514"/>
        <v>3.2746932120483994</v>
      </c>
      <c r="AJ1800" s="6">
        <f t="shared" si="1515"/>
        <v>7.2177038017779447</v>
      </c>
      <c r="AK1800" s="6">
        <f t="shared" si="1516"/>
        <v>0</v>
      </c>
      <c r="AL1800" s="6">
        <f t="shared" si="1517"/>
        <v>2.842186561400498</v>
      </c>
      <c r="AM1800" s="6">
        <f t="shared" si="1518"/>
        <v>1.0894647247966709</v>
      </c>
      <c r="AN1800" s="6">
        <f t="shared" si="1519"/>
        <v>0</v>
      </c>
      <c r="AO1800" s="32">
        <v>971.08333333333337</v>
      </c>
      <c r="AP1800" s="32">
        <v>440.58333333333337</v>
      </c>
      <c r="AQ1800" s="32">
        <v>5.4333333333333336</v>
      </c>
      <c r="AR1800" s="32">
        <v>1417.1</v>
      </c>
      <c r="AS1800" s="40">
        <v>17</v>
      </c>
      <c r="AT1800" s="40">
        <v>34</v>
      </c>
      <c r="AU1800" s="40">
        <v>136</v>
      </c>
      <c r="AV1800" s="40">
        <v>76</v>
      </c>
      <c r="AW1800" s="40">
        <v>63</v>
      </c>
      <c r="AX1800" s="9">
        <f t="shared" si="1520"/>
        <v>0.71977983205137253</v>
      </c>
      <c r="AY1800" s="9">
        <f t="shared" si="1521"/>
        <v>1.4395596641027451</v>
      </c>
      <c r="AZ1800" s="9">
        <f t="shared" si="1522"/>
        <v>5.7582386564109802</v>
      </c>
      <c r="BA1800" s="9">
        <f t="shared" si="1523"/>
        <v>3.2178392491708419</v>
      </c>
      <c r="BB1800" s="9">
        <f t="shared" si="1524"/>
        <v>2.6674193776021453</v>
      </c>
      <c r="BC1800" s="9">
        <f t="shared" si="1525"/>
        <v>12.611471861471863</v>
      </c>
      <c r="BD1800" s="9">
        <f t="shared" si="1526"/>
        <v>7.0562770562770563E-2</v>
      </c>
      <c r="BE1800" s="9">
        <f t="shared" si="1527"/>
        <v>5.7218614718614722</v>
      </c>
      <c r="BF1800" s="3">
        <v>53</v>
      </c>
      <c r="BG1800" s="3">
        <v>53</v>
      </c>
      <c r="BH1800" s="3">
        <v>0</v>
      </c>
      <c r="BI1800" s="3">
        <v>106</v>
      </c>
      <c r="BJ1800" s="3">
        <v>46</v>
      </c>
      <c r="BK1800" s="3">
        <v>8</v>
      </c>
      <c r="BL1800" s="3">
        <v>0</v>
      </c>
      <c r="BM1800" s="3">
        <v>54</v>
      </c>
      <c r="BN1800" s="34">
        <f t="shared" si="1502"/>
        <v>61.265971890302694</v>
      </c>
      <c r="BO1800" s="34">
        <f t="shared" si="1503"/>
        <v>86.466688152286636</v>
      </c>
      <c r="BP1800" s="34">
        <v>34.177174606605824</v>
      </c>
      <c r="BQ1800" s="34">
        <v>29.307525390283001</v>
      </c>
      <c r="BR1800" s="34">
        <v>0.2171726681298618</v>
      </c>
      <c r="BS1800" s="34">
        <v>-6.7053505391645216E-2</v>
      </c>
      <c r="BT1800" s="34">
        <v>5.8828225483261587</v>
      </c>
      <c r="BU1800" s="34">
        <f t="shared" si="1504"/>
        <v>69.517641707953189</v>
      </c>
      <c r="BV1800" s="34">
        <f t="shared" si="1505"/>
        <v>98.112542104231451</v>
      </c>
      <c r="BW1800" s="34">
        <v>4.2380058035182611</v>
      </c>
      <c r="BX1800" s="34">
        <v>-0.37385634113386929</v>
      </c>
      <c r="BY1800" s="34">
        <v>0.57436991133255066</v>
      </c>
      <c r="BZ1800" s="34">
        <v>-12.690189191367439</v>
      </c>
      <c r="CA1800" s="34">
        <f t="shared" si="1506"/>
        <v>-8.2516698176504963</v>
      </c>
      <c r="CB1800" s="34">
        <f t="shared" si="1507"/>
        <v>-11.645853951944812</v>
      </c>
      <c r="CC1800" s="15">
        <v>33</v>
      </c>
      <c r="CD1800" s="7">
        <v>3713948</v>
      </c>
      <c r="CE1800" s="68">
        <f t="shared" si="1528"/>
        <v>3955113.4545454546</v>
      </c>
      <c r="CF1800" s="9">
        <v>37.9</v>
      </c>
      <c r="CG1800" s="9">
        <v>24.7</v>
      </c>
      <c r="CH1800" s="9">
        <v>10.3</v>
      </c>
      <c r="CI1800" s="9">
        <v>11.4</v>
      </c>
      <c r="CJ1800" s="9">
        <f t="shared" si="1500"/>
        <v>12.237558929034682</v>
      </c>
      <c r="CK1800" s="9">
        <v>2</v>
      </c>
      <c r="CL1800" s="9">
        <f t="shared" si="1501"/>
        <v>2.1469401629885407</v>
      </c>
      <c r="CM1800" s="9">
        <v>13.4</v>
      </c>
      <c r="CN1800" t="s">
        <v>2420</v>
      </c>
      <c r="CO1800" t="s">
        <v>2421</v>
      </c>
      <c r="CQ1800" t="s">
        <v>2396</v>
      </c>
      <c r="CR1800">
        <v>74</v>
      </c>
      <c r="CS1800">
        <v>200</v>
      </c>
      <c r="CT1800">
        <v>28</v>
      </c>
      <c r="CU1800" t="s">
        <v>3402</v>
      </c>
      <c r="CV1800" t="s">
        <v>2382</v>
      </c>
      <c r="CW1800">
        <v>10</v>
      </c>
      <c r="CX1800">
        <v>2</v>
      </c>
      <c r="CY1800">
        <v>1</v>
      </c>
      <c r="CZ1800" s="70"/>
      <c r="DA1800">
        <v>0</v>
      </c>
    </row>
    <row r="1801" spans="1:105" ht="12.75" customHeight="1" x14ac:dyDescent="0.2">
      <c r="A1801" s="44" t="s">
        <v>2372</v>
      </c>
      <c r="B1801" s="46" t="s">
        <v>978</v>
      </c>
      <c r="C1801" s="46" t="s">
        <v>978</v>
      </c>
      <c r="D1801" s="82" t="s">
        <v>978</v>
      </c>
      <c r="E1801" s="42" t="str">
        <f t="shared" si="1481"/>
        <v xml:space="preserve">Semin, Alexander </v>
      </c>
      <c r="F1801" s="42" t="s">
        <v>862</v>
      </c>
      <c r="G1801" s="45" t="s">
        <v>2376</v>
      </c>
      <c r="H1801" s="43">
        <v>63</v>
      </c>
      <c r="I1801" s="64">
        <v>26</v>
      </c>
      <c r="J1801" s="64">
        <v>16</v>
      </c>
      <c r="K1801" s="64">
        <v>42</v>
      </c>
      <c r="L1801" s="43">
        <v>-18</v>
      </c>
      <c r="M1801">
        <v>54</v>
      </c>
      <c r="N1801">
        <v>185</v>
      </c>
      <c r="O1801" s="4">
        <f t="shared" si="1498"/>
        <v>0.14054054054054055</v>
      </c>
      <c r="Q1801">
        <v>2</v>
      </c>
      <c r="R1801">
        <v>0</v>
      </c>
      <c r="S1801">
        <v>4</v>
      </c>
      <c r="T1801">
        <v>7</v>
      </c>
      <c r="U1801" s="4">
        <f t="shared" si="1499"/>
        <v>0.36363636363636365</v>
      </c>
      <c r="V1801">
        <v>0.3</v>
      </c>
      <c r="W1801">
        <v>10</v>
      </c>
      <c r="X1801">
        <v>10</v>
      </c>
      <c r="Y1801">
        <v>0</v>
      </c>
      <c r="Z1801">
        <v>0</v>
      </c>
      <c r="AA1801">
        <v>16</v>
      </c>
      <c r="AB1801">
        <v>6</v>
      </c>
      <c r="AC1801" s="9">
        <f t="shared" si="1508"/>
        <v>10.645848119233499</v>
      </c>
      <c r="AD1801" s="9">
        <f t="shared" si="1509"/>
        <v>10.645848119233499</v>
      </c>
      <c r="AE1801" s="9">
        <f t="shared" si="1510"/>
        <v>0</v>
      </c>
      <c r="AF1801" s="9">
        <f t="shared" si="1511"/>
        <v>0</v>
      </c>
      <c r="AG1801" s="9">
        <f t="shared" si="1512"/>
        <v>24.590163934426233</v>
      </c>
      <c r="AH1801" s="9">
        <f t="shared" si="1513"/>
        <v>9.2213114754098378</v>
      </c>
      <c r="AI1801" s="58">
        <f t="shared" si="1514"/>
        <v>2.382172131147541</v>
      </c>
      <c r="AJ1801" s="58">
        <f t="shared" si="1515"/>
        <v>7.8779276082327891</v>
      </c>
      <c r="AK1801" s="58">
        <f t="shared" si="1516"/>
        <v>0</v>
      </c>
      <c r="AL1801" s="58">
        <f t="shared" si="1517"/>
        <v>3.3043032786885247</v>
      </c>
      <c r="AM1801" s="58">
        <f t="shared" si="1518"/>
        <v>1.2775017743080199</v>
      </c>
      <c r="AN1801" s="58">
        <f t="shared" si="1519"/>
        <v>0</v>
      </c>
      <c r="AO1801" s="56">
        <v>780.8</v>
      </c>
      <c r="AP1801" s="56">
        <v>281.8</v>
      </c>
      <c r="AQ1801" s="56">
        <v>2.8</v>
      </c>
      <c r="AR1801" s="57">
        <f>SUM(AO1801:AQ1801)</f>
        <v>1065.3999999999999</v>
      </c>
      <c r="AS1801">
        <v>14</v>
      </c>
      <c r="AT1801">
        <v>20</v>
      </c>
      <c r="AU1801">
        <v>89</v>
      </c>
      <c r="AV1801">
        <v>81</v>
      </c>
      <c r="AW1801">
        <v>40</v>
      </c>
      <c r="AX1801" s="9">
        <f t="shared" si="1520"/>
        <v>0.78843626806833123</v>
      </c>
      <c r="AY1801" s="9">
        <f t="shared" si="1521"/>
        <v>1.1263375258119017</v>
      </c>
      <c r="AZ1801" s="9">
        <f t="shared" si="1522"/>
        <v>5.0122019898629633</v>
      </c>
      <c r="BA1801" s="9">
        <f t="shared" si="1523"/>
        <v>4.5616669795382023</v>
      </c>
      <c r="BB1801" s="9">
        <f t="shared" si="1524"/>
        <v>2.2526750516238034</v>
      </c>
      <c r="BC1801" s="33">
        <f t="shared" si="1525"/>
        <v>12.393650793650792</v>
      </c>
      <c r="BD1801" s="33">
        <f t="shared" si="1526"/>
        <v>4.4444444444444439E-2</v>
      </c>
      <c r="BE1801" s="33">
        <f t="shared" si="1527"/>
        <v>4.4730158730158731</v>
      </c>
      <c r="BF1801" s="42">
        <f>BI1801-BG1801-BH1801</f>
        <v>31</v>
      </c>
      <c r="BG1801" s="43">
        <v>37</v>
      </c>
      <c r="BH1801" s="43">
        <v>0</v>
      </c>
      <c r="BI1801" s="43">
        <v>68</v>
      </c>
      <c r="BJ1801" s="42">
        <f>BM1801-BK1801-BL1801</f>
        <v>43</v>
      </c>
      <c r="BK1801" s="43">
        <v>6</v>
      </c>
      <c r="BL1801" s="43">
        <v>0</v>
      </c>
      <c r="BM1801" s="43">
        <v>49</v>
      </c>
      <c r="BN1801" s="34">
        <f t="shared" si="1502"/>
        <v>40.073724921088193</v>
      </c>
      <c r="BO1801" s="34">
        <f t="shared" si="1503"/>
        <v>75.227566962808709</v>
      </c>
      <c r="BP1801" s="33">
        <v>22.286490313292841</v>
      </c>
      <c r="BQ1801" s="33">
        <v>15.653877035001182</v>
      </c>
      <c r="BR1801" s="33">
        <v>3.7309794465634707</v>
      </c>
      <c r="BS1801" s="33">
        <v>-3.6332087390515619E-2</v>
      </c>
      <c r="BT1801" s="33">
        <v>5.4208679835589697</v>
      </c>
      <c r="BU1801" s="9">
        <f t="shared" si="1504"/>
        <v>47.055882691025957</v>
      </c>
      <c r="BV1801" s="34">
        <f t="shared" si="1505"/>
        <v>88.334677475175454</v>
      </c>
      <c r="BW1801" s="33">
        <v>2.8837943437979749</v>
      </c>
      <c r="BX1801" s="33">
        <v>-0.41768062778070736</v>
      </c>
      <c r="BY1801" s="33">
        <v>0.39732330925805404</v>
      </c>
      <c r="BZ1801" s="33">
        <v>-9.8455947952130831</v>
      </c>
      <c r="CA1801" s="9">
        <f t="shared" si="1506"/>
        <v>-6.9821577699377615</v>
      </c>
      <c r="CB1801" s="34">
        <f t="shared" si="1507"/>
        <v>-13.10711051236674</v>
      </c>
      <c r="CC1801" s="47">
        <v>31.447514000000002</v>
      </c>
      <c r="CD1801">
        <v>1848911</v>
      </c>
      <c r="CE1801" s="68">
        <f t="shared" si="1528"/>
        <v>2406519.0793650793</v>
      </c>
      <c r="CF1801" s="62">
        <v>27.5</v>
      </c>
      <c r="CG1801" s="62">
        <v>19.399999999999999</v>
      </c>
      <c r="CH1801" s="62">
        <v>-15.7</v>
      </c>
      <c r="CI1801" s="62">
        <v>5.2</v>
      </c>
      <c r="CJ1801" s="63">
        <f t="shared" si="1500"/>
        <v>7.7037037037037042</v>
      </c>
      <c r="CK1801" s="62">
        <v>-1.6</v>
      </c>
      <c r="CL1801" s="63">
        <f t="shared" si="1501"/>
        <v>-2.3703703703703702</v>
      </c>
      <c r="CM1801" s="62">
        <v>4.2</v>
      </c>
      <c r="CN1801" t="s">
        <v>1658</v>
      </c>
      <c r="CO1801" t="s">
        <v>2421</v>
      </c>
      <c r="CQ1801" t="s">
        <v>2396</v>
      </c>
      <c r="CR1801">
        <v>74</v>
      </c>
      <c r="CS1801">
        <v>205</v>
      </c>
      <c r="CT1801">
        <v>28</v>
      </c>
      <c r="CU1801" t="s">
        <v>3402</v>
      </c>
      <c r="CZ1801" s="72">
        <v>1300000</v>
      </c>
      <c r="DA1801">
        <v>0</v>
      </c>
    </row>
    <row r="1802" spans="1:105" ht="12.75" customHeight="1" x14ac:dyDescent="0.2">
      <c r="A1802" s="38" t="s">
        <v>2452</v>
      </c>
      <c r="B1802" t="s">
        <v>978</v>
      </c>
      <c r="D1802" t="s">
        <v>978</v>
      </c>
      <c r="E1802" t="str">
        <f t="shared" si="1481"/>
        <v xml:space="preserve">Clymer, Ben </v>
      </c>
      <c r="F1802" t="s">
        <v>1324</v>
      </c>
      <c r="G1802" t="s">
        <v>1524</v>
      </c>
      <c r="H1802">
        <v>66</v>
      </c>
      <c r="I1802">
        <v>7</v>
      </c>
      <c r="J1802">
        <v>13</v>
      </c>
      <c r="K1802">
        <f>I1802+J1802</f>
        <v>20</v>
      </c>
      <c r="L1802">
        <v>-17</v>
      </c>
      <c r="M1802">
        <v>44</v>
      </c>
      <c r="N1802">
        <v>78</v>
      </c>
      <c r="O1802" s="4">
        <f t="shared" si="1498"/>
        <v>8.9743589743589744E-2</v>
      </c>
      <c r="P1802">
        <v>1233</v>
      </c>
      <c r="Q1802">
        <v>0</v>
      </c>
      <c r="R1802">
        <v>0</v>
      </c>
      <c r="S1802">
        <v>1</v>
      </c>
      <c r="T1802">
        <v>6</v>
      </c>
      <c r="U1802" s="4">
        <f t="shared" si="1499"/>
        <v>0.14285714285714285</v>
      </c>
      <c r="V1802" s="40">
        <v>0.1</v>
      </c>
      <c r="W1802">
        <v>0</v>
      </c>
      <c r="X1802">
        <v>7</v>
      </c>
      <c r="Y1802">
        <v>0</v>
      </c>
      <c r="Z1802">
        <v>0</v>
      </c>
      <c r="AA1802">
        <f>I1802-W1802-Y1802</f>
        <v>7</v>
      </c>
      <c r="AB1802">
        <f>J1802-X1802-Z1802</f>
        <v>6</v>
      </c>
      <c r="AC1802" s="9">
        <f t="shared" si="1508"/>
        <v>0</v>
      </c>
      <c r="AD1802" s="9">
        <f t="shared" si="1509"/>
        <v>13.3587786259542</v>
      </c>
      <c r="AE1802" s="9">
        <f t="shared" si="1510"/>
        <v>0</v>
      </c>
      <c r="AF1802" s="9">
        <f t="shared" si="1511"/>
        <v>0</v>
      </c>
      <c r="AG1802" s="9">
        <f t="shared" si="1512"/>
        <v>11.675044592184205</v>
      </c>
      <c r="AH1802" s="9">
        <f t="shared" si="1513"/>
        <v>10.007181079015034</v>
      </c>
      <c r="AI1802" s="6">
        <f t="shared" si="1514"/>
        <v>1.9180430401445483</v>
      </c>
      <c r="AJ1802" s="6">
        <f t="shared" si="1515"/>
        <v>5.3435114503816799</v>
      </c>
      <c r="AK1802" s="6">
        <f t="shared" si="1516"/>
        <v>0</v>
      </c>
      <c r="AL1802" s="6">
        <f t="shared" si="1517"/>
        <v>3.1689406750214273</v>
      </c>
      <c r="AM1802" s="6">
        <f t="shared" si="1518"/>
        <v>1.1450381679389314</v>
      </c>
      <c r="AN1802" s="6">
        <f t="shared" si="1519"/>
        <v>5.5087987758224939</v>
      </c>
      <c r="AO1802" s="32">
        <v>719.48333333333335</v>
      </c>
      <c r="AP1802" s="32">
        <v>157.19999999999999</v>
      </c>
      <c r="AQ1802" s="32">
        <v>43.56666666666667</v>
      </c>
      <c r="AR1802" s="32">
        <v>920.25</v>
      </c>
      <c r="AS1802" s="40">
        <v>21</v>
      </c>
      <c r="AT1802" s="40">
        <v>83</v>
      </c>
      <c r="AU1802" s="40">
        <v>30</v>
      </c>
      <c r="AV1802" s="40">
        <v>28</v>
      </c>
      <c r="AW1802" s="40">
        <v>9</v>
      </c>
      <c r="AX1802" s="9">
        <f t="shared" si="1520"/>
        <v>1.3691931540342299</v>
      </c>
      <c r="AY1802" s="9">
        <f t="shared" si="1521"/>
        <v>5.4115729421352894</v>
      </c>
      <c r="AZ1802" s="9">
        <f t="shared" si="1522"/>
        <v>1.9559902200488997</v>
      </c>
      <c r="BA1802" s="9">
        <f t="shared" si="1523"/>
        <v>1.8255908720456397</v>
      </c>
      <c r="BB1802" s="9">
        <f t="shared" si="1524"/>
        <v>0.58679706601466997</v>
      </c>
      <c r="BC1802" s="9">
        <f t="shared" si="1525"/>
        <v>10.901262626262627</v>
      </c>
      <c r="BD1802" s="9">
        <f t="shared" si="1526"/>
        <v>0.66010101010101019</v>
      </c>
      <c r="BE1802" s="9">
        <f t="shared" si="1527"/>
        <v>2.3818181818181818</v>
      </c>
      <c r="BF1802" s="3">
        <v>23</v>
      </c>
      <c r="BG1802" s="3">
        <v>14</v>
      </c>
      <c r="BH1802" s="3">
        <v>0</v>
      </c>
      <c r="BI1802" s="3">
        <v>37</v>
      </c>
      <c r="BJ1802" s="3">
        <v>38</v>
      </c>
      <c r="BK1802" s="3">
        <v>3</v>
      </c>
      <c r="BL1802" s="3">
        <v>4</v>
      </c>
      <c r="BM1802" s="3">
        <v>45</v>
      </c>
      <c r="BN1802" s="34">
        <f t="shared" si="1502"/>
        <v>24.087439911294382</v>
      </c>
      <c r="BO1802" s="34">
        <f t="shared" si="1503"/>
        <v>52.34977432500817</v>
      </c>
      <c r="BP1802" s="34">
        <v>13.928642260910394</v>
      </c>
      <c r="BQ1802" s="34">
        <v>1.0214830781406703</v>
      </c>
      <c r="BR1802" s="34">
        <v>0.14102967175676051</v>
      </c>
      <c r="BS1802" s="34">
        <v>-0.10075302570162269</v>
      </c>
      <c r="BT1802" s="34">
        <v>-1.4116977453673822</v>
      </c>
      <c r="BU1802" s="34">
        <f t="shared" si="1504"/>
        <v>13.578704239738819</v>
      </c>
      <c r="BV1802" s="34">
        <f t="shared" si="1505"/>
        <v>29.510902993184068</v>
      </c>
      <c r="BW1802" s="34">
        <v>8.1044533688357703</v>
      </c>
      <c r="BX1802" s="34">
        <v>7.8318974312738154E-2</v>
      </c>
      <c r="BY1802" s="34">
        <v>2.5849299219489867</v>
      </c>
      <c r="BZ1802" s="34">
        <v>-0.25896659354193191</v>
      </c>
      <c r="CA1802" s="34">
        <f t="shared" si="1506"/>
        <v>10.508735671555565</v>
      </c>
      <c r="CB1802" s="34">
        <f t="shared" si="1507"/>
        <v>22.838871331824102</v>
      </c>
      <c r="CC1802" s="15">
        <v>28</v>
      </c>
      <c r="CD1802" s="7">
        <v>904978</v>
      </c>
      <c r="CE1802" s="68">
        <f t="shared" si="1528"/>
        <v>1124366.606060606</v>
      </c>
      <c r="CF1802" s="9">
        <v>21</v>
      </c>
      <c r="CG1802" s="9">
        <v>18.5</v>
      </c>
      <c r="CH1802" s="9">
        <v>-10.9</v>
      </c>
      <c r="CI1802" s="9">
        <v>2.8</v>
      </c>
      <c r="CJ1802" s="9">
        <f t="shared" si="1500"/>
        <v>4.9954654257296198</v>
      </c>
      <c r="CK1802" s="9">
        <v>-2</v>
      </c>
      <c r="CL1802" s="9">
        <f t="shared" si="1501"/>
        <v>-3.5681895898068721</v>
      </c>
      <c r="CM1802" s="9">
        <v>0.8</v>
      </c>
      <c r="CN1802" t="s">
        <v>3609</v>
      </c>
      <c r="CO1802" t="s">
        <v>3456</v>
      </c>
      <c r="CP1802" t="s">
        <v>2413</v>
      </c>
      <c r="CQ1802" t="s">
        <v>2414</v>
      </c>
      <c r="CR1802">
        <v>73</v>
      </c>
      <c r="CS1802">
        <v>200</v>
      </c>
      <c r="CU1802" t="s">
        <v>3401</v>
      </c>
      <c r="CV1802" t="s">
        <v>2382</v>
      </c>
      <c r="CW1802">
        <v>1</v>
      </c>
      <c r="CX1802">
        <v>0</v>
      </c>
      <c r="CY1802">
        <v>0</v>
      </c>
      <c r="CZ1802" s="70"/>
      <c r="DA1802">
        <v>0</v>
      </c>
    </row>
    <row r="1803" spans="1:105" ht="12.75" customHeight="1" x14ac:dyDescent="0.2">
      <c r="A1803" s="38" t="s">
        <v>2452</v>
      </c>
      <c r="B1803" t="s">
        <v>978</v>
      </c>
      <c r="C1803" t="s">
        <v>978</v>
      </c>
      <c r="D1803" s="82" t="s">
        <v>978</v>
      </c>
      <c r="E1803" t="str">
        <f t="shared" ref="E1803:E1834" si="1529">CONCATENATE(RIGHT(F1803,LEN(F1803)-SEARCH(" ",F1803)), ", ", LEFT(F1803, SEARCH(" ", F1803)))</f>
        <v xml:space="preserve">Gordon, Boyd </v>
      </c>
      <c r="F1803" t="s">
        <v>130</v>
      </c>
      <c r="G1803" t="s">
        <v>1528</v>
      </c>
      <c r="H1803">
        <v>71</v>
      </c>
      <c r="I1803">
        <v>7</v>
      </c>
      <c r="J1803">
        <v>22</v>
      </c>
      <c r="K1803">
        <f>I1803+J1803</f>
        <v>29</v>
      </c>
      <c r="L1803">
        <v>10</v>
      </c>
      <c r="M1803">
        <v>14</v>
      </c>
      <c r="N1803">
        <v>104</v>
      </c>
      <c r="O1803" s="4">
        <f t="shared" si="1498"/>
        <v>6.7307692307692304E-2</v>
      </c>
      <c r="P1803">
        <v>1690</v>
      </c>
      <c r="Q1803">
        <v>0</v>
      </c>
      <c r="R1803">
        <v>0</v>
      </c>
      <c r="S1803">
        <v>632</v>
      </c>
      <c r="T1803">
        <v>582</v>
      </c>
      <c r="U1803" s="4">
        <f t="shared" si="1499"/>
        <v>0.52059308072487642</v>
      </c>
      <c r="V1803" s="40">
        <v>27.8</v>
      </c>
      <c r="W1803">
        <v>0</v>
      </c>
      <c r="X1803">
        <v>0</v>
      </c>
      <c r="Y1803">
        <v>2</v>
      </c>
      <c r="Z1803">
        <v>4</v>
      </c>
      <c r="AA1803">
        <f>I1803-W1803-Y1803</f>
        <v>5</v>
      </c>
      <c r="AB1803">
        <f>J1803-X1803-Z1803</f>
        <v>18</v>
      </c>
      <c r="AC1803" s="9">
        <f t="shared" si="1508"/>
        <v>0</v>
      </c>
      <c r="AD1803" s="9">
        <f t="shared" si="1509"/>
        <v>0</v>
      </c>
      <c r="AE1803" s="9">
        <f t="shared" si="1510"/>
        <v>2.1231422505307855</v>
      </c>
      <c r="AF1803" s="9">
        <f t="shared" si="1511"/>
        <v>4.2462845010615711</v>
      </c>
      <c r="AG1803" s="9">
        <f t="shared" si="1512"/>
        <v>7.1349294434755048</v>
      </c>
      <c r="AH1803" s="9">
        <f t="shared" si="1513"/>
        <v>25.685745996511816</v>
      </c>
      <c r="AI1803" s="6">
        <f t="shared" si="1514"/>
        <v>2.1404788330426512</v>
      </c>
      <c r="AJ1803" s="6">
        <f t="shared" si="1515"/>
        <v>0</v>
      </c>
      <c r="AK1803" s="6">
        <f t="shared" si="1516"/>
        <v>1.4861995753715498</v>
      </c>
      <c r="AL1803" s="6">
        <f t="shared" si="1517"/>
        <v>2.2118281274774065</v>
      </c>
      <c r="AM1803" s="6">
        <f t="shared" si="1518"/>
        <v>0</v>
      </c>
      <c r="AN1803" s="6">
        <f t="shared" si="1519"/>
        <v>9.9787685774946908</v>
      </c>
      <c r="AO1803" s="32">
        <v>840.93333333333317</v>
      </c>
      <c r="AP1803" s="32">
        <v>3.8333333333333339</v>
      </c>
      <c r="AQ1803" s="32">
        <v>282.60000000000002</v>
      </c>
      <c r="AR1803" s="32">
        <v>1127.3666666666666</v>
      </c>
      <c r="AS1803" s="40">
        <v>67</v>
      </c>
      <c r="AT1803" s="40">
        <v>31</v>
      </c>
      <c r="AU1803" s="40">
        <v>35</v>
      </c>
      <c r="AV1803" s="40">
        <v>17</v>
      </c>
      <c r="AW1803" s="40">
        <v>47</v>
      </c>
      <c r="AX1803" s="9">
        <f t="shared" si="1520"/>
        <v>3.5658318796014314</v>
      </c>
      <c r="AY1803" s="9">
        <f t="shared" si="1521"/>
        <v>1.6498625114573788</v>
      </c>
      <c r="AZ1803" s="9">
        <f t="shared" si="1522"/>
        <v>1.8627479968067178</v>
      </c>
      <c r="BA1803" s="9">
        <f t="shared" si="1523"/>
        <v>0.90476331273469157</v>
      </c>
      <c r="BB1803" s="9">
        <f t="shared" si="1524"/>
        <v>2.5014044528547354</v>
      </c>
      <c r="BC1803" s="9">
        <f t="shared" si="1525"/>
        <v>11.844131455399058</v>
      </c>
      <c r="BD1803" s="9">
        <f t="shared" si="1526"/>
        <v>3.9802816901408455</v>
      </c>
      <c r="BE1803" s="9">
        <f t="shared" si="1527"/>
        <v>5.3990610328638507E-2</v>
      </c>
      <c r="BF1803" s="3">
        <v>30</v>
      </c>
      <c r="BG1803" s="3">
        <v>0</v>
      </c>
      <c r="BH1803" s="3">
        <v>7</v>
      </c>
      <c r="BI1803" s="3">
        <v>37</v>
      </c>
      <c r="BJ1803" s="3">
        <v>31</v>
      </c>
      <c r="BK1803" s="3">
        <v>0</v>
      </c>
      <c r="BL1803" s="3">
        <v>47</v>
      </c>
      <c r="BM1803" s="3">
        <v>78</v>
      </c>
      <c r="BN1803" s="34">
        <f t="shared" si="1502"/>
        <v>29.698055373230659</v>
      </c>
      <c r="BO1803" s="34">
        <f t="shared" si="1503"/>
        <v>52.685707767181327</v>
      </c>
      <c r="BP1803" s="34">
        <v>6.3265991681499187</v>
      </c>
      <c r="BQ1803" s="34">
        <v>-0.18992968341314051</v>
      </c>
      <c r="BR1803" s="34">
        <v>0.17277060684543682</v>
      </c>
      <c r="BS1803" s="34">
        <v>5.2965713272028276</v>
      </c>
      <c r="BT1803" s="34">
        <v>0</v>
      </c>
      <c r="BU1803" s="34">
        <f t="shared" si="1504"/>
        <v>11.606011418785043</v>
      </c>
      <c r="BV1803" s="34">
        <f t="shared" si="1505"/>
        <v>20.589594782150222</v>
      </c>
      <c r="BW1803" s="34">
        <v>8.1542337156832687</v>
      </c>
      <c r="BX1803" s="34">
        <v>1.2522012895435511E-2</v>
      </c>
      <c r="BY1803" s="34">
        <v>1.2134102629329495</v>
      </c>
      <c r="BZ1803" s="34">
        <v>8.7118779629339613</v>
      </c>
      <c r="CA1803" s="34">
        <f t="shared" si="1506"/>
        <v>18.092043954445614</v>
      </c>
      <c r="CB1803" s="34">
        <f t="shared" si="1507"/>
        <v>32.096112985031098</v>
      </c>
      <c r="CC1803" s="15">
        <v>60</v>
      </c>
      <c r="CD1803" s="7">
        <v>1303445</v>
      </c>
      <c r="CE1803" s="68">
        <f t="shared" si="1528"/>
        <v>1505387.1830985916</v>
      </c>
      <c r="CF1803" s="9">
        <v>18.3</v>
      </c>
      <c r="CG1803" s="9">
        <v>29.9</v>
      </c>
      <c r="CH1803" s="9">
        <v>7</v>
      </c>
      <c r="CI1803" s="9">
        <v>1.6</v>
      </c>
      <c r="CJ1803" s="9">
        <f t="shared" si="1500"/>
        <v>2.2634035931532046</v>
      </c>
      <c r="CK1803" s="9">
        <v>2.4</v>
      </c>
      <c r="CL1803" s="9">
        <f t="shared" si="1501"/>
        <v>3.3951053897298067</v>
      </c>
      <c r="CM1803" s="9">
        <v>4</v>
      </c>
      <c r="CN1803" t="s">
        <v>3592</v>
      </c>
      <c r="CO1803" t="s">
        <v>3570</v>
      </c>
      <c r="CP1803" t="s">
        <v>3102</v>
      </c>
      <c r="CQ1803" t="s">
        <v>2400</v>
      </c>
      <c r="CR1803">
        <v>73</v>
      </c>
      <c r="CS1803">
        <v>201</v>
      </c>
      <c r="CT1803">
        <v>15</v>
      </c>
      <c r="CU1803" t="s">
        <v>3401</v>
      </c>
      <c r="CV1803" t="s">
        <v>2382</v>
      </c>
      <c r="CW1803">
        <v>0</v>
      </c>
      <c r="CX1803">
        <v>0</v>
      </c>
      <c r="CY1803">
        <v>0</v>
      </c>
      <c r="CZ1803" s="70"/>
      <c r="DA1803">
        <v>0</v>
      </c>
    </row>
    <row r="1804" spans="1:105" ht="12.75" customHeight="1" x14ac:dyDescent="0.2">
      <c r="A1804" s="44" t="s">
        <v>2372</v>
      </c>
      <c r="B1804" s="46" t="s">
        <v>978</v>
      </c>
      <c r="C1804" s="46" t="s">
        <v>978</v>
      </c>
      <c r="D1804" s="82" t="s">
        <v>978</v>
      </c>
      <c r="E1804" s="42" t="str">
        <f t="shared" si="1529"/>
        <v xml:space="preserve">Gordon, Boyd </v>
      </c>
      <c r="F1804" s="42" t="s">
        <v>130</v>
      </c>
      <c r="G1804" s="45" t="s">
        <v>2373</v>
      </c>
      <c r="H1804" s="43">
        <v>67</v>
      </c>
      <c r="I1804" s="64">
        <v>7</v>
      </c>
      <c r="J1804" s="64">
        <v>9</v>
      </c>
      <c r="K1804" s="64">
        <v>16</v>
      </c>
      <c r="L1804" s="43">
        <v>5</v>
      </c>
      <c r="M1804">
        <v>12</v>
      </c>
      <c r="N1804">
        <v>100</v>
      </c>
      <c r="O1804" s="4">
        <f t="shared" si="1498"/>
        <v>7.0000000000000007E-2</v>
      </c>
      <c r="Q1804">
        <v>0</v>
      </c>
      <c r="R1804">
        <v>0</v>
      </c>
      <c r="S1804">
        <v>504</v>
      </c>
      <c r="T1804">
        <v>400</v>
      </c>
      <c r="U1804" s="4">
        <f t="shared" si="1499"/>
        <v>0.55752212389380529</v>
      </c>
      <c r="V1804">
        <v>23.1</v>
      </c>
      <c r="W1804">
        <v>0</v>
      </c>
      <c r="X1804">
        <v>0</v>
      </c>
      <c r="Y1804">
        <v>1</v>
      </c>
      <c r="Z1804">
        <v>0</v>
      </c>
      <c r="AA1804">
        <v>6</v>
      </c>
      <c r="AB1804">
        <v>9</v>
      </c>
      <c r="AC1804" s="9">
        <f t="shared" si="1508"/>
        <v>0</v>
      </c>
      <c r="AD1804" s="9">
        <f t="shared" si="1509"/>
        <v>0</v>
      </c>
      <c r="AE1804" s="9">
        <f t="shared" si="1510"/>
        <v>1.1187768040275965</v>
      </c>
      <c r="AF1804" s="9">
        <f t="shared" si="1511"/>
        <v>0</v>
      </c>
      <c r="AG1804" s="9">
        <f t="shared" si="1512"/>
        <v>9.4173042966450868</v>
      </c>
      <c r="AH1804" s="9">
        <f t="shared" si="1513"/>
        <v>14.125956444967629</v>
      </c>
      <c r="AI1804" s="58">
        <f t="shared" si="1514"/>
        <v>1.8834608593290172</v>
      </c>
      <c r="AJ1804" s="58">
        <f t="shared" si="1515"/>
        <v>2.7950310559006213</v>
      </c>
      <c r="AK1804" s="58">
        <f t="shared" si="1516"/>
        <v>0.2237553608055193</v>
      </c>
      <c r="AL1804" s="58">
        <f t="shared" si="1517"/>
        <v>1.5695507161075144</v>
      </c>
      <c r="AM1804" s="58">
        <f t="shared" si="1518"/>
        <v>0</v>
      </c>
      <c r="AN1804" s="58">
        <f t="shared" si="1519"/>
        <v>7.8314376281931759</v>
      </c>
      <c r="AO1804" s="56">
        <v>764.55</v>
      </c>
      <c r="AP1804" s="56">
        <v>21.466666666666665</v>
      </c>
      <c r="AQ1804" s="56">
        <v>268.14999999999998</v>
      </c>
      <c r="AR1804" s="57">
        <f>SUM(AO1804:AQ1804)</f>
        <v>1054.1666666666665</v>
      </c>
      <c r="AS1804">
        <v>50</v>
      </c>
      <c r="AT1804">
        <v>19</v>
      </c>
      <c r="AU1804">
        <v>38</v>
      </c>
      <c r="AV1804">
        <v>15</v>
      </c>
      <c r="AW1804">
        <v>28</v>
      </c>
      <c r="AX1804" s="9">
        <f t="shared" si="1520"/>
        <v>2.8458498023715419</v>
      </c>
      <c r="AY1804" s="9">
        <f t="shared" si="1521"/>
        <v>1.0814229249011857</v>
      </c>
      <c r="AZ1804" s="9">
        <f t="shared" si="1522"/>
        <v>2.1628458498023715</v>
      </c>
      <c r="BA1804" s="9">
        <f t="shared" si="1523"/>
        <v>0.85375494071146263</v>
      </c>
      <c r="BB1804" s="9">
        <f t="shared" si="1524"/>
        <v>1.5936758893280634</v>
      </c>
      <c r="BC1804" s="33">
        <f t="shared" si="1525"/>
        <v>11.411194029850746</v>
      </c>
      <c r="BD1804" s="33">
        <f t="shared" si="1526"/>
        <v>4.0022388059701486</v>
      </c>
      <c r="BE1804" s="33">
        <f t="shared" si="1527"/>
        <v>0.32039800995024875</v>
      </c>
      <c r="BF1804" s="42">
        <f>BI1804-BG1804-BH1804</f>
        <v>24</v>
      </c>
      <c r="BG1804" s="43">
        <v>1</v>
      </c>
      <c r="BH1804" s="43">
        <v>1</v>
      </c>
      <c r="BI1804" s="43">
        <v>26</v>
      </c>
      <c r="BJ1804" s="42">
        <f>BM1804-BK1804-BL1804</f>
        <v>20</v>
      </c>
      <c r="BK1804" s="43">
        <v>0</v>
      </c>
      <c r="BL1804" s="43">
        <v>35</v>
      </c>
      <c r="BM1804" s="43">
        <v>55</v>
      </c>
      <c r="BN1804" s="34">
        <f t="shared" si="1502"/>
        <v>30.875251674917141</v>
      </c>
      <c r="BO1804" s="34">
        <f t="shared" si="1503"/>
        <v>58.577552584823039</v>
      </c>
      <c r="BP1804" s="33">
        <v>3.0595705121592953</v>
      </c>
      <c r="BQ1804" s="33">
        <v>-1.1443475136578132</v>
      </c>
      <c r="BR1804" s="33">
        <v>-2.6126576907678669</v>
      </c>
      <c r="BS1804" s="33">
        <v>-0.63369768603762366</v>
      </c>
      <c r="BT1804" s="33">
        <v>1.3457281452906837</v>
      </c>
      <c r="BU1804" s="9">
        <f t="shared" si="1504"/>
        <v>1.4595766986675418E-2</v>
      </c>
      <c r="BV1804" s="34">
        <f t="shared" si="1505"/>
        <v>2.7691573729660877E-2</v>
      </c>
      <c r="BW1804" s="33">
        <v>12.852184852691863</v>
      </c>
      <c r="BX1804" s="33">
        <v>0.13852758025807732</v>
      </c>
      <c r="BY1804" s="33">
        <v>7.9025551397982507</v>
      </c>
      <c r="BZ1804" s="33">
        <v>9.967388335182271</v>
      </c>
      <c r="CA1804" s="9">
        <f t="shared" si="1506"/>
        <v>30.860655907930465</v>
      </c>
      <c r="CB1804" s="34">
        <f t="shared" si="1507"/>
        <v>58.549861011093377</v>
      </c>
      <c r="CC1804" s="47">
        <v>61.227898000000003</v>
      </c>
      <c r="CD1804">
        <v>1358862</v>
      </c>
      <c r="CE1804" s="68">
        <f t="shared" si="1528"/>
        <v>1663084.8358208954</v>
      </c>
      <c r="CF1804" s="62">
        <v>14.9</v>
      </c>
      <c r="CG1804" s="62">
        <v>23.4</v>
      </c>
      <c r="CH1804" s="62">
        <v>1.5</v>
      </c>
      <c r="CI1804" s="62">
        <v>-0.4</v>
      </c>
      <c r="CJ1804" s="63">
        <f t="shared" si="1500"/>
        <v>-0.59533406923239118</v>
      </c>
      <c r="CK1804" s="62">
        <v>2.2000000000000002</v>
      </c>
      <c r="CL1804" s="63">
        <f t="shared" si="1501"/>
        <v>3.2743373807781517</v>
      </c>
      <c r="CM1804" s="62">
        <v>1.8</v>
      </c>
      <c r="CN1804" t="s">
        <v>1723</v>
      </c>
      <c r="CO1804" t="s">
        <v>3570</v>
      </c>
      <c r="CP1804" t="s">
        <v>3102</v>
      </c>
      <c r="CQ1804" t="s">
        <v>2400</v>
      </c>
      <c r="CR1804">
        <v>72</v>
      </c>
      <c r="CS1804">
        <v>201</v>
      </c>
      <c r="CT1804">
        <v>15</v>
      </c>
      <c r="CU1804" t="s">
        <v>3401</v>
      </c>
      <c r="CZ1804" s="72">
        <v>650000</v>
      </c>
      <c r="DA1804">
        <v>0</v>
      </c>
    </row>
    <row r="1805" spans="1:105" ht="12.75" customHeight="1" x14ac:dyDescent="0.2">
      <c r="A1805" s="38" t="s">
        <v>2452</v>
      </c>
      <c r="B1805" t="s">
        <v>978</v>
      </c>
      <c r="C1805" t="s">
        <v>978</v>
      </c>
      <c r="D1805" s="82" t="s">
        <v>978</v>
      </c>
      <c r="E1805" t="str">
        <f t="shared" si="1529"/>
        <v xml:space="preserve">Pothier, Brian </v>
      </c>
      <c r="F1805" t="s">
        <v>451</v>
      </c>
      <c r="G1805" t="s">
        <v>1524</v>
      </c>
      <c r="H1805">
        <v>72</v>
      </c>
      <c r="I1805">
        <v>3</v>
      </c>
      <c r="J1805">
        <v>25</v>
      </c>
      <c r="K1805">
        <f>I1805+J1805</f>
        <v>28</v>
      </c>
      <c r="L1805">
        <v>-11</v>
      </c>
      <c r="M1805">
        <v>44</v>
      </c>
      <c r="N1805">
        <v>118</v>
      </c>
      <c r="O1805" s="4">
        <f t="shared" si="1498"/>
        <v>2.5423728813559324E-2</v>
      </c>
      <c r="P1805">
        <v>2066</v>
      </c>
      <c r="Q1805">
        <v>0</v>
      </c>
      <c r="R1805">
        <v>0</v>
      </c>
      <c r="S1805">
        <v>0</v>
      </c>
      <c r="T1805">
        <v>0</v>
      </c>
      <c r="U1805" s="4">
        <f t="shared" si="1499"/>
        <v>0</v>
      </c>
      <c r="V1805" s="40">
        <v>0</v>
      </c>
      <c r="W1805">
        <v>2</v>
      </c>
      <c r="X1805">
        <v>13</v>
      </c>
      <c r="Y1805">
        <v>0</v>
      </c>
      <c r="Z1805">
        <v>0</v>
      </c>
      <c r="AA1805">
        <f>I1805-W1805-Y1805</f>
        <v>1</v>
      </c>
      <c r="AB1805">
        <f>J1805-X1805-Z1805</f>
        <v>12</v>
      </c>
      <c r="AC1805" s="9">
        <f t="shared" si="1508"/>
        <v>1.9742253907321086</v>
      </c>
      <c r="AD1805" s="9">
        <f t="shared" si="1509"/>
        <v>12.832465039758704</v>
      </c>
      <c r="AE1805" s="9">
        <f t="shared" si="1510"/>
        <v>0</v>
      </c>
      <c r="AF1805" s="9">
        <f t="shared" si="1511"/>
        <v>0</v>
      </c>
      <c r="AG1805" s="9">
        <f t="shared" si="1512"/>
        <v>1.0024085650242947</v>
      </c>
      <c r="AH1805" s="9">
        <f t="shared" si="1513"/>
        <v>12.028902780291537</v>
      </c>
      <c r="AI1805" s="6">
        <f t="shared" si="1514"/>
        <v>2.405780556058307</v>
      </c>
      <c r="AJ1805" s="6">
        <f t="shared" si="1515"/>
        <v>5.5278310940499038</v>
      </c>
      <c r="AK1805" s="6">
        <f t="shared" si="1516"/>
        <v>0.79546291522427626</v>
      </c>
      <c r="AL1805" s="6">
        <f t="shared" si="1517"/>
        <v>2.75662355381681</v>
      </c>
      <c r="AM1805" s="6">
        <f t="shared" si="1518"/>
        <v>0.98711269536605428</v>
      </c>
      <c r="AN1805" s="6">
        <f t="shared" si="1519"/>
        <v>9.2804006776165568</v>
      </c>
      <c r="AO1805" s="32">
        <v>1197.1166666666666</v>
      </c>
      <c r="AP1805" s="32">
        <v>303.91666666666669</v>
      </c>
      <c r="AQ1805" s="32">
        <v>226.28333333333333</v>
      </c>
      <c r="AR1805" s="32">
        <v>1727.3166666666666</v>
      </c>
      <c r="AS1805" s="40">
        <v>140</v>
      </c>
      <c r="AT1805" s="40">
        <v>61</v>
      </c>
      <c r="AU1805" s="40">
        <v>51</v>
      </c>
      <c r="AV1805" s="40">
        <v>76</v>
      </c>
      <c r="AW1805" s="40">
        <v>36</v>
      </c>
      <c r="AX1805" s="9">
        <f t="shared" si="1520"/>
        <v>4.8630341859724631</v>
      </c>
      <c r="AY1805" s="9">
        <f t="shared" si="1521"/>
        <v>2.1188934667451442</v>
      </c>
      <c r="AZ1805" s="9">
        <f t="shared" si="1522"/>
        <v>1.7715338820328257</v>
      </c>
      <c r="BA1805" s="9">
        <f t="shared" si="1523"/>
        <v>2.6399328438136225</v>
      </c>
      <c r="BB1805" s="9">
        <f t="shared" si="1524"/>
        <v>1.2504945049643474</v>
      </c>
      <c r="BC1805" s="9">
        <f t="shared" si="1525"/>
        <v>16.626620370370368</v>
      </c>
      <c r="BD1805" s="9">
        <f t="shared" si="1526"/>
        <v>3.142824074074074</v>
      </c>
      <c r="BE1805" s="9">
        <f t="shared" si="1527"/>
        <v>4.2210648148148149</v>
      </c>
      <c r="BF1805" s="3">
        <v>48</v>
      </c>
      <c r="BG1805" s="3">
        <v>28</v>
      </c>
      <c r="BH1805" s="3">
        <v>3</v>
      </c>
      <c r="BI1805" s="3">
        <v>79</v>
      </c>
      <c r="BJ1805" s="3">
        <v>55</v>
      </c>
      <c r="BK1805" s="3">
        <v>5</v>
      </c>
      <c r="BL1805" s="3">
        <v>35</v>
      </c>
      <c r="BM1805" s="3">
        <v>95</v>
      </c>
      <c r="BN1805" s="34">
        <f t="shared" si="1502"/>
        <v>33.454162569962278</v>
      </c>
      <c r="BO1805" s="34">
        <f t="shared" si="1503"/>
        <v>38.735413390668313</v>
      </c>
      <c r="BP1805" s="34">
        <v>2.7320069555469959</v>
      </c>
      <c r="BQ1805" s="34">
        <v>3.6506878804919243</v>
      </c>
      <c r="BR1805" s="34">
        <v>0.26471383050256092</v>
      </c>
      <c r="BS1805" s="34">
        <v>-0.52330674443417413</v>
      </c>
      <c r="BT1805" s="34">
        <v>-1.4116977453673822</v>
      </c>
      <c r="BU1805" s="34">
        <f t="shared" si="1504"/>
        <v>4.7124041767399252</v>
      </c>
      <c r="BV1805" s="34">
        <f t="shared" si="1505"/>
        <v>5.4563291927632553</v>
      </c>
      <c r="BW1805" s="34">
        <v>18.359388023017114</v>
      </c>
      <c r="BX1805" s="34">
        <v>1.3214595800970459</v>
      </c>
      <c r="BY1805" s="34">
        <v>3.0758427676423898</v>
      </c>
      <c r="BZ1805" s="34">
        <v>5.9850680224658088</v>
      </c>
      <c r="CA1805" s="34">
        <f t="shared" si="1506"/>
        <v>28.741758393222355</v>
      </c>
      <c r="CB1805" s="34">
        <f t="shared" si="1507"/>
        <v>33.279084197905064</v>
      </c>
      <c r="CC1805" s="15">
        <v>35</v>
      </c>
      <c r="CD1805" s="7">
        <v>1389319</v>
      </c>
      <c r="CE1805" s="68">
        <f t="shared" si="1528"/>
        <v>1582279.9722222222</v>
      </c>
      <c r="CF1805" s="9">
        <v>35.1</v>
      </c>
      <c r="CG1805" s="9">
        <v>36.1</v>
      </c>
      <c r="CH1805" s="9">
        <v>-3.8</v>
      </c>
      <c r="CI1805" s="9">
        <v>1.5</v>
      </c>
      <c r="CJ1805" s="9">
        <f t="shared" si="1500"/>
        <v>1.3288938435301327</v>
      </c>
      <c r="CK1805" s="9">
        <v>0.4</v>
      </c>
      <c r="CL1805" s="9">
        <f t="shared" si="1501"/>
        <v>0.35437169160803544</v>
      </c>
      <c r="CM1805" s="9">
        <v>1.9</v>
      </c>
      <c r="CN1805" t="s">
        <v>3607</v>
      </c>
      <c r="CO1805" t="s">
        <v>1125</v>
      </c>
      <c r="CP1805" t="s">
        <v>2441</v>
      </c>
      <c r="CQ1805" t="s">
        <v>2414</v>
      </c>
      <c r="CR1805">
        <v>72</v>
      </c>
      <c r="CS1805">
        <v>198</v>
      </c>
      <c r="CT1805">
        <v>2</v>
      </c>
      <c r="CU1805" t="s">
        <v>3402</v>
      </c>
      <c r="CV1805" t="s">
        <v>2382</v>
      </c>
      <c r="CW1805">
        <v>0</v>
      </c>
      <c r="CX1805">
        <v>0</v>
      </c>
      <c r="CY1805">
        <v>0</v>
      </c>
      <c r="CZ1805" s="70"/>
      <c r="DA1805">
        <v>0</v>
      </c>
    </row>
    <row r="1806" spans="1:105" ht="12.75" customHeight="1" x14ac:dyDescent="0.2">
      <c r="A1806" s="44" t="s">
        <v>2372</v>
      </c>
      <c r="B1806" s="46" t="s">
        <v>978</v>
      </c>
      <c r="C1806" s="46" t="s">
        <v>978</v>
      </c>
      <c r="D1806" s="82" t="s">
        <v>978</v>
      </c>
      <c r="E1806" s="42" t="str">
        <f t="shared" si="1529"/>
        <v xml:space="preserve">Pothier, Brian </v>
      </c>
      <c r="F1806" s="42" t="s">
        <v>451</v>
      </c>
      <c r="G1806" s="45" t="s">
        <v>2374</v>
      </c>
      <c r="H1806" s="43">
        <v>38</v>
      </c>
      <c r="I1806" s="64">
        <v>5</v>
      </c>
      <c r="J1806" s="64">
        <v>9</v>
      </c>
      <c r="K1806" s="64">
        <v>14</v>
      </c>
      <c r="L1806" s="43">
        <v>5</v>
      </c>
      <c r="M1806">
        <v>20</v>
      </c>
      <c r="N1806">
        <v>65</v>
      </c>
      <c r="O1806" s="4">
        <f t="shared" si="1498"/>
        <v>7.6923076923076927E-2</v>
      </c>
      <c r="Q1806">
        <v>1</v>
      </c>
      <c r="R1806">
        <v>0</v>
      </c>
      <c r="S1806">
        <v>0</v>
      </c>
      <c r="T1806">
        <v>0</v>
      </c>
      <c r="U1806" s="4">
        <f t="shared" si="1499"/>
        <v>0</v>
      </c>
      <c r="V1806">
        <v>0</v>
      </c>
      <c r="W1806">
        <v>1</v>
      </c>
      <c r="X1806">
        <v>3</v>
      </c>
      <c r="Y1806">
        <v>0</v>
      </c>
      <c r="Z1806">
        <v>0</v>
      </c>
      <c r="AA1806">
        <v>4</v>
      </c>
      <c r="AB1806">
        <v>6</v>
      </c>
      <c r="AC1806" s="9">
        <f t="shared" si="1508"/>
        <v>4.3530834340991529</v>
      </c>
      <c r="AD1806" s="9">
        <f t="shared" si="1509"/>
        <v>13.059250302297459</v>
      </c>
      <c r="AE1806" s="9">
        <f t="shared" si="1510"/>
        <v>0</v>
      </c>
      <c r="AF1806" s="9">
        <f t="shared" si="1511"/>
        <v>0</v>
      </c>
      <c r="AG1806" s="9">
        <f t="shared" si="1512"/>
        <v>8.1033172955178525</v>
      </c>
      <c r="AH1806" s="9">
        <f t="shared" si="1513"/>
        <v>12.154975943276778</v>
      </c>
      <c r="AI1806" s="58">
        <f t="shared" si="1514"/>
        <v>2.633578121043302</v>
      </c>
      <c r="AJ1806" s="58">
        <f t="shared" si="1515"/>
        <v>6.964933494558645</v>
      </c>
      <c r="AK1806" s="58">
        <f t="shared" si="1516"/>
        <v>0</v>
      </c>
      <c r="AL1806" s="58">
        <f t="shared" si="1517"/>
        <v>2.1271207900734361</v>
      </c>
      <c r="AM1806" s="58">
        <f t="shared" si="1518"/>
        <v>0</v>
      </c>
      <c r="AN1806" s="58">
        <f t="shared" si="1519"/>
        <v>8.5336945479173725</v>
      </c>
      <c r="AO1806" s="56">
        <v>592.35</v>
      </c>
      <c r="AP1806" s="56">
        <v>68.916666666666671</v>
      </c>
      <c r="AQ1806" s="56">
        <v>49.216666666666669</v>
      </c>
      <c r="AR1806" s="57">
        <f>SUM(AO1806:AQ1806)</f>
        <v>710.48333333333335</v>
      </c>
      <c r="AS1806">
        <v>34</v>
      </c>
      <c r="AT1806">
        <v>25</v>
      </c>
      <c r="AU1806">
        <v>16</v>
      </c>
      <c r="AV1806">
        <v>27</v>
      </c>
      <c r="AW1806">
        <v>18</v>
      </c>
      <c r="AX1806" s="9">
        <f t="shared" si="1520"/>
        <v>2.871284806117901</v>
      </c>
      <c r="AY1806" s="9">
        <f t="shared" si="1521"/>
        <v>2.1112388280278682</v>
      </c>
      <c r="AZ1806" s="9">
        <f t="shared" si="1522"/>
        <v>1.3511928499378356</v>
      </c>
      <c r="BA1806" s="9">
        <f t="shared" si="1523"/>
        <v>2.2801379342700976</v>
      </c>
      <c r="BB1806" s="9">
        <f t="shared" si="1524"/>
        <v>1.5200919561800652</v>
      </c>
      <c r="BC1806" s="33">
        <f t="shared" si="1525"/>
        <v>15.588157894736844</v>
      </c>
      <c r="BD1806" s="33">
        <f t="shared" si="1526"/>
        <v>1.2951754385964913</v>
      </c>
      <c r="BE1806" s="33">
        <f t="shared" si="1527"/>
        <v>1.8135964912280702</v>
      </c>
      <c r="BF1806" s="42">
        <f>BI1806-BG1806-BH1806</f>
        <v>26</v>
      </c>
      <c r="BG1806" s="43">
        <v>8</v>
      </c>
      <c r="BH1806" s="43">
        <v>0</v>
      </c>
      <c r="BI1806" s="43">
        <v>34</v>
      </c>
      <c r="BJ1806" s="42">
        <f>BM1806-BK1806-BL1806</f>
        <v>21</v>
      </c>
      <c r="BK1806" s="43">
        <v>0</v>
      </c>
      <c r="BL1806" s="43">
        <v>7</v>
      </c>
      <c r="BM1806" s="43">
        <v>28</v>
      </c>
      <c r="BN1806" s="34">
        <f t="shared" si="1502"/>
        <v>37.443128030459953</v>
      </c>
      <c r="BO1806" s="34">
        <f t="shared" si="1503"/>
        <v>105.40184765430092</v>
      </c>
      <c r="BP1806" s="33">
        <v>10.383054590172845</v>
      </c>
      <c r="BQ1806" s="33">
        <v>2.7941452369735678</v>
      </c>
      <c r="BR1806" s="33">
        <v>0.92343840900045182</v>
      </c>
      <c r="BS1806" s="33">
        <v>-0.12138792812313455</v>
      </c>
      <c r="BT1806" s="33">
        <v>-0.69174403351843883</v>
      </c>
      <c r="BU1806" s="9">
        <f t="shared" si="1504"/>
        <v>13.287506274505292</v>
      </c>
      <c r="BV1806" s="34">
        <f t="shared" si="1505"/>
        <v>37.404132232532668</v>
      </c>
      <c r="BW1806" s="33">
        <v>18.709158904488831</v>
      </c>
      <c r="BX1806" s="33">
        <v>3.2584676613703936</v>
      </c>
      <c r="BY1806" s="33">
        <v>1.1370637912120747</v>
      </c>
      <c r="BZ1806" s="33">
        <v>1.0509313988833617</v>
      </c>
      <c r="CA1806" s="9">
        <f t="shared" si="1506"/>
        <v>24.155621755954659</v>
      </c>
      <c r="CB1806" s="34">
        <f t="shared" si="1507"/>
        <v>67.997715421768262</v>
      </c>
      <c r="CC1806" s="47">
        <v>57.755783000000001</v>
      </c>
      <c r="CD1806">
        <v>1613057</v>
      </c>
      <c r="CE1806" s="68">
        <f t="shared" si="1528"/>
        <v>3480807.210526316</v>
      </c>
      <c r="CF1806" s="62">
        <v>14.4</v>
      </c>
      <c r="CG1806" s="62">
        <v>14.6</v>
      </c>
      <c r="CH1806" s="62">
        <v>4</v>
      </c>
      <c r="CI1806" s="62">
        <v>2.2999999999999998</v>
      </c>
      <c r="CJ1806" s="63">
        <f t="shared" si="1500"/>
        <v>5.5514210431039679</v>
      </c>
      <c r="CK1806" s="62">
        <v>2.4</v>
      </c>
      <c r="CL1806" s="63">
        <f t="shared" si="1501"/>
        <v>5.7927871754128368</v>
      </c>
      <c r="CM1806" s="62">
        <v>4.4000000000000004</v>
      </c>
      <c r="CN1806" t="s">
        <v>1763</v>
      </c>
      <c r="CO1806" t="s">
        <v>1125</v>
      </c>
      <c r="CP1806" t="s">
        <v>2441</v>
      </c>
      <c r="CQ1806" t="s">
        <v>2414</v>
      </c>
      <c r="CR1806">
        <v>72</v>
      </c>
      <c r="CS1806">
        <v>200</v>
      </c>
      <c r="CT1806">
        <v>2</v>
      </c>
      <c r="CU1806" t="s">
        <v>3402</v>
      </c>
      <c r="CZ1806" s="72">
        <v>2500000</v>
      </c>
      <c r="DA1806">
        <v>0</v>
      </c>
    </row>
    <row r="1807" spans="1:105" ht="12.75" customHeight="1" x14ac:dyDescent="0.2">
      <c r="A1807" s="38" t="s">
        <v>2452</v>
      </c>
      <c r="B1807" t="s">
        <v>978</v>
      </c>
      <c r="C1807" t="s">
        <v>978</v>
      </c>
      <c r="D1807" t="s">
        <v>978</v>
      </c>
      <c r="E1807" t="str">
        <f t="shared" si="1529"/>
        <v xml:space="preserve">Laich, Brooks </v>
      </c>
      <c r="F1807" t="s">
        <v>271</v>
      </c>
      <c r="G1807" t="s">
        <v>1537</v>
      </c>
      <c r="H1807">
        <v>73</v>
      </c>
      <c r="I1807">
        <v>8</v>
      </c>
      <c r="J1807">
        <v>10</v>
      </c>
      <c r="K1807">
        <f>I1807+J1807</f>
        <v>18</v>
      </c>
      <c r="L1807">
        <v>-2</v>
      </c>
      <c r="M1807">
        <v>29</v>
      </c>
      <c r="N1807">
        <v>119</v>
      </c>
      <c r="O1807" s="4">
        <f t="shared" si="1498"/>
        <v>6.7226890756302518E-2</v>
      </c>
      <c r="P1807">
        <v>1479</v>
      </c>
      <c r="Q1807">
        <v>0</v>
      </c>
      <c r="R1807">
        <v>0</v>
      </c>
      <c r="S1807">
        <v>292</v>
      </c>
      <c r="T1807">
        <v>271</v>
      </c>
      <c r="U1807" s="4">
        <f t="shared" si="1499"/>
        <v>0.51865008880994667</v>
      </c>
      <c r="V1807" s="40">
        <v>12.4</v>
      </c>
      <c r="W1807">
        <v>2</v>
      </c>
      <c r="X1807">
        <v>1</v>
      </c>
      <c r="Y1807">
        <v>3</v>
      </c>
      <c r="Z1807">
        <v>1</v>
      </c>
      <c r="AA1807">
        <f>I1807-W1807-Y1807</f>
        <v>3</v>
      </c>
      <c r="AB1807">
        <f>J1807-X1807-Z1807</f>
        <v>8</v>
      </c>
      <c r="AC1807" s="9">
        <f t="shared" si="1508"/>
        <v>5.3523639607493312</v>
      </c>
      <c r="AD1807" s="9">
        <f t="shared" si="1509"/>
        <v>2.6761819803746656</v>
      </c>
      <c r="AE1807" s="9">
        <f t="shared" si="1510"/>
        <v>5.8384690236782353</v>
      </c>
      <c r="AF1807" s="9">
        <f t="shared" si="1511"/>
        <v>1.9461563412260785</v>
      </c>
      <c r="AG1807" s="9">
        <f t="shared" si="1512"/>
        <v>4.9532195927352776</v>
      </c>
      <c r="AH1807" s="9">
        <f t="shared" si="1513"/>
        <v>13.208585580627409</v>
      </c>
      <c r="AI1807" s="6">
        <f t="shared" si="1514"/>
        <v>1.7336268574573475</v>
      </c>
      <c r="AJ1807" s="6">
        <f t="shared" si="1515"/>
        <v>4.2818911685994649</v>
      </c>
      <c r="AK1807" s="6">
        <f t="shared" si="1516"/>
        <v>1.5569250729808628</v>
      </c>
      <c r="AL1807" s="6">
        <f t="shared" si="1517"/>
        <v>2.1463951568519537</v>
      </c>
      <c r="AM1807" s="6">
        <f t="shared" si="1518"/>
        <v>0</v>
      </c>
      <c r="AN1807" s="6">
        <f t="shared" si="1519"/>
        <v>6.2277002919234512</v>
      </c>
      <c r="AO1807" s="32">
        <v>726.8</v>
      </c>
      <c r="AP1807" s="32">
        <v>112.1</v>
      </c>
      <c r="AQ1807" s="32">
        <v>154.15</v>
      </c>
      <c r="AR1807" s="32">
        <v>993.05</v>
      </c>
      <c r="AS1807" s="40">
        <v>54</v>
      </c>
      <c r="AT1807" s="40">
        <v>49</v>
      </c>
      <c r="AU1807" s="40">
        <v>47</v>
      </c>
      <c r="AV1807" s="40">
        <v>32</v>
      </c>
      <c r="AW1807" s="40">
        <v>40</v>
      </c>
      <c r="AX1807" s="9">
        <f t="shared" si="1520"/>
        <v>3.2626755953879463</v>
      </c>
      <c r="AY1807" s="9">
        <f t="shared" si="1521"/>
        <v>2.9605760032223958</v>
      </c>
      <c r="AZ1807" s="9">
        <f t="shared" si="1522"/>
        <v>2.8397361663561758</v>
      </c>
      <c r="BA1807" s="9">
        <f t="shared" si="1523"/>
        <v>1.9334373898595238</v>
      </c>
      <c r="BB1807" s="9">
        <f t="shared" si="1524"/>
        <v>2.4167967373244048</v>
      </c>
      <c r="BC1807" s="9">
        <f t="shared" si="1525"/>
        <v>9.956164383561644</v>
      </c>
      <c r="BD1807" s="9">
        <f t="shared" si="1526"/>
        <v>2.1116438356164386</v>
      </c>
      <c r="BE1807" s="9">
        <f t="shared" si="1527"/>
        <v>1.5356164383561643</v>
      </c>
      <c r="BF1807" s="3">
        <v>21</v>
      </c>
      <c r="BG1807" s="3">
        <v>8</v>
      </c>
      <c r="BH1807" s="3">
        <v>4</v>
      </c>
      <c r="BI1807" s="3">
        <v>33</v>
      </c>
      <c r="BJ1807" s="3">
        <v>26</v>
      </c>
      <c r="BK1807" s="3">
        <v>0</v>
      </c>
      <c r="BL1807" s="3">
        <v>16</v>
      </c>
      <c r="BM1807" s="3">
        <v>42</v>
      </c>
      <c r="BN1807" s="34">
        <f t="shared" si="1502"/>
        <v>15.446497692299117</v>
      </c>
      <c r="BO1807" s="34">
        <f t="shared" si="1503"/>
        <v>31.109204354864541</v>
      </c>
      <c r="BP1807" s="34">
        <v>-4.65783989494832</v>
      </c>
      <c r="BQ1807" s="34">
        <v>-1.1194405888386885</v>
      </c>
      <c r="BR1807" s="34">
        <v>0.152186379286119</v>
      </c>
      <c r="BS1807" s="34">
        <v>6.14486269533902</v>
      </c>
      <c r="BT1807" s="34">
        <v>-2.8233954907347645</v>
      </c>
      <c r="BU1807" s="34">
        <f t="shared" si="1504"/>
        <v>-2.3036268998966332</v>
      </c>
      <c r="BV1807" s="34">
        <f t="shared" si="1505"/>
        <v>-4.6394983130690965</v>
      </c>
      <c r="BW1807" s="34">
        <v>6.9812412683534451</v>
      </c>
      <c r="BX1807" s="34">
        <v>0.36618721188999659</v>
      </c>
      <c r="BY1807" s="34">
        <v>6.5386510920621594</v>
      </c>
      <c r="BZ1807" s="34">
        <v>3.8640450198901504</v>
      </c>
      <c r="CA1807" s="34">
        <f t="shared" si="1506"/>
        <v>17.75012459219575</v>
      </c>
      <c r="CB1807" s="34">
        <f t="shared" si="1507"/>
        <v>35.748702667933642</v>
      </c>
      <c r="CC1807" s="15">
        <v>46</v>
      </c>
      <c r="CD1807" s="7">
        <v>499650</v>
      </c>
      <c r="CE1807" s="68">
        <f t="shared" si="1528"/>
        <v>561250.68493150687</v>
      </c>
      <c r="CF1807" s="9">
        <v>16.7</v>
      </c>
      <c r="CG1807" s="9">
        <v>18.3</v>
      </c>
      <c r="CH1807" s="9">
        <v>0.2</v>
      </c>
      <c r="CI1807" s="9">
        <v>-1</v>
      </c>
      <c r="CJ1807" s="9">
        <f t="shared" si="1500"/>
        <v>-1.5881839116969747</v>
      </c>
      <c r="CK1807" s="9">
        <v>0.6</v>
      </c>
      <c r="CL1807" s="9">
        <f t="shared" si="1501"/>
        <v>0.95291034701818478</v>
      </c>
      <c r="CM1807" s="9">
        <v>-0.3</v>
      </c>
      <c r="CN1807" t="s">
        <v>3574</v>
      </c>
      <c r="CO1807" t="s">
        <v>3575</v>
      </c>
      <c r="CP1807" t="s">
        <v>3102</v>
      </c>
      <c r="CQ1807" t="s">
        <v>2400</v>
      </c>
      <c r="CR1807">
        <v>74</v>
      </c>
      <c r="CS1807">
        <v>210</v>
      </c>
      <c r="CT1807">
        <v>21</v>
      </c>
      <c r="CU1807" t="s">
        <v>3402</v>
      </c>
      <c r="CV1807" t="s">
        <v>2382</v>
      </c>
      <c r="CW1807">
        <v>2</v>
      </c>
      <c r="CX1807">
        <v>0</v>
      </c>
      <c r="CY1807">
        <v>0</v>
      </c>
      <c r="CZ1807" s="70"/>
      <c r="DA1807">
        <v>0</v>
      </c>
    </row>
    <row r="1808" spans="1:105" ht="12.75" customHeight="1" x14ac:dyDescent="0.2">
      <c r="A1808" s="44" t="s">
        <v>2372</v>
      </c>
      <c r="B1808" s="46" t="s">
        <v>978</v>
      </c>
      <c r="C1808" s="46" t="s">
        <v>978</v>
      </c>
      <c r="D1808" s="42" t="s">
        <v>978</v>
      </c>
      <c r="E1808" s="42" t="str">
        <f t="shared" si="1529"/>
        <v xml:space="preserve">Laich, Brooks </v>
      </c>
      <c r="F1808" s="42" t="s">
        <v>271</v>
      </c>
      <c r="G1808" s="45" t="s">
        <v>2378</v>
      </c>
      <c r="H1808" s="43">
        <v>82</v>
      </c>
      <c r="I1808" s="64">
        <v>21</v>
      </c>
      <c r="J1808" s="64">
        <v>16</v>
      </c>
      <c r="K1808" s="64">
        <v>37</v>
      </c>
      <c r="L1808" s="43">
        <v>-3</v>
      </c>
      <c r="M1808">
        <v>35</v>
      </c>
      <c r="N1808">
        <v>122</v>
      </c>
      <c r="O1808" s="4">
        <f t="shared" si="1498"/>
        <v>0.1721311475409836</v>
      </c>
      <c r="Q1808">
        <v>4</v>
      </c>
      <c r="R1808">
        <v>0</v>
      </c>
      <c r="S1808">
        <v>281</v>
      </c>
      <c r="T1808">
        <v>315</v>
      </c>
      <c r="U1808" s="4">
        <f t="shared" si="1499"/>
        <v>0.47147651006711411</v>
      </c>
      <c r="V1808">
        <v>12.5</v>
      </c>
      <c r="W1808">
        <v>8</v>
      </c>
      <c r="X1808">
        <v>2</v>
      </c>
      <c r="Y1808">
        <v>2</v>
      </c>
      <c r="Z1808">
        <v>0</v>
      </c>
      <c r="AA1808">
        <v>11</v>
      </c>
      <c r="AB1808">
        <v>14</v>
      </c>
      <c r="AC1808" s="9">
        <f t="shared" si="1508"/>
        <v>22.49648492423059</v>
      </c>
      <c r="AD1808" s="9">
        <f t="shared" si="1509"/>
        <v>5.6241212310576474</v>
      </c>
      <c r="AE1808" s="9">
        <f t="shared" si="1510"/>
        <v>2.8315243039169418</v>
      </c>
      <c r="AF1808" s="9">
        <f t="shared" si="1511"/>
        <v>0</v>
      </c>
      <c r="AG1808" s="9">
        <f t="shared" si="1512"/>
        <v>15.843168633726744</v>
      </c>
      <c r="AH1808" s="9">
        <f t="shared" si="1513"/>
        <v>20.164032806561309</v>
      </c>
      <c r="AI1808" s="58">
        <f t="shared" si="1514"/>
        <v>2.0164032806561307</v>
      </c>
      <c r="AJ1808" s="58">
        <f t="shared" si="1515"/>
        <v>8.4361818465864715</v>
      </c>
      <c r="AK1808" s="58">
        <f t="shared" si="1516"/>
        <v>0.56630486078338838</v>
      </c>
      <c r="AL1808" s="58">
        <f t="shared" si="1517"/>
        <v>2.376475295059012</v>
      </c>
      <c r="AM1808" s="58">
        <f t="shared" si="1518"/>
        <v>0</v>
      </c>
      <c r="AN1808" s="58">
        <f t="shared" si="1519"/>
        <v>8.4945729117508257</v>
      </c>
      <c r="AO1808" s="56">
        <v>833.16666666666674</v>
      </c>
      <c r="AP1808" s="56">
        <v>106.68333333333334</v>
      </c>
      <c r="AQ1808" s="56">
        <v>211.9</v>
      </c>
      <c r="AR1808" s="57">
        <f>SUM(AO1808:AQ1808)</f>
        <v>1151.7500000000002</v>
      </c>
      <c r="AS1808">
        <v>56</v>
      </c>
      <c r="AT1808">
        <v>83</v>
      </c>
      <c r="AU1808">
        <v>33</v>
      </c>
      <c r="AV1808">
        <v>26</v>
      </c>
      <c r="AW1808">
        <v>22</v>
      </c>
      <c r="AX1808" s="9">
        <f t="shared" si="1520"/>
        <v>2.9172997612329059</v>
      </c>
      <c r="AY1808" s="9">
        <f t="shared" si="1521"/>
        <v>4.3238550032559138</v>
      </c>
      <c r="AZ1808" s="9">
        <f t="shared" si="1522"/>
        <v>1.7191230735836767</v>
      </c>
      <c r="BA1808" s="9">
        <f t="shared" si="1523"/>
        <v>1.3544606034295634</v>
      </c>
      <c r="BB1808" s="9">
        <f t="shared" si="1524"/>
        <v>1.1460820490557846</v>
      </c>
      <c r="BC1808" s="33">
        <f t="shared" si="1525"/>
        <v>10.160569105691058</v>
      </c>
      <c r="BD1808" s="33">
        <f t="shared" si="1526"/>
        <v>2.5841463414634145</v>
      </c>
      <c r="BE1808" s="33">
        <f t="shared" si="1527"/>
        <v>1.3010162601626016</v>
      </c>
      <c r="BF1808" s="42">
        <f>BI1808-BG1808-BH1808</f>
        <v>28</v>
      </c>
      <c r="BG1808" s="43">
        <v>15</v>
      </c>
      <c r="BH1808" s="43">
        <v>2</v>
      </c>
      <c r="BI1808" s="43">
        <v>45</v>
      </c>
      <c r="BJ1808" s="42">
        <f>BM1808-BK1808-BL1808</f>
        <v>33</v>
      </c>
      <c r="BK1808" s="43">
        <v>0</v>
      </c>
      <c r="BL1808" s="43">
        <v>30</v>
      </c>
      <c r="BM1808" s="43">
        <v>63</v>
      </c>
      <c r="BN1808" s="34">
        <f t="shared" si="1502"/>
        <v>51.205404365396049</v>
      </c>
      <c r="BO1808" s="34">
        <f t="shared" si="1503"/>
        <v>88.917567814883512</v>
      </c>
      <c r="BP1808" s="33">
        <v>19.45427154519416</v>
      </c>
      <c r="BQ1808" s="33">
        <v>12.470089526989408</v>
      </c>
      <c r="BR1808" s="33">
        <v>1.4824344503375346</v>
      </c>
      <c r="BS1808" s="33">
        <v>2.941936467025918</v>
      </c>
      <c r="BT1808" s="33">
        <v>-1.3834880670368777</v>
      </c>
      <c r="BU1808" s="9">
        <f t="shared" si="1504"/>
        <v>34.96524392251014</v>
      </c>
      <c r="BV1808" s="34">
        <f t="shared" si="1505"/>
        <v>60.716724849160208</v>
      </c>
      <c r="BW1808" s="33">
        <v>8.4685806059337452</v>
      </c>
      <c r="BX1808" s="33">
        <v>0.68844335499375242</v>
      </c>
      <c r="BY1808" s="33">
        <v>4.2275060564183233</v>
      </c>
      <c r="BZ1808" s="33">
        <v>2.8556304255400895</v>
      </c>
      <c r="CA1808" s="9">
        <f t="shared" si="1506"/>
        <v>16.240160442885909</v>
      </c>
      <c r="CB1808" s="34">
        <f t="shared" si="1507"/>
        <v>28.2008429657233</v>
      </c>
      <c r="CC1808" s="47">
        <v>50.750647999999998</v>
      </c>
      <c r="CD1808">
        <v>3437282</v>
      </c>
      <c r="CE1808" s="68">
        <f t="shared" si="1528"/>
        <v>3437282</v>
      </c>
      <c r="CF1808" s="62">
        <v>22.6</v>
      </c>
      <c r="CG1808" s="62">
        <v>26.8</v>
      </c>
      <c r="CH1808" s="62">
        <v>-5</v>
      </c>
      <c r="CI1808" s="62">
        <v>5</v>
      </c>
      <c r="CJ1808" s="63">
        <f t="shared" si="1500"/>
        <v>6.8011788710043062</v>
      </c>
      <c r="CK1808" s="62">
        <v>1.2</v>
      </c>
      <c r="CL1808" s="63">
        <f t="shared" si="1501"/>
        <v>1.6322829290410337</v>
      </c>
      <c r="CM1808" s="62">
        <v>5.6</v>
      </c>
      <c r="CN1808" t="s">
        <v>1768</v>
      </c>
      <c r="CO1808" t="s">
        <v>3575</v>
      </c>
      <c r="CP1808" t="s">
        <v>3102</v>
      </c>
      <c r="CQ1808" t="s">
        <v>2400</v>
      </c>
      <c r="CR1808">
        <v>74</v>
      </c>
      <c r="CS1808">
        <v>205</v>
      </c>
      <c r="CT1808">
        <v>21</v>
      </c>
      <c r="CU1808" t="s">
        <v>3402</v>
      </c>
      <c r="CZ1808" s="72">
        <v>725000</v>
      </c>
      <c r="DA1808">
        <v>0</v>
      </c>
    </row>
    <row r="1809" spans="1:105" ht="12.75" customHeight="1" x14ac:dyDescent="0.2">
      <c r="A1809" s="44" t="s">
        <v>2372</v>
      </c>
      <c r="B1809" s="46"/>
      <c r="C1809" s="46" t="s">
        <v>978</v>
      </c>
      <c r="D1809" s="82" t="s">
        <v>978</v>
      </c>
      <c r="E1809" s="42" t="str">
        <f t="shared" si="1529"/>
        <v xml:space="preserve">Bourque, Chris </v>
      </c>
      <c r="F1809" s="42" t="s">
        <v>2510</v>
      </c>
      <c r="G1809" s="45" t="s">
        <v>2378</v>
      </c>
      <c r="H1809" s="43">
        <v>4</v>
      </c>
      <c r="I1809" s="64">
        <v>0</v>
      </c>
      <c r="J1809" s="64">
        <v>0</v>
      </c>
      <c r="K1809" s="64">
        <v>0</v>
      </c>
      <c r="L1809" s="43">
        <v>0</v>
      </c>
      <c r="M1809">
        <v>2</v>
      </c>
      <c r="N1809">
        <v>4</v>
      </c>
      <c r="O1809" s="4">
        <f t="shared" si="1498"/>
        <v>0</v>
      </c>
      <c r="Q1809">
        <v>0</v>
      </c>
      <c r="R1809">
        <v>0</v>
      </c>
      <c r="S1809">
        <v>0</v>
      </c>
      <c r="T1809">
        <v>1</v>
      </c>
      <c r="U1809" s="4">
        <f t="shared" si="1499"/>
        <v>0</v>
      </c>
      <c r="V1809">
        <v>0.4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s="9">
        <f t="shared" si="1508"/>
        <v>0</v>
      </c>
      <c r="AD1809" s="9">
        <f t="shared" si="1509"/>
        <v>0</v>
      </c>
      <c r="AE1809" s="9">
        <f t="shared" si="1510"/>
        <v>0</v>
      </c>
      <c r="AF1809" s="9">
        <f t="shared" si="1511"/>
        <v>0</v>
      </c>
      <c r="AG1809" s="9">
        <f t="shared" si="1512"/>
        <v>0</v>
      </c>
      <c r="AH1809" s="9">
        <f t="shared" si="1513"/>
        <v>0</v>
      </c>
      <c r="AI1809" s="58">
        <f t="shared" si="1514"/>
        <v>0</v>
      </c>
      <c r="AJ1809" s="58">
        <f t="shared" si="1515"/>
        <v>0</v>
      </c>
      <c r="AK1809" s="58">
        <f t="shared" si="1516"/>
        <v>0</v>
      </c>
      <c r="AL1809" s="58">
        <f t="shared" si="1517"/>
        <v>0</v>
      </c>
      <c r="AM1809" s="58">
        <f t="shared" si="1518"/>
        <v>0</v>
      </c>
      <c r="AN1809" s="58">
        <f t="shared" si="1519"/>
        <v>0</v>
      </c>
      <c r="AO1809" s="56">
        <v>30.233333333333334</v>
      </c>
      <c r="AP1809" s="56">
        <v>4.5333333333333332</v>
      </c>
      <c r="AQ1809" s="56">
        <v>0</v>
      </c>
      <c r="AR1809" s="57">
        <f>SUM(AO1809:AQ1809)</f>
        <v>34.766666666666666</v>
      </c>
      <c r="AS1809">
        <v>1</v>
      </c>
      <c r="AT1809">
        <v>4</v>
      </c>
      <c r="AU1809">
        <v>1</v>
      </c>
      <c r="AV1809">
        <v>0</v>
      </c>
      <c r="AW1809">
        <v>0</v>
      </c>
      <c r="AX1809" s="9">
        <f t="shared" si="1520"/>
        <v>1.7257909875359541</v>
      </c>
      <c r="AY1809" s="9">
        <f t="shared" si="1521"/>
        <v>6.9031639501438162</v>
      </c>
      <c r="AZ1809" s="9">
        <f t="shared" si="1522"/>
        <v>1.7257909875359541</v>
      </c>
      <c r="BA1809" s="9">
        <f t="shared" si="1523"/>
        <v>0</v>
      </c>
      <c r="BB1809" s="9">
        <f t="shared" si="1524"/>
        <v>0</v>
      </c>
      <c r="BC1809" s="33">
        <f t="shared" si="1525"/>
        <v>7.5583333333333336</v>
      </c>
      <c r="BD1809" s="33">
        <f t="shared" si="1526"/>
        <v>0</v>
      </c>
      <c r="BE1809" s="33">
        <f t="shared" si="1527"/>
        <v>1.1333333333333333</v>
      </c>
      <c r="BF1809" s="42">
        <f>BI1809-BG1809-BH1809</f>
        <v>0</v>
      </c>
      <c r="BG1809" s="43">
        <v>0</v>
      </c>
      <c r="BH1809" s="43">
        <v>0</v>
      </c>
      <c r="BI1809" s="43">
        <v>0</v>
      </c>
      <c r="BJ1809" s="42">
        <f>BM1809-BK1809-BL1809</f>
        <v>0</v>
      </c>
      <c r="BK1809" s="43">
        <v>0</v>
      </c>
      <c r="BL1809" s="43">
        <v>0</v>
      </c>
      <c r="BM1809" s="43">
        <v>0</v>
      </c>
      <c r="BN1809" s="34">
        <f t="shared" si="1502"/>
        <v>-0.78130658623725868</v>
      </c>
      <c r="BO1809" s="34">
        <f t="shared" si="1503"/>
        <v>-44.945728834358121</v>
      </c>
      <c r="BP1809" s="33">
        <v>-0.74309869086852676</v>
      </c>
      <c r="BQ1809" s="33">
        <v>-0.2416634500892276</v>
      </c>
      <c r="BR1809" s="33">
        <v>-0.25839014767903484</v>
      </c>
      <c r="BS1809" s="33">
        <v>0</v>
      </c>
      <c r="BT1809" s="33">
        <v>0</v>
      </c>
      <c r="BU1809" s="9">
        <f t="shared" si="1504"/>
        <v>-1.2431522886367892</v>
      </c>
      <c r="BV1809" s="34">
        <f t="shared" si="1505"/>
        <v>-71.51403386213552</v>
      </c>
      <c r="BW1809" s="33">
        <v>0.86702420972874139</v>
      </c>
      <c r="BX1809" s="33">
        <v>2.925427160729584E-2</v>
      </c>
      <c r="BY1809" s="33">
        <v>0</v>
      </c>
      <c r="BZ1809" s="33">
        <v>-0.43443277893650678</v>
      </c>
      <c r="CA1809" s="9">
        <f t="shared" si="1506"/>
        <v>0.46184570239953049</v>
      </c>
      <c r="CB1809" s="34">
        <f t="shared" si="1507"/>
        <v>26.568305027777402</v>
      </c>
      <c r="CE1809" s="68">
        <f t="shared" si="1528"/>
        <v>165000</v>
      </c>
      <c r="CF1809" s="62">
        <v>0.3</v>
      </c>
      <c r="CG1809" s="62">
        <v>0.3</v>
      </c>
      <c r="CH1809" s="62">
        <v>0</v>
      </c>
      <c r="CI1809" s="62">
        <v>-0.1</v>
      </c>
      <c r="CJ1809" s="63">
        <f t="shared" si="1500"/>
        <v>-5.0890585241730282</v>
      </c>
      <c r="CK1809" s="62">
        <v>0</v>
      </c>
      <c r="CL1809" s="63">
        <f t="shared" si="1501"/>
        <v>0</v>
      </c>
      <c r="CM1809" s="62">
        <v>-0.1</v>
      </c>
      <c r="CN1809" t="s">
        <v>1804</v>
      </c>
      <c r="CO1809" t="s">
        <v>3057</v>
      </c>
      <c r="CP1809" t="s">
        <v>2441</v>
      </c>
      <c r="CQ1809" t="s">
        <v>2414</v>
      </c>
      <c r="CR1809">
        <v>67</v>
      </c>
      <c r="CS1809">
        <v>173</v>
      </c>
      <c r="CT1809">
        <v>56</v>
      </c>
      <c r="CU1809" t="s">
        <v>3402</v>
      </c>
      <c r="CV1809" t="s">
        <v>3090</v>
      </c>
      <c r="CZ1809" s="72">
        <v>1321666.6666666667</v>
      </c>
      <c r="DA1809">
        <v>0</v>
      </c>
    </row>
    <row r="1810" spans="1:105" ht="12.75" customHeight="1" x14ac:dyDescent="0.2">
      <c r="A1810" s="38" t="s">
        <v>2452</v>
      </c>
      <c r="B1810" t="s">
        <v>978</v>
      </c>
      <c r="C1810" t="s">
        <v>978</v>
      </c>
      <c r="D1810" s="82" t="s">
        <v>978</v>
      </c>
      <c r="E1810" t="str">
        <f t="shared" si="1529"/>
        <v xml:space="preserve">Clark, Chris </v>
      </c>
      <c r="F1810" t="s">
        <v>2561</v>
      </c>
      <c r="G1810" t="s">
        <v>1528</v>
      </c>
      <c r="H1810">
        <v>74</v>
      </c>
      <c r="I1810">
        <v>30</v>
      </c>
      <c r="J1810">
        <v>24</v>
      </c>
      <c r="K1810">
        <f>I1810+J1810</f>
        <v>54</v>
      </c>
      <c r="L1810">
        <v>-10</v>
      </c>
      <c r="M1810">
        <v>66</v>
      </c>
      <c r="N1810">
        <v>164</v>
      </c>
      <c r="O1810" s="4">
        <f t="shared" si="1498"/>
        <v>0.18292682926829268</v>
      </c>
      <c r="P1810">
        <v>1826</v>
      </c>
      <c r="Q1810">
        <v>2</v>
      </c>
      <c r="R1810">
        <v>0</v>
      </c>
      <c r="S1810">
        <v>60</v>
      </c>
      <c r="T1810">
        <v>58</v>
      </c>
      <c r="U1810" s="4">
        <f t="shared" si="1499"/>
        <v>0.50847457627118642</v>
      </c>
      <c r="V1810" s="40">
        <v>2.5</v>
      </c>
      <c r="W1810">
        <v>9</v>
      </c>
      <c r="X1810">
        <v>7</v>
      </c>
      <c r="Y1810">
        <v>4</v>
      </c>
      <c r="Z1810">
        <v>0</v>
      </c>
      <c r="AA1810">
        <f>I1810-W1810-Y1810</f>
        <v>17</v>
      </c>
      <c r="AB1810">
        <f>J1810-X1810-Z1810</f>
        <v>17</v>
      </c>
      <c r="AC1810" s="9">
        <f t="shared" si="1508"/>
        <v>10.330315010840453</v>
      </c>
      <c r="AD1810" s="9">
        <f t="shared" si="1509"/>
        <v>8.0346894528759094</v>
      </c>
      <c r="AE1810" s="9">
        <f t="shared" si="1510"/>
        <v>5.9059962267246338</v>
      </c>
      <c r="AF1810" s="9">
        <f t="shared" si="1511"/>
        <v>0</v>
      </c>
      <c r="AG1810" s="9">
        <f t="shared" si="1512"/>
        <v>22.700296735905045</v>
      </c>
      <c r="AH1810" s="9">
        <f t="shared" si="1513"/>
        <v>22.700296735905045</v>
      </c>
      <c r="AI1810" s="6">
        <f t="shared" si="1514"/>
        <v>2.9376854599406532</v>
      </c>
      <c r="AJ1810" s="6">
        <f t="shared" si="1515"/>
        <v>7.575564341283</v>
      </c>
      <c r="AK1810" s="6">
        <f t="shared" si="1516"/>
        <v>1.1811992453449267</v>
      </c>
      <c r="AL1810" s="6">
        <f t="shared" si="1517"/>
        <v>3.271513353115727</v>
      </c>
      <c r="AM1810" s="6">
        <f t="shared" si="1518"/>
        <v>1.1478127789822727</v>
      </c>
      <c r="AN1810" s="6">
        <f t="shared" si="1519"/>
        <v>8.5636945287507178</v>
      </c>
      <c r="AO1810" s="32">
        <v>898.66666666666663</v>
      </c>
      <c r="AP1810" s="32">
        <v>261.36666666666667</v>
      </c>
      <c r="AQ1810" s="32">
        <v>203.18333333333334</v>
      </c>
      <c r="AR1810" s="32">
        <v>1363.2166666666667</v>
      </c>
      <c r="AS1810" s="40">
        <v>32</v>
      </c>
      <c r="AT1810" s="40">
        <v>91</v>
      </c>
      <c r="AU1810" s="40">
        <v>62</v>
      </c>
      <c r="AV1810" s="40">
        <v>48</v>
      </c>
      <c r="AW1810" s="40">
        <v>37</v>
      </c>
      <c r="AX1810" s="9">
        <f t="shared" si="1520"/>
        <v>1.408433484528016</v>
      </c>
      <c r="AY1810" s="9">
        <f t="shared" si="1521"/>
        <v>4.0052327216265446</v>
      </c>
      <c r="AZ1810" s="9">
        <f t="shared" si="1522"/>
        <v>2.7288398762730308</v>
      </c>
      <c r="BA1810" s="9">
        <f t="shared" si="1523"/>
        <v>2.1126502267920237</v>
      </c>
      <c r="BB1810" s="9">
        <f t="shared" si="1524"/>
        <v>1.6285012164855182</v>
      </c>
      <c r="BC1810" s="9">
        <f t="shared" si="1525"/>
        <v>12.144144144144144</v>
      </c>
      <c r="BD1810" s="9">
        <f t="shared" si="1526"/>
        <v>2.7457207207207208</v>
      </c>
      <c r="BE1810" s="9">
        <f t="shared" si="1527"/>
        <v>3.531981981981982</v>
      </c>
      <c r="BF1810" s="3">
        <v>44</v>
      </c>
      <c r="BG1810" s="3">
        <v>33</v>
      </c>
      <c r="BH1810" s="3">
        <v>4</v>
      </c>
      <c r="BI1810" s="3">
        <v>81</v>
      </c>
      <c r="BJ1810" s="3">
        <v>49</v>
      </c>
      <c r="BK1810" s="3">
        <v>5</v>
      </c>
      <c r="BL1810" s="3">
        <v>29</v>
      </c>
      <c r="BM1810" s="3">
        <v>83</v>
      </c>
      <c r="BN1810" s="34">
        <f t="shared" si="1502"/>
        <v>49.104910852548635</v>
      </c>
      <c r="BO1810" s="34">
        <f t="shared" si="1503"/>
        <v>72.042709061971507</v>
      </c>
      <c r="BP1810" s="34">
        <v>29.183761271276786</v>
      </c>
      <c r="BQ1810" s="34">
        <v>10.190063621632175</v>
      </c>
      <c r="BR1810" s="34">
        <v>0.20891496770806325</v>
      </c>
      <c r="BS1810" s="34">
        <v>7.2788846709051747</v>
      </c>
      <c r="BT1810" s="34">
        <v>-1.4116977453673822</v>
      </c>
      <c r="BU1810" s="34">
        <f t="shared" si="1504"/>
        <v>45.449926786154812</v>
      </c>
      <c r="BV1810" s="34">
        <f t="shared" si="1505"/>
        <v>66.680415369757526</v>
      </c>
      <c r="BW1810" s="34">
        <v>2.3630105672806216</v>
      </c>
      <c r="BX1810" s="34">
        <v>-0.27938597660238129</v>
      </c>
      <c r="BY1810" s="34">
        <v>3.7945998584565923</v>
      </c>
      <c r="BZ1810" s="34">
        <v>-2.2232403827410114</v>
      </c>
      <c r="CA1810" s="34">
        <f t="shared" si="1506"/>
        <v>3.6549840663938213</v>
      </c>
      <c r="CB1810" s="34">
        <f t="shared" si="1507"/>
        <v>5.3622936922139859</v>
      </c>
      <c r="CC1810" s="15">
        <v>33</v>
      </c>
      <c r="CD1810" s="7">
        <v>3207530</v>
      </c>
      <c r="CE1810" s="68">
        <f t="shared" si="1528"/>
        <v>3554290</v>
      </c>
      <c r="CF1810" s="9">
        <v>33.1</v>
      </c>
      <c r="CG1810" s="9">
        <v>32.1</v>
      </c>
      <c r="CH1810" s="9">
        <v>-1.2</v>
      </c>
      <c r="CI1810" s="9">
        <v>6.3</v>
      </c>
      <c r="CJ1810" s="9">
        <f t="shared" si="1500"/>
        <v>6.8936589280177989</v>
      </c>
      <c r="CK1810" s="9">
        <v>0.7</v>
      </c>
      <c r="CL1810" s="9">
        <f t="shared" si="1501"/>
        <v>0.76596210311308888</v>
      </c>
      <c r="CM1810" s="9">
        <v>7</v>
      </c>
      <c r="CN1810" t="s">
        <v>3119</v>
      </c>
      <c r="CO1810" t="s">
        <v>3120</v>
      </c>
      <c r="CP1810" t="s">
        <v>2424</v>
      </c>
      <c r="CQ1810" t="s">
        <v>2414</v>
      </c>
      <c r="CR1810">
        <v>72</v>
      </c>
      <c r="CS1810">
        <v>196</v>
      </c>
      <c r="CT1810">
        <v>17</v>
      </c>
      <c r="CU1810" t="s">
        <v>3401</v>
      </c>
      <c r="CV1810" t="s">
        <v>2382</v>
      </c>
      <c r="CW1810">
        <v>0</v>
      </c>
      <c r="CX1810">
        <v>0</v>
      </c>
      <c r="CY1810">
        <v>0</v>
      </c>
      <c r="CZ1810" s="71"/>
      <c r="DA1810">
        <v>0</v>
      </c>
    </row>
    <row r="1811" spans="1:105" ht="12.75" customHeight="1" x14ac:dyDescent="0.2">
      <c r="A1811" s="44" t="s">
        <v>2372</v>
      </c>
      <c r="B1811" s="46" t="s">
        <v>978</v>
      </c>
      <c r="C1811" s="46" t="s">
        <v>978</v>
      </c>
      <c r="D1811" s="82" t="s">
        <v>978</v>
      </c>
      <c r="E1811" s="42" t="str">
        <f t="shared" si="1529"/>
        <v xml:space="preserve">Clark, Chris </v>
      </c>
      <c r="F1811" s="42" t="s">
        <v>2561</v>
      </c>
      <c r="G1811" s="45" t="s">
        <v>1528</v>
      </c>
      <c r="H1811" s="43">
        <v>18</v>
      </c>
      <c r="I1811" s="64">
        <v>5</v>
      </c>
      <c r="J1811" s="64">
        <v>4</v>
      </c>
      <c r="K1811" s="64">
        <v>9</v>
      </c>
      <c r="L1811" s="43">
        <v>0</v>
      </c>
      <c r="M1811">
        <v>43</v>
      </c>
      <c r="N1811">
        <v>29</v>
      </c>
      <c r="O1811" s="4">
        <f t="shared" si="1498"/>
        <v>0.17241379310344829</v>
      </c>
      <c r="Q1811">
        <v>1</v>
      </c>
      <c r="R1811">
        <v>0</v>
      </c>
      <c r="S1811">
        <v>6</v>
      </c>
      <c r="T1811">
        <v>7</v>
      </c>
      <c r="U1811" s="4">
        <f t="shared" si="1499"/>
        <v>0.46153846153846156</v>
      </c>
      <c r="V1811">
        <v>1.2</v>
      </c>
      <c r="W1811">
        <v>1</v>
      </c>
      <c r="X1811">
        <v>2</v>
      </c>
      <c r="Y1811">
        <v>0</v>
      </c>
      <c r="Z1811">
        <v>0</v>
      </c>
      <c r="AA1811">
        <v>4</v>
      </c>
      <c r="AB1811">
        <v>2</v>
      </c>
      <c r="AC1811" s="9">
        <f t="shared" si="1508"/>
        <v>5.1487414187643026</v>
      </c>
      <c r="AD1811" s="9">
        <f t="shared" si="1509"/>
        <v>10.297482837528605</v>
      </c>
      <c r="AE1811" s="9">
        <f t="shared" si="1510"/>
        <v>0</v>
      </c>
      <c r="AF1811" s="9">
        <f t="shared" si="1511"/>
        <v>0</v>
      </c>
      <c r="AG1811" s="9">
        <f t="shared" si="1512"/>
        <v>20.145495243424733</v>
      </c>
      <c r="AH1811" s="9">
        <f t="shared" si="1513"/>
        <v>10.072747621712367</v>
      </c>
      <c r="AI1811" s="58">
        <f t="shared" si="1514"/>
        <v>2.2663682148852824</v>
      </c>
      <c r="AJ1811" s="58">
        <f t="shared" si="1515"/>
        <v>3.0892448512585813</v>
      </c>
      <c r="AK1811" s="58">
        <f t="shared" si="1516"/>
        <v>0</v>
      </c>
      <c r="AL1811" s="58">
        <f t="shared" si="1517"/>
        <v>1.7627308337996639</v>
      </c>
      <c r="AM1811" s="58">
        <f t="shared" si="1518"/>
        <v>2.0594965675057209</v>
      </c>
      <c r="AN1811" s="58">
        <f t="shared" si="1519"/>
        <v>31.30434782608695</v>
      </c>
      <c r="AO1811" s="56">
        <v>238.26666666666671</v>
      </c>
      <c r="AP1811" s="56">
        <v>58.266666666666666</v>
      </c>
      <c r="AQ1811" s="56">
        <v>7.6666666666666679</v>
      </c>
      <c r="AR1811" s="57">
        <f>SUM(AO1811:AQ1811)</f>
        <v>304.20000000000005</v>
      </c>
      <c r="AS1811">
        <v>7</v>
      </c>
      <c r="AT1811">
        <v>24</v>
      </c>
      <c r="AU1811">
        <v>19</v>
      </c>
      <c r="AV1811">
        <v>7</v>
      </c>
      <c r="AW1811">
        <v>4</v>
      </c>
      <c r="AX1811" s="9">
        <f t="shared" si="1520"/>
        <v>1.3806706114398422</v>
      </c>
      <c r="AY1811" s="9">
        <f t="shared" si="1521"/>
        <v>4.7337278106508869</v>
      </c>
      <c r="AZ1811" s="9">
        <f t="shared" si="1522"/>
        <v>3.7475345167652856</v>
      </c>
      <c r="BA1811" s="9">
        <f t="shared" si="1523"/>
        <v>1.3806706114398422</v>
      </c>
      <c r="BB1811" s="9">
        <f t="shared" si="1524"/>
        <v>0.78895463510848107</v>
      </c>
      <c r="BC1811" s="33">
        <f t="shared" si="1525"/>
        <v>13.237037037037039</v>
      </c>
      <c r="BD1811" s="33">
        <f t="shared" si="1526"/>
        <v>0.42592592592592599</v>
      </c>
      <c r="BE1811" s="33">
        <f t="shared" si="1527"/>
        <v>3.2370370370370369</v>
      </c>
      <c r="BF1811" s="42">
        <f>BI1811-BG1811-BH1811</f>
        <v>9</v>
      </c>
      <c r="BG1811" s="43">
        <v>3</v>
      </c>
      <c r="BH1811" s="43">
        <v>0</v>
      </c>
      <c r="BI1811" s="43">
        <v>12</v>
      </c>
      <c r="BJ1811" s="42">
        <f>BM1811-BK1811-BL1811</f>
        <v>7</v>
      </c>
      <c r="BK1811" s="43">
        <v>2</v>
      </c>
      <c r="BL1811" s="43">
        <v>4</v>
      </c>
      <c r="BM1811" s="43">
        <v>13</v>
      </c>
      <c r="BN1811" s="34">
        <f t="shared" si="1502"/>
        <v>-3.2506915957193128</v>
      </c>
      <c r="BO1811" s="34">
        <f t="shared" si="1503"/>
        <v>-21.372068347924472</v>
      </c>
      <c r="BP1811" s="33">
        <v>4.9937968628572902</v>
      </c>
      <c r="BQ1811" s="33">
        <v>1.2305742401246789</v>
      </c>
      <c r="BR1811" s="33">
        <v>-1.0557659852282306</v>
      </c>
      <c r="BS1811" s="33">
        <v>-9.9480715474030881E-2</v>
      </c>
      <c r="BT1811" s="33">
        <v>0</v>
      </c>
      <c r="BU1811" s="9">
        <f t="shared" si="1504"/>
        <v>5.0691244022797077</v>
      </c>
      <c r="BV1811" s="34">
        <f t="shared" si="1505"/>
        <v>33.327576609334038</v>
      </c>
      <c r="BW1811" s="33">
        <v>3.2035958115990555</v>
      </c>
      <c r="BX1811" s="33">
        <v>-0.36938915989606813</v>
      </c>
      <c r="BY1811" s="33">
        <v>-2.3576048567367738</v>
      </c>
      <c r="BZ1811" s="33">
        <v>-8.7964177929652347</v>
      </c>
      <c r="CA1811" s="9">
        <f t="shared" si="1506"/>
        <v>-8.3198159979990205</v>
      </c>
      <c r="CB1811" s="34">
        <f t="shared" si="1507"/>
        <v>-54.699644957258506</v>
      </c>
      <c r="CE1811" s="68">
        <f t="shared" si="1528"/>
        <v>165000</v>
      </c>
      <c r="CF1811" s="62">
        <v>5.9</v>
      </c>
      <c r="CG1811" s="62">
        <v>6.1</v>
      </c>
      <c r="CH1811" s="62">
        <v>-0.5</v>
      </c>
      <c r="CI1811" s="62">
        <v>1</v>
      </c>
      <c r="CJ1811" s="63">
        <f t="shared" si="1500"/>
        <v>5.4034582132564832</v>
      </c>
      <c r="CK1811" s="62">
        <v>0.4</v>
      </c>
      <c r="CL1811" s="63">
        <f t="shared" si="1501"/>
        <v>2.1613832853025934</v>
      </c>
      <c r="CM1811" s="62">
        <v>1.4</v>
      </c>
      <c r="CN1811" t="s">
        <v>1789</v>
      </c>
      <c r="CO1811" t="s">
        <v>3120</v>
      </c>
      <c r="CP1811" t="s">
        <v>2424</v>
      </c>
      <c r="CQ1811" t="s">
        <v>2414</v>
      </c>
      <c r="CR1811">
        <v>72</v>
      </c>
      <c r="CS1811">
        <v>202</v>
      </c>
      <c r="CT1811">
        <v>17</v>
      </c>
      <c r="CU1811" t="s">
        <v>3401</v>
      </c>
      <c r="CZ1811" s="72">
        <v>1051000</v>
      </c>
      <c r="DA1811">
        <v>0</v>
      </c>
    </row>
    <row r="1812" spans="1:105" ht="12.75" customHeight="1" x14ac:dyDescent="0.2">
      <c r="A1812" s="38" t="s">
        <v>2452</v>
      </c>
      <c r="B1812" t="s">
        <v>978</v>
      </c>
      <c r="C1812" t="s">
        <v>978</v>
      </c>
      <c r="D1812" t="s">
        <v>978</v>
      </c>
      <c r="E1812" t="str">
        <f t="shared" si="1529"/>
        <v xml:space="preserve">Steckel, Dave </v>
      </c>
      <c r="F1812" t="s">
        <v>900</v>
      </c>
      <c r="G1812" t="s">
        <v>1540</v>
      </c>
      <c r="H1812">
        <v>5</v>
      </c>
      <c r="I1812">
        <v>0</v>
      </c>
      <c r="J1812">
        <v>0</v>
      </c>
      <c r="K1812">
        <f>I1812+J1812</f>
        <v>0</v>
      </c>
      <c r="L1812">
        <v>-2</v>
      </c>
      <c r="M1812">
        <v>2</v>
      </c>
      <c r="N1812">
        <v>4</v>
      </c>
      <c r="O1812" s="4">
        <f t="shared" si="1498"/>
        <v>0</v>
      </c>
      <c r="P1812">
        <v>101</v>
      </c>
      <c r="Q1812">
        <v>0</v>
      </c>
      <c r="R1812">
        <v>0</v>
      </c>
      <c r="S1812">
        <v>28</v>
      </c>
      <c r="T1812">
        <v>15</v>
      </c>
      <c r="U1812" s="4">
        <f t="shared" si="1499"/>
        <v>0.65116279069767447</v>
      </c>
      <c r="V1812" s="40">
        <v>14.7</v>
      </c>
      <c r="W1812">
        <v>0</v>
      </c>
      <c r="X1812">
        <v>0</v>
      </c>
      <c r="Y1812">
        <v>0</v>
      </c>
      <c r="Z1812">
        <v>0</v>
      </c>
      <c r="AA1812">
        <f>I1812-W1812-Y1812</f>
        <v>0</v>
      </c>
      <c r="AB1812">
        <f>J1812-X1812-Z1812</f>
        <v>0</v>
      </c>
      <c r="AC1812" s="9">
        <f t="shared" si="1508"/>
        <v>0</v>
      </c>
      <c r="AD1812" s="9">
        <f t="shared" si="1509"/>
        <v>0</v>
      </c>
      <c r="AE1812" s="9">
        <f t="shared" si="1510"/>
        <v>0</v>
      </c>
      <c r="AF1812" s="9">
        <f t="shared" si="1511"/>
        <v>0</v>
      </c>
      <c r="AG1812" s="9">
        <f t="shared" si="1512"/>
        <v>0</v>
      </c>
      <c r="AH1812" s="9">
        <f t="shared" si="1513"/>
        <v>0</v>
      </c>
      <c r="AI1812" s="6">
        <f t="shared" si="1514"/>
        <v>1.2987012987012987</v>
      </c>
      <c r="AJ1812" s="6">
        <f t="shared" si="1515"/>
        <v>0</v>
      </c>
      <c r="AK1812" s="6">
        <f t="shared" si="1516"/>
        <v>0</v>
      </c>
      <c r="AL1812" s="6">
        <f t="shared" si="1517"/>
        <v>3.8961038961038956</v>
      </c>
      <c r="AM1812" s="6">
        <f t="shared" si="1518"/>
        <v>0</v>
      </c>
      <c r="AN1812" s="6">
        <f t="shared" si="1519"/>
        <v>3.9003250270855903</v>
      </c>
      <c r="AO1812" s="32">
        <v>46.2</v>
      </c>
      <c r="AP1812" s="32">
        <v>0.6166666666666667</v>
      </c>
      <c r="AQ1812" s="32">
        <v>15.383333333333333</v>
      </c>
      <c r="AR1812" s="32">
        <v>62.2</v>
      </c>
      <c r="AS1812" s="40">
        <v>11</v>
      </c>
      <c r="AT1812" s="40">
        <v>2</v>
      </c>
      <c r="AU1812" s="40">
        <v>0</v>
      </c>
      <c r="AV1812" s="40">
        <v>3</v>
      </c>
      <c r="AW1812" s="40">
        <v>7</v>
      </c>
      <c r="AX1812" s="9">
        <f t="shared" si="1520"/>
        <v>10.610932475884244</v>
      </c>
      <c r="AY1812" s="9">
        <f t="shared" si="1521"/>
        <v>1.9292604501607715</v>
      </c>
      <c r="AZ1812" s="9">
        <f t="shared" si="1522"/>
        <v>0</v>
      </c>
      <c r="BA1812" s="9">
        <f t="shared" si="1523"/>
        <v>2.8938906752411575</v>
      </c>
      <c r="BB1812" s="9">
        <f t="shared" si="1524"/>
        <v>6.752411575562701</v>
      </c>
      <c r="BC1812" s="9">
        <f t="shared" si="1525"/>
        <v>9.24</v>
      </c>
      <c r="BD1812" s="9">
        <f t="shared" si="1526"/>
        <v>3.0766666666666667</v>
      </c>
      <c r="BE1812" s="9">
        <f t="shared" si="1527"/>
        <v>0.12333333333333334</v>
      </c>
      <c r="BF1812" s="3">
        <v>1</v>
      </c>
      <c r="BG1812" s="3">
        <v>0</v>
      </c>
      <c r="BH1812" s="3">
        <v>0</v>
      </c>
      <c r="BI1812" s="3">
        <v>1</v>
      </c>
      <c r="BJ1812" s="3">
        <v>3</v>
      </c>
      <c r="BK1812" s="3">
        <v>0</v>
      </c>
      <c r="BL1812" s="3">
        <v>1</v>
      </c>
      <c r="BM1812" s="3">
        <v>4</v>
      </c>
      <c r="BN1812" s="34">
        <f t="shared" si="1502"/>
        <v>-0.2335631847013977</v>
      </c>
      <c r="BO1812" s="34">
        <f t="shared" si="1503"/>
        <v>-7.5100702476333661</v>
      </c>
      <c r="BP1812" s="34">
        <v>-1.1544288558757807</v>
      </c>
      <c r="BQ1812" s="34">
        <v>-3.0553905592548686E-2</v>
      </c>
      <c r="BR1812" s="34">
        <v>9.5322418726112527E-3</v>
      </c>
      <c r="BS1812" s="34">
        <v>-0.18984780821008751</v>
      </c>
      <c r="BT1812" s="34">
        <v>0</v>
      </c>
      <c r="BU1812" s="34">
        <f t="shared" si="1504"/>
        <v>-1.3652983278058057</v>
      </c>
      <c r="BV1812" s="34">
        <f t="shared" si="1505"/>
        <v>-43.900267775106293</v>
      </c>
      <c r="BW1812" s="34">
        <v>3.3495817280812905E-2</v>
      </c>
      <c r="BX1812" s="34">
        <v>2.0144107701352775E-3</v>
      </c>
      <c r="BY1812" s="34">
        <v>1.0164010346350867</v>
      </c>
      <c r="BZ1812" s="34">
        <v>7.9823880418373072E-2</v>
      </c>
      <c r="CA1812" s="34">
        <f t="shared" si="1506"/>
        <v>1.131735143104408</v>
      </c>
      <c r="CB1812" s="34">
        <f t="shared" si="1507"/>
        <v>36.390197527472928</v>
      </c>
      <c r="CE1812" s="68">
        <f t="shared" si="1528"/>
        <v>165000</v>
      </c>
      <c r="CF1812" s="9">
        <v>1.1000000000000001</v>
      </c>
      <c r="CG1812" s="9">
        <v>1.3</v>
      </c>
      <c r="CH1812" s="9">
        <v>-1.9</v>
      </c>
      <c r="CI1812" s="9">
        <v>-0.5</v>
      </c>
      <c r="CJ1812" s="9">
        <f t="shared" si="1500"/>
        <v>-12.787723785166239</v>
      </c>
      <c r="CK1812" s="9">
        <v>-0.3</v>
      </c>
      <c r="CL1812" s="9">
        <f t="shared" si="1501"/>
        <v>-7.6726342710997439</v>
      </c>
      <c r="CM1812" s="9">
        <v>-0.8</v>
      </c>
      <c r="CN1812" t="s">
        <v>3197</v>
      </c>
      <c r="CO1812" t="s">
        <v>1604</v>
      </c>
      <c r="CP1812" t="s">
        <v>1571</v>
      </c>
      <c r="CQ1812" t="s">
        <v>2414</v>
      </c>
      <c r="CR1812">
        <v>77</v>
      </c>
      <c r="CS1812">
        <v>215</v>
      </c>
      <c r="CU1812" t="s">
        <v>3402</v>
      </c>
      <c r="CV1812" t="s">
        <v>3090</v>
      </c>
      <c r="CW1812">
        <v>0</v>
      </c>
      <c r="CX1812">
        <v>0</v>
      </c>
      <c r="CY1812">
        <v>0</v>
      </c>
      <c r="CZ1812" s="70"/>
      <c r="DA1812">
        <v>0</v>
      </c>
    </row>
    <row r="1813" spans="1:105" ht="12.75" customHeight="1" x14ac:dyDescent="0.2">
      <c r="A1813" s="44" t="s">
        <v>2372</v>
      </c>
      <c r="B1813" s="46" t="s">
        <v>978</v>
      </c>
      <c r="C1813" s="46" t="s">
        <v>978</v>
      </c>
      <c r="D1813" s="42" t="s">
        <v>978</v>
      </c>
      <c r="E1813" s="42" t="str">
        <f t="shared" si="1529"/>
        <v xml:space="preserve">Steckel, Dave </v>
      </c>
      <c r="F1813" s="42" t="s">
        <v>900</v>
      </c>
      <c r="G1813" s="45" t="s">
        <v>2373</v>
      </c>
      <c r="H1813" s="43">
        <v>67</v>
      </c>
      <c r="I1813" s="64">
        <v>5</v>
      </c>
      <c r="J1813" s="64">
        <v>7</v>
      </c>
      <c r="K1813" s="64">
        <v>12</v>
      </c>
      <c r="L1813" s="43">
        <v>1</v>
      </c>
      <c r="M1813">
        <v>34</v>
      </c>
      <c r="N1813">
        <v>66</v>
      </c>
      <c r="O1813" s="4">
        <f t="shared" si="1498"/>
        <v>7.575757575757576E-2</v>
      </c>
      <c r="Q1813">
        <v>1</v>
      </c>
      <c r="R1813">
        <v>0</v>
      </c>
      <c r="S1813">
        <v>507</v>
      </c>
      <c r="T1813">
        <v>393</v>
      </c>
      <c r="U1813" s="4">
        <f t="shared" si="1499"/>
        <v>0.56333333333333335</v>
      </c>
      <c r="V1813">
        <v>23.3</v>
      </c>
      <c r="W1813">
        <v>0</v>
      </c>
      <c r="X1813">
        <v>0</v>
      </c>
      <c r="Y1813">
        <v>0</v>
      </c>
      <c r="Z1813">
        <v>1</v>
      </c>
      <c r="AA1813">
        <v>5</v>
      </c>
      <c r="AB1813">
        <v>6</v>
      </c>
      <c r="AC1813" s="9">
        <f t="shared" si="1508"/>
        <v>0</v>
      </c>
      <c r="AD1813" s="9">
        <f t="shared" si="1509"/>
        <v>0</v>
      </c>
      <c r="AE1813" s="9">
        <f t="shared" si="1510"/>
        <v>0</v>
      </c>
      <c r="AF1813" s="9">
        <f t="shared" si="1511"/>
        <v>1.1853022520742791</v>
      </c>
      <c r="AG1813" s="9">
        <f t="shared" si="1512"/>
        <v>9.2876860762106244</v>
      </c>
      <c r="AH1813" s="9">
        <f t="shared" si="1513"/>
        <v>11.14522329145275</v>
      </c>
      <c r="AI1813" s="58">
        <f t="shared" si="1514"/>
        <v>1.8575372152421248</v>
      </c>
      <c r="AJ1813" s="58">
        <f t="shared" si="1515"/>
        <v>0</v>
      </c>
      <c r="AK1813" s="58">
        <f t="shared" si="1516"/>
        <v>0.71118135124456738</v>
      </c>
      <c r="AL1813" s="58">
        <f t="shared" si="1517"/>
        <v>2.0432909367663372</v>
      </c>
      <c r="AM1813" s="58">
        <f t="shared" si="1518"/>
        <v>0</v>
      </c>
      <c r="AN1813" s="58">
        <f t="shared" si="1519"/>
        <v>5.6894508099565391</v>
      </c>
      <c r="AO1813" s="56">
        <v>646.01666666666665</v>
      </c>
      <c r="AP1813" s="56">
        <v>9.6333333333333329</v>
      </c>
      <c r="AQ1813" s="56">
        <v>253.1</v>
      </c>
      <c r="AR1813" s="57">
        <f>SUM(AO1813:AQ1813)</f>
        <v>908.75</v>
      </c>
      <c r="AS1813">
        <v>42</v>
      </c>
      <c r="AT1813">
        <v>91</v>
      </c>
      <c r="AU1813">
        <v>31</v>
      </c>
      <c r="AV1813">
        <v>21</v>
      </c>
      <c r="AW1813">
        <v>31</v>
      </c>
      <c r="AX1813" s="9">
        <f t="shared" si="1520"/>
        <v>2.7730398899587345</v>
      </c>
      <c r="AY1813" s="9">
        <f t="shared" si="1521"/>
        <v>6.0082530949105912</v>
      </c>
      <c r="AZ1813" s="9">
        <f t="shared" si="1522"/>
        <v>2.046767537826685</v>
      </c>
      <c r="BA1813" s="9">
        <f t="shared" si="1523"/>
        <v>1.3865199449793673</v>
      </c>
      <c r="BB1813" s="9">
        <f t="shared" si="1524"/>
        <v>2.046767537826685</v>
      </c>
      <c r="BC1813" s="33">
        <f t="shared" si="1525"/>
        <v>9.6420398009950254</v>
      </c>
      <c r="BD1813" s="33">
        <f t="shared" si="1526"/>
        <v>3.7776119402985073</v>
      </c>
      <c r="BE1813" s="33">
        <f t="shared" si="1527"/>
        <v>0.14378109452736318</v>
      </c>
      <c r="BF1813" s="42">
        <f>BI1813-BG1813-BH1813</f>
        <v>20</v>
      </c>
      <c r="BG1813" s="43">
        <v>0</v>
      </c>
      <c r="BH1813" s="43">
        <v>3</v>
      </c>
      <c r="BI1813" s="43">
        <v>23</v>
      </c>
      <c r="BJ1813" s="42">
        <f>BM1813-BK1813-BL1813</f>
        <v>22</v>
      </c>
      <c r="BK1813" s="43">
        <v>0</v>
      </c>
      <c r="BL1813" s="43">
        <v>24</v>
      </c>
      <c r="BM1813" s="43">
        <v>46</v>
      </c>
      <c r="BN1813" s="34">
        <f t="shared" si="1502"/>
        <v>21.444927112668548</v>
      </c>
      <c r="BO1813" s="34">
        <f t="shared" si="1503"/>
        <v>47.196538349751961</v>
      </c>
      <c r="BP1813" s="33">
        <v>-0.10445478798216255</v>
      </c>
      <c r="BQ1813" s="33">
        <v>-0.51353483143960865</v>
      </c>
      <c r="BR1813" s="33">
        <v>-1.1302078272730802</v>
      </c>
      <c r="BS1813" s="33">
        <v>-2.5150399773875232</v>
      </c>
      <c r="BT1813" s="33">
        <v>-0.69174403351843883</v>
      </c>
      <c r="BU1813" s="9">
        <f t="shared" si="1504"/>
        <v>-4.9549814576008133</v>
      </c>
      <c r="BV1813" s="34">
        <f t="shared" si="1505"/>
        <v>-10.90504859994677</v>
      </c>
      <c r="BW1813" s="33">
        <v>8.9992448901251727</v>
      </c>
      <c r="BX1813" s="33">
        <v>6.2165327165503652E-2</v>
      </c>
      <c r="BY1813" s="33">
        <v>15.242105626487568</v>
      </c>
      <c r="BZ1813" s="33">
        <v>2.0963927264911177</v>
      </c>
      <c r="CA1813" s="9">
        <f t="shared" si="1506"/>
        <v>26.399908570269361</v>
      </c>
      <c r="CB1813" s="34">
        <f t="shared" si="1507"/>
        <v>58.101586949698735</v>
      </c>
      <c r="CC1813" s="47">
        <v>53.944316999999998</v>
      </c>
      <c r="CD1813">
        <v>764588</v>
      </c>
      <c r="CE1813" s="68">
        <f t="shared" si="1528"/>
        <v>935764.41791044769</v>
      </c>
      <c r="CF1813" s="62">
        <v>14</v>
      </c>
      <c r="CG1813" s="62">
        <v>19.8</v>
      </c>
      <c r="CH1813" s="62">
        <v>-1.9</v>
      </c>
      <c r="CI1813" s="62">
        <v>-1.6</v>
      </c>
      <c r="CJ1813" s="63">
        <f t="shared" si="1500"/>
        <v>-2.7315796212778674</v>
      </c>
      <c r="CK1813" s="62">
        <v>1.3</v>
      </c>
      <c r="CL1813" s="63">
        <f t="shared" si="1501"/>
        <v>2.2194084422882674</v>
      </c>
      <c r="CM1813" s="62">
        <v>-0.6</v>
      </c>
      <c r="CN1813" t="s">
        <v>1875</v>
      </c>
      <c r="CO1813" t="s">
        <v>1604</v>
      </c>
      <c r="CP1813" t="s">
        <v>1571</v>
      </c>
      <c r="CQ1813" t="s">
        <v>2414</v>
      </c>
      <c r="CR1813">
        <v>77</v>
      </c>
      <c r="CS1813">
        <v>218</v>
      </c>
      <c r="CT1813">
        <v>39</v>
      </c>
      <c r="CU1813" t="s">
        <v>3402</v>
      </c>
      <c r="CV1813" t="s">
        <v>3090</v>
      </c>
      <c r="CZ1813" s="72">
        <v>464166.66666666669</v>
      </c>
      <c r="DA1813">
        <v>0</v>
      </c>
    </row>
    <row r="1814" spans="1:105" ht="12.75" customHeight="1" x14ac:dyDescent="0.2">
      <c r="A1814" s="38" t="s">
        <v>2452</v>
      </c>
      <c r="B1814" t="s">
        <v>978</v>
      </c>
      <c r="C1814" t="s">
        <v>978</v>
      </c>
      <c r="D1814" t="s">
        <v>978</v>
      </c>
      <c r="E1814" t="str">
        <f t="shared" si="1529"/>
        <v xml:space="preserve">Brashear, Donald </v>
      </c>
      <c r="F1814" t="s">
        <v>2520</v>
      </c>
      <c r="G1814" t="s">
        <v>1540</v>
      </c>
      <c r="H1814">
        <v>77</v>
      </c>
      <c r="I1814">
        <v>4</v>
      </c>
      <c r="J1814">
        <v>9</v>
      </c>
      <c r="K1814">
        <f>I1814+J1814</f>
        <v>13</v>
      </c>
      <c r="L1814">
        <v>1</v>
      </c>
      <c r="M1814">
        <v>156</v>
      </c>
      <c r="N1814">
        <v>47</v>
      </c>
      <c r="O1814" s="4">
        <f t="shared" si="1498"/>
        <v>8.5106382978723402E-2</v>
      </c>
      <c r="P1814">
        <v>865</v>
      </c>
      <c r="Q1814">
        <v>0</v>
      </c>
      <c r="R1814">
        <v>0</v>
      </c>
      <c r="S1814">
        <v>2</v>
      </c>
      <c r="T1814">
        <v>6</v>
      </c>
      <c r="U1814" s="4">
        <f t="shared" si="1499"/>
        <v>0.25</v>
      </c>
      <c r="V1814" s="40">
        <v>0.1</v>
      </c>
      <c r="W1814">
        <v>0</v>
      </c>
      <c r="X1814">
        <v>1</v>
      </c>
      <c r="Y1814">
        <v>0</v>
      </c>
      <c r="Z1814">
        <v>0</v>
      </c>
      <c r="AA1814">
        <f>I1814-W1814-Y1814</f>
        <v>4</v>
      </c>
      <c r="AB1814">
        <f>J1814-X1814-Z1814</f>
        <v>8</v>
      </c>
      <c r="AC1814" s="9">
        <f t="shared" si="1508"/>
        <v>0</v>
      </c>
      <c r="AD1814" s="9">
        <f t="shared" si="1509"/>
        <v>9.8414434117003839</v>
      </c>
      <c r="AE1814" s="9">
        <f t="shared" si="1510"/>
        <v>0</v>
      </c>
      <c r="AF1814" s="9">
        <f t="shared" si="1511"/>
        <v>0</v>
      </c>
      <c r="AG1814" s="9">
        <f t="shared" si="1512"/>
        <v>8.2502578205568931</v>
      </c>
      <c r="AH1814" s="9">
        <f t="shared" si="1513"/>
        <v>16.500515641113786</v>
      </c>
      <c r="AI1814" s="6">
        <f t="shared" si="1514"/>
        <v>2.3719491234101069</v>
      </c>
      <c r="AJ1814" s="6">
        <f t="shared" si="1515"/>
        <v>7.8731547293603068</v>
      </c>
      <c r="AK1814" s="6">
        <f t="shared" si="1516"/>
        <v>0</v>
      </c>
      <c r="AL1814" s="6">
        <f t="shared" si="1517"/>
        <v>2.2688209006531457</v>
      </c>
      <c r="AM1814" s="6">
        <f t="shared" si="1518"/>
        <v>0</v>
      </c>
      <c r="AN1814" s="6">
        <f t="shared" si="1519"/>
        <v>0</v>
      </c>
      <c r="AO1814" s="32">
        <v>581.79999999999995</v>
      </c>
      <c r="AP1814" s="32">
        <v>30.483333333333334</v>
      </c>
      <c r="AQ1814" s="32">
        <v>1.2666666666666666</v>
      </c>
      <c r="AR1814" s="32">
        <v>613.54999999999995</v>
      </c>
      <c r="AS1814" s="40">
        <v>12</v>
      </c>
      <c r="AT1814" s="40">
        <v>101</v>
      </c>
      <c r="AU1814" s="40">
        <v>30</v>
      </c>
      <c r="AV1814" s="40">
        <v>32</v>
      </c>
      <c r="AW1814" s="40">
        <v>23</v>
      </c>
      <c r="AX1814" s="9">
        <f t="shared" si="1520"/>
        <v>1.1734984923804093</v>
      </c>
      <c r="AY1814" s="9">
        <f t="shared" si="1521"/>
        <v>9.8769456442017773</v>
      </c>
      <c r="AZ1814" s="9">
        <f t="shared" si="1522"/>
        <v>2.9337462309510229</v>
      </c>
      <c r="BA1814" s="9">
        <f t="shared" si="1523"/>
        <v>3.1293293130144244</v>
      </c>
      <c r="BB1814" s="9">
        <f t="shared" si="1524"/>
        <v>2.2492054437291173</v>
      </c>
      <c r="BC1814" s="9">
        <f t="shared" si="1525"/>
        <v>7.5558441558441549</v>
      </c>
      <c r="BD1814" s="9">
        <f t="shared" si="1526"/>
        <v>1.6450216450216451E-2</v>
      </c>
      <c r="BE1814" s="9">
        <f t="shared" si="1527"/>
        <v>0.3958874458874459</v>
      </c>
      <c r="BF1814" s="3">
        <v>23</v>
      </c>
      <c r="BG1814" s="3">
        <v>4</v>
      </c>
      <c r="BH1814" s="3">
        <v>0</v>
      </c>
      <c r="BI1814" s="3">
        <v>27</v>
      </c>
      <c r="BJ1814" s="3">
        <v>22</v>
      </c>
      <c r="BK1814" s="3">
        <v>0</v>
      </c>
      <c r="BL1814" s="3">
        <v>0</v>
      </c>
      <c r="BM1814" s="3">
        <v>22</v>
      </c>
      <c r="BN1814" s="34">
        <f t="shared" si="1502"/>
        <v>-8.9435804920489872</v>
      </c>
      <c r="BO1814" s="34">
        <f t="shared" si="1503"/>
        <v>-29.153550621950902</v>
      </c>
      <c r="BP1814" s="34">
        <v>1.8157082141834162</v>
      </c>
      <c r="BQ1814" s="34">
        <v>-0.80290342945803284</v>
      </c>
      <c r="BR1814" s="34">
        <v>9.4027443745026265E-2</v>
      </c>
      <c r="BS1814" s="34">
        <v>-1.5632105551426488E-2</v>
      </c>
      <c r="BT1814" s="34">
        <v>-1.4116977453673822</v>
      </c>
      <c r="BU1814" s="34">
        <f t="shared" si="1504"/>
        <v>-0.32049762244839908</v>
      </c>
      <c r="BV1814" s="34">
        <f t="shared" si="1505"/>
        <v>-1.0447318798741718</v>
      </c>
      <c r="BW1814" s="34">
        <v>5.4648844686876412</v>
      </c>
      <c r="BX1814" s="34">
        <v>9.9577224285876287E-2</v>
      </c>
      <c r="BY1814" s="34">
        <v>0.13390218791801792</v>
      </c>
      <c r="BZ1814" s="34">
        <v>-14.321446750492122</v>
      </c>
      <c r="CA1814" s="34">
        <f t="shared" si="1506"/>
        <v>-8.6230828696005872</v>
      </c>
      <c r="CB1814" s="34">
        <f t="shared" si="1507"/>
        <v>-28.108818742076728</v>
      </c>
      <c r="CC1814" s="15">
        <v>33</v>
      </c>
      <c r="CD1814" s="7">
        <v>165000</v>
      </c>
      <c r="CE1814" s="68">
        <f t="shared" si="1528"/>
        <v>165000</v>
      </c>
      <c r="CF1814" s="9">
        <v>14.6</v>
      </c>
      <c r="CG1814" s="9">
        <v>13</v>
      </c>
      <c r="CH1814" s="9">
        <v>4.5</v>
      </c>
      <c r="CI1814" s="9">
        <v>-2.2000000000000002</v>
      </c>
      <c r="CJ1814" s="9">
        <f t="shared" si="1500"/>
        <v>-6.818534015186736</v>
      </c>
      <c r="CK1814" s="9">
        <v>1.2</v>
      </c>
      <c r="CL1814" s="9">
        <f t="shared" si="1501"/>
        <v>3.7192003719200377</v>
      </c>
      <c r="CM1814" s="9">
        <v>-1.1000000000000001</v>
      </c>
      <c r="CN1814" t="s">
        <v>1089</v>
      </c>
      <c r="CO1814" t="s">
        <v>1090</v>
      </c>
      <c r="CP1814" t="s">
        <v>3066</v>
      </c>
      <c r="CQ1814" t="s">
        <v>2414</v>
      </c>
      <c r="CR1814">
        <v>74</v>
      </c>
      <c r="CS1814">
        <v>235</v>
      </c>
      <c r="CT1814">
        <v>87</v>
      </c>
      <c r="CU1814" t="s">
        <v>3402</v>
      </c>
      <c r="CV1814" t="s">
        <v>2382</v>
      </c>
      <c r="CW1814">
        <v>1</v>
      </c>
      <c r="CX1814">
        <v>0</v>
      </c>
      <c r="CY1814">
        <v>0</v>
      </c>
      <c r="CZ1814" s="70"/>
      <c r="DA1814">
        <v>0</v>
      </c>
    </row>
    <row r="1815" spans="1:105" ht="12.75" customHeight="1" x14ac:dyDescent="0.2">
      <c r="A1815" s="44" t="s">
        <v>2372</v>
      </c>
      <c r="B1815" s="46" t="s">
        <v>978</v>
      </c>
      <c r="C1815" s="46" t="s">
        <v>978</v>
      </c>
      <c r="D1815" s="42" t="s">
        <v>978</v>
      </c>
      <c r="E1815" s="42" t="str">
        <f t="shared" si="1529"/>
        <v xml:space="preserve">Brashear, Donald </v>
      </c>
      <c r="F1815" s="42" t="s">
        <v>2520</v>
      </c>
      <c r="G1815" s="45" t="s">
        <v>1540</v>
      </c>
      <c r="H1815" s="43">
        <v>80</v>
      </c>
      <c r="I1815" s="64">
        <v>5</v>
      </c>
      <c r="J1815" s="64">
        <v>3</v>
      </c>
      <c r="K1815" s="64">
        <v>8</v>
      </c>
      <c r="L1815" s="43">
        <v>-7</v>
      </c>
      <c r="M1815">
        <v>119</v>
      </c>
      <c r="N1815">
        <v>59</v>
      </c>
      <c r="O1815" s="4">
        <f t="shared" si="1498"/>
        <v>8.4745762711864403E-2</v>
      </c>
      <c r="Q1815">
        <v>0</v>
      </c>
      <c r="R1815">
        <v>0</v>
      </c>
      <c r="S1815">
        <v>0</v>
      </c>
      <c r="T1815">
        <v>1</v>
      </c>
      <c r="U1815" s="4">
        <f t="shared" si="1499"/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5</v>
      </c>
      <c r="AB1815">
        <v>3</v>
      </c>
      <c r="AC1815" s="9">
        <f t="shared" si="1508"/>
        <v>0</v>
      </c>
      <c r="AD1815" s="9">
        <f t="shared" si="1509"/>
        <v>0</v>
      </c>
      <c r="AE1815" s="9">
        <f t="shared" si="1510"/>
        <v>0</v>
      </c>
      <c r="AF1815" s="9">
        <f t="shared" si="1511"/>
        <v>0</v>
      </c>
      <c r="AG1815" s="9">
        <f t="shared" si="1512"/>
        <v>9.784203946295591</v>
      </c>
      <c r="AH1815" s="9">
        <f t="shared" si="1513"/>
        <v>5.8705223677773555</v>
      </c>
      <c r="AI1815" s="58">
        <f t="shared" si="1514"/>
        <v>1.3697885524813829</v>
      </c>
      <c r="AJ1815" s="58">
        <f t="shared" si="1515"/>
        <v>3.9430449069003286</v>
      </c>
      <c r="AK1815" s="58">
        <f t="shared" si="1516"/>
        <v>0</v>
      </c>
      <c r="AL1815" s="58">
        <f t="shared" si="1517"/>
        <v>2.0546828287220742</v>
      </c>
      <c r="AM1815" s="58">
        <f t="shared" si="1518"/>
        <v>0</v>
      </c>
      <c r="AN1815" s="58">
        <f t="shared" si="1519"/>
        <v>0</v>
      </c>
      <c r="AO1815" s="56">
        <v>613.23333333333335</v>
      </c>
      <c r="AP1815" s="56">
        <v>15.216666666666665</v>
      </c>
      <c r="AQ1815" s="56">
        <v>0.26666666666666666</v>
      </c>
      <c r="AR1815" s="57">
        <f>SUM(AO1815:AQ1815)</f>
        <v>628.7166666666667</v>
      </c>
      <c r="AS1815">
        <v>12</v>
      </c>
      <c r="AT1815">
        <v>133</v>
      </c>
      <c r="AU1815">
        <v>28</v>
      </c>
      <c r="AV1815">
        <v>24</v>
      </c>
      <c r="AW1815">
        <v>14</v>
      </c>
      <c r="AX1815" s="9">
        <f t="shared" si="1520"/>
        <v>1.1451899371736076</v>
      </c>
      <c r="AY1815" s="9">
        <f t="shared" si="1521"/>
        <v>12.692521803674151</v>
      </c>
      <c r="AZ1815" s="9">
        <f t="shared" si="1522"/>
        <v>2.6721098534050842</v>
      </c>
      <c r="BA1815" s="9">
        <f t="shared" si="1523"/>
        <v>2.2903798743472152</v>
      </c>
      <c r="BB1815" s="9">
        <f t="shared" si="1524"/>
        <v>1.3360549267025421</v>
      </c>
      <c r="BC1815" s="33">
        <f t="shared" si="1525"/>
        <v>7.6654166666666672</v>
      </c>
      <c r="BD1815" s="33">
        <f t="shared" si="1526"/>
        <v>3.3333333333333331E-3</v>
      </c>
      <c r="BE1815" s="33">
        <f t="shared" si="1527"/>
        <v>0.19020833333333331</v>
      </c>
      <c r="BF1815" s="42">
        <f>BI1815-BG1815-BH1815</f>
        <v>14</v>
      </c>
      <c r="BG1815" s="43">
        <v>1</v>
      </c>
      <c r="BH1815" s="43">
        <v>0</v>
      </c>
      <c r="BI1815" s="43">
        <v>15</v>
      </c>
      <c r="BJ1815" s="42">
        <f>BM1815-BK1815-BL1815</f>
        <v>21</v>
      </c>
      <c r="BK1815" s="43">
        <v>0</v>
      </c>
      <c r="BL1815" s="43">
        <v>0</v>
      </c>
      <c r="BM1815" s="43">
        <v>21</v>
      </c>
      <c r="BN1815" s="34">
        <f t="shared" si="1502"/>
        <v>-8.1408752318735385</v>
      </c>
      <c r="BO1815" s="34">
        <f t="shared" si="1503"/>
        <v>-25.896801098131764</v>
      </c>
      <c r="BP1815" s="33">
        <v>-0.8369226032956788</v>
      </c>
      <c r="BQ1815" s="33">
        <v>-0.81117180121862043</v>
      </c>
      <c r="BR1815" s="33">
        <v>-1.4591373570909931</v>
      </c>
      <c r="BS1815" s="33">
        <v>-3.4601987990967257E-3</v>
      </c>
      <c r="BT1815" s="33">
        <v>-0.69174403351843883</v>
      </c>
      <c r="BU1815" s="9">
        <f t="shared" si="1504"/>
        <v>-3.8024359939228276</v>
      </c>
      <c r="BV1815" s="34">
        <f t="shared" si="1505"/>
        <v>-12.095865102742074</v>
      </c>
      <c r="BW1815" s="33">
        <v>8.059092398098473</v>
      </c>
      <c r="BX1815" s="33">
        <v>9.8195404328901087E-2</v>
      </c>
      <c r="BY1815" s="33">
        <v>3.7840315167433719E-2</v>
      </c>
      <c r="BZ1815" s="33">
        <v>-12.53356735554552</v>
      </c>
      <c r="CA1815" s="9">
        <f t="shared" si="1506"/>
        <v>-4.3384392379507108</v>
      </c>
      <c r="CB1815" s="34">
        <f t="shared" si="1507"/>
        <v>-13.80093599538969</v>
      </c>
      <c r="CC1815" s="47">
        <v>36.143943999999998</v>
      </c>
      <c r="CD1815">
        <v>165000</v>
      </c>
      <c r="CE1815" s="68">
        <f t="shared" si="1528"/>
        <v>165000</v>
      </c>
      <c r="CF1815" s="62">
        <v>13.1</v>
      </c>
      <c r="CG1815" s="62">
        <v>12.2</v>
      </c>
      <c r="CH1815" s="62">
        <v>-8.1</v>
      </c>
      <c r="CI1815" s="62">
        <v>-2.5</v>
      </c>
      <c r="CJ1815" s="63">
        <f t="shared" si="1500"/>
        <v>-7.7615647314498597</v>
      </c>
      <c r="CK1815" s="62">
        <v>-0.5</v>
      </c>
      <c r="CL1815" s="63">
        <f t="shared" si="1501"/>
        <v>-1.5523129462899719</v>
      </c>
      <c r="CM1815" s="62">
        <v>-3.2</v>
      </c>
      <c r="CN1815" t="s">
        <v>1900</v>
      </c>
      <c r="CO1815" t="s">
        <v>1090</v>
      </c>
      <c r="CP1815" t="s">
        <v>3066</v>
      </c>
      <c r="CQ1815" t="s">
        <v>2414</v>
      </c>
      <c r="CR1815">
        <v>75</v>
      </c>
      <c r="CS1815">
        <v>239</v>
      </c>
      <c r="CT1815">
        <v>87</v>
      </c>
      <c r="CU1815" t="s">
        <v>3402</v>
      </c>
      <c r="CZ1815" s="72">
        <v>1100000</v>
      </c>
      <c r="DA1815">
        <v>0</v>
      </c>
    </row>
    <row r="1816" spans="1:105" ht="12.75" customHeight="1" x14ac:dyDescent="0.2">
      <c r="A1816" s="38" t="s">
        <v>2452</v>
      </c>
      <c r="B1816" t="s">
        <v>978</v>
      </c>
      <c r="C1816" t="s">
        <v>978</v>
      </c>
      <c r="D1816" t="s">
        <v>978</v>
      </c>
      <c r="E1816" t="str">
        <f t="shared" si="1529"/>
        <v xml:space="preserve">Fehr, Eric </v>
      </c>
      <c r="F1816" t="s">
        <v>2631</v>
      </c>
      <c r="G1816" t="s">
        <v>1528</v>
      </c>
      <c r="H1816">
        <v>14</v>
      </c>
      <c r="I1816">
        <v>2</v>
      </c>
      <c r="J1816">
        <v>1</v>
      </c>
      <c r="K1816">
        <f>I1816+J1816</f>
        <v>3</v>
      </c>
      <c r="L1816">
        <v>3</v>
      </c>
      <c r="M1816">
        <v>8</v>
      </c>
      <c r="N1816">
        <v>25</v>
      </c>
      <c r="O1816" s="4">
        <f t="shared" si="1498"/>
        <v>0.08</v>
      </c>
      <c r="P1816">
        <v>218</v>
      </c>
      <c r="Q1816">
        <v>1</v>
      </c>
      <c r="R1816">
        <v>0</v>
      </c>
      <c r="S1816">
        <v>1</v>
      </c>
      <c r="T1816">
        <v>5</v>
      </c>
      <c r="U1816" s="4">
        <f t="shared" si="1499"/>
        <v>0.16666666666666666</v>
      </c>
      <c r="V1816" s="40">
        <v>0.7</v>
      </c>
      <c r="W1816">
        <v>0</v>
      </c>
      <c r="X1816">
        <v>0</v>
      </c>
      <c r="Y1816">
        <v>0</v>
      </c>
      <c r="Z1816">
        <v>0</v>
      </c>
      <c r="AA1816">
        <f>I1816-W1816-Y1816</f>
        <v>2</v>
      </c>
      <c r="AB1816">
        <f>J1816-X1816-Z1816</f>
        <v>1</v>
      </c>
      <c r="AC1816" s="9">
        <f t="shared" si="1508"/>
        <v>0</v>
      </c>
      <c r="AD1816" s="9">
        <f t="shared" si="1509"/>
        <v>0</v>
      </c>
      <c r="AE1816" s="9">
        <f t="shared" si="1510"/>
        <v>0</v>
      </c>
      <c r="AF1816" s="9">
        <f t="shared" si="1511"/>
        <v>0</v>
      </c>
      <c r="AG1816" s="9">
        <f t="shared" si="1512"/>
        <v>20.153953813855846</v>
      </c>
      <c r="AH1816" s="9">
        <f t="shared" si="1513"/>
        <v>10.076976906927923</v>
      </c>
      <c r="AI1816" s="6">
        <f t="shared" si="1514"/>
        <v>2.5192442267319803</v>
      </c>
      <c r="AJ1816" s="6">
        <f t="shared" si="1515"/>
        <v>0</v>
      </c>
      <c r="AK1816" s="6">
        <f t="shared" si="1516"/>
        <v>0</v>
      </c>
      <c r="AL1816" s="6">
        <f t="shared" si="1517"/>
        <v>0.50384884534639618</v>
      </c>
      <c r="AM1816" s="6">
        <f t="shared" si="1518"/>
        <v>0</v>
      </c>
      <c r="AN1816" s="6">
        <f t="shared" si="1519"/>
        <v>0</v>
      </c>
      <c r="AO1816" s="32">
        <v>119.08333333333333</v>
      </c>
      <c r="AP1816" s="32">
        <v>31</v>
      </c>
      <c r="AQ1816" s="32">
        <v>0</v>
      </c>
      <c r="AR1816" s="32">
        <v>150.08333333333331</v>
      </c>
      <c r="AS1816" s="40">
        <v>3</v>
      </c>
      <c r="AT1816" s="40">
        <v>5</v>
      </c>
      <c r="AU1816" s="40">
        <v>6</v>
      </c>
      <c r="AV1816" s="40">
        <v>4</v>
      </c>
      <c r="AW1816" s="40">
        <v>5</v>
      </c>
      <c r="AX1816" s="9">
        <f t="shared" si="1520"/>
        <v>1.1993337034980569</v>
      </c>
      <c r="AY1816" s="9">
        <f t="shared" si="1521"/>
        <v>1.9988895058300946</v>
      </c>
      <c r="AZ1816" s="9">
        <f t="shared" si="1522"/>
        <v>2.3986674069961138</v>
      </c>
      <c r="BA1816" s="9">
        <f t="shared" si="1523"/>
        <v>1.5991116046640759</v>
      </c>
      <c r="BB1816" s="9">
        <f t="shared" si="1524"/>
        <v>1.9988895058300946</v>
      </c>
      <c r="BC1816" s="9">
        <f t="shared" si="1525"/>
        <v>8.5059523809523814</v>
      </c>
      <c r="BD1816" s="9">
        <f t="shared" si="1526"/>
        <v>0</v>
      </c>
      <c r="BE1816" s="9">
        <f t="shared" si="1527"/>
        <v>2.2142857142857144</v>
      </c>
      <c r="BF1816" s="3">
        <v>5</v>
      </c>
      <c r="BG1816" s="3">
        <v>0</v>
      </c>
      <c r="BH1816" s="3">
        <v>0</v>
      </c>
      <c r="BI1816" s="3">
        <v>5</v>
      </c>
      <c r="BJ1816" s="3">
        <v>1</v>
      </c>
      <c r="BK1816" s="3">
        <v>0</v>
      </c>
      <c r="BL1816" s="3">
        <v>0</v>
      </c>
      <c r="BM1816" s="3">
        <v>1</v>
      </c>
      <c r="BN1816" s="34">
        <f t="shared" si="1502"/>
        <v>0.26891309773689143</v>
      </c>
      <c r="BO1816" s="34">
        <f t="shared" si="1503"/>
        <v>3.5835171269768993</v>
      </c>
      <c r="BP1816" s="34">
        <v>2.0176197034546797</v>
      </c>
      <c r="BQ1816" s="34">
        <v>-1.5359530919497448</v>
      </c>
      <c r="BR1816" s="34">
        <v>2.3000492514165142E-2</v>
      </c>
      <c r="BS1816" s="34">
        <v>0</v>
      </c>
      <c r="BT1816" s="34">
        <v>-1.4116977453673822</v>
      </c>
      <c r="BU1816" s="34">
        <f t="shared" si="1504"/>
        <v>-0.90703064134828226</v>
      </c>
      <c r="BV1816" s="34">
        <f t="shared" si="1505"/>
        <v>-12.087026869716146</v>
      </c>
      <c r="BW1816" s="34">
        <v>1.9185143016191486</v>
      </c>
      <c r="BX1816" s="34">
        <v>0.10126497385004367</v>
      </c>
      <c r="BY1816" s="34">
        <v>0</v>
      </c>
      <c r="BZ1816" s="34">
        <v>-0.84383553638401831</v>
      </c>
      <c r="CA1816" s="34">
        <f t="shared" si="1506"/>
        <v>1.1759437390851737</v>
      </c>
      <c r="CB1816" s="34">
        <f t="shared" si="1507"/>
        <v>15.670543996693043</v>
      </c>
      <c r="CE1816" s="68">
        <f t="shared" si="1528"/>
        <v>165000</v>
      </c>
      <c r="CF1816" s="9">
        <v>2.2999999999999998</v>
      </c>
      <c r="CG1816" s="9">
        <v>2.2000000000000002</v>
      </c>
      <c r="CH1816" s="9">
        <v>3.4</v>
      </c>
      <c r="CI1816" s="9">
        <v>0.2</v>
      </c>
      <c r="CJ1816" s="9">
        <f t="shared" si="1500"/>
        <v>2.2089277496548556</v>
      </c>
      <c r="CK1816" s="9">
        <v>0.7</v>
      </c>
      <c r="CL1816" s="9">
        <f t="shared" si="1501"/>
        <v>7.7312471237919933</v>
      </c>
      <c r="CM1816" s="9">
        <v>0.8</v>
      </c>
      <c r="CN1816" t="s">
        <v>1289</v>
      </c>
      <c r="CO1816" t="s">
        <v>3133</v>
      </c>
      <c r="CP1816" t="s">
        <v>3134</v>
      </c>
      <c r="CQ1816" t="s">
        <v>2400</v>
      </c>
      <c r="CR1816">
        <v>76</v>
      </c>
      <c r="CS1816">
        <v>212</v>
      </c>
      <c r="CU1816" t="s">
        <v>3401</v>
      </c>
      <c r="CV1816" t="s">
        <v>3090</v>
      </c>
      <c r="CW1816">
        <v>1</v>
      </c>
      <c r="CX1816">
        <v>0</v>
      </c>
      <c r="CY1816">
        <v>0</v>
      </c>
      <c r="CZ1816" s="70"/>
      <c r="DA1816">
        <v>0</v>
      </c>
    </row>
    <row r="1817" spans="1:105" ht="12.75" customHeight="1" x14ac:dyDescent="0.2">
      <c r="A1817" s="44" t="s">
        <v>2372</v>
      </c>
      <c r="B1817" s="46" t="s">
        <v>978</v>
      </c>
      <c r="C1817" s="46" t="s">
        <v>978</v>
      </c>
      <c r="D1817" s="42" t="s">
        <v>978</v>
      </c>
      <c r="E1817" s="42" t="str">
        <f t="shared" si="1529"/>
        <v xml:space="preserve">Fehr, Eric </v>
      </c>
      <c r="F1817" s="42" t="s">
        <v>2631</v>
      </c>
      <c r="G1817" s="45" t="s">
        <v>1528</v>
      </c>
      <c r="H1817" s="43">
        <v>23</v>
      </c>
      <c r="I1817" s="64">
        <v>1</v>
      </c>
      <c r="J1817" s="64">
        <v>5</v>
      </c>
      <c r="K1817" s="64">
        <v>6</v>
      </c>
      <c r="L1817" s="43">
        <v>4</v>
      </c>
      <c r="M1817">
        <v>6</v>
      </c>
      <c r="N1817">
        <v>40</v>
      </c>
      <c r="O1817" s="4">
        <f t="shared" si="1498"/>
        <v>2.5000000000000001E-2</v>
      </c>
      <c r="Q1817">
        <v>0</v>
      </c>
      <c r="R1817">
        <v>0</v>
      </c>
      <c r="S1817">
        <v>0</v>
      </c>
      <c r="T1817">
        <v>2</v>
      </c>
      <c r="U1817" s="4">
        <f t="shared" si="1499"/>
        <v>0</v>
      </c>
      <c r="V1817">
        <v>0.1</v>
      </c>
      <c r="W1817">
        <v>0</v>
      </c>
      <c r="X1817">
        <v>4</v>
      </c>
      <c r="Y1817">
        <v>0</v>
      </c>
      <c r="Z1817">
        <v>0</v>
      </c>
      <c r="AA1817">
        <v>1</v>
      </c>
      <c r="AB1817">
        <v>1</v>
      </c>
      <c r="AC1817" s="9">
        <f t="shared" si="1508"/>
        <v>0</v>
      </c>
      <c r="AD1817" s="9">
        <f t="shared" si="1509"/>
        <v>36.566785170137123</v>
      </c>
      <c r="AE1817" s="9">
        <f t="shared" si="1510"/>
        <v>0</v>
      </c>
      <c r="AF1817" s="9">
        <f t="shared" si="1511"/>
        <v>0</v>
      </c>
      <c r="AG1817" s="9">
        <f t="shared" si="1512"/>
        <v>5.7411689657922</v>
      </c>
      <c r="AH1817" s="9">
        <f t="shared" si="1513"/>
        <v>5.7411689657922</v>
      </c>
      <c r="AI1817" s="58">
        <f t="shared" si="1514"/>
        <v>2.5835260346064901</v>
      </c>
      <c r="AJ1817" s="58">
        <f t="shared" si="1515"/>
        <v>7.3133570340274243</v>
      </c>
      <c r="AK1817" s="58">
        <f t="shared" si="1516"/>
        <v>0</v>
      </c>
      <c r="AL1817" s="58">
        <f t="shared" si="1517"/>
        <v>1.4352922414480502</v>
      </c>
      <c r="AM1817" s="58">
        <f t="shared" si="1518"/>
        <v>0</v>
      </c>
      <c r="AN1817" s="58">
        <f t="shared" si="1519"/>
        <v>0</v>
      </c>
      <c r="AO1817" s="56">
        <v>209.01666666666671</v>
      </c>
      <c r="AP1817" s="56">
        <v>32.81666666666667</v>
      </c>
      <c r="AQ1817" s="56">
        <v>0</v>
      </c>
      <c r="AR1817" s="57">
        <f>SUM(AO1817:AQ1817)</f>
        <v>241.83333333333337</v>
      </c>
      <c r="AS1817">
        <v>8</v>
      </c>
      <c r="AT1817">
        <v>11</v>
      </c>
      <c r="AU1817">
        <v>18</v>
      </c>
      <c r="AV1817">
        <v>6</v>
      </c>
      <c r="AW1817">
        <v>6</v>
      </c>
      <c r="AX1817" s="9">
        <f t="shared" si="1520"/>
        <v>1.9848380427291521</v>
      </c>
      <c r="AY1817" s="9">
        <f t="shared" si="1521"/>
        <v>2.729152308752584</v>
      </c>
      <c r="AZ1817" s="9">
        <f t="shared" si="1522"/>
        <v>4.4658855961405921</v>
      </c>
      <c r="BA1817" s="9">
        <f t="shared" si="1523"/>
        <v>1.488628532046864</v>
      </c>
      <c r="BB1817" s="9">
        <f t="shared" si="1524"/>
        <v>1.488628532046864</v>
      </c>
      <c r="BC1817" s="33">
        <f t="shared" si="1525"/>
        <v>9.087681159420292</v>
      </c>
      <c r="BD1817" s="33">
        <f t="shared" si="1526"/>
        <v>0</v>
      </c>
      <c r="BE1817" s="33">
        <f t="shared" si="1527"/>
        <v>1.4268115942028987</v>
      </c>
      <c r="BF1817" s="42">
        <f>BI1817-BG1817-BH1817</f>
        <v>9</v>
      </c>
      <c r="BG1817" s="43">
        <v>4</v>
      </c>
      <c r="BH1817" s="43">
        <v>0</v>
      </c>
      <c r="BI1817" s="43">
        <v>13</v>
      </c>
      <c r="BJ1817" s="42">
        <f>BM1817-BK1817-BL1817</f>
        <v>5</v>
      </c>
      <c r="BK1817" s="43">
        <v>0</v>
      </c>
      <c r="BL1817" s="43">
        <v>0</v>
      </c>
      <c r="BM1817" s="43">
        <v>5</v>
      </c>
      <c r="BN1817" s="34">
        <f t="shared" si="1502"/>
        <v>6.4571439756153737</v>
      </c>
      <c r="BO1817" s="34">
        <f t="shared" si="1503"/>
        <v>53.401604209086479</v>
      </c>
      <c r="BP1817" s="33">
        <v>-1.7518695957131016</v>
      </c>
      <c r="BQ1817" s="33">
        <v>1.7116508276758156</v>
      </c>
      <c r="BR1817" s="33">
        <v>1.8179225061995088</v>
      </c>
      <c r="BS1817" s="33">
        <v>0</v>
      </c>
      <c r="BT1817" s="33">
        <v>0</v>
      </c>
      <c r="BU1817" s="9">
        <f t="shared" si="1504"/>
        <v>1.7777037381622227</v>
      </c>
      <c r="BV1817" s="34">
        <f t="shared" si="1505"/>
        <v>14.70189170085918</v>
      </c>
      <c r="BW1817" s="33">
        <v>3.7257806238601265</v>
      </c>
      <c r="BX1817" s="33">
        <v>0.21177081174546142</v>
      </c>
      <c r="BY1817" s="33">
        <v>0</v>
      </c>
      <c r="BZ1817" s="33">
        <v>0.74188880184756312</v>
      </c>
      <c r="CA1817" s="9">
        <f t="shared" si="1506"/>
        <v>4.679440237453151</v>
      </c>
      <c r="CB1817" s="34">
        <f t="shared" si="1507"/>
        <v>38.699712508227293</v>
      </c>
      <c r="CC1817" s="47">
        <v>59.410248000000003</v>
      </c>
      <c r="CD1817">
        <v>249719</v>
      </c>
      <c r="CE1817" s="68">
        <f t="shared" si="1528"/>
        <v>890302.52173913037</v>
      </c>
      <c r="CF1817" s="62">
        <v>5.3</v>
      </c>
      <c r="CG1817" s="62">
        <v>4.3</v>
      </c>
      <c r="CH1817" s="62">
        <v>4.0999999999999996</v>
      </c>
      <c r="CI1817" s="62">
        <v>-0.3</v>
      </c>
      <c r="CJ1817" s="63">
        <f t="shared" si="1500"/>
        <v>-2.1845985800109227</v>
      </c>
      <c r="CK1817" s="62">
        <v>1</v>
      </c>
      <c r="CL1817" s="63">
        <f t="shared" si="1501"/>
        <v>7.2819952667030758</v>
      </c>
      <c r="CM1817" s="62">
        <v>0.7</v>
      </c>
      <c r="CN1817" t="s">
        <v>1922</v>
      </c>
      <c r="CO1817" t="s">
        <v>3133</v>
      </c>
      <c r="CP1817" t="s">
        <v>3134</v>
      </c>
      <c r="CQ1817" t="s">
        <v>2400</v>
      </c>
      <c r="CR1817">
        <v>76</v>
      </c>
      <c r="CS1817">
        <v>212</v>
      </c>
      <c r="CT1817">
        <v>14</v>
      </c>
      <c r="CU1817" t="s">
        <v>3401</v>
      </c>
      <c r="CZ1817" s="72">
        <v>894933.33333333337</v>
      </c>
      <c r="DA1817">
        <v>0</v>
      </c>
    </row>
    <row r="1818" spans="1:105" ht="12.75" customHeight="1" x14ac:dyDescent="0.2">
      <c r="A1818" s="38" t="s">
        <v>2452</v>
      </c>
      <c r="B1818" t="s">
        <v>978</v>
      </c>
      <c r="C1818" t="s">
        <v>978</v>
      </c>
      <c r="D1818" s="82" t="s">
        <v>978</v>
      </c>
      <c r="E1818" t="str">
        <f t="shared" si="1529"/>
        <v xml:space="preserve">Klepis, Jakub </v>
      </c>
      <c r="F1818" t="s">
        <v>1367</v>
      </c>
      <c r="G1818" t="s">
        <v>1537</v>
      </c>
      <c r="H1818">
        <v>41</v>
      </c>
      <c r="I1818">
        <v>3</v>
      </c>
      <c r="J1818">
        <v>7</v>
      </c>
      <c r="K1818">
        <f>I1818+J1818</f>
        <v>10</v>
      </c>
      <c r="L1818">
        <v>-2</v>
      </c>
      <c r="M1818">
        <v>28</v>
      </c>
      <c r="N1818">
        <v>38</v>
      </c>
      <c r="O1818" s="4">
        <f t="shared" si="1498"/>
        <v>7.8947368421052627E-2</v>
      </c>
      <c r="P1818">
        <v>584</v>
      </c>
      <c r="Q1818">
        <v>0</v>
      </c>
      <c r="R1818">
        <v>0</v>
      </c>
      <c r="S1818">
        <v>76</v>
      </c>
      <c r="T1818">
        <v>108</v>
      </c>
      <c r="U1818" s="4">
        <f t="shared" si="1499"/>
        <v>0.41304347826086957</v>
      </c>
      <c r="V1818" s="40">
        <v>7.1</v>
      </c>
      <c r="W1818">
        <v>0</v>
      </c>
      <c r="X1818">
        <v>3</v>
      </c>
      <c r="Y1818">
        <v>0</v>
      </c>
      <c r="Z1818">
        <v>0</v>
      </c>
      <c r="AA1818">
        <f t="shared" ref="AA1818:AB1821" si="1530">I1818-W1818-Y1818</f>
        <v>3</v>
      </c>
      <c r="AB1818">
        <f t="shared" si="1530"/>
        <v>4</v>
      </c>
      <c r="AC1818" s="9">
        <f t="shared" si="1508"/>
        <v>0</v>
      </c>
      <c r="AD1818" s="9">
        <f t="shared" si="1509"/>
        <v>13.44286781179985</v>
      </c>
      <c r="AE1818" s="9">
        <f t="shared" si="1510"/>
        <v>0</v>
      </c>
      <c r="AF1818" s="9">
        <f t="shared" si="1511"/>
        <v>0</v>
      </c>
      <c r="AG1818" s="9">
        <f t="shared" si="1512"/>
        <v>10.602267707259607</v>
      </c>
      <c r="AH1818" s="9">
        <f t="shared" si="1513"/>
        <v>14.13635694301281</v>
      </c>
      <c r="AI1818" s="6">
        <f t="shared" si="1514"/>
        <v>2.4738624650272416</v>
      </c>
      <c r="AJ1818" s="6">
        <f t="shared" si="1515"/>
        <v>5.3771471247199401</v>
      </c>
      <c r="AK1818" s="6">
        <f t="shared" si="1516"/>
        <v>0</v>
      </c>
      <c r="AL1818" s="6">
        <f t="shared" si="1517"/>
        <v>2.297158003239582</v>
      </c>
      <c r="AM1818" s="6">
        <f t="shared" si="1518"/>
        <v>1.7923823749066468</v>
      </c>
      <c r="AN1818" s="6">
        <f t="shared" si="1519"/>
        <v>0</v>
      </c>
      <c r="AO1818" s="33">
        <v>339.55</v>
      </c>
      <c r="AP1818" s="33">
        <v>66.95</v>
      </c>
      <c r="AQ1818" s="33">
        <v>1.8833333333333333</v>
      </c>
      <c r="AR1818" s="32">
        <v>408.38333333333333</v>
      </c>
      <c r="AS1818" s="40">
        <v>5</v>
      </c>
      <c r="AT1818" s="40">
        <v>20</v>
      </c>
      <c r="AU1818" s="40">
        <v>16</v>
      </c>
      <c r="AV1818" s="40">
        <v>21</v>
      </c>
      <c r="AW1818" s="40">
        <v>12</v>
      </c>
      <c r="AX1818" s="9">
        <f t="shared" si="1520"/>
        <v>0.73460392604987146</v>
      </c>
      <c r="AY1818" s="9">
        <f t="shared" si="1521"/>
        <v>2.9384157041994858</v>
      </c>
      <c r="AZ1818" s="9">
        <f t="shared" si="1522"/>
        <v>2.3507325633595886</v>
      </c>
      <c r="BA1818" s="9">
        <f t="shared" si="1523"/>
        <v>3.0853364894094599</v>
      </c>
      <c r="BB1818" s="9">
        <f t="shared" si="1524"/>
        <v>1.7630494225196915</v>
      </c>
      <c r="BC1818" s="9">
        <f t="shared" si="1525"/>
        <v>8.2817073170731703</v>
      </c>
      <c r="BD1818" s="9">
        <f t="shared" si="1526"/>
        <v>4.5934959349593497E-2</v>
      </c>
      <c r="BE1818" s="9">
        <f t="shared" si="1527"/>
        <v>1.6329268292682928</v>
      </c>
      <c r="BF1818" s="3">
        <v>14</v>
      </c>
      <c r="BG1818" s="3">
        <v>6</v>
      </c>
      <c r="BH1818" s="3">
        <v>0</v>
      </c>
      <c r="BI1818" s="3">
        <v>20</v>
      </c>
      <c r="BJ1818" s="3">
        <v>13</v>
      </c>
      <c r="BK1818" s="3">
        <v>2</v>
      </c>
      <c r="BL1818" s="3">
        <v>0</v>
      </c>
      <c r="BM1818" s="3">
        <v>15</v>
      </c>
      <c r="BN1818" s="34">
        <f t="shared" si="1502"/>
        <v>0.54671193943572982</v>
      </c>
      <c r="BO1818" s="34">
        <f t="shared" si="1503"/>
        <v>2.6774449141855112</v>
      </c>
      <c r="BP1818" s="34">
        <v>2.1888209780523904</v>
      </c>
      <c r="BQ1818" s="34">
        <v>-0.1336362105556371</v>
      </c>
      <c r="BR1818" s="34">
        <v>6.258534903660061E-2</v>
      </c>
      <c r="BS1818" s="34">
        <v>-2.3242472727778862E-2</v>
      </c>
      <c r="BT1818" s="34">
        <v>0</v>
      </c>
      <c r="BU1818" s="34">
        <f t="shared" si="1504"/>
        <v>2.0945276438055749</v>
      </c>
      <c r="BV1818" s="34">
        <f t="shared" si="1505"/>
        <v>10.257654869063746</v>
      </c>
      <c r="BW1818" s="34">
        <v>2.8185601041533288</v>
      </c>
      <c r="BX1818" s="34">
        <v>-0.23456811537801078</v>
      </c>
      <c r="BY1818" s="34">
        <v>0.19909141098336883</v>
      </c>
      <c r="BZ1818" s="34">
        <v>-4.3308991041285321</v>
      </c>
      <c r="CA1818" s="34">
        <f t="shared" si="1506"/>
        <v>-1.5478157043698451</v>
      </c>
      <c r="CB1818" s="34">
        <f t="shared" si="1507"/>
        <v>-7.580209954878236</v>
      </c>
      <c r="CC1818" s="15">
        <v>43</v>
      </c>
      <c r="CD1818" s="7">
        <v>165000</v>
      </c>
      <c r="CE1818" s="68">
        <f t="shared" si="1528"/>
        <v>165000</v>
      </c>
      <c r="CF1818" s="9">
        <v>10</v>
      </c>
      <c r="CG1818" s="9">
        <v>8.1999999999999993</v>
      </c>
      <c r="CH1818" s="9">
        <v>1.1000000000000001</v>
      </c>
      <c r="CI1818" s="9">
        <v>-1.1000000000000001</v>
      </c>
      <c r="CJ1818" s="9">
        <f t="shared" si="1500"/>
        <v>-4.6100653092585473</v>
      </c>
      <c r="CK1818" s="9">
        <v>0.4</v>
      </c>
      <c r="CL1818" s="9">
        <f t="shared" si="1501"/>
        <v>1.6763873851849265</v>
      </c>
      <c r="CM1818" s="9">
        <v>-0.7</v>
      </c>
      <c r="CN1818" t="s">
        <v>1169</v>
      </c>
      <c r="CO1818" t="s">
        <v>1170</v>
      </c>
      <c r="CQ1818" t="s">
        <v>3079</v>
      </c>
      <c r="CR1818">
        <v>73</v>
      </c>
      <c r="CS1818">
        <v>198</v>
      </c>
      <c r="CU1818" t="s">
        <v>3401</v>
      </c>
      <c r="CV1818" t="s">
        <v>3090</v>
      </c>
      <c r="CW1818">
        <v>0</v>
      </c>
      <c r="CX1818">
        <v>0</v>
      </c>
      <c r="CY1818">
        <v>0</v>
      </c>
      <c r="CZ1818" s="70"/>
      <c r="DA1818">
        <v>0</v>
      </c>
    </row>
    <row r="1819" spans="1:105" ht="12.75" customHeight="1" x14ac:dyDescent="0.2">
      <c r="A1819" s="38" t="s">
        <v>2452</v>
      </c>
      <c r="B1819" t="s">
        <v>978</v>
      </c>
      <c r="D1819" t="s">
        <v>978</v>
      </c>
      <c r="E1819" t="str">
        <f t="shared" si="1529"/>
        <v xml:space="preserve">Hunt, Jamie </v>
      </c>
      <c r="F1819" t="s">
        <v>1368</v>
      </c>
      <c r="G1819" t="s">
        <v>1524</v>
      </c>
      <c r="H1819">
        <v>1</v>
      </c>
      <c r="I1819">
        <v>0</v>
      </c>
      <c r="J1819">
        <v>0</v>
      </c>
      <c r="K1819">
        <f>I1819+J1819</f>
        <v>0</v>
      </c>
      <c r="L1819">
        <v>-1</v>
      </c>
      <c r="M1819">
        <v>0</v>
      </c>
      <c r="N1819">
        <v>0</v>
      </c>
      <c r="O1819" s="4">
        <f t="shared" si="1498"/>
        <v>0</v>
      </c>
      <c r="P1819">
        <v>10</v>
      </c>
      <c r="Q1819">
        <v>0</v>
      </c>
      <c r="R1819">
        <v>0</v>
      </c>
      <c r="S1819">
        <v>0</v>
      </c>
      <c r="T1819">
        <v>0</v>
      </c>
      <c r="U1819" s="4">
        <f t="shared" si="1499"/>
        <v>0</v>
      </c>
      <c r="V1819" s="40">
        <v>0</v>
      </c>
      <c r="W1819">
        <v>0</v>
      </c>
      <c r="X1819">
        <v>0</v>
      </c>
      <c r="Y1819">
        <v>0</v>
      </c>
      <c r="Z1819">
        <v>0</v>
      </c>
      <c r="AA1819">
        <f t="shared" si="1530"/>
        <v>0</v>
      </c>
      <c r="AB1819">
        <f t="shared" si="1530"/>
        <v>0</v>
      </c>
      <c r="AC1819" s="9">
        <f t="shared" si="1508"/>
        <v>0</v>
      </c>
      <c r="AD1819" s="9">
        <f t="shared" si="1509"/>
        <v>0</v>
      </c>
      <c r="AE1819" s="9">
        <f t="shared" si="1510"/>
        <v>0</v>
      </c>
      <c r="AF1819" s="9">
        <f t="shared" si="1511"/>
        <v>0</v>
      </c>
      <c r="AG1819" s="9">
        <f t="shared" si="1512"/>
        <v>0</v>
      </c>
      <c r="AH1819" s="9">
        <f t="shared" si="1513"/>
        <v>0</v>
      </c>
      <c r="AI1819" s="6">
        <f t="shared" si="1514"/>
        <v>0</v>
      </c>
      <c r="AJ1819" s="6">
        <f t="shared" si="1515"/>
        <v>0</v>
      </c>
      <c r="AK1819" s="6">
        <f t="shared" si="1516"/>
        <v>0</v>
      </c>
      <c r="AL1819" s="6">
        <f t="shared" si="1517"/>
        <v>9.9722991689750682</v>
      </c>
      <c r="AM1819" s="6">
        <f t="shared" si="1518"/>
        <v>0</v>
      </c>
      <c r="AN1819" s="6">
        <f t="shared" si="1519"/>
        <v>0</v>
      </c>
      <c r="AO1819" s="33">
        <v>6.0166666666666666</v>
      </c>
      <c r="AP1819" s="33">
        <v>0</v>
      </c>
      <c r="AQ1819" s="33">
        <v>0</v>
      </c>
      <c r="AR1819" s="32">
        <v>6.0166666666666666</v>
      </c>
      <c r="AS1819" s="40">
        <v>0</v>
      </c>
      <c r="AT1819" s="40">
        <v>0</v>
      </c>
      <c r="AU1819" s="40">
        <v>0</v>
      </c>
      <c r="AV1819" s="40">
        <v>0</v>
      </c>
      <c r="AW1819" s="40">
        <v>0</v>
      </c>
      <c r="AX1819" s="9">
        <f t="shared" si="1520"/>
        <v>0</v>
      </c>
      <c r="AY1819" s="9">
        <f t="shared" si="1521"/>
        <v>0</v>
      </c>
      <c r="AZ1819" s="9">
        <f t="shared" si="1522"/>
        <v>0</v>
      </c>
      <c r="BA1819" s="9">
        <f t="shared" si="1523"/>
        <v>0</v>
      </c>
      <c r="BB1819" s="9">
        <f t="shared" si="1524"/>
        <v>0</v>
      </c>
      <c r="BC1819" s="9">
        <f t="shared" si="1525"/>
        <v>6.0166666666666666</v>
      </c>
      <c r="BD1819" s="9">
        <f t="shared" si="1526"/>
        <v>0</v>
      </c>
      <c r="BE1819" s="9">
        <f t="shared" si="1527"/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1</v>
      </c>
      <c r="BK1819" s="3">
        <v>0</v>
      </c>
      <c r="BL1819" s="3">
        <v>0</v>
      </c>
      <c r="BM1819" s="3">
        <v>1</v>
      </c>
      <c r="BN1819" s="34">
        <f t="shared" si="1502"/>
        <v>-0.44490053020954401</v>
      </c>
      <c r="BO1819" s="34">
        <f t="shared" si="1503"/>
        <v>-147.88937292284012</v>
      </c>
      <c r="BP1819" s="34">
        <v>-5.0373439140383836E-2</v>
      </c>
      <c r="BQ1819" s="34">
        <v>0</v>
      </c>
      <c r="BR1819" s="34">
        <v>9.2206305359396085E-4</v>
      </c>
      <c r="BS1819" s="34">
        <v>0</v>
      </c>
      <c r="BT1819" s="34">
        <v>0</v>
      </c>
      <c r="BU1819" s="34">
        <f t="shared" si="1504"/>
        <v>-4.9451376086789872E-2</v>
      </c>
      <c r="BV1819" s="34">
        <f t="shared" si="1505"/>
        <v>-16.438130555165611</v>
      </c>
      <c r="BW1819" s="34">
        <v>-0.46634064694037375</v>
      </c>
      <c r="BX1819" s="34">
        <v>0</v>
      </c>
      <c r="BY1819" s="34">
        <v>0</v>
      </c>
      <c r="BZ1819" s="34">
        <v>7.0891492817619653E-2</v>
      </c>
      <c r="CA1819" s="34">
        <f t="shared" si="1506"/>
        <v>-0.39544915412275411</v>
      </c>
      <c r="CB1819" s="34">
        <f t="shared" si="1507"/>
        <v>-131.4512423676745</v>
      </c>
      <c r="CE1819" s="68">
        <f t="shared" si="1528"/>
        <v>165000</v>
      </c>
      <c r="CF1819" s="9">
        <v>0.2</v>
      </c>
      <c r="CG1819" s="9">
        <v>0.3</v>
      </c>
      <c r="CH1819" s="9">
        <v>-0.9</v>
      </c>
      <c r="CI1819" s="9">
        <v>-0.1</v>
      </c>
      <c r="CJ1819" s="9">
        <f t="shared" si="1500"/>
        <v>-33.2409972299169</v>
      </c>
      <c r="CK1819" s="9">
        <v>-0.2</v>
      </c>
      <c r="CL1819" s="9">
        <f t="shared" si="1501"/>
        <v>-66.4819944598338</v>
      </c>
      <c r="CM1819" s="9">
        <v>-0.3</v>
      </c>
      <c r="CN1819" t="s">
        <v>2793</v>
      </c>
      <c r="CO1819" t="s">
        <v>1563</v>
      </c>
      <c r="CP1819" t="s">
        <v>2417</v>
      </c>
      <c r="CQ1819" t="s">
        <v>2400</v>
      </c>
      <c r="CR1819">
        <v>74</v>
      </c>
      <c r="CS1819">
        <v>195</v>
      </c>
      <c r="CT1819">
        <v>29</v>
      </c>
      <c r="CU1819" t="s">
        <v>3402</v>
      </c>
      <c r="CV1819" t="s">
        <v>3090</v>
      </c>
      <c r="CW1819">
        <v>0</v>
      </c>
      <c r="CX1819">
        <v>0</v>
      </c>
      <c r="CY1819">
        <v>0</v>
      </c>
      <c r="CZ1819" s="70"/>
      <c r="DA1819">
        <v>0</v>
      </c>
    </row>
    <row r="1820" spans="1:105" ht="12.75" customHeight="1" x14ac:dyDescent="0.2">
      <c r="A1820" s="38" t="s">
        <v>2452</v>
      </c>
      <c r="B1820" t="s">
        <v>963</v>
      </c>
      <c r="D1820" t="s">
        <v>978</v>
      </c>
      <c r="E1820" t="str">
        <f t="shared" si="1529"/>
        <v xml:space="preserve">Morgan, Jason </v>
      </c>
      <c r="F1820" t="s">
        <v>1375</v>
      </c>
      <c r="G1820" t="s">
        <v>1537</v>
      </c>
      <c r="H1820">
        <v>4</v>
      </c>
      <c r="I1820">
        <v>0</v>
      </c>
      <c r="J1820">
        <v>0</v>
      </c>
      <c r="K1820">
        <f>I1820+J1820</f>
        <v>0</v>
      </c>
      <c r="L1820">
        <v>-1</v>
      </c>
      <c r="M1820">
        <v>4</v>
      </c>
      <c r="N1820">
        <v>0</v>
      </c>
      <c r="O1820" s="4">
        <f t="shared" si="1498"/>
        <v>0</v>
      </c>
      <c r="P1820">
        <v>46</v>
      </c>
      <c r="Q1820">
        <v>0</v>
      </c>
      <c r="R1820">
        <v>0</v>
      </c>
      <c r="S1820">
        <v>14</v>
      </c>
      <c r="T1820">
        <v>11</v>
      </c>
      <c r="U1820" s="4">
        <f t="shared" si="1499"/>
        <v>0.56000000000000005</v>
      </c>
      <c r="V1820" s="40">
        <v>11.2</v>
      </c>
      <c r="W1820">
        <v>0</v>
      </c>
      <c r="X1820">
        <v>0</v>
      </c>
      <c r="Y1820">
        <v>0</v>
      </c>
      <c r="Z1820">
        <v>0</v>
      </c>
      <c r="AA1820">
        <f t="shared" si="1530"/>
        <v>0</v>
      </c>
      <c r="AB1820">
        <f t="shared" si="1530"/>
        <v>0</v>
      </c>
      <c r="AC1820" s="9">
        <f t="shared" si="1508"/>
        <v>0</v>
      </c>
      <c r="AD1820" s="9">
        <f t="shared" si="1509"/>
        <v>0</v>
      </c>
      <c r="AE1820" s="9">
        <f t="shared" si="1510"/>
        <v>0</v>
      </c>
      <c r="AF1820" s="9">
        <f t="shared" si="1511"/>
        <v>0</v>
      </c>
      <c r="AG1820" s="9">
        <f t="shared" si="1512"/>
        <v>0</v>
      </c>
      <c r="AH1820" s="9">
        <f t="shared" si="1513"/>
        <v>0</v>
      </c>
      <c r="AI1820" s="6">
        <f t="shared" si="1514"/>
        <v>2.0408163265306123</v>
      </c>
      <c r="AJ1820" s="6">
        <f t="shared" si="1515"/>
        <v>0</v>
      </c>
      <c r="AK1820" s="6">
        <f t="shared" si="1516"/>
        <v>0</v>
      </c>
      <c r="AL1820" s="6">
        <f t="shared" si="1517"/>
        <v>6.1224489795918373</v>
      </c>
      <c r="AM1820" s="6">
        <f t="shared" si="1518"/>
        <v>0</v>
      </c>
      <c r="AN1820" s="6">
        <f t="shared" si="1519"/>
        <v>0</v>
      </c>
      <c r="AO1820" s="32">
        <v>29.4</v>
      </c>
      <c r="AP1820" s="32">
        <v>0.5</v>
      </c>
      <c r="AQ1820" s="32">
        <v>0</v>
      </c>
      <c r="AR1820" s="32">
        <v>29.9</v>
      </c>
      <c r="AS1820" s="40">
        <v>0</v>
      </c>
      <c r="AT1820" s="40">
        <v>1</v>
      </c>
      <c r="AU1820" s="40">
        <v>0</v>
      </c>
      <c r="AV1820" s="40">
        <v>1</v>
      </c>
      <c r="AW1820" s="40">
        <v>1</v>
      </c>
      <c r="AX1820" s="9">
        <f t="shared" si="1520"/>
        <v>0</v>
      </c>
      <c r="AY1820" s="9">
        <f t="shared" si="1521"/>
        <v>2.0066889632107023</v>
      </c>
      <c r="AZ1820" s="9">
        <f t="shared" si="1522"/>
        <v>0</v>
      </c>
      <c r="BA1820" s="9">
        <f t="shared" si="1523"/>
        <v>2.0066889632107023</v>
      </c>
      <c r="BB1820" s="9">
        <f t="shared" si="1524"/>
        <v>2.0066889632107023</v>
      </c>
      <c r="BC1820" s="9">
        <f t="shared" si="1525"/>
        <v>7.35</v>
      </c>
      <c r="BD1820" s="9">
        <f t="shared" si="1526"/>
        <v>0</v>
      </c>
      <c r="BE1820" s="9">
        <f t="shared" si="1527"/>
        <v>0.125</v>
      </c>
      <c r="BF1820" s="3">
        <v>1</v>
      </c>
      <c r="BG1820" s="3">
        <v>0</v>
      </c>
      <c r="BH1820" s="3">
        <v>0</v>
      </c>
      <c r="BI1820" s="3">
        <v>1</v>
      </c>
      <c r="BJ1820" s="3">
        <v>3</v>
      </c>
      <c r="BK1820" s="3">
        <v>0</v>
      </c>
      <c r="BL1820" s="3">
        <v>0</v>
      </c>
      <c r="BM1820" s="3">
        <v>3</v>
      </c>
      <c r="BN1820" s="34">
        <f t="shared" si="1502"/>
        <v>-1.8159008200203228</v>
      </c>
      <c r="BO1820" s="34">
        <f t="shared" si="1503"/>
        <v>-121.46493779400153</v>
      </c>
      <c r="BP1820" s="34">
        <v>-0.67208942582317366</v>
      </c>
      <c r="BQ1820" s="34">
        <v>-2.3730612938055309E-2</v>
      </c>
      <c r="BR1820" s="34">
        <v>-7.7239720351422892E-3</v>
      </c>
      <c r="BS1820" s="34">
        <v>0</v>
      </c>
      <c r="BT1820" s="34">
        <v>0</v>
      </c>
      <c r="BU1820" s="34">
        <f t="shared" si="1504"/>
        <v>-0.7035440107963713</v>
      </c>
      <c r="BV1820" s="34">
        <f t="shared" si="1505"/>
        <v>-47.059800053268987</v>
      </c>
      <c r="BW1820" s="34">
        <v>-0.30218628512881979</v>
      </c>
      <c r="BX1820" s="34">
        <v>1.7256803832926266E-3</v>
      </c>
      <c r="BY1820" s="34">
        <v>0</v>
      </c>
      <c r="BZ1820" s="34">
        <v>-0.81189620447842448</v>
      </c>
      <c r="CA1820" s="34">
        <f t="shared" si="1506"/>
        <v>-1.1123568092239515</v>
      </c>
      <c r="CB1820" s="34">
        <f t="shared" si="1507"/>
        <v>-74.405137740732542</v>
      </c>
      <c r="CE1820" s="68">
        <f t="shared" si="1528"/>
        <v>165000</v>
      </c>
      <c r="CF1820" s="9">
        <v>1.4</v>
      </c>
      <c r="CG1820" s="9">
        <v>1.3</v>
      </c>
      <c r="CH1820" s="9">
        <v>-1.3</v>
      </c>
      <c r="CI1820" s="9">
        <v>-0.7</v>
      </c>
      <c r="CJ1820" s="9">
        <f t="shared" si="1500"/>
        <v>-46.052631578947363</v>
      </c>
      <c r="CK1820" s="9">
        <v>-0.1</v>
      </c>
      <c r="CL1820" s="9">
        <f t="shared" si="1501"/>
        <v>-6.5789473684210531</v>
      </c>
      <c r="CM1820" s="9">
        <v>-0.7</v>
      </c>
      <c r="CN1820" t="s">
        <v>3338</v>
      </c>
      <c r="CO1820" t="s">
        <v>3339</v>
      </c>
      <c r="CP1820" t="s">
        <v>3116</v>
      </c>
      <c r="CQ1820" t="s">
        <v>2400</v>
      </c>
      <c r="CR1820">
        <v>73</v>
      </c>
      <c r="CS1820">
        <v>194</v>
      </c>
      <c r="CU1820" t="s">
        <v>3402</v>
      </c>
      <c r="CV1820" t="s">
        <v>2382</v>
      </c>
      <c r="CW1820">
        <v>0</v>
      </c>
      <c r="CX1820">
        <v>0</v>
      </c>
      <c r="CY1820">
        <v>0</v>
      </c>
      <c r="CZ1820" s="70"/>
      <c r="DA1820">
        <v>0</v>
      </c>
    </row>
    <row r="1821" spans="1:105" ht="12.75" customHeight="1" x14ac:dyDescent="0.2">
      <c r="A1821" s="38" t="s">
        <v>2452</v>
      </c>
      <c r="B1821" t="s">
        <v>978</v>
      </c>
      <c r="C1821" t="s">
        <v>978</v>
      </c>
      <c r="D1821" t="s">
        <v>978</v>
      </c>
      <c r="E1821" t="str">
        <f t="shared" si="1529"/>
        <v xml:space="preserve">Schultz, Jeff </v>
      </c>
      <c r="F1821" t="s">
        <v>520</v>
      </c>
      <c r="G1821" t="s">
        <v>1524</v>
      </c>
      <c r="H1821">
        <v>38</v>
      </c>
      <c r="I1821">
        <v>0</v>
      </c>
      <c r="J1821">
        <v>3</v>
      </c>
      <c r="K1821">
        <f>I1821+J1821</f>
        <v>3</v>
      </c>
      <c r="L1821">
        <v>5</v>
      </c>
      <c r="M1821">
        <v>16</v>
      </c>
      <c r="N1821">
        <v>22</v>
      </c>
      <c r="O1821" s="4">
        <f t="shared" si="1498"/>
        <v>0</v>
      </c>
      <c r="P1821">
        <v>971</v>
      </c>
      <c r="Q1821">
        <v>0</v>
      </c>
      <c r="R1821">
        <v>0</v>
      </c>
      <c r="S1821">
        <v>0</v>
      </c>
      <c r="T1821">
        <v>0</v>
      </c>
      <c r="U1821" s="4">
        <f t="shared" si="1499"/>
        <v>0</v>
      </c>
      <c r="V1821" s="40">
        <v>0</v>
      </c>
      <c r="W1821">
        <v>0</v>
      </c>
      <c r="X1821">
        <v>0</v>
      </c>
      <c r="Y1821">
        <v>0</v>
      </c>
      <c r="Z1821">
        <v>0</v>
      </c>
      <c r="AA1821">
        <f t="shared" si="1530"/>
        <v>0</v>
      </c>
      <c r="AB1821">
        <f t="shared" si="1530"/>
        <v>3</v>
      </c>
      <c r="AC1821" s="9">
        <f t="shared" si="1508"/>
        <v>0</v>
      </c>
      <c r="AD1821" s="9">
        <f t="shared" si="1509"/>
        <v>0</v>
      </c>
      <c r="AE1821" s="9">
        <f t="shared" si="1510"/>
        <v>0</v>
      </c>
      <c r="AF1821" s="9">
        <f t="shared" si="1511"/>
        <v>0</v>
      </c>
      <c r="AG1821" s="9">
        <f t="shared" si="1512"/>
        <v>0</v>
      </c>
      <c r="AH1821" s="9">
        <f t="shared" si="1513"/>
        <v>6.4036049924401892</v>
      </c>
      <c r="AI1821" s="6">
        <f t="shared" si="1514"/>
        <v>1.9210814977320565</v>
      </c>
      <c r="AJ1821" s="6">
        <f t="shared" si="1515"/>
        <v>0</v>
      </c>
      <c r="AK1821" s="6">
        <f t="shared" si="1516"/>
        <v>1.4663951120162932</v>
      </c>
      <c r="AL1821" s="6">
        <f t="shared" si="1517"/>
        <v>1.6009012481100473</v>
      </c>
      <c r="AM1821" s="6">
        <f t="shared" si="1518"/>
        <v>0</v>
      </c>
      <c r="AN1821" s="6">
        <f t="shared" si="1519"/>
        <v>8.3095723014256624</v>
      </c>
      <c r="AO1821" s="32">
        <v>562.18333333333328</v>
      </c>
      <c r="AP1821" s="32">
        <v>7.15</v>
      </c>
      <c r="AQ1821" s="32">
        <v>122.75</v>
      </c>
      <c r="AR1821" s="32">
        <v>692.08333333333326</v>
      </c>
      <c r="AS1821" s="40">
        <v>59</v>
      </c>
      <c r="AT1821" s="40">
        <v>27</v>
      </c>
      <c r="AU1821" s="40">
        <v>6</v>
      </c>
      <c r="AV1821" s="40">
        <v>35</v>
      </c>
      <c r="AW1821" s="40">
        <v>12</v>
      </c>
      <c r="AX1821" s="9">
        <f t="shared" si="1520"/>
        <v>5.1149909692956053</v>
      </c>
      <c r="AY1821" s="9">
        <f t="shared" si="1521"/>
        <v>2.3407585791691754</v>
      </c>
      <c r="AZ1821" s="9">
        <f t="shared" si="1522"/>
        <v>0.52016857314870568</v>
      </c>
      <c r="BA1821" s="9">
        <f t="shared" si="1523"/>
        <v>3.034316676700783</v>
      </c>
      <c r="BB1821" s="9">
        <f t="shared" si="1524"/>
        <v>1.0403371462974114</v>
      </c>
      <c r="BC1821" s="9">
        <f t="shared" si="1525"/>
        <v>14.794298245614034</v>
      </c>
      <c r="BD1821" s="9">
        <f t="shared" si="1526"/>
        <v>3.2302631578947367</v>
      </c>
      <c r="BE1821" s="9">
        <f t="shared" si="1527"/>
        <v>0.18815789473684211</v>
      </c>
      <c r="BF1821" s="3">
        <v>18</v>
      </c>
      <c r="BG1821" s="3">
        <v>0</v>
      </c>
      <c r="BH1821" s="3">
        <v>3</v>
      </c>
      <c r="BI1821" s="3">
        <v>21</v>
      </c>
      <c r="BJ1821" s="3">
        <v>15</v>
      </c>
      <c r="BK1821" s="3">
        <v>0</v>
      </c>
      <c r="BL1821" s="3">
        <v>17</v>
      </c>
      <c r="BM1821" s="3">
        <v>32</v>
      </c>
      <c r="BN1821" s="34">
        <f t="shared" si="1502"/>
        <v>21.001175466093795</v>
      </c>
      <c r="BO1821" s="34">
        <f t="shared" si="1503"/>
        <v>60.689730425797848</v>
      </c>
      <c r="BP1821" s="34">
        <v>-1.8769751636727028</v>
      </c>
      <c r="BQ1821" s="34">
        <v>-0.24313506413180519</v>
      </c>
      <c r="BR1821" s="34">
        <v>0.10606279307614744</v>
      </c>
      <c r="BS1821" s="34">
        <v>-0.2838737698134855</v>
      </c>
      <c r="BT1821" s="34">
        <v>0</v>
      </c>
      <c r="BU1821" s="34">
        <f t="shared" si="1504"/>
        <v>-2.2979212045418462</v>
      </c>
      <c r="BV1821" s="34">
        <f t="shared" si="1505"/>
        <v>-6.6405910787482618</v>
      </c>
      <c r="BW1821" s="34">
        <v>17.052114545361395</v>
      </c>
      <c r="BX1821" s="34">
        <v>0.203144371064821</v>
      </c>
      <c r="BY1821" s="34">
        <v>3.1137430275139595</v>
      </c>
      <c r="BZ1821" s="34">
        <v>2.9300947266954691</v>
      </c>
      <c r="CA1821" s="34">
        <f t="shared" si="1506"/>
        <v>23.299096670635642</v>
      </c>
      <c r="CB1821" s="34">
        <f t="shared" si="1507"/>
        <v>67.330321504546106</v>
      </c>
      <c r="CC1821" s="15">
        <v>53</v>
      </c>
      <c r="CD1821" s="7">
        <v>600880</v>
      </c>
      <c r="CE1821" s="68">
        <f t="shared" si="1528"/>
        <v>1296635.7894736843</v>
      </c>
      <c r="CF1821" s="9">
        <v>8.6</v>
      </c>
      <c r="CG1821" s="9">
        <v>14.4</v>
      </c>
      <c r="CH1821" s="9">
        <v>4.5999999999999996</v>
      </c>
      <c r="CI1821" s="9">
        <v>-1</v>
      </c>
      <c r="CJ1821" s="9">
        <f t="shared" si="1500"/>
        <v>-2.4331393580567329</v>
      </c>
      <c r="CK1821" s="9">
        <v>1.7</v>
      </c>
      <c r="CL1821" s="9">
        <f t="shared" si="1501"/>
        <v>4.1363369086964452</v>
      </c>
      <c r="CM1821" s="9">
        <v>0.7</v>
      </c>
      <c r="CN1821" t="s">
        <v>2694</v>
      </c>
      <c r="CO1821" t="s">
        <v>1563</v>
      </c>
      <c r="CQ1821" t="s">
        <v>2400</v>
      </c>
      <c r="CR1821">
        <v>78</v>
      </c>
      <c r="CS1821">
        <v>224</v>
      </c>
      <c r="CT1821">
        <v>55</v>
      </c>
      <c r="CU1821" t="s">
        <v>3402</v>
      </c>
      <c r="CV1821" t="s">
        <v>3090</v>
      </c>
      <c r="CW1821">
        <v>0</v>
      </c>
      <c r="CX1821">
        <v>0</v>
      </c>
      <c r="CY1821">
        <v>0</v>
      </c>
      <c r="CZ1821" s="70"/>
      <c r="DA1821">
        <v>0</v>
      </c>
    </row>
    <row r="1822" spans="1:105" ht="12.75" customHeight="1" x14ac:dyDescent="0.2">
      <c r="A1822" s="44" t="s">
        <v>2372</v>
      </c>
      <c r="B1822" s="46" t="s">
        <v>978</v>
      </c>
      <c r="C1822" s="46" t="s">
        <v>978</v>
      </c>
      <c r="D1822" s="42" t="s">
        <v>978</v>
      </c>
      <c r="E1822" s="42" t="str">
        <f t="shared" si="1529"/>
        <v xml:space="preserve">Schultz, Jeff </v>
      </c>
      <c r="F1822" s="42" t="s">
        <v>520</v>
      </c>
      <c r="G1822" s="45" t="s">
        <v>2374</v>
      </c>
      <c r="H1822" s="43">
        <v>72</v>
      </c>
      <c r="I1822" s="64">
        <v>5</v>
      </c>
      <c r="J1822" s="64">
        <v>13</v>
      </c>
      <c r="K1822" s="64">
        <v>18</v>
      </c>
      <c r="L1822" s="43">
        <v>12</v>
      </c>
      <c r="M1822">
        <v>28</v>
      </c>
      <c r="N1822">
        <v>36</v>
      </c>
      <c r="O1822" s="4">
        <f t="shared" si="1498"/>
        <v>0.1388888888888889</v>
      </c>
      <c r="Q1822">
        <v>0</v>
      </c>
      <c r="R1822">
        <v>0</v>
      </c>
      <c r="S1822">
        <v>1</v>
      </c>
      <c r="T1822">
        <v>0</v>
      </c>
      <c r="U1822" s="4">
        <f t="shared" si="1499"/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5</v>
      </c>
      <c r="AB1822">
        <v>13</v>
      </c>
      <c r="AC1822" s="9">
        <f t="shared" si="1508"/>
        <v>0</v>
      </c>
      <c r="AD1822" s="9">
        <f t="shared" si="1509"/>
        <v>0</v>
      </c>
      <c r="AE1822" s="9">
        <f t="shared" si="1510"/>
        <v>0</v>
      </c>
      <c r="AF1822" s="9">
        <f t="shared" si="1511"/>
        <v>0</v>
      </c>
      <c r="AG1822" s="9">
        <f t="shared" si="1512"/>
        <v>5.6487423702750617</v>
      </c>
      <c r="AH1822" s="9">
        <f t="shared" si="1513"/>
        <v>14.686730162715161</v>
      </c>
      <c r="AI1822" s="58">
        <f t="shared" si="1514"/>
        <v>2.7678837614347804</v>
      </c>
      <c r="AJ1822" s="58">
        <f t="shared" si="1515"/>
        <v>5.0279329608938541</v>
      </c>
      <c r="AK1822" s="58">
        <f t="shared" si="1516"/>
        <v>0.78797606887494531</v>
      </c>
      <c r="AL1822" s="58">
        <f t="shared" si="1517"/>
        <v>2.2594969481100247</v>
      </c>
      <c r="AM1822" s="58">
        <f t="shared" si="1518"/>
        <v>0</v>
      </c>
      <c r="AN1822" s="58">
        <f t="shared" si="1519"/>
        <v>5.5158324821246163</v>
      </c>
      <c r="AO1822" s="56">
        <v>1062.1833333333334</v>
      </c>
      <c r="AP1822" s="56">
        <v>11.933333333333334</v>
      </c>
      <c r="AQ1822" s="56">
        <v>228.43333333333334</v>
      </c>
      <c r="AR1822" s="57">
        <f>SUM(AO1822:AQ1822)</f>
        <v>1302.5500000000002</v>
      </c>
      <c r="AS1822">
        <v>90</v>
      </c>
      <c r="AT1822">
        <v>61</v>
      </c>
      <c r="AU1822">
        <v>24</v>
      </c>
      <c r="AV1822">
        <v>50</v>
      </c>
      <c r="AW1822">
        <v>23</v>
      </c>
      <c r="AX1822" s="9">
        <f t="shared" si="1520"/>
        <v>4.1457141760393066</v>
      </c>
      <c r="AY1822" s="9">
        <f t="shared" si="1521"/>
        <v>2.8098729415377526</v>
      </c>
      <c r="AZ1822" s="9">
        <f t="shared" si="1522"/>
        <v>1.1055237802771485</v>
      </c>
      <c r="BA1822" s="9">
        <f t="shared" si="1523"/>
        <v>2.3031745422440597</v>
      </c>
      <c r="BB1822" s="9">
        <f t="shared" si="1524"/>
        <v>1.0594602894322673</v>
      </c>
      <c r="BC1822" s="33">
        <f t="shared" si="1525"/>
        <v>14.752546296296297</v>
      </c>
      <c r="BD1822" s="33">
        <f t="shared" si="1526"/>
        <v>3.1726851851851854</v>
      </c>
      <c r="BE1822" s="33">
        <f t="shared" si="1527"/>
        <v>0.16574074074074074</v>
      </c>
      <c r="BF1822" s="42">
        <f>BI1822-BG1822-BH1822</f>
        <v>49</v>
      </c>
      <c r="BG1822" s="43">
        <v>1</v>
      </c>
      <c r="BH1822" s="43">
        <v>3</v>
      </c>
      <c r="BI1822" s="43">
        <v>53</v>
      </c>
      <c r="BJ1822" s="42">
        <f>BM1822-BK1822-BL1822</f>
        <v>40</v>
      </c>
      <c r="BK1822" s="43">
        <v>0</v>
      </c>
      <c r="BL1822" s="43">
        <v>21</v>
      </c>
      <c r="BM1822" s="43">
        <v>61</v>
      </c>
      <c r="BN1822" s="34">
        <f t="shared" si="1502"/>
        <v>64.849058069508047</v>
      </c>
      <c r="BO1822" s="34">
        <f t="shared" si="1503"/>
        <v>99.572466422798414</v>
      </c>
      <c r="BP1822" s="33">
        <v>15.042166583538457</v>
      </c>
      <c r="BQ1822" s="33">
        <v>-0.46686263533851846</v>
      </c>
      <c r="BR1822" s="33">
        <v>-2.5917703990563559</v>
      </c>
      <c r="BS1822" s="33">
        <v>-0.56340770161045783</v>
      </c>
      <c r="BT1822" s="33">
        <v>0</v>
      </c>
      <c r="BU1822" s="9">
        <f t="shared" si="1504"/>
        <v>11.420125847533123</v>
      </c>
      <c r="BV1822" s="34">
        <f t="shared" si="1505"/>
        <v>17.53502874750777</v>
      </c>
      <c r="BW1822" s="33">
        <v>29.744680110477432</v>
      </c>
      <c r="BX1822" s="33">
        <v>0.56422317909097985</v>
      </c>
      <c r="BY1822" s="33">
        <v>17.070499707352113</v>
      </c>
      <c r="BZ1822" s="33">
        <v>6.0495292250543899</v>
      </c>
      <c r="CA1822" s="9">
        <f t="shared" si="1506"/>
        <v>53.428932221974918</v>
      </c>
      <c r="CB1822" s="34">
        <f t="shared" si="1507"/>
        <v>82.037437675290633</v>
      </c>
      <c r="CC1822" s="47">
        <v>66.130050999999995</v>
      </c>
      <c r="CD1822">
        <v>3171104</v>
      </c>
      <c r="CE1822" s="68">
        <f t="shared" si="1528"/>
        <v>3611535.111111111</v>
      </c>
      <c r="CF1822" s="62">
        <v>22.7</v>
      </c>
      <c r="CG1822" s="62">
        <v>30.6</v>
      </c>
      <c r="CH1822" s="62">
        <v>7.6</v>
      </c>
      <c r="CI1822" s="62">
        <v>1.8</v>
      </c>
      <c r="CJ1822" s="63">
        <f t="shared" ref="CJ1822:CJ1853" si="1531">CI1822/(AO1822+2*(AP1822+AQ1822))*2000</f>
        <v>2.3332433162300839</v>
      </c>
      <c r="CK1822" s="62">
        <v>4.5999999999999996</v>
      </c>
      <c r="CL1822" s="63">
        <f t="shared" ref="CL1822:CL1853" si="1532">CK1822/(AO1822+2*(AP1822+AQ1822))*2000</f>
        <v>5.9627329192546581</v>
      </c>
      <c r="CM1822" s="62">
        <v>6.5</v>
      </c>
      <c r="CN1822" t="s">
        <v>2021</v>
      </c>
      <c r="CO1822" t="s">
        <v>1563</v>
      </c>
      <c r="CP1822" t="s">
        <v>2417</v>
      </c>
      <c r="CQ1822" t="s">
        <v>2400</v>
      </c>
      <c r="CR1822">
        <v>78</v>
      </c>
      <c r="CS1822">
        <v>221</v>
      </c>
      <c r="CT1822">
        <v>55</v>
      </c>
      <c r="CU1822" t="s">
        <v>3402</v>
      </c>
      <c r="CZ1822" s="72">
        <v>763888.88888888888</v>
      </c>
      <c r="DA1822">
        <v>0</v>
      </c>
    </row>
    <row r="1823" spans="1:105" ht="12.75" customHeight="1" x14ac:dyDescent="0.2">
      <c r="A1823" s="38" t="s">
        <v>2452</v>
      </c>
      <c r="B1823" t="s">
        <v>530</v>
      </c>
      <c r="C1823" t="s">
        <v>978</v>
      </c>
      <c r="D1823" s="82" t="s">
        <v>978</v>
      </c>
      <c r="E1823" t="str">
        <f t="shared" si="1529"/>
        <v xml:space="preserve">Motzko, Joe </v>
      </c>
      <c r="F1823" t="s">
        <v>370</v>
      </c>
      <c r="G1823" t="s">
        <v>1528</v>
      </c>
      <c r="H1823">
        <v>7</v>
      </c>
      <c r="I1823">
        <v>1</v>
      </c>
      <c r="J1823">
        <v>0</v>
      </c>
      <c r="K1823">
        <f>I1823+J1823</f>
        <v>1</v>
      </c>
      <c r="L1823">
        <v>0</v>
      </c>
      <c r="M1823">
        <v>0</v>
      </c>
      <c r="N1823">
        <v>10</v>
      </c>
      <c r="O1823" s="4">
        <f t="shared" si="1498"/>
        <v>0.1</v>
      </c>
      <c r="P1823">
        <v>71</v>
      </c>
      <c r="Q1823">
        <v>0</v>
      </c>
      <c r="R1823">
        <v>0</v>
      </c>
      <c r="S1823">
        <v>0</v>
      </c>
      <c r="T1823">
        <v>1</v>
      </c>
      <c r="U1823" s="4">
        <f t="shared" si="1499"/>
        <v>0</v>
      </c>
      <c r="V1823" s="40">
        <v>0.2</v>
      </c>
      <c r="W1823">
        <v>0</v>
      </c>
      <c r="X1823">
        <v>0</v>
      </c>
      <c r="Y1823">
        <v>0</v>
      </c>
      <c r="Z1823">
        <v>0</v>
      </c>
      <c r="AA1823">
        <f>I1823-W1823-Y1823</f>
        <v>1</v>
      </c>
      <c r="AB1823">
        <f>J1823-X1823-Z1823</f>
        <v>0</v>
      </c>
      <c r="AC1823" s="9">
        <f t="shared" si="1508"/>
        <v>0</v>
      </c>
      <c r="AD1823" s="9">
        <f t="shared" si="1509"/>
        <v>0</v>
      </c>
      <c r="AE1823" s="9">
        <f t="shared" si="1510"/>
        <v>0</v>
      </c>
      <c r="AF1823" s="9">
        <f t="shared" si="1511"/>
        <v>0</v>
      </c>
      <c r="AG1823" s="9">
        <f t="shared" si="1512"/>
        <v>27.324478178368121</v>
      </c>
      <c r="AH1823" s="9">
        <f t="shared" si="1513"/>
        <v>0</v>
      </c>
      <c r="AI1823" s="6">
        <f t="shared" si="1514"/>
        <v>1.3662239089184061</v>
      </c>
      <c r="AJ1823" s="6">
        <f t="shared" si="1515"/>
        <v>0</v>
      </c>
      <c r="AK1823" s="6">
        <f t="shared" si="1516"/>
        <v>0</v>
      </c>
      <c r="AL1823" s="6">
        <f t="shared" si="1517"/>
        <v>1.3662239089184061</v>
      </c>
      <c r="AM1823" s="6">
        <f t="shared" si="1518"/>
        <v>0</v>
      </c>
      <c r="AN1823" s="6">
        <f t="shared" si="1519"/>
        <v>0</v>
      </c>
      <c r="AO1823" s="33">
        <v>43.916666666666664</v>
      </c>
      <c r="AP1823" s="33">
        <v>0.95</v>
      </c>
      <c r="AQ1823" s="33">
        <v>0.23333333333333334</v>
      </c>
      <c r="AR1823" s="32">
        <v>45.1</v>
      </c>
      <c r="AS1823" s="40">
        <v>1</v>
      </c>
      <c r="AT1823" s="40">
        <v>3</v>
      </c>
      <c r="AU1823" s="40">
        <v>2</v>
      </c>
      <c r="AV1823" s="40">
        <v>0</v>
      </c>
      <c r="AW1823" s="40">
        <v>1</v>
      </c>
      <c r="AX1823" s="9">
        <f t="shared" si="1520"/>
        <v>1.3303769401330376</v>
      </c>
      <c r="AY1823" s="9">
        <f t="shared" si="1521"/>
        <v>3.9911308203991127</v>
      </c>
      <c r="AZ1823" s="9">
        <f t="shared" si="1522"/>
        <v>2.6607538802660753</v>
      </c>
      <c r="BA1823" s="9">
        <f t="shared" si="1523"/>
        <v>0</v>
      </c>
      <c r="BB1823" s="9">
        <f t="shared" si="1524"/>
        <v>1.3303769401330376</v>
      </c>
      <c r="BC1823" s="9">
        <f t="shared" si="1525"/>
        <v>6.2738095238095237</v>
      </c>
      <c r="BD1823" s="9">
        <f t="shared" si="1526"/>
        <v>3.3333333333333333E-2</v>
      </c>
      <c r="BE1823" s="9">
        <f t="shared" si="1527"/>
        <v>0.1357142857142857</v>
      </c>
      <c r="BF1823" s="3">
        <v>1</v>
      </c>
      <c r="BG1823" s="3">
        <v>0</v>
      </c>
      <c r="BH1823" s="3">
        <v>0</v>
      </c>
      <c r="BI1823" s="3">
        <v>1</v>
      </c>
      <c r="BJ1823" s="3">
        <v>1</v>
      </c>
      <c r="BK1823" s="3">
        <v>0</v>
      </c>
      <c r="BL1823" s="3">
        <v>0</v>
      </c>
      <c r="BM1823" s="3">
        <v>1</v>
      </c>
      <c r="BN1823" s="34">
        <f t="shared" si="1502"/>
        <v>2.0785074839861295</v>
      </c>
      <c r="BO1823" s="34">
        <f t="shared" si="1503"/>
        <v>92.173280886302862</v>
      </c>
      <c r="BP1823" s="34">
        <v>0.87908180588317208</v>
      </c>
      <c r="BQ1823" s="34">
        <v>-4.3204842526131923E-2</v>
      </c>
      <c r="BR1823" s="34">
        <v>2.105946856708263E-3</v>
      </c>
      <c r="BS1823" s="34">
        <v>-2.451076902931931E-3</v>
      </c>
      <c r="BT1823" s="34">
        <v>0</v>
      </c>
      <c r="BU1823" s="34">
        <f t="shared" si="1504"/>
        <v>0.8355318333108166</v>
      </c>
      <c r="BV1823" s="34">
        <f t="shared" si="1505"/>
        <v>37.052409459459717</v>
      </c>
      <c r="BW1823" s="34">
        <v>0.69818474671254971</v>
      </c>
      <c r="BX1823" s="34">
        <v>2.6988912075111044E-3</v>
      </c>
      <c r="BY1823" s="34">
        <v>2.1419337905843671E-2</v>
      </c>
      <c r="BZ1823" s="34">
        <v>0.52067267484940827</v>
      </c>
      <c r="CA1823" s="34">
        <f t="shared" si="1506"/>
        <v>1.2429756506753127</v>
      </c>
      <c r="CB1823" s="34">
        <f t="shared" si="1507"/>
        <v>55.120871426843131</v>
      </c>
      <c r="CE1823" s="68">
        <f t="shared" si="1528"/>
        <v>165000</v>
      </c>
      <c r="CF1823" s="9">
        <v>0.9</v>
      </c>
      <c r="CG1823" s="9">
        <v>0.9</v>
      </c>
      <c r="CH1823" s="9">
        <v>0.1</v>
      </c>
      <c r="CI1823" s="9">
        <v>0</v>
      </c>
      <c r="CJ1823" s="9">
        <f t="shared" si="1531"/>
        <v>0</v>
      </c>
      <c r="CK1823" s="9">
        <v>0.1</v>
      </c>
      <c r="CL1823" s="9">
        <f t="shared" si="1532"/>
        <v>4.32120993878286</v>
      </c>
      <c r="CM1823" s="9">
        <v>0.1</v>
      </c>
      <c r="CN1823" t="s">
        <v>58</v>
      </c>
      <c r="CO1823" t="s">
        <v>59</v>
      </c>
      <c r="CP1823" t="s">
        <v>2413</v>
      </c>
      <c r="CQ1823" t="s">
        <v>2414</v>
      </c>
      <c r="CR1823">
        <v>72</v>
      </c>
      <c r="CS1823">
        <v>184</v>
      </c>
      <c r="CT1823">
        <v>46</v>
      </c>
      <c r="CU1823" t="s">
        <v>3401</v>
      </c>
      <c r="CV1823" t="s">
        <v>2382</v>
      </c>
      <c r="CW1823">
        <v>0</v>
      </c>
      <c r="CX1823">
        <v>0</v>
      </c>
      <c r="CY1823">
        <v>0</v>
      </c>
      <c r="CZ1823" s="70"/>
      <c r="DA1823">
        <v>0</v>
      </c>
    </row>
    <row r="1824" spans="1:105" x14ac:dyDescent="0.2">
      <c r="A1824" s="44" t="s">
        <v>2372</v>
      </c>
      <c r="B1824" s="46" t="s">
        <v>530</v>
      </c>
      <c r="C1824" s="46" t="s">
        <v>978</v>
      </c>
      <c r="D1824" s="82" t="s">
        <v>978</v>
      </c>
      <c r="E1824" s="42" t="str">
        <f t="shared" si="1529"/>
        <v xml:space="preserve">Motzko, Joe </v>
      </c>
      <c r="F1824" s="42" t="s">
        <v>370</v>
      </c>
      <c r="G1824" s="45" t="s">
        <v>1528</v>
      </c>
      <c r="H1824" s="43">
        <v>8</v>
      </c>
      <c r="I1824" s="64">
        <v>2</v>
      </c>
      <c r="J1824" s="64">
        <v>2</v>
      </c>
      <c r="K1824" s="64">
        <v>4</v>
      </c>
      <c r="L1824" s="43">
        <v>1</v>
      </c>
      <c r="M1824">
        <v>0</v>
      </c>
      <c r="N1824">
        <v>10</v>
      </c>
      <c r="O1824" s="4">
        <f t="shared" si="1498"/>
        <v>0.2</v>
      </c>
      <c r="Q1824">
        <v>0</v>
      </c>
      <c r="R1824">
        <v>0</v>
      </c>
      <c r="S1824">
        <v>0</v>
      </c>
      <c r="T1824">
        <v>3</v>
      </c>
      <c r="U1824" s="4">
        <f t="shared" si="1499"/>
        <v>0</v>
      </c>
      <c r="V1824">
        <v>0.7</v>
      </c>
      <c r="W1824">
        <v>0</v>
      </c>
      <c r="X1824">
        <v>0</v>
      </c>
      <c r="Y1824">
        <v>0</v>
      </c>
      <c r="Z1824">
        <v>0</v>
      </c>
      <c r="AA1824">
        <v>2</v>
      </c>
      <c r="AB1824">
        <v>2</v>
      </c>
      <c r="AC1824" s="9">
        <f t="shared" si="1508"/>
        <v>0</v>
      </c>
      <c r="AD1824" s="9">
        <f t="shared" si="1509"/>
        <v>0</v>
      </c>
      <c r="AE1824" s="9">
        <f t="shared" si="1510"/>
        <v>0</v>
      </c>
      <c r="AF1824" s="9">
        <f t="shared" si="1511"/>
        <v>0</v>
      </c>
      <c r="AG1824" s="9">
        <f t="shared" si="1512"/>
        <v>29.441831936209365</v>
      </c>
      <c r="AH1824" s="9">
        <f t="shared" si="1513"/>
        <v>29.441831936209365</v>
      </c>
      <c r="AI1824" s="58">
        <f t="shared" si="1514"/>
        <v>5.1523205888366386</v>
      </c>
      <c r="AJ1824" s="58">
        <f t="shared" si="1515"/>
        <v>3.3118675252989882</v>
      </c>
      <c r="AK1824" s="58">
        <f t="shared" si="1516"/>
        <v>0</v>
      </c>
      <c r="AL1824" s="58">
        <f t="shared" si="1517"/>
        <v>4.4162747904314053</v>
      </c>
      <c r="AM1824" s="58">
        <f t="shared" si="1518"/>
        <v>0</v>
      </c>
      <c r="AN1824" s="58">
        <f t="shared" si="1519"/>
        <v>0</v>
      </c>
      <c r="AO1824" s="56">
        <v>81.516666666666666</v>
      </c>
      <c r="AP1824" s="56">
        <v>18.116666666666667</v>
      </c>
      <c r="AQ1824" s="56">
        <v>0</v>
      </c>
      <c r="AR1824" s="57">
        <f>SUM(AO1824:AQ1824)</f>
        <v>99.633333333333326</v>
      </c>
      <c r="AS1824">
        <v>0</v>
      </c>
      <c r="AT1824">
        <v>4</v>
      </c>
      <c r="AU1824">
        <v>2</v>
      </c>
      <c r="AV1824">
        <v>7</v>
      </c>
      <c r="AW1824">
        <v>3</v>
      </c>
      <c r="AX1824" s="9">
        <f t="shared" si="1520"/>
        <v>0</v>
      </c>
      <c r="AY1824" s="9">
        <f t="shared" si="1521"/>
        <v>2.4088323854131817</v>
      </c>
      <c r="AZ1824" s="9">
        <f t="shared" si="1522"/>
        <v>1.2044161927065908</v>
      </c>
      <c r="BA1824" s="9">
        <f t="shared" si="1523"/>
        <v>4.2154566744730682</v>
      </c>
      <c r="BB1824" s="9">
        <f t="shared" si="1524"/>
        <v>1.8066242890598865</v>
      </c>
      <c r="BC1824" s="33">
        <f t="shared" si="1525"/>
        <v>10.189583333333333</v>
      </c>
      <c r="BD1824" s="33">
        <f t="shared" si="1526"/>
        <v>0</v>
      </c>
      <c r="BE1824" s="33">
        <f t="shared" si="1527"/>
        <v>2.2645833333333334</v>
      </c>
      <c r="BF1824" s="42">
        <f>BI1824-BG1824-BH1824</f>
        <v>7</v>
      </c>
      <c r="BG1824" s="43">
        <v>1</v>
      </c>
      <c r="BH1824" s="43">
        <v>0</v>
      </c>
      <c r="BI1824" s="43">
        <v>8</v>
      </c>
      <c r="BJ1824" s="42">
        <f>BM1824-BK1824-BL1824</f>
        <v>6</v>
      </c>
      <c r="BK1824" s="43">
        <v>0</v>
      </c>
      <c r="BL1824" s="43">
        <v>0</v>
      </c>
      <c r="BM1824" s="43">
        <v>6</v>
      </c>
      <c r="BN1824" s="34">
        <f t="shared" si="1502"/>
        <v>4.2753822088801989</v>
      </c>
      <c r="BO1824" s="34">
        <f t="shared" si="1503"/>
        <v>85.82232603974974</v>
      </c>
      <c r="BP1824" s="33">
        <v>4.7674326207713875</v>
      </c>
      <c r="BQ1824" s="33">
        <v>-0.96576533179040591</v>
      </c>
      <c r="BR1824" s="33">
        <v>-0.74048720173790517</v>
      </c>
      <c r="BS1824" s="33">
        <v>0</v>
      </c>
      <c r="BT1824" s="33">
        <v>0</v>
      </c>
      <c r="BU1824" s="9">
        <f t="shared" si="1504"/>
        <v>3.0611800872430761</v>
      </c>
      <c r="BV1824" s="34">
        <f t="shared" si="1505"/>
        <v>61.448914431108925</v>
      </c>
      <c r="BW1824" s="33">
        <v>-0.38430323332292099</v>
      </c>
      <c r="BX1824" s="33">
        <v>0.11690953396003888</v>
      </c>
      <c r="BY1824" s="33">
        <v>0</v>
      </c>
      <c r="BZ1824" s="33">
        <v>1.4815958210000049</v>
      </c>
      <c r="CA1824" s="9">
        <f t="shared" si="1506"/>
        <v>1.2142021216371228</v>
      </c>
      <c r="CB1824" s="34">
        <f t="shared" si="1507"/>
        <v>24.373411608640808</v>
      </c>
      <c r="CE1824" s="68">
        <f t="shared" si="1528"/>
        <v>165000</v>
      </c>
      <c r="CF1824" s="62">
        <v>3.3</v>
      </c>
      <c r="CG1824" s="62">
        <v>2.9</v>
      </c>
      <c r="CH1824" s="62">
        <v>0.7</v>
      </c>
      <c r="CI1824" s="62">
        <v>0.1</v>
      </c>
      <c r="CJ1824" s="63">
        <f t="shared" si="1531"/>
        <v>1.6985138004246285</v>
      </c>
      <c r="CK1824" s="62">
        <v>0.3</v>
      </c>
      <c r="CL1824" s="63">
        <f t="shared" si="1532"/>
        <v>5.0955414012738851</v>
      </c>
      <c r="CM1824" s="62">
        <v>0.5</v>
      </c>
      <c r="CN1824" t="s">
        <v>2053</v>
      </c>
      <c r="CO1824" t="s">
        <v>59</v>
      </c>
      <c r="CP1824" t="s">
        <v>2413</v>
      </c>
      <c r="CQ1824" t="s">
        <v>2414</v>
      </c>
      <c r="CR1824">
        <v>72</v>
      </c>
      <c r="CS1824">
        <v>184</v>
      </c>
      <c r="CT1824">
        <v>50</v>
      </c>
      <c r="CU1824" t="s">
        <v>3401</v>
      </c>
      <c r="CZ1824" s="72">
        <v>512500</v>
      </c>
      <c r="DA1824">
        <v>0</v>
      </c>
    </row>
    <row r="1825" spans="1:105" x14ac:dyDescent="0.2">
      <c r="A1825" s="38" t="s">
        <v>2452</v>
      </c>
      <c r="B1825" t="s">
        <v>978</v>
      </c>
      <c r="C1825" t="s">
        <v>978</v>
      </c>
      <c r="D1825" s="82" t="s">
        <v>978</v>
      </c>
      <c r="E1825" t="str">
        <f t="shared" si="1529"/>
        <v xml:space="preserve">Erskine, John </v>
      </c>
      <c r="F1825" t="s">
        <v>2626</v>
      </c>
      <c r="G1825" t="s">
        <v>1524</v>
      </c>
      <c r="H1825">
        <v>29</v>
      </c>
      <c r="I1825">
        <v>1</v>
      </c>
      <c r="J1825">
        <v>6</v>
      </c>
      <c r="K1825">
        <f>I1825+J1825</f>
        <v>7</v>
      </c>
      <c r="L1825">
        <v>-13</v>
      </c>
      <c r="M1825">
        <v>69</v>
      </c>
      <c r="N1825">
        <v>14</v>
      </c>
      <c r="O1825" s="4">
        <f t="shared" si="1498"/>
        <v>7.1428571428571425E-2</v>
      </c>
      <c r="P1825">
        <v>722</v>
      </c>
      <c r="Q1825">
        <v>0</v>
      </c>
      <c r="R1825">
        <v>0</v>
      </c>
      <c r="S1825">
        <v>0</v>
      </c>
      <c r="T1825">
        <v>0</v>
      </c>
      <c r="U1825" s="4">
        <f t="shared" si="1499"/>
        <v>0</v>
      </c>
      <c r="V1825" s="40">
        <v>0</v>
      </c>
      <c r="W1825">
        <v>0</v>
      </c>
      <c r="X1825">
        <v>1</v>
      </c>
      <c r="Y1825">
        <v>0</v>
      </c>
      <c r="Z1825">
        <v>1</v>
      </c>
      <c r="AA1825">
        <f>I1825-W1825-Y1825</f>
        <v>1</v>
      </c>
      <c r="AB1825">
        <f>J1825-X1825-Z1825</f>
        <v>4</v>
      </c>
      <c r="AC1825" s="9">
        <f t="shared" si="1508"/>
        <v>0</v>
      </c>
      <c r="AD1825" s="9">
        <f t="shared" si="1509"/>
        <v>104.04624277456647</v>
      </c>
      <c r="AE1825" s="9">
        <f t="shared" si="1510"/>
        <v>0</v>
      </c>
      <c r="AF1825" s="9">
        <f t="shared" si="1511"/>
        <v>3.4999027804783203</v>
      </c>
      <c r="AG1825" s="9">
        <f t="shared" si="1512"/>
        <v>2.7609479254544058</v>
      </c>
      <c r="AH1825" s="9">
        <f t="shared" si="1513"/>
        <v>11.043791701817623</v>
      </c>
      <c r="AI1825" s="6">
        <f t="shared" si="1514"/>
        <v>1.932663547818084</v>
      </c>
      <c r="AJ1825" s="6">
        <f t="shared" si="1515"/>
        <v>20.809248554913296</v>
      </c>
      <c r="AK1825" s="6">
        <f t="shared" si="1516"/>
        <v>2.0999416682869922</v>
      </c>
      <c r="AL1825" s="6">
        <f t="shared" si="1517"/>
        <v>4.4175166807270489</v>
      </c>
      <c r="AM1825" s="6">
        <f t="shared" si="1518"/>
        <v>0</v>
      </c>
      <c r="AN1825" s="6">
        <f t="shared" si="1519"/>
        <v>7.6997861170523034</v>
      </c>
      <c r="AO1825" s="32">
        <v>434.63333333333333</v>
      </c>
      <c r="AP1825" s="32">
        <v>2.8833333333333333</v>
      </c>
      <c r="AQ1825" s="32">
        <v>85.716666666666669</v>
      </c>
      <c r="AR1825" s="32">
        <v>523.23333333333335</v>
      </c>
      <c r="AS1825" s="40">
        <v>51</v>
      </c>
      <c r="AT1825" s="40">
        <v>52</v>
      </c>
      <c r="AU1825" s="40">
        <v>14</v>
      </c>
      <c r="AV1825" s="40">
        <v>25</v>
      </c>
      <c r="AW1825" s="40">
        <v>15</v>
      </c>
      <c r="AX1825" s="9">
        <f t="shared" si="1520"/>
        <v>5.8482512582022048</v>
      </c>
      <c r="AY1825" s="9">
        <f t="shared" si="1521"/>
        <v>5.962922851500287</v>
      </c>
      <c r="AZ1825" s="9">
        <f t="shared" si="1522"/>
        <v>1.6054023061731539</v>
      </c>
      <c r="BA1825" s="9">
        <f t="shared" si="1523"/>
        <v>2.8667898324520609</v>
      </c>
      <c r="BB1825" s="9">
        <f t="shared" si="1524"/>
        <v>1.7200738994712366</v>
      </c>
      <c r="BC1825" s="9">
        <f t="shared" si="1525"/>
        <v>14.98735632183908</v>
      </c>
      <c r="BD1825" s="9">
        <f t="shared" si="1526"/>
        <v>2.9557471264367816</v>
      </c>
      <c r="BE1825" s="9">
        <f t="shared" si="1527"/>
        <v>9.9425287356321834E-2</v>
      </c>
      <c r="BF1825" s="3">
        <v>14</v>
      </c>
      <c r="BG1825" s="3">
        <v>1</v>
      </c>
      <c r="BH1825" s="3">
        <v>3</v>
      </c>
      <c r="BI1825" s="3">
        <v>18</v>
      </c>
      <c r="BJ1825" s="3">
        <v>32</v>
      </c>
      <c r="BK1825" s="3">
        <v>0</v>
      </c>
      <c r="BL1825" s="3">
        <v>11</v>
      </c>
      <c r="BM1825" s="3">
        <v>43</v>
      </c>
      <c r="BN1825" s="34">
        <f t="shared" si="1502"/>
        <v>1.919761183967573</v>
      </c>
      <c r="BO1825" s="34">
        <f t="shared" si="1503"/>
        <v>7.3380691239124918</v>
      </c>
      <c r="BP1825" s="34">
        <v>1.6875292772714008</v>
      </c>
      <c r="BQ1825" s="34">
        <v>0.60940297087809192</v>
      </c>
      <c r="BR1825" s="34">
        <v>8.0186281175980076E-2</v>
      </c>
      <c r="BS1825" s="34">
        <v>0.50922060068755881</v>
      </c>
      <c r="BT1825" s="34">
        <v>0</v>
      </c>
      <c r="BU1825" s="34">
        <f t="shared" si="1504"/>
        <v>2.8863391300130319</v>
      </c>
      <c r="BV1825" s="34">
        <f t="shared" si="1505"/>
        <v>11.032703561239849</v>
      </c>
      <c r="BW1825" s="34">
        <v>-2.1851420297537856</v>
      </c>
      <c r="BX1825" s="34">
        <v>8.1920690429403323E-2</v>
      </c>
      <c r="BY1825" s="34">
        <v>2.8082224482804059</v>
      </c>
      <c r="BZ1825" s="34">
        <v>-1.6715790550014824</v>
      </c>
      <c r="CA1825" s="34">
        <f t="shared" si="1506"/>
        <v>-0.96657794604545888</v>
      </c>
      <c r="CB1825" s="34">
        <f t="shared" si="1507"/>
        <v>-3.6946344373273576</v>
      </c>
      <c r="CC1825" s="15">
        <v>15</v>
      </c>
      <c r="CD1825" s="7">
        <v>165000</v>
      </c>
      <c r="CE1825" s="68">
        <f t="shared" si="1528"/>
        <v>165000</v>
      </c>
      <c r="CF1825" s="9">
        <v>10</v>
      </c>
      <c r="CG1825" s="9">
        <v>14.1</v>
      </c>
      <c r="CH1825" s="9">
        <v>-11.5</v>
      </c>
      <c r="CI1825" s="9">
        <v>0.1</v>
      </c>
      <c r="CJ1825" s="9">
        <f t="shared" si="1531"/>
        <v>0.32688640697357668</v>
      </c>
      <c r="CK1825" s="9">
        <v>-2.2999999999999998</v>
      </c>
      <c r="CL1825" s="9">
        <f t="shared" si="1532"/>
        <v>-7.5183873603922624</v>
      </c>
      <c r="CM1825" s="9">
        <v>-2.2000000000000002</v>
      </c>
      <c r="CN1825" t="s">
        <v>3232</v>
      </c>
      <c r="CO1825" t="s">
        <v>3552</v>
      </c>
      <c r="CP1825" t="s">
        <v>2427</v>
      </c>
      <c r="CQ1825" t="s">
        <v>2400</v>
      </c>
      <c r="CR1825">
        <v>76</v>
      </c>
      <c r="CS1825">
        <v>216</v>
      </c>
      <c r="CT1825">
        <v>4</v>
      </c>
      <c r="CU1825" t="s">
        <v>3402</v>
      </c>
      <c r="CV1825" t="s">
        <v>2382</v>
      </c>
      <c r="CW1825">
        <v>0</v>
      </c>
      <c r="CX1825">
        <v>0</v>
      </c>
      <c r="CY1825">
        <v>0</v>
      </c>
      <c r="CZ1825" s="71"/>
      <c r="DA1825">
        <v>0</v>
      </c>
    </row>
    <row r="1826" spans="1:105" x14ac:dyDescent="0.2">
      <c r="A1826" s="44" t="s">
        <v>2372</v>
      </c>
      <c r="B1826" s="46" t="s">
        <v>978</v>
      </c>
      <c r="C1826" s="46" t="s">
        <v>978</v>
      </c>
      <c r="D1826" s="82" t="s">
        <v>978</v>
      </c>
      <c r="E1826" s="42" t="str">
        <f t="shared" si="1529"/>
        <v xml:space="preserve">Erskine, John </v>
      </c>
      <c r="F1826" s="42" t="s">
        <v>2626</v>
      </c>
      <c r="G1826" s="45" t="s">
        <v>2374</v>
      </c>
      <c r="H1826" s="43">
        <v>51</v>
      </c>
      <c r="I1826" s="64">
        <v>2</v>
      </c>
      <c r="J1826" s="64">
        <v>7</v>
      </c>
      <c r="K1826" s="64">
        <v>9</v>
      </c>
      <c r="L1826" s="43">
        <v>1</v>
      </c>
      <c r="M1826">
        <v>96</v>
      </c>
      <c r="N1826">
        <v>48</v>
      </c>
      <c r="O1826" s="4">
        <f t="shared" si="1498"/>
        <v>4.1666666666666664E-2</v>
      </c>
      <c r="Q1826">
        <v>1</v>
      </c>
      <c r="R1826">
        <v>0</v>
      </c>
      <c r="S1826">
        <v>0</v>
      </c>
      <c r="T1826">
        <v>0</v>
      </c>
      <c r="U1826" s="4">
        <f t="shared" si="1499"/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2</v>
      </c>
      <c r="AB1826">
        <v>6</v>
      </c>
      <c r="AC1826" s="9">
        <f t="shared" si="1508"/>
        <v>0</v>
      </c>
      <c r="AD1826" s="9">
        <f t="shared" si="1509"/>
        <v>0</v>
      </c>
      <c r="AE1826" s="9">
        <f t="shared" si="1510"/>
        <v>0</v>
      </c>
      <c r="AF1826" s="9">
        <f t="shared" si="1511"/>
        <v>2.5917926565874732</v>
      </c>
      <c r="AG1826" s="9">
        <f t="shared" si="1512"/>
        <v>3.5230219699564516</v>
      </c>
      <c r="AH1826" s="9">
        <f t="shared" si="1513"/>
        <v>10.569065909869355</v>
      </c>
      <c r="AI1826" s="58">
        <f t="shared" si="1514"/>
        <v>2.2018887312227822</v>
      </c>
      <c r="AJ1826" s="58">
        <f t="shared" si="1515"/>
        <v>13.740458015267176</v>
      </c>
      <c r="AK1826" s="58">
        <f t="shared" si="1516"/>
        <v>1.0367170626349893</v>
      </c>
      <c r="AL1826" s="58">
        <f t="shared" si="1517"/>
        <v>2.2899642804716933</v>
      </c>
      <c r="AM1826" s="58">
        <f t="shared" si="1518"/>
        <v>0</v>
      </c>
      <c r="AN1826" s="58">
        <f t="shared" si="1519"/>
        <v>5.7019438444924404</v>
      </c>
      <c r="AO1826" s="56">
        <v>681.23333333333335</v>
      </c>
      <c r="AP1826" s="56">
        <v>4.3666666666666663</v>
      </c>
      <c r="AQ1826" s="56">
        <v>115.75</v>
      </c>
      <c r="AR1826" s="57">
        <f>SUM(AO1826:AQ1826)</f>
        <v>801.35</v>
      </c>
      <c r="AS1826">
        <v>60</v>
      </c>
      <c r="AT1826">
        <v>102</v>
      </c>
      <c r="AU1826">
        <v>16</v>
      </c>
      <c r="AV1826">
        <v>35</v>
      </c>
      <c r="AW1826">
        <v>20</v>
      </c>
      <c r="AX1826" s="9">
        <f t="shared" si="1520"/>
        <v>4.4924190428651647</v>
      </c>
      <c r="AY1826" s="9">
        <f t="shared" si="1521"/>
        <v>7.6371123728707797</v>
      </c>
      <c r="AZ1826" s="9">
        <f t="shared" si="1522"/>
        <v>1.1979784114307108</v>
      </c>
      <c r="BA1826" s="9">
        <f t="shared" si="1523"/>
        <v>2.6205777750046795</v>
      </c>
      <c r="BB1826" s="9">
        <f t="shared" si="1524"/>
        <v>1.4974730142883883</v>
      </c>
      <c r="BC1826" s="33">
        <f t="shared" si="1525"/>
        <v>13.357516339869282</v>
      </c>
      <c r="BD1826" s="33">
        <f t="shared" si="1526"/>
        <v>2.2696078431372548</v>
      </c>
      <c r="BE1826" s="33">
        <f t="shared" si="1527"/>
        <v>8.5620915032679726E-2</v>
      </c>
      <c r="BF1826" s="42">
        <f>BI1826-BG1826-BH1826</f>
        <v>25</v>
      </c>
      <c r="BG1826" s="43">
        <v>1</v>
      </c>
      <c r="BH1826" s="43">
        <v>2</v>
      </c>
      <c r="BI1826" s="43">
        <v>28</v>
      </c>
      <c r="BJ1826" s="42">
        <f>BM1826-BK1826-BL1826</f>
        <v>26</v>
      </c>
      <c r="BK1826" s="43">
        <v>0</v>
      </c>
      <c r="BL1826" s="43">
        <v>11</v>
      </c>
      <c r="BM1826" s="43">
        <v>37</v>
      </c>
      <c r="BN1826" s="34">
        <f t="shared" si="1502"/>
        <v>9.1290123781959558</v>
      </c>
      <c r="BO1826" s="34">
        <f t="shared" si="1503"/>
        <v>22.78408280575518</v>
      </c>
      <c r="BP1826" s="33">
        <v>4.8300173966348634</v>
      </c>
      <c r="BQ1826" s="33">
        <v>-0.17083521013783778</v>
      </c>
      <c r="BR1826" s="33">
        <v>0.63054494209702394</v>
      </c>
      <c r="BS1826" s="33">
        <v>0.86819614939308143</v>
      </c>
      <c r="BT1826" s="33">
        <v>-0.69174403351843883</v>
      </c>
      <c r="BU1826" s="9">
        <f t="shared" si="1504"/>
        <v>5.4661792444686919</v>
      </c>
      <c r="BV1826" s="34">
        <f t="shared" si="1505"/>
        <v>13.64242651642526</v>
      </c>
      <c r="BW1826" s="33">
        <v>19.412929927403937</v>
      </c>
      <c r="BX1826" s="33">
        <v>0.20646155436010713</v>
      </c>
      <c r="BY1826" s="33">
        <v>8.2813166375536813</v>
      </c>
      <c r="BZ1826" s="33">
        <v>-24.237874985590462</v>
      </c>
      <c r="CA1826" s="9">
        <f t="shared" si="1506"/>
        <v>3.6628331337272648</v>
      </c>
      <c r="CB1826" s="34">
        <f t="shared" si="1507"/>
        <v>9.1416562893299176</v>
      </c>
      <c r="CC1826" s="47">
        <v>40.195411999999997</v>
      </c>
      <c r="CD1826">
        <v>537295</v>
      </c>
      <c r="CE1826" s="68">
        <f t="shared" si="1528"/>
        <v>863886.07843137253</v>
      </c>
      <c r="CF1826" s="62">
        <v>13.9</v>
      </c>
      <c r="CG1826" s="62">
        <v>18.100000000000001</v>
      </c>
      <c r="CH1826" s="62">
        <v>-1.4</v>
      </c>
      <c r="CI1826" s="62">
        <v>0.3</v>
      </c>
      <c r="CJ1826" s="63">
        <f t="shared" si="1531"/>
        <v>0.65113587035161336</v>
      </c>
      <c r="CK1826" s="62">
        <v>1.3</v>
      </c>
      <c r="CL1826" s="63">
        <f t="shared" si="1532"/>
        <v>2.8215887715236576</v>
      </c>
      <c r="CM1826" s="62">
        <v>1.3</v>
      </c>
      <c r="CN1826" t="s">
        <v>2063</v>
      </c>
      <c r="CO1826" t="s">
        <v>3552</v>
      </c>
      <c r="CP1826" t="s">
        <v>2427</v>
      </c>
      <c r="CQ1826" t="s">
        <v>2400</v>
      </c>
      <c r="CR1826">
        <v>76</v>
      </c>
      <c r="CS1826">
        <v>218</v>
      </c>
      <c r="CT1826">
        <v>4</v>
      </c>
      <c r="CU1826" t="s">
        <v>3402</v>
      </c>
      <c r="CZ1826" s="72">
        <v>537500</v>
      </c>
      <c r="DA1826">
        <v>0</v>
      </c>
    </row>
    <row r="1827" spans="1:105" x14ac:dyDescent="0.2">
      <c r="A1827" s="38" t="s">
        <v>2452</v>
      </c>
      <c r="B1827" t="s">
        <v>955</v>
      </c>
      <c r="C1827" t="s">
        <v>955</v>
      </c>
      <c r="D1827" t="s">
        <v>978</v>
      </c>
      <c r="E1827" t="str">
        <f t="shared" si="1529"/>
        <v xml:space="preserve">Aucoin, Keith </v>
      </c>
      <c r="F1827" t="s">
        <v>2466</v>
      </c>
      <c r="G1827" t="s">
        <v>1528</v>
      </c>
      <c r="H1827">
        <v>8</v>
      </c>
      <c r="I1827">
        <v>0</v>
      </c>
      <c r="J1827">
        <v>1</v>
      </c>
      <c r="K1827">
        <f>I1827+J1827</f>
        <v>1</v>
      </c>
      <c r="L1827">
        <v>1</v>
      </c>
      <c r="M1827">
        <v>0</v>
      </c>
      <c r="N1827">
        <v>6</v>
      </c>
      <c r="O1827" s="4">
        <f t="shared" si="1498"/>
        <v>0</v>
      </c>
      <c r="P1827">
        <v>68</v>
      </c>
      <c r="Q1827">
        <v>0</v>
      </c>
      <c r="R1827">
        <v>0</v>
      </c>
      <c r="S1827">
        <v>19</v>
      </c>
      <c r="T1827">
        <v>10</v>
      </c>
      <c r="U1827" s="4">
        <f t="shared" si="1499"/>
        <v>0.65517241379310343</v>
      </c>
      <c r="V1827" s="40">
        <v>5.9</v>
      </c>
      <c r="W1827">
        <v>0</v>
      </c>
      <c r="X1827">
        <v>1</v>
      </c>
      <c r="Y1827">
        <v>0</v>
      </c>
      <c r="Z1827">
        <v>0</v>
      </c>
      <c r="AA1827">
        <f>I1827-W1827-Y1827</f>
        <v>0</v>
      </c>
      <c r="AB1827">
        <f>J1827-X1827-Z1827</f>
        <v>0</v>
      </c>
      <c r="AC1827" s="9">
        <f t="shared" si="1508"/>
        <v>0</v>
      </c>
      <c r="AD1827" s="9">
        <f t="shared" si="1509"/>
        <v>41.570438799076207</v>
      </c>
      <c r="AE1827" s="9">
        <f t="shared" si="1510"/>
        <v>0</v>
      </c>
      <c r="AF1827" s="9">
        <f t="shared" si="1511"/>
        <v>0</v>
      </c>
      <c r="AG1827" s="9">
        <f t="shared" si="1512"/>
        <v>0</v>
      </c>
      <c r="AH1827" s="9">
        <f t="shared" si="1513"/>
        <v>0</v>
      </c>
      <c r="AI1827" s="6">
        <f t="shared" si="1514"/>
        <v>1.3937282229965158</v>
      </c>
      <c r="AJ1827" s="6">
        <f t="shared" si="1515"/>
        <v>8.3140877598152425</v>
      </c>
      <c r="AK1827" s="6">
        <f t="shared" si="1516"/>
        <v>0</v>
      </c>
      <c r="AL1827" s="6">
        <f t="shared" si="1517"/>
        <v>0</v>
      </c>
      <c r="AM1827" s="6">
        <f t="shared" si="1518"/>
        <v>0</v>
      </c>
      <c r="AN1827" s="6">
        <f t="shared" si="1519"/>
        <v>0</v>
      </c>
      <c r="AO1827" s="32">
        <v>43.05</v>
      </c>
      <c r="AP1827" s="32">
        <v>7.2166666666666668</v>
      </c>
      <c r="AQ1827" s="32">
        <v>3.3333333333333333E-2</v>
      </c>
      <c r="AR1827" s="32">
        <v>50.3</v>
      </c>
      <c r="AS1827" s="40">
        <v>1</v>
      </c>
      <c r="AT1827" s="40">
        <v>4</v>
      </c>
      <c r="AU1827" s="40">
        <v>1</v>
      </c>
      <c r="AV1827" s="40">
        <v>1</v>
      </c>
      <c r="AW1827" s="40">
        <v>0</v>
      </c>
      <c r="AX1827" s="9">
        <f t="shared" si="1520"/>
        <v>1.1928429423459246</v>
      </c>
      <c r="AY1827" s="9">
        <f t="shared" si="1521"/>
        <v>4.7713717693836983</v>
      </c>
      <c r="AZ1827" s="9">
        <f t="shared" si="1522"/>
        <v>1.1928429423459246</v>
      </c>
      <c r="BA1827" s="9">
        <f t="shared" si="1523"/>
        <v>1.1928429423459246</v>
      </c>
      <c r="BB1827" s="9">
        <f t="shared" si="1524"/>
        <v>0</v>
      </c>
      <c r="BC1827" s="9">
        <f t="shared" si="1525"/>
        <v>5.3812499999999996</v>
      </c>
      <c r="BD1827" s="9">
        <f t="shared" si="1526"/>
        <v>4.1666666666666666E-3</v>
      </c>
      <c r="BE1827" s="9">
        <f t="shared" si="1527"/>
        <v>0.90208333333333335</v>
      </c>
      <c r="BF1827" s="3">
        <v>1</v>
      </c>
      <c r="BG1827" s="3">
        <v>1</v>
      </c>
      <c r="BH1827" s="3">
        <v>0</v>
      </c>
      <c r="BI1827" s="3">
        <v>2</v>
      </c>
      <c r="BJ1827" s="3">
        <v>0</v>
      </c>
      <c r="BK1827" s="3">
        <v>0</v>
      </c>
      <c r="BL1827" s="3">
        <v>0</v>
      </c>
      <c r="BM1827" s="3">
        <v>0</v>
      </c>
      <c r="BN1827" s="34">
        <f t="shared" si="1502"/>
        <v>1.2440696890245293</v>
      </c>
      <c r="BO1827" s="34">
        <f t="shared" si="1503"/>
        <v>49.465991611313292</v>
      </c>
      <c r="BP1827" s="34">
        <v>-1.0353954913833221</v>
      </c>
      <c r="BQ1827" s="34">
        <v>0.72339799033294294</v>
      </c>
      <c r="BR1827" s="34">
        <v>2.3471478999113927E-3</v>
      </c>
      <c r="BS1827" s="34">
        <v>-4.037815727250882E-4</v>
      </c>
      <c r="BT1827" s="34">
        <v>0</v>
      </c>
      <c r="BU1827" s="34">
        <f t="shared" si="1504"/>
        <v>-0.31005413472319282</v>
      </c>
      <c r="BV1827" s="34">
        <f t="shared" si="1505"/>
        <v>-12.328196211657767</v>
      </c>
      <c r="BW1827" s="34">
        <v>0.94450067447539821</v>
      </c>
      <c r="BX1827" s="34">
        <v>2.583631660898264E-2</v>
      </c>
      <c r="BY1827" s="34">
        <v>3.4797981238970815E-3</v>
      </c>
      <c r="BZ1827" s="34">
        <v>0.58030703453944432</v>
      </c>
      <c r="CA1827" s="34">
        <f t="shared" si="1506"/>
        <v>1.5541238237477222</v>
      </c>
      <c r="CB1827" s="34">
        <f t="shared" si="1507"/>
        <v>61.794187822971068</v>
      </c>
      <c r="CE1827" s="68">
        <f t="shared" si="1528"/>
        <v>165000</v>
      </c>
      <c r="CF1827" s="9">
        <v>1.1000000000000001</v>
      </c>
      <c r="CG1827" s="9">
        <v>0.8</v>
      </c>
      <c r="CH1827" s="9">
        <v>1.2</v>
      </c>
      <c r="CI1827" s="9">
        <v>-0.2</v>
      </c>
      <c r="CJ1827" s="9">
        <f t="shared" si="1531"/>
        <v>-6.9504778453518687</v>
      </c>
      <c r="CK1827" s="9">
        <v>0.3</v>
      </c>
      <c r="CL1827" s="9">
        <f t="shared" si="1532"/>
        <v>10.425716768027803</v>
      </c>
      <c r="CM1827" s="9">
        <v>0</v>
      </c>
      <c r="CN1827" t="s">
        <v>3129</v>
      </c>
      <c r="CO1827" t="s">
        <v>2768</v>
      </c>
      <c r="CP1827" t="s">
        <v>2441</v>
      </c>
      <c r="CQ1827" t="s">
        <v>2414</v>
      </c>
      <c r="CR1827">
        <v>69</v>
      </c>
      <c r="CS1827">
        <v>187</v>
      </c>
      <c r="CU1827" t="s">
        <v>3402</v>
      </c>
      <c r="CV1827" t="s">
        <v>2382</v>
      </c>
      <c r="CW1827">
        <v>0</v>
      </c>
      <c r="CX1827">
        <v>0</v>
      </c>
      <c r="CY1827">
        <v>0</v>
      </c>
      <c r="CZ1827" s="70"/>
      <c r="DA1827">
        <v>0</v>
      </c>
    </row>
    <row r="1828" spans="1:105" x14ac:dyDescent="0.2">
      <c r="A1828" s="44" t="s">
        <v>2372</v>
      </c>
      <c r="B1828" s="43" t="s">
        <v>955</v>
      </c>
      <c r="C1828" s="43" t="s">
        <v>955</v>
      </c>
      <c r="D1828" s="42" t="s">
        <v>978</v>
      </c>
      <c r="E1828" s="42" t="str">
        <f t="shared" si="1529"/>
        <v xml:space="preserve">Aucoin, Keith </v>
      </c>
      <c r="F1828" s="42" t="s">
        <v>2466</v>
      </c>
      <c r="G1828" s="45" t="s">
        <v>1528</v>
      </c>
      <c r="H1828" s="43">
        <v>38</v>
      </c>
      <c r="I1828" s="64">
        <v>5</v>
      </c>
      <c r="J1828" s="64">
        <v>8</v>
      </c>
      <c r="K1828" s="64">
        <v>13</v>
      </c>
      <c r="L1828" s="43">
        <v>3</v>
      </c>
      <c r="M1828">
        <v>10</v>
      </c>
      <c r="N1828">
        <v>65</v>
      </c>
      <c r="O1828" s="4">
        <f t="shared" si="1498"/>
        <v>7.6923076923076927E-2</v>
      </c>
      <c r="Q1828">
        <v>0</v>
      </c>
      <c r="R1828">
        <v>0</v>
      </c>
      <c r="S1828">
        <v>124</v>
      </c>
      <c r="T1828">
        <v>203</v>
      </c>
      <c r="U1828" s="4">
        <f t="shared" si="1499"/>
        <v>0.37920489296636084</v>
      </c>
      <c r="V1828">
        <v>14.3</v>
      </c>
      <c r="W1828">
        <v>0</v>
      </c>
      <c r="X1828">
        <v>1</v>
      </c>
      <c r="Y1828">
        <v>0</v>
      </c>
      <c r="Z1828">
        <v>0</v>
      </c>
      <c r="AA1828">
        <v>5</v>
      </c>
      <c r="AB1828">
        <v>7</v>
      </c>
      <c r="AC1828" s="9">
        <f t="shared" si="1508"/>
        <v>0</v>
      </c>
      <c r="AD1828" s="9">
        <f t="shared" si="1509"/>
        <v>3.7570444583594242</v>
      </c>
      <c r="AE1828" s="9">
        <f t="shared" si="1510"/>
        <v>0</v>
      </c>
      <c r="AF1828" s="9">
        <f t="shared" si="1511"/>
        <v>0</v>
      </c>
      <c r="AG1828" s="9">
        <f t="shared" si="1512"/>
        <v>13.953488372093023</v>
      </c>
      <c r="AH1828" s="9">
        <f t="shared" si="1513"/>
        <v>19.534883720930232</v>
      </c>
      <c r="AI1828" s="58">
        <f t="shared" si="1514"/>
        <v>2.5116279069767442</v>
      </c>
      <c r="AJ1828" s="58">
        <f t="shared" si="1515"/>
        <v>2.2542266750156545</v>
      </c>
      <c r="AK1828" s="58">
        <f t="shared" si="1516"/>
        <v>0</v>
      </c>
      <c r="AL1828" s="58">
        <f t="shared" si="1517"/>
        <v>1.9534883720930232</v>
      </c>
      <c r="AM1828" s="58">
        <f t="shared" si="1518"/>
        <v>0.75140889167188485</v>
      </c>
      <c r="AN1828" s="58">
        <f t="shared" si="1519"/>
        <v>0</v>
      </c>
      <c r="AO1828" s="56">
        <v>430</v>
      </c>
      <c r="AP1828" s="56">
        <v>79.849999999999994</v>
      </c>
      <c r="AQ1828" s="56">
        <v>1.6</v>
      </c>
      <c r="AR1828" s="57">
        <f>SUM(AO1828:AQ1828)</f>
        <v>511.45000000000005</v>
      </c>
      <c r="AS1828">
        <v>8</v>
      </c>
      <c r="AT1828">
        <v>34</v>
      </c>
      <c r="AU1828">
        <v>26</v>
      </c>
      <c r="AV1828">
        <v>7</v>
      </c>
      <c r="AW1828">
        <v>22</v>
      </c>
      <c r="AX1828" s="9">
        <f t="shared" si="1520"/>
        <v>0.93850816306579321</v>
      </c>
      <c r="AY1828" s="9">
        <f t="shared" si="1521"/>
        <v>3.988659693029621</v>
      </c>
      <c r="AZ1828" s="9">
        <f t="shared" si="1522"/>
        <v>3.050151529963828</v>
      </c>
      <c r="BA1828" s="9">
        <f t="shared" si="1523"/>
        <v>0.82119464268256903</v>
      </c>
      <c r="BB1828" s="9">
        <f t="shared" si="1524"/>
        <v>2.5808974484309313</v>
      </c>
      <c r="BC1828" s="33">
        <f t="shared" si="1525"/>
        <v>11.315789473684211</v>
      </c>
      <c r="BD1828" s="33">
        <f t="shared" si="1526"/>
        <v>4.2105263157894736E-2</v>
      </c>
      <c r="BE1828" s="33">
        <f t="shared" si="1527"/>
        <v>2.1013157894736842</v>
      </c>
      <c r="BF1828" s="42">
        <f>BI1828-BG1828-BH1828</f>
        <v>18</v>
      </c>
      <c r="BG1828" s="43">
        <v>3</v>
      </c>
      <c r="BH1828" s="43">
        <v>0</v>
      </c>
      <c r="BI1828" s="43">
        <v>21</v>
      </c>
      <c r="BJ1828" s="42">
        <f>BM1828-BK1828-BL1828</f>
        <v>14</v>
      </c>
      <c r="BK1828" s="43">
        <v>1</v>
      </c>
      <c r="BL1828" s="43">
        <v>0</v>
      </c>
      <c r="BM1828" s="43">
        <v>15</v>
      </c>
      <c r="BN1828" s="34">
        <f t="shared" si="1502"/>
        <v>15.559174150579524</v>
      </c>
      <c r="BO1828" s="34">
        <f t="shared" si="1503"/>
        <v>60.843383128671512</v>
      </c>
      <c r="BP1828" s="33">
        <v>6.8184086413000395</v>
      </c>
      <c r="BQ1828" s="33">
        <v>-3.4747925848506385</v>
      </c>
      <c r="BR1828" s="33">
        <v>2.8459054007452189</v>
      </c>
      <c r="BS1828" s="33">
        <v>-2.2608597555478373E-2</v>
      </c>
      <c r="BT1828" s="33">
        <v>0</v>
      </c>
      <c r="BU1828" s="9">
        <f t="shared" si="1504"/>
        <v>6.166912859639142</v>
      </c>
      <c r="BV1828" s="34">
        <f t="shared" si="1505"/>
        <v>24.11540858202812</v>
      </c>
      <c r="BW1828" s="33">
        <v>6.0507786210314034</v>
      </c>
      <c r="BX1828" s="33">
        <v>0.12109855821943924</v>
      </c>
      <c r="BY1828" s="33">
        <v>0.23200901042842181</v>
      </c>
      <c r="BZ1828" s="33">
        <v>2.9883751012611177</v>
      </c>
      <c r="CA1828" s="9">
        <f t="shared" si="1506"/>
        <v>9.3922612909403824</v>
      </c>
      <c r="CB1828" s="34">
        <f t="shared" si="1507"/>
        <v>36.727974546643395</v>
      </c>
      <c r="CC1828" s="47">
        <v>54.593623999999998</v>
      </c>
      <c r="CD1828">
        <v>753581</v>
      </c>
      <c r="CE1828" s="68">
        <f t="shared" si="1528"/>
        <v>1626148.4736842103</v>
      </c>
      <c r="CF1828" s="62">
        <v>9.6</v>
      </c>
      <c r="CG1828" s="62">
        <v>8.6999999999999993</v>
      </c>
      <c r="CH1828" s="62">
        <v>3.1</v>
      </c>
      <c r="CI1828" s="62">
        <v>0.6</v>
      </c>
      <c r="CJ1828" s="63">
        <f t="shared" si="1531"/>
        <v>2.0239500758981275</v>
      </c>
      <c r="CK1828" s="62">
        <v>1</v>
      </c>
      <c r="CL1828" s="63">
        <f t="shared" si="1532"/>
        <v>3.3732501264968797</v>
      </c>
      <c r="CM1828" s="62">
        <v>1.6</v>
      </c>
      <c r="CN1828" t="s">
        <v>1928</v>
      </c>
      <c r="CO1828" t="s">
        <v>2768</v>
      </c>
      <c r="CP1828" t="s">
        <v>2441</v>
      </c>
      <c r="CQ1828" t="s">
        <v>2414</v>
      </c>
      <c r="CR1828">
        <v>69</v>
      </c>
      <c r="CS1828">
        <v>187</v>
      </c>
      <c r="CT1828">
        <v>37</v>
      </c>
      <c r="CU1828" t="s">
        <v>3402</v>
      </c>
      <c r="CZ1828" s="72">
        <v>462500</v>
      </c>
      <c r="DA1828">
        <v>0</v>
      </c>
    </row>
    <row r="1829" spans="1:105" x14ac:dyDescent="0.2">
      <c r="A1829" s="38" t="s">
        <v>2452</v>
      </c>
      <c r="B1829" t="s">
        <v>978</v>
      </c>
      <c r="C1829" t="s">
        <v>978</v>
      </c>
      <c r="D1829" s="82" t="s">
        <v>978</v>
      </c>
      <c r="E1829" t="str">
        <f t="shared" si="1529"/>
        <v xml:space="preserve">Bradley, Matt </v>
      </c>
      <c r="F1829" t="s">
        <v>2519</v>
      </c>
      <c r="G1829" t="s">
        <v>1528</v>
      </c>
      <c r="H1829">
        <v>57</v>
      </c>
      <c r="I1829">
        <v>4</v>
      </c>
      <c r="J1829">
        <v>9</v>
      </c>
      <c r="K1829">
        <f>I1829+J1829</f>
        <v>13</v>
      </c>
      <c r="L1829">
        <v>-5</v>
      </c>
      <c r="M1829">
        <v>47</v>
      </c>
      <c r="N1829">
        <v>77</v>
      </c>
      <c r="O1829" s="4">
        <f t="shared" si="1498"/>
        <v>5.1948051948051951E-2</v>
      </c>
      <c r="P1829">
        <v>1007</v>
      </c>
      <c r="Q1829">
        <v>0</v>
      </c>
      <c r="R1829">
        <v>0</v>
      </c>
      <c r="S1829">
        <v>9</v>
      </c>
      <c r="T1829">
        <v>11</v>
      </c>
      <c r="U1829" s="4">
        <f t="shared" si="1499"/>
        <v>0.45</v>
      </c>
      <c r="V1829" s="40">
        <v>0.5</v>
      </c>
      <c r="W1829">
        <v>0</v>
      </c>
      <c r="X1829">
        <v>0</v>
      </c>
      <c r="Y1829">
        <v>0</v>
      </c>
      <c r="Z1829">
        <v>1</v>
      </c>
      <c r="AA1829">
        <f>I1829-W1829-Y1829</f>
        <v>4</v>
      </c>
      <c r="AB1829">
        <f>J1829-X1829-Z1829</f>
        <v>8</v>
      </c>
      <c r="AC1829" s="9">
        <f t="shared" si="1508"/>
        <v>0</v>
      </c>
      <c r="AD1829" s="9">
        <f t="shared" si="1509"/>
        <v>0</v>
      </c>
      <c r="AE1829" s="9">
        <f t="shared" si="1510"/>
        <v>0</v>
      </c>
      <c r="AF1829" s="9">
        <f t="shared" si="1511"/>
        <v>3.5778175313059037</v>
      </c>
      <c r="AG1829" s="9">
        <f t="shared" si="1512"/>
        <v>8.1181643928289553</v>
      </c>
      <c r="AH1829" s="9">
        <f t="shared" si="1513"/>
        <v>16.236328785657911</v>
      </c>
      <c r="AI1829" s="6">
        <f t="shared" si="1514"/>
        <v>1.623632878565791</v>
      </c>
      <c r="AJ1829" s="6">
        <f t="shared" si="1515"/>
        <v>0</v>
      </c>
      <c r="AK1829" s="6">
        <f t="shared" si="1516"/>
        <v>0.7155635062611807</v>
      </c>
      <c r="AL1829" s="6">
        <f t="shared" si="1517"/>
        <v>2.3339722629383246</v>
      </c>
      <c r="AM1829" s="6">
        <f t="shared" si="1518"/>
        <v>0</v>
      </c>
      <c r="AN1829" s="6">
        <f t="shared" si="1519"/>
        <v>5.7245080500894456</v>
      </c>
      <c r="AO1829" s="33">
        <v>591.26666666666665</v>
      </c>
      <c r="AP1829" s="33">
        <v>4.25</v>
      </c>
      <c r="AQ1829" s="33">
        <v>83.85</v>
      </c>
      <c r="AR1829" s="32">
        <v>679.36666666666667</v>
      </c>
      <c r="AS1829" s="40">
        <v>18</v>
      </c>
      <c r="AT1829" s="40">
        <v>65</v>
      </c>
      <c r="AU1829" s="40">
        <v>27</v>
      </c>
      <c r="AV1829" s="40">
        <v>14</v>
      </c>
      <c r="AW1829" s="40">
        <v>22</v>
      </c>
      <c r="AX1829" s="9">
        <f t="shared" si="1520"/>
        <v>1.5897159118787105</v>
      </c>
      <c r="AY1829" s="9">
        <f t="shared" si="1521"/>
        <v>5.740640792895344</v>
      </c>
      <c r="AZ1829" s="9">
        <f t="shared" si="1522"/>
        <v>2.3845738678180659</v>
      </c>
      <c r="BA1829" s="9">
        <f t="shared" si="1523"/>
        <v>1.2364457092389971</v>
      </c>
      <c r="BB1829" s="9">
        <f t="shared" si="1524"/>
        <v>1.9429861145184242</v>
      </c>
      <c r="BC1829" s="9">
        <f t="shared" si="1525"/>
        <v>10.373099415204678</v>
      </c>
      <c r="BD1829" s="9">
        <f t="shared" si="1526"/>
        <v>1.4710526315789472</v>
      </c>
      <c r="BE1829" s="9">
        <f t="shared" si="1527"/>
        <v>7.4561403508771926E-2</v>
      </c>
      <c r="BF1829" s="3">
        <v>16</v>
      </c>
      <c r="BG1829" s="3">
        <v>0</v>
      </c>
      <c r="BH1829" s="3">
        <v>1</v>
      </c>
      <c r="BI1829" s="3">
        <v>17</v>
      </c>
      <c r="BJ1829" s="3">
        <v>23</v>
      </c>
      <c r="BK1829" s="3">
        <v>0</v>
      </c>
      <c r="BL1829" s="3">
        <v>8</v>
      </c>
      <c r="BM1829" s="3">
        <v>31</v>
      </c>
      <c r="BN1829" s="34">
        <f t="shared" si="1502"/>
        <v>11.753124363716296</v>
      </c>
      <c r="BO1829" s="34">
        <f t="shared" si="1503"/>
        <v>34.600238546831747</v>
      </c>
      <c r="BP1829" s="34">
        <v>-0.18946753223967369</v>
      </c>
      <c r="BQ1829" s="34">
        <v>-0.21057421421891662</v>
      </c>
      <c r="BR1829" s="34">
        <v>0.10411394512630756</v>
      </c>
      <c r="BS1829" s="34">
        <v>2.6371416054262943E-2</v>
      </c>
      <c r="BT1829" s="34">
        <v>-1.4116977453673822</v>
      </c>
      <c r="BU1829" s="34">
        <f t="shared" si="1504"/>
        <v>-1.6812541306454021</v>
      </c>
      <c r="BV1829" s="34">
        <f t="shared" si="1505"/>
        <v>-4.9494748951829708</v>
      </c>
      <c r="BW1829" s="34">
        <v>5.3486113009770619</v>
      </c>
      <c r="BX1829" s="34">
        <v>1.3883101253635023E-2</v>
      </c>
      <c r="BY1829" s="34">
        <v>3.9855260643031092</v>
      </c>
      <c r="BZ1829" s="34">
        <v>4.0863580278278917</v>
      </c>
      <c r="CA1829" s="34">
        <f t="shared" si="1506"/>
        <v>13.434378494361697</v>
      </c>
      <c r="CB1829" s="34">
        <f t="shared" si="1507"/>
        <v>39.549713442014706</v>
      </c>
      <c r="CC1829" s="15">
        <v>39</v>
      </c>
      <c r="CD1829" s="7">
        <v>165000</v>
      </c>
      <c r="CE1829" s="68">
        <f t="shared" si="1528"/>
        <v>165000</v>
      </c>
      <c r="CF1829" s="9">
        <v>11.5</v>
      </c>
      <c r="CG1829" s="9">
        <v>13</v>
      </c>
      <c r="CH1829" s="9">
        <v>-3.8</v>
      </c>
      <c r="CI1829" s="9">
        <v>-0.7</v>
      </c>
      <c r="CJ1829" s="9">
        <f t="shared" si="1531"/>
        <v>-1.8241834607366225</v>
      </c>
      <c r="CK1829" s="9">
        <v>-0.1</v>
      </c>
      <c r="CL1829" s="9">
        <f t="shared" si="1532"/>
        <v>-0.26059763724808893</v>
      </c>
      <c r="CM1829" s="9">
        <v>-0.8</v>
      </c>
      <c r="CN1829" t="s">
        <v>1091</v>
      </c>
      <c r="CO1829" t="s">
        <v>1092</v>
      </c>
      <c r="CP1829" t="s">
        <v>2427</v>
      </c>
      <c r="CQ1829" t="s">
        <v>2400</v>
      </c>
      <c r="CR1829">
        <v>75</v>
      </c>
      <c r="CS1829">
        <v>201</v>
      </c>
      <c r="CU1829" t="s">
        <v>3401</v>
      </c>
      <c r="CV1829" t="s">
        <v>2382</v>
      </c>
      <c r="CW1829">
        <v>1</v>
      </c>
      <c r="CX1829">
        <v>0</v>
      </c>
      <c r="CY1829">
        <v>0</v>
      </c>
      <c r="CZ1829" s="70"/>
      <c r="DA1829">
        <v>0</v>
      </c>
    </row>
    <row r="1830" spans="1:105" x14ac:dyDescent="0.2">
      <c r="A1830" s="44" t="s">
        <v>2372</v>
      </c>
      <c r="B1830" s="46" t="s">
        <v>978</v>
      </c>
      <c r="C1830" s="46" t="s">
        <v>978</v>
      </c>
      <c r="D1830" s="82" t="s">
        <v>978</v>
      </c>
      <c r="E1830" s="42" t="str">
        <f t="shared" si="1529"/>
        <v xml:space="preserve">Bradley, Matt </v>
      </c>
      <c r="F1830" s="42" t="s">
        <v>2519</v>
      </c>
      <c r="G1830" s="45" t="s">
        <v>1528</v>
      </c>
      <c r="H1830" s="43">
        <v>77</v>
      </c>
      <c r="I1830" s="64">
        <v>7</v>
      </c>
      <c r="J1830" s="64">
        <v>11</v>
      </c>
      <c r="K1830" s="64">
        <v>18</v>
      </c>
      <c r="L1830" s="43">
        <v>1</v>
      </c>
      <c r="M1830">
        <v>74</v>
      </c>
      <c r="N1830">
        <v>111</v>
      </c>
      <c r="O1830" s="4">
        <f t="shared" si="1498"/>
        <v>6.3063063063063057E-2</v>
      </c>
      <c r="Q1830">
        <v>2</v>
      </c>
      <c r="R1830">
        <v>0</v>
      </c>
      <c r="S1830">
        <v>14</v>
      </c>
      <c r="T1830">
        <v>18</v>
      </c>
      <c r="U1830" s="4">
        <f t="shared" si="1499"/>
        <v>0.4375</v>
      </c>
      <c r="V1830">
        <v>0.7</v>
      </c>
      <c r="W1830">
        <v>1</v>
      </c>
      <c r="X1830">
        <v>0</v>
      </c>
      <c r="Y1830">
        <v>1</v>
      </c>
      <c r="Z1830">
        <v>0</v>
      </c>
      <c r="AA1830">
        <v>5</v>
      </c>
      <c r="AB1830">
        <v>11</v>
      </c>
      <c r="AC1830" s="9">
        <f t="shared" si="1508"/>
        <v>50.561797752808985</v>
      </c>
      <c r="AD1830" s="9">
        <f t="shared" si="1509"/>
        <v>0</v>
      </c>
      <c r="AE1830" s="9">
        <f t="shared" si="1510"/>
        <v>5.4021608643457384</v>
      </c>
      <c r="AF1830" s="9">
        <f t="shared" si="1511"/>
        <v>0</v>
      </c>
      <c r="AG1830" s="9">
        <f t="shared" si="1512"/>
        <v>8.4727811904257582</v>
      </c>
      <c r="AH1830" s="9">
        <f t="shared" si="1513"/>
        <v>18.640118618936665</v>
      </c>
      <c r="AI1830" s="58">
        <f t="shared" si="1514"/>
        <v>1.8640118618936667</v>
      </c>
      <c r="AJ1830" s="58">
        <f t="shared" si="1515"/>
        <v>10.112359550561797</v>
      </c>
      <c r="AK1830" s="58">
        <f t="shared" si="1516"/>
        <v>1.0804321728691475</v>
      </c>
      <c r="AL1830" s="58">
        <f t="shared" si="1517"/>
        <v>1.8640118618936667</v>
      </c>
      <c r="AM1830" s="58">
        <f t="shared" si="1518"/>
        <v>0</v>
      </c>
      <c r="AN1830" s="58">
        <f t="shared" si="1519"/>
        <v>3.2412965186074429</v>
      </c>
      <c r="AO1830" s="56">
        <v>708.15</v>
      </c>
      <c r="AP1830" s="56">
        <v>5.9333333333333336</v>
      </c>
      <c r="AQ1830" s="56">
        <v>55.533333333333331</v>
      </c>
      <c r="AR1830" s="57">
        <f>SUM(AO1830:AQ1830)</f>
        <v>769.61666666666656</v>
      </c>
      <c r="AS1830">
        <v>17</v>
      </c>
      <c r="AT1830">
        <v>126</v>
      </c>
      <c r="AU1830">
        <v>28</v>
      </c>
      <c r="AV1830">
        <v>20</v>
      </c>
      <c r="AW1830">
        <v>21</v>
      </c>
      <c r="AX1830" s="9">
        <f t="shared" si="1520"/>
        <v>1.3253351235463544</v>
      </c>
      <c r="AY1830" s="9">
        <f t="shared" si="1521"/>
        <v>9.8230720921670986</v>
      </c>
      <c r="AZ1830" s="9">
        <f t="shared" si="1522"/>
        <v>2.1829049093704658</v>
      </c>
      <c r="BA1830" s="9">
        <f t="shared" si="1523"/>
        <v>1.5592177924074757</v>
      </c>
      <c r="BB1830" s="9">
        <f t="shared" si="1524"/>
        <v>1.6371786820278496</v>
      </c>
      <c r="BC1830" s="33">
        <f t="shared" si="1525"/>
        <v>9.1967532467532465</v>
      </c>
      <c r="BD1830" s="33">
        <f t="shared" si="1526"/>
        <v>0.72121212121212119</v>
      </c>
      <c r="BE1830" s="33">
        <f t="shared" si="1527"/>
        <v>7.7056277056277059E-2</v>
      </c>
      <c r="BF1830" s="42">
        <f>BI1830-BG1830-BH1830</f>
        <v>22</v>
      </c>
      <c r="BG1830" s="43">
        <v>1</v>
      </c>
      <c r="BH1830" s="43">
        <v>1</v>
      </c>
      <c r="BI1830" s="43">
        <v>24</v>
      </c>
      <c r="BJ1830" s="42">
        <f>BM1830-BK1830-BL1830</f>
        <v>22</v>
      </c>
      <c r="BK1830" s="43">
        <v>0</v>
      </c>
      <c r="BL1830" s="43">
        <v>3</v>
      </c>
      <c r="BM1830" s="43">
        <v>25</v>
      </c>
      <c r="BN1830" s="34">
        <f t="shared" si="1502"/>
        <v>27.869535944659773</v>
      </c>
      <c r="BO1830" s="34">
        <f t="shared" si="1503"/>
        <v>72.424460518422009</v>
      </c>
      <c r="BP1830" s="33">
        <v>4.9059134499394625</v>
      </c>
      <c r="BQ1830" s="33">
        <v>1.7130019155333818</v>
      </c>
      <c r="BR1830" s="33">
        <v>0.70723882005467253</v>
      </c>
      <c r="BS1830" s="33">
        <v>2.125162068967184</v>
      </c>
      <c r="BT1830" s="33">
        <v>2.7289881711152932</v>
      </c>
      <c r="BU1830" s="9">
        <f t="shared" si="1504"/>
        <v>12.180304425609995</v>
      </c>
      <c r="BV1830" s="34">
        <f t="shared" si="1505"/>
        <v>31.652912295584375</v>
      </c>
      <c r="BW1830" s="33">
        <v>10.327419830237394</v>
      </c>
      <c r="BX1830" s="33">
        <v>3.8288679015431315E-2</v>
      </c>
      <c r="BY1830" s="33">
        <v>5.296110195267703</v>
      </c>
      <c r="BZ1830" s="33">
        <v>2.7412814529248326E-2</v>
      </c>
      <c r="CA1830" s="9">
        <f t="shared" si="1506"/>
        <v>15.689231519049777</v>
      </c>
      <c r="CB1830" s="34">
        <f t="shared" si="1507"/>
        <v>40.771548222837637</v>
      </c>
      <c r="CC1830" s="47">
        <v>49.408554000000002</v>
      </c>
      <c r="CD1830">
        <v>701310</v>
      </c>
      <c r="CE1830" s="68">
        <f t="shared" si="1528"/>
        <v>746849.6103896104</v>
      </c>
      <c r="CF1830" s="62">
        <v>14.8</v>
      </c>
      <c r="CG1830" s="62">
        <v>14.6</v>
      </c>
      <c r="CH1830" s="62">
        <v>-0.6</v>
      </c>
      <c r="CI1830" s="62">
        <v>0.2</v>
      </c>
      <c r="CJ1830" s="63">
        <f t="shared" si="1531"/>
        <v>0.48129950867341831</v>
      </c>
      <c r="CK1830" s="62">
        <v>1</v>
      </c>
      <c r="CL1830" s="63">
        <f t="shared" si="1532"/>
        <v>2.4064975433670912</v>
      </c>
      <c r="CM1830" s="62">
        <v>1.8</v>
      </c>
      <c r="CN1830" t="s">
        <v>2209</v>
      </c>
      <c r="CO1830" t="s">
        <v>1092</v>
      </c>
      <c r="CP1830" t="s">
        <v>2427</v>
      </c>
      <c r="CQ1830" t="s">
        <v>2400</v>
      </c>
      <c r="CR1830">
        <v>75</v>
      </c>
      <c r="CS1830">
        <v>210</v>
      </c>
      <c r="CT1830">
        <v>10</v>
      </c>
      <c r="CU1830" t="s">
        <v>3401</v>
      </c>
      <c r="CZ1830" s="72">
        <v>700000</v>
      </c>
      <c r="DA1830">
        <v>0</v>
      </c>
    </row>
    <row r="1831" spans="1:105" x14ac:dyDescent="0.2">
      <c r="A1831" s="38" t="s">
        <v>2452</v>
      </c>
      <c r="B1831" t="s">
        <v>968</v>
      </c>
      <c r="C1831" t="s">
        <v>978</v>
      </c>
      <c r="D1831" s="82" t="s">
        <v>978</v>
      </c>
      <c r="E1831" t="str">
        <f t="shared" si="1529"/>
        <v xml:space="preserve">Nylander, Michael </v>
      </c>
      <c r="F1831" t="s">
        <v>399</v>
      </c>
      <c r="G1831" t="s">
        <v>1537</v>
      </c>
      <c r="H1831">
        <v>79</v>
      </c>
      <c r="I1831">
        <v>26</v>
      </c>
      <c r="J1831">
        <v>57</v>
      </c>
      <c r="K1831">
        <f>I1831+J1831</f>
        <v>83</v>
      </c>
      <c r="L1831">
        <v>12</v>
      </c>
      <c r="M1831">
        <v>42</v>
      </c>
      <c r="N1831">
        <v>193</v>
      </c>
      <c r="O1831" s="4">
        <f t="shared" si="1498"/>
        <v>0.13471502590673576</v>
      </c>
      <c r="P1831">
        <v>1775</v>
      </c>
      <c r="Q1831">
        <v>4</v>
      </c>
      <c r="R1831">
        <v>0</v>
      </c>
      <c r="S1831">
        <v>501</v>
      </c>
      <c r="T1831">
        <v>553</v>
      </c>
      <c r="U1831" s="4">
        <f t="shared" si="1499"/>
        <v>0.47533206831119545</v>
      </c>
      <c r="V1831" s="40">
        <v>23.6</v>
      </c>
      <c r="W1831">
        <v>14</v>
      </c>
      <c r="X1831">
        <v>23</v>
      </c>
      <c r="Y1831">
        <v>0</v>
      </c>
      <c r="Z1831">
        <v>0</v>
      </c>
      <c r="AA1831">
        <f>I1831-W1831-Y1831</f>
        <v>12</v>
      </c>
      <c r="AB1831">
        <f>J1831-X1831-Z1831</f>
        <v>34</v>
      </c>
      <c r="AC1831" s="9">
        <f t="shared" si="1508"/>
        <v>9.7248485316250548</v>
      </c>
      <c r="AD1831" s="9">
        <f t="shared" si="1509"/>
        <v>15.976536873384015</v>
      </c>
      <c r="AE1831" s="9">
        <f t="shared" si="1510"/>
        <v>0</v>
      </c>
      <c r="AF1831" s="9">
        <f t="shared" si="1511"/>
        <v>0</v>
      </c>
      <c r="AG1831" s="9">
        <f t="shared" si="1512"/>
        <v>12.29420720861733</v>
      </c>
      <c r="AH1831" s="9">
        <f t="shared" si="1513"/>
        <v>34.833587091082435</v>
      </c>
      <c r="AI1831" s="6">
        <f t="shared" si="1514"/>
        <v>3.1247776655235708</v>
      </c>
      <c r="AJ1831" s="6">
        <f t="shared" si="1515"/>
        <v>8.0577316404893295</v>
      </c>
      <c r="AK1831" s="6">
        <f t="shared" si="1516"/>
        <v>0</v>
      </c>
      <c r="AL1831" s="6">
        <f t="shared" si="1517"/>
        <v>2.2027121248772716</v>
      </c>
      <c r="AM1831" s="6">
        <f t="shared" si="1518"/>
        <v>0.69463203797321804</v>
      </c>
      <c r="AN1831" s="6">
        <f t="shared" si="1519"/>
        <v>8.4705882352941178</v>
      </c>
      <c r="AO1831" s="32">
        <v>1171.2833333333333</v>
      </c>
      <c r="AP1831" s="32">
        <v>431.88333333333333</v>
      </c>
      <c r="AQ1831" s="32">
        <v>7.0833333333333339</v>
      </c>
      <c r="AR1831" s="32">
        <v>1610.25</v>
      </c>
      <c r="AS1831" s="40">
        <v>41</v>
      </c>
      <c r="AT1831" s="40">
        <v>12</v>
      </c>
      <c r="AU1831" s="40">
        <v>59</v>
      </c>
      <c r="AV1831" s="40">
        <v>60</v>
      </c>
      <c r="AW1831" s="40">
        <v>42</v>
      </c>
      <c r="AX1831" s="9">
        <f t="shared" si="1520"/>
        <v>1.5277130880298091</v>
      </c>
      <c r="AY1831" s="9">
        <f t="shared" si="1521"/>
        <v>0.4471355379599441</v>
      </c>
      <c r="AZ1831" s="9">
        <f t="shared" si="1522"/>
        <v>2.1984163949697253</v>
      </c>
      <c r="BA1831" s="9">
        <f t="shared" si="1523"/>
        <v>2.2356776897997208</v>
      </c>
      <c r="BB1831" s="9">
        <f t="shared" si="1524"/>
        <v>1.5649743828598044</v>
      </c>
      <c r="BC1831" s="9">
        <f t="shared" si="1525"/>
        <v>14.826371308016878</v>
      </c>
      <c r="BD1831" s="9">
        <f t="shared" si="1526"/>
        <v>8.9662447257383968E-2</v>
      </c>
      <c r="BE1831" s="9">
        <f t="shared" si="1527"/>
        <v>5.4668776371308017</v>
      </c>
      <c r="BF1831" s="3">
        <v>61</v>
      </c>
      <c r="BG1831" s="3">
        <v>58</v>
      </c>
      <c r="BH1831" s="3">
        <v>0</v>
      </c>
      <c r="BI1831" s="3">
        <v>119</v>
      </c>
      <c r="BJ1831" s="3">
        <v>43</v>
      </c>
      <c r="BK1831" s="3">
        <v>5</v>
      </c>
      <c r="BL1831" s="3">
        <v>1</v>
      </c>
      <c r="BM1831" s="3">
        <v>49</v>
      </c>
      <c r="BN1831" s="34">
        <f t="shared" si="1502"/>
        <v>75.101622327680545</v>
      </c>
      <c r="BO1831" s="34">
        <f t="shared" si="1503"/>
        <v>93.279456392088861</v>
      </c>
      <c r="BP1831" s="34">
        <v>24.719833232505895</v>
      </c>
      <c r="BQ1831" s="34">
        <v>22.540919184554209</v>
      </c>
      <c r="BR1831" s="34">
        <v>0.18379489381780234</v>
      </c>
      <c r="BS1831" s="34">
        <v>-8.0126465525653334E-2</v>
      </c>
      <c r="BT1831" s="34">
        <v>12.032604792848009</v>
      </c>
      <c r="BU1831" s="34">
        <f t="shared" si="1504"/>
        <v>59.397025638200262</v>
      </c>
      <c r="BV1831" s="34">
        <f t="shared" si="1505"/>
        <v>73.773669477659084</v>
      </c>
      <c r="BW1831" s="34">
        <v>10.280070100735044</v>
      </c>
      <c r="BX1831" s="34">
        <v>0.4962624142325891</v>
      </c>
      <c r="BY1831" s="34">
        <v>9.1336293558080553E-2</v>
      </c>
      <c r="BZ1831" s="34">
        <v>4.8369278809545708</v>
      </c>
      <c r="CA1831" s="34">
        <f t="shared" si="1506"/>
        <v>15.704596689480285</v>
      </c>
      <c r="CB1831" s="34">
        <f t="shared" si="1507"/>
        <v>19.505786914429791</v>
      </c>
      <c r="CC1831" s="15">
        <v>72</v>
      </c>
      <c r="CD1831" s="7">
        <v>4584878</v>
      </c>
      <c r="CE1831" s="68">
        <f t="shared" si="1528"/>
        <v>4758987.2911392404</v>
      </c>
      <c r="CF1831" s="9">
        <v>41.3</v>
      </c>
      <c r="CG1831" s="9">
        <v>28.5</v>
      </c>
      <c r="CH1831" s="9">
        <v>13.2</v>
      </c>
      <c r="CI1831" s="9">
        <v>10.9</v>
      </c>
      <c r="CJ1831" s="9">
        <f t="shared" si="1531"/>
        <v>10.638211349052076</v>
      </c>
      <c r="CK1831" s="9">
        <v>4.8</v>
      </c>
      <c r="CL1831" s="9">
        <f t="shared" si="1532"/>
        <v>4.6847169243532081</v>
      </c>
      <c r="CM1831" s="9">
        <v>15.7</v>
      </c>
      <c r="CN1831" t="s">
        <v>3167</v>
      </c>
      <c r="CO1831" t="s">
        <v>3168</v>
      </c>
      <c r="CQ1831" t="s">
        <v>2436</v>
      </c>
      <c r="CR1831">
        <v>73</v>
      </c>
      <c r="CS1831">
        <v>195</v>
      </c>
      <c r="CT1831">
        <v>92</v>
      </c>
      <c r="CU1831" t="s">
        <v>3402</v>
      </c>
      <c r="CV1831" t="s">
        <v>2382</v>
      </c>
      <c r="CW1831">
        <v>13</v>
      </c>
      <c r="CX1831">
        <v>5</v>
      </c>
      <c r="CY1831">
        <v>1</v>
      </c>
      <c r="CZ1831" s="70"/>
      <c r="DA1831">
        <v>0</v>
      </c>
    </row>
    <row r="1832" spans="1:105" x14ac:dyDescent="0.2">
      <c r="A1832" s="44" t="s">
        <v>2372</v>
      </c>
      <c r="B1832" s="46" t="s">
        <v>968</v>
      </c>
      <c r="C1832" s="46" t="s">
        <v>978</v>
      </c>
      <c r="D1832" s="82" t="s">
        <v>978</v>
      </c>
      <c r="E1832" s="42" t="str">
        <f t="shared" si="1529"/>
        <v xml:space="preserve">Nylander, Michael </v>
      </c>
      <c r="F1832" s="42" t="s">
        <v>399</v>
      </c>
      <c r="G1832" s="45" t="s">
        <v>2373</v>
      </c>
      <c r="H1832" s="43">
        <v>40</v>
      </c>
      <c r="I1832" s="64">
        <v>11</v>
      </c>
      <c r="J1832" s="64">
        <v>26</v>
      </c>
      <c r="K1832" s="64">
        <v>37</v>
      </c>
      <c r="L1832" s="43">
        <v>-19</v>
      </c>
      <c r="M1832">
        <v>24</v>
      </c>
      <c r="N1832">
        <v>77</v>
      </c>
      <c r="O1832" s="4">
        <f t="shared" si="1498"/>
        <v>0.14285714285714285</v>
      </c>
      <c r="Q1832">
        <v>1</v>
      </c>
      <c r="R1832">
        <v>0</v>
      </c>
      <c r="S1832">
        <v>263</v>
      </c>
      <c r="T1832">
        <v>272</v>
      </c>
      <c r="U1832" s="4">
        <f t="shared" si="1499"/>
        <v>0.49158878504672898</v>
      </c>
      <c r="V1832">
        <v>23.4</v>
      </c>
      <c r="W1832">
        <v>5</v>
      </c>
      <c r="X1832">
        <v>13</v>
      </c>
      <c r="Y1832">
        <v>0</v>
      </c>
      <c r="Z1832">
        <v>0</v>
      </c>
      <c r="AA1832">
        <v>6</v>
      </c>
      <c r="AB1832">
        <v>13</v>
      </c>
      <c r="AC1832" s="9">
        <f t="shared" si="1508"/>
        <v>7.1525073511881114</v>
      </c>
      <c r="AD1832" s="9">
        <f t="shared" si="1509"/>
        <v>18.596519113089091</v>
      </c>
      <c r="AE1832" s="9">
        <f t="shared" si="1510"/>
        <v>0</v>
      </c>
      <c r="AF1832" s="9">
        <f t="shared" si="1511"/>
        <v>0</v>
      </c>
      <c r="AG1832" s="9">
        <f t="shared" si="1512"/>
        <v>12.966353513221479</v>
      </c>
      <c r="AH1832" s="9">
        <f t="shared" si="1513"/>
        <v>28.093765945313205</v>
      </c>
      <c r="AI1832" s="58">
        <f t="shared" si="1514"/>
        <v>2.593270702644296</v>
      </c>
      <c r="AJ1832" s="58">
        <f t="shared" si="1515"/>
        <v>7.724707939283161</v>
      </c>
      <c r="AK1832" s="58">
        <f t="shared" si="1516"/>
        <v>0</v>
      </c>
      <c r="AL1832" s="58">
        <f t="shared" si="1517"/>
        <v>4.3221178377404934</v>
      </c>
      <c r="AM1832" s="58">
        <f t="shared" si="1518"/>
        <v>0.8583008821425735</v>
      </c>
      <c r="AN1832" s="58">
        <f t="shared" si="1519"/>
        <v>0</v>
      </c>
      <c r="AO1832" s="56">
        <v>555.2833333333333</v>
      </c>
      <c r="AP1832" s="56">
        <v>209.71666666666664</v>
      </c>
      <c r="AQ1832" s="56">
        <v>1.2666666666666666</v>
      </c>
      <c r="AR1832" s="57">
        <f>SUM(AO1832:AQ1832)</f>
        <v>766.26666666666665</v>
      </c>
      <c r="AS1832">
        <v>10</v>
      </c>
      <c r="AT1832">
        <v>4</v>
      </c>
      <c r="AU1832">
        <v>16</v>
      </c>
      <c r="AV1832">
        <v>27</v>
      </c>
      <c r="AW1832">
        <v>26</v>
      </c>
      <c r="AX1832" s="9">
        <f t="shared" si="1520"/>
        <v>0.7830172263789803</v>
      </c>
      <c r="AY1832" s="9">
        <f t="shared" si="1521"/>
        <v>0.31320689055159218</v>
      </c>
      <c r="AZ1832" s="9">
        <f t="shared" si="1522"/>
        <v>1.2528275622063687</v>
      </c>
      <c r="BA1832" s="9">
        <f t="shared" si="1523"/>
        <v>2.1141465112232471</v>
      </c>
      <c r="BB1832" s="9">
        <f t="shared" si="1524"/>
        <v>2.035844788585349</v>
      </c>
      <c r="BC1832" s="33">
        <f t="shared" si="1525"/>
        <v>13.882083333333332</v>
      </c>
      <c r="BD1832" s="33">
        <f t="shared" si="1526"/>
        <v>3.1666666666666662E-2</v>
      </c>
      <c r="BE1832" s="33">
        <f t="shared" si="1527"/>
        <v>5.242916666666666</v>
      </c>
      <c r="BF1832" s="42">
        <f>BI1832-BG1832-BH1832</f>
        <v>24</v>
      </c>
      <c r="BG1832" s="43">
        <v>27</v>
      </c>
      <c r="BH1832" s="43">
        <v>0</v>
      </c>
      <c r="BI1832" s="43">
        <v>51</v>
      </c>
      <c r="BJ1832" s="42">
        <f>BM1832-BK1832-BL1832</f>
        <v>40</v>
      </c>
      <c r="BK1832" s="43">
        <v>3</v>
      </c>
      <c r="BL1832" s="43">
        <v>0</v>
      </c>
      <c r="BM1832" s="43">
        <v>43</v>
      </c>
      <c r="BN1832" s="34">
        <f t="shared" si="1502"/>
        <v>19.85736505388769</v>
      </c>
      <c r="BO1832" s="34">
        <f t="shared" si="1503"/>
        <v>51.828863025633439</v>
      </c>
      <c r="BP1832" s="33">
        <v>12.433258192874433</v>
      </c>
      <c r="BQ1832" s="33">
        <v>12.041944186406305</v>
      </c>
      <c r="BR1832" s="33">
        <v>-2.0797306035169401</v>
      </c>
      <c r="BS1832" s="33">
        <v>-1.6435944295709447E-2</v>
      </c>
      <c r="BT1832" s="33">
        <v>-0.69174403351843883</v>
      </c>
      <c r="BU1832" s="9">
        <f t="shared" si="1504"/>
        <v>21.687291797949651</v>
      </c>
      <c r="BV1832" s="34">
        <f t="shared" si="1505"/>
        <v>56.605076904340486</v>
      </c>
      <c r="BW1832" s="33">
        <v>-2.2225087677367918</v>
      </c>
      <c r="BX1832" s="33">
        <v>0.23524383120716261</v>
      </c>
      <c r="BY1832" s="33">
        <v>0.1797414970453102</v>
      </c>
      <c r="BZ1832" s="33">
        <v>-2.2403304577642866E-2</v>
      </c>
      <c r="CA1832" s="9">
        <f t="shared" si="1506"/>
        <v>-1.829926744061962</v>
      </c>
      <c r="CB1832" s="34">
        <f t="shared" si="1507"/>
        <v>-4.7762138787070523</v>
      </c>
      <c r="CC1832" s="47">
        <v>33.018943999999998</v>
      </c>
      <c r="CD1832">
        <v>1136319</v>
      </c>
      <c r="CE1832" s="68">
        <f t="shared" si="1528"/>
        <v>2329453.9499999997</v>
      </c>
      <c r="CF1832" s="62">
        <v>21.2</v>
      </c>
      <c r="CG1832" s="62">
        <v>15.3</v>
      </c>
      <c r="CH1832" s="62">
        <v>-17.600000000000001</v>
      </c>
      <c r="CI1832" s="62">
        <v>4</v>
      </c>
      <c r="CJ1832" s="63">
        <f t="shared" si="1531"/>
        <v>8.186236889229983</v>
      </c>
      <c r="CK1832" s="62">
        <v>-2.1</v>
      </c>
      <c r="CL1832" s="63">
        <f t="shared" si="1532"/>
        <v>-4.2977743668457409</v>
      </c>
      <c r="CM1832" s="62">
        <v>1.6</v>
      </c>
      <c r="CN1832" t="s">
        <v>560</v>
      </c>
      <c r="CO1832" t="s">
        <v>3168</v>
      </c>
      <c r="CQ1832" t="s">
        <v>2436</v>
      </c>
      <c r="CR1832">
        <v>73</v>
      </c>
      <c r="CS1832">
        <v>195</v>
      </c>
      <c r="CT1832">
        <v>92</v>
      </c>
      <c r="CU1832" t="s">
        <v>3402</v>
      </c>
      <c r="CZ1832" s="72">
        <v>4875000</v>
      </c>
      <c r="DA1832">
        <v>0</v>
      </c>
    </row>
    <row r="1833" spans="1:105" x14ac:dyDescent="0.2">
      <c r="A1833" s="38" t="s">
        <v>2452</v>
      </c>
      <c r="B1833" t="s">
        <v>978</v>
      </c>
      <c r="C1833" t="s">
        <v>978</v>
      </c>
      <c r="D1833" s="83" t="s">
        <v>978</v>
      </c>
      <c r="E1833" t="str">
        <f t="shared" si="1529"/>
        <v xml:space="preserve">Green, Mike </v>
      </c>
      <c r="F1833" t="s">
        <v>136</v>
      </c>
      <c r="G1833" t="s">
        <v>1524</v>
      </c>
      <c r="H1833">
        <v>70</v>
      </c>
      <c r="I1833">
        <v>2</v>
      </c>
      <c r="J1833">
        <v>10</v>
      </c>
      <c r="K1833">
        <f>I1833+J1833</f>
        <v>12</v>
      </c>
      <c r="L1833">
        <v>-10</v>
      </c>
      <c r="M1833">
        <v>36</v>
      </c>
      <c r="N1833">
        <v>68</v>
      </c>
      <c r="O1833" s="4">
        <f t="shared" si="1498"/>
        <v>2.9411764705882353E-2</v>
      </c>
      <c r="P1833">
        <v>1373</v>
      </c>
      <c r="Q1833">
        <v>0</v>
      </c>
      <c r="R1833">
        <v>0</v>
      </c>
      <c r="S1833">
        <v>0</v>
      </c>
      <c r="T1833">
        <v>0</v>
      </c>
      <c r="U1833" s="4">
        <f t="shared" si="1499"/>
        <v>0</v>
      </c>
      <c r="V1833" s="40">
        <v>0</v>
      </c>
      <c r="W1833">
        <v>0</v>
      </c>
      <c r="X1833">
        <v>6</v>
      </c>
      <c r="Y1833">
        <v>0</v>
      </c>
      <c r="Z1833">
        <v>0</v>
      </c>
      <c r="AA1833">
        <f>I1833-W1833-Y1833</f>
        <v>2</v>
      </c>
      <c r="AB1833">
        <f>J1833-X1833-Z1833</f>
        <v>4</v>
      </c>
      <c r="AC1833" s="9">
        <f t="shared" si="1508"/>
        <v>0</v>
      </c>
      <c r="AD1833" s="9">
        <f t="shared" si="1509"/>
        <v>10.158013544018059</v>
      </c>
      <c r="AE1833" s="9">
        <f t="shared" si="1510"/>
        <v>0</v>
      </c>
      <c r="AF1833" s="9">
        <f t="shared" si="1511"/>
        <v>0</v>
      </c>
      <c r="AG1833" s="9">
        <f t="shared" si="1512"/>
        <v>2.6829631837829786</v>
      </c>
      <c r="AH1833" s="9">
        <f t="shared" si="1513"/>
        <v>5.3659263675659572</v>
      </c>
      <c r="AI1833" s="6">
        <f t="shared" si="1514"/>
        <v>2.0792964674318082</v>
      </c>
      <c r="AJ1833" s="6">
        <f t="shared" si="1515"/>
        <v>4.4018058690744928</v>
      </c>
      <c r="AK1833" s="6">
        <f t="shared" si="1516"/>
        <v>0</v>
      </c>
      <c r="AL1833" s="6">
        <f t="shared" si="1517"/>
        <v>2.4817409449992547</v>
      </c>
      <c r="AM1833" s="6">
        <f t="shared" si="1518"/>
        <v>0.67720090293453727</v>
      </c>
      <c r="AN1833" s="6">
        <f t="shared" si="1519"/>
        <v>0</v>
      </c>
      <c r="AO1833" s="32">
        <v>894.5333333333333</v>
      </c>
      <c r="AP1833" s="32">
        <v>177.2</v>
      </c>
      <c r="AQ1833" s="32">
        <v>12.416666666666664</v>
      </c>
      <c r="AR1833" s="32">
        <v>1084.1500000000001</v>
      </c>
      <c r="AS1833" s="40">
        <v>41</v>
      </c>
      <c r="AT1833" s="40">
        <v>87</v>
      </c>
      <c r="AU1833" s="40">
        <v>25</v>
      </c>
      <c r="AV1833" s="40">
        <v>53</v>
      </c>
      <c r="AW1833" s="40">
        <v>26</v>
      </c>
      <c r="AX1833" s="9">
        <f t="shared" si="1520"/>
        <v>2.2690587095881565</v>
      </c>
      <c r="AY1833" s="9">
        <f t="shared" si="1521"/>
        <v>4.8148318959553569</v>
      </c>
      <c r="AZ1833" s="9">
        <f t="shared" si="1522"/>
        <v>1.3835723838952172</v>
      </c>
      <c r="BA1833" s="9">
        <f t="shared" si="1523"/>
        <v>2.9331734538578607</v>
      </c>
      <c r="BB1833" s="9">
        <f t="shared" si="1524"/>
        <v>1.438915279251026</v>
      </c>
      <c r="BC1833" s="9">
        <f t="shared" si="1525"/>
        <v>12.779047619047619</v>
      </c>
      <c r="BD1833" s="9">
        <f t="shared" si="1526"/>
        <v>0.17738095238095233</v>
      </c>
      <c r="BE1833" s="9">
        <f t="shared" si="1527"/>
        <v>2.5314285714285711</v>
      </c>
      <c r="BF1833" s="3">
        <v>31</v>
      </c>
      <c r="BG1833" s="3">
        <v>13</v>
      </c>
      <c r="BH1833" s="3">
        <v>0</v>
      </c>
      <c r="BI1833" s="3">
        <v>44</v>
      </c>
      <c r="BJ1833" s="3">
        <v>37</v>
      </c>
      <c r="BK1833" s="3">
        <v>2</v>
      </c>
      <c r="BL1833" s="3">
        <v>0</v>
      </c>
      <c r="BM1833" s="3">
        <v>39</v>
      </c>
      <c r="BN1833" s="34">
        <f t="shared" si="1502"/>
        <v>18.504663140316602</v>
      </c>
      <c r="BO1833" s="34">
        <f t="shared" si="1503"/>
        <v>34.136721192301067</v>
      </c>
      <c r="BP1833" s="34">
        <v>0.33371624070550676</v>
      </c>
      <c r="BQ1833" s="34">
        <v>-1.7809663362245445</v>
      </c>
      <c r="BR1833" s="34">
        <v>0.1661475888455223</v>
      </c>
      <c r="BS1833" s="34">
        <v>-2.8714997761174022E-2</v>
      </c>
      <c r="BT1833" s="34">
        <v>-1.4116977453673822</v>
      </c>
      <c r="BU1833" s="34">
        <f t="shared" si="1504"/>
        <v>-2.7215152498020716</v>
      </c>
      <c r="BV1833" s="34">
        <f t="shared" si="1505"/>
        <v>-5.0205511226344539</v>
      </c>
      <c r="BW1833" s="34">
        <v>16.53156917617418</v>
      </c>
      <c r="BX1833" s="34">
        <v>2.1092269803240691</v>
      </c>
      <c r="BY1833" s="34">
        <v>1.5662427052672123</v>
      </c>
      <c r="BZ1833" s="34">
        <v>1.0191395283532123</v>
      </c>
      <c r="CA1833" s="34">
        <f t="shared" si="1506"/>
        <v>21.226178390118672</v>
      </c>
      <c r="CB1833" s="34">
        <f t="shared" si="1507"/>
        <v>39.157272314935518</v>
      </c>
      <c r="CC1833" s="15">
        <v>37</v>
      </c>
      <c r="CD1833" s="7">
        <v>801592</v>
      </c>
      <c r="CE1833" s="68">
        <f t="shared" si="1528"/>
        <v>939007.77142857155</v>
      </c>
      <c r="CF1833" s="9">
        <v>21.5</v>
      </c>
      <c r="CG1833" s="9">
        <v>18.5</v>
      </c>
      <c r="CH1833" s="9">
        <v>-3.2</v>
      </c>
      <c r="CI1833" s="9">
        <v>-0.7</v>
      </c>
      <c r="CJ1833" s="9">
        <f t="shared" si="1531"/>
        <v>-1.099102399706906</v>
      </c>
      <c r="CK1833" s="9">
        <v>0</v>
      </c>
      <c r="CL1833" s="9">
        <f t="shared" si="1532"/>
        <v>0</v>
      </c>
      <c r="CM1833" s="9">
        <v>-0.7</v>
      </c>
      <c r="CN1833" t="s">
        <v>1235</v>
      </c>
      <c r="CO1833" t="s">
        <v>1563</v>
      </c>
      <c r="CP1833" t="s">
        <v>2417</v>
      </c>
      <c r="CQ1833" t="s">
        <v>2400</v>
      </c>
      <c r="CR1833">
        <v>73</v>
      </c>
      <c r="CS1833">
        <v>208</v>
      </c>
      <c r="CT1833">
        <v>52</v>
      </c>
      <c r="CU1833" t="s">
        <v>3401</v>
      </c>
      <c r="CV1833" t="s">
        <v>3090</v>
      </c>
      <c r="CW1833">
        <v>1</v>
      </c>
      <c r="CX1833">
        <v>0</v>
      </c>
      <c r="CY1833">
        <v>0</v>
      </c>
      <c r="CZ1833" s="70"/>
      <c r="DA1833">
        <v>0</v>
      </c>
    </row>
    <row r="1834" spans="1:105" x14ac:dyDescent="0.2">
      <c r="A1834" s="44" t="s">
        <v>2372</v>
      </c>
      <c r="B1834" s="46" t="s">
        <v>978</v>
      </c>
      <c r="C1834" s="46" t="s">
        <v>978</v>
      </c>
      <c r="D1834" s="83" t="s">
        <v>978</v>
      </c>
      <c r="E1834" s="42" t="str">
        <f t="shared" si="1529"/>
        <v xml:space="preserve">Green, Mike </v>
      </c>
      <c r="F1834" s="42" t="s">
        <v>136</v>
      </c>
      <c r="G1834" s="45" t="s">
        <v>2374</v>
      </c>
      <c r="H1834" s="43">
        <v>82</v>
      </c>
      <c r="I1834" s="64">
        <v>18</v>
      </c>
      <c r="J1834" s="64">
        <v>38</v>
      </c>
      <c r="K1834" s="64">
        <v>56</v>
      </c>
      <c r="L1834" s="43">
        <v>6</v>
      </c>
      <c r="M1834">
        <v>62</v>
      </c>
      <c r="N1834">
        <v>234</v>
      </c>
      <c r="O1834" s="4">
        <f t="shared" si="1498"/>
        <v>7.6923076923076927E-2</v>
      </c>
      <c r="Q1834">
        <v>4</v>
      </c>
      <c r="R1834">
        <v>0</v>
      </c>
      <c r="S1834">
        <v>0</v>
      </c>
      <c r="T1834">
        <v>1</v>
      </c>
      <c r="U1834" s="4">
        <f t="shared" si="1499"/>
        <v>0</v>
      </c>
      <c r="V1834">
        <v>0</v>
      </c>
      <c r="W1834">
        <v>8</v>
      </c>
      <c r="X1834">
        <v>15</v>
      </c>
      <c r="Y1834">
        <v>0</v>
      </c>
      <c r="Z1834">
        <v>0</v>
      </c>
      <c r="AA1834">
        <v>10</v>
      </c>
      <c r="AB1834">
        <v>23</v>
      </c>
      <c r="AC1834" s="9">
        <f t="shared" si="1508"/>
        <v>6.2329567588624855</v>
      </c>
      <c r="AD1834" s="9">
        <f t="shared" si="1509"/>
        <v>11.68679392286716</v>
      </c>
      <c r="AE1834" s="9">
        <f t="shared" si="1510"/>
        <v>0</v>
      </c>
      <c r="AF1834" s="9">
        <f t="shared" si="1511"/>
        <v>0</v>
      </c>
      <c r="AG1834" s="9">
        <f t="shared" si="1512"/>
        <v>7.8695405062737729</v>
      </c>
      <c r="AH1834" s="9">
        <f t="shared" si="1513"/>
        <v>18.099943164429678</v>
      </c>
      <c r="AI1834" s="58">
        <f t="shared" si="1514"/>
        <v>2.9510776898526649</v>
      </c>
      <c r="AJ1834" s="58">
        <f t="shared" si="1515"/>
        <v>6.8562524347487335</v>
      </c>
      <c r="AK1834" s="58">
        <f t="shared" si="1516"/>
        <v>0</v>
      </c>
      <c r="AL1834" s="58">
        <f t="shared" si="1517"/>
        <v>2.4789052594762384</v>
      </c>
      <c r="AM1834" s="58">
        <f t="shared" si="1518"/>
        <v>0.9349435138293728</v>
      </c>
      <c r="AN1834" s="58">
        <f t="shared" si="1519"/>
        <v>4.2203985932004686</v>
      </c>
      <c r="AO1834" s="56">
        <v>1524.8666666666666</v>
      </c>
      <c r="AP1834" s="56">
        <v>385.05</v>
      </c>
      <c r="AQ1834" s="56">
        <v>28.433333333333334</v>
      </c>
      <c r="AR1834" s="57">
        <f>SUM(AO1834:AQ1834)</f>
        <v>1938.35</v>
      </c>
      <c r="AS1834">
        <v>68</v>
      </c>
      <c r="AT1834">
        <v>94</v>
      </c>
      <c r="AU1834">
        <v>99</v>
      </c>
      <c r="AV1834">
        <v>85</v>
      </c>
      <c r="AW1834">
        <v>53</v>
      </c>
      <c r="AX1834" s="9">
        <f t="shared" si="1520"/>
        <v>2.1048830190626049</v>
      </c>
      <c r="AY1834" s="9">
        <f t="shared" si="1521"/>
        <v>2.9096912322336008</v>
      </c>
      <c r="AZ1834" s="9">
        <f t="shared" si="1522"/>
        <v>3.0644620424587923</v>
      </c>
      <c r="BA1834" s="9">
        <f t="shared" si="1523"/>
        <v>2.6311037738282561</v>
      </c>
      <c r="BB1834" s="9">
        <f t="shared" si="1524"/>
        <v>1.6405705883870303</v>
      </c>
      <c r="BC1834" s="33">
        <f t="shared" si="1525"/>
        <v>18.595934959349592</v>
      </c>
      <c r="BD1834" s="33">
        <f t="shared" si="1526"/>
        <v>0.34674796747967479</v>
      </c>
      <c r="BE1834" s="33">
        <f t="shared" si="1527"/>
        <v>4.6957317073170737</v>
      </c>
      <c r="BF1834" s="42">
        <f>BI1834-BG1834-BH1834</f>
        <v>75</v>
      </c>
      <c r="BG1834" s="43">
        <v>44</v>
      </c>
      <c r="BH1834" s="43">
        <v>0</v>
      </c>
      <c r="BI1834" s="43">
        <v>119</v>
      </c>
      <c r="BJ1834" s="42">
        <f>BM1834-BK1834-BL1834</f>
        <v>63</v>
      </c>
      <c r="BK1834" s="43">
        <v>6</v>
      </c>
      <c r="BL1834" s="43">
        <v>2</v>
      </c>
      <c r="BM1834" s="43">
        <v>71</v>
      </c>
      <c r="BN1834" s="34">
        <f t="shared" si="1502"/>
        <v>97.028645105454984</v>
      </c>
      <c r="BO1834" s="34">
        <f t="shared" si="1503"/>
        <v>100.11468012015888</v>
      </c>
      <c r="BP1834" s="33">
        <v>31.377200580826507</v>
      </c>
      <c r="BQ1834" s="33">
        <v>16.55265345466638</v>
      </c>
      <c r="BR1834" s="33">
        <v>6.6063030322177552</v>
      </c>
      <c r="BS1834" s="33">
        <v>-7.0127939511705914E-2</v>
      </c>
      <c r="BT1834" s="33">
        <v>-1.3834880670368777</v>
      </c>
      <c r="BU1834" s="9">
        <f t="shared" si="1504"/>
        <v>53.082541061162054</v>
      </c>
      <c r="BV1834" s="34">
        <f t="shared" si="1505"/>
        <v>54.770852592320331</v>
      </c>
      <c r="BW1834" s="33">
        <v>37.990493048126716</v>
      </c>
      <c r="BX1834" s="33">
        <v>3.8708582819116826</v>
      </c>
      <c r="BY1834" s="33">
        <v>2.7548787613639933</v>
      </c>
      <c r="BZ1834" s="33">
        <v>-0.670126047109453</v>
      </c>
      <c r="CA1834" s="9">
        <f t="shared" si="1506"/>
        <v>43.94610404429293</v>
      </c>
      <c r="CB1834" s="34">
        <f t="shared" si="1507"/>
        <v>45.343827527838556</v>
      </c>
      <c r="CC1834" s="47">
        <v>72</v>
      </c>
      <c r="CD1834">
        <v>6240221</v>
      </c>
      <c r="CE1834" s="68">
        <f t="shared" si="1528"/>
        <v>6240221</v>
      </c>
      <c r="CF1834" s="62">
        <v>48</v>
      </c>
      <c r="CG1834" s="62">
        <v>35.5</v>
      </c>
      <c r="CH1834" s="62">
        <v>6.9</v>
      </c>
      <c r="CI1834" s="62">
        <v>10.7</v>
      </c>
      <c r="CJ1834" s="63">
        <f t="shared" si="1531"/>
        <v>9.0992842463326493</v>
      </c>
      <c r="CK1834" s="62">
        <v>5.0999999999999996</v>
      </c>
      <c r="CL1834" s="63">
        <f t="shared" si="1532"/>
        <v>4.3370420239529448</v>
      </c>
      <c r="CM1834" s="62">
        <v>15.2</v>
      </c>
      <c r="CN1834" t="s">
        <v>576</v>
      </c>
      <c r="CO1834" t="s">
        <v>1563</v>
      </c>
      <c r="CP1834" t="s">
        <v>2417</v>
      </c>
      <c r="CQ1834" t="s">
        <v>2400</v>
      </c>
      <c r="CR1834">
        <v>74</v>
      </c>
      <c r="CS1834">
        <v>201</v>
      </c>
      <c r="CT1834">
        <v>52</v>
      </c>
      <c r="CU1834" t="s">
        <v>3401</v>
      </c>
      <c r="CZ1834" s="72">
        <v>833333.33333333337</v>
      </c>
      <c r="DA1834">
        <v>0</v>
      </c>
    </row>
    <row r="1835" spans="1:105" x14ac:dyDescent="0.2">
      <c r="A1835" s="75" t="s">
        <v>2452</v>
      </c>
      <c r="B1835" s="19" t="s">
        <v>978</v>
      </c>
      <c r="C1835" s="19" t="s">
        <v>978</v>
      </c>
      <c r="D1835" s="19" t="s">
        <v>978</v>
      </c>
      <c r="E1835" s="19" t="str">
        <f t="shared" ref="E1835:E1866" si="1533">CONCATENATE(RIGHT(F1835,LEN(F1835)-SEARCH(" ",F1835)), ", ", LEFT(F1835, SEARCH(" ", F1835)))</f>
        <v xml:space="preserve">Jurcina, Milan </v>
      </c>
      <c r="F1835" s="19" t="s">
        <v>2883</v>
      </c>
      <c r="G1835" s="19" t="s">
        <v>1524</v>
      </c>
      <c r="H1835" s="19">
        <v>30</v>
      </c>
      <c r="I1835" s="19">
        <v>2</v>
      </c>
      <c r="J1835" s="19">
        <v>7</v>
      </c>
      <c r="K1835" s="19">
        <f>I1835+J1835</f>
        <v>9</v>
      </c>
      <c r="L1835" s="19">
        <v>5</v>
      </c>
      <c r="M1835" s="19">
        <v>24</v>
      </c>
      <c r="N1835" s="19">
        <v>42</v>
      </c>
      <c r="O1835" s="20">
        <f t="shared" si="1498"/>
        <v>4.7619047619047616E-2</v>
      </c>
      <c r="P1835" s="19">
        <v>915</v>
      </c>
      <c r="Q1835" s="19">
        <v>0</v>
      </c>
      <c r="R1835" s="19">
        <v>0</v>
      </c>
      <c r="S1835" s="19">
        <v>0</v>
      </c>
      <c r="T1835" s="19">
        <v>0</v>
      </c>
      <c r="U1835" s="20">
        <f t="shared" si="1499"/>
        <v>0</v>
      </c>
      <c r="V1835" s="19">
        <v>0</v>
      </c>
      <c r="W1835" s="19">
        <v>0</v>
      </c>
      <c r="X1835" s="19">
        <v>1</v>
      </c>
      <c r="Y1835" s="19">
        <v>0</v>
      </c>
      <c r="Z1835" s="19">
        <v>0</v>
      </c>
      <c r="AA1835" s="19">
        <f>I1835-W1835-Y1835</f>
        <v>2</v>
      </c>
      <c r="AB1835" s="19">
        <f>J1835-X1835-Z1835</f>
        <v>6</v>
      </c>
      <c r="AC1835" s="24">
        <f t="shared" si="1508"/>
        <v>0</v>
      </c>
      <c r="AD1835" s="24">
        <f t="shared" si="1509"/>
        <v>5.4628224582701073</v>
      </c>
      <c r="AE1835" s="24">
        <f t="shared" si="1510"/>
        <v>0</v>
      </c>
      <c r="AF1835" s="24">
        <f t="shared" si="1511"/>
        <v>0</v>
      </c>
      <c r="AG1835" s="24">
        <f t="shared" si="1512"/>
        <v>4.5625930737302367</v>
      </c>
      <c r="AH1835" s="24">
        <f t="shared" si="1513"/>
        <v>13.687779221190709</v>
      </c>
      <c r="AI1835" s="21">
        <f t="shared" si="1514"/>
        <v>2.8516206710813981</v>
      </c>
      <c r="AJ1835" s="21">
        <f t="shared" si="1515"/>
        <v>3.2776934749620641</v>
      </c>
      <c r="AK1835" s="21">
        <f t="shared" si="1516"/>
        <v>0.529489630828063</v>
      </c>
      <c r="AL1835" s="21">
        <f t="shared" si="1517"/>
        <v>1.7109724026488387</v>
      </c>
      <c r="AM1835" s="21">
        <f t="shared" si="1518"/>
        <v>2.1851289833080432</v>
      </c>
      <c r="AN1835" s="21">
        <f t="shared" si="1519"/>
        <v>10.060302985733196</v>
      </c>
      <c r="AO1835" s="24">
        <v>526.01666666666665</v>
      </c>
      <c r="AP1835" s="24">
        <v>54.916666666666657</v>
      </c>
      <c r="AQ1835" s="24">
        <v>113.31666666666666</v>
      </c>
      <c r="AR1835" s="36">
        <v>694.25</v>
      </c>
      <c r="AS1835" s="19">
        <v>103</v>
      </c>
      <c r="AT1835" s="19">
        <v>86</v>
      </c>
      <c r="AU1835" s="19">
        <v>21</v>
      </c>
      <c r="AV1835" s="19">
        <v>37</v>
      </c>
      <c r="AW1835" s="19">
        <v>14</v>
      </c>
      <c r="AX1835" s="24">
        <f t="shared" si="1520"/>
        <v>8.9016924738926893</v>
      </c>
      <c r="AY1835" s="24">
        <f t="shared" si="1521"/>
        <v>7.4324810947065174</v>
      </c>
      <c r="AZ1835" s="24">
        <f t="shared" si="1522"/>
        <v>1.8149081742888009</v>
      </c>
      <c r="BA1835" s="24">
        <f t="shared" si="1523"/>
        <v>3.1976953546993161</v>
      </c>
      <c r="BB1835" s="24">
        <f t="shared" si="1524"/>
        <v>1.2099387828592005</v>
      </c>
      <c r="BC1835" s="24">
        <f t="shared" si="1525"/>
        <v>17.533888888888889</v>
      </c>
      <c r="BD1835" s="24">
        <f t="shared" si="1526"/>
        <v>3.777222222222222</v>
      </c>
      <c r="BE1835" s="24">
        <f t="shared" si="1527"/>
        <v>1.8305555555555553</v>
      </c>
      <c r="BF1835" s="30">
        <v>25</v>
      </c>
      <c r="BG1835" s="30">
        <v>3</v>
      </c>
      <c r="BH1835" s="30">
        <v>1</v>
      </c>
      <c r="BI1835" s="30">
        <v>29</v>
      </c>
      <c r="BJ1835" s="30">
        <v>15</v>
      </c>
      <c r="BK1835" s="30">
        <v>2</v>
      </c>
      <c r="BL1835" s="30">
        <v>19</v>
      </c>
      <c r="BM1835" s="30">
        <v>36</v>
      </c>
      <c r="BN1835" s="35">
        <f t="shared" si="1502"/>
        <v>16.826931685367633</v>
      </c>
      <c r="BO1835" s="35">
        <f t="shared" si="1503"/>
        <v>48.475136292020551</v>
      </c>
      <c r="BP1835" s="35">
        <v>5.5414058362785195</v>
      </c>
      <c r="BQ1835" s="35">
        <v>-0.80626031564578604</v>
      </c>
      <c r="BR1835" s="35">
        <v>0.10639483794309261</v>
      </c>
      <c r="BS1835" s="35">
        <v>-0.26205808023922444</v>
      </c>
      <c r="BT1835" s="35">
        <v>0</v>
      </c>
      <c r="BU1835" s="35">
        <f t="shared" si="1504"/>
        <v>4.5794822783366014</v>
      </c>
      <c r="BV1835" s="35">
        <f t="shared" si="1505"/>
        <v>13.19260289041873</v>
      </c>
      <c r="BW1835" s="35">
        <v>12.800557222389923</v>
      </c>
      <c r="BX1835" s="35">
        <v>-1.3650626478871002</v>
      </c>
      <c r="BY1835" s="35">
        <v>0.46852666370256063</v>
      </c>
      <c r="BZ1835" s="35">
        <v>0.34342816882564947</v>
      </c>
      <c r="CA1835" s="35">
        <f t="shared" si="1506"/>
        <v>12.247449407031032</v>
      </c>
      <c r="CB1835" s="35">
        <f t="shared" si="1507"/>
        <v>35.282533401601818</v>
      </c>
      <c r="CC1835" s="22">
        <v>49</v>
      </c>
      <c r="CD1835" s="23">
        <v>823416</v>
      </c>
      <c r="CE1835" s="76">
        <f t="shared" si="1528"/>
        <v>2250670.4</v>
      </c>
      <c r="CF1835" s="24">
        <v>10.3</v>
      </c>
      <c r="CG1835" s="24">
        <v>15.5</v>
      </c>
      <c r="CH1835" s="24">
        <v>5.3</v>
      </c>
      <c r="CI1835" s="24">
        <v>0.9</v>
      </c>
      <c r="CJ1835" s="24">
        <f t="shared" si="1531"/>
        <v>2.0869968501806802</v>
      </c>
      <c r="CK1835" s="24">
        <v>1.9</v>
      </c>
      <c r="CL1835" s="24">
        <f t="shared" si="1532"/>
        <v>4.4058822392703236</v>
      </c>
      <c r="CM1835" s="24">
        <v>2.8</v>
      </c>
      <c r="CN1835" s="19" t="s">
        <v>1096</v>
      </c>
      <c r="CO1835" s="19" t="s">
        <v>1097</v>
      </c>
      <c r="CP1835" s="19"/>
      <c r="CQ1835" s="19" t="s">
        <v>2403</v>
      </c>
      <c r="CR1835" s="19">
        <v>76</v>
      </c>
      <c r="CS1835" s="19">
        <v>245</v>
      </c>
      <c r="CT1835" s="19">
        <v>23</v>
      </c>
      <c r="CU1835" s="19" t="s">
        <v>3401</v>
      </c>
      <c r="CV1835" s="19" t="s">
        <v>2382</v>
      </c>
      <c r="CW1835" s="19">
        <v>0</v>
      </c>
      <c r="CX1835" s="19">
        <v>0</v>
      </c>
      <c r="CY1835" s="19">
        <v>0</v>
      </c>
      <c r="CZ1835" s="76"/>
      <c r="DA1835" s="19">
        <v>1</v>
      </c>
    </row>
    <row r="1836" spans="1:105" x14ac:dyDescent="0.2">
      <c r="A1836" s="75" t="s">
        <v>2452</v>
      </c>
      <c r="B1836" s="19" t="s">
        <v>952</v>
      </c>
      <c r="C1836" s="19" t="s">
        <v>978</v>
      </c>
      <c r="D1836" s="19" t="s">
        <v>978</v>
      </c>
      <c r="E1836" s="19" t="str">
        <f t="shared" si="1533"/>
        <v xml:space="preserve">Jurcina, Milan </v>
      </c>
      <c r="F1836" s="19" t="s">
        <v>2883</v>
      </c>
      <c r="G1836" s="19" t="s">
        <v>1524</v>
      </c>
      <c r="H1836" s="19">
        <v>40</v>
      </c>
      <c r="I1836" s="19">
        <v>2</v>
      </c>
      <c r="J1836" s="19">
        <v>1</v>
      </c>
      <c r="K1836" s="19">
        <f>I1836+J1836</f>
        <v>3</v>
      </c>
      <c r="L1836" s="19">
        <v>-5</v>
      </c>
      <c r="M1836" s="19">
        <v>20</v>
      </c>
      <c r="N1836" s="19">
        <v>29</v>
      </c>
      <c r="O1836" s="20">
        <f t="shared" si="1498"/>
        <v>6.8965517241379309E-2</v>
      </c>
      <c r="P1836" s="19">
        <v>585</v>
      </c>
      <c r="Q1836" s="19">
        <v>1</v>
      </c>
      <c r="R1836" s="19">
        <v>0</v>
      </c>
      <c r="S1836" s="19">
        <v>0</v>
      </c>
      <c r="T1836" s="19">
        <v>0</v>
      </c>
      <c r="U1836" s="20">
        <f t="shared" si="1499"/>
        <v>0</v>
      </c>
      <c r="V1836" s="19"/>
      <c r="W1836" s="19">
        <v>0</v>
      </c>
      <c r="X1836" s="19">
        <v>0</v>
      </c>
      <c r="Y1836" s="19">
        <v>0</v>
      </c>
      <c r="Z1836" s="19">
        <v>0</v>
      </c>
      <c r="AA1836" s="19">
        <f>I1836-W1836-Y1836</f>
        <v>2</v>
      </c>
      <c r="AB1836" s="19">
        <f>J1836-X1836-Z1836</f>
        <v>1</v>
      </c>
      <c r="AC1836" s="24">
        <f t="shared" si="1508"/>
        <v>0</v>
      </c>
      <c r="AD1836" s="24">
        <f t="shared" si="1509"/>
        <v>0</v>
      </c>
      <c r="AE1836" s="24">
        <f t="shared" si="1510"/>
        <v>0</v>
      </c>
      <c r="AF1836" s="24">
        <f t="shared" si="1511"/>
        <v>0</v>
      </c>
      <c r="AG1836" s="24">
        <f t="shared" si="1512"/>
        <v>5.8763517649459294</v>
      </c>
      <c r="AH1836" s="24">
        <f t="shared" si="1513"/>
        <v>2.9381758824729647</v>
      </c>
      <c r="AI1836" s="21">
        <f t="shared" si="1514"/>
        <v>1.762905529483779</v>
      </c>
      <c r="AJ1836" s="21">
        <f t="shared" si="1515"/>
        <v>0</v>
      </c>
      <c r="AK1836" s="21">
        <f t="shared" si="1516"/>
        <v>0</v>
      </c>
      <c r="AL1836" s="21">
        <f t="shared" si="1517"/>
        <v>2.4974495001020203</v>
      </c>
      <c r="AM1836" s="21">
        <f t="shared" si="1518"/>
        <v>0</v>
      </c>
      <c r="AN1836" s="21">
        <f t="shared" si="1519"/>
        <v>3.5643564356435644</v>
      </c>
      <c r="AO1836" s="36">
        <v>408.41666666666663</v>
      </c>
      <c r="AP1836" s="36">
        <v>2.95</v>
      </c>
      <c r="AQ1836" s="36">
        <v>16.833333333333332</v>
      </c>
      <c r="AR1836" s="36">
        <v>428.2</v>
      </c>
      <c r="AS1836" s="19"/>
      <c r="AT1836" s="19"/>
      <c r="AU1836" s="19"/>
      <c r="AV1836" s="19"/>
      <c r="AW1836" s="19"/>
      <c r="AX1836" s="24">
        <f t="shared" si="1520"/>
        <v>0</v>
      </c>
      <c r="AY1836" s="24">
        <f t="shared" si="1521"/>
        <v>0</v>
      </c>
      <c r="AZ1836" s="24">
        <f t="shared" si="1522"/>
        <v>0</v>
      </c>
      <c r="BA1836" s="24">
        <f t="shared" si="1523"/>
        <v>0</v>
      </c>
      <c r="BB1836" s="24">
        <f t="shared" si="1524"/>
        <v>0</v>
      </c>
      <c r="BC1836" s="24">
        <f t="shared" si="1525"/>
        <v>10.210416666666665</v>
      </c>
      <c r="BD1836" s="24">
        <f t="shared" si="1526"/>
        <v>0.42083333333333328</v>
      </c>
      <c r="BE1836" s="24">
        <f t="shared" si="1527"/>
        <v>7.375000000000001E-2</v>
      </c>
      <c r="BF1836" s="30">
        <v>12</v>
      </c>
      <c r="BG1836" s="30">
        <v>0</v>
      </c>
      <c r="BH1836" s="30">
        <v>0</v>
      </c>
      <c r="BI1836" s="30">
        <v>12</v>
      </c>
      <c r="BJ1836" s="30">
        <v>17</v>
      </c>
      <c r="BK1836" s="30">
        <v>0</v>
      </c>
      <c r="BL1836" s="30">
        <v>1</v>
      </c>
      <c r="BM1836" s="30">
        <v>18</v>
      </c>
      <c r="BN1836" s="35">
        <f t="shared" si="1502"/>
        <v>11.266808161995293</v>
      </c>
      <c r="BO1836" s="35">
        <f t="shared" si="1503"/>
        <v>52.624045595494124</v>
      </c>
      <c r="BP1836" s="35">
        <v>2.0271771126678475</v>
      </c>
      <c r="BQ1836" s="35">
        <v>-0.11992566292194391</v>
      </c>
      <c r="BR1836" s="35">
        <v>0.10782838259286454</v>
      </c>
      <c r="BS1836" s="35">
        <v>-4.2964027460629599E-2</v>
      </c>
      <c r="BT1836" s="35">
        <v>0</v>
      </c>
      <c r="BU1836" s="35">
        <f t="shared" si="1504"/>
        <v>1.9721158048781386</v>
      </c>
      <c r="BV1836" s="35">
        <f t="shared" si="1505"/>
        <v>9.2111901208694</v>
      </c>
      <c r="BW1836" s="35">
        <v>9.1532266939164302</v>
      </c>
      <c r="BX1836" s="35">
        <v>0.10092163616367829</v>
      </c>
      <c r="BY1836" s="35">
        <v>1.5094974784652828</v>
      </c>
      <c r="BZ1836" s="35">
        <v>-1.4689534514282361</v>
      </c>
      <c r="CA1836" s="35">
        <f t="shared" si="1506"/>
        <v>9.2946923571171549</v>
      </c>
      <c r="CB1836" s="35">
        <f t="shared" si="1507"/>
        <v>43.412855474624735</v>
      </c>
      <c r="CC1836" s="22">
        <v>40</v>
      </c>
      <c r="CD1836" s="23">
        <v>529441</v>
      </c>
      <c r="CE1836" s="76">
        <f t="shared" si="1528"/>
        <v>1085354.05</v>
      </c>
      <c r="CF1836" s="24">
        <v>7.8</v>
      </c>
      <c r="CG1836" s="24">
        <v>9.3000000000000007</v>
      </c>
      <c r="CH1836" s="24">
        <v>-1</v>
      </c>
      <c r="CI1836" s="24">
        <v>-0.4</v>
      </c>
      <c r="CJ1836" s="24">
        <f t="shared" si="1531"/>
        <v>-1.7857807210089662</v>
      </c>
      <c r="CK1836" s="24">
        <v>0.1</v>
      </c>
      <c r="CL1836" s="24">
        <f t="shared" si="1532"/>
        <v>0.44644518025224156</v>
      </c>
      <c r="CM1836" s="24">
        <v>-0.3</v>
      </c>
      <c r="CN1836" s="19"/>
      <c r="CO1836" s="19"/>
      <c r="CP1836" s="19"/>
      <c r="CQ1836" s="19"/>
      <c r="CR1836" s="19"/>
      <c r="CS1836" s="19"/>
      <c r="CT1836" s="19"/>
      <c r="CU1836" s="19"/>
      <c r="CV1836" s="19"/>
      <c r="CW1836" s="19"/>
      <c r="CX1836" s="19"/>
      <c r="CY1836" s="19"/>
      <c r="CZ1836" s="77"/>
      <c r="DA1836" s="19">
        <v>1</v>
      </c>
    </row>
    <row r="1837" spans="1:105" x14ac:dyDescent="0.2">
      <c r="A1837" s="25" t="s">
        <v>2452</v>
      </c>
      <c r="B1837" s="10" t="s">
        <v>978</v>
      </c>
      <c r="C1837" s="10" t="s">
        <v>978</v>
      </c>
      <c r="D1837" s="10" t="s">
        <v>978</v>
      </c>
      <c r="E1837" s="10" t="s">
        <v>2882</v>
      </c>
      <c r="F1837" s="10" t="s">
        <v>2883</v>
      </c>
      <c r="G1837" s="10" t="s">
        <v>1524</v>
      </c>
      <c r="H1837" s="10">
        <v>70</v>
      </c>
      <c r="I1837" s="10">
        <v>4</v>
      </c>
      <c r="J1837" s="10">
        <v>8</v>
      </c>
      <c r="K1837" s="10">
        <v>12</v>
      </c>
      <c r="L1837" s="10">
        <v>0</v>
      </c>
      <c r="M1837" s="10">
        <v>44</v>
      </c>
      <c r="N1837" s="10">
        <v>71</v>
      </c>
      <c r="O1837" s="11">
        <v>5.6000000000000001E-2</v>
      </c>
      <c r="P1837" s="10">
        <v>1500</v>
      </c>
      <c r="Q1837" s="10">
        <v>1</v>
      </c>
      <c r="R1837" s="10">
        <v>0</v>
      </c>
      <c r="S1837" s="10">
        <v>0</v>
      </c>
      <c r="T1837" s="10">
        <v>0</v>
      </c>
      <c r="U1837" s="11">
        <v>0</v>
      </c>
      <c r="V1837" s="41">
        <v>0</v>
      </c>
      <c r="W1837" s="10">
        <v>0</v>
      </c>
      <c r="X1837" s="10">
        <v>1</v>
      </c>
      <c r="Y1837" s="10">
        <v>0</v>
      </c>
      <c r="Z1837" s="10">
        <v>0</v>
      </c>
      <c r="AA1837" s="10">
        <v>4</v>
      </c>
      <c r="AB1837" s="10">
        <v>7</v>
      </c>
      <c r="AC1837" s="13">
        <f t="shared" si="1508"/>
        <v>0</v>
      </c>
      <c r="AD1837" s="13">
        <f t="shared" si="1509"/>
        <v>5.1840331778123385</v>
      </c>
      <c r="AE1837" s="13">
        <f t="shared" si="1510"/>
        <v>0</v>
      </c>
      <c r="AF1837" s="13">
        <f t="shared" si="1511"/>
        <v>0</v>
      </c>
      <c r="AG1837" s="13">
        <f t="shared" si="1512"/>
        <v>5.1368213777383005</v>
      </c>
      <c r="AH1837" s="13">
        <f t="shared" si="1513"/>
        <v>8.9894374110420259</v>
      </c>
      <c r="AI1837" s="29">
        <f t="shared" si="1514"/>
        <v>2.3757798872039642</v>
      </c>
      <c r="AJ1837" s="29">
        <f t="shared" si="1515"/>
        <v>3.1104199066874028</v>
      </c>
      <c r="AK1837" s="29">
        <f t="shared" si="1516"/>
        <v>0.46100653092585475</v>
      </c>
      <c r="AL1837" s="29">
        <f t="shared" si="1517"/>
        <v>2.0547285510953204</v>
      </c>
      <c r="AM1837" s="29">
        <f t="shared" si="1518"/>
        <v>2.0736132711249353</v>
      </c>
      <c r="AN1837" s="29">
        <f t="shared" si="1519"/>
        <v>9.2201306185170946</v>
      </c>
      <c r="AO1837" s="13">
        <v>934.43</v>
      </c>
      <c r="AP1837" s="13">
        <v>57.87</v>
      </c>
      <c r="AQ1837" s="13">
        <v>130.15</v>
      </c>
      <c r="AR1837" s="13">
        <v>1122.45</v>
      </c>
      <c r="AS1837" s="41">
        <v>86</v>
      </c>
      <c r="AT1837" s="41">
        <v>103</v>
      </c>
      <c r="AU1837" s="41">
        <v>21</v>
      </c>
      <c r="AV1837" s="41">
        <v>37</v>
      </c>
      <c r="AW1837" s="41">
        <v>14</v>
      </c>
      <c r="AX1837" s="13">
        <f t="shared" si="1520"/>
        <v>4.5970867299211537</v>
      </c>
      <c r="AY1837" s="13">
        <f t="shared" si="1521"/>
        <v>5.5058131765334757</v>
      </c>
      <c r="AZ1837" s="13">
        <f t="shared" si="1522"/>
        <v>1.1225444340505144</v>
      </c>
      <c r="BA1837" s="13">
        <f t="shared" si="1523"/>
        <v>1.9778163838032872</v>
      </c>
      <c r="BB1837" s="13">
        <f t="shared" si="1524"/>
        <v>0.74836295603367631</v>
      </c>
      <c r="BC1837" s="13">
        <f t="shared" si="1525"/>
        <v>13.348999999999998</v>
      </c>
      <c r="BD1837" s="13">
        <f t="shared" si="1526"/>
        <v>1.8592857142857144</v>
      </c>
      <c r="BE1837" s="13">
        <f t="shared" si="1527"/>
        <v>0.82671428571428562</v>
      </c>
      <c r="BF1837" s="10">
        <v>37</v>
      </c>
      <c r="BG1837" s="10">
        <v>3</v>
      </c>
      <c r="BH1837" s="10">
        <v>1</v>
      </c>
      <c r="BI1837" s="10">
        <v>41</v>
      </c>
      <c r="BJ1837" s="10">
        <v>32</v>
      </c>
      <c r="BK1837" s="10">
        <v>2</v>
      </c>
      <c r="BL1837" s="10">
        <v>20</v>
      </c>
      <c r="BM1837" s="10">
        <v>54</v>
      </c>
      <c r="BN1837" s="39">
        <v>28.094000000000001</v>
      </c>
      <c r="BO1837" s="39">
        <v>50.058</v>
      </c>
      <c r="BP1837" s="13">
        <v>7.569</v>
      </c>
      <c r="BQ1837" s="13">
        <v>-0.92600000000000005</v>
      </c>
      <c r="BR1837" s="13">
        <v>0.214</v>
      </c>
      <c r="BS1837" s="13">
        <v>-0.30499999999999999</v>
      </c>
      <c r="BT1837" s="13">
        <v>0</v>
      </c>
      <c r="BU1837" s="39">
        <v>6.5519999999999996</v>
      </c>
      <c r="BV1837" s="39">
        <v>11.673999999999999</v>
      </c>
      <c r="BW1837" s="13">
        <v>21.954000000000001</v>
      </c>
      <c r="BX1837" s="13">
        <v>-1.264</v>
      </c>
      <c r="BY1837" s="13">
        <v>1.978</v>
      </c>
      <c r="BZ1837" s="13">
        <v>-1.1259999999999999</v>
      </c>
      <c r="CA1837" s="39">
        <v>21.542000000000002</v>
      </c>
      <c r="CB1837" s="39">
        <v>38.384</v>
      </c>
      <c r="CC1837" s="16">
        <v>44</v>
      </c>
      <c r="CD1837" s="12">
        <v>1352857</v>
      </c>
      <c r="CE1837" s="73">
        <f t="shared" si="1528"/>
        <v>1584775.3428571429</v>
      </c>
      <c r="CF1837" s="13">
        <v>18.100000000000001</v>
      </c>
      <c r="CG1837" s="13">
        <v>24.8</v>
      </c>
      <c r="CH1837" s="13">
        <v>4.3</v>
      </c>
      <c r="CI1837" s="17">
        <v>0.2</v>
      </c>
      <c r="CJ1837" s="13">
        <f t="shared" si="1531"/>
        <v>0.30523400001526169</v>
      </c>
      <c r="CK1837" s="17">
        <v>0.9</v>
      </c>
      <c r="CL1837" s="13">
        <f t="shared" si="1532"/>
        <v>1.3735530000686778</v>
      </c>
      <c r="CM1837" s="13">
        <v>1</v>
      </c>
      <c r="CN1837" s="10" t="s">
        <v>1096</v>
      </c>
      <c r="CO1837" s="10" t="s">
        <v>1097</v>
      </c>
      <c r="CP1837" s="10">
        <v>0</v>
      </c>
      <c r="CQ1837" s="10" t="s">
        <v>2403</v>
      </c>
      <c r="CR1837" s="10">
        <v>76</v>
      </c>
      <c r="CS1837" s="10">
        <v>245</v>
      </c>
      <c r="CT1837" s="10">
        <v>23</v>
      </c>
      <c r="CU1837" s="10" t="s">
        <v>3401</v>
      </c>
      <c r="CV1837" s="10" t="s">
        <v>2382</v>
      </c>
      <c r="CW1837" s="10">
        <v>0</v>
      </c>
      <c r="CX1837" s="10">
        <v>0</v>
      </c>
      <c r="CY1837" s="10">
        <v>0</v>
      </c>
      <c r="CZ1837" s="79"/>
      <c r="DA1837" s="10">
        <v>2</v>
      </c>
    </row>
    <row r="1838" spans="1:105" x14ac:dyDescent="0.2">
      <c r="A1838" s="44" t="s">
        <v>2372</v>
      </c>
      <c r="B1838" s="46" t="s">
        <v>978</v>
      </c>
      <c r="C1838" s="46" t="s">
        <v>978</v>
      </c>
      <c r="D1838" s="42" t="s">
        <v>978</v>
      </c>
      <c r="E1838" s="42" t="str">
        <f t="shared" ref="E1838:E1864" si="1534">CONCATENATE(RIGHT(F1838,LEN(F1838)-SEARCH(" ",F1838)), ", ", LEFT(F1838, SEARCH(" ", F1838)))</f>
        <v xml:space="preserve">Jurcina, Milan </v>
      </c>
      <c r="F1838" s="42" t="s">
        <v>2883</v>
      </c>
      <c r="G1838" s="45" t="s">
        <v>2374</v>
      </c>
      <c r="H1838" s="43">
        <v>75</v>
      </c>
      <c r="I1838" s="64">
        <v>1</v>
      </c>
      <c r="J1838" s="64">
        <v>8</v>
      </c>
      <c r="K1838" s="64">
        <v>9</v>
      </c>
      <c r="L1838" s="43">
        <v>4</v>
      </c>
      <c r="M1838">
        <v>30</v>
      </c>
      <c r="N1838">
        <v>58</v>
      </c>
      <c r="O1838" s="4">
        <f t="shared" ref="O1838:O1843" si="1535">IF(N1838=0,0,I1838/N1838)</f>
        <v>1.7241379310344827E-2</v>
      </c>
      <c r="Q1838">
        <v>0</v>
      </c>
      <c r="R1838">
        <v>0</v>
      </c>
      <c r="S1838">
        <v>0</v>
      </c>
      <c r="T1838">
        <v>0</v>
      </c>
      <c r="U1838" s="4">
        <f t="shared" ref="U1838:U1843" si="1536">IF(S1838+T1838=0,0,S1838/(S1838+T1838))</f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8</v>
      </c>
      <c r="AC1838" s="9">
        <f t="shared" si="1508"/>
        <v>14.26307448494453</v>
      </c>
      <c r="AD1838" s="9">
        <f t="shared" si="1509"/>
        <v>0</v>
      </c>
      <c r="AE1838" s="9">
        <f t="shared" si="1510"/>
        <v>0</v>
      </c>
      <c r="AF1838" s="9">
        <f t="shared" si="1511"/>
        <v>0</v>
      </c>
      <c r="AG1838" s="9">
        <f t="shared" si="1512"/>
        <v>0</v>
      </c>
      <c r="AH1838" s="9">
        <f t="shared" si="1513"/>
        <v>9.176065761804626</v>
      </c>
      <c r="AI1838" s="58">
        <f t="shared" si="1514"/>
        <v>2.3513668514624353</v>
      </c>
      <c r="AJ1838" s="58">
        <f t="shared" si="1515"/>
        <v>5.7052297939778125</v>
      </c>
      <c r="AK1838" s="58">
        <f t="shared" si="1516"/>
        <v>0.33191960169647794</v>
      </c>
      <c r="AL1838" s="58">
        <f t="shared" si="1517"/>
        <v>2.1793156184285984</v>
      </c>
      <c r="AM1838" s="58">
        <f t="shared" si="1518"/>
        <v>0</v>
      </c>
      <c r="AN1838" s="58">
        <f t="shared" si="1519"/>
        <v>6.6383920339295583</v>
      </c>
      <c r="AO1838" s="56">
        <v>1046.2</v>
      </c>
      <c r="AP1838" s="56">
        <v>21.033333333333335</v>
      </c>
      <c r="AQ1838" s="56">
        <v>180.76666666666668</v>
      </c>
      <c r="AR1838" s="57">
        <f>SUM(AO1838:AQ1838)</f>
        <v>1248</v>
      </c>
      <c r="AS1838">
        <v>107</v>
      </c>
      <c r="AT1838">
        <v>151</v>
      </c>
      <c r="AU1838">
        <v>27</v>
      </c>
      <c r="AV1838">
        <v>46</v>
      </c>
      <c r="AW1838">
        <v>15</v>
      </c>
      <c r="AX1838" s="9">
        <f t="shared" si="1520"/>
        <v>5.1442307692307692</v>
      </c>
      <c r="AY1838" s="9">
        <f t="shared" si="1521"/>
        <v>7.259615384615385</v>
      </c>
      <c r="AZ1838" s="9">
        <f t="shared" si="1522"/>
        <v>1.2980769230769231</v>
      </c>
      <c r="BA1838" s="9">
        <f t="shared" si="1523"/>
        <v>2.2115384615384617</v>
      </c>
      <c r="BB1838" s="9">
        <f t="shared" si="1524"/>
        <v>0.72115384615384615</v>
      </c>
      <c r="BC1838" s="33">
        <f t="shared" si="1525"/>
        <v>13.949333333333334</v>
      </c>
      <c r="BD1838" s="33">
        <f t="shared" si="1526"/>
        <v>2.4102222222222225</v>
      </c>
      <c r="BE1838" s="33">
        <f t="shared" si="1527"/>
        <v>0.28044444444444444</v>
      </c>
      <c r="BF1838" s="42">
        <f>BI1838-BG1838-BH1838</f>
        <v>41</v>
      </c>
      <c r="BG1838" s="43">
        <v>2</v>
      </c>
      <c r="BH1838" s="43">
        <v>1</v>
      </c>
      <c r="BI1838" s="43">
        <v>44</v>
      </c>
      <c r="BJ1838" s="42">
        <f>BM1838-BK1838-BL1838</f>
        <v>38</v>
      </c>
      <c r="BK1838" s="43">
        <v>0</v>
      </c>
      <c r="BL1838" s="43">
        <v>20</v>
      </c>
      <c r="BM1838" s="43">
        <v>58</v>
      </c>
      <c r="BN1838" s="34">
        <f t="shared" ref="BN1838:BN1844" si="1537">BU1838+CA1838</f>
        <v>44.297500135831314</v>
      </c>
      <c r="BO1838" s="34">
        <f t="shared" ref="BO1838:BO1844" si="1538">BN1838/AR1838*2000</f>
        <v>70.989583551011719</v>
      </c>
      <c r="BP1838" s="33">
        <v>-1.374061961264391</v>
      </c>
      <c r="BQ1838" s="33">
        <v>1.2064187282855101</v>
      </c>
      <c r="BR1838" s="33">
        <v>-2.4159376189435688</v>
      </c>
      <c r="BS1838" s="33">
        <v>-0.44584269164358875</v>
      </c>
      <c r="BT1838" s="33">
        <v>0</v>
      </c>
      <c r="BU1838" s="9">
        <f t="shared" ref="BU1838:BU1844" si="1539">SUM(BP1838:BT1838)</f>
        <v>-3.0294235435660384</v>
      </c>
      <c r="BV1838" s="34">
        <f t="shared" ref="BV1838:BV1844" si="1540">BU1838/AR1838*2000</f>
        <v>-4.8548454223814721</v>
      </c>
      <c r="BW1838" s="33">
        <v>32.008383592643611</v>
      </c>
      <c r="BX1838" s="33">
        <v>0.9944827542078446</v>
      </c>
      <c r="BY1838" s="33">
        <v>10.03714288788988</v>
      </c>
      <c r="BZ1838" s="33">
        <v>4.2869144446560172</v>
      </c>
      <c r="CA1838" s="9">
        <f t="shared" ref="CA1838:CA1844" si="1541">SUM(BW1838:BZ1838)</f>
        <v>47.326923679397353</v>
      </c>
      <c r="CB1838" s="34">
        <f t="shared" ref="CB1838:CB1844" si="1542">CA1838/AR1838*2000</f>
        <v>75.844428973393192</v>
      </c>
      <c r="CC1838" s="47">
        <v>58.018943999999998</v>
      </c>
      <c r="CD1838">
        <v>1750786</v>
      </c>
      <c r="CE1838" s="68">
        <f t="shared" si="1528"/>
        <v>1914192.6933333331</v>
      </c>
      <c r="CF1838" s="62">
        <v>20.7</v>
      </c>
      <c r="CG1838" s="62">
        <v>27.7</v>
      </c>
      <c r="CH1838" s="62">
        <v>0.3</v>
      </c>
      <c r="CI1838" s="62">
        <v>-1.3</v>
      </c>
      <c r="CJ1838" s="63">
        <f t="shared" si="1531"/>
        <v>-1.793350807007863</v>
      </c>
      <c r="CK1838" s="62">
        <v>2.6</v>
      </c>
      <c r="CL1838" s="63">
        <f t="shared" si="1532"/>
        <v>3.586701614015726</v>
      </c>
      <c r="CM1838" s="62">
        <v>1.3</v>
      </c>
      <c r="CN1838" t="s">
        <v>597</v>
      </c>
      <c r="CO1838" t="s">
        <v>1097</v>
      </c>
      <c r="CQ1838" t="s">
        <v>2403</v>
      </c>
      <c r="CR1838">
        <v>76</v>
      </c>
      <c r="CS1838">
        <v>235</v>
      </c>
      <c r="CT1838">
        <v>23</v>
      </c>
      <c r="CU1838" t="s">
        <v>3401</v>
      </c>
      <c r="CZ1838" s="72">
        <v>881250</v>
      </c>
      <c r="DA1838">
        <v>0</v>
      </c>
    </row>
    <row r="1839" spans="1:105" x14ac:dyDescent="0.2">
      <c r="A1839" s="44" t="s">
        <v>2372</v>
      </c>
      <c r="B1839" s="46"/>
      <c r="C1839" s="46" t="s">
        <v>978</v>
      </c>
      <c r="D1839" s="82" t="s">
        <v>978</v>
      </c>
      <c r="E1839" s="42" t="str">
        <f t="shared" si="1534"/>
        <v xml:space="preserve">Backstrom, Nicklas </v>
      </c>
      <c r="F1839" s="42" t="s">
        <v>2470</v>
      </c>
      <c r="G1839" s="45" t="s">
        <v>2373</v>
      </c>
      <c r="H1839" s="43">
        <v>82</v>
      </c>
      <c r="I1839" s="64">
        <v>14</v>
      </c>
      <c r="J1839" s="64">
        <v>55</v>
      </c>
      <c r="K1839" s="64">
        <v>69</v>
      </c>
      <c r="L1839" s="43">
        <v>13</v>
      </c>
      <c r="M1839">
        <v>24</v>
      </c>
      <c r="N1839">
        <v>153</v>
      </c>
      <c r="O1839" s="4">
        <f t="shared" si="1535"/>
        <v>9.1503267973856203E-2</v>
      </c>
      <c r="Q1839">
        <v>4</v>
      </c>
      <c r="R1839">
        <v>0</v>
      </c>
      <c r="S1839">
        <v>405</v>
      </c>
      <c r="T1839">
        <v>469</v>
      </c>
      <c r="U1839" s="4">
        <f t="shared" si="1536"/>
        <v>0.46338672768878719</v>
      </c>
      <c r="V1839">
        <v>18.399999999999999</v>
      </c>
      <c r="W1839">
        <v>3</v>
      </c>
      <c r="X1839">
        <v>22</v>
      </c>
      <c r="Y1839">
        <v>0</v>
      </c>
      <c r="Z1839">
        <v>0</v>
      </c>
      <c r="AA1839">
        <v>11</v>
      </c>
      <c r="AB1839">
        <v>33</v>
      </c>
      <c r="AC1839" s="9">
        <f t="shared" si="1508"/>
        <v>2.7108433734939759</v>
      </c>
      <c r="AD1839" s="9">
        <f t="shared" si="1509"/>
        <v>19.879518072289159</v>
      </c>
      <c r="AE1839" s="9">
        <f t="shared" si="1510"/>
        <v>0</v>
      </c>
      <c r="AF1839" s="9">
        <f t="shared" si="1511"/>
        <v>0</v>
      </c>
      <c r="AG1839" s="9">
        <f t="shared" si="1512"/>
        <v>10.957691136998811</v>
      </c>
      <c r="AH1839" s="9">
        <f t="shared" si="1513"/>
        <v>32.873073410996426</v>
      </c>
      <c r="AI1839" s="58">
        <f t="shared" si="1514"/>
        <v>3.4367304020587177</v>
      </c>
      <c r="AJ1839" s="58">
        <f t="shared" si="1515"/>
        <v>8.3132530120481931</v>
      </c>
      <c r="AK1839" s="58">
        <f t="shared" si="1516"/>
        <v>0</v>
      </c>
      <c r="AL1839" s="58">
        <f t="shared" si="1517"/>
        <v>2.5401920363042692</v>
      </c>
      <c r="AM1839" s="58">
        <f t="shared" si="1518"/>
        <v>0.90361445783132532</v>
      </c>
      <c r="AN1839" s="58">
        <f t="shared" si="1519"/>
        <v>2.8869286287089011</v>
      </c>
      <c r="AO1839" s="56">
        <v>1204.6333333333334</v>
      </c>
      <c r="AP1839" s="56">
        <v>332</v>
      </c>
      <c r="AQ1839" s="56">
        <v>20.783333333333335</v>
      </c>
      <c r="AR1839" s="57">
        <f>SUM(AO1839:AQ1839)</f>
        <v>1557.4166666666667</v>
      </c>
      <c r="AS1839">
        <v>34</v>
      </c>
      <c r="AT1839">
        <v>34</v>
      </c>
      <c r="AU1839">
        <v>75</v>
      </c>
      <c r="AV1839">
        <v>50</v>
      </c>
      <c r="AW1839">
        <v>72</v>
      </c>
      <c r="AX1839" s="9">
        <f t="shared" si="1520"/>
        <v>1.3098614158060891</v>
      </c>
      <c r="AY1839" s="9">
        <f t="shared" si="1521"/>
        <v>1.3098614158060891</v>
      </c>
      <c r="AZ1839" s="9">
        <f t="shared" si="1522"/>
        <v>2.8894001819251964</v>
      </c>
      <c r="BA1839" s="9">
        <f t="shared" si="1523"/>
        <v>1.926266787950131</v>
      </c>
      <c r="BB1839" s="9">
        <f t="shared" si="1524"/>
        <v>2.7738241746481886</v>
      </c>
      <c r="BC1839" s="33">
        <f t="shared" si="1525"/>
        <v>14.690650406504066</v>
      </c>
      <c r="BD1839" s="33">
        <f t="shared" si="1526"/>
        <v>0.25345528455284555</v>
      </c>
      <c r="BE1839" s="33">
        <f t="shared" si="1527"/>
        <v>4.0487804878048781</v>
      </c>
      <c r="BF1839" s="42">
        <f>BI1839-BG1839-BH1839</f>
        <v>69</v>
      </c>
      <c r="BG1839" s="43">
        <v>46</v>
      </c>
      <c r="BH1839" s="43">
        <v>0</v>
      </c>
      <c r="BI1839" s="43">
        <v>115</v>
      </c>
      <c r="BJ1839" s="42">
        <f>BM1839-BK1839-BL1839</f>
        <v>51</v>
      </c>
      <c r="BK1839" s="43">
        <v>5</v>
      </c>
      <c r="BL1839" s="43">
        <v>1</v>
      </c>
      <c r="BM1839" s="43">
        <v>57</v>
      </c>
      <c r="BN1839" s="34">
        <f t="shared" si="1537"/>
        <v>64.14532455692823</v>
      </c>
      <c r="BO1839" s="34">
        <f t="shared" si="1538"/>
        <v>82.374005530861865</v>
      </c>
      <c r="BP1839" s="33">
        <v>28.398419475430259</v>
      </c>
      <c r="BQ1839" s="33">
        <v>8.3867477337911165</v>
      </c>
      <c r="BR1839" s="33">
        <v>7.4250995157527658E-2</v>
      </c>
      <c r="BS1839" s="33">
        <v>-0.26967924390460107</v>
      </c>
      <c r="BT1839" s="33">
        <v>2.0374151656556831</v>
      </c>
      <c r="BU1839" s="9">
        <f t="shared" si="1539"/>
        <v>38.627154126129987</v>
      </c>
      <c r="BV1839" s="34">
        <f t="shared" si="1540"/>
        <v>49.604136070796706</v>
      </c>
      <c r="BW1839" s="33">
        <v>11.409026071119087</v>
      </c>
      <c r="BX1839" s="33">
        <v>0.27896370529500414</v>
      </c>
      <c r="BY1839" s="33">
        <v>2.0878010839117427</v>
      </c>
      <c r="BZ1839" s="33">
        <v>11.742379570472414</v>
      </c>
      <c r="CA1839" s="9">
        <f t="shared" si="1541"/>
        <v>25.518170430798246</v>
      </c>
      <c r="CB1839" s="34">
        <f t="shared" si="1542"/>
        <v>32.769869460065166</v>
      </c>
      <c r="CC1839" s="47">
        <v>68.092110000000005</v>
      </c>
      <c r="CD1839">
        <v>3558464</v>
      </c>
      <c r="CE1839" s="68">
        <f t="shared" si="1528"/>
        <v>3558463.9999999995</v>
      </c>
      <c r="CF1839" s="62">
        <v>39.299999999999997</v>
      </c>
      <c r="CG1839" s="62">
        <v>29.3</v>
      </c>
      <c r="CH1839" s="62">
        <v>14.9</v>
      </c>
      <c r="CI1839" s="62">
        <v>6.6</v>
      </c>
      <c r="CJ1839" s="63">
        <f t="shared" si="1531"/>
        <v>6.9102711757931088</v>
      </c>
      <c r="CK1839" s="62">
        <v>4.3</v>
      </c>
      <c r="CL1839" s="63">
        <f t="shared" si="1532"/>
        <v>4.5021463721076325</v>
      </c>
      <c r="CM1839" s="62">
        <v>11.2</v>
      </c>
      <c r="CN1839" t="s">
        <v>608</v>
      </c>
      <c r="CO1839" t="s">
        <v>609</v>
      </c>
      <c r="CQ1839" t="s">
        <v>2436</v>
      </c>
      <c r="CR1839">
        <v>72</v>
      </c>
      <c r="CS1839">
        <v>203</v>
      </c>
      <c r="CT1839">
        <v>19</v>
      </c>
      <c r="CU1839" t="s">
        <v>3402</v>
      </c>
      <c r="CV1839" t="s">
        <v>3090</v>
      </c>
      <c r="CZ1839" s="72">
        <v>2400000</v>
      </c>
      <c r="DA1839">
        <v>0</v>
      </c>
    </row>
    <row r="1840" spans="1:105" x14ac:dyDescent="0.2">
      <c r="A1840" s="44" t="s">
        <v>2372</v>
      </c>
      <c r="B1840" s="46"/>
      <c r="C1840" s="46" t="s">
        <v>978</v>
      </c>
      <c r="D1840" s="82" t="s">
        <v>978</v>
      </c>
      <c r="E1840" s="42" t="str">
        <f t="shared" si="1534"/>
        <v xml:space="preserve">Laing, Quintin </v>
      </c>
      <c r="F1840" s="42" t="s">
        <v>272</v>
      </c>
      <c r="G1840" s="45" t="s">
        <v>1540</v>
      </c>
      <c r="H1840" s="43">
        <v>39</v>
      </c>
      <c r="I1840" s="64">
        <v>1</v>
      </c>
      <c r="J1840" s="64">
        <v>5</v>
      </c>
      <c r="K1840" s="64">
        <v>6</v>
      </c>
      <c r="L1840" s="43">
        <v>4</v>
      </c>
      <c r="M1840">
        <v>10</v>
      </c>
      <c r="N1840">
        <v>48</v>
      </c>
      <c r="O1840" s="4">
        <f t="shared" si="1535"/>
        <v>2.0833333333333332E-2</v>
      </c>
      <c r="Q1840">
        <v>1</v>
      </c>
      <c r="R1840">
        <v>0</v>
      </c>
      <c r="S1840">
        <v>2</v>
      </c>
      <c r="T1840">
        <v>4</v>
      </c>
      <c r="U1840" s="4">
        <f t="shared" si="1536"/>
        <v>0.33333333333333331</v>
      </c>
      <c r="V1840">
        <v>0.2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5</v>
      </c>
      <c r="AC1840" s="9">
        <f t="shared" si="1508"/>
        <v>0</v>
      </c>
      <c r="AD1840" s="9">
        <f t="shared" si="1509"/>
        <v>0</v>
      </c>
      <c r="AE1840" s="9">
        <f t="shared" si="1510"/>
        <v>0</v>
      </c>
      <c r="AF1840" s="9">
        <f t="shared" si="1511"/>
        <v>0</v>
      </c>
      <c r="AG1840" s="9">
        <f t="shared" si="1512"/>
        <v>3.5478466541835023</v>
      </c>
      <c r="AH1840" s="9">
        <f t="shared" si="1513"/>
        <v>17.739233270917513</v>
      </c>
      <c r="AI1840" s="58">
        <f t="shared" si="1514"/>
        <v>1.9513156598009262</v>
      </c>
      <c r="AJ1840" s="58">
        <f t="shared" si="1515"/>
        <v>0</v>
      </c>
      <c r="AK1840" s="58">
        <f t="shared" si="1516"/>
        <v>0</v>
      </c>
      <c r="AL1840" s="58">
        <f t="shared" si="1517"/>
        <v>1.2417463289642259</v>
      </c>
      <c r="AM1840" s="58">
        <f t="shared" si="1518"/>
        <v>0</v>
      </c>
      <c r="AN1840" s="58">
        <f t="shared" si="1519"/>
        <v>7.5789473684210531</v>
      </c>
      <c r="AO1840" s="56">
        <v>338.23333333333335</v>
      </c>
      <c r="AP1840" s="56">
        <v>1.5666666666666669</v>
      </c>
      <c r="AQ1840" s="56">
        <v>110.83333333333333</v>
      </c>
      <c r="AR1840" s="57">
        <f>SUM(AO1840:AQ1840)</f>
        <v>450.63333333333333</v>
      </c>
      <c r="AS1840">
        <v>52</v>
      </c>
      <c r="AT1840">
        <v>49</v>
      </c>
      <c r="AU1840">
        <v>20</v>
      </c>
      <c r="AV1840">
        <v>12</v>
      </c>
      <c r="AW1840">
        <v>12</v>
      </c>
      <c r="AX1840" s="9">
        <f t="shared" si="1520"/>
        <v>6.9235890228567207</v>
      </c>
      <c r="AY1840" s="9">
        <f t="shared" si="1521"/>
        <v>6.5241511946149862</v>
      </c>
      <c r="AZ1840" s="9">
        <f t="shared" si="1522"/>
        <v>2.6629188549448926</v>
      </c>
      <c r="BA1840" s="9">
        <f t="shared" si="1523"/>
        <v>1.5977513129669356</v>
      </c>
      <c r="BB1840" s="9">
        <f t="shared" si="1524"/>
        <v>1.5977513129669356</v>
      </c>
      <c r="BC1840" s="33">
        <f t="shared" si="1525"/>
        <v>8.6726495726495738</v>
      </c>
      <c r="BD1840" s="33">
        <f t="shared" si="1526"/>
        <v>2.8418803418803416</v>
      </c>
      <c r="BE1840" s="33">
        <f t="shared" si="1527"/>
        <v>4.0170940170940174E-2</v>
      </c>
      <c r="BF1840" s="42">
        <f>BI1840-BG1840-BH1840</f>
        <v>11</v>
      </c>
      <c r="BG1840" s="43">
        <v>0</v>
      </c>
      <c r="BH1840" s="43">
        <v>0</v>
      </c>
      <c r="BI1840" s="43">
        <v>11</v>
      </c>
      <c r="BJ1840" s="42">
        <f>BM1840-BK1840-BL1840</f>
        <v>7</v>
      </c>
      <c r="BK1840" s="43">
        <v>0</v>
      </c>
      <c r="BL1840" s="43">
        <v>14</v>
      </c>
      <c r="BM1840" s="43">
        <v>21</v>
      </c>
      <c r="BN1840" s="34">
        <f t="shared" si="1537"/>
        <v>7.4154078552667935</v>
      </c>
      <c r="BO1840" s="34">
        <f t="shared" si="1538"/>
        <v>32.91104899149402</v>
      </c>
      <c r="BP1840" s="33">
        <v>-1.4668132180891771</v>
      </c>
      <c r="BQ1840" s="33">
        <v>-8.3516045251424254E-2</v>
      </c>
      <c r="BR1840" s="33">
        <v>-1.7423812588415795</v>
      </c>
      <c r="BS1840" s="33">
        <v>-1.4381451258745768</v>
      </c>
      <c r="BT1840" s="33">
        <v>0</v>
      </c>
      <c r="BU1840" s="9">
        <f t="shared" si="1539"/>
        <v>-4.7308556480567576</v>
      </c>
      <c r="BV1840" s="34">
        <f t="shared" si="1540"/>
        <v>-20.996474508721462</v>
      </c>
      <c r="BW1840" s="33">
        <v>6.5240854050159056</v>
      </c>
      <c r="BX1840" s="33">
        <v>1.0109932099580181E-2</v>
      </c>
      <c r="BY1840" s="33">
        <v>3.6680822791629168</v>
      </c>
      <c r="BZ1840" s="33">
        <v>1.9439858870451483</v>
      </c>
      <c r="CA1840" s="9">
        <f t="shared" si="1541"/>
        <v>12.146263503323551</v>
      </c>
      <c r="CB1840" s="34">
        <f t="shared" si="1542"/>
        <v>53.907523500215476</v>
      </c>
      <c r="CC1840" s="47">
        <v>59.454841999999999</v>
      </c>
      <c r="CD1840">
        <v>173709</v>
      </c>
      <c r="CE1840" s="68">
        <f t="shared" si="1528"/>
        <v>365234.30769230769</v>
      </c>
      <c r="CF1840" s="62">
        <v>6.8</v>
      </c>
      <c r="CG1840" s="62">
        <v>10.3</v>
      </c>
      <c r="CH1840" s="62">
        <v>2.5</v>
      </c>
      <c r="CI1840" s="62">
        <v>-1</v>
      </c>
      <c r="CJ1840" s="63">
        <f t="shared" si="1531"/>
        <v>-3.5521875555029307</v>
      </c>
      <c r="CK1840" s="62">
        <v>1.3</v>
      </c>
      <c r="CL1840" s="63">
        <f t="shared" si="1532"/>
        <v>4.6178438221538105</v>
      </c>
      <c r="CM1840" s="62">
        <v>0.3</v>
      </c>
      <c r="CN1840" t="s">
        <v>671</v>
      </c>
      <c r="CO1840" t="s">
        <v>672</v>
      </c>
      <c r="CP1840" t="s">
        <v>3102</v>
      </c>
      <c r="CQ1840" t="s">
        <v>2400</v>
      </c>
      <c r="CR1840">
        <v>74</v>
      </c>
      <c r="CS1840">
        <v>200</v>
      </c>
      <c r="CT1840">
        <v>53</v>
      </c>
      <c r="CU1840" t="s">
        <v>3402</v>
      </c>
      <c r="CZ1840" s="72">
        <v>487500</v>
      </c>
      <c r="DA1840">
        <v>0</v>
      </c>
    </row>
    <row r="1841" spans="1:105" x14ac:dyDescent="0.2">
      <c r="A1841" s="44" t="s">
        <v>2372</v>
      </c>
      <c r="B1841" s="46"/>
      <c r="C1841" s="46" t="s">
        <v>978</v>
      </c>
      <c r="D1841" s="82" t="s">
        <v>978</v>
      </c>
      <c r="E1841" s="42" t="str">
        <f t="shared" si="1534"/>
        <v xml:space="preserve">Lepisto, Sami </v>
      </c>
      <c r="F1841" s="42" t="s">
        <v>293</v>
      </c>
      <c r="G1841" s="45" t="s">
        <v>2374</v>
      </c>
      <c r="H1841" s="43">
        <v>7</v>
      </c>
      <c r="I1841" s="64">
        <v>0</v>
      </c>
      <c r="J1841" s="64">
        <v>1</v>
      </c>
      <c r="K1841" s="64">
        <v>1</v>
      </c>
      <c r="L1841" s="43">
        <v>-1</v>
      </c>
      <c r="M1841">
        <v>12</v>
      </c>
      <c r="N1841">
        <v>8</v>
      </c>
      <c r="O1841" s="4">
        <f t="shared" si="1535"/>
        <v>0</v>
      </c>
      <c r="Q1841">
        <v>0</v>
      </c>
      <c r="R1841">
        <v>0</v>
      </c>
      <c r="S1841">
        <v>0</v>
      </c>
      <c r="T1841">
        <v>0</v>
      </c>
      <c r="U1841" s="4">
        <f t="shared" si="1536"/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 s="9">
        <f t="shared" si="1508"/>
        <v>0</v>
      </c>
      <c r="AD1841" s="9">
        <f t="shared" si="1509"/>
        <v>0</v>
      </c>
      <c r="AE1841" s="9">
        <f t="shared" si="1510"/>
        <v>0</v>
      </c>
      <c r="AF1841" s="9">
        <f t="shared" si="1511"/>
        <v>0</v>
      </c>
      <c r="AG1841" s="9">
        <f t="shared" si="1512"/>
        <v>0</v>
      </c>
      <c r="AH1841" s="9">
        <f t="shared" si="1513"/>
        <v>13.445378151260504</v>
      </c>
      <c r="AI1841" s="58">
        <f t="shared" si="1514"/>
        <v>1.3445378151260505</v>
      </c>
      <c r="AJ1841" s="58">
        <f t="shared" si="1515"/>
        <v>0</v>
      </c>
      <c r="AK1841" s="58">
        <f t="shared" si="1516"/>
        <v>0</v>
      </c>
      <c r="AL1841" s="58">
        <f t="shared" si="1517"/>
        <v>2.0168067226890756</v>
      </c>
      <c r="AM1841" s="58">
        <f t="shared" si="1518"/>
        <v>0</v>
      </c>
      <c r="AN1841" s="58">
        <f t="shared" si="1519"/>
        <v>0</v>
      </c>
      <c r="AO1841" s="56">
        <v>89.25</v>
      </c>
      <c r="AP1841" s="56">
        <v>2.4500000000000002</v>
      </c>
      <c r="AQ1841" s="56">
        <v>1.3333333333333333</v>
      </c>
      <c r="AR1841" s="57">
        <f>SUM(AO1841:AQ1841)</f>
        <v>93.033333333333331</v>
      </c>
      <c r="AS1841">
        <v>3</v>
      </c>
      <c r="AT1841">
        <v>6</v>
      </c>
      <c r="AU1841">
        <v>2</v>
      </c>
      <c r="AV1841">
        <v>4</v>
      </c>
      <c r="AW1841">
        <v>2</v>
      </c>
      <c r="AX1841" s="9">
        <f t="shared" si="1520"/>
        <v>1.9347903977069152</v>
      </c>
      <c r="AY1841" s="9">
        <f t="shared" si="1521"/>
        <v>3.8695807954138304</v>
      </c>
      <c r="AZ1841" s="9">
        <f t="shared" si="1522"/>
        <v>1.2898602651379434</v>
      </c>
      <c r="BA1841" s="9">
        <f t="shared" si="1523"/>
        <v>2.5797205302758868</v>
      </c>
      <c r="BB1841" s="9">
        <f t="shared" si="1524"/>
        <v>1.2898602651379434</v>
      </c>
      <c r="BC1841" s="33">
        <f t="shared" si="1525"/>
        <v>12.75</v>
      </c>
      <c r="BD1841" s="33">
        <f t="shared" si="1526"/>
        <v>0.19047619047619047</v>
      </c>
      <c r="BE1841" s="33">
        <f t="shared" si="1527"/>
        <v>0.35000000000000003</v>
      </c>
      <c r="BF1841" s="42">
        <f>BI1841-BG1841-BH1841</f>
        <v>2</v>
      </c>
      <c r="BG1841" s="43">
        <v>0</v>
      </c>
      <c r="BH1841" s="43">
        <v>0</v>
      </c>
      <c r="BI1841" s="43">
        <v>2</v>
      </c>
      <c r="BJ1841" s="42">
        <f>BM1841-BK1841-BL1841</f>
        <v>3</v>
      </c>
      <c r="BK1841" s="43">
        <v>0</v>
      </c>
      <c r="BL1841" s="43">
        <v>0</v>
      </c>
      <c r="BM1841" s="43">
        <v>3</v>
      </c>
      <c r="BN1841" s="34">
        <f t="shared" si="1537"/>
        <v>-0.91415302744306182</v>
      </c>
      <c r="BO1841" s="34">
        <f t="shared" si="1538"/>
        <v>-19.652161105906021</v>
      </c>
      <c r="BP1841" s="33">
        <v>6.1386892939605947E-2</v>
      </c>
      <c r="BQ1841" s="33">
        <v>-9.5850289657489138E-2</v>
      </c>
      <c r="BR1841" s="33">
        <v>0.10181793718949962</v>
      </c>
      <c r="BS1841" s="33">
        <v>-3.288531747325013E-3</v>
      </c>
      <c r="BT1841" s="33">
        <v>0</v>
      </c>
      <c r="BU1841" s="9">
        <f t="shared" si="1539"/>
        <v>6.4066008724291412E-2</v>
      </c>
      <c r="BV1841" s="34">
        <f t="shared" si="1540"/>
        <v>1.3772699833240718</v>
      </c>
      <c r="BW1841" s="33">
        <v>3.0056230787242937</v>
      </c>
      <c r="BX1841" s="33">
        <v>0.11583911637761737</v>
      </c>
      <c r="BY1841" s="33">
        <v>0.22544763084325778</v>
      </c>
      <c r="BZ1841" s="33">
        <v>-4.3251288621125221</v>
      </c>
      <c r="CA1841" s="9">
        <f t="shared" si="1541"/>
        <v>-0.97821903616735328</v>
      </c>
      <c r="CB1841" s="34">
        <f t="shared" si="1542"/>
        <v>-21.029431089230098</v>
      </c>
      <c r="CE1841" s="68">
        <f t="shared" si="1528"/>
        <v>165000</v>
      </c>
      <c r="CF1841" s="62">
        <v>1.4</v>
      </c>
      <c r="CG1841" s="62">
        <v>1.6</v>
      </c>
      <c r="CH1841" s="62">
        <v>-1.2</v>
      </c>
      <c r="CI1841" s="62">
        <v>0</v>
      </c>
      <c r="CJ1841" s="63">
        <f t="shared" si="1531"/>
        <v>0</v>
      </c>
      <c r="CK1841" s="62">
        <v>-0.1</v>
      </c>
      <c r="CL1841" s="63">
        <f t="shared" si="1532"/>
        <v>-2.0657600275434671</v>
      </c>
      <c r="CM1841" s="62">
        <v>-0.1</v>
      </c>
      <c r="CN1841" t="s">
        <v>730</v>
      </c>
      <c r="CO1841" t="s">
        <v>3178</v>
      </c>
      <c r="CQ1841" t="s">
        <v>2393</v>
      </c>
      <c r="CR1841">
        <v>73</v>
      </c>
      <c r="CS1841">
        <v>195</v>
      </c>
      <c r="CT1841">
        <v>42</v>
      </c>
      <c r="CU1841" t="s">
        <v>3402</v>
      </c>
      <c r="CV1841" t="s">
        <v>3090</v>
      </c>
      <c r="CZ1841" s="72">
        <v>700000</v>
      </c>
      <c r="DA1841">
        <v>0</v>
      </c>
    </row>
    <row r="1842" spans="1:105" x14ac:dyDescent="0.2">
      <c r="A1842" s="38" t="s">
        <v>2452</v>
      </c>
      <c r="B1842" t="s">
        <v>530</v>
      </c>
      <c r="C1842" t="s">
        <v>530</v>
      </c>
      <c r="D1842" s="82" t="s">
        <v>978</v>
      </c>
      <c r="E1842" t="str">
        <f t="shared" si="1534"/>
        <v xml:space="preserve">Fedorov, Sergei </v>
      </c>
      <c r="F1842" t="s">
        <v>2629</v>
      </c>
      <c r="G1842" t="s">
        <v>1537</v>
      </c>
      <c r="H1842">
        <v>73</v>
      </c>
      <c r="I1842">
        <v>18</v>
      </c>
      <c r="J1842">
        <v>24</v>
      </c>
      <c r="K1842">
        <f>I1842+J1842</f>
        <v>42</v>
      </c>
      <c r="L1842">
        <v>-7</v>
      </c>
      <c r="M1842">
        <v>56</v>
      </c>
      <c r="N1842">
        <v>163</v>
      </c>
      <c r="O1842" s="4">
        <f t="shared" si="1535"/>
        <v>0.11042944785276074</v>
      </c>
      <c r="P1842">
        <v>1942</v>
      </c>
      <c r="Q1842">
        <v>2</v>
      </c>
      <c r="R1842">
        <v>0</v>
      </c>
      <c r="S1842">
        <v>356</v>
      </c>
      <c r="T1842">
        <v>324</v>
      </c>
      <c r="U1842" s="4">
        <f t="shared" si="1536"/>
        <v>0.52352941176470591</v>
      </c>
      <c r="V1842" s="40">
        <v>16.600000000000001</v>
      </c>
      <c r="W1842">
        <v>7</v>
      </c>
      <c r="X1842">
        <v>11</v>
      </c>
      <c r="Y1842">
        <v>2</v>
      </c>
      <c r="Z1842">
        <v>2</v>
      </c>
      <c r="AA1842">
        <f>I1842-W1842-Y1842</f>
        <v>9</v>
      </c>
      <c r="AB1842">
        <f>J1842-X1842-Z1842</f>
        <v>11</v>
      </c>
      <c r="AC1842" s="9">
        <f t="shared" si="1508"/>
        <v>6.5830721003134798</v>
      </c>
      <c r="AD1842" s="9">
        <f t="shared" si="1509"/>
        <v>10.344827586206897</v>
      </c>
      <c r="AE1842" s="9">
        <f t="shared" si="1510"/>
        <v>3.4910783553141971</v>
      </c>
      <c r="AF1842" s="9">
        <f t="shared" si="1511"/>
        <v>3.4910783553141971</v>
      </c>
      <c r="AG1842" s="9">
        <f t="shared" si="1512"/>
        <v>11.196157368211896</v>
      </c>
      <c r="AH1842" s="9">
        <f t="shared" si="1513"/>
        <v>13.684192338925653</v>
      </c>
      <c r="AI1842" s="6">
        <f t="shared" si="1514"/>
        <v>2.301432347910223</v>
      </c>
      <c r="AJ1842" s="6">
        <f t="shared" si="1515"/>
        <v>5.830721003134796</v>
      </c>
      <c r="AK1842" s="6">
        <f t="shared" si="1516"/>
        <v>1.3964313421256787</v>
      </c>
      <c r="AL1842" s="6">
        <f t="shared" si="1517"/>
        <v>2.6746375935172866</v>
      </c>
      <c r="AM1842" s="6">
        <f t="shared" si="1518"/>
        <v>0.18808777429467083</v>
      </c>
      <c r="AN1842" s="6">
        <f t="shared" si="1519"/>
        <v>7.6803723816912326</v>
      </c>
      <c r="AO1842" s="32">
        <v>964.61666666666667</v>
      </c>
      <c r="AP1842" s="32">
        <v>319</v>
      </c>
      <c r="AQ1842" s="32">
        <v>171.86666666666667</v>
      </c>
      <c r="AR1842" s="32">
        <v>1455.4833333333333</v>
      </c>
      <c r="AS1842" s="40">
        <v>28</v>
      </c>
      <c r="AT1842" s="40">
        <v>50</v>
      </c>
      <c r="AU1842" s="40">
        <v>50</v>
      </c>
      <c r="AV1842" s="40">
        <v>48</v>
      </c>
      <c r="AW1842" s="40">
        <v>40</v>
      </c>
      <c r="AX1842" s="9">
        <f t="shared" si="1520"/>
        <v>1.1542557455140905</v>
      </c>
      <c r="AY1842" s="9">
        <f t="shared" si="1521"/>
        <v>2.0611709741323043</v>
      </c>
      <c r="AZ1842" s="9">
        <f t="shared" si="1522"/>
        <v>2.0611709741323043</v>
      </c>
      <c r="BA1842" s="9">
        <f t="shared" si="1523"/>
        <v>1.978724135167012</v>
      </c>
      <c r="BB1842" s="9">
        <f t="shared" si="1524"/>
        <v>1.6489367793058434</v>
      </c>
      <c r="BC1842" s="9">
        <f t="shared" si="1525"/>
        <v>13.21392694063927</v>
      </c>
      <c r="BD1842" s="9">
        <f t="shared" si="1526"/>
        <v>2.354337899543379</v>
      </c>
      <c r="BE1842" s="9">
        <f t="shared" si="1527"/>
        <v>4.3698630136986303</v>
      </c>
      <c r="BF1842" s="3">
        <v>37</v>
      </c>
      <c r="BG1842" s="3">
        <v>31</v>
      </c>
      <c r="BH1842" s="3">
        <v>4</v>
      </c>
      <c r="BI1842" s="3">
        <v>72</v>
      </c>
      <c r="BJ1842" s="3">
        <v>43</v>
      </c>
      <c r="BK1842" s="3">
        <v>1</v>
      </c>
      <c r="BL1842" s="3">
        <v>22</v>
      </c>
      <c r="BM1842" s="3">
        <v>66</v>
      </c>
      <c r="BN1842" s="34">
        <f t="shared" si="1537"/>
        <v>38.290358892447408</v>
      </c>
      <c r="BO1842" s="34">
        <f t="shared" si="1538"/>
        <v>52.61531755881424</v>
      </c>
      <c r="BP1842" s="34">
        <v>4.3882388332475841</v>
      </c>
      <c r="BQ1842" s="34">
        <v>7.5365692201110743</v>
      </c>
      <c r="BR1842" s="34">
        <v>6.7963870306532115E-2</v>
      </c>
      <c r="BS1842" s="34">
        <v>5.5409410225286351</v>
      </c>
      <c r="BT1842" s="34">
        <v>7.2071839046236867</v>
      </c>
      <c r="BU1842" s="34">
        <f t="shared" si="1539"/>
        <v>24.74089685081751</v>
      </c>
      <c r="BV1842" s="34">
        <f t="shared" si="1540"/>
        <v>33.996812308604255</v>
      </c>
      <c r="BW1842" s="34">
        <v>8.18683565155807</v>
      </c>
      <c r="BX1842" s="34">
        <v>0.7941511749707566</v>
      </c>
      <c r="BY1842" s="34">
        <v>3.3235767265144691</v>
      </c>
      <c r="BZ1842" s="34">
        <v>1.244898488586601</v>
      </c>
      <c r="CA1842" s="34">
        <f t="shared" si="1541"/>
        <v>13.549462041629898</v>
      </c>
      <c r="CB1842" s="34">
        <f t="shared" si="1542"/>
        <v>18.618505250209985</v>
      </c>
      <c r="CC1842" s="15">
        <v>43</v>
      </c>
      <c r="CD1842" s="7">
        <v>2058548</v>
      </c>
      <c r="CE1842" s="68">
        <f t="shared" si="1528"/>
        <v>2312341.5890410957</v>
      </c>
      <c r="CF1842" s="9">
        <v>32.200000000000003</v>
      </c>
      <c r="CG1842" s="9">
        <v>29.4</v>
      </c>
      <c r="CH1842" s="9">
        <v>2.2999999999999998</v>
      </c>
      <c r="CI1842" s="9">
        <v>0.7</v>
      </c>
      <c r="CJ1842" s="9">
        <f t="shared" si="1531"/>
        <v>0.71929509081100518</v>
      </c>
      <c r="CK1842" s="9">
        <v>2.7</v>
      </c>
      <c r="CL1842" s="9">
        <f t="shared" si="1532"/>
        <v>2.7744239216995918</v>
      </c>
      <c r="CM1842" s="9">
        <v>3.4</v>
      </c>
      <c r="CN1842" t="s">
        <v>3468</v>
      </c>
      <c r="CO1842" t="s">
        <v>3469</v>
      </c>
      <c r="CQ1842" t="s">
        <v>2396</v>
      </c>
      <c r="CR1842">
        <v>74</v>
      </c>
      <c r="CS1842">
        <v>206</v>
      </c>
      <c r="CT1842">
        <v>91</v>
      </c>
      <c r="CU1842" t="s">
        <v>3402</v>
      </c>
      <c r="CV1842" t="s">
        <v>2382</v>
      </c>
      <c r="CW1842">
        <v>3</v>
      </c>
      <c r="CX1842">
        <v>2</v>
      </c>
      <c r="CY1842">
        <v>1</v>
      </c>
      <c r="CZ1842" s="70"/>
      <c r="DA1842">
        <v>0</v>
      </c>
    </row>
    <row r="1843" spans="1:105" x14ac:dyDescent="0.2">
      <c r="A1843" s="78" t="s">
        <v>2372</v>
      </c>
      <c r="B1843" s="52" t="s">
        <v>530</v>
      </c>
      <c r="C1843" s="52" t="s">
        <v>530</v>
      </c>
      <c r="D1843" s="53" t="s">
        <v>978</v>
      </c>
      <c r="E1843" s="53" t="str">
        <f t="shared" si="1534"/>
        <v xml:space="preserve">Fedorov, Sergei </v>
      </c>
      <c r="F1843" s="53" t="s">
        <v>2629</v>
      </c>
      <c r="G1843" s="54" t="s">
        <v>2373</v>
      </c>
      <c r="H1843" s="52">
        <v>50</v>
      </c>
      <c r="I1843" s="19">
        <v>9</v>
      </c>
      <c r="J1843" s="19">
        <v>19</v>
      </c>
      <c r="K1843" s="19">
        <v>28</v>
      </c>
      <c r="L1843" s="52">
        <v>-3</v>
      </c>
      <c r="M1843" s="19">
        <v>30</v>
      </c>
      <c r="N1843" s="19">
        <v>94</v>
      </c>
      <c r="O1843" s="20">
        <f t="shared" si="1535"/>
        <v>9.5744680851063829E-2</v>
      </c>
      <c r="P1843" s="19"/>
      <c r="Q1843" s="19"/>
      <c r="R1843" s="19"/>
      <c r="S1843" s="19">
        <v>373</v>
      </c>
      <c r="T1843" s="19">
        <v>312</v>
      </c>
      <c r="U1843" s="20">
        <f t="shared" si="1536"/>
        <v>0.5445255474452555</v>
      </c>
      <c r="V1843" s="19"/>
      <c r="W1843" s="19"/>
      <c r="X1843" s="19"/>
      <c r="Y1843" s="19"/>
      <c r="Z1843" s="19"/>
      <c r="AA1843" s="19"/>
      <c r="AB1843" s="19"/>
      <c r="AC1843" s="24">
        <f t="shared" si="1508"/>
        <v>0</v>
      </c>
      <c r="AD1843" s="24">
        <f t="shared" si="1509"/>
        <v>0</v>
      </c>
      <c r="AE1843" s="24">
        <f t="shared" si="1510"/>
        <v>0</v>
      </c>
      <c r="AF1843" s="24">
        <f t="shared" si="1511"/>
        <v>0</v>
      </c>
      <c r="AG1843" s="24">
        <f t="shared" si="1512"/>
        <v>0</v>
      </c>
      <c r="AH1843" s="24">
        <f t="shared" si="1513"/>
        <v>0</v>
      </c>
      <c r="AI1843" s="21">
        <f t="shared" si="1514"/>
        <v>2.030456852791878</v>
      </c>
      <c r="AJ1843" s="21">
        <f t="shared" si="1515"/>
        <v>5.3004509064139134</v>
      </c>
      <c r="AK1843" s="21">
        <f t="shared" si="1516"/>
        <v>0</v>
      </c>
      <c r="AL1843" s="21">
        <f t="shared" si="1517"/>
        <v>2.2150438394093217</v>
      </c>
      <c r="AM1843" s="21">
        <f t="shared" si="1518"/>
        <v>0.33127818165086959</v>
      </c>
      <c r="AN1843" s="21">
        <f t="shared" si="1519"/>
        <v>7.1656050955414017</v>
      </c>
      <c r="AO1843" s="60">
        <v>650.1</v>
      </c>
      <c r="AP1843" s="60">
        <v>181.11666666666667</v>
      </c>
      <c r="AQ1843" s="60">
        <v>41.866666666666667</v>
      </c>
      <c r="AR1843" s="61">
        <f>SUM(AO1843:AQ1843)</f>
        <v>873.08333333333337</v>
      </c>
      <c r="AS1843" s="19"/>
      <c r="AT1843" s="19"/>
      <c r="AU1843" s="19"/>
      <c r="AV1843" s="19"/>
      <c r="AW1843" s="19"/>
      <c r="AX1843" s="24">
        <f t="shared" si="1520"/>
        <v>0</v>
      </c>
      <c r="AY1843" s="24">
        <f t="shared" si="1521"/>
        <v>0</v>
      </c>
      <c r="AZ1843" s="24">
        <f t="shared" si="1522"/>
        <v>0</v>
      </c>
      <c r="BA1843" s="24">
        <f t="shared" si="1523"/>
        <v>0</v>
      </c>
      <c r="BB1843" s="24">
        <f t="shared" si="1524"/>
        <v>0</v>
      </c>
      <c r="BC1843" s="24">
        <f t="shared" si="1525"/>
        <v>13.002000000000001</v>
      </c>
      <c r="BD1843" s="24">
        <f t="shared" si="1526"/>
        <v>0.83733333333333337</v>
      </c>
      <c r="BE1843" s="24">
        <f t="shared" si="1527"/>
        <v>3.6223333333333336</v>
      </c>
      <c r="BF1843" s="53">
        <f>BI1843-BG1843-BH1843</f>
        <v>22</v>
      </c>
      <c r="BG1843" s="52">
        <v>16</v>
      </c>
      <c r="BH1843" s="52">
        <v>0</v>
      </c>
      <c r="BI1843" s="52">
        <v>38</v>
      </c>
      <c r="BJ1843" s="53">
        <f>BM1843-BK1843-BL1843</f>
        <v>24</v>
      </c>
      <c r="BK1843" s="52">
        <v>1</v>
      </c>
      <c r="BL1843" s="52">
        <v>5</v>
      </c>
      <c r="BM1843" s="52">
        <v>30</v>
      </c>
      <c r="BN1843" s="35">
        <f t="shared" si="1537"/>
        <v>16.87642888452325</v>
      </c>
      <c r="BO1843" s="35">
        <f t="shared" si="1538"/>
        <v>38.659377038136675</v>
      </c>
      <c r="BP1843" s="24">
        <v>7.3232895037122399</v>
      </c>
      <c r="BQ1843" s="24">
        <v>4.4686846870006525</v>
      </c>
      <c r="BR1843" s="24">
        <v>-2.2284402675799893</v>
      </c>
      <c r="BS1843" s="24">
        <v>-0.52150538358502829</v>
      </c>
      <c r="BT1843" s="24">
        <v>-1.7504555654478189</v>
      </c>
      <c r="BU1843" s="24">
        <f t="shared" si="1539"/>
        <v>7.2915729741000561</v>
      </c>
      <c r="BV1843" s="35">
        <f t="shared" si="1540"/>
        <v>16.703040123928734</v>
      </c>
      <c r="BW1843" s="24">
        <v>7.9429100523834073</v>
      </c>
      <c r="BX1843" s="24">
        <v>9.2799095015589944E-2</v>
      </c>
      <c r="BY1843" s="24">
        <v>1.878578954301217</v>
      </c>
      <c r="BZ1843" s="24">
        <v>-0.32943219127702089</v>
      </c>
      <c r="CA1843" s="24">
        <f t="shared" si="1541"/>
        <v>9.5848559104231921</v>
      </c>
      <c r="CB1843" s="35">
        <f t="shared" si="1542"/>
        <v>21.956336914207942</v>
      </c>
      <c r="CC1843" s="55">
        <v>52.995238999999998</v>
      </c>
      <c r="CD1843" s="19">
        <v>1457583</v>
      </c>
      <c r="CE1843" s="76">
        <f t="shared" si="1528"/>
        <v>2390436.12</v>
      </c>
      <c r="CF1843" s="24"/>
      <c r="CG1843" s="24"/>
      <c r="CH1843" s="24"/>
      <c r="CI1843" s="24"/>
      <c r="CJ1843" s="24"/>
      <c r="CK1843" s="24"/>
      <c r="CL1843" s="24"/>
      <c r="CM1843" s="24"/>
      <c r="CN1843" s="19"/>
      <c r="CO1843" s="19"/>
      <c r="CP1843" s="19"/>
      <c r="CQ1843" s="19"/>
      <c r="CR1843" s="19"/>
      <c r="CS1843" s="19"/>
      <c r="CT1843" s="19"/>
      <c r="CU1843" s="19"/>
      <c r="CV1843" s="19"/>
      <c r="CW1843" s="19"/>
      <c r="CX1843" s="19"/>
      <c r="CY1843" s="19"/>
      <c r="CZ1843" s="74">
        <v>6080000</v>
      </c>
      <c r="DA1843" s="19">
        <v>1</v>
      </c>
    </row>
    <row r="1844" spans="1:105" x14ac:dyDescent="0.2">
      <c r="A1844" s="78" t="s">
        <v>2372</v>
      </c>
      <c r="B1844" s="52" t="s">
        <v>530</v>
      </c>
      <c r="C1844" s="52" t="s">
        <v>978</v>
      </c>
      <c r="D1844" s="53" t="s">
        <v>978</v>
      </c>
      <c r="E1844" s="53" t="str">
        <f t="shared" si="1534"/>
        <v xml:space="preserve">Fedorov, Sergei </v>
      </c>
      <c r="F1844" s="53" t="s">
        <v>2629</v>
      </c>
      <c r="G1844" s="54" t="s">
        <v>2373</v>
      </c>
      <c r="H1844" s="52">
        <v>18</v>
      </c>
      <c r="I1844" s="53"/>
      <c r="J1844" s="53"/>
      <c r="K1844" s="53"/>
      <c r="L1844" s="52">
        <v>-2</v>
      </c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24">
        <f t="shared" si="1508"/>
        <v>0</v>
      </c>
      <c r="AD1844" s="24">
        <f t="shared" si="1509"/>
        <v>0</v>
      </c>
      <c r="AE1844" s="24">
        <f t="shared" si="1510"/>
        <v>0</v>
      </c>
      <c r="AF1844" s="24">
        <f t="shared" si="1511"/>
        <v>0</v>
      </c>
      <c r="AG1844" s="24">
        <f t="shared" si="1512"/>
        <v>0</v>
      </c>
      <c r="AH1844" s="24">
        <f t="shared" si="1513"/>
        <v>0</v>
      </c>
      <c r="AI1844" s="21">
        <f t="shared" si="1514"/>
        <v>1.491671500787271</v>
      </c>
      <c r="AJ1844" s="21">
        <f t="shared" si="1515"/>
        <v>9.2563291139240498</v>
      </c>
      <c r="AK1844" s="21">
        <f t="shared" si="1516"/>
        <v>2.767102229054573</v>
      </c>
      <c r="AL1844" s="21">
        <f t="shared" si="1517"/>
        <v>2.3866744012596337</v>
      </c>
      <c r="AM1844" s="21">
        <f t="shared" si="1518"/>
        <v>0.71202531645569622</v>
      </c>
      <c r="AN1844" s="21">
        <f t="shared" si="1519"/>
        <v>8.30130668716372</v>
      </c>
      <c r="AO1844" s="60">
        <v>201.11666666666667</v>
      </c>
      <c r="AP1844" s="60">
        <v>84.266666666666666</v>
      </c>
      <c r="AQ1844" s="60">
        <v>43.366666666666667</v>
      </c>
      <c r="AR1844" s="61">
        <f>SUM(AO1844:AQ1844)</f>
        <v>328.75</v>
      </c>
      <c r="AS1844" s="19"/>
      <c r="AT1844" s="19"/>
      <c r="AU1844" s="19"/>
      <c r="AV1844" s="19"/>
      <c r="AW1844" s="19"/>
      <c r="AX1844" s="24">
        <f t="shared" si="1520"/>
        <v>0</v>
      </c>
      <c r="AY1844" s="24">
        <f t="shared" si="1521"/>
        <v>0</v>
      </c>
      <c r="AZ1844" s="24">
        <f t="shared" si="1522"/>
        <v>0</v>
      </c>
      <c r="BA1844" s="24">
        <f t="shared" si="1523"/>
        <v>0</v>
      </c>
      <c r="BB1844" s="24">
        <f t="shared" si="1524"/>
        <v>0</v>
      </c>
      <c r="BC1844" s="24">
        <f t="shared" si="1525"/>
        <v>11.173148148148149</v>
      </c>
      <c r="BD1844" s="24">
        <f t="shared" si="1526"/>
        <v>2.4092592592592594</v>
      </c>
      <c r="BE1844" s="24">
        <f t="shared" si="1527"/>
        <v>4.6814814814814811</v>
      </c>
      <c r="BF1844" s="53">
        <f>BI1844-BG1844-BH1844</f>
        <v>5</v>
      </c>
      <c r="BG1844" s="52">
        <v>13</v>
      </c>
      <c r="BH1844" s="52">
        <v>2</v>
      </c>
      <c r="BI1844" s="52">
        <v>20</v>
      </c>
      <c r="BJ1844" s="53">
        <f>BM1844-BK1844-BL1844</f>
        <v>8</v>
      </c>
      <c r="BK1844" s="52">
        <v>1</v>
      </c>
      <c r="BL1844" s="52">
        <v>6</v>
      </c>
      <c r="BM1844" s="52">
        <v>15</v>
      </c>
      <c r="BN1844" s="35">
        <f t="shared" si="1537"/>
        <v>8.1874810330264545</v>
      </c>
      <c r="BO1844" s="35">
        <f t="shared" si="1538"/>
        <v>49.809770543126717</v>
      </c>
      <c r="BP1844" s="24">
        <v>0.36510584908737548</v>
      </c>
      <c r="BQ1844" s="24">
        <v>2.5364875036956853</v>
      </c>
      <c r="BR1844" s="24">
        <v>-0.83652931733784885</v>
      </c>
      <c r="BS1844" s="24">
        <v>1.7446487937123631</v>
      </c>
      <c r="BT1844" s="24">
        <v>0</v>
      </c>
      <c r="BU1844" s="24">
        <f t="shared" si="1539"/>
        <v>3.8097128291575748</v>
      </c>
      <c r="BV1844" s="35">
        <f t="shared" si="1540"/>
        <v>23.176960177384487</v>
      </c>
      <c r="BW1844" s="24">
        <v>2.1382171106699674</v>
      </c>
      <c r="BX1844" s="24">
        <v>0.17108898798187258</v>
      </c>
      <c r="BY1844" s="24">
        <v>0.98551037740316982</v>
      </c>
      <c r="BZ1844" s="24">
        <v>1.0829517278138692</v>
      </c>
      <c r="CA1844" s="24">
        <f t="shared" si="1541"/>
        <v>4.3777682038688788</v>
      </c>
      <c r="CB1844" s="35">
        <f t="shared" si="1542"/>
        <v>26.632810365742227</v>
      </c>
      <c r="CC1844" s="22"/>
      <c r="CD1844" s="19"/>
      <c r="CE1844" s="76">
        <f t="shared" si="1528"/>
        <v>165000</v>
      </c>
      <c r="CF1844" s="24"/>
      <c r="CG1844" s="24"/>
      <c r="CH1844" s="24"/>
      <c r="CI1844" s="24"/>
      <c r="CJ1844" s="24"/>
      <c r="CK1844" s="24"/>
      <c r="CL1844" s="24"/>
      <c r="CM1844" s="24"/>
      <c r="CN1844" s="19"/>
      <c r="CO1844" s="19"/>
      <c r="CP1844" s="19"/>
      <c r="CQ1844" s="19"/>
      <c r="CR1844" s="19"/>
      <c r="CS1844" s="19"/>
      <c r="CT1844" s="19"/>
      <c r="CU1844" s="19"/>
      <c r="CV1844" s="19"/>
      <c r="CW1844" s="19"/>
      <c r="CX1844" s="19"/>
      <c r="CY1844" s="19"/>
      <c r="CZ1844" s="74">
        <v>6080000</v>
      </c>
      <c r="DA1844" s="19">
        <v>1</v>
      </c>
    </row>
    <row r="1845" spans="1:105" x14ac:dyDescent="0.2">
      <c r="A1845" s="80" t="s">
        <v>2372</v>
      </c>
      <c r="B1845" s="48" t="s">
        <v>530</v>
      </c>
      <c r="C1845" s="48" t="s">
        <v>978</v>
      </c>
      <c r="D1845" s="49" t="s">
        <v>978</v>
      </c>
      <c r="E1845" s="49" t="str">
        <f t="shared" si="1534"/>
        <v xml:space="preserve">Fedorov, Sergei </v>
      </c>
      <c r="F1845" s="49" t="s">
        <v>2629</v>
      </c>
      <c r="G1845" s="50" t="s">
        <v>2373</v>
      </c>
      <c r="H1845" s="48">
        <v>68</v>
      </c>
      <c r="I1845" s="65">
        <v>11</v>
      </c>
      <c r="J1845" s="65">
        <v>30</v>
      </c>
      <c r="K1845" s="65">
        <v>41</v>
      </c>
      <c r="L1845" s="48">
        <v>-5</v>
      </c>
      <c r="M1845" s="10">
        <v>38</v>
      </c>
      <c r="N1845" s="10">
        <v>128</v>
      </c>
      <c r="O1845" s="11">
        <f t="shared" ref="O1845:O1864" si="1543">IF(N1845=0,0,I1845/N1845)</f>
        <v>8.59375E-2</v>
      </c>
      <c r="P1845" s="10"/>
      <c r="Q1845" s="10">
        <v>2</v>
      </c>
      <c r="R1845" s="10">
        <v>0</v>
      </c>
      <c r="S1845" s="10">
        <v>562</v>
      </c>
      <c r="T1845" s="10">
        <v>449</v>
      </c>
      <c r="U1845" s="11">
        <f t="shared" ref="U1845:U1864" si="1544">IF(S1845+T1845=0,0,S1845/(S1845+T1845))</f>
        <v>0.55588526211671607</v>
      </c>
      <c r="V1845" s="10">
        <v>26</v>
      </c>
      <c r="W1845" s="10">
        <v>6</v>
      </c>
      <c r="X1845" s="10">
        <v>11</v>
      </c>
      <c r="Y1845" s="10">
        <v>0</v>
      </c>
      <c r="Z1845" s="10">
        <v>2</v>
      </c>
      <c r="AA1845" s="10">
        <v>5</v>
      </c>
      <c r="AB1845" s="10">
        <v>17</v>
      </c>
      <c r="AC1845" s="13">
        <f t="shared" si="1508"/>
        <v>6.7822155237377544</v>
      </c>
      <c r="AD1845" s="13">
        <f t="shared" si="1509"/>
        <v>12.434061793519218</v>
      </c>
      <c r="AE1845" s="13">
        <f t="shared" si="1510"/>
        <v>0</v>
      </c>
      <c r="AF1845" s="13">
        <f t="shared" si="1511"/>
        <v>7.0422535211267601</v>
      </c>
      <c r="AG1845" s="13">
        <f t="shared" si="1512"/>
        <v>7.0488721804511272</v>
      </c>
      <c r="AH1845" s="13">
        <f t="shared" si="1513"/>
        <v>23.966165413533837</v>
      </c>
      <c r="AI1845" s="29">
        <f t="shared" si="1514"/>
        <v>1.9031954887218043</v>
      </c>
      <c r="AJ1845" s="29">
        <f t="shared" si="1515"/>
        <v>6.556141672946497</v>
      </c>
      <c r="AK1845" s="29">
        <f t="shared" si="1516"/>
        <v>1.408450704225352</v>
      </c>
      <c r="AL1845" s="29">
        <f t="shared" si="1517"/>
        <v>2.2556390977443606</v>
      </c>
      <c r="AM1845" s="29">
        <f t="shared" si="1518"/>
        <v>0.45214770158251699</v>
      </c>
      <c r="AN1845" s="29">
        <f t="shared" si="1519"/>
        <v>7.746478873239437</v>
      </c>
      <c r="AO1845" s="13">
        <v>851.2</v>
      </c>
      <c r="AP1845" s="13">
        <v>265.39999999999998</v>
      </c>
      <c r="AQ1845" s="13">
        <v>85.2</v>
      </c>
      <c r="AR1845" s="59">
        <v>1201.8</v>
      </c>
      <c r="AS1845" s="10">
        <v>22</v>
      </c>
      <c r="AT1845" s="10">
        <v>41</v>
      </c>
      <c r="AU1845" s="10">
        <v>64</v>
      </c>
      <c r="AV1845" s="10">
        <v>44</v>
      </c>
      <c r="AW1845" s="10">
        <v>37</v>
      </c>
      <c r="AX1845" s="13">
        <f t="shared" si="1520"/>
        <v>1.0983524712930604</v>
      </c>
      <c r="AY1845" s="13">
        <f t="shared" si="1521"/>
        <v>2.0469296055916129</v>
      </c>
      <c r="AZ1845" s="13">
        <f t="shared" si="1522"/>
        <v>3.1952071892161755</v>
      </c>
      <c r="BA1845" s="13">
        <f t="shared" si="1523"/>
        <v>2.1967049425861207</v>
      </c>
      <c r="BB1845" s="13">
        <f t="shared" si="1524"/>
        <v>1.8472291562656016</v>
      </c>
      <c r="BC1845" s="13">
        <f t="shared" si="1525"/>
        <v>12.517647058823529</v>
      </c>
      <c r="BD1845" s="13">
        <f t="shared" si="1526"/>
        <v>1.2529411764705882</v>
      </c>
      <c r="BE1845" s="13">
        <f t="shared" si="1527"/>
        <v>3.9029411764705877</v>
      </c>
      <c r="BF1845" s="49">
        <v>27</v>
      </c>
      <c r="BG1845" s="49">
        <v>29</v>
      </c>
      <c r="BH1845" s="49">
        <v>2</v>
      </c>
      <c r="BI1845" s="49">
        <v>58</v>
      </c>
      <c r="BJ1845" s="49">
        <v>32</v>
      </c>
      <c r="BK1845" s="49">
        <v>2</v>
      </c>
      <c r="BL1845" s="49">
        <v>11</v>
      </c>
      <c r="BM1845" s="49">
        <v>45</v>
      </c>
      <c r="BN1845" s="39">
        <v>25.1</v>
      </c>
      <c r="BO1845" s="39">
        <v>41.7</v>
      </c>
      <c r="BP1845" s="13">
        <v>7.7</v>
      </c>
      <c r="BQ1845" s="13">
        <v>7</v>
      </c>
      <c r="BR1845" s="13">
        <v>-3.1</v>
      </c>
      <c r="BS1845" s="13">
        <v>1.2</v>
      </c>
      <c r="BT1845" s="13">
        <v>-1.8</v>
      </c>
      <c r="BU1845" s="13">
        <v>11.1</v>
      </c>
      <c r="BV1845" s="39">
        <v>18.5</v>
      </c>
      <c r="BW1845" s="13">
        <v>10.1</v>
      </c>
      <c r="BX1845" s="13">
        <v>0.3</v>
      </c>
      <c r="BY1845" s="13">
        <v>2.9</v>
      </c>
      <c r="BZ1845" s="13">
        <v>0.8</v>
      </c>
      <c r="CA1845" s="13">
        <v>14</v>
      </c>
      <c r="CB1845" s="39">
        <v>23.2</v>
      </c>
      <c r="CC1845" s="51">
        <v>52.619160000000001</v>
      </c>
      <c r="CD1845" s="10">
        <v>1850608</v>
      </c>
      <c r="CE1845" s="73">
        <f t="shared" si="1528"/>
        <v>2231615.5294117648</v>
      </c>
      <c r="CF1845" s="66">
        <v>25.9</v>
      </c>
      <c r="CG1845" s="66">
        <v>21.7</v>
      </c>
      <c r="CH1845" s="66">
        <v>-1.8</v>
      </c>
      <c r="CI1845" s="66">
        <v>3.2</v>
      </c>
      <c r="CJ1845" s="67">
        <f t="shared" ref="CJ1845:CJ1876" si="1545">CI1845/(AO1845+2*(AP1845+AQ1845))*2000</f>
        <v>4.1226488018551919</v>
      </c>
      <c r="CK1845" s="66">
        <v>1.5</v>
      </c>
      <c r="CL1845" s="67">
        <f t="shared" ref="CL1845:CL1876" si="1546">CK1845/(AO1845+2*(AP1845+AQ1845))*2000</f>
        <v>1.932491625869621</v>
      </c>
      <c r="CM1845" s="66">
        <v>4.0999999999999996</v>
      </c>
      <c r="CN1845" s="10" t="s">
        <v>748</v>
      </c>
      <c r="CO1845" s="10" t="s">
        <v>3469</v>
      </c>
      <c r="CP1845" s="10"/>
      <c r="CQ1845" s="10" t="s">
        <v>2396</v>
      </c>
      <c r="CR1845" s="10">
        <v>74</v>
      </c>
      <c r="CS1845" s="10">
        <v>207</v>
      </c>
      <c r="CT1845" s="10">
        <v>91</v>
      </c>
      <c r="CU1845" s="10" t="s">
        <v>3402</v>
      </c>
      <c r="CV1845" s="10"/>
      <c r="CW1845" s="10"/>
      <c r="CX1845" s="10"/>
      <c r="CY1845" s="10"/>
      <c r="CZ1845" s="73">
        <v>6080000</v>
      </c>
      <c r="DA1845" s="10">
        <v>2</v>
      </c>
    </row>
    <row r="1846" spans="1:105" x14ac:dyDescent="0.2">
      <c r="A1846" s="38" t="s">
        <v>2452</v>
      </c>
      <c r="B1846" t="s">
        <v>978</v>
      </c>
      <c r="C1846" t="s">
        <v>978</v>
      </c>
      <c r="D1846" s="18" t="s">
        <v>978</v>
      </c>
      <c r="E1846" t="str">
        <f t="shared" si="1534"/>
        <v xml:space="preserve">Morrisonn, Shaone </v>
      </c>
      <c r="F1846" t="s">
        <v>366</v>
      </c>
      <c r="G1846" t="s">
        <v>1524</v>
      </c>
      <c r="H1846">
        <v>78</v>
      </c>
      <c r="I1846">
        <v>3</v>
      </c>
      <c r="J1846">
        <v>10</v>
      </c>
      <c r="K1846">
        <f>I1846+J1846</f>
        <v>13</v>
      </c>
      <c r="L1846">
        <v>3</v>
      </c>
      <c r="M1846">
        <v>106</v>
      </c>
      <c r="N1846">
        <v>46</v>
      </c>
      <c r="O1846" s="4">
        <f t="shared" si="1543"/>
        <v>6.5217391304347824E-2</v>
      </c>
      <c r="P1846">
        <v>2243</v>
      </c>
      <c r="Q1846">
        <v>0</v>
      </c>
      <c r="R1846">
        <v>0</v>
      </c>
      <c r="S1846">
        <v>0</v>
      </c>
      <c r="T1846">
        <v>2</v>
      </c>
      <c r="U1846" s="4">
        <f t="shared" si="1544"/>
        <v>0</v>
      </c>
      <c r="V1846" s="40">
        <v>0</v>
      </c>
      <c r="W1846">
        <v>0</v>
      </c>
      <c r="X1846">
        <v>0</v>
      </c>
      <c r="Y1846">
        <v>0</v>
      </c>
      <c r="Z1846">
        <v>1</v>
      </c>
      <c r="AA1846">
        <f>I1846-W1846-Y1846</f>
        <v>3</v>
      </c>
      <c r="AB1846">
        <f>J1846-X1846-Z1846</f>
        <v>9</v>
      </c>
      <c r="AC1846" s="9">
        <f t="shared" si="1508"/>
        <v>0</v>
      </c>
      <c r="AD1846" s="9">
        <f t="shared" si="1509"/>
        <v>0</v>
      </c>
      <c r="AE1846" s="9">
        <f t="shared" si="1510"/>
        <v>0</v>
      </c>
      <c r="AF1846" s="9">
        <f t="shared" si="1511"/>
        <v>0.90456806874717333</v>
      </c>
      <c r="AG1846" s="9">
        <f t="shared" si="1512"/>
        <v>2.8227545379699688</v>
      </c>
      <c r="AH1846" s="9">
        <f t="shared" si="1513"/>
        <v>8.4682636139099081</v>
      </c>
      <c r="AI1846" s="6">
        <f t="shared" si="1514"/>
        <v>2.2582036303759754</v>
      </c>
      <c r="AJ1846" s="6">
        <f t="shared" si="1515"/>
        <v>4.4171779141104297</v>
      </c>
      <c r="AK1846" s="6">
        <f t="shared" si="1516"/>
        <v>0.72365445499773862</v>
      </c>
      <c r="AL1846" s="6">
        <f t="shared" si="1517"/>
        <v>2.493433175206806</v>
      </c>
      <c r="AM1846" s="6">
        <f t="shared" si="1518"/>
        <v>0</v>
      </c>
      <c r="AN1846" s="6">
        <f t="shared" si="1519"/>
        <v>7.9601990049751246</v>
      </c>
      <c r="AO1846" s="32">
        <v>1275.3499999999999</v>
      </c>
      <c r="AP1846" s="32">
        <v>27.166666666666664</v>
      </c>
      <c r="AQ1846" s="32">
        <v>331.65</v>
      </c>
      <c r="AR1846" s="32">
        <v>1634.1666666666667</v>
      </c>
      <c r="AS1846" s="40">
        <v>120</v>
      </c>
      <c r="AT1846" s="40">
        <v>112</v>
      </c>
      <c r="AU1846" s="40">
        <v>34</v>
      </c>
      <c r="AV1846" s="40">
        <v>60</v>
      </c>
      <c r="AW1846" s="40">
        <v>38</v>
      </c>
      <c r="AX1846" s="9">
        <f t="shared" si="1520"/>
        <v>4.4059153493115755</v>
      </c>
      <c r="AY1846" s="9">
        <f t="shared" si="1521"/>
        <v>4.1121876593574704</v>
      </c>
      <c r="AZ1846" s="9">
        <f t="shared" si="1522"/>
        <v>1.2483426823049464</v>
      </c>
      <c r="BA1846" s="9">
        <f t="shared" si="1523"/>
        <v>2.2029576746557877</v>
      </c>
      <c r="BB1846" s="9">
        <f t="shared" si="1524"/>
        <v>1.3952065272819989</v>
      </c>
      <c r="BC1846" s="9">
        <f t="shared" si="1525"/>
        <v>16.350641025641025</v>
      </c>
      <c r="BD1846" s="9">
        <f t="shared" si="1526"/>
        <v>4.2519230769230765</v>
      </c>
      <c r="BE1846" s="9">
        <f t="shared" si="1527"/>
        <v>0.34829059829059827</v>
      </c>
      <c r="BF1846" s="3">
        <v>48</v>
      </c>
      <c r="BG1846" s="3">
        <v>2</v>
      </c>
      <c r="BH1846" s="3">
        <v>4</v>
      </c>
      <c r="BI1846" s="3">
        <v>54</v>
      </c>
      <c r="BJ1846" s="3">
        <v>53</v>
      </c>
      <c r="BK1846" s="3">
        <v>0</v>
      </c>
      <c r="BL1846" s="3">
        <v>44</v>
      </c>
      <c r="BM1846" s="3">
        <v>97</v>
      </c>
      <c r="BN1846" s="34">
        <f t="shared" ref="BN1846:BN1864" si="1547">BU1846+CA1846</f>
        <v>29.463145030779991</v>
      </c>
      <c r="BO1846" s="34">
        <f t="shared" ref="BO1846:BO1864" si="1548">BN1846/AR1846*2000</f>
        <v>36.058923036140726</v>
      </c>
      <c r="BP1846" s="34">
        <v>2.4718156979888146</v>
      </c>
      <c r="BQ1846" s="34">
        <v>-0.92379989402061169</v>
      </c>
      <c r="BR1846" s="34">
        <v>0.25043845541520188</v>
      </c>
      <c r="BS1846" s="34">
        <v>0.29419614905680835</v>
      </c>
      <c r="BT1846" s="34">
        <v>0</v>
      </c>
      <c r="BU1846" s="34">
        <f t="shared" ref="BU1846:BU1864" si="1549">SUM(BP1846:BT1846)</f>
        <v>2.0926504084402131</v>
      </c>
      <c r="BV1846" s="34">
        <f t="shared" ref="BV1846:BV1864" si="1550">BU1846/AR1846*2000</f>
        <v>2.5611223764694091</v>
      </c>
      <c r="BW1846" s="34">
        <v>25.607124473563395</v>
      </c>
      <c r="BX1846" s="34">
        <v>0.77185390404582332</v>
      </c>
      <c r="BY1846" s="34">
        <v>9.8180155103768758</v>
      </c>
      <c r="BZ1846" s="34">
        <v>-8.8264992656463175</v>
      </c>
      <c r="CA1846" s="34">
        <f t="shared" ref="CA1846:CA1864" si="1551">SUM(BW1846:BZ1846)</f>
        <v>27.370494622339777</v>
      </c>
      <c r="CB1846" s="34">
        <f t="shared" ref="CB1846:CB1864" si="1552">CA1846/AR1846*2000</f>
        <v>33.49780065967132</v>
      </c>
      <c r="CC1846" s="15">
        <v>41</v>
      </c>
      <c r="CD1846" s="7">
        <v>841078</v>
      </c>
      <c r="CE1846" s="68">
        <f t="shared" si="1528"/>
        <v>884210.20512820501</v>
      </c>
      <c r="CF1846" s="9">
        <v>23.3</v>
      </c>
      <c r="CG1846" s="9">
        <v>37.700000000000003</v>
      </c>
      <c r="CH1846" s="9">
        <v>3.2</v>
      </c>
      <c r="CI1846" s="9">
        <v>-0.6</v>
      </c>
      <c r="CJ1846" s="9">
        <f t="shared" si="1545"/>
        <v>-0.60211241104207269</v>
      </c>
      <c r="CK1846" s="9">
        <v>2.2000000000000002</v>
      </c>
      <c r="CL1846" s="9">
        <f t="shared" si="1546"/>
        <v>2.2077455071542667</v>
      </c>
      <c r="CM1846" s="9">
        <v>1.6</v>
      </c>
      <c r="CN1846" t="s">
        <v>1065</v>
      </c>
      <c r="CO1846" t="s">
        <v>2216</v>
      </c>
      <c r="CP1846" t="s">
        <v>2433</v>
      </c>
      <c r="CQ1846" t="s">
        <v>2400</v>
      </c>
      <c r="CR1846">
        <v>76</v>
      </c>
      <c r="CS1846">
        <v>210</v>
      </c>
      <c r="CT1846">
        <v>26</v>
      </c>
      <c r="CU1846" t="s">
        <v>3402</v>
      </c>
      <c r="CV1846" t="s">
        <v>2382</v>
      </c>
      <c r="CW1846">
        <v>0</v>
      </c>
      <c r="CX1846">
        <v>0</v>
      </c>
      <c r="CY1846">
        <v>0</v>
      </c>
      <c r="CZ1846" s="70"/>
      <c r="DA1846">
        <v>0</v>
      </c>
    </row>
    <row r="1847" spans="1:105" x14ac:dyDescent="0.2">
      <c r="A1847" s="44" t="s">
        <v>2372</v>
      </c>
      <c r="B1847" s="46" t="s">
        <v>978</v>
      </c>
      <c r="C1847" s="46" t="s">
        <v>978</v>
      </c>
      <c r="D1847" s="42" t="s">
        <v>978</v>
      </c>
      <c r="E1847" s="42" t="str">
        <f t="shared" si="1534"/>
        <v xml:space="preserve">Morrisonn, Shaone </v>
      </c>
      <c r="F1847" s="42" t="s">
        <v>366</v>
      </c>
      <c r="G1847" s="45" t="s">
        <v>2374</v>
      </c>
      <c r="H1847" s="43">
        <v>76</v>
      </c>
      <c r="I1847" s="64">
        <v>1</v>
      </c>
      <c r="J1847" s="64">
        <v>9</v>
      </c>
      <c r="K1847" s="64">
        <v>10</v>
      </c>
      <c r="L1847" s="43">
        <v>4</v>
      </c>
      <c r="M1847">
        <v>63</v>
      </c>
      <c r="N1847">
        <v>47</v>
      </c>
      <c r="O1847" s="4">
        <f t="shared" si="1543"/>
        <v>2.1276595744680851E-2</v>
      </c>
      <c r="Q1847">
        <v>1</v>
      </c>
      <c r="R1847">
        <v>0</v>
      </c>
      <c r="S1847">
        <v>1</v>
      </c>
      <c r="T1847">
        <v>0</v>
      </c>
      <c r="U1847" s="4">
        <f t="shared" si="1544"/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8</v>
      </c>
      <c r="AC1847" s="9">
        <f t="shared" si="1508"/>
        <v>0</v>
      </c>
      <c r="AD1847" s="9">
        <f t="shared" si="1509"/>
        <v>0</v>
      </c>
      <c r="AE1847" s="9">
        <f t="shared" si="1510"/>
        <v>0</v>
      </c>
      <c r="AF1847" s="9">
        <f t="shared" si="1511"/>
        <v>1.1553273427471116</v>
      </c>
      <c r="AG1847" s="9">
        <f t="shared" si="1512"/>
        <v>0.94126259919208288</v>
      </c>
      <c r="AH1847" s="9">
        <f t="shared" si="1513"/>
        <v>7.5301007935366631</v>
      </c>
      <c r="AI1847" s="58">
        <f t="shared" si="1514"/>
        <v>2.4472827578994152</v>
      </c>
      <c r="AJ1847" s="58">
        <f t="shared" si="1515"/>
        <v>0</v>
      </c>
      <c r="AK1847" s="58">
        <f t="shared" si="1516"/>
        <v>0.46213093709884462</v>
      </c>
      <c r="AL1847" s="58">
        <f t="shared" si="1517"/>
        <v>2.3531564979802071</v>
      </c>
      <c r="AM1847" s="58">
        <f t="shared" si="1518"/>
        <v>0</v>
      </c>
      <c r="AN1847" s="58">
        <f t="shared" si="1519"/>
        <v>7.6251604621309372</v>
      </c>
      <c r="AO1847" s="56">
        <v>1274.8833333333334</v>
      </c>
      <c r="AP1847" s="56">
        <v>5.8</v>
      </c>
      <c r="AQ1847" s="56">
        <v>259.66666666666669</v>
      </c>
      <c r="AR1847" s="57">
        <f>SUM(AO1847:AQ1847)</f>
        <v>1540.3500000000001</v>
      </c>
      <c r="AS1847">
        <v>89</v>
      </c>
      <c r="AT1847">
        <v>94</v>
      </c>
      <c r="AU1847">
        <v>26</v>
      </c>
      <c r="AV1847">
        <v>48</v>
      </c>
      <c r="AW1847">
        <v>32</v>
      </c>
      <c r="AX1847" s="9">
        <f t="shared" si="1520"/>
        <v>3.4667445710390492</v>
      </c>
      <c r="AY1847" s="9">
        <f t="shared" si="1521"/>
        <v>3.6615055019962992</v>
      </c>
      <c r="AZ1847" s="9">
        <f t="shared" si="1522"/>
        <v>1.0127568409776997</v>
      </c>
      <c r="BA1847" s="9">
        <f t="shared" si="1523"/>
        <v>1.8697049371895997</v>
      </c>
      <c r="BB1847" s="9">
        <f t="shared" si="1524"/>
        <v>1.2464699581263996</v>
      </c>
      <c r="BC1847" s="33">
        <f t="shared" si="1525"/>
        <v>16.774780701754388</v>
      </c>
      <c r="BD1847" s="33">
        <f t="shared" si="1526"/>
        <v>3.416666666666667</v>
      </c>
      <c r="BE1847" s="33">
        <f t="shared" si="1527"/>
        <v>7.6315789473684212E-2</v>
      </c>
      <c r="BF1847" s="42">
        <f>BI1847-BG1847-BH1847</f>
        <v>52</v>
      </c>
      <c r="BG1847" s="43">
        <v>0</v>
      </c>
      <c r="BH1847" s="43">
        <v>2</v>
      </c>
      <c r="BI1847" s="43">
        <v>54</v>
      </c>
      <c r="BJ1847" s="42">
        <f>BM1847-BK1847-BL1847</f>
        <v>50</v>
      </c>
      <c r="BK1847" s="43">
        <v>0</v>
      </c>
      <c r="BL1847" s="43">
        <v>33</v>
      </c>
      <c r="BM1847" s="43">
        <v>83</v>
      </c>
      <c r="BN1847" s="34">
        <f t="shared" si="1547"/>
        <v>38.808306915842977</v>
      </c>
      <c r="BO1847" s="34">
        <f t="shared" si="1548"/>
        <v>50.388946558695068</v>
      </c>
      <c r="BP1847" s="33">
        <v>-0.57108866195759733</v>
      </c>
      <c r="BQ1847" s="33">
        <v>-0.22691088980140287</v>
      </c>
      <c r="BR1847" s="33">
        <v>-0.94810708851079428</v>
      </c>
      <c r="BS1847" s="33">
        <v>0.12867965001360965</v>
      </c>
      <c r="BT1847" s="33">
        <v>0</v>
      </c>
      <c r="BU1847" s="9">
        <f t="shared" si="1549"/>
        <v>-1.6174269902561849</v>
      </c>
      <c r="BV1847" s="34">
        <f t="shared" si="1550"/>
        <v>-2.1000772425178496</v>
      </c>
      <c r="BW1847" s="33">
        <v>34.80236244250537</v>
      </c>
      <c r="BX1847" s="33">
        <v>0.27423137754701243</v>
      </c>
      <c r="BY1847" s="33">
        <v>10.034858661644556</v>
      </c>
      <c r="BZ1847" s="33">
        <v>-4.6857185755977744</v>
      </c>
      <c r="CA1847" s="9">
        <f t="shared" si="1551"/>
        <v>40.425733906099161</v>
      </c>
      <c r="CB1847" s="34">
        <f t="shared" si="1552"/>
        <v>52.489023801212916</v>
      </c>
      <c r="CC1847" s="47">
        <v>53.729469000000002</v>
      </c>
      <c r="CD1847">
        <v>1470201</v>
      </c>
      <c r="CE1847" s="68">
        <f t="shared" si="1528"/>
        <v>1586269.5</v>
      </c>
      <c r="CF1847" s="62">
        <v>24.5</v>
      </c>
      <c r="CG1847" s="62">
        <v>36.299999999999997</v>
      </c>
      <c r="CH1847" s="62">
        <v>-1.6</v>
      </c>
      <c r="CI1847" s="62">
        <v>-1.7</v>
      </c>
      <c r="CJ1847" s="63">
        <f t="shared" si="1545"/>
        <v>-1.8828046405596726</v>
      </c>
      <c r="CK1847" s="62">
        <v>2.7</v>
      </c>
      <c r="CL1847" s="63">
        <f t="shared" si="1546"/>
        <v>2.9903367820653628</v>
      </c>
      <c r="CM1847" s="62">
        <v>1</v>
      </c>
      <c r="CN1847" t="s">
        <v>756</v>
      </c>
      <c r="CO1847" t="s">
        <v>2216</v>
      </c>
      <c r="CP1847" t="s">
        <v>2433</v>
      </c>
      <c r="CQ1847" t="s">
        <v>2400</v>
      </c>
      <c r="CR1847">
        <v>76</v>
      </c>
      <c r="CS1847">
        <v>212</v>
      </c>
      <c r="CT1847">
        <v>26</v>
      </c>
      <c r="CU1847" t="s">
        <v>3402</v>
      </c>
      <c r="CZ1847" s="72">
        <v>900000</v>
      </c>
      <c r="DA1847">
        <v>0</v>
      </c>
    </row>
    <row r="1848" spans="1:105" x14ac:dyDescent="0.2">
      <c r="A1848" s="38" t="s">
        <v>2452</v>
      </c>
      <c r="B1848" t="s">
        <v>967</v>
      </c>
      <c r="C1848" t="s">
        <v>978</v>
      </c>
      <c r="D1848" s="82" t="s">
        <v>978</v>
      </c>
      <c r="E1848" t="str">
        <f t="shared" si="1534"/>
        <v xml:space="preserve">Poti, Tom </v>
      </c>
      <c r="F1848" t="s">
        <v>452</v>
      </c>
      <c r="G1848" t="s">
        <v>1524</v>
      </c>
      <c r="H1848">
        <v>78</v>
      </c>
      <c r="I1848">
        <v>6</v>
      </c>
      <c r="J1848">
        <v>38</v>
      </c>
      <c r="K1848">
        <f>I1848+J1848</f>
        <v>44</v>
      </c>
      <c r="L1848">
        <v>-1</v>
      </c>
      <c r="M1848">
        <v>74</v>
      </c>
      <c r="N1848">
        <v>134</v>
      </c>
      <c r="O1848" s="4">
        <f t="shared" si="1543"/>
        <v>4.4776119402985072E-2</v>
      </c>
      <c r="P1848">
        <v>2261</v>
      </c>
      <c r="Q1848">
        <v>1</v>
      </c>
      <c r="R1848">
        <v>0</v>
      </c>
      <c r="S1848">
        <v>0</v>
      </c>
      <c r="T1848">
        <v>0</v>
      </c>
      <c r="U1848" s="4">
        <f t="shared" si="1544"/>
        <v>0</v>
      </c>
      <c r="V1848" s="40">
        <v>0</v>
      </c>
      <c r="W1848">
        <v>6</v>
      </c>
      <c r="X1848">
        <v>26</v>
      </c>
      <c r="Y1848">
        <v>0</v>
      </c>
      <c r="Z1848">
        <v>1</v>
      </c>
      <c r="AA1848">
        <f>I1848-W1848-Y1848</f>
        <v>0</v>
      </c>
      <c r="AB1848">
        <f>J1848-X1848-Z1848</f>
        <v>11</v>
      </c>
      <c r="AC1848" s="9">
        <f t="shared" si="1508"/>
        <v>4.9712313003452246</v>
      </c>
      <c r="AD1848" s="9">
        <f t="shared" si="1509"/>
        <v>21.542002301495973</v>
      </c>
      <c r="AE1848" s="9">
        <f t="shared" si="1510"/>
        <v>0</v>
      </c>
      <c r="AF1848" s="9">
        <f t="shared" si="1511"/>
        <v>0.83433762862705108</v>
      </c>
      <c r="AG1848" s="9">
        <f t="shared" si="1512"/>
        <v>0</v>
      </c>
      <c r="AH1848" s="9">
        <f t="shared" si="1513"/>
        <v>10.281574950344668</v>
      </c>
      <c r="AI1848" s="6">
        <f t="shared" si="1514"/>
        <v>2.1965182848463609</v>
      </c>
      <c r="AJ1848" s="6">
        <f t="shared" si="1515"/>
        <v>7.7882623705408518</v>
      </c>
      <c r="AK1848" s="6">
        <f t="shared" si="1516"/>
        <v>0.33373505145082044</v>
      </c>
      <c r="AL1848" s="6">
        <f t="shared" si="1517"/>
        <v>2.1497838532538847</v>
      </c>
      <c r="AM1848" s="6">
        <f t="shared" si="1518"/>
        <v>0.49712313003452241</v>
      </c>
      <c r="AN1848" s="6">
        <f t="shared" si="1519"/>
        <v>7.50903865764346</v>
      </c>
      <c r="AO1848" s="32">
        <v>1283.8499999999999</v>
      </c>
      <c r="AP1848" s="32">
        <v>362.08333333333331</v>
      </c>
      <c r="AQ1848" s="32">
        <v>359.56666666666666</v>
      </c>
      <c r="AR1848" s="32">
        <v>2005.5</v>
      </c>
      <c r="AS1848" s="40">
        <v>170</v>
      </c>
      <c r="AT1848" s="40">
        <v>61</v>
      </c>
      <c r="AU1848" s="40">
        <v>52</v>
      </c>
      <c r="AV1848" s="40">
        <v>58</v>
      </c>
      <c r="AW1848" s="40">
        <v>50</v>
      </c>
      <c r="AX1848" s="9">
        <f t="shared" si="1520"/>
        <v>5.0860134629768137</v>
      </c>
      <c r="AY1848" s="9">
        <f t="shared" si="1521"/>
        <v>1.8249813014210918</v>
      </c>
      <c r="AZ1848" s="9">
        <f t="shared" si="1522"/>
        <v>1.5557217651458488</v>
      </c>
      <c r="BA1848" s="9">
        <f t="shared" si="1523"/>
        <v>1.7352281226626776</v>
      </c>
      <c r="BB1848" s="9">
        <f t="shared" si="1524"/>
        <v>1.4958863126402393</v>
      </c>
      <c r="BC1848" s="9">
        <f t="shared" si="1525"/>
        <v>16.459615384615383</v>
      </c>
      <c r="BD1848" s="9">
        <f t="shared" si="1526"/>
        <v>4.6098290598290594</v>
      </c>
      <c r="BE1848" s="9">
        <f t="shared" si="1527"/>
        <v>4.642094017094017</v>
      </c>
      <c r="BF1848" s="3">
        <v>47</v>
      </c>
      <c r="BG1848" s="3">
        <v>47</v>
      </c>
      <c r="BH1848" s="3">
        <v>2</v>
      </c>
      <c r="BI1848" s="3">
        <v>96</v>
      </c>
      <c r="BJ1848" s="3">
        <v>46</v>
      </c>
      <c r="BK1848" s="3">
        <v>3</v>
      </c>
      <c r="BL1848" s="3">
        <v>45</v>
      </c>
      <c r="BM1848" s="3">
        <v>94</v>
      </c>
      <c r="BN1848" s="34">
        <f t="shared" si="1547"/>
        <v>48.064528373703403</v>
      </c>
      <c r="BO1848" s="34">
        <f t="shared" si="1548"/>
        <v>47.932713411820899</v>
      </c>
      <c r="BP1848" s="34">
        <v>-1.4684554979897939</v>
      </c>
      <c r="BQ1848" s="34">
        <v>20.390773665365508</v>
      </c>
      <c r="BR1848" s="34">
        <v>-1.4835698604387721</v>
      </c>
      <c r="BS1848" s="34">
        <v>-4.6852923683476745E-2</v>
      </c>
      <c r="BT1848" s="34">
        <v>-1.0267405145158455</v>
      </c>
      <c r="BU1848" s="34">
        <f t="shared" si="1549"/>
        <v>16.365154868737616</v>
      </c>
      <c r="BV1848" s="34">
        <f t="shared" si="1550"/>
        <v>16.320274114921581</v>
      </c>
      <c r="BW1848" s="34">
        <v>20.518659567138645</v>
      </c>
      <c r="BX1848" s="34">
        <v>4.799872055674598</v>
      </c>
      <c r="BY1848" s="34">
        <v>7.0643050920651076</v>
      </c>
      <c r="BZ1848" s="34">
        <v>-0.6834632099125646</v>
      </c>
      <c r="CA1848" s="34">
        <f t="shared" si="1551"/>
        <v>31.699373504965788</v>
      </c>
      <c r="CB1848" s="34">
        <f t="shared" si="1552"/>
        <v>31.612439296899318</v>
      </c>
      <c r="CC1848" s="15">
        <v>49</v>
      </c>
      <c r="CD1848" s="7">
        <v>2997503</v>
      </c>
      <c r="CE1848" s="68">
        <f t="shared" si="1528"/>
        <v>3151221.1025641025</v>
      </c>
      <c r="CF1848" s="9">
        <v>44.1</v>
      </c>
      <c r="CG1848" s="9">
        <v>41</v>
      </c>
      <c r="CH1848" s="9">
        <v>-4.8</v>
      </c>
      <c r="CI1848" s="9">
        <v>4.8</v>
      </c>
      <c r="CJ1848" s="9">
        <f t="shared" si="1545"/>
        <v>3.5201584071283212</v>
      </c>
      <c r="CK1848" s="9">
        <v>0.6</v>
      </c>
      <c r="CL1848" s="9">
        <f t="shared" si="1546"/>
        <v>0.44001980089104015</v>
      </c>
      <c r="CM1848" s="9">
        <v>5.3</v>
      </c>
      <c r="CN1848" t="s">
        <v>3633</v>
      </c>
      <c r="CO1848" t="s">
        <v>2440</v>
      </c>
      <c r="CP1848" t="s">
        <v>2441</v>
      </c>
      <c r="CQ1848" t="s">
        <v>2414</v>
      </c>
      <c r="CR1848">
        <v>75</v>
      </c>
      <c r="CS1848">
        <v>202</v>
      </c>
      <c r="CT1848">
        <v>3</v>
      </c>
      <c r="CU1848" t="s">
        <v>3402</v>
      </c>
      <c r="CV1848" t="s">
        <v>2382</v>
      </c>
      <c r="CW1848">
        <v>0</v>
      </c>
      <c r="CX1848">
        <v>0</v>
      </c>
      <c r="CY1848">
        <v>0</v>
      </c>
      <c r="CZ1848" s="70"/>
      <c r="DA1848">
        <v>0</v>
      </c>
    </row>
    <row r="1849" spans="1:105" x14ac:dyDescent="0.2">
      <c r="A1849" s="44" t="s">
        <v>2372</v>
      </c>
      <c r="B1849" s="46" t="s">
        <v>967</v>
      </c>
      <c r="C1849" s="46" t="s">
        <v>978</v>
      </c>
      <c r="D1849" s="82" t="s">
        <v>978</v>
      </c>
      <c r="E1849" s="42" t="str">
        <f t="shared" si="1534"/>
        <v xml:space="preserve">Poti, Tom </v>
      </c>
      <c r="F1849" s="42" t="s">
        <v>452</v>
      </c>
      <c r="G1849" s="45" t="s">
        <v>2374</v>
      </c>
      <c r="H1849" s="43">
        <v>71</v>
      </c>
      <c r="I1849" s="64">
        <v>2</v>
      </c>
      <c r="J1849" s="64">
        <v>27</v>
      </c>
      <c r="K1849" s="64">
        <v>29</v>
      </c>
      <c r="L1849" s="43">
        <v>9</v>
      </c>
      <c r="M1849">
        <v>46</v>
      </c>
      <c r="N1849">
        <v>99</v>
      </c>
      <c r="O1849" s="4">
        <f t="shared" si="1543"/>
        <v>2.0202020202020204E-2</v>
      </c>
      <c r="Q1849">
        <v>0</v>
      </c>
      <c r="R1849">
        <v>0</v>
      </c>
      <c r="S1849">
        <v>0</v>
      </c>
      <c r="T1849">
        <v>0</v>
      </c>
      <c r="U1849" s="4">
        <f t="shared" si="1544"/>
        <v>0</v>
      </c>
      <c r="V1849">
        <v>0</v>
      </c>
      <c r="W1849">
        <v>0</v>
      </c>
      <c r="X1849">
        <v>8</v>
      </c>
      <c r="Y1849">
        <v>0</v>
      </c>
      <c r="Z1849">
        <v>0</v>
      </c>
      <c r="AA1849">
        <v>2</v>
      </c>
      <c r="AB1849">
        <v>19</v>
      </c>
      <c r="AC1849" s="9">
        <f t="shared" si="1508"/>
        <v>0</v>
      </c>
      <c r="AD1849" s="9">
        <f t="shared" si="1509"/>
        <v>12.746746923962114</v>
      </c>
      <c r="AE1849" s="9">
        <f t="shared" si="1510"/>
        <v>0</v>
      </c>
      <c r="AF1849" s="9">
        <f t="shared" si="1511"/>
        <v>0</v>
      </c>
      <c r="AG1849" s="9">
        <f t="shared" si="1512"/>
        <v>1.988400994200497</v>
      </c>
      <c r="AH1849" s="9">
        <f t="shared" si="1513"/>
        <v>18.889809444904724</v>
      </c>
      <c r="AI1849" s="58">
        <f t="shared" si="1514"/>
        <v>2.8831814415907209</v>
      </c>
      <c r="AJ1849" s="58">
        <f t="shared" si="1515"/>
        <v>5.417367442683898</v>
      </c>
      <c r="AK1849" s="58">
        <f t="shared" si="1516"/>
        <v>0.44160942100098133</v>
      </c>
      <c r="AL1849" s="58">
        <f t="shared" si="1517"/>
        <v>2.4357912178956092</v>
      </c>
      <c r="AM1849" s="58">
        <f t="shared" si="1518"/>
        <v>0.63733734619810567</v>
      </c>
      <c r="AN1849" s="58">
        <f t="shared" si="1519"/>
        <v>7.9489695780176639</v>
      </c>
      <c r="AO1849" s="56">
        <v>1207</v>
      </c>
      <c r="AP1849" s="56">
        <v>188.28333333333333</v>
      </c>
      <c r="AQ1849" s="56">
        <v>271.73333333333335</v>
      </c>
      <c r="AR1849" s="57">
        <f>SUM(AO1849:AQ1849)</f>
        <v>1667.0166666666667</v>
      </c>
      <c r="AS1849">
        <v>119</v>
      </c>
      <c r="AT1849">
        <v>42</v>
      </c>
      <c r="AU1849">
        <v>27</v>
      </c>
      <c r="AV1849">
        <v>58</v>
      </c>
      <c r="AW1849">
        <v>32</v>
      </c>
      <c r="AX1849" s="9">
        <f t="shared" si="1520"/>
        <v>4.2831005488847342</v>
      </c>
      <c r="AY1849" s="9">
        <f t="shared" si="1521"/>
        <v>1.5116825466652004</v>
      </c>
      <c r="AZ1849" s="9">
        <f t="shared" si="1522"/>
        <v>0.9717959228562002</v>
      </c>
      <c r="BA1849" s="9">
        <f t="shared" si="1523"/>
        <v>2.0875616120614673</v>
      </c>
      <c r="BB1849" s="9">
        <f t="shared" si="1524"/>
        <v>1.1517581307925335</v>
      </c>
      <c r="BC1849" s="33">
        <f t="shared" si="1525"/>
        <v>17</v>
      </c>
      <c r="BD1849" s="33">
        <f t="shared" si="1526"/>
        <v>3.8272300469483569</v>
      </c>
      <c r="BE1849" s="33">
        <f t="shared" si="1527"/>
        <v>2.6518779342723002</v>
      </c>
      <c r="BF1849" s="42">
        <f>BI1849-BG1849-BH1849</f>
        <v>58</v>
      </c>
      <c r="BG1849" s="43">
        <v>17</v>
      </c>
      <c r="BH1849" s="43">
        <v>2</v>
      </c>
      <c r="BI1849" s="43">
        <v>77</v>
      </c>
      <c r="BJ1849" s="42">
        <f>BM1849-BK1849-BL1849</f>
        <v>49</v>
      </c>
      <c r="BK1849" s="43">
        <v>2</v>
      </c>
      <c r="BL1849" s="43">
        <v>36</v>
      </c>
      <c r="BM1849" s="43">
        <v>87</v>
      </c>
      <c r="BN1849" s="34">
        <f t="shared" si="1547"/>
        <v>54.981875721362364</v>
      </c>
      <c r="BO1849" s="34">
        <f t="shared" si="1548"/>
        <v>65.964398341983014</v>
      </c>
      <c r="BP1849" s="33">
        <v>12.197612974636828</v>
      </c>
      <c r="BQ1849" s="33">
        <v>-0.44403649207097501</v>
      </c>
      <c r="BR1849" s="33">
        <v>-1.356395853820048</v>
      </c>
      <c r="BS1849" s="33">
        <v>-0.67020277010483775</v>
      </c>
      <c r="BT1849" s="33">
        <v>-0.69174403351843883</v>
      </c>
      <c r="BU1849" s="9">
        <f t="shared" si="1549"/>
        <v>9.0352338251225266</v>
      </c>
      <c r="BV1849" s="34">
        <f t="shared" si="1550"/>
        <v>10.840004189267287</v>
      </c>
      <c r="BW1849" s="33">
        <v>29.920204325465569</v>
      </c>
      <c r="BX1849" s="33">
        <v>4.1240103286230232</v>
      </c>
      <c r="BY1849" s="33">
        <v>8.9959717712233065</v>
      </c>
      <c r="BZ1849" s="33">
        <v>2.9064554709279351</v>
      </c>
      <c r="CA1849" s="9">
        <f t="shared" si="1551"/>
        <v>45.946641896239839</v>
      </c>
      <c r="CB1849" s="34">
        <f t="shared" si="1552"/>
        <v>55.124394152715738</v>
      </c>
      <c r="CC1849" s="47">
        <v>60.54007</v>
      </c>
      <c r="CD1849">
        <v>2944801</v>
      </c>
      <c r="CE1849" s="68">
        <f t="shared" si="1528"/>
        <v>3401037.7746478873</v>
      </c>
      <c r="CF1849" s="62">
        <v>31.9</v>
      </c>
      <c r="CG1849" s="62">
        <v>38.200000000000003</v>
      </c>
      <c r="CH1849" s="62">
        <v>5.3</v>
      </c>
      <c r="CI1849" s="62">
        <v>2.9</v>
      </c>
      <c r="CJ1849" s="63">
        <f t="shared" si="1545"/>
        <v>2.7268025888953313</v>
      </c>
      <c r="CK1849" s="62">
        <v>4.7</v>
      </c>
      <c r="CL1849" s="63">
        <f t="shared" si="1546"/>
        <v>4.4193007475200199</v>
      </c>
      <c r="CM1849" s="62">
        <v>7.4</v>
      </c>
      <c r="CN1849" t="s">
        <v>2057</v>
      </c>
      <c r="CO1849" t="s">
        <v>2440</v>
      </c>
      <c r="CP1849" t="s">
        <v>2441</v>
      </c>
      <c r="CQ1849" t="s">
        <v>2414</v>
      </c>
      <c r="CR1849">
        <v>75</v>
      </c>
      <c r="CS1849">
        <v>210</v>
      </c>
      <c r="CT1849">
        <v>3</v>
      </c>
      <c r="CU1849" t="s">
        <v>3402</v>
      </c>
      <c r="CZ1849" s="72">
        <v>3500000</v>
      </c>
      <c r="DA1849">
        <v>0</v>
      </c>
    </row>
    <row r="1850" spans="1:105" x14ac:dyDescent="0.2">
      <c r="A1850" s="38" t="s">
        <v>2452</v>
      </c>
      <c r="B1850" t="s">
        <v>978</v>
      </c>
      <c r="C1850" t="s">
        <v>978</v>
      </c>
      <c r="D1850" s="82" t="s">
        <v>978</v>
      </c>
      <c r="E1850" t="str">
        <f t="shared" si="1534"/>
        <v xml:space="preserve">Fleischmann, Tomas </v>
      </c>
      <c r="F1850" t="s">
        <v>2640</v>
      </c>
      <c r="G1850" t="s">
        <v>1537</v>
      </c>
      <c r="H1850">
        <v>29</v>
      </c>
      <c r="I1850">
        <v>4</v>
      </c>
      <c r="J1850">
        <v>4</v>
      </c>
      <c r="K1850">
        <f>I1850+J1850</f>
        <v>8</v>
      </c>
      <c r="L1850">
        <v>-6</v>
      </c>
      <c r="M1850">
        <v>8</v>
      </c>
      <c r="N1850">
        <v>52</v>
      </c>
      <c r="O1850" s="4">
        <f t="shared" si="1543"/>
        <v>7.6923076923076927E-2</v>
      </c>
      <c r="P1850">
        <v>465</v>
      </c>
      <c r="Q1850">
        <v>1</v>
      </c>
      <c r="R1850">
        <v>0</v>
      </c>
      <c r="S1850">
        <v>5</v>
      </c>
      <c r="T1850">
        <v>9</v>
      </c>
      <c r="U1850" s="4">
        <f t="shared" si="1544"/>
        <v>0.35714285714285715</v>
      </c>
      <c r="V1850" s="40">
        <v>0.7</v>
      </c>
      <c r="W1850">
        <v>1</v>
      </c>
      <c r="X1850">
        <v>0</v>
      </c>
      <c r="Y1850">
        <v>0</v>
      </c>
      <c r="Z1850">
        <v>0</v>
      </c>
      <c r="AA1850">
        <f>I1850-W1850-Y1850</f>
        <v>3</v>
      </c>
      <c r="AB1850">
        <f>J1850-X1850-Z1850</f>
        <v>4</v>
      </c>
      <c r="AC1850" s="9">
        <f t="shared" si="1508"/>
        <v>4.5203415369161224</v>
      </c>
      <c r="AD1850" s="9">
        <f t="shared" si="1509"/>
        <v>0</v>
      </c>
      <c r="AE1850" s="9">
        <f t="shared" si="1510"/>
        <v>0</v>
      </c>
      <c r="AF1850" s="9">
        <f t="shared" si="1511"/>
        <v>0</v>
      </c>
      <c r="AG1850" s="9">
        <f t="shared" si="1512"/>
        <v>13.424487259167185</v>
      </c>
      <c r="AH1850" s="9">
        <f t="shared" si="1513"/>
        <v>17.899316345556244</v>
      </c>
      <c r="AI1850" s="6">
        <f t="shared" si="1514"/>
        <v>2.2374145431945305</v>
      </c>
      <c r="AJ1850" s="6">
        <f t="shared" si="1515"/>
        <v>4.5203415369161233</v>
      </c>
      <c r="AK1850" s="6">
        <f t="shared" si="1516"/>
        <v>0</v>
      </c>
      <c r="AL1850" s="6">
        <f t="shared" si="1517"/>
        <v>2.6848974518334368</v>
      </c>
      <c r="AM1850" s="6">
        <f t="shared" si="1518"/>
        <v>0.90406830738322452</v>
      </c>
      <c r="AN1850" s="6">
        <f t="shared" si="1519"/>
        <v>20.689655172413794</v>
      </c>
      <c r="AO1850" s="32">
        <v>268.16666666666669</v>
      </c>
      <c r="AP1850" s="32">
        <v>66.36666666666666</v>
      </c>
      <c r="AQ1850" s="32">
        <v>2.9</v>
      </c>
      <c r="AR1850" s="32">
        <v>337.43333333333334</v>
      </c>
      <c r="AS1850" s="40">
        <v>3</v>
      </c>
      <c r="AT1850" s="40">
        <v>6</v>
      </c>
      <c r="AU1850" s="40">
        <v>10</v>
      </c>
      <c r="AV1850" s="40">
        <v>9</v>
      </c>
      <c r="AW1850" s="40">
        <v>11</v>
      </c>
      <c r="AX1850" s="9">
        <f t="shared" si="1520"/>
        <v>0.53343870394151938</v>
      </c>
      <c r="AY1850" s="9">
        <f t="shared" si="1521"/>
        <v>1.0668774078830388</v>
      </c>
      <c r="AZ1850" s="9">
        <f t="shared" si="1522"/>
        <v>1.7781290131383978</v>
      </c>
      <c r="BA1850" s="9">
        <f t="shared" si="1523"/>
        <v>1.6003161118245579</v>
      </c>
      <c r="BB1850" s="9">
        <f t="shared" si="1524"/>
        <v>1.9559419144522374</v>
      </c>
      <c r="BC1850" s="9">
        <f t="shared" si="1525"/>
        <v>9.2471264367816097</v>
      </c>
      <c r="BD1850" s="9">
        <f t="shared" si="1526"/>
        <v>9.9999999999999992E-2</v>
      </c>
      <c r="BE1850" s="9">
        <f t="shared" si="1527"/>
        <v>2.2885057471264365</v>
      </c>
      <c r="BF1850" s="3">
        <v>10</v>
      </c>
      <c r="BG1850" s="3">
        <v>5</v>
      </c>
      <c r="BH1850" s="3">
        <v>0</v>
      </c>
      <c r="BI1850" s="3">
        <v>15</v>
      </c>
      <c r="BJ1850" s="3">
        <v>12</v>
      </c>
      <c r="BK1850" s="3">
        <v>1</v>
      </c>
      <c r="BL1850" s="3">
        <v>1</v>
      </c>
      <c r="BM1850" s="3">
        <v>14</v>
      </c>
      <c r="BN1850" s="34">
        <f t="shared" si="1547"/>
        <v>2.460991116486372</v>
      </c>
      <c r="BO1850" s="34">
        <f t="shared" si="1548"/>
        <v>14.586532351000921</v>
      </c>
      <c r="BP1850" s="34">
        <v>3.2650713958507374</v>
      </c>
      <c r="BQ1850" s="34">
        <v>-1.4246040993166358</v>
      </c>
      <c r="BR1850" s="34">
        <v>5.1712156739787622E-2</v>
      </c>
      <c r="BS1850" s="34">
        <v>-3.5789294288792232E-2</v>
      </c>
      <c r="BT1850" s="34">
        <v>-1.4116977453673822</v>
      </c>
      <c r="BU1850" s="34">
        <f t="shared" si="1549"/>
        <v>0.44469241361771461</v>
      </c>
      <c r="BV1850" s="34">
        <f t="shared" si="1550"/>
        <v>2.6357349419206635</v>
      </c>
      <c r="BW1850" s="34">
        <v>0.96575920299582607</v>
      </c>
      <c r="BX1850" s="34">
        <v>-9.8397426927359626E-3</v>
      </c>
      <c r="BY1850" s="34">
        <v>-0.3032402647148536</v>
      </c>
      <c r="BZ1850" s="34">
        <v>1.3636195072804207</v>
      </c>
      <c r="CA1850" s="34">
        <f t="shared" si="1551"/>
        <v>2.0162987028686574</v>
      </c>
      <c r="CB1850" s="34">
        <f t="shared" si="1552"/>
        <v>11.950797409080257</v>
      </c>
      <c r="CC1850" s="15">
        <v>43</v>
      </c>
      <c r="CD1850" s="7">
        <v>272913</v>
      </c>
      <c r="CE1850" s="68">
        <f t="shared" si="1528"/>
        <v>771685.03448275861</v>
      </c>
      <c r="CF1850" s="9">
        <v>7.8</v>
      </c>
      <c r="CG1850" s="9">
        <v>6.6</v>
      </c>
      <c r="CH1850" s="9">
        <v>-3.6</v>
      </c>
      <c r="CI1850" s="9">
        <v>-0.6</v>
      </c>
      <c r="CJ1850" s="9">
        <f t="shared" si="1545"/>
        <v>-2.9505778214900413</v>
      </c>
      <c r="CK1850" s="9">
        <v>-0.4</v>
      </c>
      <c r="CL1850" s="9">
        <f t="shared" si="1546"/>
        <v>-1.9670518809933613</v>
      </c>
      <c r="CM1850" s="9">
        <v>-1</v>
      </c>
      <c r="CN1850" t="s">
        <v>1115</v>
      </c>
      <c r="CO1850" t="s">
        <v>1116</v>
      </c>
      <c r="CQ1850" t="s">
        <v>3079</v>
      </c>
      <c r="CR1850">
        <v>73</v>
      </c>
      <c r="CS1850">
        <v>190</v>
      </c>
      <c r="CT1850">
        <v>43</v>
      </c>
      <c r="CU1850" t="s">
        <v>3402</v>
      </c>
      <c r="CV1850" t="s">
        <v>3090</v>
      </c>
      <c r="CW1850">
        <v>1</v>
      </c>
      <c r="CX1850">
        <v>0</v>
      </c>
      <c r="CY1850">
        <v>0</v>
      </c>
      <c r="CZ1850" s="70"/>
      <c r="DA1850">
        <v>0</v>
      </c>
    </row>
    <row r="1851" spans="1:105" x14ac:dyDescent="0.2">
      <c r="A1851" s="44" t="s">
        <v>2372</v>
      </c>
      <c r="B1851" s="46" t="s">
        <v>978</v>
      </c>
      <c r="C1851" s="46" t="s">
        <v>978</v>
      </c>
      <c r="D1851" s="82" t="s">
        <v>978</v>
      </c>
      <c r="E1851" s="42" t="str">
        <f t="shared" si="1534"/>
        <v xml:space="preserve">Fleischmann, Tomas </v>
      </c>
      <c r="F1851" s="42" t="s">
        <v>2640</v>
      </c>
      <c r="G1851" s="45" t="s">
        <v>1528</v>
      </c>
      <c r="H1851" s="43">
        <v>75</v>
      </c>
      <c r="I1851" s="64">
        <v>10</v>
      </c>
      <c r="J1851" s="64">
        <v>20</v>
      </c>
      <c r="K1851" s="64">
        <v>30</v>
      </c>
      <c r="L1851" s="43">
        <v>-7</v>
      </c>
      <c r="M1851">
        <v>18</v>
      </c>
      <c r="N1851">
        <v>107</v>
      </c>
      <c r="O1851" s="4">
        <f t="shared" si="1543"/>
        <v>9.3457943925233641E-2</v>
      </c>
      <c r="Q1851">
        <v>1</v>
      </c>
      <c r="R1851">
        <v>0</v>
      </c>
      <c r="S1851">
        <v>15</v>
      </c>
      <c r="T1851">
        <v>15</v>
      </c>
      <c r="U1851" s="4">
        <f t="shared" si="1544"/>
        <v>0.5</v>
      </c>
      <c r="V1851">
        <v>0.6</v>
      </c>
      <c r="W1851">
        <v>1</v>
      </c>
      <c r="X1851">
        <v>8</v>
      </c>
      <c r="Y1851">
        <v>0</v>
      </c>
      <c r="Z1851">
        <v>0</v>
      </c>
      <c r="AA1851">
        <v>9</v>
      </c>
      <c r="AB1851">
        <v>12</v>
      </c>
      <c r="AC1851" s="9">
        <f t="shared" si="1508"/>
        <v>2.4099611728477708</v>
      </c>
      <c r="AD1851" s="9">
        <f t="shared" si="1509"/>
        <v>19.279689382782166</v>
      </c>
      <c r="AE1851" s="9">
        <f t="shared" si="1510"/>
        <v>0</v>
      </c>
      <c r="AF1851" s="9">
        <f t="shared" si="1511"/>
        <v>0</v>
      </c>
      <c r="AG1851" s="9">
        <f t="shared" si="1512"/>
        <v>13.153354308332487</v>
      </c>
      <c r="AH1851" s="9">
        <f t="shared" si="1513"/>
        <v>17.537805744443315</v>
      </c>
      <c r="AI1851" s="58">
        <f t="shared" si="1514"/>
        <v>2.5575966710646503</v>
      </c>
      <c r="AJ1851" s="58">
        <f t="shared" si="1515"/>
        <v>5.7839068148346495</v>
      </c>
      <c r="AK1851" s="58">
        <f t="shared" si="1516"/>
        <v>0</v>
      </c>
      <c r="AL1851" s="58">
        <f t="shared" si="1517"/>
        <v>2.9960418146757331</v>
      </c>
      <c r="AM1851" s="58">
        <f t="shared" si="1518"/>
        <v>0.48199223456955415</v>
      </c>
      <c r="AN1851" s="58">
        <f t="shared" si="1519"/>
        <v>0</v>
      </c>
      <c r="AO1851" s="56">
        <v>821.08333333333337</v>
      </c>
      <c r="AP1851" s="56">
        <v>124.48333333333335</v>
      </c>
      <c r="AQ1851" s="56">
        <v>1.1000000000000001</v>
      </c>
      <c r="AR1851" s="57">
        <f>SUM(AO1851:AQ1851)</f>
        <v>946.66666666666674</v>
      </c>
      <c r="AS1851">
        <v>11</v>
      </c>
      <c r="AT1851">
        <v>26</v>
      </c>
      <c r="AU1851">
        <v>43</v>
      </c>
      <c r="AV1851">
        <v>21</v>
      </c>
      <c r="AW1851">
        <v>29</v>
      </c>
      <c r="AX1851" s="9">
        <f t="shared" si="1520"/>
        <v>0.69718309859154926</v>
      </c>
      <c r="AY1851" s="9">
        <f t="shared" si="1521"/>
        <v>1.6478873239436618</v>
      </c>
      <c r="AZ1851" s="9">
        <f t="shared" si="1522"/>
        <v>2.725352112676056</v>
      </c>
      <c r="BA1851" s="9">
        <f t="shared" si="1523"/>
        <v>1.3309859154929575</v>
      </c>
      <c r="BB1851" s="9">
        <f t="shared" si="1524"/>
        <v>1.8380281690140843</v>
      </c>
      <c r="BC1851" s="33">
        <f t="shared" si="1525"/>
        <v>10.947777777777778</v>
      </c>
      <c r="BD1851" s="33">
        <f t="shared" si="1526"/>
        <v>1.4666666666666668E-2</v>
      </c>
      <c r="BE1851" s="33">
        <f t="shared" si="1527"/>
        <v>1.659777777777778</v>
      </c>
      <c r="BF1851" s="42">
        <f>BI1851-BG1851-BH1851</f>
        <v>35</v>
      </c>
      <c r="BG1851" s="43">
        <v>12</v>
      </c>
      <c r="BH1851" s="43">
        <v>0</v>
      </c>
      <c r="BI1851" s="43">
        <v>47</v>
      </c>
      <c r="BJ1851" s="42">
        <f>BM1851-BK1851-BL1851</f>
        <v>41</v>
      </c>
      <c r="BK1851" s="43">
        <v>1</v>
      </c>
      <c r="BL1851" s="43">
        <v>0</v>
      </c>
      <c r="BM1851" s="43">
        <v>42</v>
      </c>
      <c r="BN1851" s="34">
        <f t="shared" si="1547"/>
        <v>20.259687783444875</v>
      </c>
      <c r="BO1851" s="34">
        <f t="shared" si="1548"/>
        <v>42.802157288968047</v>
      </c>
      <c r="BP1851" s="33">
        <v>11.826569931811909</v>
      </c>
      <c r="BQ1851" s="33">
        <v>2.3154158722331832</v>
      </c>
      <c r="BR1851" s="33">
        <v>-4.2238761989047537</v>
      </c>
      <c r="BS1851" s="33">
        <v>-1.4273320046273994E-2</v>
      </c>
      <c r="BT1851" s="33">
        <v>-0.69174403351843883</v>
      </c>
      <c r="BU1851" s="9">
        <f t="shared" si="1549"/>
        <v>9.2120922515756245</v>
      </c>
      <c r="BV1851" s="34">
        <f t="shared" si="1550"/>
        <v>19.462166728680895</v>
      </c>
      <c r="BW1851" s="33">
        <v>4.9463695036241768</v>
      </c>
      <c r="BX1851" s="33">
        <v>0.43061309602747883</v>
      </c>
      <c r="BY1851" s="33">
        <v>0.15609130006566413</v>
      </c>
      <c r="BZ1851" s="33">
        <v>5.5145216321519337</v>
      </c>
      <c r="CA1851" s="9">
        <f t="shared" si="1551"/>
        <v>11.047595531869252</v>
      </c>
      <c r="CB1851" s="34">
        <f t="shared" si="1552"/>
        <v>23.339990560287152</v>
      </c>
      <c r="CC1851" s="47">
        <v>48.618941999999997</v>
      </c>
      <c r="CD1851">
        <v>1419449</v>
      </c>
      <c r="CE1851" s="68">
        <f t="shared" si="1528"/>
        <v>1551930.9066666667</v>
      </c>
      <c r="CF1851" s="62">
        <v>0.1</v>
      </c>
      <c r="CG1851" s="62">
        <v>0.1</v>
      </c>
      <c r="CH1851" s="62">
        <v>0</v>
      </c>
      <c r="CI1851" s="62">
        <v>0</v>
      </c>
      <c r="CJ1851" s="63">
        <f t="shared" si="1545"/>
        <v>0</v>
      </c>
      <c r="CK1851" s="62">
        <v>0</v>
      </c>
      <c r="CL1851" s="63">
        <f t="shared" si="1546"/>
        <v>0</v>
      </c>
      <c r="CM1851" s="62">
        <v>0</v>
      </c>
      <c r="CN1851" t="s">
        <v>689</v>
      </c>
      <c r="CO1851" t="s">
        <v>1116</v>
      </c>
      <c r="CQ1851" t="s">
        <v>3079</v>
      </c>
      <c r="CR1851">
        <v>73</v>
      </c>
      <c r="CS1851">
        <v>192</v>
      </c>
      <c r="CT1851">
        <v>43</v>
      </c>
      <c r="CU1851" t="s">
        <v>3402</v>
      </c>
      <c r="CZ1851" s="72">
        <v>495000</v>
      </c>
      <c r="DA1851">
        <v>0</v>
      </c>
    </row>
    <row r="1852" spans="1:105" x14ac:dyDescent="0.2">
      <c r="A1852" s="38" t="s">
        <v>2452</v>
      </c>
      <c r="B1852" t="s">
        <v>967</v>
      </c>
      <c r="C1852" t="s">
        <v>978</v>
      </c>
      <c r="D1852" s="82" t="s">
        <v>978</v>
      </c>
      <c r="E1852" t="str">
        <f t="shared" si="1534"/>
        <v xml:space="preserve">Kozlov, Viktor </v>
      </c>
      <c r="F1852" t="s">
        <v>261</v>
      </c>
      <c r="G1852" t="s">
        <v>1537</v>
      </c>
      <c r="H1852">
        <v>81</v>
      </c>
      <c r="I1852">
        <v>25</v>
      </c>
      <c r="J1852">
        <v>26</v>
      </c>
      <c r="K1852">
        <f>I1852+J1852</f>
        <v>51</v>
      </c>
      <c r="L1852">
        <v>12</v>
      </c>
      <c r="M1852">
        <v>28</v>
      </c>
      <c r="N1852">
        <v>165</v>
      </c>
      <c r="O1852" s="4">
        <f t="shared" si="1543"/>
        <v>0.15151515151515152</v>
      </c>
      <c r="P1852">
        <v>1605</v>
      </c>
      <c r="Q1852">
        <v>4</v>
      </c>
      <c r="R1852">
        <v>0</v>
      </c>
      <c r="S1852">
        <v>180</v>
      </c>
      <c r="T1852">
        <v>282</v>
      </c>
      <c r="U1852" s="4">
        <f t="shared" si="1544"/>
        <v>0.38961038961038963</v>
      </c>
      <c r="V1852" s="40">
        <v>9.6</v>
      </c>
      <c r="W1852">
        <v>5</v>
      </c>
      <c r="X1852">
        <v>7</v>
      </c>
      <c r="Y1852">
        <v>0</v>
      </c>
      <c r="Z1852">
        <v>1</v>
      </c>
      <c r="AA1852">
        <f>I1852-W1852-Y1852</f>
        <v>20</v>
      </c>
      <c r="AB1852">
        <f>J1852-X1852-Z1852</f>
        <v>18</v>
      </c>
      <c r="AC1852" s="9">
        <f t="shared" si="1508"/>
        <v>8.7727848718198658</v>
      </c>
      <c r="AD1852" s="9">
        <f t="shared" si="1509"/>
        <v>12.281898820547811</v>
      </c>
      <c r="AE1852" s="9">
        <f t="shared" si="1510"/>
        <v>0</v>
      </c>
      <c r="AF1852" s="9">
        <f t="shared" si="1511"/>
        <v>2.6365900102534057</v>
      </c>
      <c r="AG1852" s="9">
        <f t="shared" si="1512"/>
        <v>22.969804278126048</v>
      </c>
      <c r="AH1852" s="9">
        <f t="shared" si="1513"/>
        <v>20.672823850313446</v>
      </c>
      <c r="AI1852" s="6">
        <f t="shared" si="1514"/>
        <v>3.2157725989376469</v>
      </c>
      <c r="AJ1852" s="6">
        <f t="shared" si="1515"/>
        <v>7.0182278974558931</v>
      </c>
      <c r="AK1852" s="6">
        <f t="shared" si="1516"/>
        <v>0.52731800205068113</v>
      </c>
      <c r="AL1852" s="6">
        <f t="shared" si="1517"/>
        <v>2.35440493850792</v>
      </c>
      <c r="AM1852" s="6">
        <f t="shared" si="1518"/>
        <v>1.052734184618384</v>
      </c>
      <c r="AN1852" s="6">
        <f t="shared" si="1519"/>
        <v>2.1092720082027245</v>
      </c>
      <c r="AO1852" s="33">
        <v>1044.8499999999999</v>
      </c>
      <c r="AP1852" s="33">
        <v>170.98333333333332</v>
      </c>
      <c r="AQ1852" s="33">
        <v>113.78333333333333</v>
      </c>
      <c r="AR1852" s="32">
        <v>1329.6166666666666</v>
      </c>
      <c r="AS1852" s="40">
        <v>35</v>
      </c>
      <c r="AT1852" s="40">
        <v>64</v>
      </c>
      <c r="AU1852" s="40">
        <v>58</v>
      </c>
      <c r="AV1852" s="40">
        <v>53</v>
      </c>
      <c r="AW1852" s="40">
        <v>65</v>
      </c>
      <c r="AX1852" s="9">
        <f t="shared" si="1520"/>
        <v>1.5794025847048649</v>
      </c>
      <c r="AY1852" s="9">
        <f t="shared" si="1521"/>
        <v>2.8880504406031817</v>
      </c>
      <c r="AZ1852" s="9">
        <f t="shared" si="1522"/>
        <v>2.6172957117966331</v>
      </c>
      <c r="BA1852" s="9">
        <f t="shared" si="1523"/>
        <v>2.3916667711245099</v>
      </c>
      <c r="BB1852" s="9">
        <f t="shared" si="1524"/>
        <v>2.9331762287376062</v>
      </c>
      <c r="BC1852" s="9">
        <f t="shared" si="1525"/>
        <v>12.899382716049381</v>
      </c>
      <c r="BD1852" s="9">
        <f t="shared" si="1526"/>
        <v>1.4047325102880659</v>
      </c>
      <c r="BE1852" s="9">
        <f t="shared" si="1527"/>
        <v>2.1109053497942387</v>
      </c>
      <c r="BF1852" s="3">
        <v>56</v>
      </c>
      <c r="BG1852" s="3">
        <v>20</v>
      </c>
      <c r="BH1852" s="3">
        <v>1</v>
      </c>
      <c r="BI1852" s="3">
        <v>77</v>
      </c>
      <c r="BJ1852" s="3">
        <v>41</v>
      </c>
      <c r="BK1852" s="3">
        <v>3</v>
      </c>
      <c r="BL1852" s="3">
        <v>4</v>
      </c>
      <c r="BM1852" s="3">
        <v>48</v>
      </c>
      <c r="BN1852" s="34">
        <f t="shared" si="1547"/>
        <v>64.198810238977444</v>
      </c>
      <c r="BO1852" s="34">
        <f t="shared" si="1548"/>
        <v>96.56739697754108</v>
      </c>
      <c r="BP1852" s="34">
        <v>32.276425368475749</v>
      </c>
      <c r="BQ1852" s="34">
        <v>5.4408866298047212</v>
      </c>
      <c r="BR1852" s="34">
        <v>-0.98358474824419462</v>
      </c>
      <c r="BS1852" s="34">
        <v>-0.55907188896721349</v>
      </c>
      <c r="BT1852" s="34">
        <v>11.508772480799021</v>
      </c>
      <c r="BU1852" s="34">
        <f t="shared" si="1549"/>
        <v>47.683427841868081</v>
      </c>
      <c r="BV1852" s="34">
        <f t="shared" si="1550"/>
        <v>71.725075410508921</v>
      </c>
      <c r="BW1852" s="34">
        <v>5.9563176048265669</v>
      </c>
      <c r="BX1852" s="34">
        <v>2.5768284493844069E-2</v>
      </c>
      <c r="BY1852" s="34">
        <v>6.1772901766376664</v>
      </c>
      <c r="BZ1852" s="34">
        <v>4.3560063311512787</v>
      </c>
      <c r="CA1852" s="34">
        <f t="shared" si="1551"/>
        <v>16.515382397109356</v>
      </c>
      <c r="CB1852" s="34">
        <f t="shared" si="1552"/>
        <v>24.842321567032137</v>
      </c>
      <c r="CC1852" s="15">
        <v>68</v>
      </c>
      <c r="CD1852" s="7">
        <v>3686901</v>
      </c>
      <c r="CE1852" s="68">
        <f t="shared" si="1528"/>
        <v>3732418.2962962966</v>
      </c>
      <c r="CF1852" s="9">
        <v>30.2</v>
      </c>
      <c r="CG1852" s="9">
        <v>25.6</v>
      </c>
      <c r="CH1852" s="9">
        <v>7.1</v>
      </c>
      <c r="CI1852" s="9">
        <v>5.4</v>
      </c>
      <c r="CJ1852" s="9">
        <f t="shared" si="1545"/>
        <v>6.6898609376129183</v>
      </c>
      <c r="CK1852" s="9">
        <v>2.2999999999999998</v>
      </c>
      <c r="CL1852" s="9">
        <f t="shared" si="1546"/>
        <v>2.849385214168465</v>
      </c>
      <c r="CM1852" s="9">
        <v>7.8</v>
      </c>
      <c r="CN1852" t="s">
        <v>1623</v>
      </c>
      <c r="CO1852" t="s">
        <v>1624</v>
      </c>
      <c r="CQ1852" t="s">
        <v>2396</v>
      </c>
      <c r="CR1852">
        <v>77</v>
      </c>
      <c r="CS1852">
        <v>235</v>
      </c>
      <c r="CU1852" t="s">
        <v>3401</v>
      </c>
      <c r="CV1852" t="s">
        <v>2382</v>
      </c>
      <c r="CW1852">
        <v>13</v>
      </c>
      <c r="CX1852">
        <v>5</v>
      </c>
      <c r="CY1852">
        <v>2</v>
      </c>
      <c r="CZ1852" s="70"/>
      <c r="DA1852">
        <v>0</v>
      </c>
    </row>
    <row r="1853" spans="1:105" x14ac:dyDescent="0.2">
      <c r="A1853" s="44" t="s">
        <v>2372</v>
      </c>
      <c r="B1853" s="46" t="s">
        <v>967</v>
      </c>
      <c r="C1853" s="46" t="s">
        <v>978</v>
      </c>
      <c r="D1853" s="82" t="s">
        <v>978</v>
      </c>
      <c r="E1853" s="42" t="str">
        <f t="shared" si="1534"/>
        <v xml:space="preserve">Kozlov, Viktor </v>
      </c>
      <c r="F1853" s="42" t="s">
        <v>261</v>
      </c>
      <c r="G1853" s="45" t="s">
        <v>2381</v>
      </c>
      <c r="H1853" s="43">
        <v>81</v>
      </c>
      <c r="I1853" s="64">
        <v>16</v>
      </c>
      <c r="J1853" s="64">
        <v>38</v>
      </c>
      <c r="K1853" s="64">
        <v>54</v>
      </c>
      <c r="L1853" s="43">
        <v>28</v>
      </c>
      <c r="M1853">
        <v>18</v>
      </c>
      <c r="N1853">
        <v>219</v>
      </c>
      <c r="O1853" s="4">
        <f t="shared" si="1543"/>
        <v>7.3059360730593603E-2</v>
      </c>
      <c r="Q1853">
        <v>2</v>
      </c>
      <c r="R1853">
        <v>0</v>
      </c>
      <c r="S1853">
        <v>203</v>
      </c>
      <c r="T1853">
        <v>239</v>
      </c>
      <c r="U1853" s="4">
        <f t="shared" si="1544"/>
        <v>0.45927601809954749</v>
      </c>
      <c r="V1853">
        <v>9.4</v>
      </c>
      <c r="W1853">
        <v>2</v>
      </c>
      <c r="X1853">
        <v>9</v>
      </c>
      <c r="Y1853">
        <v>0</v>
      </c>
      <c r="Z1853">
        <v>0</v>
      </c>
      <c r="AA1853">
        <v>14</v>
      </c>
      <c r="AB1853">
        <v>29</v>
      </c>
      <c r="AC1853" s="9">
        <f t="shared" si="1508"/>
        <v>2.5776886724903338</v>
      </c>
      <c r="AD1853" s="9">
        <f t="shared" si="1509"/>
        <v>11.599599026206503</v>
      </c>
      <c r="AE1853" s="9">
        <f t="shared" si="1510"/>
        <v>0</v>
      </c>
      <c r="AF1853" s="9">
        <f t="shared" si="1511"/>
        <v>0</v>
      </c>
      <c r="AG1853" s="9">
        <f t="shared" si="1512"/>
        <v>14.201183431952662</v>
      </c>
      <c r="AH1853" s="9">
        <f t="shared" si="1513"/>
        <v>29.416737109044799</v>
      </c>
      <c r="AI1853" s="58">
        <f t="shared" si="1514"/>
        <v>3.6010143702451396</v>
      </c>
      <c r="AJ1853" s="58">
        <f t="shared" si="1515"/>
        <v>6.4442216812258346</v>
      </c>
      <c r="AK1853" s="58">
        <f t="shared" si="1516"/>
        <v>0</v>
      </c>
      <c r="AL1853" s="58">
        <f t="shared" si="1517"/>
        <v>2.0287404902789521</v>
      </c>
      <c r="AM1853" s="58">
        <f t="shared" si="1518"/>
        <v>0.77330660174710009</v>
      </c>
      <c r="AN1853" s="58">
        <f t="shared" si="1519"/>
        <v>7.4688796680497926</v>
      </c>
      <c r="AO1853" s="56">
        <v>1183</v>
      </c>
      <c r="AP1853" s="56">
        <v>232.76666666666665</v>
      </c>
      <c r="AQ1853" s="56">
        <v>8.0333333333333332</v>
      </c>
      <c r="AR1853" s="57">
        <f>SUM(AO1853:AQ1853)</f>
        <v>1423.8</v>
      </c>
      <c r="AS1853">
        <v>32</v>
      </c>
      <c r="AT1853">
        <v>51</v>
      </c>
      <c r="AU1853">
        <v>74</v>
      </c>
      <c r="AV1853">
        <v>47</v>
      </c>
      <c r="AW1853">
        <v>46</v>
      </c>
      <c r="AX1853" s="9">
        <f t="shared" si="1520"/>
        <v>1.3485040033712601</v>
      </c>
      <c r="AY1853" s="9">
        <f t="shared" si="1521"/>
        <v>2.1491782553729459</v>
      </c>
      <c r="AZ1853" s="9">
        <f t="shared" si="1522"/>
        <v>3.1184155077960387</v>
      </c>
      <c r="BA1853" s="9">
        <f t="shared" si="1523"/>
        <v>1.9806152549515381</v>
      </c>
      <c r="BB1853" s="9">
        <f t="shared" si="1524"/>
        <v>1.9384745048461862</v>
      </c>
      <c r="BC1853" s="33">
        <f t="shared" si="1525"/>
        <v>14.604938271604938</v>
      </c>
      <c r="BD1853" s="33">
        <f t="shared" si="1526"/>
        <v>9.9176954732510286E-2</v>
      </c>
      <c r="BE1853" s="33">
        <f t="shared" si="1527"/>
        <v>2.8736625514403289</v>
      </c>
      <c r="BF1853" s="42">
        <f>BI1853-BG1853-BH1853</f>
        <v>71</v>
      </c>
      <c r="BG1853" s="43">
        <v>25</v>
      </c>
      <c r="BH1853" s="43">
        <v>0</v>
      </c>
      <c r="BI1853" s="43">
        <v>96</v>
      </c>
      <c r="BJ1853" s="42">
        <f>BM1853-BK1853-BL1853</f>
        <v>40</v>
      </c>
      <c r="BK1853" s="43">
        <v>3</v>
      </c>
      <c r="BL1853" s="43">
        <v>1</v>
      </c>
      <c r="BM1853" s="43">
        <v>44</v>
      </c>
      <c r="BN1853" s="34">
        <f t="shared" si="1547"/>
        <v>65.248777453308023</v>
      </c>
      <c r="BO1853" s="34">
        <f t="shared" si="1548"/>
        <v>91.654414177985714</v>
      </c>
      <c r="BP1853" s="33">
        <v>32.549130558272331</v>
      </c>
      <c r="BQ1853" s="33">
        <v>0.87969594427781861</v>
      </c>
      <c r="BR1853" s="33">
        <v>-2.5479511030266275</v>
      </c>
      <c r="BS1853" s="33">
        <v>-0.10423848882278887</v>
      </c>
      <c r="BT1853" s="33">
        <v>5.4208679835589697</v>
      </c>
      <c r="BU1853" s="9">
        <f t="shared" si="1549"/>
        <v>36.197504894259708</v>
      </c>
      <c r="BV1853" s="34">
        <f t="shared" si="1550"/>
        <v>50.846333606208326</v>
      </c>
      <c r="BW1853" s="33">
        <v>15.778997743296054</v>
      </c>
      <c r="BX1853" s="33">
        <v>0.38398889603396469</v>
      </c>
      <c r="BY1853" s="33">
        <v>0.27856101496881758</v>
      </c>
      <c r="BZ1853" s="33">
        <v>12.609724904749481</v>
      </c>
      <c r="CA1853" s="9">
        <f t="shared" si="1551"/>
        <v>29.051272559048318</v>
      </c>
      <c r="CB1853" s="34">
        <f t="shared" si="1552"/>
        <v>40.808080571777388</v>
      </c>
      <c r="CC1853" s="47">
        <v>75.796722000000003</v>
      </c>
      <c r="CD1853">
        <v>3981831</v>
      </c>
      <c r="CE1853" s="68">
        <f t="shared" si="1528"/>
        <v>4030989.4074074076</v>
      </c>
      <c r="CF1853" s="62">
        <v>32.799999999999997</v>
      </c>
      <c r="CG1853" s="62">
        <v>27</v>
      </c>
      <c r="CH1853" s="62">
        <v>27.4</v>
      </c>
      <c r="CI1853" s="62">
        <v>5.0999999999999996</v>
      </c>
      <c r="CJ1853" s="63">
        <f t="shared" si="1545"/>
        <v>6.1275982217950258</v>
      </c>
      <c r="CK1853" s="62">
        <v>6.4</v>
      </c>
      <c r="CL1853" s="63">
        <f t="shared" si="1546"/>
        <v>7.6895350234290527</v>
      </c>
      <c r="CM1853" s="62">
        <v>12.1</v>
      </c>
      <c r="CN1853" t="s">
        <v>837</v>
      </c>
      <c r="CO1853" t="s">
        <v>1624</v>
      </c>
      <c r="CQ1853" t="s">
        <v>2396</v>
      </c>
      <c r="CR1853">
        <v>76</v>
      </c>
      <c r="CS1853">
        <v>224</v>
      </c>
      <c r="CT1853">
        <v>25</v>
      </c>
      <c r="CU1853" t="s">
        <v>3401</v>
      </c>
      <c r="CZ1853" s="72">
        <v>2500000</v>
      </c>
      <c r="DA1853">
        <v>0</v>
      </c>
    </row>
    <row r="1854" spans="1:105" x14ac:dyDescent="0.2">
      <c r="A1854" s="38" t="s">
        <v>2452</v>
      </c>
      <c r="B1854" t="s">
        <v>976</v>
      </c>
      <c r="E1854" t="str">
        <f t="shared" si="1534"/>
        <v xml:space="preserve">Suglobov, Aleksander </v>
      </c>
      <c r="F1854" t="s">
        <v>1311</v>
      </c>
      <c r="G1854" t="s">
        <v>1528</v>
      </c>
      <c r="H1854">
        <v>14</v>
      </c>
      <c r="I1854">
        <v>0</v>
      </c>
      <c r="J1854">
        <v>0</v>
      </c>
      <c r="K1854">
        <f>I1854+J1854</f>
        <v>0</v>
      </c>
      <c r="L1854">
        <v>-6</v>
      </c>
      <c r="M1854">
        <v>4</v>
      </c>
      <c r="N1854">
        <v>17</v>
      </c>
      <c r="O1854" s="4">
        <f t="shared" si="1543"/>
        <v>0</v>
      </c>
      <c r="P1854">
        <v>136</v>
      </c>
      <c r="Q1854">
        <v>0</v>
      </c>
      <c r="R1854">
        <v>0</v>
      </c>
      <c r="S1854">
        <v>0</v>
      </c>
      <c r="T1854">
        <v>0</v>
      </c>
      <c r="U1854" s="4">
        <f t="shared" si="1544"/>
        <v>0</v>
      </c>
      <c r="V1854" s="40">
        <v>0</v>
      </c>
      <c r="W1854">
        <v>0</v>
      </c>
      <c r="X1854">
        <v>0</v>
      </c>
      <c r="Y1854">
        <v>0</v>
      </c>
      <c r="Z1854">
        <v>0</v>
      </c>
      <c r="AA1854">
        <f t="shared" ref="AA1854:AB1856" si="1553">I1854-W1854-Y1854</f>
        <v>0</v>
      </c>
      <c r="AB1854">
        <f t="shared" si="1553"/>
        <v>0</v>
      </c>
      <c r="AC1854" s="9">
        <f t="shared" si="1508"/>
        <v>0</v>
      </c>
      <c r="AD1854" s="9">
        <f t="shared" si="1509"/>
        <v>0</v>
      </c>
      <c r="AE1854" s="9">
        <f t="shared" si="1510"/>
        <v>0</v>
      </c>
      <c r="AF1854" s="9">
        <f t="shared" si="1511"/>
        <v>0</v>
      </c>
      <c r="AG1854" s="9">
        <f t="shared" si="1512"/>
        <v>0</v>
      </c>
      <c r="AH1854" s="9">
        <f t="shared" si="1513"/>
        <v>0</v>
      </c>
      <c r="AI1854" s="6">
        <f t="shared" si="1514"/>
        <v>0.66839955440029708</v>
      </c>
      <c r="AJ1854" s="6">
        <f t="shared" si="1515"/>
        <v>0</v>
      </c>
      <c r="AK1854" s="6">
        <f t="shared" si="1516"/>
        <v>0</v>
      </c>
      <c r="AL1854" s="6">
        <f t="shared" si="1517"/>
        <v>4.6787968808020794</v>
      </c>
      <c r="AM1854" s="6">
        <f t="shared" si="1518"/>
        <v>0</v>
      </c>
      <c r="AN1854" s="6">
        <f t="shared" si="1519"/>
        <v>0</v>
      </c>
      <c r="AO1854" s="32">
        <v>89.766666666666666</v>
      </c>
      <c r="AP1854" s="32">
        <v>14.05</v>
      </c>
      <c r="AQ1854" s="32">
        <v>0</v>
      </c>
      <c r="AR1854" s="32">
        <v>103.81666666666666</v>
      </c>
      <c r="AS1854" s="40">
        <v>1</v>
      </c>
      <c r="AT1854" s="40">
        <v>12</v>
      </c>
      <c r="AU1854" s="40">
        <v>11</v>
      </c>
      <c r="AV1854" s="40">
        <v>3</v>
      </c>
      <c r="AW1854" s="40">
        <v>1</v>
      </c>
      <c r="AX1854" s="9">
        <f t="shared" si="1520"/>
        <v>0.57794188473270192</v>
      </c>
      <c r="AY1854" s="9">
        <f t="shared" si="1521"/>
        <v>6.9353026167924225</v>
      </c>
      <c r="AZ1854" s="9">
        <f t="shared" si="1522"/>
        <v>6.3573607320597212</v>
      </c>
      <c r="BA1854" s="9">
        <f t="shared" si="1523"/>
        <v>1.7338256541981056</v>
      </c>
      <c r="BB1854" s="9">
        <f t="shared" si="1524"/>
        <v>0.57794188473270192</v>
      </c>
      <c r="BC1854" s="9">
        <f t="shared" si="1525"/>
        <v>6.4119047619047622</v>
      </c>
      <c r="BD1854" s="9">
        <f t="shared" si="1526"/>
        <v>0</v>
      </c>
      <c r="BE1854" s="9">
        <f t="shared" si="1527"/>
        <v>1.0035714285714286</v>
      </c>
      <c r="BF1854" s="3">
        <v>1</v>
      </c>
      <c r="BG1854" s="3">
        <v>0</v>
      </c>
      <c r="BH1854" s="3">
        <v>0</v>
      </c>
      <c r="BI1854" s="3">
        <v>1</v>
      </c>
      <c r="BJ1854" s="3">
        <v>7</v>
      </c>
      <c r="BK1854" s="3">
        <v>0</v>
      </c>
      <c r="BL1854" s="3">
        <v>0</v>
      </c>
      <c r="BM1854" s="3">
        <v>7</v>
      </c>
      <c r="BN1854" s="34">
        <f t="shared" si="1547"/>
        <v>-3.6448153904891547</v>
      </c>
      <c r="BO1854" s="34">
        <f t="shared" si="1548"/>
        <v>-70.21638254273536</v>
      </c>
      <c r="BP1854" s="34">
        <v>-2.3664887200483444</v>
      </c>
      <c r="BQ1854" s="34">
        <v>-0.78038625643714055</v>
      </c>
      <c r="BR1854" s="34">
        <v>5.3353648221669157E-3</v>
      </c>
      <c r="BS1854" s="34">
        <v>0</v>
      </c>
      <c r="BT1854" s="34">
        <v>0</v>
      </c>
      <c r="BU1854" s="34">
        <f t="shared" si="1549"/>
        <v>-3.1415396116633181</v>
      </c>
      <c r="BV1854" s="34">
        <f t="shared" si="1550"/>
        <v>-60.52091080423795</v>
      </c>
      <c r="BW1854" s="34">
        <v>-0.48380628414783955</v>
      </c>
      <c r="BX1854" s="34">
        <v>5.3561191689653988E-2</v>
      </c>
      <c r="BY1854" s="34">
        <v>0</v>
      </c>
      <c r="BZ1854" s="34">
        <v>-7.303068636765099E-2</v>
      </c>
      <c r="CA1854" s="34">
        <f t="shared" si="1551"/>
        <v>-0.50327577882583652</v>
      </c>
      <c r="CB1854" s="34">
        <f t="shared" si="1552"/>
        <v>-9.6954717384974138</v>
      </c>
      <c r="CE1854" s="68">
        <f t="shared" si="1528"/>
        <v>165000</v>
      </c>
      <c r="CF1854" s="9">
        <v>2.4</v>
      </c>
      <c r="CG1854" s="9">
        <v>2.2999999999999998</v>
      </c>
      <c r="CH1854" s="9">
        <v>-6.2</v>
      </c>
      <c r="CI1854" s="9">
        <v>-1.2</v>
      </c>
      <c r="CJ1854" s="9">
        <f t="shared" si="1545"/>
        <v>-20.361990950226243</v>
      </c>
      <c r="CK1854" s="9">
        <v>-0.9</v>
      </c>
      <c r="CL1854" s="9">
        <f t="shared" si="1546"/>
        <v>-15.271493212669682</v>
      </c>
      <c r="CM1854" s="9">
        <v>-2.1</v>
      </c>
      <c r="CN1854" t="s">
        <v>1022</v>
      </c>
      <c r="CO1854" t="s">
        <v>3188</v>
      </c>
      <c r="CQ1854" t="s">
        <v>2396</v>
      </c>
      <c r="CR1854">
        <v>72</v>
      </c>
      <c r="CS1854">
        <v>200</v>
      </c>
      <c r="CT1854">
        <v>9</v>
      </c>
      <c r="CU1854" t="s">
        <v>3402</v>
      </c>
      <c r="CV1854" t="s">
        <v>3090</v>
      </c>
      <c r="CW1854">
        <v>0</v>
      </c>
      <c r="CX1854">
        <v>0</v>
      </c>
      <c r="CY1854">
        <v>0</v>
      </c>
      <c r="CZ1854" s="70"/>
      <c r="DA1854">
        <v>0</v>
      </c>
    </row>
    <row r="1855" spans="1:105" x14ac:dyDescent="0.2">
      <c r="A1855" s="38" t="s">
        <v>2452</v>
      </c>
      <c r="B1855" t="s">
        <v>964</v>
      </c>
      <c r="E1855" t="str">
        <f t="shared" si="1534"/>
        <v xml:space="preserve">Perezhogin, Alexander </v>
      </c>
      <c r="F1855" t="s">
        <v>1314</v>
      </c>
      <c r="G1855" t="s">
        <v>1528</v>
      </c>
      <c r="H1855">
        <v>61</v>
      </c>
      <c r="I1855">
        <v>6</v>
      </c>
      <c r="J1855">
        <v>9</v>
      </c>
      <c r="K1855">
        <f>I1855+J1855</f>
        <v>15</v>
      </c>
      <c r="L1855">
        <v>11</v>
      </c>
      <c r="M1855">
        <v>48</v>
      </c>
      <c r="N1855">
        <v>103</v>
      </c>
      <c r="O1855" s="4">
        <f t="shared" si="1543"/>
        <v>5.8252427184466021E-2</v>
      </c>
      <c r="P1855">
        <v>942</v>
      </c>
      <c r="Q1855">
        <v>1</v>
      </c>
      <c r="R1855">
        <v>0</v>
      </c>
      <c r="S1855">
        <v>0</v>
      </c>
      <c r="T1855">
        <v>7</v>
      </c>
      <c r="U1855" s="4">
        <f t="shared" si="1544"/>
        <v>0</v>
      </c>
      <c r="V1855" s="40">
        <v>0.1</v>
      </c>
      <c r="W1855">
        <v>1</v>
      </c>
      <c r="X1855">
        <v>0</v>
      </c>
      <c r="Y1855">
        <v>0</v>
      </c>
      <c r="Z1855">
        <v>0</v>
      </c>
      <c r="AA1855">
        <f t="shared" si="1553"/>
        <v>5</v>
      </c>
      <c r="AB1855">
        <f t="shared" si="1553"/>
        <v>9</v>
      </c>
      <c r="AC1855" s="9">
        <f t="shared" si="1508"/>
        <v>6.6006600660065997</v>
      </c>
      <c r="AD1855" s="9">
        <f t="shared" si="1509"/>
        <v>0</v>
      </c>
      <c r="AE1855" s="9">
        <f t="shared" si="1510"/>
        <v>0</v>
      </c>
      <c r="AF1855" s="9">
        <f t="shared" si="1511"/>
        <v>0</v>
      </c>
      <c r="AG1855" s="9">
        <f t="shared" si="1512"/>
        <v>8.8788043210181034</v>
      </c>
      <c r="AH1855" s="9">
        <f t="shared" si="1513"/>
        <v>15.981847777832584</v>
      </c>
      <c r="AI1855" s="6">
        <f t="shared" si="1514"/>
        <v>2.0421249938341637</v>
      </c>
      <c r="AJ1855" s="6">
        <f t="shared" si="1515"/>
        <v>3.9603960396039599</v>
      </c>
      <c r="AK1855" s="6">
        <f t="shared" si="1516"/>
        <v>0</v>
      </c>
      <c r="AL1855" s="6">
        <f t="shared" si="1517"/>
        <v>1.2430326049425344</v>
      </c>
      <c r="AM1855" s="6">
        <f t="shared" si="1518"/>
        <v>0</v>
      </c>
      <c r="AN1855" s="6">
        <f t="shared" si="1519"/>
        <v>60.504201680672267</v>
      </c>
      <c r="AO1855" s="32">
        <v>675.76666666666665</v>
      </c>
      <c r="AP1855" s="32">
        <v>45.45</v>
      </c>
      <c r="AQ1855" s="32">
        <v>1.9833333333333334</v>
      </c>
      <c r="AR1855" s="32">
        <v>723.2</v>
      </c>
      <c r="AS1855" s="40">
        <v>14</v>
      </c>
      <c r="AT1855" s="40">
        <v>29</v>
      </c>
      <c r="AU1855" s="40">
        <v>50</v>
      </c>
      <c r="AV1855" s="40">
        <v>12</v>
      </c>
      <c r="AW1855" s="40">
        <v>36</v>
      </c>
      <c r="AX1855" s="9">
        <f t="shared" si="1520"/>
        <v>1.1615044247787609</v>
      </c>
      <c r="AY1855" s="9">
        <f t="shared" si="1521"/>
        <v>2.4059734513274336</v>
      </c>
      <c r="AZ1855" s="9">
        <f t="shared" si="1522"/>
        <v>4.1482300884955752</v>
      </c>
      <c r="BA1855" s="9">
        <f t="shared" si="1523"/>
        <v>0.99557522123893794</v>
      </c>
      <c r="BB1855" s="9">
        <f t="shared" si="1524"/>
        <v>2.9867256637168138</v>
      </c>
      <c r="BC1855" s="9">
        <f t="shared" si="1525"/>
        <v>11.078142076502733</v>
      </c>
      <c r="BD1855" s="9">
        <f t="shared" si="1526"/>
        <v>3.2513661202185795E-2</v>
      </c>
      <c r="BE1855" s="9">
        <f t="shared" si="1527"/>
        <v>0.74508196721311482</v>
      </c>
      <c r="BF1855" s="3">
        <v>23</v>
      </c>
      <c r="BG1855" s="3">
        <v>3</v>
      </c>
      <c r="BH1855" s="3">
        <v>0</v>
      </c>
      <c r="BI1855" s="3">
        <v>26</v>
      </c>
      <c r="BJ1855" s="3">
        <v>14</v>
      </c>
      <c r="BK1855" s="3">
        <v>0</v>
      </c>
      <c r="BL1855" s="3">
        <v>2</v>
      </c>
      <c r="BM1855" s="3">
        <v>16</v>
      </c>
      <c r="BN1855" s="34">
        <f t="shared" si="1547"/>
        <v>2.3761636823719448</v>
      </c>
      <c r="BO1855" s="34">
        <f t="shared" si="1548"/>
        <v>6.5712491216038291</v>
      </c>
      <c r="BP1855" s="34">
        <v>2.5866983477609451</v>
      </c>
      <c r="BQ1855" s="34">
        <v>-0.68149683217812951</v>
      </c>
      <c r="BR1855" s="34">
        <v>-0.22969973125636842</v>
      </c>
      <c r="BS1855" s="34">
        <v>-2.5349461985281027E-2</v>
      </c>
      <c r="BT1855" s="34">
        <v>-1.383582612363051</v>
      </c>
      <c r="BU1855" s="34">
        <f t="shared" si="1549"/>
        <v>0.26656970997811502</v>
      </c>
      <c r="BV1855" s="34">
        <f t="shared" si="1550"/>
        <v>0.73719499440850389</v>
      </c>
      <c r="BW1855" s="34">
        <v>8.4256436737487714</v>
      </c>
      <c r="BX1855" s="34">
        <v>0.12044709850384976</v>
      </c>
      <c r="BY1855" s="34">
        <v>-0.86172196924175037</v>
      </c>
      <c r="BZ1855" s="34">
        <v>-5.5747748306170406</v>
      </c>
      <c r="CA1855" s="34">
        <f t="shared" si="1551"/>
        <v>2.1095939723938297</v>
      </c>
      <c r="CB1855" s="34">
        <f t="shared" si="1552"/>
        <v>5.8340541271953255</v>
      </c>
      <c r="CC1855" s="15">
        <v>59</v>
      </c>
      <c r="CD1855" s="7">
        <v>355834</v>
      </c>
      <c r="CE1855" s="68">
        <f t="shared" si="1528"/>
        <v>478334.2295081967</v>
      </c>
      <c r="CF1855" s="9">
        <v>12.3</v>
      </c>
      <c r="CG1855" s="9">
        <v>11.9</v>
      </c>
      <c r="CH1855" s="9">
        <v>14.5</v>
      </c>
      <c r="CI1855" s="9">
        <v>-0.3</v>
      </c>
      <c r="CJ1855" s="9">
        <f t="shared" si="1545"/>
        <v>-0.77858038842510491</v>
      </c>
      <c r="CK1855" s="9">
        <v>3</v>
      </c>
      <c r="CL1855" s="9">
        <f t="shared" si="1546"/>
        <v>7.7858038842510489</v>
      </c>
      <c r="CM1855" s="9">
        <v>2.7</v>
      </c>
      <c r="CN1855" t="s">
        <v>12</v>
      </c>
      <c r="CO1855" t="s">
        <v>3475</v>
      </c>
      <c r="CQ1855" t="s">
        <v>3476</v>
      </c>
      <c r="CR1855">
        <v>72</v>
      </c>
      <c r="CS1855">
        <v>211</v>
      </c>
      <c r="CU1855" t="s">
        <v>3402</v>
      </c>
      <c r="CV1855" t="s">
        <v>2382</v>
      </c>
      <c r="CW1855">
        <v>2</v>
      </c>
      <c r="CX1855">
        <v>0</v>
      </c>
      <c r="CY1855">
        <v>0</v>
      </c>
      <c r="CZ1855" s="70"/>
      <c r="DA1855">
        <v>0</v>
      </c>
    </row>
    <row r="1856" spans="1:105" x14ac:dyDescent="0.2">
      <c r="A1856" s="38" t="s">
        <v>2452</v>
      </c>
      <c r="B1856" t="s">
        <v>965</v>
      </c>
      <c r="C1856" t="s">
        <v>965</v>
      </c>
      <c r="E1856" t="str">
        <f t="shared" si="1534"/>
        <v xml:space="preserve">Radulov, Alexander </v>
      </c>
      <c r="F1856" t="s">
        <v>466</v>
      </c>
      <c r="G1856" t="s">
        <v>1528</v>
      </c>
      <c r="H1856">
        <v>64</v>
      </c>
      <c r="I1856">
        <v>18</v>
      </c>
      <c r="J1856">
        <v>19</v>
      </c>
      <c r="K1856">
        <f>I1856+J1856</f>
        <v>37</v>
      </c>
      <c r="L1856">
        <v>19</v>
      </c>
      <c r="M1856">
        <v>26</v>
      </c>
      <c r="N1856">
        <v>96</v>
      </c>
      <c r="O1856" s="4">
        <f t="shared" si="1543"/>
        <v>0.1875</v>
      </c>
      <c r="P1856">
        <v>1017</v>
      </c>
      <c r="Q1856">
        <v>4</v>
      </c>
      <c r="R1856">
        <v>0</v>
      </c>
      <c r="S1856">
        <v>0</v>
      </c>
      <c r="T1856">
        <v>0</v>
      </c>
      <c r="U1856" s="4">
        <f t="shared" si="1544"/>
        <v>0</v>
      </c>
      <c r="V1856" s="40">
        <v>0</v>
      </c>
      <c r="W1856">
        <v>5</v>
      </c>
      <c r="X1856">
        <v>6</v>
      </c>
      <c r="Y1856">
        <v>0</v>
      </c>
      <c r="Z1856">
        <v>0</v>
      </c>
      <c r="AA1856">
        <f t="shared" si="1553"/>
        <v>13</v>
      </c>
      <c r="AB1856">
        <f t="shared" si="1553"/>
        <v>13</v>
      </c>
      <c r="AC1856" s="9">
        <f t="shared" si="1508"/>
        <v>12.780460096563477</v>
      </c>
      <c r="AD1856" s="9">
        <f t="shared" si="1509"/>
        <v>15.336552115876172</v>
      </c>
      <c r="AE1856" s="9">
        <f t="shared" si="1510"/>
        <v>0</v>
      </c>
      <c r="AF1856" s="9">
        <f t="shared" si="1511"/>
        <v>0</v>
      </c>
      <c r="AG1856" s="9">
        <f t="shared" si="1512"/>
        <v>24.885013160343497</v>
      </c>
      <c r="AH1856" s="9">
        <f t="shared" si="1513"/>
        <v>24.885013160343497</v>
      </c>
      <c r="AI1856" s="6">
        <f t="shared" si="1514"/>
        <v>3.9241751522080133</v>
      </c>
      <c r="AJ1856" s="6">
        <f t="shared" si="1515"/>
        <v>8.1794944618006262</v>
      </c>
      <c r="AK1856" s="6">
        <f t="shared" si="1516"/>
        <v>0</v>
      </c>
      <c r="AL1856" s="6">
        <f t="shared" si="1517"/>
        <v>2.0099433706431289</v>
      </c>
      <c r="AM1856" s="6">
        <f t="shared" si="1518"/>
        <v>0</v>
      </c>
      <c r="AN1856" s="6">
        <f t="shared" si="1519"/>
        <v>0</v>
      </c>
      <c r="AO1856" s="32">
        <v>626.88333333333333</v>
      </c>
      <c r="AP1856" s="32">
        <v>117.36666666666666</v>
      </c>
      <c r="AQ1856" s="32">
        <v>0.73333333333333328</v>
      </c>
      <c r="AR1856" s="32">
        <v>744.98333333333335</v>
      </c>
      <c r="AS1856" s="40">
        <v>18</v>
      </c>
      <c r="AT1856" s="40">
        <v>23</v>
      </c>
      <c r="AU1856" s="40">
        <v>37</v>
      </c>
      <c r="AV1856" s="40">
        <v>11</v>
      </c>
      <c r="AW1856" s="40">
        <v>36</v>
      </c>
      <c r="AX1856" s="9">
        <f t="shared" si="1520"/>
        <v>1.4496968612273204</v>
      </c>
      <c r="AY1856" s="9">
        <f t="shared" si="1521"/>
        <v>1.8523904337904651</v>
      </c>
      <c r="AZ1856" s="9">
        <f t="shared" si="1522"/>
        <v>2.9799324369672697</v>
      </c>
      <c r="BA1856" s="9">
        <f t="shared" si="1523"/>
        <v>0.88592585963891801</v>
      </c>
      <c r="BB1856" s="9">
        <f t="shared" si="1524"/>
        <v>2.8993937224546409</v>
      </c>
      <c r="BC1856" s="9">
        <f t="shared" si="1525"/>
        <v>9.7950520833333332</v>
      </c>
      <c r="BD1856" s="9">
        <f t="shared" si="1526"/>
        <v>1.1458333333333333E-2</v>
      </c>
      <c r="BE1856" s="9">
        <f t="shared" si="1527"/>
        <v>1.8338541666666666</v>
      </c>
      <c r="BF1856" s="3">
        <v>41</v>
      </c>
      <c r="BG1856" s="3">
        <v>16</v>
      </c>
      <c r="BH1856" s="3">
        <v>0</v>
      </c>
      <c r="BI1856" s="3">
        <v>57</v>
      </c>
      <c r="BJ1856" s="3">
        <v>21</v>
      </c>
      <c r="BK1856" s="3">
        <v>0</v>
      </c>
      <c r="BL1856" s="3">
        <v>0</v>
      </c>
      <c r="BM1856" s="3">
        <v>21</v>
      </c>
      <c r="BN1856" s="34">
        <f t="shared" si="1547"/>
        <v>46.012940316900398</v>
      </c>
      <c r="BO1856" s="34">
        <f t="shared" si="1548"/>
        <v>123.52743546898247</v>
      </c>
      <c r="BP1856" s="34">
        <v>22.571216969071159</v>
      </c>
      <c r="BQ1856" s="34">
        <v>8.4145583904160723</v>
      </c>
      <c r="BR1856" s="34">
        <v>-0.2361574438980866</v>
      </c>
      <c r="BS1856" s="34">
        <v>-9.5569694793909508E-3</v>
      </c>
      <c r="BT1856" s="34">
        <v>10.550269688554488</v>
      </c>
      <c r="BU1856" s="34">
        <f t="shared" si="1549"/>
        <v>41.290330634664244</v>
      </c>
      <c r="BV1856" s="34">
        <f t="shared" si="1550"/>
        <v>110.84900503724265</v>
      </c>
      <c r="BW1856" s="34">
        <v>4.4714534121836955</v>
      </c>
      <c r="BX1856" s="34">
        <v>0.29192471890883742</v>
      </c>
      <c r="BY1856" s="34">
        <v>6.7219798135041156E-2</v>
      </c>
      <c r="BZ1856" s="34">
        <v>-0.10798824699141839</v>
      </c>
      <c r="CA1856" s="34">
        <f t="shared" si="1551"/>
        <v>4.7226096822361558</v>
      </c>
      <c r="CB1856" s="34">
        <f t="shared" si="1552"/>
        <v>12.67843043173983</v>
      </c>
      <c r="CC1856" s="15">
        <v>81</v>
      </c>
      <c r="CD1856" s="7">
        <v>3440983</v>
      </c>
      <c r="CE1856" s="68">
        <f t="shared" si="1528"/>
        <v>4408759.46875</v>
      </c>
      <c r="CF1856" s="9">
        <v>19.3</v>
      </c>
      <c r="CG1856" s="9">
        <v>15.3</v>
      </c>
      <c r="CH1856" s="9">
        <v>12.8</v>
      </c>
      <c r="CI1856" s="9">
        <v>5</v>
      </c>
      <c r="CJ1856" s="9">
        <f t="shared" si="1545"/>
        <v>11.586366708506326</v>
      </c>
      <c r="CK1856" s="9">
        <v>3.1</v>
      </c>
      <c r="CL1856" s="9">
        <f t="shared" si="1546"/>
        <v>7.1835473592739216</v>
      </c>
      <c r="CM1856" s="9">
        <v>8.1</v>
      </c>
      <c r="CN1856" t="s">
        <v>3472</v>
      </c>
      <c r="CO1856" t="s">
        <v>3473</v>
      </c>
      <c r="CQ1856" t="s">
        <v>2396</v>
      </c>
      <c r="CR1856">
        <v>73</v>
      </c>
      <c r="CS1856">
        <v>188</v>
      </c>
      <c r="CU1856" t="s">
        <v>3402</v>
      </c>
      <c r="CV1856" t="s">
        <v>3090</v>
      </c>
      <c r="CW1856">
        <v>6</v>
      </c>
      <c r="CX1856">
        <v>3</v>
      </c>
      <c r="CY1856">
        <v>2</v>
      </c>
      <c r="CZ1856" s="70"/>
      <c r="DA1856">
        <v>0</v>
      </c>
    </row>
    <row r="1857" spans="1:105" x14ac:dyDescent="0.2">
      <c r="A1857" s="44" t="s">
        <v>2372</v>
      </c>
      <c r="B1857" s="43" t="s">
        <v>965</v>
      </c>
      <c r="C1857" s="43" t="s">
        <v>965</v>
      </c>
      <c r="D1857" s="42"/>
      <c r="E1857" s="42" t="str">
        <f t="shared" si="1534"/>
        <v xml:space="preserve">Radulov, Alexander </v>
      </c>
      <c r="F1857" s="42" t="s">
        <v>466</v>
      </c>
      <c r="G1857" s="45" t="s">
        <v>1528</v>
      </c>
      <c r="H1857" s="43">
        <v>81</v>
      </c>
      <c r="I1857" s="64">
        <v>26</v>
      </c>
      <c r="J1857" s="64">
        <v>32</v>
      </c>
      <c r="K1857" s="64">
        <v>58</v>
      </c>
      <c r="L1857" s="43">
        <v>7</v>
      </c>
      <c r="M1857">
        <v>44</v>
      </c>
      <c r="N1857">
        <v>183</v>
      </c>
      <c r="O1857" s="4">
        <f t="shared" si="1543"/>
        <v>0.14207650273224043</v>
      </c>
      <c r="Q1857">
        <v>2</v>
      </c>
      <c r="R1857">
        <v>0</v>
      </c>
      <c r="S1857">
        <v>0</v>
      </c>
      <c r="T1857">
        <v>1</v>
      </c>
      <c r="U1857" s="4">
        <f t="shared" si="1544"/>
        <v>0</v>
      </c>
      <c r="V1857">
        <v>0</v>
      </c>
      <c r="W1857">
        <v>4</v>
      </c>
      <c r="X1857">
        <v>2</v>
      </c>
      <c r="Y1857">
        <v>0</v>
      </c>
      <c r="Z1857">
        <v>0</v>
      </c>
      <c r="AA1857">
        <v>22</v>
      </c>
      <c r="AB1857">
        <v>30</v>
      </c>
      <c r="AC1857" s="9">
        <f t="shared" si="1508"/>
        <v>4.7290640394088665</v>
      </c>
      <c r="AD1857" s="9">
        <f t="shared" si="1509"/>
        <v>2.3645320197044333</v>
      </c>
      <c r="AE1857" s="9">
        <f t="shared" si="1510"/>
        <v>0</v>
      </c>
      <c r="AF1857" s="9">
        <f t="shared" si="1511"/>
        <v>0</v>
      </c>
      <c r="AG1857" s="9">
        <f t="shared" si="1512"/>
        <v>24.71177397463299</v>
      </c>
      <c r="AH1857" s="9">
        <f t="shared" si="1513"/>
        <v>33.697873601772258</v>
      </c>
      <c r="AI1857" s="58">
        <f t="shared" si="1514"/>
        <v>3.7067660961949489</v>
      </c>
      <c r="AJ1857" s="58">
        <f t="shared" si="1515"/>
        <v>4.9655172413793105</v>
      </c>
      <c r="AK1857" s="58">
        <f t="shared" si="1516"/>
        <v>0</v>
      </c>
      <c r="AL1857" s="58">
        <f t="shared" si="1517"/>
        <v>3.0328086241595034</v>
      </c>
      <c r="AM1857" s="58">
        <f t="shared" si="1518"/>
        <v>1.1822660098522169</v>
      </c>
      <c r="AN1857" s="58">
        <f t="shared" si="1519"/>
        <v>10.557184750733137</v>
      </c>
      <c r="AO1857" s="56">
        <v>1068.3166666666666</v>
      </c>
      <c r="AP1857" s="56">
        <v>253.75</v>
      </c>
      <c r="AQ1857" s="56">
        <v>5.6833333333333336</v>
      </c>
      <c r="AR1857" s="57">
        <f>SUM(AO1857:AQ1857)</f>
        <v>1327.75</v>
      </c>
      <c r="AS1857">
        <v>36</v>
      </c>
      <c r="AT1857">
        <v>17</v>
      </c>
      <c r="AU1857">
        <v>50</v>
      </c>
      <c r="AV1857">
        <v>52</v>
      </c>
      <c r="AW1857">
        <v>58</v>
      </c>
      <c r="AX1857" s="9">
        <f t="shared" si="1520"/>
        <v>1.6268122764074562</v>
      </c>
      <c r="AY1857" s="9">
        <f t="shared" si="1521"/>
        <v>0.76821690830352107</v>
      </c>
      <c r="AZ1857" s="9">
        <f t="shared" si="1522"/>
        <v>2.2594614950103558</v>
      </c>
      <c r="BA1857" s="9">
        <f t="shared" si="1523"/>
        <v>2.3498399548107698</v>
      </c>
      <c r="BB1857" s="9">
        <f t="shared" si="1524"/>
        <v>2.6209753342120128</v>
      </c>
      <c r="BC1857" s="33">
        <f t="shared" si="1525"/>
        <v>13.18909465020576</v>
      </c>
      <c r="BD1857" s="33">
        <f t="shared" si="1526"/>
        <v>7.0164609053497945E-2</v>
      </c>
      <c r="BE1857" s="33">
        <f t="shared" si="1527"/>
        <v>3.132716049382716</v>
      </c>
      <c r="BF1857" s="42">
        <f>BI1857-BG1857-BH1857</f>
        <v>66</v>
      </c>
      <c r="BG1857" s="43">
        <v>21</v>
      </c>
      <c r="BH1857" s="43">
        <v>0</v>
      </c>
      <c r="BI1857" s="43">
        <v>87</v>
      </c>
      <c r="BJ1857" s="42">
        <f>BM1857-BK1857-BL1857</f>
        <v>54</v>
      </c>
      <c r="BK1857" s="43">
        <v>5</v>
      </c>
      <c r="BL1857" s="43">
        <v>1</v>
      </c>
      <c r="BM1857" s="43">
        <v>60</v>
      </c>
      <c r="BN1857" s="34">
        <f t="shared" si="1547"/>
        <v>45.995817954151143</v>
      </c>
      <c r="BO1857" s="34">
        <f t="shared" si="1548"/>
        <v>69.283853065940349</v>
      </c>
      <c r="BP1857" s="33">
        <v>51.352845355480426</v>
      </c>
      <c r="BQ1857" s="33">
        <v>-3.6649678854675609</v>
      </c>
      <c r="BR1857" s="33">
        <v>-2.0730303506407091</v>
      </c>
      <c r="BS1857" s="33">
        <v>-7.7837504367564994E-2</v>
      </c>
      <c r="BT1857" s="33">
        <v>-4.2477806645034173</v>
      </c>
      <c r="BU1857" s="9">
        <f t="shared" si="1549"/>
        <v>41.289228950501176</v>
      </c>
      <c r="BV1857" s="34">
        <f t="shared" si="1550"/>
        <v>62.194281981549508</v>
      </c>
      <c r="BW1857" s="33">
        <v>4.6448477957042176</v>
      </c>
      <c r="BX1857" s="33">
        <v>-4.7129453733698576E-2</v>
      </c>
      <c r="BY1857" s="33">
        <v>-7.1566589650749898E-2</v>
      </c>
      <c r="BZ1857" s="33">
        <v>0.1804372513301982</v>
      </c>
      <c r="CA1857" s="9">
        <f t="shared" si="1551"/>
        <v>4.7065890036499667</v>
      </c>
      <c r="CB1857" s="34">
        <f t="shared" si="1552"/>
        <v>7.0895710843908368</v>
      </c>
      <c r="CC1857" s="47">
        <v>60.244686000000002</v>
      </c>
      <c r="CD1857">
        <v>4264544</v>
      </c>
      <c r="CE1857" s="68">
        <f t="shared" si="1528"/>
        <v>4317192.6913580243</v>
      </c>
      <c r="CF1857" s="62">
        <v>33.4</v>
      </c>
      <c r="CG1857" s="62">
        <v>27.8</v>
      </c>
      <c r="CH1857" s="62">
        <v>9.3000000000000007</v>
      </c>
      <c r="CI1857" s="62">
        <v>6.4</v>
      </c>
      <c r="CJ1857" s="63">
        <f t="shared" si="1545"/>
        <v>8.0646008127605509</v>
      </c>
      <c r="CK1857" s="62">
        <v>2.6</v>
      </c>
      <c r="CL1857" s="63">
        <f t="shared" si="1546"/>
        <v>3.2762440801839738</v>
      </c>
      <c r="CM1857" s="62">
        <v>7.7</v>
      </c>
      <c r="CN1857" t="s">
        <v>1657</v>
      </c>
      <c r="CO1857" t="s">
        <v>3473</v>
      </c>
      <c r="CQ1857" t="s">
        <v>2396</v>
      </c>
      <c r="CR1857">
        <v>73</v>
      </c>
      <c r="CS1857">
        <v>188</v>
      </c>
      <c r="CT1857">
        <v>47</v>
      </c>
      <c r="CU1857" t="s">
        <v>3402</v>
      </c>
      <c r="CZ1857" s="72">
        <v>918586.66666666663</v>
      </c>
      <c r="DA1857">
        <v>0</v>
      </c>
    </row>
    <row r="1858" spans="1:105" x14ac:dyDescent="0.2">
      <c r="A1858" s="38" t="s">
        <v>2452</v>
      </c>
      <c r="B1858" t="s">
        <v>530</v>
      </c>
      <c r="E1858" t="str">
        <f t="shared" si="1534"/>
        <v xml:space="preserve">Svitov, Alexander </v>
      </c>
      <c r="F1858" t="s">
        <v>1315</v>
      </c>
      <c r="G1858" t="s">
        <v>1537</v>
      </c>
      <c r="H1858">
        <v>76</v>
      </c>
      <c r="I1858">
        <v>7</v>
      </c>
      <c r="J1858">
        <v>11</v>
      </c>
      <c r="K1858">
        <f t="shared" ref="K1858:K1864" si="1554">I1858+J1858</f>
        <v>18</v>
      </c>
      <c r="L1858">
        <v>-10</v>
      </c>
      <c r="M1858">
        <v>145</v>
      </c>
      <c r="N1858">
        <v>83</v>
      </c>
      <c r="O1858" s="4">
        <f t="shared" si="1543"/>
        <v>8.4337349397590355E-2</v>
      </c>
      <c r="P1858">
        <v>1537</v>
      </c>
      <c r="Q1858">
        <v>2</v>
      </c>
      <c r="R1858">
        <v>0</v>
      </c>
      <c r="S1858">
        <v>472</v>
      </c>
      <c r="T1858">
        <v>456</v>
      </c>
      <c r="U1858" s="4">
        <f t="shared" si="1544"/>
        <v>0.50862068965517238</v>
      </c>
      <c r="V1858" s="40">
        <v>21.5</v>
      </c>
      <c r="W1858">
        <v>1</v>
      </c>
      <c r="X1858">
        <v>3</v>
      </c>
      <c r="Y1858">
        <v>0</v>
      </c>
      <c r="Z1858">
        <v>0</v>
      </c>
      <c r="AA1858">
        <f t="shared" ref="AA1858:AB1864" si="1555">I1858-W1858-Y1858</f>
        <v>6</v>
      </c>
      <c r="AB1858">
        <f t="shared" si="1555"/>
        <v>8</v>
      </c>
      <c r="AC1858" s="9">
        <f t="shared" ref="AC1858:AC1921" si="1556">IF(AP1858=0,0,W1858/AP1858*300)</f>
        <v>2.1380211426535221</v>
      </c>
      <c r="AD1858" s="9">
        <f t="shared" ref="AD1858:AD1921" si="1557">IF(AP1858=0,0,X1858/AP1858*300)</f>
        <v>6.4140634279605662</v>
      </c>
      <c r="AE1858" s="9">
        <f t="shared" ref="AE1858:AE1921" si="1558">IF(AQ1858=0,0,Y1858/AQ1858*300)</f>
        <v>0</v>
      </c>
      <c r="AF1858" s="9">
        <f t="shared" ref="AF1858:AF1921" si="1559">IF(AQ1858=0,0,Z1858/AQ1858*300)</f>
        <v>0</v>
      </c>
      <c r="AG1858" s="9">
        <f t="shared" ref="AG1858:AG1921" si="1560">AA1858/AO1858*1200</f>
        <v>8.7258624868708097</v>
      </c>
      <c r="AH1858" s="9">
        <f t="shared" ref="AH1858:AH1921" si="1561">AB1858/AO1858*1200</f>
        <v>11.634483315827747</v>
      </c>
      <c r="AI1858" s="6">
        <f t="shared" ref="AI1858:AI1921" si="1562">IF(AO1858=0,0,BF1858/AO1858*60)</f>
        <v>1.745172497374162</v>
      </c>
      <c r="AJ1858" s="6">
        <f t="shared" ref="AJ1858:AJ1921" si="1563">IF(AP1858=0,0,BG1858/AP1858*60)</f>
        <v>3.4208338282456352</v>
      </c>
      <c r="AK1858" s="6">
        <f t="shared" ref="AK1858:AK1921" si="1564">IF(AQ1858=0,0,BH1858/AQ1858*60)</f>
        <v>0</v>
      </c>
      <c r="AL1858" s="6">
        <f t="shared" ref="AL1858:AL1921" si="1565">IF(AO1858=0,0,BJ1858/AO1858*60)</f>
        <v>2.1814656217177024</v>
      </c>
      <c r="AM1858" s="6">
        <f t="shared" ref="AM1858:AM1921" si="1566">IF(AP1858=0,0,BK1858/AP1858*60)</f>
        <v>0.4276042285307044</v>
      </c>
      <c r="AN1858" s="6">
        <f t="shared" ref="AN1858:AN1921" si="1567">IF(AQ1858=0,0,BL1858/AQ1858*60)</f>
        <v>5.8536585365853657</v>
      </c>
      <c r="AO1858" s="32">
        <v>825.13333333333321</v>
      </c>
      <c r="AP1858" s="32">
        <v>140.31666666666666</v>
      </c>
      <c r="AQ1858" s="32">
        <v>82</v>
      </c>
      <c r="AR1858" s="32">
        <v>1047.45</v>
      </c>
      <c r="AS1858" s="40">
        <v>33</v>
      </c>
      <c r="AT1858" s="40">
        <v>140</v>
      </c>
      <c r="AU1858" s="40">
        <v>33</v>
      </c>
      <c r="AV1858" s="40">
        <v>16</v>
      </c>
      <c r="AW1858" s="40">
        <v>26</v>
      </c>
      <c r="AX1858" s="9">
        <f t="shared" ref="AX1858:AX1921" si="1568">AS1858/AR1858*60</f>
        <v>1.8903050264929113</v>
      </c>
      <c r="AY1858" s="9">
        <f t="shared" ref="AY1858:AY1921" si="1569">AT1858/AR1858*60</f>
        <v>8.0194758699699271</v>
      </c>
      <c r="AZ1858" s="9">
        <f t="shared" ref="AZ1858:AZ1921" si="1570">AU1858/AR1858*60</f>
        <v>1.8903050264929113</v>
      </c>
      <c r="BA1858" s="9">
        <f t="shared" ref="BA1858:BA1921" si="1571">AV1858/AR1858*60</f>
        <v>0.91651152799656299</v>
      </c>
      <c r="BB1858" s="9">
        <f t="shared" ref="BB1858:BB1921" si="1572">AW1858/AR1858*60</f>
        <v>1.4893312329944148</v>
      </c>
      <c r="BC1858" s="9">
        <f t="shared" ref="BC1858:BC1921" si="1573">AO1858/H1858</f>
        <v>10.857017543859648</v>
      </c>
      <c r="BD1858" s="9">
        <f t="shared" ref="BD1858:BD1921" si="1574">AQ1858/H1858</f>
        <v>1.0789473684210527</v>
      </c>
      <c r="BE1858" s="9">
        <f t="shared" ref="BE1858:BE1921" si="1575">AP1858/H1858</f>
        <v>1.8462719298245613</v>
      </c>
      <c r="BF1858" s="3">
        <v>24</v>
      </c>
      <c r="BG1858" s="3">
        <v>8</v>
      </c>
      <c r="BH1858" s="3">
        <v>0</v>
      </c>
      <c r="BI1858" s="3">
        <v>32</v>
      </c>
      <c r="BJ1858" s="3">
        <v>30</v>
      </c>
      <c r="BK1858" s="3">
        <v>1</v>
      </c>
      <c r="BL1858" s="3">
        <v>8</v>
      </c>
      <c r="BM1858" s="3">
        <v>39</v>
      </c>
      <c r="BN1858" s="34">
        <f t="shared" si="1547"/>
        <v>-9.3079502783508996</v>
      </c>
      <c r="BO1858" s="34">
        <f t="shared" si="1548"/>
        <v>-17.772591108598785</v>
      </c>
      <c r="BP1858" s="34">
        <v>-1.8487865945452326</v>
      </c>
      <c r="BQ1858" s="34">
        <v>-2.1007785885919708</v>
      </c>
      <c r="BR1858" s="34">
        <v>4.8910732484680038E-2</v>
      </c>
      <c r="BS1858" s="34">
        <v>-0.86137845445893579</v>
      </c>
      <c r="BT1858" s="34">
        <v>-0.64540791002355025</v>
      </c>
      <c r="BU1858" s="34">
        <f t="shared" si="1549"/>
        <v>-5.4074408151350095</v>
      </c>
      <c r="BV1858" s="34">
        <f t="shared" si="1550"/>
        <v>-10.324962175063266</v>
      </c>
      <c r="BW1858" s="34">
        <v>9.060000182126057</v>
      </c>
      <c r="BX1858" s="34">
        <v>0.28652288311590479</v>
      </c>
      <c r="BY1858" s="34">
        <v>2.9988961961612346</v>
      </c>
      <c r="BZ1858" s="34">
        <v>-16.245928724619088</v>
      </c>
      <c r="CA1858" s="34">
        <f t="shared" si="1551"/>
        <v>-3.9005094632158901</v>
      </c>
      <c r="CB1858" s="34">
        <f t="shared" si="1552"/>
        <v>-7.447628933535519</v>
      </c>
      <c r="CC1858" s="15">
        <v>28</v>
      </c>
      <c r="CD1858" s="7">
        <v>165000</v>
      </c>
      <c r="CE1858" s="68">
        <f t="shared" ref="CE1858:CE1921" si="1576">IF(CD1858&gt;165000, CD1858/H1858*82, 165000)</f>
        <v>165000</v>
      </c>
      <c r="CF1858" s="9">
        <v>19.600000000000001</v>
      </c>
      <c r="CG1858" s="9">
        <v>19</v>
      </c>
      <c r="CH1858" s="9">
        <v>-5.2</v>
      </c>
      <c r="CI1858" s="9">
        <v>-2.6</v>
      </c>
      <c r="CJ1858" s="9">
        <f t="shared" si="1545"/>
        <v>-4.09524059538498</v>
      </c>
      <c r="CK1858" s="9">
        <v>0.7</v>
      </c>
      <c r="CL1858" s="9">
        <f t="shared" si="1546"/>
        <v>1.1025647756805712</v>
      </c>
      <c r="CM1858" s="9">
        <v>-1.9</v>
      </c>
      <c r="CN1858" t="s">
        <v>3612</v>
      </c>
      <c r="CO1858" t="s">
        <v>3613</v>
      </c>
      <c r="CQ1858" t="s">
        <v>2396</v>
      </c>
      <c r="CR1858">
        <v>75</v>
      </c>
      <c r="CS1858">
        <v>228</v>
      </c>
      <c r="CT1858">
        <v>16</v>
      </c>
      <c r="CU1858" t="s">
        <v>3402</v>
      </c>
      <c r="CV1858" t="s">
        <v>2382</v>
      </c>
      <c r="CW1858">
        <v>0</v>
      </c>
      <c r="CX1858">
        <v>0</v>
      </c>
      <c r="CY1858">
        <v>0</v>
      </c>
      <c r="CZ1858" s="70"/>
      <c r="DA1858">
        <v>0</v>
      </c>
    </row>
    <row r="1859" spans="1:105" x14ac:dyDescent="0.2">
      <c r="A1859" s="38" t="s">
        <v>2452</v>
      </c>
      <c r="B1859" t="s">
        <v>969</v>
      </c>
      <c r="E1859" t="str">
        <f t="shared" si="1534"/>
        <v xml:space="preserve">Kaigorodov, Alexei </v>
      </c>
      <c r="F1859" t="s">
        <v>1317</v>
      </c>
      <c r="G1859" t="s">
        <v>1537</v>
      </c>
      <c r="H1859">
        <v>6</v>
      </c>
      <c r="I1859">
        <v>0</v>
      </c>
      <c r="J1859">
        <v>1</v>
      </c>
      <c r="K1859">
        <f t="shared" si="1554"/>
        <v>1</v>
      </c>
      <c r="L1859">
        <v>1</v>
      </c>
      <c r="M1859">
        <v>0</v>
      </c>
      <c r="N1859">
        <v>3</v>
      </c>
      <c r="O1859" s="4">
        <f t="shared" si="1543"/>
        <v>0</v>
      </c>
      <c r="P1859">
        <v>42</v>
      </c>
      <c r="Q1859">
        <v>0</v>
      </c>
      <c r="R1859">
        <v>0</v>
      </c>
      <c r="S1859">
        <v>5</v>
      </c>
      <c r="T1859">
        <v>19</v>
      </c>
      <c r="U1859" s="4">
        <f t="shared" si="1544"/>
        <v>0.20833333333333334</v>
      </c>
      <c r="V1859" s="40">
        <v>6.5</v>
      </c>
      <c r="W1859">
        <v>0</v>
      </c>
      <c r="X1859">
        <v>0</v>
      </c>
      <c r="Y1859">
        <v>0</v>
      </c>
      <c r="Z1859">
        <v>0</v>
      </c>
      <c r="AA1859">
        <f t="shared" si="1555"/>
        <v>0</v>
      </c>
      <c r="AB1859">
        <f t="shared" si="1555"/>
        <v>1</v>
      </c>
      <c r="AC1859" s="9">
        <f t="shared" si="1556"/>
        <v>0</v>
      </c>
      <c r="AD1859" s="9">
        <f t="shared" si="1557"/>
        <v>0</v>
      </c>
      <c r="AE1859" s="9">
        <f t="shared" si="1558"/>
        <v>0</v>
      </c>
      <c r="AF1859" s="9">
        <f t="shared" si="1559"/>
        <v>0</v>
      </c>
      <c r="AG1859" s="9">
        <f t="shared" si="1560"/>
        <v>0</v>
      </c>
      <c r="AH1859" s="9">
        <f t="shared" si="1561"/>
        <v>46.124279308135812</v>
      </c>
      <c r="AI1859" s="6">
        <f t="shared" si="1562"/>
        <v>2.3062139654067906</v>
      </c>
      <c r="AJ1859" s="6">
        <f t="shared" si="1563"/>
        <v>0</v>
      </c>
      <c r="AK1859" s="6">
        <f t="shared" si="1564"/>
        <v>0</v>
      </c>
      <c r="AL1859" s="6">
        <f t="shared" si="1565"/>
        <v>0</v>
      </c>
      <c r="AM1859" s="6">
        <f t="shared" si="1566"/>
        <v>0</v>
      </c>
      <c r="AN1859" s="6">
        <f t="shared" si="1567"/>
        <v>0</v>
      </c>
      <c r="AO1859" s="32">
        <v>26.016666666666666</v>
      </c>
      <c r="AP1859" s="32">
        <v>3.25</v>
      </c>
      <c r="AQ1859" s="32">
        <v>0</v>
      </c>
      <c r="AR1859" s="32">
        <v>29.266666666666666</v>
      </c>
      <c r="AS1859" s="40">
        <v>0</v>
      </c>
      <c r="AT1859" s="40">
        <v>0</v>
      </c>
      <c r="AU1859" s="40">
        <v>0</v>
      </c>
      <c r="AV1859" s="40">
        <v>1</v>
      </c>
      <c r="AW1859" s="40">
        <v>2</v>
      </c>
      <c r="AX1859" s="9">
        <f t="shared" si="1568"/>
        <v>0</v>
      </c>
      <c r="AY1859" s="9">
        <f t="shared" si="1569"/>
        <v>0</v>
      </c>
      <c r="AZ1859" s="9">
        <f t="shared" si="1570"/>
        <v>0</v>
      </c>
      <c r="BA1859" s="9">
        <f t="shared" si="1571"/>
        <v>2.0501138952164011</v>
      </c>
      <c r="BB1859" s="9">
        <f t="shared" si="1572"/>
        <v>4.1002277904328022</v>
      </c>
      <c r="BC1859" s="9">
        <f t="shared" si="1573"/>
        <v>4.3361111111111112</v>
      </c>
      <c r="BD1859" s="9">
        <f t="shared" si="1574"/>
        <v>0</v>
      </c>
      <c r="BE1859" s="9">
        <f t="shared" si="1575"/>
        <v>0.54166666666666663</v>
      </c>
      <c r="BF1859" s="3">
        <v>1</v>
      </c>
      <c r="BG1859" s="3">
        <v>0</v>
      </c>
      <c r="BH1859" s="3">
        <v>0</v>
      </c>
      <c r="BI1859" s="3">
        <v>1</v>
      </c>
      <c r="BJ1859" s="3">
        <v>0</v>
      </c>
      <c r="BK1859" s="3">
        <v>0</v>
      </c>
      <c r="BL1859" s="3">
        <v>0</v>
      </c>
      <c r="BM1859" s="3">
        <v>0</v>
      </c>
      <c r="BN1859" s="34">
        <f t="shared" si="1547"/>
        <v>0.61599566948249063</v>
      </c>
      <c r="BO1859" s="34">
        <f t="shared" si="1548"/>
        <v>42.095376046639451</v>
      </c>
      <c r="BP1859" s="34">
        <v>6.2925487949956505E-2</v>
      </c>
      <c r="BQ1859" s="34">
        <v>-0.15887187480160714</v>
      </c>
      <c r="BR1859" s="34">
        <v>2.1724515643575591E-3</v>
      </c>
      <c r="BS1859" s="34">
        <v>0</v>
      </c>
      <c r="BT1859" s="34">
        <v>0</v>
      </c>
      <c r="BU1859" s="34">
        <f t="shared" si="1549"/>
        <v>-9.3773935287293081E-2</v>
      </c>
      <c r="BV1859" s="34">
        <f t="shared" si="1550"/>
        <v>-6.4082415913867719</v>
      </c>
      <c r="BW1859" s="34">
        <v>0.43490145577298162</v>
      </c>
      <c r="BX1859" s="34">
        <v>7.130780628567754E-3</v>
      </c>
      <c r="BY1859" s="34">
        <v>0</v>
      </c>
      <c r="BZ1859" s="34">
        <v>0.26773736836823436</v>
      </c>
      <c r="CA1859" s="34">
        <f t="shared" si="1551"/>
        <v>0.70976960476978368</v>
      </c>
      <c r="CB1859" s="34">
        <f t="shared" si="1552"/>
        <v>48.503617638026221</v>
      </c>
      <c r="CE1859" s="68">
        <f t="shared" si="1576"/>
        <v>165000</v>
      </c>
      <c r="CF1859" s="9">
        <v>0.6</v>
      </c>
      <c r="CG1859" s="9">
        <v>0.6</v>
      </c>
      <c r="CH1859" s="9">
        <v>0.9</v>
      </c>
      <c r="CI1859" s="9">
        <v>0</v>
      </c>
      <c r="CJ1859" s="9">
        <f t="shared" si="1545"/>
        <v>0</v>
      </c>
      <c r="CK1859" s="9">
        <v>0.2</v>
      </c>
      <c r="CL1859" s="9">
        <f t="shared" si="1546"/>
        <v>12.301383905689391</v>
      </c>
      <c r="CM1859" s="9">
        <v>0.2</v>
      </c>
      <c r="CN1859" t="s">
        <v>2776</v>
      </c>
      <c r="CO1859" t="s">
        <v>3089</v>
      </c>
      <c r="CQ1859" t="s">
        <v>2396</v>
      </c>
      <c r="CR1859">
        <v>72</v>
      </c>
      <c r="CS1859">
        <v>194</v>
      </c>
      <c r="CT1859">
        <v>55</v>
      </c>
      <c r="CU1859" t="s">
        <v>3402</v>
      </c>
      <c r="CV1859" t="s">
        <v>3090</v>
      </c>
      <c r="CW1859">
        <v>0</v>
      </c>
      <c r="CX1859">
        <v>0</v>
      </c>
      <c r="CY1859">
        <v>0</v>
      </c>
      <c r="CZ1859" s="70"/>
      <c r="DA1859">
        <v>0</v>
      </c>
    </row>
    <row r="1860" spans="1:105" x14ac:dyDescent="0.2">
      <c r="A1860" s="38" t="s">
        <v>2452</v>
      </c>
      <c r="B1860" t="s">
        <v>960</v>
      </c>
      <c r="E1860" t="str">
        <f t="shared" si="1534"/>
        <v xml:space="preserve">Mikhnov, Alexei </v>
      </c>
      <c r="F1860" t="s">
        <v>1318</v>
      </c>
      <c r="G1860" t="s">
        <v>1540</v>
      </c>
      <c r="H1860">
        <v>2</v>
      </c>
      <c r="I1860">
        <v>0</v>
      </c>
      <c r="J1860">
        <v>0</v>
      </c>
      <c r="K1860">
        <f t="shared" si="1554"/>
        <v>0</v>
      </c>
      <c r="L1860">
        <v>0</v>
      </c>
      <c r="M1860">
        <v>0</v>
      </c>
      <c r="N1860">
        <v>0</v>
      </c>
      <c r="O1860" s="4">
        <f t="shared" si="1543"/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 s="4">
        <f t="shared" si="1544"/>
        <v>0</v>
      </c>
      <c r="V1860" s="40">
        <v>0</v>
      </c>
      <c r="W1860">
        <v>0</v>
      </c>
      <c r="X1860">
        <v>0</v>
      </c>
      <c r="Y1860">
        <v>0</v>
      </c>
      <c r="Z1860">
        <v>0</v>
      </c>
      <c r="AA1860">
        <f t="shared" si="1555"/>
        <v>0</v>
      </c>
      <c r="AB1860">
        <f t="shared" si="1555"/>
        <v>0</v>
      </c>
      <c r="AC1860" s="9">
        <f t="shared" si="1556"/>
        <v>0</v>
      </c>
      <c r="AD1860" s="9">
        <f t="shared" si="1557"/>
        <v>0</v>
      </c>
      <c r="AE1860" s="9">
        <f t="shared" si="1558"/>
        <v>0</v>
      </c>
      <c r="AF1860" s="9">
        <f t="shared" si="1559"/>
        <v>0</v>
      </c>
      <c r="AG1860" s="9">
        <f t="shared" si="1560"/>
        <v>0</v>
      </c>
      <c r="AH1860" s="9">
        <f t="shared" si="1561"/>
        <v>0</v>
      </c>
      <c r="AI1860" s="6">
        <f t="shared" si="1562"/>
        <v>0</v>
      </c>
      <c r="AJ1860" s="6">
        <f t="shared" si="1563"/>
        <v>0</v>
      </c>
      <c r="AK1860" s="6">
        <f t="shared" si="1564"/>
        <v>0</v>
      </c>
      <c r="AL1860" s="6">
        <f t="shared" si="1565"/>
        <v>0</v>
      </c>
      <c r="AM1860" s="6">
        <f t="shared" si="1566"/>
        <v>0</v>
      </c>
      <c r="AN1860" s="6">
        <f t="shared" si="1567"/>
        <v>0</v>
      </c>
      <c r="AO1860" s="32">
        <v>11.9</v>
      </c>
      <c r="AP1860" s="32">
        <v>1.8166666666666664</v>
      </c>
      <c r="AQ1860" s="32">
        <v>0</v>
      </c>
      <c r="AR1860" s="32">
        <v>13.716666666666667</v>
      </c>
      <c r="AS1860" s="40">
        <v>0</v>
      </c>
      <c r="AT1860" s="40">
        <v>0</v>
      </c>
      <c r="AU1860" s="40">
        <v>1</v>
      </c>
      <c r="AV1860" s="40">
        <v>2</v>
      </c>
      <c r="AW1860" s="40">
        <v>2</v>
      </c>
      <c r="AX1860" s="9">
        <f t="shared" si="1568"/>
        <v>0</v>
      </c>
      <c r="AY1860" s="9">
        <f t="shared" si="1569"/>
        <v>0</v>
      </c>
      <c r="AZ1860" s="9">
        <f t="shared" si="1570"/>
        <v>4.3742405832320772</v>
      </c>
      <c r="BA1860" s="9">
        <f t="shared" si="1571"/>
        <v>8.7484811664641544</v>
      </c>
      <c r="BB1860" s="9">
        <f t="shared" si="1572"/>
        <v>8.7484811664641544</v>
      </c>
      <c r="BC1860" s="9">
        <f t="shared" si="1573"/>
        <v>5.95</v>
      </c>
      <c r="BD1860" s="9">
        <f t="shared" si="1574"/>
        <v>0</v>
      </c>
      <c r="BE1860" s="9">
        <f t="shared" si="1575"/>
        <v>0.90833333333333321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4">
        <f t="shared" si="1547"/>
        <v>8.5009266536745565E-2</v>
      </c>
      <c r="BO1860" s="34">
        <f t="shared" si="1548"/>
        <v>12.395032787860837</v>
      </c>
      <c r="BP1860" s="34">
        <v>-0.2977008780987262</v>
      </c>
      <c r="BQ1860" s="34">
        <v>-9.2508586587133151E-2</v>
      </c>
      <c r="BR1860" s="34">
        <v>-5.4082128745096235E-3</v>
      </c>
      <c r="BS1860" s="34">
        <v>0</v>
      </c>
      <c r="BT1860" s="34">
        <v>0</v>
      </c>
      <c r="BU1860" s="34">
        <f t="shared" si="1549"/>
        <v>-0.39561767756036897</v>
      </c>
      <c r="BV1860" s="34">
        <f t="shared" si="1550"/>
        <v>-57.684230020952953</v>
      </c>
      <c r="BW1860" s="34">
        <v>0.28978024271598007</v>
      </c>
      <c r="BX1860" s="34">
        <v>8.9297217729919429E-3</v>
      </c>
      <c r="BY1860" s="34">
        <v>0</v>
      </c>
      <c r="BZ1860" s="34">
        <v>0.18191697960814252</v>
      </c>
      <c r="CA1860" s="34">
        <f t="shared" si="1551"/>
        <v>0.48062694409711454</v>
      </c>
      <c r="CB1860" s="34">
        <f t="shared" si="1552"/>
        <v>70.07926280881378</v>
      </c>
      <c r="CE1860" s="68">
        <f t="shared" si="1576"/>
        <v>165000</v>
      </c>
      <c r="CF1860" s="9">
        <v>0.2</v>
      </c>
      <c r="CG1860" s="9">
        <v>0.1</v>
      </c>
      <c r="CH1860" s="9">
        <v>0</v>
      </c>
      <c r="CI1860" s="9">
        <v>-0.1</v>
      </c>
      <c r="CJ1860" s="9">
        <f t="shared" si="1545"/>
        <v>-12.875536480686696</v>
      </c>
      <c r="CK1860" s="9">
        <v>0</v>
      </c>
      <c r="CL1860" s="9">
        <f t="shared" si="1546"/>
        <v>0</v>
      </c>
      <c r="CM1860" s="9">
        <v>-0.1</v>
      </c>
      <c r="CN1860" t="s">
        <v>1519</v>
      </c>
      <c r="CO1860" t="s">
        <v>1520</v>
      </c>
      <c r="CQ1860" t="s">
        <v>3423</v>
      </c>
      <c r="CR1860">
        <v>77</v>
      </c>
      <c r="CS1860">
        <v>200</v>
      </c>
      <c r="CT1860">
        <v>8</v>
      </c>
      <c r="CU1860" t="s">
        <v>3402</v>
      </c>
      <c r="CV1860" t="s">
        <v>3090</v>
      </c>
      <c r="CW1860">
        <v>0</v>
      </c>
      <c r="CX1860">
        <v>0</v>
      </c>
      <c r="CY1860">
        <v>0</v>
      </c>
      <c r="CZ1860" s="70"/>
      <c r="DA1860">
        <v>0</v>
      </c>
    </row>
    <row r="1861" spans="1:105" x14ac:dyDescent="0.2">
      <c r="A1861" s="38" t="s">
        <v>2452</v>
      </c>
      <c r="B1861" t="s">
        <v>967</v>
      </c>
      <c r="E1861" t="str">
        <f t="shared" si="1534"/>
        <v xml:space="preserve">Yashin, Alexei </v>
      </c>
      <c r="F1861" t="s">
        <v>1319</v>
      </c>
      <c r="G1861" t="s">
        <v>1537</v>
      </c>
      <c r="H1861">
        <v>58</v>
      </c>
      <c r="I1861">
        <v>18</v>
      </c>
      <c r="J1861">
        <v>32</v>
      </c>
      <c r="K1861">
        <f t="shared" si="1554"/>
        <v>50</v>
      </c>
      <c r="L1861">
        <v>6</v>
      </c>
      <c r="M1861">
        <v>44</v>
      </c>
      <c r="N1861">
        <v>203</v>
      </c>
      <c r="O1861" s="4">
        <f t="shared" si="1543"/>
        <v>8.8669950738916259E-2</v>
      </c>
      <c r="P1861">
        <v>1132</v>
      </c>
      <c r="Q1861">
        <v>3</v>
      </c>
      <c r="R1861">
        <v>0</v>
      </c>
      <c r="S1861">
        <v>242</v>
      </c>
      <c r="T1861">
        <v>285</v>
      </c>
      <c r="U1861" s="4">
        <f t="shared" si="1544"/>
        <v>0.45920303605313095</v>
      </c>
      <c r="V1861" s="40">
        <v>15.4</v>
      </c>
      <c r="W1861">
        <v>5</v>
      </c>
      <c r="X1861">
        <v>16</v>
      </c>
      <c r="Y1861">
        <v>0</v>
      </c>
      <c r="Z1861">
        <v>0</v>
      </c>
      <c r="AA1861">
        <f t="shared" si="1555"/>
        <v>13</v>
      </c>
      <c r="AB1861">
        <f t="shared" si="1555"/>
        <v>16</v>
      </c>
      <c r="AC1861" s="9">
        <f t="shared" si="1556"/>
        <v>7.255139056831923</v>
      </c>
      <c r="AD1861" s="9">
        <f t="shared" si="1557"/>
        <v>23.21644498186215</v>
      </c>
      <c r="AE1861" s="9">
        <f t="shared" si="1558"/>
        <v>0</v>
      </c>
      <c r="AF1861" s="9">
        <f t="shared" si="1559"/>
        <v>0</v>
      </c>
      <c r="AG1861" s="9">
        <f t="shared" si="1560"/>
        <v>20.52991752939112</v>
      </c>
      <c r="AH1861" s="9">
        <f t="shared" si="1561"/>
        <v>25.267590805404456</v>
      </c>
      <c r="AI1861" s="6">
        <f t="shared" si="1562"/>
        <v>3.0005264081417793</v>
      </c>
      <c r="AJ1861" s="6">
        <f t="shared" si="1563"/>
        <v>9.28657799274486</v>
      </c>
      <c r="AK1861" s="6">
        <f t="shared" si="1564"/>
        <v>0</v>
      </c>
      <c r="AL1861" s="6">
        <f t="shared" si="1565"/>
        <v>2.1319529742060013</v>
      </c>
      <c r="AM1861" s="6">
        <f t="shared" si="1566"/>
        <v>0.58041112454655375</v>
      </c>
      <c r="AN1861" s="6">
        <f t="shared" si="1567"/>
        <v>5.1575931232091694</v>
      </c>
      <c r="AO1861" s="32">
        <v>759.86666666666667</v>
      </c>
      <c r="AP1861" s="32">
        <v>206.75</v>
      </c>
      <c r="AQ1861" s="32">
        <v>23.266666666666666</v>
      </c>
      <c r="AR1861" s="32">
        <v>989.88333333333333</v>
      </c>
      <c r="AS1861" s="40">
        <v>16</v>
      </c>
      <c r="AT1861" s="40">
        <v>29</v>
      </c>
      <c r="AU1861" s="40">
        <v>70</v>
      </c>
      <c r="AV1861" s="40">
        <v>29</v>
      </c>
      <c r="AW1861" s="40">
        <v>25</v>
      </c>
      <c r="AX1861" s="9">
        <f t="shared" si="1568"/>
        <v>0.9698112572188643</v>
      </c>
      <c r="AY1861" s="9">
        <f t="shared" si="1569"/>
        <v>1.7577829037091912</v>
      </c>
      <c r="AZ1861" s="9">
        <f t="shared" si="1570"/>
        <v>4.2429242503325302</v>
      </c>
      <c r="BA1861" s="9">
        <f t="shared" si="1571"/>
        <v>1.7577829037091912</v>
      </c>
      <c r="BB1861" s="9">
        <f t="shared" si="1572"/>
        <v>1.5153300894044752</v>
      </c>
      <c r="BC1861" s="9">
        <f t="shared" si="1573"/>
        <v>13.101149425287357</v>
      </c>
      <c r="BD1861" s="9">
        <f t="shared" si="1574"/>
        <v>0.40114942528735631</v>
      </c>
      <c r="BE1861" s="9">
        <f t="shared" si="1575"/>
        <v>3.5646551724137931</v>
      </c>
      <c r="BF1861" s="3">
        <v>38</v>
      </c>
      <c r="BG1861" s="3">
        <v>32</v>
      </c>
      <c r="BH1861" s="3">
        <v>0</v>
      </c>
      <c r="BI1861" s="3">
        <v>70</v>
      </c>
      <c r="BJ1861" s="3">
        <v>27</v>
      </c>
      <c r="BK1861" s="3">
        <v>2</v>
      </c>
      <c r="BL1861" s="3">
        <v>2</v>
      </c>
      <c r="BM1861" s="3">
        <v>31</v>
      </c>
      <c r="BN1861" s="34">
        <f t="shared" si="1547"/>
        <v>37.937179539300935</v>
      </c>
      <c r="BO1861" s="34">
        <f t="shared" si="1548"/>
        <v>76.649799550723358</v>
      </c>
      <c r="BP1861" s="34">
        <v>23.303279670839942</v>
      </c>
      <c r="BQ1861" s="34">
        <v>13.756949496214601</v>
      </c>
      <c r="BR1861" s="34">
        <v>-0.73226680562652713</v>
      </c>
      <c r="BS1861" s="34">
        <v>-0.25682444165708518</v>
      </c>
      <c r="BT1861" s="34">
        <v>-1.5401107717737683</v>
      </c>
      <c r="BU1861" s="34">
        <f t="shared" si="1549"/>
        <v>34.531027147997158</v>
      </c>
      <c r="BV1861" s="34">
        <f t="shared" si="1550"/>
        <v>69.76787260720387</v>
      </c>
      <c r="BW1861" s="34">
        <v>4.4567108323541298</v>
      </c>
      <c r="BX1861" s="34">
        <v>0.22727915608687699</v>
      </c>
      <c r="BY1861" s="34">
        <v>0.7663267809241916</v>
      </c>
      <c r="BZ1861" s="34">
        <v>-2.0441643780614185</v>
      </c>
      <c r="CA1861" s="34">
        <f t="shared" si="1551"/>
        <v>3.4061523913037797</v>
      </c>
      <c r="CB1861" s="34">
        <f t="shared" si="1552"/>
        <v>6.881926943519499</v>
      </c>
      <c r="CC1861" s="15">
        <v>58</v>
      </c>
      <c r="CD1861" s="7">
        <v>2239488</v>
      </c>
      <c r="CE1861" s="68">
        <f t="shared" si="1576"/>
        <v>3166172.6896551722</v>
      </c>
      <c r="CF1861" s="9">
        <v>25.2</v>
      </c>
      <c r="CG1861" s="9">
        <v>18</v>
      </c>
      <c r="CH1861" s="9">
        <v>5.6</v>
      </c>
      <c r="CI1861" s="9">
        <v>6.4</v>
      </c>
      <c r="CJ1861" s="9">
        <f t="shared" si="1545"/>
        <v>10.492663333060088</v>
      </c>
      <c r="CK1861" s="9">
        <v>1.5</v>
      </c>
      <c r="CL1861" s="9">
        <f t="shared" si="1546"/>
        <v>2.4592179686859574</v>
      </c>
      <c r="CM1861" s="9">
        <v>8</v>
      </c>
      <c r="CN1861" t="s">
        <v>3461</v>
      </c>
      <c r="CO1861" t="s">
        <v>3143</v>
      </c>
      <c r="CQ1861" t="s">
        <v>2396</v>
      </c>
      <c r="CR1861">
        <v>75</v>
      </c>
      <c r="CS1861">
        <v>218</v>
      </c>
      <c r="CU1861" t="s">
        <v>3401</v>
      </c>
      <c r="CV1861" t="s">
        <v>2382</v>
      </c>
      <c r="CW1861">
        <v>3</v>
      </c>
      <c r="CX1861">
        <v>0</v>
      </c>
      <c r="CY1861">
        <v>0</v>
      </c>
      <c r="CZ1861" s="70"/>
      <c r="DA1861">
        <v>0</v>
      </c>
    </row>
    <row r="1862" spans="1:105" x14ac:dyDescent="0.2">
      <c r="A1862" s="75" t="s">
        <v>2452</v>
      </c>
      <c r="B1862" s="19" t="s">
        <v>951</v>
      </c>
      <c r="C1862" s="19" t="s">
        <v>951</v>
      </c>
      <c r="D1862" s="19"/>
      <c r="E1862" s="19" t="str">
        <f t="shared" si="1534"/>
        <v xml:space="preserve">Zhitnik, Alexei </v>
      </c>
      <c r="F1862" s="19" t="s">
        <v>1523</v>
      </c>
      <c r="G1862" s="19" t="s">
        <v>1524</v>
      </c>
      <c r="H1862" s="19">
        <v>18</v>
      </c>
      <c r="I1862" s="19">
        <v>2</v>
      </c>
      <c r="J1862" s="19">
        <v>12</v>
      </c>
      <c r="K1862" s="19">
        <f t="shared" si="1554"/>
        <v>14</v>
      </c>
      <c r="L1862" s="19">
        <v>4</v>
      </c>
      <c r="M1862" s="19">
        <v>14</v>
      </c>
      <c r="N1862" s="19">
        <v>22</v>
      </c>
      <c r="O1862" s="20">
        <f t="shared" si="1543"/>
        <v>9.0909090909090912E-2</v>
      </c>
      <c r="P1862" s="19">
        <v>519</v>
      </c>
      <c r="Q1862" s="19">
        <v>1</v>
      </c>
      <c r="R1862" s="19">
        <v>0</v>
      </c>
      <c r="S1862" s="19">
        <v>0</v>
      </c>
      <c r="T1862" s="19">
        <v>0</v>
      </c>
      <c r="U1862" s="20">
        <f t="shared" si="1544"/>
        <v>0</v>
      </c>
      <c r="V1862" s="19">
        <v>0</v>
      </c>
      <c r="W1862" s="19">
        <v>2</v>
      </c>
      <c r="X1862" s="19">
        <v>6</v>
      </c>
      <c r="Y1862" s="19">
        <v>0</v>
      </c>
      <c r="Z1862" s="19">
        <v>0</v>
      </c>
      <c r="AA1862" s="19">
        <f t="shared" si="1555"/>
        <v>0</v>
      </c>
      <c r="AB1862" s="19">
        <f t="shared" si="1555"/>
        <v>6</v>
      </c>
      <c r="AC1862" s="24">
        <f t="shared" si="1556"/>
        <v>5.8670143415906129</v>
      </c>
      <c r="AD1862" s="24">
        <f t="shared" si="1557"/>
        <v>17.60104302477184</v>
      </c>
      <c r="AE1862" s="24">
        <f t="shared" si="1558"/>
        <v>0</v>
      </c>
      <c r="AF1862" s="24">
        <f t="shared" si="1559"/>
        <v>0</v>
      </c>
      <c r="AG1862" s="24">
        <f t="shared" si="1560"/>
        <v>0</v>
      </c>
      <c r="AH1862" s="24">
        <f t="shared" si="1561"/>
        <v>24.056130972268626</v>
      </c>
      <c r="AI1862" s="21">
        <f t="shared" si="1562"/>
        <v>3.2074841296358167</v>
      </c>
      <c r="AJ1862" s="21">
        <f t="shared" si="1563"/>
        <v>7.6271186440677958</v>
      </c>
      <c r="AK1862" s="21">
        <f t="shared" si="1564"/>
        <v>0</v>
      </c>
      <c r="AL1862" s="21">
        <f t="shared" si="1565"/>
        <v>2.4056130972268628</v>
      </c>
      <c r="AM1862" s="21">
        <f t="shared" si="1566"/>
        <v>0</v>
      </c>
      <c r="AN1862" s="21">
        <f t="shared" si="1567"/>
        <v>5.6902002107481566</v>
      </c>
      <c r="AO1862" s="36">
        <v>299.3</v>
      </c>
      <c r="AP1862" s="36">
        <v>102.26666666666667</v>
      </c>
      <c r="AQ1862" s="36">
        <v>63.266666666666666</v>
      </c>
      <c r="AR1862" s="36">
        <v>464.83333333333331</v>
      </c>
      <c r="AS1862" s="19">
        <v>127</v>
      </c>
      <c r="AT1862" s="19">
        <v>86</v>
      </c>
      <c r="AU1862" s="19">
        <v>68</v>
      </c>
      <c r="AV1862" s="19">
        <v>52</v>
      </c>
      <c r="AW1862" s="19">
        <v>37</v>
      </c>
      <c r="AX1862" s="24">
        <f t="shared" si="1568"/>
        <v>16.392972391538187</v>
      </c>
      <c r="AY1862" s="24">
        <f t="shared" si="1569"/>
        <v>11.10075295804948</v>
      </c>
      <c r="AZ1862" s="24">
        <f t="shared" si="1570"/>
        <v>8.7773395482251715</v>
      </c>
      <c r="BA1862" s="24">
        <f t="shared" si="1571"/>
        <v>6.7120831839368957</v>
      </c>
      <c r="BB1862" s="24">
        <f t="shared" si="1572"/>
        <v>4.7759053424166371</v>
      </c>
      <c r="BC1862" s="24">
        <f t="shared" si="1573"/>
        <v>16.62777777777778</v>
      </c>
      <c r="BD1862" s="24">
        <f t="shared" si="1574"/>
        <v>3.5148148148148146</v>
      </c>
      <c r="BE1862" s="24">
        <f t="shared" si="1575"/>
        <v>5.6814814814814811</v>
      </c>
      <c r="BF1862" s="30">
        <v>16</v>
      </c>
      <c r="BG1862" s="30">
        <v>13</v>
      </c>
      <c r="BH1862" s="30">
        <v>0</v>
      </c>
      <c r="BI1862" s="30">
        <v>29</v>
      </c>
      <c r="BJ1862" s="30">
        <v>12</v>
      </c>
      <c r="BK1862" s="30">
        <v>0</v>
      </c>
      <c r="BL1862" s="30">
        <v>6</v>
      </c>
      <c r="BM1862" s="30">
        <v>18</v>
      </c>
      <c r="BN1862" s="35">
        <f t="shared" si="1547"/>
        <v>19.048297843641855</v>
      </c>
      <c r="BO1862" s="35">
        <f t="shared" si="1548"/>
        <v>81.957538230083287</v>
      </c>
      <c r="BP1862" s="35">
        <v>2.7570802355380644</v>
      </c>
      <c r="BQ1862" s="35">
        <v>6.0836341921910444</v>
      </c>
      <c r="BR1862" s="35">
        <v>6.9569490845803272E-2</v>
      </c>
      <c r="BS1862" s="35">
        <v>-0.16177946320074166</v>
      </c>
      <c r="BT1862" s="35">
        <v>0</v>
      </c>
      <c r="BU1862" s="35">
        <f t="shared" si="1549"/>
        <v>8.7485044553741709</v>
      </c>
      <c r="BV1862" s="35">
        <f t="shared" si="1550"/>
        <v>37.641467717637163</v>
      </c>
      <c r="BW1862" s="35">
        <v>4.576003063418038</v>
      </c>
      <c r="BX1862" s="35">
        <v>2.4314539757292577</v>
      </c>
      <c r="BY1862" s="35">
        <v>2.5032482710487622</v>
      </c>
      <c r="BZ1862" s="35">
        <v>0.78908807807162284</v>
      </c>
      <c r="CA1862" s="35">
        <f t="shared" si="1551"/>
        <v>10.299793388267682</v>
      </c>
      <c r="CB1862" s="35">
        <f t="shared" si="1552"/>
        <v>44.316070512446103</v>
      </c>
      <c r="CC1862" s="22"/>
      <c r="CD1862" s="19"/>
      <c r="CE1862" s="76">
        <f t="shared" si="1576"/>
        <v>165000</v>
      </c>
      <c r="CF1862" s="24">
        <v>11.7</v>
      </c>
      <c r="CG1862" s="24">
        <v>8.6</v>
      </c>
      <c r="CH1862" s="24">
        <v>4.5</v>
      </c>
      <c r="CI1862" s="24">
        <v>2.2999999999999998</v>
      </c>
      <c r="CJ1862" s="24">
        <f t="shared" si="1545"/>
        <v>7.2973401723864413</v>
      </c>
      <c r="CK1862" s="24">
        <v>1.8</v>
      </c>
      <c r="CL1862" s="24">
        <f t="shared" si="1546"/>
        <v>5.7109618740415637</v>
      </c>
      <c r="CM1862" s="24">
        <v>4.0999999999999996</v>
      </c>
      <c r="CN1862" s="19" t="s">
        <v>3583</v>
      </c>
      <c r="CO1862" s="19" t="s">
        <v>3422</v>
      </c>
      <c r="CP1862" s="19"/>
      <c r="CQ1862" s="19" t="s">
        <v>3423</v>
      </c>
      <c r="CR1862" s="19">
        <v>71</v>
      </c>
      <c r="CS1862" s="19">
        <v>214</v>
      </c>
      <c r="CT1862" s="19">
        <v>77</v>
      </c>
      <c r="CU1862" s="19" t="s">
        <v>3402</v>
      </c>
      <c r="CV1862" s="19" t="s">
        <v>2382</v>
      </c>
      <c r="CW1862" s="19">
        <v>0</v>
      </c>
      <c r="CX1862" s="19">
        <v>0</v>
      </c>
      <c r="CY1862" s="19">
        <v>0</v>
      </c>
      <c r="CZ1862" s="77"/>
      <c r="DA1862" s="19">
        <v>1</v>
      </c>
    </row>
    <row r="1863" spans="1:105" x14ac:dyDescent="0.2">
      <c r="A1863" s="75" t="s">
        <v>2452</v>
      </c>
      <c r="B1863" s="19" t="s">
        <v>967</v>
      </c>
      <c r="C1863" s="19" t="s">
        <v>951</v>
      </c>
      <c r="D1863" s="19"/>
      <c r="E1863" s="19" t="str">
        <f t="shared" si="1534"/>
        <v xml:space="preserve">Zhitnik, Alexei </v>
      </c>
      <c r="F1863" s="19" t="s">
        <v>1523</v>
      </c>
      <c r="G1863" s="19" t="s">
        <v>1524</v>
      </c>
      <c r="H1863" s="19">
        <v>30</v>
      </c>
      <c r="I1863" s="19">
        <v>2</v>
      </c>
      <c r="J1863" s="19">
        <v>9</v>
      </c>
      <c r="K1863" s="19">
        <f t="shared" si="1554"/>
        <v>11</v>
      </c>
      <c r="L1863" s="19">
        <v>13</v>
      </c>
      <c r="M1863" s="19">
        <v>40</v>
      </c>
      <c r="N1863" s="19">
        <v>49</v>
      </c>
      <c r="O1863" s="20">
        <f t="shared" si="1543"/>
        <v>4.0816326530612242E-2</v>
      </c>
      <c r="P1863" s="19">
        <v>795</v>
      </c>
      <c r="Q1863" s="19">
        <v>1</v>
      </c>
      <c r="R1863" s="19">
        <v>0</v>
      </c>
      <c r="S1863" s="19">
        <v>1</v>
      </c>
      <c r="T1863" s="19">
        <v>0</v>
      </c>
      <c r="U1863" s="20">
        <f t="shared" si="1544"/>
        <v>1</v>
      </c>
      <c r="V1863" s="19"/>
      <c r="W1863" s="19">
        <v>0</v>
      </c>
      <c r="X1863" s="19">
        <v>0</v>
      </c>
      <c r="Y1863" s="19">
        <v>0</v>
      </c>
      <c r="Z1863" s="19">
        <v>0</v>
      </c>
      <c r="AA1863" s="19">
        <f t="shared" si="1555"/>
        <v>2</v>
      </c>
      <c r="AB1863" s="19">
        <f t="shared" si="1555"/>
        <v>9</v>
      </c>
      <c r="AC1863" s="24">
        <f t="shared" si="1556"/>
        <v>0</v>
      </c>
      <c r="AD1863" s="24">
        <f t="shared" si="1557"/>
        <v>0</v>
      </c>
      <c r="AE1863" s="24">
        <f t="shared" si="1558"/>
        <v>0</v>
      </c>
      <c r="AF1863" s="24">
        <f t="shared" si="1559"/>
        <v>0</v>
      </c>
      <c r="AG1863" s="24">
        <f t="shared" si="1560"/>
        <v>5.2954804545287386</v>
      </c>
      <c r="AH1863" s="24">
        <f t="shared" si="1561"/>
        <v>23.829662045379322</v>
      </c>
      <c r="AI1863" s="21">
        <f t="shared" si="1562"/>
        <v>3.9716103408965537</v>
      </c>
      <c r="AJ1863" s="21">
        <f t="shared" si="1563"/>
        <v>2.8191072826938135</v>
      </c>
      <c r="AK1863" s="21">
        <f t="shared" si="1564"/>
        <v>0</v>
      </c>
      <c r="AL1863" s="21">
        <f t="shared" si="1565"/>
        <v>2.1181921818114953</v>
      </c>
      <c r="AM1863" s="21">
        <f t="shared" si="1566"/>
        <v>1.4095536413469067</v>
      </c>
      <c r="AN1863" s="21">
        <f t="shared" si="1567"/>
        <v>4.8935206162211147</v>
      </c>
      <c r="AO1863" s="36">
        <v>453.2166666666667</v>
      </c>
      <c r="AP1863" s="36">
        <v>85.13333333333334</v>
      </c>
      <c r="AQ1863" s="36">
        <v>110.35</v>
      </c>
      <c r="AR1863" s="36">
        <v>648.70000000000005</v>
      </c>
      <c r="AS1863" s="19"/>
      <c r="AT1863" s="19"/>
      <c r="AU1863" s="19"/>
      <c r="AV1863" s="19"/>
      <c r="AW1863" s="19"/>
      <c r="AX1863" s="24">
        <f t="shared" si="1568"/>
        <v>0</v>
      </c>
      <c r="AY1863" s="24">
        <f t="shared" si="1569"/>
        <v>0</v>
      </c>
      <c r="AZ1863" s="24">
        <f t="shared" si="1570"/>
        <v>0</v>
      </c>
      <c r="BA1863" s="24">
        <f t="shared" si="1571"/>
        <v>0</v>
      </c>
      <c r="BB1863" s="24">
        <f t="shared" si="1572"/>
        <v>0</v>
      </c>
      <c r="BC1863" s="24">
        <f t="shared" si="1573"/>
        <v>15.107222222222223</v>
      </c>
      <c r="BD1863" s="24">
        <f t="shared" si="1574"/>
        <v>3.6783333333333332</v>
      </c>
      <c r="BE1863" s="24">
        <f t="shared" si="1575"/>
        <v>2.8377777777777782</v>
      </c>
      <c r="BF1863" s="30">
        <v>30</v>
      </c>
      <c r="BG1863" s="30">
        <v>4</v>
      </c>
      <c r="BH1863" s="30">
        <v>0</v>
      </c>
      <c r="BI1863" s="30">
        <v>34</v>
      </c>
      <c r="BJ1863" s="30">
        <v>16</v>
      </c>
      <c r="BK1863" s="30">
        <v>2</v>
      </c>
      <c r="BL1863" s="30">
        <v>9</v>
      </c>
      <c r="BM1863" s="30">
        <v>27</v>
      </c>
      <c r="BN1863" s="35">
        <f t="shared" si="1547"/>
        <v>12.126658050494465</v>
      </c>
      <c r="BO1863" s="35">
        <f t="shared" si="1548"/>
        <v>37.38756913980103</v>
      </c>
      <c r="BP1863" s="35">
        <v>7.3682813791187547</v>
      </c>
      <c r="BQ1863" s="35">
        <v>-2.9225572582691388</v>
      </c>
      <c r="BR1863" s="35">
        <v>-0.47987622461562296</v>
      </c>
      <c r="BS1863" s="35">
        <v>-0.22825649789489227</v>
      </c>
      <c r="BT1863" s="35">
        <v>0</v>
      </c>
      <c r="BU1863" s="35">
        <f t="shared" si="1549"/>
        <v>3.7375913983391005</v>
      </c>
      <c r="BV1863" s="35">
        <f t="shared" si="1550"/>
        <v>11.523327881421613</v>
      </c>
      <c r="BW1863" s="35">
        <v>7.5760448175842763</v>
      </c>
      <c r="BX1863" s="35">
        <v>0.12171078045229473</v>
      </c>
      <c r="BY1863" s="35">
        <v>4.5804868634688525</v>
      </c>
      <c r="BZ1863" s="35">
        <v>-3.889175809350061</v>
      </c>
      <c r="CA1863" s="35">
        <f t="shared" si="1551"/>
        <v>8.3890666521553641</v>
      </c>
      <c r="CB1863" s="35">
        <f t="shared" si="1552"/>
        <v>25.864241258379415</v>
      </c>
      <c r="CC1863" s="22">
        <v>59</v>
      </c>
      <c r="CD1863" s="23">
        <v>1057759</v>
      </c>
      <c r="CE1863" s="76">
        <f t="shared" si="1576"/>
        <v>2891207.9333333331</v>
      </c>
      <c r="CF1863" s="24">
        <v>12.3</v>
      </c>
      <c r="CG1863" s="24">
        <v>14.5</v>
      </c>
      <c r="CH1863" s="24">
        <v>9.4</v>
      </c>
      <c r="CI1863" s="24">
        <v>1</v>
      </c>
      <c r="CJ1863" s="24">
        <f t="shared" si="1545"/>
        <v>2.3691536198693015</v>
      </c>
      <c r="CK1863" s="24">
        <v>3.2</v>
      </c>
      <c r="CL1863" s="24">
        <f t="shared" si="1546"/>
        <v>7.5812915835817654</v>
      </c>
      <c r="CM1863" s="24">
        <v>4.2</v>
      </c>
      <c r="CN1863" s="19"/>
      <c r="CO1863" s="19"/>
      <c r="CP1863" s="19"/>
      <c r="CQ1863" s="19"/>
      <c r="CR1863" s="19"/>
      <c r="CS1863" s="19"/>
      <c r="CT1863" s="19"/>
      <c r="CU1863" s="19"/>
      <c r="CV1863" s="19"/>
      <c r="CW1863" s="19"/>
      <c r="CX1863" s="19"/>
      <c r="CY1863" s="19"/>
      <c r="CZ1863" s="77"/>
      <c r="DA1863" s="19">
        <v>1</v>
      </c>
    </row>
    <row r="1864" spans="1:105" x14ac:dyDescent="0.2">
      <c r="A1864" s="75" t="s">
        <v>2452</v>
      </c>
      <c r="B1864" s="19" t="s">
        <v>970</v>
      </c>
      <c r="C1864" s="19" t="s">
        <v>951</v>
      </c>
      <c r="D1864" s="19"/>
      <c r="E1864" s="19" t="str">
        <f t="shared" si="1534"/>
        <v xml:space="preserve">Zhitnik, Alexei </v>
      </c>
      <c r="F1864" s="19" t="s">
        <v>1523</v>
      </c>
      <c r="G1864" s="19" t="s">
        <v>1524</v>
      </c>
      <c r="H1864" s="19">
        <v>31</v>
      </c>
      <c r="I1864" s="19">
        <v>3</v>
      </c>
      <c r="J1864" s="19">
        <v>10</v>
      </c>
      <c r="K1864" s="19">
        <f t="shared" si="1554"/>
        <v>13</v>
      </c>
      <c r="L1864" s="19">
        <v>-16</v>
      </c>
      <c r="M1864" s="19">
        <v>38</v>
      </c>
      <c r="N1864" s="19">
        <v>61</v>
      </c>
      <c r="O1864" s="20">
        <f t="shared" si="1543"/>
        <v>4.9180327868852458E-2</v>
      </c>
      <c r="P1864" s="19">
        <v>877</v>
      </c>
      <c r="Q1864" s="19">
        <v>0</v>
      </c>
      <c r="R1864" s="19">
        <v>0</v>
      </c>
      <c r="S1864" s="19">
        <v>0</v>
      </c>
      <c r="T1864" s="19">
        <v>1</v>
      </c>
      <c r="U1864" s="20">
        <f t="shared" si="1544"/>
        <v>0</v>
      </c>
      <c r="V1864" s="19"/>
      <c r="W1864" s="19">
        <v>1</v>
      </c>
      <c r="X1864" s="19">
        <v>5</v>
      </c>
      <c r="Y1864" s="19">
        <v>0</v>
      </c>
      <c r="Z1864" s="19">
        <v>1</v>
      </c>
      <c r="AA1864" s="19">
        <f t="shared" si="1555"/>
        <v>2</v>
      </c>
      <c r="AB1864" s="19">
        <f t="shared" si="1555"/>
        <v>4</v>
      </c>
      <c r="AC1864" s="24">
        <f t="shared" si="1556"/>
        <v>2.2929936305732483</v>
      </c>
      <c r="AD1864" s="24">
        <f t="shared" si="1557"/>
        <v>11.464968152866241</v>
      </c>
      <c r="AE1864" s="24">
        <f t="shared" si="1558"/>
        <v>0</v>
      </c>
      <c r="AF1864" s="24">
        <f t="shared" si="1559"/>
        <v>2.7035145689396218</v>
      </c>
      <c r="AG1864" s="24">
        <f t="shared" si="1560"/>
        <v>4.3735763097949887</v>
      </c>
      <c r="AH1864" s="24">
        <f t="shared" si="1561"/>
        <v>8.7471526195899774</v>
      </c>
      <c r="AI1864" s="21">
        <f t="shared" si="1562"/>
        <v>2.2961275626423689</v>
      </c>
      <c r="AJ1864" s="21">
        <f t="shared" si="1563"/>
        <v>7.3375796178343942</v>
      </c>
      <c r="AK1864" s="21">
        <f t="shared" si="1564"/>
        <v>1.0814058275758487</v>
      </c>
      <c r="AL1864" s="21">
        <f t="shared" si="1565"/>
        <v>3.6082004555808656</v>
      </c>
      <c r="AM1864" s="21">
        <f t="shared" si="1566"/>
        <v>1.375796178343949</v>
      </c>
      <c r="AN1864" s="21">
        <f t="shared" si="1567"/>
        <v>5.9477320516671668</v>
      </c>
      <c r="AO1864" s="36">
        <v>548.75</v>
      </c>
      <c r="AP1864" s="36">
        <v>130.83333333333334</v>
      </c>
      <c r="AQ1864" s="36">
        <v>110.96666666666667</v>
      </c>
      <c r="AR1864" s="36">
        <v>790.55</v>
      </c>
      <c r="AS1864" s="19"/>
      <c r="AT1864" s="19"/>
      <c r="AU1864" s="19"/>
      <c r="AV1864" s="19"/>
      <c r="AW1864" s="19"/>
      <c r="AX1864" s="24">
        <f t="shared" si="1568"/>
        <v>0</v>
      </c>
      <c r="AY1864" s="24">
        <f t="shared" si="1569"/>
        <v>0</v>
      </c>
      <c r="AZ1864" s="24">
        <f t="shared" si="1570"/>
        <v>0</v>
      </c>
      <c r="BA1864" s="24">
        <f t="shared" si="1571"/>
        <v>0</v>
      </c>
      <c r="BB1864" s="24">
        <f t="shared" si="1572"/>
        <v>0</v>
      </c>
      <c r="BC1864" s="24">
        <f t="shared" si="1573"/>
        <v>17.701612903225808</v>
      </c>
      <c r="BD1864" s="24">
        <f t="shared" si="1574"/>
        <v>3.5795698924731183</v>
      </c>
      <c r="BE1864" s="24">
        <f t="shared" si="1575"/>
        <v>4.220430107526882</v>
      </c>
      <c r="BF1864" s="30">
        <v>21</v>
      </c>
      <c r="BG1864" s="30">
        <v>16</v>
      </c>
      <c r="BH1864" s="30">
        <v>2</v>
      </c>
      <c r="BI1864" s="30">
        <v>39</v>
      </c>
      <c r="BJ1864" s="30">
        <v>33</v>
      </c>
      <c r="BK1864" s="30">
        <v>3</v>
      </c>
      <c r="BL1864" s="30">
        <v>11</v>
      </c>
      <c r="BM1864" s="30">
        <v>47</v>
      </c>
      <c r="BN1864" s="35">
        <f t="shared" si="1547"/>
        <v>7.8239620209651646</v>
      </c>
      <c r="BO1864" s="35">
        <f t="shared" si="1548"/>
        <v>19.793718350427334</v>
      </c>
      <c r="BP1864" s="35">
        <v>3.0821554463054031</v>
      </c>
      <c r="BQ1864" s="35">
        <v>1.5195026577875292</v>
      </c>
      <c r="BR1864" s="35">
        <v>-0.26686227923822331</v>
      </c>
      <c r="BS1864" s="35">
        <v>0.8382099652088556</v>
      </c>
      <c r="BT1864" s="35">
        <v>0</v>
      </c>
      <c r="BU1864" s="35">
        <f t="shared" si="1549"/>
        <v>5.1730057900635646</v>
      </c>
      <c r="BV1864" s="35">
        <f t="shared" si="1550"/>
        <v>13.087105913765265</v>
      </c>
      <c r="BW1864" s="35">
        <v>1.0037067537621327</v>
      </c>
      <c r="BX1864" s="35">
        <v>-1.0204363505664817</v>
      </c>
      <c r="BY1864" s="35">
        <v>6.2061042132933064</v>
      </c>
      <c r="BZ1864" s="35">
        <v>-3.5384183855873577</v>
      </c>
      <c r="CA1864" s="35">
        <f t="shared" si="1551"/>
        <v>2.6509562309015999</v>
      </c>
      <c r="CB1864" s="35">
        <f t="shared" si="1552"/>
        <v>6.7066124366620707</v>
      </c>
      <c r="CC1864" s="22">
        <v>20</v>
      </c>
      <c r="CD1864" s="23">
        <v>263311</v>
      </c>
      <c r="CE1864" s="76">
        <f t="shared" si="1576"/>
        <v>696500.06451612897</v>
      </c>
      <c r="CF1864" s="24">
        <v>20.3</v>
      </c>
      <c r="CG1864" s="24">
        <v>17.100000000000001</v>
      </c>
      <c r="CH1864" s="24">
        <v>-3.9</v>
      </c>
      <c r="CI1864" s="24">
        <v>-0.1</v>
      </c>
      <c r="CJ1864" s="24">
        <f t="shared" si="1545"/>
        <v>-0.19373274567733814</v>
      </c>
      <c r="CK1864" s="24">
        <v>-0.1</v>
      </c>
      <c r="CL1864" s="24">
        <f t="shared" si="1546"/>
        <v>-0.19373274567733814</v>
      </c>
      <c r="CM1864" s="24">
        <v>-0.2</v>
      </c>
      <c r="CN1864" s="19"/>
      <c r="CO1864" s="19"/>
      <c r="CP1864" s="19"/>
      <c r="CQ1864" s="19"/>
      <c r="CR1864" s="19"/>
      <c r="CS1864" s="19"/>
      <c r="CT1864" s="19"/>
      <c r="CU1864" s="19"/>
      <c r="CV1864" s="19"/>
      <c r="CW1864" s="19"/>
      <c r="CX1864" s="19"/>
      <c r="CY1864" s="19"/>
      <c r="CZ1864" s="77"/>
      <c r="DA1864" s="19">
        <v>1</v>
      </c>
    </row>
    <row r="1865" spans="1:105" x14ac:dyDescent="0.2">
      <c r="A1865" s="25" t="s">
        <v>2452</v>
      </c>
      <c r="B1865" s="10" t="s">
        <v>951</v>
      </c>
      <c r="C1865" s="10" t="s">
        <v>951</v>
      </c>
      <c r="D1865" s="10"/>
      <c r="E1865" s="10" t="s">
        <v>1525</v>
      </c>
      <c r="F1865" s="10" t="s">
        <v>1523</v>
      </c>
      <c r="G1865" s="10" t="s">
        <v>1524</v>
      </c>
      <c r="H1865" s="10">
        <v>79</v>
      </c>
      <c r="I1865" s="10">
        <v>7</v>
      </c>
      <c r="J1865" s="10">
        <v>31</v>
      </c>
      <c r="K1865" s="10">
        <v>38</v>
      </c>
      <c r="L1865" s="10">
        <v>1</v>
      </c>
      <c r="M1865" s="10">
        <v>92</v>
      </c>
      <c r="N1865" s="10">
        <v>132</v>
      </c>
      <c r="O1865" s="11">
        <v>5.2999999999999999E-2</v>
      </c>
      <c r="P1865" s="10">
        <v>2191</v>
      </c>
      <c r="Q1865" s="10">
        <v>2</v>
      </c>
      <c r="R1865" s="10">
        <v>0</v>
      </c>
      <c r="S1865" s="10">
        <v>1</v>
      </c>
      <c r="T1865" s="10">
        <v>1</v>
      </c>
      <c r="U1865" s="11">
        <v>0.5</v>
      </c>
      <c r="V1865" s="41">
        <v>0</v>
      </c>
      <c r="W1865" s="10">
        <v>3</v>
      </c>
      <c r="X1865" s="10">
        <v>11</v>
      </c>
      <c r="Y1865" s="10">
        <v>0</v>
      </c>
      <c r="Z1865" s="10">
        <v>1</v>
      </c>
      <c r="AA1865" s="10">
        <v>4</v>
      </c>
      <c r="AB1865" s="10">
        <v>19</v>
      </c>
      <c r="AC1865" s="13">
        <f t="shared" si="1556"/>
        <v>2.8281165058306335</v>
      </c>
      <c r="AD1865" s="13">
        <f t="shared" si="1557"/>
        <v>10.369760521378989</v>
      </c>
      <c r="AE1865" s="13">
        <f t="shared" si="1558"/>
        <v>0</v>
      </c>
      <c r="AF1865" s="13">
        <f t="shared" si="1559"/>
        <v>1.0541740019607635</v>
      </c>
      <c r="AG1865" s="13">
        <f t="shared" si="1560"/>
        <v>3.6887126162424773</v>
      </c>
      <c r="AH1865" s="13">
        <f t="shared" si="1561"/>
        <v>17.521384927151768</v>
      </c>
      <c r="AI1865" s="29">
        <f t="shared" si="1562"/>
        <v>3.0892968161030749</v>
      </c>
      <c r="AJ1865" s="29">
        <f t="shared" si="1563"/>
        <v>6.221856312827394</v>
      </c>
      <c r="AK1865" s="29">
        <f t="shared" si="1564"/>
        <v>0.42166960078430543</v>
      </c>
      <c r="AL1865" s="29">
        <f t="shared" si="1565"/>
        <v>2.8126433698848889</v>
      </c>
      <c r="AM1865" s="29">
        <f t="shared" si="1566"/>
        <v>0.94270550194354441</v>
      </c>
      <c r="AN1865" s="29">
        <f t="shared" si="1567"/>
        <v>5.4817048101959704</v>
      </c>
      <c r="AO1865" s="13">
        <v>1301.2670000000001</v>
      </c>
      <c r="AP1865" s="13">
        <v>318.233</v>
      </c>
      <c r="AQ1865" s="13">
        <v>284.58300000000003</v>
      </c>
      <c r="AR1865" s="13">
        <v>1904.0830000000001</v>
      </c>
      <c r="AS1865" s="41">
        <v>127</v>
      </c>
      <c r="AT1865" s="41">
        <v>86</v>
      </c>
      <c r="AU1865" s="41">
        <v>68</v>
      </c>
      <c r="AV1865" s="41">
        <v>52</v>
      </c>
      <c r="AW1865" s="41">
        <v>37</v>
      </c>
      <c r="AX1865" s="13">
        <f t="shared" si="1568"/>
        <v>4.0019263866123485</v>
      </c>
      <c r="AY1865" s="13">
        <f t="shared" si="1569"/>
        <v>2.7099658995957636</v>
      </c>
      <c r="AZ1865" s="13">
        <f t="shared" si="1570"/>
        <v>2.1427637345640917</v>
      </c>
      <c r="BA1865" s="13">
        <f t="shared" si="1571"/>
        <v>1.6385840323137173</v>
      </c>
      <c r="BB1865" s="13">
        <f t="shared" si="1572"/>
        <v>1.1659155614539913</v>
      </c>
      <c r="BC1865" s="13">
        <f t="shared" si="1573"/>
        <v>16.47173417721519</v>
      </c>
      <c r="BD1865" s="13">
        <f t="shared" si="1574"/>
        <v>3.6023164556962031</v>
      </c>
      <c r="BE1865" s="13">
        <f t="shared" si="1575"/>
        <v>4.0282658227848103</v>
      </c>
      <c r="BF1865" s="10">
        <v>67</v>
      </c>
      <c r="BG1865" s="10">
        <v>33</v>
      </c>
      <c r="BH1865" s="10">
        <v>2</v>
      </c>
      <c r="BI1865" s="10">
        <v>102</v>
      </c>
      <c r="BJ1865" s="10">
        <v>61</v>
      </c>
      <c r="BK1865" s="10">
        <v>5</v>
      </c>
      <c r="BL1865" s="10">
        <v>26</v>
      </c>
      <c r="BM1865" s="10">
        <v>92</v>
      </c>
      <c r="BN1865" s="39">
        <v>38.999000000000002</v>
      </c>
      <c r="BO1865" s="39">
        <v>40.963000000000001</v>
      </c>
      <c r="BP1865" s="13">
        <v>13.208</v>
      </c>
      <c r="BQ1865" s="13">
        <v>4.681</v>
      </c>
      <c r="BR1865" s="13">
        <v>-0.67700000000000005</v>
      </c>
      <c r="BS1865" s="13">
        <v>0.44800000000000001</v>
      </c>
      <c r="BT1865" s="13">
        <v>0</v>
      </c>
      <c r="BU1865" s="39">
        <v>17.658999999999999</v>
      </c>
      <c r="BV1865" s="39">
        <v>18.548999999999999</v>
      </c>
      <c r="BW1865" s="13">
        <v>13.156000000000001</v>
      </c>
      <c r="BX1865" s="13">
        <v>1.5329999999999999</v>
      </c>
      <c r="BY1865" s="13">
        <v>13.29</v>
      </c>
      <c r="BZ1865" s="13">
        <v>-6.6390000000000002</v>
      </c>
      <c r="CA1865" s="39">
        <v>21.34</v>
      </c>
      <c r="CB1865" s="39">
        <v>22.414999999999999</v>
      </c>
      <c r="CC1865" s="16">
        <v>30</v>
      </c>
      <c r="CD1865" s="10">
        <v>1321070</v>
      </c>
      <c r="CE1865" s="73">
        <f t="shared" si="1576"/>
        <v>1371237.2151898732</v>
      </c>
      <c r="CF1865" s="13">
        <v>44.3</v>
      </c>
      <c r="CG1865" s="13">
        <v>40.200000000000003</v>
      </c>
      <c r="CH1865" s="13">
        <v>10</v>
      </c>
      <c r="CI1865" s="17">
        <v>0.9</v>
      </c>
      <c r="CJ1865" s="13">
        <f t="shared" si="1545"/>
        <v>0.718018555992882</v>
      </c>
      <c r="CK1865" s="17">
        <v>1.6</v>
      </c>
      <c r="CL1865" s="13">
        <f t="shared" si="1546"/>
        <v>1.2764774328762347</v>
      </c>
      <c r="CM1865" s="13">
        <v>2.5</v>
      </c>
      <c r="CN1865" s="10" t="s">
        <v>3583</v>
      </c>
      <c r="CO1865" s="10" t="s">
        <v>3422</v>
      </c>
      <c r="CP1865" s="10">
        <v>0</v>
      </c>
      <c r="CQ1865" s="10" t="s">
        <v>3423</v>
      </c>
      <c r="CR1865" s="10">
        <v>71</v>
      </c>
      <c r="CS1865" s="10">
        <v>214</v>
      </c>
      <c r="CT1865" s="10">
        <v>77</v>
      </c>
      <c r="CU1865" s="10" t="s">
        <v>3402</v>
      </c>
      <c r="CV1865" s="10" t="s">
        <v>2382</v>
      </c>
      <c r="CW1865" s="10">
        <v>0</v>
      </c>
      <c r="CX1865" s="10">
        <v>0</v>
      </c>
      <c r="CY1865" s="10">
        <v>0</v>
      </c>
      <c r="CZ1865" s="79"/>
      <c r="DA1865" s="10">
        <v>2</v>
      </c>
    </row>
    <row r="1866" spans="1:105" x14ac:dyDescent="0.2">
      <c r="A1866" s="44" t="s">
        <v>2372</v>
      </c>
      <c r="B1866" s="81" t="s">
        <v>951</v>
      </c>
      <c r="C1866" s="43" t="s">
        <v>951</v>
      </c>
      <c r="D1866" s="83"/>
      <c r="E1866" s="42" t="str">
        <f>CONCATENATE(RIGHT(F1866,LEN(F1866)-SEARCH(" ",F1866)), ", ", LEFT(F1866, SEARCH(" ", F1866)))</f>
        <v xml:space="preserve">Zhitnik, Alexei </v>
      </c>
      <c r="F1866" s="42" t="s">
        <v>1523</v>
      </c>
      <c r="G1866" s="45" t="s">
        <v>2374</v>
      </c>
      <c r="H1866" s="43">
        <v>65</v>
      </c>
      <c r="I1866" s="64">
        <v>3</v>
      </c>
      <c r="J1866" s="64">
        <v>5</v>
      </c>
      <c r="K1866" s="64">
        <v>8</v>
      </c>
      <c r="L1866" s="43">
        <v>-8</v>
      </c>
      <c r="M1866">
        <v>58</v>
      </c>
      <c r="N1866">
        <v>79</v>
      </c>
      <c r="O1866" s="4">
        <f>IF(N1866=0,0,I1866/N1866)</f>
        <v>3.7974683544303799E-2</v>
      </c>
      <c r="Q1866">
        <v>1</v>
      </c>
      <c r="R1866">
        <v>0</v>
      </c>
      <c r="S1866">
        <v>0</v>
      </c>
      <c r="T1866">
        <v>0</v>
      </c>
      <c r="U1866" s="4">
        <f>IF(S1866+T1866=0,0,S1866/(S1866+T1866))</f>
        <v>0</v>
      </c>
      <c r="V1866">
        <v>0</v>
      </c>
      <c r="W1866">
        <v>0</v>
      </c>
      <c r="X1866">
        <v>2</v>
      </c>
      <c r="Y1866">
        <v>0</v>
      </c>
      <c r="Z1866">
        <v>1</v>
      </c>
      <c r="AA1866">
        <v>3</v>
      </c>
      <c r="AB1866">
        <v>2</v>
      </c>
      <c r="AC1866" s="9">
        <f t="shared" si="1556"/>
        <v>0</v>
      </c>
      <c r="AD1866" s="9">
        <f t="shared" si="1557"/>
        <v>9.4736842105263168</v>
      </c>
      <c r="AE1866" s="9">
        <f t="shared" si="1558"/>
        <v>0</v>
      </c>
      <c r="AF1866" s="9">
        <f t="shared" si="1559"/>
        <v>3.4742327735958312</v>
      </c>
      <c r="AG1866" s="9">
        <f t="shared" si="1560"/>
        <v>3.3130866924351188</v>
      </c>
      <c r="AH1866" s="9">
        <f t="shared" si="1561"/>
        <v>2.2087244616234125</v>
      </c>
      <c r="AI1866" s="58">
        <f t="shared" si="1562"/>
        <v>2.1535063500828273</v>
      </c>
      <c r="AJ1866" s="58">
        <f t="shared" si="1563"/>
        <v>2.8421052631578947</v>
      </c>
      <c r="AK1866" s="58">
        <f t="shared" si="1564"/>
        <v>2.7793862188766649</v>
      </c>
      <c r="AL1866" s="58">
        <f t="shared" si="1565"/>
        <v>2.7609055770292659</v>
      </c>
      <c r="AM1866" s="58">
        <f t="shared" si="1566"/>
        <v>0.94736842105263164</v>
      </c>
      <c r="AN1866" s="58">
        <f t="shared" si="1567"/>
        <v>10.422698320787493</v>
      </c>
      <c r="AO1866" s="56">
        <v>1086.5999999999999</v>
      </c>
      <c r="AP1866" s="56">
        <v>63.333333333333329</v>
      </c>
      <c r="AQ1866" s="56">
        <v>86.35</v>
      </c>
      <c r="AR1866" s="57">
        <f>SUM(AO1866:AQ1866)</f>
        <v>1236.2833333333331</v>
      </c>
      <c r="AS1866">
        <v>54</v>
      </c>
      <c r="AT1866">
        <v>67</v>
      </c>
      <c r="AU1866">
        <v>45</v>
      </c>
      <c r="AV1866">
        <v>36</v>
      </c>
      <c r="AW1866">
        <v>24</v>
      </c>
      <c r="AX1866" s="9">
        <f t="shared" si="1568"/>
        <v>2.6207584561252144</v>
      </c>
      <c r="AY1866" s="9">
        <f t="shared" si="1569"/>
        <v>3.2516817881553588</v>
      </c>
      <c r="AZ1866" s="9">
        <f t="shared" si="1570"/>
        <v>2.1839653801043455</v>
      </c>
      <c r="BA1866" s="9">
        <f t="shared" si="1571"/>
        <v>1.7471723040834763</v>
      </c>
      <c r="BB1866" s="9">
        <f t="shared" si="1572"/>
        <v>1.164781536055651</v>
      </c>
      <c r="BC1866" s="33">
        <f t="shared" si="1573"/>
        <v>16.716923076923077</v>
      </c>
      <c r="BD1866" s="33">
        <f t="shared" si="1574"/>
        <v>1.3284615384615384</v>
      </c>
      <c r="BE1866" s="33">
        <f t="shared" si="1575"/>
        <v>0.97435897435897434</v>
      </c>
      <c r="BF1866" s="42">
        <f>BI1866-BG1866-BH1866</f>
        <v>39</v>
      </c>
      <c r="BG1866" s="43">
        <v>3</v>
      </c>
      <c r="BH1866" s="43">
        <v>4</v>
      </c>
      <c r="BI1866" s="43">
        <v>46</v>
      </c>
      <c r="BJ1866" s="42">
        <f>BM1866-BK1866-BL1866</f>
        <v>50</v>
      </c>
      <c r="BK1866" s="43">
        <v>1</v>
      </c>
      <c r="BL1866" s="43">
        <v>15</v>
      </c>
      <c r="BM1866" s="43">
        <v>66</v>
      </c>
      <c r="BN1866" s="34">
        <f>BU1866+CA1866</f>
        <v>7.6786643412741613</v>
      </c>
      <c r="BO1866" s="34">
        <f>BN1866/AR1866*2000</f>
        <v>12.422175619840376</v>
      </c>
      <c r="BP1866" s="33">
        <v>-0.10014602624295119</v>
      </c>
      <c r="BQ1866" s="33">
        <v>-0.44653189853233538</v>
      </c>
      <c r="BR1866" s="33">
        <v>-1.4418589995748767</v>
      </c>
      <c r="BS1866" s="33">
        <v>0.58212907408602965</v>
      </c>
      <c r="BT1866" s="33">
        <v>0</v>
      </c>
      <c r="BU1866" s="9">
        <f>SUM(BP1866:BT1866)</f>
        <v>-1.4064078502641337</v>
      </c>
      <c r="BV1866" s="34">
        <f>BU1866/AR1866*2000</f>
        <v>-2.2752193002102548</v>
      </c>
      <c r="BW1866" s="33">
        <v>15.273407021234188</v>
      </c>
      <c r="BX1866" s="33">
        <v>0.92333629118599636</v>
      </c>
      <c r="BY1866" s="33">
        <v>-7.5782977591771231E-2</v>
      </c>
      <c r="BZ1866" s="33">
        <v>-7.0358881432901184</v>
      </c>
      <c r="CA1866" s="9">
        <f>SUM(BW1866:BZ1866)</f>
        <v>9.0850721915382948</v>
      </c>
      <c r="CB1866" s="34">
        <f>CA1866/AR1866*2000</f>
        <v>14.69739492005063</v>
      </c>
      <c r="CC1866" s="47">
        <v>33.894215000000003</v>
      </c>
      <c r="CD1866">
        <v>271347</v>
      </c>
      <c r="CE1866" s="68">
        <f t="shared" si="1576"/>
        <v>342314.67692307691</v>
      </c>
      <c r="CF1866" s="62">
        <v>22.4</v>
      </c>
      <c r="CG1866" s="62">
        <v>27</v>
      </c>
      <c r="CH1866" s="62">
        <v>-0.3</v>
      </c>
      <c r="CI1866" s="62">
        <v>-1.5</v>
      </c>
      <c r="CJ1866" s="63">
        <f t="shared" si="1545"/>
        <v>-2.1645542220832632</v>
      </c>
      <c r="CK1866" s="62">
        <v>0.6</v>
      </c>
      <c r="CL1866" s="63">
        <f t="shared" si="1546"/>
        <v>0.86582168883330524</v>
      </c>
      <c r="CM1866" s="62">
        <v>-0.9</v>
      </c>
      <c r="CN1866" t="s">
        <v>1664</v>
      </c>
      <c r="CO1866" t="s">
        <v>3422</v>
      </c>
      <c r="CQ1866" t="s">
        <v>3423</v>
      </c>
      <c r="CR1866">
        <v>71</v>
      </c>
      <c r="CS1866">
        <v>225</v>
      </c>
      <c r="CT1866">
        <v>77</v>
      </c>
      <c r="CU1866" t="s">
        <v>3402</v>
      </c>
      <c r="CZ1866" s="72">
        <v>3503750</v>
      </c>
      <c r="DA1866">
        <v>0</v>
      </c>
    </row>
    <row r="1867" spans="1:105" x14ac:dyDescent="0.2">
      <c r="A1867" s="38" t="s">
        <v>2452</v>
      </c>
      <c r="B1867" t="s">
        <v>962</v>
      </c>
      <c r="E1867" t="str">
        <f>CONCATENATE(RIGHT(F1867,LEN(F1867)-SEARCH(" ",F1867)), ", ", LEFT(F1867, SEARCH(" ", F1867)))</f>
        <v xml:space="preserve">McCauley, Alyn </v>
      </c>
      <c r="F1867" t="s">
        <v>1320</v>
      </c>
      <c r="G1867" t="s">
        <v>1537</v>
      </c>
      <c r="H1867">
        <v>10</v>
      </c>
      <c r="I1867">
        <v>1</v>
      </c>
      <c r="J1867">
        <v>0</v>
      </c>
      <c r="K1867">
        <f>I1867+J1867</f>
        <v>1</v>
      </c>
      <c r="L1867">
        <v>0</v>
      </c>
      <c r="M1867">
        <v>2</v>
      </c>
      <c r="N1867">
        <v>4</v>
      </c>
      <c r="O1867" s="4">
        <f>IF(N1867=0,0,I1867/N1867)</f>
        <v>0.25</v>
      </c>
      <c r="P1867">
        <v>148</v>
      </c>
      <c r="Q1867">
        <v>0</v>
      </c>
      <c r="R1867">
        <v>0</v>
      </c>
      <c r="S1867">
        <v>42</v>
      </c>
      <c r="T1867">
        <v>54</v>
      </c>
      <c r="U1867" s="4">
        <f>IF(S1867+T1867=0,0,S1867/(S1867+T1867))</f>
        <v>0.4375</v>
      </c>
      <c r="V1867" s="40">
        <v>16.600000000000001</v>
      </c>
      <c r="W1867">
        <v>0</v>
      </c>
      <c r="X1867">
        <v>0</v>
      </c>
      <c r="Y1867">
        <v>0</v>
      </c>
      <c r="Z1867">
        <v>0</v>
      </c>
      <c r="AA1867">
        <f t="shared" ref="AA1867:AB1869" si="1577">I1867-W1867-Y1867</f>
        <v>1</v>
      </c>
      <c r="AB1867">
        <f t="shared" si="1577"/>
        <v>0</v>
      </c>
      <c r="AC1867" s="9">
        <f t="shared" si="1556"/>
        <v>0</v>
      </c>
      <c r="AD1867" s="9">
        <f t="shared" si="1557"/>
        <v>0</v>
      </c>
      <c r="AE1867" s="9">
        <f t="shared" si="1558"/>
        <v>0</v>
      </c>
      <c r="AF1867" s="9">
        <f t="shared" si="1559"/>
        <v>0</v>
      </c>
      <c r="AG1867" s="9">
        <f t="shared" si="1560"/>
        <v>17.32435033686237</v>
      </c>
      <c r="AH1867" s="9">
        <f t="shared" si="1561"/>
        <v>0</v>
      </c>
      <c r="AI1867" s="6">
        <f t="shared" si="1562"/>
        <v>0.86621751684311843</v>
      </c>
      <c r="AJ1867" s="6">
        <f t="shared" si="1563"/>
        <v>0</v>
      </c>
      <c r="AK1867" s="6">
        <f t="shared" si="1564"/>
        <v>0</v>
      </c>
      <c r="AL1867" s="6">
        <f t="shared" si="1565"/>
        <v>1.7324350336862369</v>
      </c>
      <c r="AM1867" s="6">
        <f t="shared" si="1566"/>
        <v>0</v>
      </c>
      <c r="AN1867" s="6">
        <f t="shared" si="1567"/>
        <v>6.621704475781728</v>
      </c>
      <c r="AO1867" s="32">
        <v>69.266666666666666</v>
      </c>
      <c r="AP1867" s="32">
        <v>0.75</v>
      </c>
      <c r="AQ1867" s="32">
        <v>27.183333333333337</v>
      </c>
      <c r="AR1867" s="32">
        <v>97.2</v>
      </c>
      <c r="AS1867" s="40">
        <v>11</v>
      </c>
      <c r="AT1867" s="40">
        <v>4</v>
      </c>
      <c r="AU1867" s="40">
        <v>1</v>
      </c>
      <c r="AV1867" s="40">
        <v>2</v>
      </c>
      <c r="AW1867" s="40">
        <v>1</v>
      </c>
      <c r="AX1867" s="9">
        <f t="shared" si="1568"/>
        <v>6.7901234567901234</v>
      </c>
      <c r="AY1867" s="9">
        <f t="shared" si="1569"/>
        <v>2.4691358024691357</v>
      </c>
      <c r="AZ1867" s="9">
        <f t="shared" si="1570"/>
        <v>0.61728395061728392</v>
      </c>
      <c r="BA1867" s="9">
        <f t="shared" si="1571"/>
        <v>1.2345679012345678</v>
      </c>
      <c r="BB1867" s="9">
        <f t="shared" si="1572"/>
        <v>0.61728395061728392</v>
      </c>
      <c r="BC1867" s="9">
        <f t="shared" si="1573"/>
        <v>6.9266666666666667</v>
      </c>
      <c r="BD1867" s="9">
        <f t="shared" si="1574"/>
        <v>2.7183333333333337</v>
      </c>
      <c r="BE1867" s="9">
        <f t="shared" si="1575"/>
        <v>7.4999999999999997E-2</v>
      </c>
      <c r="BF1867" s="3">
        <v>1</v>
      </c>
      <c r="BG1867" s="3">
        <v>0</v>
      </c>
      <c r="BH1867" s="3">
        <v>0</v>
      </c>
      <c r="BI1867" s="3">
        <v>1</v>
      </c>
      <c r="BJ1867" s="3">
        <v>2</v>
      </c>
      <c r="BK1867" s="3">
        <v>0</v>
      </c>
      <c r="BL1867" s="3">
        <v>3</v>
      </c>
      <c r="BM1867" s="3">
        <v>5</v>
      </c>
      <c r="BN1867" s="34">
        <f>BU1867+CA1867</f>
        <v>2.7577193490100598</v>
      </c>
      <c r="BO1867" s="34">
        <f>BN1867/AR1867*2000</f>
        <v>56.743196481688472</v>
      </c>
      <c r="BP1867" s="34">
        <v>0.28140873692585594</v>
      </c>
      <c r="BQ1867" s="34">
        <v>-3.9431294051949589E-2</v>
      </c>
      <c r="BR1867" s="34">
        <v>6.4177029673058383E-2</v>
      </c>
      <c r="BS1867" s="34">
        <v>-0.33227907065525802</v>
      </c>
      <c r="BT1867" s="34">
        <v>0</v>
      </c>
      <c r="BU1867" s="34">
        <f>SUM(BP1867:BT1867)</f>
        <v>-2.6124598108293318E-2</v>
      </c>
      <c r="BV1867" s="34">
        <f>BU1867/AR1867*2000</f>
        <v>-0.53754317095253745</v>
      </c>
      <c r="BW1867" s="34">
        <v>1.0182286172435213</v>
      </c>
      <c r="BX1867" s="34">
        <v>2.2528372468582102E-3</v>
      </c>
      <c r="BY1867" s="34">
        <v>1.1998512136641308</v>
      </c>
      <c r="BZ1867" s="34">
        <v>0.5635112789638429</v>
      </c>
      <c r="CA1867" s="34">
        <f>SUM(BW1867:BZ1867)</f>
        <v>2.7838439471183531</v>
      </c>
      <c r="CB1867" s="34">
        <f>CA1867/AR1867*2000</f>
        <v>57.28073965264101</v>
      </c>
      <c r="CE1867" s="68">
        <f t="shared" si="1576"/>
        <v>165000</v>
      </c>
      <c r="CF1867" s="9">
        <v>1.5</v>
      </c>
      <c r="CG1867" s="9">
        <v>2.2000000000000002</v>
      </c>
      <c r="CH1867" s="9">
        <v>0.3</v>
      </c>
      <c r="CI1867" s="9">
        <v>-0.3</v>
      </c>
      <c r="CJ1867" s="9">
        <f t="shared" si="1545"/>
        <v>-4.7948854555141178</v>
      </c>
      <c r="CK1867" s="9">
        <v>0.2</v>
      </c>
      <c r="CL1867" s="9">
        <f t="shared" si="1546"/>
        <v>3.1965903036760785</v>
      </c>
      <c r="CM1867" s="9">
        <v>-0.1</v>
      </c>
      <c r="CN1867" t="s">
        <v>66</v>
      </c>
      <c r="CO1867" t="s">
        <v>67</v>
      </c>
      <c r="CP1867" t="s">
        <v>2427</v>
      </c>
      <c r="CQ1867" t="s">
        <v>2400</v>
      </c>
      <c r="CR1867">
        <v>71</v>
      </c>
      <c r="CS1867">
        <v>200</v>
      </c>
      <c r="CT1867">
        <v>10</v>
      </c>
      <c r="CU1867" t="s">
        <v>3402</v>
      </c>
      <c r="CV1867" t="s">
        <v>2382</v>
      </c>
      <c r="CW1867">
        <v>0</v>
      </c>
      <c r="CX1867">
        <v>0</v>
      </c>
      <c r="CY1867">
        <v>0</v>
      </c>
      <c r="CZ1867" s="70"/>
      <c r="DA1867">
        <v>0</v>
      </c>
    </row>
    <row r="1868" spans="1:105" x14ac:dyDescent="0.2">
      <c r="A1868" s="75" t="s">
        <v>2452</v>
      </c>
      <c r="B1868" s="19" t="s">
        <v>530</v>
      </c>
      <c r="C1868" s="19"/>
      <c r="D1868" s="19"/>
      <c r="E1868" s="19" t="str">
        <f>CONCATENATE(RIGHT(F1868,LEN(F1868)-SEARCH(" ",F1868)), ", ", LEFT(F1868, SEARCH(" ", F1868)))</f>
        <v xml:space="preserve">Carter, Anson </v>
      </c>
      <c r="F1868" s="19" t="s">
        <v>1532</v>
      </c>
      <c r="G1868" s="19" t="s">
        <v>1528</v>
      </c>
      <c r="H1868" s="19">
        <v>54</v>
      </c>
      <c r="I1868" s="19">
        <v>10</v>
      </c>
      <c r="J1868" s="19">
        <v>17</v>
      </c>
      <c r="K1868" s="19">
        <f>I1868+J1868</f>
        <v>27</v>
      </c>
      <c r="L1868" s="19">
        <v>-1</v>
      </c>
      <c r="M1868" s="19">
        <v>16</v>
      </c>
      <c r="N1868" s="19">
        <v>62</v>
      </c>
      <c r="O1868" s="20">
        <f>IF(N1868=0,0,I1868/N1868)</f>
        <v>0.16129032258064516</v>
      </c>
      <c r="P1868" s="19">
        <v>1099</v>
      </c>
      <c r="Q1868" s="19">
        <v>1</v>
      </c>
      <c r="R1868" s="19">
        <v>0</v>
      </c>
      <c r="S1868" s="19">
        <v>42</v>
      </c>
      <c r="T1868" s="19">
        <v>41</v>
      </c>
      <c r="U1868" s="20">
        <f>IF(S1868+T1868=0,0,S1868/(S1868+T1868))</f>
        <v>0.50602409638554213</v>
      </c>
      <c r="V1868" s="19"/>
      <c r="W1868" s="19">
        <v>3</v>
      </c>
      <c r="X1868" s="19">
        <v>4</v>
      </c>
      <c r="Y1868" s="19">
        <v>0</v>
      </c>
      <c r="Z1868" s="19">
        <v>0</v>
      </c>
      <c r="AA1868" s="19">
        <f t="shared" si="1577"/>
        <v>7</v>
      </c>
      <c r="AB1868" s="19">
        <f t="shared" si="1577"/>
        <v>13</v>
      </c>
      <c r="AC1868" s="24">
        <f t="shared" si="1556"/>
        <v>5.2168872572698284</v>
      </c>
      <c r="AD1868" s="24">
        <f t="shared" si="1557"/>
        <v>6.9558496763597706</v>
      </c>
      <c r="AE1868" s="24">
        <f t="shared" si="1558"/>
        <v>0</v>
      </c>
      <c r="AF1868" s="24">
        <f t="shared" si="1559"/>
        <v>0</v>
      </c>
      <c r="AG1868" s="24">
        <f t="shared" si="1560"/>
        <v>14.026104138257312</v>
      </c>
      <c r="AH1868" s="24">
        <f t="shared" si="1561"/>
        <v>26.048479113906438</v>
      </c>
      <c r="AI1868" s="21">
        <f t="shared" si="1562"/>
        <v>2.2041020788690062</v>
      </c>
      <c r="AJ1868" s="21">
        <f t="shared" si="1563"/>
        <v>6.2602647087237937</v>
      </c>
      <c r="AK1868" s="21">
        <f t="shared" si="1564"/>
        <v>0</v>
      </c>
      <c r="AL1868" s="21">
        <f t="shared" si="1565"/>
        <v>2.2041020788690062</v>
      </c>
      <c r="AM1868" s="21">
        <f t="shared" si="1566"/>
        <v>0.6955849676359771</v>
      </c>
      <c r="AN1868" s="21">
        <f t="shared" si="1567"/>
        <v>2.0713463751438437</v>
      </c>
      <c r="AO1868" s="36">
        <v>598.88333333333333</v>
      </c>
      <c r="AP1868" s="36">
        <v>172.51666666666668</v>
      </c>
      <c r="AQ1868" s="36">
        <v>28.966666666666665</v>
      </c>
      <c r="AR1868" s="36">
        <v>800.36666666666667</v>
      </c>
      <c r="AS1868" s="19"/>
      <c r="AT1868" s="19"/>
      <c r="AU1868" s="19"/>
      <c r="AV1868" s="19"/>
      <c r="AW1868" s="19"/>
      <c r="AX1868" s="24">
        <f t="shared" si="1568"/>
        <v>0</v>
      </c>
      <c r="AY1868" s="24">
        <f t="shared" si="1569"/>
        <v>0</v>
      </c>
      <c r="AZ1868" s="24">
        <f t="shared" si="1570"/>
        <v>0</v>
      </c>
      <c r="BA1868" s="24">
        <f t="shared" si="1571"/>
        <v>0</v>
      </c>
      <c r="BB1868" s="24">
        <f t="shared" si="1572"/>
        <v>0</v>
      </c>
      <c r="BC1868" s="24">
        <f t="shared" si="1573"/>
        <v>11.090432098765431</v>
      </c>
      <c r="BD1868" s="24">
        <f t="shared" si="1574"/>
        <v>0.53641975308641976</v>
      </c>
      <c r="BE1868" s="24">
        <f t="shared" si="1575"/>
        <v>3.1947530864197535</v>
      </c>
      <c r="BF1868" s="30">
        <v>22</v>
      </c>
      <c r="BG1868" s="30">
        <v>18</v>
      </c>
      <c r="BH1868" s="30">
        <v>0</v>
      </c>
      <c r="BI1868" s="30">
        <v>40</v>
      </c>
      <c r="BJ1868" s="30">
        <v>22</v>
      </c>
      <c r="BK1868" s="30">
        <v>2</v>
      </c>
      <c r="BL1868" s="30">
        <v>1</v>
      </c>
      <c r="BM1868" s="30">
        <v>25</v>
      </c>
      <c r="BN1868" s="35">
        <f>BU1868+CA1868</f>
        <v>30.267914416486597</v>
      </c>
      <c r="BO1868" s="35">
        <f>BN1868/AR1868*2000</f>
        <v>75.635119944575223</v>
      </c>
      <c r="BP1868" s="35">
        <v>10.769595432080713</v>
      </c>
      <c r="BQ1868" s="35">
        <v>1.5525153703763488</v>
      </c>
      <c r="BR1868" s="35">
        <v>3.7373163323297931E-2</v>
      </c>
      <c r="BS1868" s="35">
        <v>-0.30428368980683546</v>
      </c>
      <c r="BT1868" s="35">
        <v>3.9259911575441073</v>
      </c>
      <c r="BU1868" s="35">
        <f>SUM(BP1868:BT1868)</f>
        <v>15.981191433517631</v>
      </c>
      <c r="BV1868" s="35">
        <f>BU1868/AR1868*2000</f>
        <v>39.934675190998206</v>
      </c>
      <c r="BW1868" s="35">
        <v>7.1329865395799814</v>
      </c>
      <c r="BX1868" s="35">
        <v>0.26589300722962472</v>
      </c>
      <c r="BY1868" s="35">
        <v>2.0929989151103285</v>
      </c>
      <c r="BZ1868" s="35">
        <v>4.7948445210490318</v>
      </c>
      <c r="CA1868" s="35">
        <f>SUM(BW1868:BZ1868)</f>
        <v>14.286722982968968</v>
      </c>
      <c r="CB1868" s="35">
        <f>CA1868/AR1868*2000</f>
        <v>35.700444753577031</v>
      </c>
      <c r="CC1868" s="22">
        <v>53</v>
      </c>
      <c r="CD1868" s="23">
        <v>1748800</v>
      </c>
      <c r="CE1868" s="76">
        <f t="shared" si="1576"/>
        <v>2655585.1851851852</v>
      </c>
      <c r="CF1868" s="24">
        <v>18.399999999999999</v>
      </c>
      <c r="CG1868" s="24">
        <v>13.4</v>
      </c>
      <c r="CH1868" s="24">
        <v>5</v>
      </c>
      <c r="CI1868" s="24">
        <v>1.3</v>
      </c>
      <c r="CJ1868" s="24">
        <f t="shared" si="1545"/>
        <v>2.595198882068174</v>
      </c>
      <c r="CK1868" s="24">
        <v>1.8</v>
      </c>
      <c r="CL1868" s="24">
        <f t="shared" si="1546"/>
        <v>3.5933522982482411</v>
      </c>
      <c r="CM1868" s="24">
        <v>3.2</v>
      </c>
      <c r="CN1868" s="19"/>
      <c r="CO1868" s="19"/>
      <c r="CP1868" s="19"/>
      <c r="CQ1868" s="19"/>
      <c r="CR1868" s="19"/>
      <c r="CS1868" s="19"/>
      <c r="CT1868" s="19"/>
      <c r="CU1868" s="19"/>
      <c r="CV1868" s="19"/>
      <c r="CW1868" s="19"/>
      <c r="CX1868" s="19"/>
      <c r="CY1868" s="19"/>
      <c r="CZ1868" s="77"/>
      <c r="DA1868" s="19">
        <v>1</v>
      </c>
    </row>
    <row r="1869" spans="1:105" x14ac:dyDescent="0.2">
      <c r="A1869" s="75" t="s">
        <v>2452</v>
      </c>
      <c r="B1869" s="19" t="s">
        <v>955</v>
      </c>
      <c r="C1869" s="19"/>
      <c r="D1869" s="19"/>
      <c r="E1869" s="19" t="str">
        <f>CONCATENATE(RIGHT(F1869,LEN(F1869)-SEARCH(" ",F1869)), ", ", LEFT(F1869, SEARCH(" ", F1869)))</f>
        <v xml:space="preserve">Carter, Anson </v>
      </c>
      <c r="F1869" s="19" t="s">
        <v>1532</v>
      </c>
      <c r="G1869" s="19" t="s">
        <v>1528</v>
      </c>
      <c r="H1869" s="19">
        <v>10</v>
      </c>
      <c r="I1869" s="19">
        <v>1</v>
      </c>
      <c r="J1869" s="19">
        <v>0</v>
      </c>
      <c r="K1869" s="19">
        <f>I1869+J1869</f>
        <v>1</v>
      </c>
      <c r="L1869" s="19">
        <v>-3</v>
      </c>
      <c r="M1869" s="19">
        <v>2</v>
      </c>
      <c r="N1869" s="19">
        <v>8</v>
      </c>
      <c r="O1869" s="20">
        <f>IF(N1869=0,0,I1869/N1869)</f>
        <v>0.125</v>
      </c>
      <c r="P1869" s="19">
        <v>131</v>
      </c>
      <c r="Q1869" s="19">
        <v>0</v>
      </c>
      <c r="R1869" s="19">
        <v>0</v>
      </c>
      <c r="S1869" s="19">
        <v>1</v>
      </c>
      <c r="T1869" s="19">
        <v>0</v>
      </c>
      <c r="U1869" s="20">
        <f>IF(S1869+T1869=0,0,S1869/(S1869+T1869))</f>
        <v>1</v>
      </c>
      <c r="V1869" s="19">
        <v>64</v>
      </c>
      <c r="W1869" s="19">
        <v>1</v>
      </c>
      <c r="X1869" s="19">
        <v>0</v>
      </c>
      <c r="Y1869" s="19">
        <v>0</v>
      </c>
      <c r="Z1869" s="19">
        <v>0</v>
      </c>
      <c r="AA1869" s="19">
        <f t="shared" si="1577"/>
        <v>0</v>
      </c>
      <c r="AB1869" s="19">
        <f t="shared" si="1577"/>
        <v>0</v>
      </c>
      <c r="AC1869" s="24">
        <f t="shared" si="1556"/>
        <v>17.560975609756099</v>
      </c>
      <c r="AD1869" s="24">
        <f t="shared" si="1557"/>
        <v>0</v>
      </c>
      <c r="AE1869" s="24">
        <f t="shared" si="1558"/>
        <v>0</v>
      </c>
      <c r="AF1869" s="24">
        <f t="shared" si="1559"/>
        <v>0</v>
      </c>
      <c r="AG1869" s="24">
        <f t="shared" si="1560"/>
        <v>0</v>
      </c>
      <c r="AH1869" s="24">
        <f t="shared" si="1561"/>
        <v>0</v>
      </c>
      <c r="AI1869" s="21">
        <f t="shared" si="1562"/>
        <v>1.4397120575884823</v>
      </c>
      <c r="AJ1869" s="21">
        <f t="shared" si="1563"/>
        <v>7.024390243902439</v>
      </c>
      <c r="AK1869" s="21">
        <f t="shared" si="1564"/>
        <v>0</v>
      </c>
      <c r="AL1869" s="21">
        <f t="shared" si="1565"/>
        <v>2.8794241151769646</v>
      </c>
      <c r="AM1869" s="21">
        <f t="shared" si="1566"/>
        <v>3.5121951219512195</v>
      </c>
      <c r="AN1869" s="21">
        <f t="shared" si="1567"/>
        <v>0</v>
      </c>
      <c r="AO1869" s="36">
        <v>83.35</v>
      </c>
      <c r="AP1869" s="36">
        <v>17.083333333333332</v>
      </c>
      <c r="AQ1869" s="36">
        <v>0</v>
      </c>
      <c r="AR1869" s="36">
        <v>100.43333333333332</v>
      </c>
      <c r="AS1869" s="19">
        <v>47</v>
      </c>
      <c r="AT1869" s="19">
        <v>14</v>
      </c>
      <c r="AU1869" s="19">
        <v>23</v>
      </c>
      <c r="AV1869" s="19">
        <v>17</v>
      </c>
      <c r="AW1869" s="19">
        <v>16</v>
      </c>
      <c r="AX1869" s="24">
        <f t="shared" si="1568"/>
        <v>28.078327248589449</v>
      </c>
      <c r="AY1869" s="24">
        <f t="shared" si="1569"/>
        <v>8.3637570527713248</v>
      </c>
      <c r="AZ1869" s="24">
        <f t="shared" si="1570"/>
        <v>13.740458015267176</v>
      </c>
      <c r="BA1869" s="24">
        <f t="shared" si="1571"/>
        <v>10.155990706936608</v>
      </c>
      <c r="BB1869" s="24">
        <f t="shared" si="1572"/>
        <v>9.5585794888815148</v>
      </c>
      <c r="BC1869" s="24">
        <f t="shared" si="1573"/>
        <v>8.3349999999999991</v>
      </c>
      <c r="BD1869" s="24">
        <f t="shared" si="1574"/>
        <v>0</v>
      </c>
      <c r="BE1869" s="24">
        <f t="shared" si="1575"/>
        <v>1.7083333333333333</v>
      </c>
      <c r="BF1869" s="30">
        <v>2</v>
      </c>
      <c r="BG1869" s="30">
        <v>2</v>
      </c>
      <c r="BH1869" s="30">
        <v>0</v>
      </c>
      <c r="BI1869" s="30">
        <v>4</v>
      </c>
      <c r="BJ1869" s="30">
        <v>4</v>
      </c>
      <c r="BK1869" s="30">
        <v>1</v>
      </c>
      <c r="BL1869" s="30">
        <v>0</v>
      </c>
      <c r="BM1869" s="30">
        <v>5</v>
      </c>
      <c r="BN1869" s="35">
        <f>BU1869+CA1869</f>
        <v>0.28462473337959404</v>
      </c>
      <c r="BO1869" s="35">
        <f>BN1869/AR1869*2000</f>
        <v>5.6679336218969949</v>
      </c>
      <c r="BP1869" s="35">
        <v>-2.0046507365110311</v>
      </c>
      <c r="BQ1869" s="35">
        <v>1.0555362609438905</v>
      </c>
      <c r="BR1869" s="35">
        <v>4.6865186364698653E-3</v>
      </c>
      <c r="BS1869" s="35">
        <v>0</v>
      </c>
      <c r="BT1869" s="35">
        <v>0</v>
      </c>
      <c r="BU1869" s="35">
        <f>SUM(BP1869:BT1869)</f>
        <v>-0.94442795693067072</v>
      </c>
      <c r="BV1869" s="35">
        <f>BU1869/AR1869*2000</f>
        <v>-18.80706187050788</v>
      </c>
      <c r="BW1869" s="35">
        <v>0.84102527607380739</v>
      </c>
      <c r="BX1869" s="35">
        <v>-0.11050082552031737</v>
      </c>
      <c r="BY1869" s="35">
        <v>0</v>
      </c>
      <c r="BZ1869" s="35">
        <v>0.49852823975677463</v>
      </c>
      <c r="CA1869" s="35">
        <f>SUM(BW1869:BZ1869)</f>
        <v>1.2290526903102648</v>
      </c>
      <c r="CB1869" s="35">
        <f>CA1869/AR1869*2000</f>
        <v>24.474995492404876</v>
      </c>
      <c r="CC1869" s="22"/>
      <c r="CD1869" s="19"/>
      <c r="CE1869" s="76">
        <f t="shared" si="1576"/>
        <v>165000</v>
      </c>
      <c r="CF1869" s="24">
        <v>2.5</v>
      </c>
      <c r="CG1869" s="24">
        <v>1.9</v>
      </c>
      <c r="CH1869" s="24">
        <v>-2.4</v>
      </c>
      <c r="CI1869" s="24">
        <v>-0.7</v>
      </c>
      <c r="CJ1869" s="24">
        <f t="shared" si="1545"/>
        <v>-11.913203800879309</v>
      </c>
      <c r="CK1869" s="24">
        <v>-0.3</v>
      </c>
      <c r="CL1869" s="24">
        <f t="shared" si="1546"/>
        <v>-5.1056587718054178</v>
      </c>
      <c r="CM1869" s="24">
        <v>-1</v>
      </c>
      <c r="CN1869" s="19" t="s">
        <v>2992</v>
      </c>
      <c r="CO1869" s="19" t="s">
        <v>3081</v>
      </c>
      <c r="CP1869" s="19" t="s">
        <v>2427</v>
      </c>
      <c r="CQ1869" s="19" t="s">
        <v>2400</v>
      </c>
      <c r="CR1869" s="19">
        <v>73</v>
      </c>
      <c r="CS1869" s="19">
        <v>210</v>
      </c>
      <c r="CT1869" s="19">
        <v>77</v>
      </c>
      <c r="CU1869" s="19" t="s">
        <v>3401</v>
      </c>
      <c r="CV1869" s="19" t="s">
        <v>2382</v>
      </c>
      <c r="CW1869" s="19">
        <v>1</v>
      </c>
      <c r="CX1869" s="19">
        <v>1</v>
      </c>
      <c r="CY1869" s="19">
        <v>0</v>
      </c>
      <c r="CZ1869" s="76"/>
      <c r="DA1869" s="19">
        <v>1</v>
      </c>
    </row>
    <row r="1870" spans="1:105" x14ac:dyDescent="0.2">
      <c r="A1870" s="25" t="s">
        <v>2452</v>
      </c>
      <c r="B1870" s="10" t="s">
        <v>955</v>
      </c>
      <c r="C1870" s="10"/>
      <c r="D1870" s="10"/>
      <c r="E1870" s="10" t="s">
        <v>1531</v>
      </c>
      <c r="F1870" s="10" t="s">
        <v>1532</v>
      </c>
      <c r="G1870" s="10" t="s">
        <v>1528</v>
      </c>
      <c r="H1870" s="10">
        <v>64</v>
      </c>
      <c r="I1870" s="10">
        <v>11</v>
      </c>
      <c r="J1870" s="10">
        <v>17</v>
      </c>
      <c r="K1870" s="10">
        <v>28</v>
      </c>
      <c r="L1870" s="10">
        <v>-4</v>
      </c>
      <c r="M1870" s="10">
        <v>18</v>
      </c>
      <c r="N1870" s="10">
        <v>70</v>
      </c>
      <c r="O1870" s="11">
        <v>0.157</v>
      </c>
      <c r="P1870" s="10">
        <v>1230</v>
      </c>
      <c r="Q1870" s="10">
        <v>1</v>
      </c>
      <c r="R1870" s="10">
        <v>0</v>
      </c>
      <c r="S1870" s="10">
        <v>43</v>
      </c>
      <c r="T1870" s="10">
        <v>41</v>
      </c>
      <c r="U1870" s="11">
        <v>0.51200000000000001</v>
      </c>
      <c r="V1870" s="41">
        <v>2.2000000000000002</v>
      </c>
      <c r="W1870" s="10">
        <v>4</v>
      </c>
      <c r="X1870" s="10">
        <v>4</v>
      </c>
      <c r="Y1870" s="10">
        <v>0</v>
      </c>
      <c r="Z1870" s="10">
        <v>0</v>
      </c>
      <c r="AA1870" s="10">
        <v>7</v>
      </c>
      <c r="AB1870" s="10">
        <v>13</v>
      </c>
      <c r="AC1870" s="13">
        <f t="shared" si="1556"/>
        <v>6.3291139240506329</v>
      </c>
      <c r="AD1870" s="13">
        <f t="shared" si="1557"/>
        <v>6.3291139240506329</v>
      </c>
      <c r="AE1870" s="13">
        <f t="shared" si="1558"/>
        <v>0</v>
      </c>
      <c r="AF1870" s="13">
        <f t="shared" si="1559"/>
        <v>0</v>
      </c>
      <c r="AG1870" s="13">
        <f t="shared" si="1560"/>
        <v>12.312563211820061</v>
      </c>
      <c r="AH1870" s="13">
        <f t="shared" si="1561"/>
        <v>22.866188821951539</v>
      </c>
      <c r="AI1870" s="29">
        <f t="shared" si="1562"/>
        <v>2.1107251220262961</v>
      </c>
      <c r="AJ1870" s="29">
        <f t="shared" si="1563"/>
        <v>6.3291139240506329</v>
      </c>
      <c r="AK1870" s="29">
        <f t="shared" si="1564"/>
        <v>0</v>
      </c>
      <c r="AL1870" s="29">
        <f t="shared" si="1565"/>
        <v>2.2866188821951541</v>
      </c>
      <c r="AM1870" s="29">
        <f t="shared" si="1566"/>
        <v>0.949367088607595</v>
      </c>
      <c r="AN1870" s="29">
        <f t="shared" si="1567"/>
        <v>2.0711080428028996</v>
      </c>
      <c r="AO1870" s="13">
        <v>682.23</v>
      </c>
      <c r="AP1870" s="13">
        <v>189.6</v>
      </c>
      <c r="AQ1870" s="13">
        <v>28.97</v>
      </c>
      <c r="AR1870" s="13">
        <v>900.8</v>
      </c>
      <c r="AS1870" s="41">
        <v>14</v>
      </c>
      <c r="AT1870" s="41">
        <v>47</v>
      </c>
      <c r="AU1870" s="41">
        <v>23</v>
      </c>
      <c r="AV1870" s="41">
        <v>17</v>
      </c>
      <c r="AW1870" s="41">
        <v>16</v>
      </c>
      <c r="AX1870" s="13">
        <f t="shared" si="1568"/>
        <v>0.93250444049733572</v>
      </c>
      <c r="AY1870" s="13">
        <f t="shared" si="1569"/>
        <v>3.1305506216696273</v>
      </c>
      <c r="AZ1870" s="13">
        <f t="shared" si="1570"/>
        <v>1.5319715808170515</v>
      </c>
      <c r="BA1870" s="13">
        <f t="shared" si="1571"/>
        <v>1.1323268206039077</v>
      </c>
      <c r="BB1870" s="13">
        <f t="shared" si="1572"/>
        <v>1.0657193605683839</v>
      </c>
      <c r="BC1870" s="13">
        <f t="shared" si="1573"/>
        <v>10.65984375</v>
      </c>
      <c r="BD1870" s="13">
        <f t="shared" si="1574"/>
        <v>0.45265624999999998</v>
      </c>
      <c r="BE1870" s="13">
        <f t="shared" si="1575"/>
        <v>2.9624999999999999</v>
      </c>
      <c r="BF1870" s="10">
        <v>24</v>
      </c>
      <c r="BG1870" s="10">
        <v>20</v>
      </c>
      <c r="BH1870" s="10">
        <v>0</v>
      </c>
      <c r="BI1870" s="10">
        <v>44</v>
      </c>
      <c r="BJ1870" s="10">
        <v>26</v>
      </c>
      <c r="BK1870" s="10">
        <v>3</v>
      </c>
      <c r="BL1870" s="10">
        <v>1</v>
      </c>
      <c r="BM1870" s="10">
        <v>30</v>
      </c>
      <c r="BN1870" s="39">
        <v>30.553000000000001</v>
      </c>
      <c r="BO1870" s="39">
        <v>67.834000000000003</v>
      </c>
      <c r="BP1870" s="13">
        <v>8.7650000000000006</v>
      </c>
      <c r="BQ1870" s="13">
        <v>2.6080000000000001</v>
      </c>
      <c r="BR1870" s="13">
        <v>4.2000000000000003E-2</v>
      </c>
      <c r="BS1870" s="13">
        <v>-0.30399999999999999</v>
      </c>
      <c r="BT1870" s="13">
        <v>3.9260000000000002</v>
      </c>
      <c r="BU1870" s="39">
        <v>15.037000000000001</v>
      </c>
      <c r="BV1870" s="39">
        <v>33.384999999999998</v>
      </c>
      <c r="BW1870" s="13">
        <v>7.9740000000000002</v>
      </c>
      <c r="BX1870" s="13">
        <v>0.155</v>
      </c>
      <c r="BY1870" s="13">
        <v>2.093</v>
      </c>
      <c r="BZ1870" s="13">
        <v>5.2930000000000001</v>
      </c>
      <c r="CA1870" s="39">
        <v>15.516</v>
      </c>
      <c r="CB1870" s="39">
        <v>34.448999999999998</v>
      </c>
      <c r="CC1870" s="16">
        <v>45</v>
      </c>
      <c r="CD1870" s="12">
        <v>1748800</v>
      </c>
      <c r="CE1870" s="73">
        <f t="shared" si="1576"/>
        <v>2240650</v>
      </c>
      <c r="CF1870" s="13">
        <v>20.9</v>
      </c>
      <c r="CG1870" s="13">
        <v>15.3</v>
      </c>
      <c r="CH1870" s="13">
        <v>2.6</v>
      </c>
      <c r="CI1870" s="17">
        <v>1</v>
      </c>
      <c r="CJ1870" s="13">
        <f t="shared" si="1545"/>
        <v>1.7867193153291585</v>
      </c>
      <c r="CK1870" s="17">
        <v>1.5</v>
      </c>
      <c r="CL1870" s="13">
        <f t="shared" si="1546"/>
        <v>2.680078972993738</v>
      </c>
      <c r="CM1870" s="13">
        <v>2.5</v>
      </c>
      <c r="CN1870" s="10" t="s">
        <v>2992</v>
      </c>
      <c r="CO1870" s="10" t="s">
        <v>3081</v>
      </c>
      <c r="CP1870" s="10" t="s">
        <v>2427</v>
      </c>
      <c r="CQ1870" s="10" t="s">
        <v>2400</v>
      </c>
      <c r="CR1870" s="10">
        <v>73</v>
      </c>
      <c r="CS1870" s="10">
        <v>210</v>
      </c>
      <c r="CT1870" s="10">
        <v>77</v>
      </c>
      <c r="CU1870" s="10" t="s">
        <v>3401</v>
      </c>
      <c r="CV1870" s="10" t="s">
        <v>2382</v>
      </c>
      <c r="CW1870" s="10">
        <v>1</v>
      </c>
      <c r="CX1870" s="10">
        <v>1</v>
      </c>
      <c r="CY1870" s="10">
        <v>0</v>
      </c>
      <c r="CZ1870" s="79"/>
      <c r="DA1870" s="10">
        <v>2</v>
      </c>
    </row>
    <row r="1871" spans="1:105" x14ac:dyDescent="0.2">
      <c r="A1871" s="38" t="s">
        <v>2452</v>
      </c>
      <c r="B1871" t="s">
        <v>957</v>
      </c>
      <c r="E1871" t="str">
        <f t="shared" ref="E1871:E1889" si="1578">CONCATENATE(RIGHT(F1871,LEN(F1871)-SEARCH(" ",F1871)), ", ", LEFT(F1871, SEARCH(" ", F1871)))</f>
        <v xml:space="preserve">Laaksonen, Antti </v>
      </c>
      <c r="F1871" t="s">
        <v>1323</v>
      </c>
      <c r="G1871" t="s">
        <v>1540</v>
      </c>
      <c r="H1871">
        <v>41</v>
      </c>
      <c r="I1871">
        <v>3</v>
      </c>
      <c r="J1871">
        <v>1</v>
      </c>
      <c r="K1871">
        <f t="shared" ref="K1871:K1878" si="1579">I1871+J1871</f>
        <v>4</v>
      </c>
      <c r="L1871">
        <v>-3</v>
      </c>
      <c r="M1871">
        <v>16</v>
      </c>
      <c r="N1871">
        <v>43</v>
      </c>
      <c r="O1871" s="4">
        <f t="shared" ref="O1871:O1889" si="1580">IF(N1871=0,0,I1871/N1871)</f>
        <v>6.9767441860465115E-2</v>
      </c>
      <c r="P1871">
        <v>692</v>
      </c>
      <c r="Q1871">
        <v>0</v>
      </c>
      <c r="R1871">
        <v>0</v>
      </c>
      <c r="S1871">
        <v>1</v>
      </c>
      <c r="T1871">
        <v>12</v>
      </c>
      <c r="U1871" s="4">
        <f t="shared" ref="U1871:U1889" si="1581">IF(S1871+T1871=0,0,S1871/(S1871+T1871))</f>
        <v>7.6923076923076927E-2</v>
      </c>
      <c r="V1871" s="40">
        <v>0.5</v>
      </c>
      <c r="W1871">
        <v>0</v>
      </c>
      <c r="X1871">
        <v>0</v>
      </c>
      <c r="Y1871">
        <v>1</v>
      </c>
      <c r="Z1871">
        <v>0</v>
      </c>
      <c r="AA1871">
        <f t="shared" ref="AA1871:AB1878" si="1582">I1871-W1871-Y1871</f>
        <v>2</v>
      </c>
      <c r="AB1871">
        <f t="shared" si="1582"/>
        <v>1</v>
      </c>
      <c r="AC1871" s="9">
        <f t="shared" si="1556"/>
        <v>0</v>
      </c>
      <c r="AD1871" s="9">
        <f t="shared" si="1557"/>
        <v>0</v>
      </c>
      <c r="AE1871" s="9">
        <f t="shared" si="1558"/>
        <v>2.5884383088869716</v>
      </c>
      <c r="AF1871" s="9">
        <f t="shared" si="1559"/>
        <v>0</v>
      </c>
      <c r="AG1871" s="9">
        <f t="shared" si="1560"/>
        <v>7.4914160857350955</v>
      </c>
      <c r="AH1871" s="9">
        <f t="shared" si="1561"/>
        <v>3.7457080428675478</v>
      </c>
      <c r="AI1871" s="6">
        <f t="shared" si="1562"/>
        <v>1.6855686192903963</v>
      </c>
      <c r="AJ1871" s="6">
        <f t="shared" si="1563"/>
        <v>0</v>
      </c>
      <c r="AK1871" s="6">
        <f t="shared" si="1564"/>
        <v>0.51768766177739434</v>
      </c>
      <c r="AL1871" s="6">
        <f t="shared" si="1565"/>
        <v>2.4347102278639059</v>
      </c>
      <c r="AM1871" s="6">
        <f t="shared" si="1566"/>
        <v>0</v>
      </c>
      <c r="AN1871" s="6">
        <f t="shared" si="1567"/>
        <v>8.2830025884383094</v>
      </c>
      <c r="AO1871" s="32">
        <v>320.36666666666667</v>
      </c>
      <c r="AP1871" s="32">
        <v>1.4166666666666667</v>
      </c>
      <c r="AQ1871" s="32">
        <v>115.9</v>
      </c>
      <c r="AR1871" s="32">
        <v>437.68333333333334</v>
      </c>
      <c r="AS1871" s="40">
        <v>23</v>
      </c>
      <c r="AT1871" s="40">
        <v>17</v>
      </c>
      <c r="AU1871" s="40">
        <v>14</v>
      </c>
      <c r="AV1871" s="40">
        <v>15</v>
      </c>
      <c r="AW1871" s="40">
        <v>24</v>
      </c>
      <c r="AX1871" s="9">
        <f t="shared" si="1568"/>
        <v>3.1529644720307681</v>
      </c>
      <c r="AY1871" s="9">
        <f t="shared" si="1569"/>
        <v>2.3304520010662197</v>
      </c>
      <c r="AZ1871" s="9">
        <f t="shared" si="1570"/>
        <v>1.9191957655839458</v>
      </c>
      <c r="BA1871" s="9">
        <f t="shared" si="1571"/>
        <v>2.0562811774113707</v>
      </c>
      <c r="BB1871" s="9">
        <f t="shared" si="1572"/>
        <v>3.2900498838581926</v>
      </c>
      <c r="BC1871" s="9">
        <f t="shared" si="1573"/>
        <v>7.8138211382113827</v>
      </c>
      <c r="BD1871" s="9">
        <f t="shared" si="1574"/>
        <v>2.8268292682926832</v>
      </c>
      <c r="BE1871" s="9">
        <f t="shared" si="1575"/>
        <v>3.4552845528455285E-2</v>
      </c>
      <c r="BF1871" s="3">
        <v>9</v>
      </c>
      <c r="BG1871" s="3">
        <v>0</v>
      </c>
      <c r="BH1871" s="3">
        <v>1</v>
      </c>
      <c r="BI1871" s="3">
        <v>10</v>
      </c>
      <c r="BJ1871" s="3">
        <v>13</v>
      </c>
      <c r="BK1871" s="3">
        <v>0</v>
      </c>
      <c r="BL1871" s="3">
        <v>16</v>
      </c>
      <c r="BM1871" s="3">
        <v>29</v>
      </c>
      <c r="BN1871" s="34">
        <f t="shared" ref="BN1871:BN1889" si="1583">BU1871+CA1871</f>
        <v>2.7420153311374027</v>
      </c>
      <c r="BO1871" s="34">
        <f t="shared" ref="BO1871:BO1889" si="1584">BN1871/AR1871*2000</f>
        <v>12.529676696869439</v>
      </c>
      <c r="BP1871" s="34">
        <v>-2.6051710283607141</v>
      </c>
      <c r="BQ1871" s="34">
        <v>-7.0940427326097802E-2</v>
      </c>
      <c r="BR1871" s="34">
        <v>-0.15747751345179065</v>
      </c>
      <c r="BS1871" s="34">
        <v>0.95789674634247224</v>
      </c>
      <c r="BT1871" s="34">
        <v>0</v>
      </c>
      <c r="BU1871" s="34">
        <f t="shared" ref="BU1871:BU1889" si="1585">SUM(BP1871:BT1871)</f>
        <v>-1.8756922227961303</v>
      </c>
      <c r="BV1871" s="34">
        <f t="shared" ref="BV1871:BV1889" si="1586">BU1871/AR1871*2000</f>
        <v>-8.5710013607835052</v>
      </c>
      <c r="BW1871" s="34">
        <v>2.6986885880960161</v>
      </c>
      <c r="BX1871" s="34">
        <v>5.2577224341805512E-3</v>
      </c>
      <c r="BY1871" s="34">
        <v>2.1182162522405994</v>
      </c>
      <c r="BZ1871" s="34">
        <v>-0.20445500883726278</v>
      </c>
      <c r="CA1871" s="34">
        <f t="shared" ref="CA1871:CA1889" si="1587">SUM(BW1871:BZ1871)</f>
        <v>4.617707553933533</v>
      </c>
      <c r="CB1871" s="34">
        <f t="shared" ref="CB1871:CB1889" si="1588">CA1871/AR1871*2000</f>
        <v>21.100678057652942</v>
      </c>
      <c r="CC1871" s="15">
        <v>50</v>
      </c>
      <c r="CD1871" s="7">
        <v>165000</v>
      </c>
      <c r="CE1871" s="68">
        <f t="shared" si="1576"/>
        <v>165000</v>
      </c>
      <c r="CF1871" s="9">
        <v>7.4</v>
      </c>
      <c r="CG1871" s="9">
        <v>11.2</v>
      </c>
      <c r="CH1871" s="9">
        <v>-5</v>
      </c>
      <c r="CI1871" s="9">
        <v>-1.8</v>
      </c>
      <c r="CJ1871" s="9">
        <f t="shared" si="1545"/>
        <v>-6.4864864864864868</v>
      </c>
      <c r="CK1871" s="9">
        <v>0</v>
      </c>
      <c r="CL1871" s="9">
        <f t="shared" si="1546"/>
        <v>0</v>
      </c>
      <c r="CM1871" s="9">
        <v>-1.9</v>
      </c>
      <c r="CN1871" t="s">
        <v>1203</v>
      </c>
      <c r="CO1871" t="s">
        <v>1204</v>
      </c>
      <c r="CQ1871" t="s">
        <v>2393</v>
      </c>
      <c r="CR1871">
        <v>72</v>
      </c>
      <c r="CS1871">
        <v>180</v>
      </c>
      <c r="CU1871" t="s">
        <v>3402</v>
      </c>
      <c r="CV1871" t="s">
        <v>2382</v>
      </c>
      <c r="CW1871">
        <v>0</v>
      </c>
      <c r="CX1871">
        <v>0</v>
      </c>
      <c r="CY1871">
        <v>0</v>
      </c>
      <c r="CZ1871" s="70"/>
      <c r="DA1871">
        <v>0</v>
      </c>
    </row>
    <row r="1872" spans="1:105" x14ac:dyDescent="0.2">
      <c r="A1872" s="38" t="s">
        <v>2452</v>
      </c>
      <c r="B1872" t="s">
        <v>950</v>
      </c>
      <c r="E1872" t="str">
        <f t="shared" si="1578"/>
        <v xml:space="preserve">Melin, Bjorn </v>
      </c>
      <c r="F1872" t="s">
        <v>1325</v>
      </c>
      <c r="G1872" t="s">
        <v>1528</v>
      </c>
      <c r="H1872">
        <v>3</v>
      </c>
      <c r="I1872">
        <v>1</v>
      </c>
      <c r="J1872">
        <v>0</v>
      </c>
      <c r="K1872">
        <f t="shared" si="1579"/>
        <v>1</v>
      </c>
      <c r="L1872">
        <v>-1</v>
      </c>
      <c r="M1872">
        <v>0</v>
      </c>
      <c r="N1872">
        <v>1</v>
      </c>
      <c r="O1872" s="4">
        <f t="shared" si="1580"/>
        <v>1</v>
      </c>
      <c r="P1872">
        <v>34</v>
      </c>
      <c r="Q1872">
        <v>0</v>
      </c>
      <c r="R1872">
        <v>0</v>
      </c>
      <c r="S1872">
        <v>0</v>
      </c>
      <c r="T1872">
        <v>0</v>
      </c>
      <c r="U1872" s="4">
        <f t="shared" si="1581"/>
        <v>0</v>
      </c>
      <c r="V1872" s="40">
        <v>0</v>
      </c>
      <c r="W1872">
        <v>0</v>
      </c>
      <c r="X1872">
        <v>0</v>
      </c>
      <c r="Y1872">
        <v>0</v>
      </c>
      <c r="Z1872">
        <v>0</v>
      </c>
      <c r="AA1872">
        <f t="shared" si="1582"/>
        <v>1</v>
      </c>
      <c r="AB1872">
        <f t="shared" si="1582"/>
        <v>0</v>
      </c>
      <c r="AC1872" s="9">
        <f t="shared" si="1556"/>
        <v>0</v>
      </c>
      <c r="AD1872" s="9">
        <f t="shared" si="1557"/>
        <v>0</v>
      </c>
      <c r="AE1872" s="9">
        <f t="shared" si="1558"/>
        <v>0</v>
      </c>
      <c r="AF1872" s="9">
        <f t="shared" si="1559"/>
        <v>0</v>
      </c>
      <c r="AG1872" s="9">
        <f t="shared" si="1560"/>
        <v>54.66970387243736</v>
      </c>
      <c r="AH1872" s="9">
        <f t="shared" si="1561"/>
        <v>0</v>
      </c>
      <c r="AI1872" s="6">
        <f t="shared" si="1562"/>
        <v>5.4669703872437365</v>
      </c>
      <c r="AJ1872" s="6">
        <f t="shared" si="1563"/>
        <v>0</v>
      </c>
      <c r="AK1872" s="6">
        <f t="shared" si="1564"/>
        <v>0</v>
      </c>
      <c r="AL1872" s="6">
        <f t="shared" si="1565"/>
        <v>5.4669703872437365</v>
      </c>
      <c r="AM1872" s="6">
        <f t="shared" si="1566"/>
        <v>0</v>
      </c>
      <c r="AN1872" s="6">
        <f t="shared" si="1567"/>
        <v>0</v>
      </c>
      <c r="AO1872" s="33">
        <v>21.95</v>
      </c>
      <c r="AP1872" s="33">
        <v>0</v>
      </c>
      <c r="AQ1872" s="33">
        <v>0</v>
      </c>
      <c r="AR1872" s="32">
        <v>21.95</v>
      </c>
      <c r="AS1872" s="40">
        <v>2</v>
      </c>
      <c r="AT1872" s="40">
        <v>2</v>
      </c>
      <c r="AU1872" s="40">
        <v>0</v>
      </c>
      <c r="AV1872" s="40">
        <v>0</v>
      </c>
      <c r="AW1872" s="40">
        <v>1</v>
      </c>
      <c r="AX1872" s="9">
        <f t="shared" si="1568"/>
        <v>5.4669703872437365</v>
      </c>
      <c r="AY1872" s="9">
        <f t="shared" si="1569"/>
        <v>5.4669703872437365</v>
      </c>
      <c r="AZ1872" s="9">
        <f t="shared" si="1570"/>
        <v>0</v>
      </c>
      <c r="BA1872" s="9">
        <f t="shared" si="1571"/>
        <v>0</v>
      </c>
      <c r="BB1872" s="9">
        <f t="shared" si="1572"/>
        <v>2.7334851936218683</v>
      </c>
      <c r="BC1872" s="9">
        <f t="shared" si="1573"/>
        <v>7.3166666666666664</v>
      </c>
      <c r="BD1872" s="9">
        <f t="shared" si="1574"/>
        <v>0</v>
      </c>
      <c r="BE1872" s="9">
        <f t="shared" si="1575"/>
        <v>0</v>
      </c>
      <c r="BF1872" s="3">
        <v>2</v>
      </c>
      <c r="BG1872" s="3">
        <v>0</v>
      </c>
      <c r="BH1872" s="3">
        <v>0</v>
      </c>
      <c r="BI1872" s="3">
        <v>2</v>
      </c>
      <c r="BJ1872" s="3">
        <v>2</v>
      </c>
      <c r="BK1872" s="3">
        <v>0</v>
      </c>
      <c r="BL1872" s="3">
        <v>0</v>
      </c>
      <c r="BM1872" s="3">
        <v>2</v>
      </c>
      <c r="BN1872" s="34">
        <f t="shared" si="1583"/>
        <v>1.2902878700148055</v>
      </c>
      <c r="BO1872" s="34">
        <f t="shared" si="1584"/>
        <v>117.5660929398456</v>
      </c>
      <c r="BP1872" s="34">
        <v>1.513868327440745</v>
      </c>
      <c r="BQ1872" s="34">
        <v>0</v>
      </c>
      <c r="BR1872" s="34">
        <v>5.654371851103339E-5</v>
      </c>
      <c r="BS1872" s="34">
        <v>0</v>
      </c>
      <c r="BT1872" s="34">
        <v>0</v>
      </c>
      <c r="BU1872" s="34">
        <f t="shared" si="1585"/>
        <v>1.5139248711592559</v>
      </c>
      <c r="BV1872" s="34">
        <f t="shared" si="1586"/>
        <v>137.94304065232402</v>
      </c>
      <c r="BW1872" s="34">
        <v>-0.46788176335761555</v>
      </c>
      <c r="BX1872" s="34">
        <v>0</v>
      </c>
      <c r="BY1872" s="34">
        <v>0</v>
      </c>
      <c r="BZ1872" s="34">
        <v>0.24424476221316521</v>
      </c>
      <c r="CA1872" s="34">
        <f t="shared" si="1587"/>
        <v>-0.22363700114445034</v>
      </c>
      <c r="CB1872" s="34">
        <f t="shared" si="1588"/>
        <v>-20.37694771247839</v>
      </c>
      <c r="CE1872" s="68">
        <f t="shared" si="1576"/>
        <v>165000</v>
      </c>
      <c r="CF1872" s="9">
        <v>1.2</v>
      </c>
      <c r="CG1872" s="9">
        <v>1.1000000000000001</v>
      </c>
      <c r="CH1872" s="9">
        <v>-1.4</v>
      </c>
      <c r="CI1872" s="9">
        <v>-0.1</v>
      </c>
      <c r="CJ1872" s="9">
        <f t="shared" si="1545"/>
        <v>-9.1116173120728945</v>
      </c>
      <c r="CK1872" s="9">
        <v>-0.1</v>
      </c>
      <c r="CL1872" s="9">
        <f t="shared" si="1546"/>
        <v>-9.1116173120728945</v>
      </c>
      <c r="CM1872" s="9">
        <v>-0.3</v>
      </c>
      <c r="CN1872" t="s">
        <v>84</v>
      </c>
      <c r="CO1872" t="s">
        <v>85</v>
      </c>
      <c r="CQ1872" t="s">
        <v>2436</v>
      </c>
      <c r="CR1872">
        <v>73</v>
      </c>
      <c r="CS1872">
        <v>205</v>
      </c>
      <c r="CU1872" t="s">
        <v>3401</v>
      </c>
      <c r="CV1872" t="s">
        <v>3090</v>
      </c>
      <c r="CW1872">
        <v>0</v>
      </c>
      <c r="CX1872">
        <v>0</v>
      </c>
      <c r="CY1872">
        <v>0</v>
      </c>
      <c r="CZ1872" s="71"/>
      <c r="DA1872">
        <v>0</v>
      </c>
    </row>
    <row r="1873" spans="1:105" x14ac:dyDescent="0.2">
      <c r="A1873" s="38" t="s">
        <v>2452</v>
      </c>
      <c r="B1873" t="s">
        <v>970</v>
      </c>
      <c r="E1873" t="str">
        <f t="shared" si="1578"/>
        <v xml:space="preserve">Kane, Boyd </v>
      </c>
      <c r="F1873" t="s">
        <v>1326</v>
      </c>
      <c r="G1873" t="s">
        <v>1540</v>
      </c>
      <c r="H1873">
        <v>15</v>
      </c>
      <c r="I1873">
        <v>0</v>
      </c>
      <c r="J1873">
        <v>2</v>
      </c>
      <c r="K1873">
        <f t="shared" si="1579"/>
        <v>2</v>
      </c>
      <c r="L1873">
        <v>-4</v>
      </c>
      <c r="M1873">
        <v>28</v>
      </c>
      <c r="N1873">
        <v>7</v>
      </c>
      <c r="O1873" s="4">
        <f t="shared" si="1580"/>
        <v>0</v>
      </c>
      <c r="P1873">
        <v>163</v>
      </c>
      <c r="Q1873">
        <v>0</v>
      </c>
      <c r="R1873">
        <v>0</v>
      </c>
      <c r="S1873">
        <v>1</v>
      </c>
      <c r="T1873">
        <v>3</v>
      </c>
      <c r="U1873" s="4">
        <f t="shared" si="1581"/>
        <v>0.25</v>
      </c>
      <c r="V1873" s="40">
        <v>0.4</v>
      </c>
      <c r="W1873">
        <v>0</v>
      </c>
      <c r="X1873">
        <v>0</v>
      </c>
      <c r="Y1873">
        <v>0</v>
      </c>
      <c r="Z1873">
        <v>0</v>
      </c>
      <c r="AA1873">
        <f t="shared" si="1582"/>
        <v>0</v>
      </c>
      <c r="AB1873">
        <f t="shared" si="1582"/>
        <v>2</v>
      </c>
      <c r="AC1873" s="9">
        <f t="shared" si="1556"/>
        <v>0</v>
      </c>
      <c r="AD1873" s="9">
        <f t="shared" si="1557"/>
        <v>0</v>
      </c>
      <c r="AE1873" s="9">
        <f t="shared" si="1558"/>
        <v>0</v>
      </c>
      <c r="AF1873" s="9">
        <f t="shared" si="1559"/>
        <v>0</v>
      </c>
      <c r="AG1873" s="9">
        <f t="shared" si="1560"/>
        <v>0</v>
      </c>
      <c r="AH1873" s="9">
        <f t="shared" si="1561"/>
        <v>23.19961333977767</v>
      </c>
      <c r="AI1873" s="6">
        <f t="shared" si="1562"/>
        <v>1.1599806669888835</v>
      </c>
      <c r="AJ1873" s="6">
        <f t="shared" si="1563"/>
        <v>0</v>
      </c>
      <c r="AK1873" s="6">
        <f t="shared" si="1564"/>
        <v>0</v>
      </c>
      <c r="AL1873" s="6">
        <f t="shared" si="1565"/>
        <v>3.4799420009666502</v>
      </c>
      <c r="AM1873" s="6">
        <f t="shared" si="1566"/>
        <v>0</v>
      </c>
      <c r="AN1873" s="6">
        <f t="shared" si="1567"/>
        <v>0</v>
      </c>
      <c r="AO1873" s="32">
        <v>103.45</v>
      </c>
      <c r="AP1873" s="32">
        <v>1</v>
      </c>
      <c r="AQ1873" s="32">
        <v>0</v>
      </c>
      <c r="AR1873" s="32">
        <v>104.45</v>
      </c>
      <c r="AS1873" s="40">
        <v>5</v>
      </c>
      <c r="AT1873" s="40">
        <v>8</v>
      </c>
      <c r="AU1873" s="40">
        <v>0</v>
      </c>
      <c r="AV1873" s="40">
        <v>0</v>
      </c>
      <c r="AW1873" s="40">
        <v>1</v>
      </c>
      <c r="AX1873" s="9">
        <f t="shared" si="1568"/>
        <v>2.8721876495931067</v>
      </c>
      <c r="AY1873" s="9">
        <f t="shared" si="1569"/>
        <v>4.5955002393489703</v>
      </c>
      <c r="AZ1873" s="9">
        <f t="shared" si="1570"/>
        <v>0</v>
      </c>
      <c r="BA1873" s="9">
        <f t="shared" si="1571"/>
        <v>0</v>
      </c>
      <c r="BB1873" s="9">
        <f t="shared" si="1572"/>
        <v>0.57443752991862129</v>
      </c>
      <c r="BC1873" s="9">
        <f t="shared" si="1573"/>
        <v>6.8966666666666665</v>
      </c>
      <c r="BD1873" s="9">
        <f t="shared" si="1574"/>
        <v>0</v>
      </c>
      <c r="BE1873" s="9">
        <f t="shared" si="1575"/>
        <v>6.6666666666666666E-2</v>
      </c>
      <c r="BF1873" s="3">
        <v>2</v>
      </c>
      <c r="BG1873" s="3">
        <v>0</v>
      </c>
      <c r="BH1873" s="3">
        <v>0</v>
      </c>
      <c r="BI1873" s="3">
        <v>2</v>
      </c>
      <c r="BJ1873" s="3">
        <v>6</v>
      </c>
      <c r="BK1873" s="3">
        <v>0</v>
      </c>
      <c r="BL1873" s="3">
        <v>0</v>
      </c>
      <c r="BM1873" s="3">
        <v>6</v>
      </c>
      <c r="BN1873" s="34">
        <f t="shared" si="1583"/>
        <v>-1.7018142239114569</v>
      </c>
      <c r="BO1873" s="34">
        <f t="shared" si="1584"/>
        <v>-32.586198638802429</v>
      </c>
      <c r="BP1873" s="34">
        <v>-0.38747808604734341</v>
      </c>
      <c r="BQ1873" s="34">
        <v>-5.2389045186394333E-2</v>
      </c>
      <c r="BR1873" s="34">
        <v>-3.5258699723524661E-2</v>
      </c>
      <c r="BS1873" s="34">
        <v>0</v>
      </c>
      <c r="BT1873" s="34">
        <v>0</v>
      </c>
      <c r="BU1873" s="34">
        <f t="shared" si="1585"/>
        <v>-0.47512583095726235</v>
      </c>
      <c r="BV1873" s="34">
        <f t="shared" si="1586"/>
        <v>-9.0976702911874074</v>
      </c>
      <c r="BW1873" s="34">
        <v>0.37872107289215406</v>
      </c>
      <c r="BX1873" s="34">
        <v>4.0428557292830538E-3</v>
      </c>
      <c r="BY1873" s="34">
        <v>0</v>
      </c>
      <c r="BZ1873" s="34">
        <v>-1.6094523215756316</v>
      </c>
      <c r="CA1873" s="34">
        <f t="shared" si="1587"/>
        <v>-1.2266883929541945</v>
      </c>
      <c r="CB1873" s="34">
        <f t="shared" si="1588"/>
        <v>-23.48852834761502</v>
      </c>
      <c r="CE1873" s="68">
        <f t="shared" si="1576"/>
        <v>165000</v>
      </c>
      <c r="CF1873" s="9">
        <v>2.4</v>
      </c>
      <c r="CG1873" s="9">
        <v>2.2000000000000002</v>
      </c>
      <c r="CH1873" s="9">
        <v>-2.6</v>
      </c>
      <c r="CI1873" s="9">
        <v>-0.5</v>
      </c>
      <c r="CJ1873" s="9">
        <f t="shared" si="1545"/>
        <v>-9.4831673779042198</v>
      </c>
      <c r="CK1873" s="9">
        <v>-0.4</v>
      </c>
      <c r="CL1873" s="9">
        <f t="shared" si="1546"/>
        <v>-7.5865339023233762</v>
      </c>
      <c r="CM1873" s="9">
        <v>-0.9</v>
      </c>
      <c r="CN1873" t="s">
        <v>2709</v>
      </c>
      <c r="CO1873" t="s">
        <v>3012</v>
      </c>
      <c r="CP1873" t="s">
        <v>3102</v>
      </c>
      <c r="CQ1873" t="s">
        <v>2400</v>
      </c>
      <c r="CR1873">
        <v>74</v>
      </c>
      <c r="CS1873">
        <v>220</v>
      </c>
      <c r="CU1873" t="s">
        <v>3402</v>
      </c>
      <c r="CV1873" t="s">
        <v>2382</v>
      </c>
      <c r="CW1873">
        <v>0</v>
      </c>
      <c r="CX1873">
        <v>0</v>
      </c>
      <c r="CY1873">
        <v>0</v>
      </c>
      <c r="CZ1873" s="70"/>
      <c r="DA1873">
        <v>0</v>
      </c>
    </row>
    <row r="1874" spans="1:105" x14ac:dyDescent="0.2">
      <c r="A1874" s="38" t="s">
        <v>2452</v>
      </c>
      <c r="B1874" t="s">
        <v>977</v>
      </c>
      <c r="E1874" t="str">
        <f t="shared" si="1578"/>
        <v xml:space="preserve">Moran, Brad </v>
      </c>
      <c r="F1874" t="s">
        <v>1328</v>
      </c>
      <c r="G1874" t="s">
        <v>1537</v>
      </c>
      <c r="H1874">
        <v>3</v>
      </c>
      <c r="I1874">
        <v>0</v>
      </c>
      <c r="J1874">
        <v>1</v>
      </c>
      <c r="K1874">
        <f t="shared" si="1579"/>
        <v>1</v>
      </c>
      <c r="L1874">
        <v>0</v>
      </c>
      <c r="M1874">
        <v>2</v>
      </c>
      <c r="N1874">
        <v>3</v>
      </c>
      <c r="O1874" s="4">
        <f t="shared" si="1580"/>
        <v>0</v>
      </c>
      <c r="P1874">
        <v>45</v>
      </c>
      <c r="Q1874">
        <v>0</v>
      </c>
      <c r="R1874">
        <v>0</v>
      </c>
      <c r="S1874">
        <v>14</v>
      </c>
      <c r="T1874">
        <v>10</v>
      </c>
      <c r="U1874" s="4">
        <f t="shared" si="1581"/>
        <v>0.58333333333333337</v>
      </c>
      <c r="V1874" s="40">
        <v>15.2</v>
      </c>
      <c r="W1874">
        <v>0</v>
      </c>
      <c r="X1874">
        <v>1</v>
      </c>
      <c r="Y1874">
        <v>0</v>
      </c>
      <c r="Z1874">
        <v>0</v>
      </c>
      <c r="AA1874">
        <f t="shared" si="1582"/>
        <v>0</v>
      </c>
      <c r="AB1874">
        <f t="shared" si="1582"/>
        <v>0</v>
      </c>
      <c r="AC1874" s="9">
        <f t="shared" si="1556"/>
        <v>0</v>
      </c>
      <c r="AD1874" s="9">
        <f t="shared" si="1557"/>
        <v>46.511627906976742</v>
      </c>
      <c r="AE1874" s="9">
        <f t="shared" si="1558"/>
        <v>0</v>
      </c>
      <c r="AF1874" s="9">
        <f t="shared" si="1559"/>
        <v>0</v>
      </c>
      <c r="AG1874" s="9">
        <f t="shared" si="1560"/>
        <v>0</v>
      </c>
      <c r="AH1874" s="9">
        <f t="shared" si="1561"/>
        <v>0</v>
      </c>
      <c r="AI1874" s="6">
        <f t="shared" si="1562"/>
        <v>0</v>
      </c>
      <c r="AJ1874" s="6">
        <f t="shared" si="1563"/>
        <v>18.604651162790699</v>
      </c>
      <c r="AK1874" s="6">
        <f t="shared" si="1564"/>
        <v>0</v>
      </c>
      <c r="AL1874" s="6">
        <f t="shared" si="1565"/>
        <v>0</v>
      </c>
      <c r="AM1874" s="6">
        <f t="shared" si="1566"/>
        <v>0</v>
      </c>
      <c r="AN1874" s="6">
        <f t="shared" si="1567"/>
        <v>0</v>
      </c>
      <c r="AO1874" s="32">
        <v>31.45</v>
      </c>
      <c r="AP1874" s="32">
        <v>6.45</v>
      </c>
      <c r="AQ1874" s="32">
        <v>0</v>
      </c>
      <c r="AR1874" s="32">
        <v>37.9</v>
      </c>
      <c r="AS1874" s="40">
        <v>2</v>
      </c>
      <c r="AT1874" s="40">
        <v>1</v>
      </c>
      <c r="AU1874" s="40">
        <v>2</v>
      </c>
      <c r="AV1874" s="40">
        <v>0</v>
      </c>
      <c r="AW1874" s="40">
        <v>1</v>
      </c>
      <c r="AX1874" s="9">
        <f t="shared" si="1568"/>
        <v>3.1662269129287601</v>
      </c>
      <c r="AY1874" s="9">
        <f t="shared" si="1569"/>
        <v>1.5831134564643801</v>
      </c>
      <c r="AZ1874" s="9">
        <f t="shared" si="1570"/>
        <v>3.1662269129287601</v>
      </c>
      <c r="BA1874" s="9">
        <f t="shared" si="1571"/>
        <v>0</v>
      </c>
      <c r="BB1874" s="9">
        <f t="shared" si="1572"/>
        <v>1.5831134564643801</v>
      </c>
      <c r="BC1874" s="9">
        <f t="shared" si="1573"/>
        <v>10.483333333333333</v>
      </c>
      <c r="BD1874" s="9">
        <f t="shared" si="1574"/>
        <v>0</v>
      </c>
      <c r="BE1874" s="9">
        <f t="shared" si="1575"/>
        <v>2.15</v>
      </c>
      <c r="BF1874" s="3">
        <v>0</v>
      </c>
      <c r="BG1874" s="3">
        <v>2</v>
      </c>
      <c r="BH1874" s="3">
        <v>0</v>
      </c>
      <c r="BI1874" s="3">
        <v>2</v>
      </c>
      <c r="BJ1874" s="3">
        <v>0</v>
      </c>
      <c r="BK1874" s="3">
        <v>0</v>
      </c>
      <c r="BL1874" s="3">
        <v>0</v>
      </c>
      <c r="BM1874" s="3">
        <v>0</v>
      </c>
      <c r="BN1874" s="34">
        <f t="shared" si="1583"/>
        <v>0.45393118902931306</v>
      </c>
      <c r="BO1874" s="34">
        <f t="shared" si="1584"/>
        <v>23.954152455372721</v>
      </c>
      <c r="BP1874" s="34">
        <v>-0.85763686904510483</v>
      </c>
      <c r="BQ1874" s="34">
        <v>0.8124256528827335</v>
      </c>
      <c r="BR1874" s="34">
        <v>5.7771484793157878E-3</v>
      </c>
      <c r="BS1874" s="34">
        <v>0</v>
      </c>
      <c r="BT1874" s="34">
        <v>0</v>
      </c>
      <c r="BU1874" s="34">
        <f t="shared" si="1585"/>
        <v>-3.9434067683055546E-2</v>
      </c>
      <c r="BV1874" s="34">
        <f t="shared" si="1586"/>
        <v>-2.080953439739079</v>
      </c>
      <c r="BW1874" s="34">
        <v>0.64121649738769737</v>
      </c>
      <c r="BX1874" s="34">
        <v>1.6594123586297676E-2</v>
      </c>
      <c r="BY1874" s="34">
        <v>0</v>
      </c>
      <c r="BZ1874" s="34">
        <v>-0.16444536426162643</v>
      </c>
      <c r="CA1874" s="34">
        <f t="shared" si="1587"/>
        <v>0.49336525671236858</v>
      </c>
      <c r="CB1874" s="34">
        <f t="shared" si="1588"/>
        <v>26.035105895111801</v>
      </c>
      <c r="CE1874" s="68">
        <f t="shared" si="1576"/>
        <v>165000</v>
      </c>
      <c r="CF1874" s="9">
        <v>0.7</v>
      </c>
      <c r="CG1874" s="9">
        <v>0.3</v>
      </c>
      <c r="CH1874" s="9">
        <v>0.2</v>
      </c>
      <c r="CI1874" s="9">
        <v>0</v>
      </c>
      <c r="CJ1874" s="9">
        <f t="shared" si="1545"/>
        <v>0</v>
      </c>
      <c r="CK1874" s="9">
        <v>0</v>
      </c>
      <c r="CL1874" s="9">
        <f t="shared" si="1546"/>
        <v>0</v>
      </c>
      <c r="CM1874" s="9">
        <v>0</v>
      </c>
      <c r="CN1874" t="s">
        <v>2735</v>
      </c>
      <c r="CO1874" t="s">
        <v>1574</v>
      </c>
      <c r="CP1874" t="s">
        <v>2433</v>
      </c>
      <c r="CQ1874" t="s">
        <v>2400</v>
      </c>
      <c r="CR1874">
        <v>71</v>
      </c>
      <c r="CS1874">
        <v>187</v>
      </c>
      <c r="CT1874">
        <v>39</v>
      </c>
      <c r="CU1874" t="s">
        <v>3402</v>
      </c>
      <c r="CV1874" t="s">
        <v>2382</v>
      </c>
      <c r="CW1874">
        <v>0</v>
      </c>
      <c r="CX1874">
        <v>0</v>
      </c>
      <c r="CY1874">
        <v>0</v>
      </c>
      <c r="CZ1874" s="70"/>
      <c r="DA1874">
        <v>0</v>
      </c>
    </row>
    <row r="1875" spans="1:105" x14ac:dyDescent="0.2">
      <c r="A1875" s="38" t="s">
        <v>2452</v>
      </c>
      <c r="B1875" t="s">
        <v>959</v>
      </c>
      <c r="E1875" t="str">
        <f t="shared" si="1578"/>
        <v xml:space="preserve">Norton, Brad </v>
      </c>
      <c r="F1875" t="s">
        <v>1329</v>
      </c>
      <c r="G1875" t="s">
        <v>1524</v>
      </c>
      <c r="H1875">
        <v>6</v>
      </c>
      <c r="I1875">
        <v>0</v>
      </c>
      <c r="J1875">
        <v>1</v>
      </c>
      <c r="K1875">
        <f t="shared" si="1579"/>
        <v>1</v>
      </c>
      <c r="L1875">
        <v>2</v>
      </c>
      <c r="M1875">
        <v>20</v>
      </c>
      <c r="N1875">
        <v>2</v>
      </c>
      <c r="O1875" s="4">
        <f t="shared" si="1580"/>
        <v>0</v>
      </c>
      <c r="P1875">
        <v>35</v>
      </c>
      <c r="Q1875">
        <v>0</v>
      </c>
      <c r="R1875">
        <v>0</v>
      </c>
      <c r="S1875">
        <v>0</v>
      </c>
      <c r="T1875">
        <v>0</v>
      </c>
      <c r="U1875" s="4">
        <f t="shared" si="1581"/>
        <v>0</v>
      </c>
      <c r="V1875" s="40">
        <v>0</v>
      </c>
      <c r="W1875">
        <v>0</v>
      </c>
      <c r="X1875">
        <v>0</v>
      </c>
      <c r="Y1875">
        <v>0</v>
      </c>
      <c r="Z1875">
        <v>0</v>
      </c>
      <c r="AA1875">
        <f t="shared" si="1582"/>
        <v>0</v>
      </c>
      <c r="AB1875">
        <f t="shared" si="1582"/>
        <v>1</v>
      </c>
      <c r="AC1875" s="9">
        <f t="shared" si="1556"/>
        <v>0</v>
      </c>
      <c r="AD1875" s="9">
        <f t="shared" si="1557"/>
        <v>0</v>
      </c>
      <c r="AE1875" s="9">
        <f t="shared" si="1558"/>
        <v>0</v>
      </c>
      <c r="AF1875" s="9">
        <f t="shared" si="1559"/>
        <v>0</v>
      </c>
      <c r="AG1875" s="9">
        <f t="shared" si="1560"/>
        <v>0</v>
      </c>
      <c r="AH1875" s="9">
        <f t="shared" si="1561"/>
        <v>50.349650349650354</v>
      </c>
      <c r="AI1875" s="6">
        <f t="shared" si="1562"/>
        <v>5.034965034965035</v>
      </c>
      <c r="AJ1875" s="6">
        <f t="shared" si="1563"/>
        <v>0</v>
      </c>
      <c r="AK1875" s="6">
        <f t="shared" si="1564"/>
        <v>0</v>
      </c>
      <c r="AL1875" s="6">
        <f t="shared" si="1565"/>
        <v>0</v>
      </c>
      <c r="AM1875" s="6">
        <f t="shared" si="1566"/>
        <v>0</v>
      </c>
      <c r="AN1875" s="6">
        <f t="shared" si="1567"/>
        <v>0</v>
      </c>
      <c r="AO1875" s="33">
        <v>23.833333333333332</v>
      </c>
      <c r="AP1875" s="33">
        <v>0.98333333333333339</v>
      </c>
      <c r="AQ1875" s="33">
        <v>0</v>
      </c>
      <c r="AR1875" s="32">
        <v>24.816666666666666</v>
      </c>
      <c r="AS1875" s="40">
        <v>1</v>
      </c>
      <c r="AT1875" s="40">
        <v>2</v>
      </c>
      <c r="AU1875" s="40">
        <v>2</v>
      </c>
      <c r="AV1875" s="40">
        <v>3</v>
      </c>
      <c r="AW1875" s="40">
        <v>0</v>
      </c>
      <c r="AX1875" s="9">
        <f t="shared" si="1568"/>
        <v>2.4177300201477498</v>
      </c>
      <c r="AY1875" s="9">
        <f t="shared" si="1569"/>
        <v>4.8354600402954997</v>
      </c>
      <c r="AZ1875" s="9">
        <f t="shared" si="1570"/>
        <v>4.8354600402954997</v>
      </c>
      <c r="BA1875" s="9">
        <f t="shared" si="1571"/>
        <v>7.2531900604432504</v>
      </c>
      <c r="BB1875" s="9">
        <f t="shared" si="1572"/>
        <v>0</v>
      </c>
      <c r="BC1875" s="9">
        <f t="shared" si="1573"/>
        <v>3.9722222222222219</v>
      </c>
      <c r="BD1875" s="9">
        <f t="shared" si="1574"/>
        <v>0</v>
      </c>
      <c r="BE1875" s="9">
        <f t="shared" si="1575"/>
        <v>0.16388888888888889</v>
      </c>
      <c r="BF1875" s="3">
        <v>2</v>
      </c>
      <c r="BG1875" s="3">
        <v>0</v>
      </c>
      <c r="BH1875" s="3">
        <v>0</v>
      </c>
      <c r="BI1875" s="3">
        <v>2</v>
      </c>
      <c r="BJ1875" s="3">
        <v>0</v>
      </c>
      <c r="BK1875" s="3">
        <v>0</v>
      </c>
      <c r="BL1875" s="3">
        <v>0</v>
      </c>
      <c r="BM1875" s="3">
        <v>0</v>
      </c>
      <c r="BN1875" s="34">
        <f t="shared" si="1583"/>
        <v>2.3300701109507806</v>
      </c>
      <c r="BO1875" s="34">
        <f t="shared" si="1584"/>
        <v>187.78268187649005</v>
      </c>
      <c r="BP1875" s="34">
        <v>0.5430561120784031</v>
      </c>
      <c r="BQ1875" s="34">
        <v>-3.6685478465288621E-2</v>
      </c>
      <c r="BR1875" s="34">
        <v>6.5894105558932407E-5</v>
      </c>
      <c r="BS1875" s="34">
        <v>0</v>
      </c>
      <c r="BT1875" s="34">
        <v>0</v>
      </c>
      <c r="BU1875" s="34">
        <f t="shared" si="1585"/>
        <v>0.50643652771867342</v>
      </c>
      <c r="BV1875" s="34">
        <f t="shared" si="1586"/>
        <v>40.814226545494165</v>
      </c>
      <c r="BW1875" s="34">
        <v>1.4596044313174752</v>
      </c>
      <c r="BX1875" s="34">
        <v>3.0185402991911109E-2</v>
      </c>
      <c r="BY1875" s="34">
        <v>0</v>
      </c>
      <c r="BZ1875" s="34">
        <v>0.33384374892272073</v>
      </c>
      <c r="CA1875" s="34">
        <f t="shared" si="1587"/>
        <v>1.8236335832321071</v>
      </c>
      <c r="CB1875" s="34">
        <f t="shared" si="1588"/>
        <v>146.96845533099588</v>
      </c>
      <c r="CE1875" s="68">
        <f t="shared" si="1576"/>
        <v>165000</v>
      </c>
      <c r="CF1875" s="9">
        <v>0.9</v>
      </c>
      <c r="CG1875" s="9">
        <v>1</v>
      </c>
      <c r="CH1875" s="9">
        <v>1.7</v>
      </c>
      <c r="CI1875" s="9">
        <v>0.1</v>
      </c>
      <c r="CJ1875" s="9">
        <f t="shared" si="1545"/>
        <v>7.7519379844961254</v>
      </c>
      <c r="CK1875" s="9">
        <v>0.6</v>
      </c>
      <c r="CL1875" s="9">
        <f t="shared" si="1546"/>
        <v>46.511627906976749</v>
      </c>
      <c r="CM1875" s="9">
        <v>0.7</v>
      </c>
      <c r="CN1875" t="s">
        <v>2759</v>
      </c>
      <c r="CO1875" t="s">
        <v>3420</v>
      </c>
      <c r="CP1875" t="s">
        <v>2441</v>
      </c>
      <c r="CQ1875" t="s">
        <v>2414</v>
      </c>
      <c r="CR1875">
        <v>77</v>
      </c>
      <c r="CS1875">
        <v>242</v>
      </c>
      <c r="CT1875">
        <v>17</v>
      </c>
      <c r="CU1875" t="s">
        <v>3402</v>
      </c>
      <c r="CV1875" t="s">
        <v>2382</v>
      </c>
      <c r="CW1875">
        <v>0</v>
      </c>
      <c r="CX1875">
        <v>0</v>
      </c>
      <c r="CY1875">
        <v>0</v>
      </c>
      <c r="CZ1875" s="70"/>
      <c r="DA1875">
        <v>0</v>
      </c>
    </row>
    <row r="1876" spans="1:105" x14ac:dyDescent="0.2">
      <c r="A1876" s="38" t="s">
        <v>2452</v>
      </c>
      <c r="B1876" t="s">
        <v>977</v>
      </c>
      <c r="E1876" t="str">
        <f t="shared" si="1578"/>
        <v xml:space="preserve">Reid, Brandon </v>
      </c>
      <c r="F1876" t="s">
        <v>1331</v>
      </c>
      <c r="G1876" t="s">
        <v>1537</v>
      </c>
      <c r="H1876">
        <v>3</v>
      </c>
      <c r="I1876">
        <v>0</v>
      </c>
      <c r="J1876">
        <v>0</v>
      </c>
      <c r="K1876">
        <f t="shared" si="1579"/>
        <v>0</v>
      </c>
      <c r="L1876">
        <v>-1</v>
      </c>
      <c r="M1876">
        <v>0</v>
      </c>
      <c r="N1876">
        <v>8</v>
      </c>
      <c r="O1876" s="4">
        <f t="shared" si="1580"/>
        <v>0</v>
      </c>
      <c r="P1876">
        <v>47</v>
      </c>
      <c r="Q1876">
        <v>0</v>
      </c>
      <c r="R1876">
        <v>0</v>
      </c>
      <c r="S1876">
        <v>3</v>
      </c>
      <c r="T1876">
        <v>4</v>
      </c>
      <c r="U1876" s="4">
        <f t="shared" si="1581"/>
        <v>0.42857142857142855</v>
      </c>
      <c r="V1876" s="40">
        <v>4.0999999999999996</v>
      </c>
      <c r="W1876">
        <v>0</v>
      </c>
      <c r="X1876">
        <v>0</v>
      </c>
      <c r="Y1876">
        <v>0</v>
      </c>
      <c r="Z1876">
        <v>0</v>
      </c>
      <c r="AA1876">
        <f t="shared" si="1582"/>
        <v>0</v>
      </c>
      <c r="AB1876">
        <f t="shared" si="1582"/>
        <v>0</v>
      </c>
      <c r="AC1876" s="9">
        <f t="shared" si="1556"/>
        <v>0</v>
      </c>
      <c r="AD1876" s="9">
        <f t="shared" si="1557"/>
        <v>0</v>
      </c>
      <c r="AE1876" s="9">
        <f t="shared" si="1558"/>
        <v>0</v>
      </c>
      <c r="AF1876" s="9">
        <f t="shared" si="1559"/>
        <v>0</v>
      </c>
      <c r="AG1876" s="9">
        <f t="shared" si="1560"/>
        <v>0</v>
      </c>
      <c r="AH1876" s="9">
        <f t="shared" si="1561"/>
        <v>0</v>
      </c>
      <c r="AI1876" s="6">
        <f t="shared" si="1562"/>
        <v>0</v>
      </c>
      <c r="AJ1876" s="6">
        <f t="shared" si="1563"/>
        <v>0</v>
      </c>
      <c r="AK1876" s="6">
        <f t="shared" si="1564"/>
        <v>0</v>
      </c>
      <c r="AL1876" s="6">
        <f t="shared" si="1565"/>
        <v>1.8838304552590266</v>
      </c>
      <c r="AM1876" s="6">
        <f t="shared" si="1566"/>
        <v>0</v>
      </c>
      <c r="AN1876" s="6">
        <f t="shared" si="1567"/>
        <v>0</v>
      </c>
      <c r="AO1876" s="32">
        <v>31.85</v>
      </c>
      <c r="AP1876" s="32">
        <v>3.2833333333333332</v>
      </c>
      <c r="AQ1876" s="32">
        <v>0</v>
      </c>
      <c r="AR1876" s="32">
        <v>35.133333333333333</v>
      </c>
      <c r="AS1876" s="40">
        <v>2</v>
      </c>
      <c r="AT1876" s="40">
        <v>1</v>
      </c>
      <c r="AU1876" s="40">
        <v>2</v>
      </c>
      <c r="AV1876" s="40">
        <v>0</v>
      </c>
      <c r="AW1876" s="40">
        <v>1</v>
      </c>
      <c r="AX1876" s="9">
        <f t="shared" si="1568"/>
        <v>3.4155597722960156</v>
      </c>
      <c r="AY1876" s="9">
        <f t="shared" si="1569"/>
        <v>1.7077798861480078</v>
      </c>
      <c r="AZ1876" s="9">
        <f t="shared" si="1570"/>
        <v>3.4155597722960156</v>
      </c>
      <c r="BA1876" s="9">
        <f t="shared" si="1571"/>
        <v>0</v>
      </c>
      <c r="BB1876" s="9">
        <f t="shared" si="1572"/>
        <v>1.7077798861480078</v>
      </c>
      <c r="BC1876" s="9">
        <f t="shared" si="1573"/>
        <v>10.616666666666667</v>
      </c>
      <c r="BD1876" s="9">
        <f t="shared" si="1574"/>
        <v>0</v>
      </c>
      <c r="BE1876" s="9">
        <f t="shared" si="1575"/>
        <v>1.0944444444444443</v>
      </c>
      <c r="BF1876" s="3">
        <v>0</v>
      </c>
      <c r="BG1876" s="3">
        <v>0</v>
      </c>
      <c r="BH1876" s="3">
        <v>0</v>
      </c>
      <c r="BI1876" s="3">
        <v>0</v>
      </c>
      <c r="BJ1876" s="3">
        <v>1</v>
      </c>
      <c r="BK1876" s="3">
        <v>0</v>
      </c>
      <c r="BL1876" s="3">
        <v>0</v>
      </c>
      <c r="BM1876" s="3">
        <v>1</v>
      </c>
      <c r="BN1876" s="34">
        <f t="shared" si="1583"/>
        <v>-0.31403611613309912</v>
      </c>
      <c r="BO1876" s="34">
        <f t="shared" si="1584"/>
        <v>-17.876818755204884</v>
      </c>
      <c r="BP1876" s="34">
        <v>-0.86854481014583762</v>
      </c>
      <c r="BQ1876" s="34">
        <v>-0.18282020001362415</v>
      </c>
      <c r="BR1876" s="34">
        <v>5.3554217213710124E-3</v>
      </c>
      <c r="BS1876" s="34">
        <v>0</v>
      </c>
      <c r="BT1876" s="34">
        <v>0</v>
      </c>
      <c r="BU1876" s="34">
        <f t="shared" si="1585"/>
        <v>-1.0460095884380909</v>
      </c>
      <c r="BV1876" s="34">
        <f t="shared" si="1586"/>
        <v>-59.545137861750902</v>
      </c>
      <c r="BW1876" s="34">
        <v>0.34676467528326171</v>
      </c>
      <c r="BX1876" s="34">
        <v>8.4471378462548895E-3</v>
      </c>
      <c r="BY1876" s="34">
        <v>0</v>
      </c>
      <c r="BZ1876" s="34">
        <v>0.37676165917547511</v>
      </c>
      <c r="CA1876" s="34">
        <f t="shared" si="1587"/>
        <v>0.73197347230499177</v>
      </c>
      <c r="CB1876" s="34">
        <f t="shared" si="1588"/>
        <v>41.668319106546022</v>
      </c>
      <c r="CE1876" s="68">
        <f t="shared" si="1576"/>
        <v>165000</v>
      </c>
      <c r="CF1876" s="9">
        <v>0.4</v>
      </c>
      <c r="CG1876" s="9">
        <v>0.4</v>
      </c>
      <c r="CH1876" s="9">
        <v>-1</v>
      </c>
      <c r="CI1876" s="9">
        <v>-0.2</v>
      </c>
      <c r="CJ1876" s="9">
        <f t="shared" si="1545"/>
        <v>-10.412147505422993</v>
      </c>
      <c r="CK1876" s="9">
        <v>-0.1</v>
      </c>
      <c r="CL1876" s="9">
        <f t="shared" si="1546"/>
        <v>-5.2060737527114966</v>
      </c>
      <c r="CM1876" s="9">
        <v>-0.4</v>
      </c>
      <c r="CN1876" t="s">
        <v>3201</v>
      </c>
      <c r="CO1876" t="s">
        <v>3202</v>
      </c>
      <c r="CP1876" t="s">
        <v>2399</v>
      </c>
      <c r="CQ1876" t="s">
        <v>2400</v>
      </c>
      <c r="CR1876">
        <v>69</v>
      </c>
      <c r="CS1876">
        <v>180</v>
      </c>
      <c r="CT1876">
        <v>37</v>
      </c>
      <c r="CU1876" t="s">
        <v>3401</v>
      </c>
      <c r="CV1876" t="s">
        <v>3090</v>
      </c>
      <c r="CW1876">
        <v>0</v>
      </c>
      <c r="CX1876">
        <v>0</v>
      </c>
      <c r="CY1876">
        <v>0</v>
      </c>
      <c r="CZ1876" s="71"/>
      <c r="DA1876">
        <v>0</v>
      </c>
    </row>
    <row r="1877" spans="1:105" x14ac:dyDescent="0.2">
      <c r="A1877" s="38" t="s">
        <v>2452</v>
      </c>
      <c r="B1877" t="s">
        <v>978</v>
      </c>
      <c r="E1877" t="str">
        <f t="shared" si="1578"/>
        <v xml:space="preserve">Muir, Bryan </v>
      </c>
      <c r="F1877" t="s">
        <v>1332</v>
      </c>
      <c r="G1877" t="s">
        <v>1524</v>
      </c>
      <c r="H1877">
        <v>26</v>
      </c>
      <c r="I1877">
        <v>3</v>
      </c>
      <c r="J1877">
        <v>4</v>
      </c>
      <c r="K1877">
        <f t="shared" si="1579"/>
        <v>7</v>
      </c>
      <c r="L1877">
        <v>3</v>
      </c>
      <c r="M1877">
        <v>42</v>
      </c>
      <c r="N1877">
        <v>28</v>
      </c>
      <c r="O1877" s="4">
        <f t="shared" si="1580"/>
        <v>0.10714285714285714</v>
      </c>
      <c r="P1877">
        <v>518</v>
      </c>
      <c r="Q1877">
        <v>1</v>
      </c>
      <c r="R1877">
        <v>0</v>
      </c>
      <c r="S1877">
        <v>0</v>
      </c>
      <c r="T1877">
        <v>0</v>
      </c>
      <c r="U1877" s="4">
        <f t="shared" si="1581"/>
        <v>0</v>
      </c>
      <c r="V1877" s="40">
        <v>0</v>
      </c>
      <c r="W1877">
        <v>0</v>
      </c>
      <c r="X1877">
        <v>2</v>
      </c>
      <c r="Y1877">
        <v>0</v>
      </c>
      <c r="Z1877">
        <v>0</v>
      </c>
      <c r="AA1877">
        <f t="shared" si="1582"/>
        <v>3</v>
      </c>
      <c r="AB1877">
        <f t="shared" si="1582"/>
        <v>2</v>
      </c>
      <c r="AC1877" s="9">
        <f t="shared" si="1556"/>
        <v>0</v>
      </c>
      <c r="AD1877" s="9">
        <f t="shared" si="1557"/>
        <v>8.0935251798561154</v>
      </c>
      <c r="AE1877" s="9">
        <f t="shared" si="1558"/>
        <v>0</v>
      </c>
      <c r="AF1877" s="9">
        <f t="shared" si="1559"/>
        <v>0</v>
      </c>
      <c r="AG1877" s="9">
        <f t="shared" si="1560"/>
        <v>12.578616352201259</v>
      </c>
      <c r="AH1877" s="9">
        <f t="shared" si="1561"/>
        <v>8.3857442348008391</v>
      </c>
      <c r="AI1877" s="6">
        <f t="shared" si="1562"/>
        <v>2.9350104821802936</v>
      </c>
      <c r="AJ1877" s="6">
        <f t="shared" si="1563"/>
        <v>4.8561151079136691</v>
      </c>
      <c r="AK1877" s="6">
        <f t="shared" si="1564"/>
        <v>0</v>
      </c>
      <c r="AL1877" s="6">
        <f t="shared" si="1565"/>
        <v>1.8867924528301887</v>
      </c>
      <c r="AM1877" s="6">
        <f t="shared" si="1566"/>
        <v>0.80935251798561147</v>
      </c>
      <c r="AN1877" s="6">
        <f t="shared" si="1567"/>
        <v>6.0862214708368558</v>
      </c>
      <c r="AO1877" s="33">
        <v>286.2</v>
      </c>
      <c r="AP1877" s="33">
        <v>74.13333333333334</v>
      </c>
      <c r="AQ1877" s="33">
        <v>19.716666666666665</v>
      </c>
      <c r="AR1877" s="32">
        <v>380.05</v>
      </c>
      <c r="AS1877" s="40">
        <v>20</v>
      </c>
      <c r="AT1877" s="40">
        <v>24</v>
      </c>
      <c r="AU1877" s="40">
        <v>6</v>
      </c>
      <c r="AV1877" s="40">
        <v>12</v>
      </c>
      <c r="AW1877" s="40">
        <v>9</v>
      </c>
      <c r="AX1877" s="9">
        <f t="shared" si="1568"/>
        <v>3.157479279042231</v>
      </c>
      <c r="AY1877" s="9">
        <f t="shared" si="1569"/>
        <v>3.7889751348506779</v>
      </c>
      <c r="AZ1877" s="9">
        <f t="shared" si="1570"/>
        <v>0.94724378371266948</v>
      </c>
      <c r="BA1877" s="9">
        <f t="shared" si="1571"/>
        <v>1.894487567425339</v>
      </c>
      <c r="BB1877" s="9">
        <f t="shared" si="1572"/>
        <v>1.4208656755690039</v>
      </c>
      <c r="BC1877" s="9">
        <f t="shared" si="1573"/>
        <v>11.007692307692308</v>
      </c>
      <c r="BD1877" s="9">
        <f t="shared" si="1574"/>
        <v>0.7583333333333333</v>
      </c>
      <c r="BE1877" s="9">
        <f t="shared" si="1575"/>
        <v>2.8512820512820514</v>
      </c>
      <c r="BF1877" s="3">
        <v>14</v>
      </c>
      <c r="BG1877" s="3">
        <v>6</v>
      </c>
      <c r="BH1877" s="3">
        <v>0</v>
      </c>
      <c r="BI1877" s="3">
        <v>20</v>
      </c>
      <c r="BJ1877" s="3">
        <v>9</v>
      </c>
      <c r="BK1877" s="3">
        <v>1</v>
      </c>
      <c r="BL1877" s="3">
        <v>2</v>
      </c>
      <c r="BM1877" s="3">
        <v>12</v>
      </c>
      <c r="BN1877" s="34">
        <f t="shared" si="1583"/>
        <v>11.96776581783268</v>
      </c>
      <c r="BO1877" s="34">
        <f t="shared" si="1584"/>
        <v>62.979954310394312</v>
      </c>
      <c r="BP1877" s="34">
        <v>6.1548649279338914</v>
      </c>
      <c r="BQ1877" s="34">
        <v>-0.39854555583626589</v>
      </c>
      <c r="BR1877" s="34">
        <v>5.8243223853471145E-2</v>
      </c>
      <c r="BS1877" s="34">
        <v>-4.5597103827474998E-2</v>
      </c>
      <c r="BT1877" s="34">
        <v>0</v>
      </c>
      <c r="BU1877" s="34">
        <f t="shared" si="1585"/>
        <v>5.7689654921236206</v>
      </c>
      <c r="BV1877" s="34">
        <f t="shared" si="1586"/>
        <v>30.358981671483335</v>
      </c>
      <c r="BW1877" s="34">
        <v>7.2290266239633478</v>
      </c>
      <c r="BX1877" s="34">
        <v>0.64358944800757178</v>
      </c>
      <c r="BY1877" s="34">
        <v>1.0317748999635739</v>
      </c>
      <c r="BZ1877" s="34">
        <v>-2.705590646225434</v>
      </c>
      <c r="CA1877" s="34">
        <f t="shared" si="1587"/>
        <v>6.1988003257090591</v>
      </c>
      <c r="CB1877" s="34">
        <f t="shared" si="1588"/>
        <v>32.620972638910978</v>
      </c>
      <c r="CC1877" s="15">
        <v>39</v>
      </c>
      <c r="CD1877" s="7">
        <v>420059</v>
      </c>
      <c r="CE1877" s="68">
        <f t="shared" si="1576"/>
        <v>1324801.4615384615</v>
      </c>
      <c r="CF1877" s="9">
        <v>8.3000000000000007</v>
      </c>
      <c r="CG1877" s="9">
        <v>7.2</v>
      </c>
      <c r="CH1877" s="9">
        <v>5.4</v>
      </c>
      <c r="CI1877" s="9">
        <v>0.9</v>
      </c>
      <c r="CJ1877" s="9">
        <f t="shared" ref="CJ1877:CJ1908" si="1589">CI1877/(AO1877+2*(AP1877+AQ1877))*2000</f>
        <v>3.7982696771470774</v>
      </c>
      <c r="CK1877" s="9">
        <v>1.6</v>
      </c>
      <c r="CL1877" s="9">
        <f t="shared" ref="CL1877:CL1908" si="1590">CK1877/(AO1877+2*(AP1877+AQ1877))*2000</f>
        <v>6.7524794260392493</v>
      </c>
      <c r="CM1877" s="9">
        <v>2.5</v>
      </c>
      <c r="CN1877" t="s">
        <v>1185</v>
      </c>
      <c r="CO1877" t="s">
        <v>3485</v>
      </c>
      <c r="CP1877" t="s">
        <v>3134</v>
      </c>
      <c r="CQ1877" t="s">
        <v>2400</v>
      </c>
      <c r="CR1877">
        <v>75</v>
      </c>
      <c r="CS1877">
        <v>225</v>
      </c>
      <c r="CT1877">
        <v>47</v>
      </c>
      <c r="CU1877" t="s">
        <v>3402</v>
      </c>
      <c r="CV1877" t="s">
        <v>2382</v>
      </c>
      <c r="CW1877">
        <v>0</v>
      </c>
      <c r="CX1877">
        <v>0</v>
      </c>
      <c r="CY1877">
        <v>0</v>
      </c>
      <c r="CZ1877" s="70"/>
      <c r="DA1877">
        <v>0</v>
      </c>
    </row>
    <row r="1878" spans="1:105" x14ac:dyDescent="0.2">
      <c r="A1878" s="38" t="s">
        <v>2452</v>
      </c>
      <c r="B1878" t="s">
        <v>974</v>
      </c>
      <c r="C1878" t="s">
        <v>959</v>
      </c>
      <c r="E1878" t="str">
        <f t="shared" si="1578"/>
        <v xml:space="preserve">Drake, Dallas </v>
      </c>
      <c r="F1878" t="s">
        <v>2604</v>
      </c>
      <c r="G1878" t="s">
        <v>1528</v>
      </c>
      <c r="H1878">
        <v>60</v>
      </c>
      <c r="I1878">
        <v>6</v>
      </c>
      <c r="J1878">
        <v>6</v>
      </c>
      <c r="K1878">
        <f t="shared" si="1579"/>
        <v>12</v>
      </c>
      <c r="L1878">
        <v>-14</v>
      </c>
      <c r="M1878">
        <v>38</v>
      </c>
      <c r="N1878">
        <v>74</v>
      </c>
      <c r="O1878" s="4">
        <f t="shared" si="1580"/>
        <v>8.1081081081081086E-2</v>
      </c>
      <c r="P1878">
        <v>1254</v>
      </c>
      <c r="Q1878">
        <v>2</v>
      </c>
      <c r="R1878">
        <v>0</v>
      </c>
      <c r="S1878">
        <v>107</v>
      </c>
      <c r="T1878">
        <v>95</v>
      </c>
      <c r="U1878" s="4">
        <f t="shared" si="1581"/>
        <v>0.52970297029702973</v>
      </c>
      <c r="V1878" s="40">
        <v>5.7</v>
      </c>
      <c r="W1878">
        <v>0</v>
      </c>
      <c r="X1878">
        <v>0</v>
      </c>
      <c r="Y1878">
        <v>2</v>
      </c>
      <c r="Z1878">
        <v>1</v>
      </c>
      <c r="AA1878">
        <f t="shared" si="1582"/>
        <v>4</v>
      </c>
      <c r="AB1878">
        <f t="shared" si="1582"/>
        <v>5</v>
      </c>
      <c r="AC1878" s="9">
        <f t="shared" si="1556"/>
        <v>0</v>
      </c>
      <c r="AD1878" s="9">
        <f t="shared" si="1557"/>
        <v>0</v>
      </c>
      <c r="AE1878" s="9">
        <f t="shared" si="1558"/>
        <v>2.9875518672199175</v>
      </c>
      <c r="AF1878" s="9">
        <f t="shared" si="1559"/>
        <v>1.4937759336099588</v>
      </c>
      <c r="AG1878" s="9">
        <f t="shared" si="1560"/>
        <v>8.5260072826312197</v>
      </c>
      <c r="AH1878" s="9">
        <f t="shared" si="1561"/>
        <v>10.657509103289025</v>
      </c>
      <c r="AI1878" s="6">
        <f t="shared" si="1562"/>
        <v>1.2789010923946831</v>
      </c>
      <c r="AJ1878" s="6">
        <f t="shared" si="1563"/>
        <v>0</v>
      </c>
      <c r="AK1878" s="6">
        <f t="shared" si="1564"/>
        <v>0.5975103734439835</v>
      </c>
      <c r="AL1878" s="6">
        <f t="shared" si="1565"/>
        <v>3.0906776399538174</v>
      </c>
      <c r="AM1878" s="6">
        <f t="shared" si="1566"/>
        <v>0</v>
      </c>
      <c r="AN1878" s="6">
        <f t="shared" si="1567"/>
        <v>8.9626556016597529</v>
      </c>
      <c r="AO1878" s="32">
        <v>562.98333333333335</v>
      </c>
      <c r="AP1878" s="32">
        <v>9.6666666666666661</v>
      </c>
      <c r="AQ1878" s="32">
        <v>200.83333333333331</v>
      </c>
      <c r="AR1878" s="32">
        <v>773.48333333333323</v>
      </c>
      <c r="AS1878" s="40">
        <v>28</v>
      </c>
      <c r="AT1878" s="40">
        <v>66</v>
      </c>
      <c r="AU1878" s="40">
        <v>22</v>
      </c>
      <c r="AV1878" s="40">
        <v>21</v>
      </c>
      <c r="AW1878" s="40">
        <v>26</v>
      </c>
      <c r="AX1878" s="9">
        <f t="shared" si="1568"/>
        <v>2.1719925014544597</v>
      </c>
      <c r="AY1878" s="9">
        <f t="shared" si="1569"/>
        <v>5.1196966105712258</v>
      </c>
      <c r="AZ1878" s="9">
        <f t="shared" si="1570"/>
        <v>1.7065655368570753</v>
      </c>
      <c r="BA1878" s="9">
        <f t="shared" si="1571"/>
        <v>1.6289943760908445</v>
      </c>
      <c r="BB1878" s="9">
        <f t="shared" si="1572"/>
        <v>2.016850179921998</v>
      </c>
      <c r="BC1878" s="9">
        <f t="shared" si="1573"/>
        <v>9.3830555555555559</v>
      </c>
      <c r="BD1878" s="9">
        <f t="shared" si="1574"/>
        <v>3.3472222222222219</v>
      </c>
      <c r="BE1878" s="9">
        <f t="shared" si="1575"/>
        <v>0.16111111111111109</v>
      </c>
      <c r="BF1878" s="3">
        <v>12</v>
      </c>
      <c r="BG1878" s="3">
        <v>0</v>
      </c>
      <c r="BH1878" s="3">
        <v>2</v>
      </c>
      <c r="BI1878" s="3">
        <v>14</v>
      </c>
      <c r="BJ1878" s="3">
        <v>29</v>
      </c>
      <c r="BK1878" s="3">
        <v>0</v>
      </c>
      <c r="BL1878" s="3">
        <v>30</v>
      </c>
      <c r="BM1878" s="3">
        <v>59</v>
      </c>
      <c r="BN1878" s="34">
        <f t="shared" si="1583"/>
        <v>6.721690062939853</v>
      </c>
      <c r="BO1878" s="34">
        <f t="shared" si="1584"/>
        <v>17.380310016436088</v>
      </c>
      <c r="BP1878" s="34">
        <v>-1.4735312081439813</v>
      </c>
      <c r="BQ1878" s="34">
        <v>-0.53209640627157984</v>
      </c>
      <c r="BR1878" s="34">
        <v>-0.21175899520131283</v>
      </c>
      <c r="BS1878" s="34">
        <v>3.8252972100368048</v>
      </c>
      <c r="BT1878" s="34">
        <v>0</v>
      </c>
      <c r="BU1878" s="34">
        <f t="shared" si="1585"/>
        <v>1.6079106004199306</v>
      </c>
      <c r="BV1878" s="34">
        <f t="shared" si="1586"/>
        <v>4.1575830560966986</v>
      </c>
      <c r="BW1878" s="34">
        <v>2.6496786315447944</v>
      </c>
      <c r="BX1878" s="34">
        <v>3.468997666155569E-2</v>
      </c>
      <c r="BY1878" s="34">
        <v>2.6877578972377187</v>
      </c>
      <c r="BZ1878" s="34">
        <v>-0.25834704292414595</v>
      </c>
      <c r="CA1878" s="34">
        <f t="shared" si="1587"/>
        <v>5.1137794625199229</v>
      </c>
      <c r="CB1878" s="34">
        <f t="shared" si="1588"/>
        <v>13.222726960339392</v>
      </c>
      <c r="CC1878" s="15">
        <v>36</v>
      </c>
      <c r="CD1878" s="7">
        <v>165000</v>
      </c>
      <c r="CE1878" s="68">
        <f t="shared" si="1576"/>
        <v>165000</v>
      </c>
      <c r="CF1878" s="9">
        <v>13.7</v>
      </c>
      <c r="CG1878" s="9">
        <v>20.6</v>
      </c>
      <c r="CH1878" s="9">
        <v>-16.3</v>
      </c>
      <c r="CI1878" s="9">
        <v>-1.8</v>
      </c>
      <c r="CJ1878" s="9">
        <f t="shared" si="1589"/>
        <v>-3.658598553498535</v>
      </c>
      <c r="CK1878" s="9">
        <v>-1.4</v>
      </c>
      <c r="CL1878" s="9">
        <f t="shared" si="1590"/>
        <v>-2.8455766527210824</v>
      </c>
      <c r="CM1878" s="9">
        <v>-3.2</v>
      </c>
      <c r="CN1878" t="s">
        <v>22</v>
      </c>
      <c r="CO1878" t="s">
        <v>3503</v>
      </c>
      <c r="CP1878" t="s">
        <v>2433</v>
      </c>
      <c r="CQ1878" t="s">
        <v>2400</v>
      </c>
      <c r="CR1878">
        <v>72</v>
      </c>
      <c r="CS1878">
        <v>195</v>
      </c>
      <c r="CU1878" t="s">
        <v>3402</v>
      </c>
      <c r="CV1878" t="s">
        <v>2382</v>
      </c>
      <c r="CW1878">
        <v>0</v>
      </c>
      <c r="CX1878">
        <v>0</v>
      </c>
      <c r="CY1878">
        <v>0</v>
      </c>
      <c r="CZ1878" s="70"/>
      <c r="DA1878">
        <v>0</v>
      </c>
    </row>
    <row r="1879" spans="1:105" x14ac:dyDescent="0.2">
      <c r="A1879" s="44" t="s">
        <v>2372</v>
      </c>
      <c r="B1879" s="43" t="s">
        <v>974</v>
      </c>
      <c r="C1879" s="43" t="s">
        <v>959</v>
      </c>
      <c r="D1879" s="42"/>
      <c r="E1879" s="42" t="str">
        <f t="shared" si="1578"/>
        <v xml:space="preserve">Drake, Dallas </v>
      </c>
      <c r="F1879" s="42" t="s">
        <v>2604</v>
      </c>
      <c r="G1879" s="45" t="s">
        <v>2379</v>
      </c>
      <c r="H1879" s="43">
        <v>65</v>
      </c>
      <c r="I1879" s="64">
        <v>3</v>
      </c>
      <c r="J1879" s="64">
        <v>3</v>
      </c>
      <c r="K1879" s="64">
        <v>6</v>
      </c>
      <c r="L1879" s="43">
        <v>-12</v>
      </c>
      <c r="M1879">
        <v>41</v>
      </c>
      <c r="N1879">
        <v>46</v>
      </c>
      <c r="O1879" s="4">
        <f t="shared" si="1580"/>
        <v>6.5217391304347824E-2</v>
      </c>
      <c r="Q1879">
        <v>0</v>
      </c>
      <c r="R1879">
        <v>0</v>
      </c>
      <c r="S1879">
        <v>29</v>
      </c>
      <c r="T1879">
        <v>41</v>
      </c>
      <c r="U1879" s="4">
        <f t="shared" si="1581"/>
        <v>0.41428571428571431</v>
      </c>
      <c r="V1879">
        <v>1.9</v>
      </c>
      <c r="W1879">
        <v>0</v>
      </c>
      <c r="X1879">
        <v>0</v>
      </c>
      <c r="Y1879">
        <v>1</v>
      </c>
      <c r="Z1879">
        <v>0</v>
      </c>
      <c r="AA1879">
        <v>2</v>
      </c>
      <c r="AB1879">
        <v>3</v>
      </c>
      <c r="AC1879" s="9">
        <f t="shared" si="1556"/>
        <v>0</v>
      </c>
      <c r="AD1879" s="9">
        <f t="shared" si="1557"/>
        <v>0</v>
      </c>
      <c r="AE1879" s="9">
        <f t="shared" si="1558"/>
        <v>2.4170807036390491</v>
      </c>
      <c r="AF1879" s="9">
        <f t="shared" si="1559"/>
        <v>0</v>
      </c>
      <c r="AG1879" s="9">
        <f t="shared" si="1560"/>
        <v>4.262751250703058</v>
      </c>
      <c r="AH1879" s="9">
        <f t="shared" si="1561"/>
        <v>6.394126876054588</v>
      </c>
      <c r="AI1879" s="58">
        <f t="shared" si="1562"/>
        <v>0.95911903140818811</v>
      </c>
      <c r="AJ1879" s="58">
        <f t="shared" si="1563"/>
        <v>0</v>
      </c>
      <c r="AK1879" s="58">
        <f t="shared" si="1564"/>
        <v>0.48341614072780986</v>
      </c>
      <c r="AL1879" s="58">
        <f t="shared" si="1565"/>
        <v>2.3445131878866818</v>
      </c>
      <c r="AM1879" s="58">
        <f t="shared" si="1566"/>
        <v>0</v>
      </c>
      <c r="AN1879" s="58">
        <f t="shared" si="1567"/>
        <v>1.9336645629112394</v>
      </c>
      <c r="AO1879" s="56">
        <v>563.01666666666665</v>
      </c>
      <c r="AP1879" s="56">
        <v>8.65</v>
      </c>
      <c r="AQ1879" s="56">
        <v>124.11666666666666</v>
      </c>
      <c r="AR1879" s="57">
        <f>SUM(AO1879:AQ1879)</f>
        <v>695.7833333333333</v>
      </c>
      <c r="AS1879">
        <v>25</v>
      </c>
      <c r="AT1879">
        <v>92</v>
      </c>
      <c r="AU1879">
        <v>17</v>
      </c>
      <c r="AV1879">
        <v>11</v>
      </c>
      <c r="AW1879">
        <v>17</v>
      </c>
      <c r="AX1879" s="9">
        <f t="shared" si="1568"/>
        <v>2.1558435336670896</v>
      </c>
      <c r="AY1879" s="9">
        <f t="shared" si="1569"/>
        <v>7.9335042038948913</v>
      </c>
      <c r="AZ1879" s="9">
        <f t="shared" si="1570"/>
        <v>1.4659736028936212</v>
      </c>
      <c r="BA1879" s="9">
        <f t="shared" si="1571"/>
        <v>0.94857115481351961</v>
      </c>
      <c r="BB1879" s="9">
        <f t="shared" si="1572"/>
        <v>1.4659736028936212</v>
      </c>
      <c r="BC1879" s="33">
        <f t="shared" si="1573"/>
        <v>8.6617948717948714</v>
      </c>
      <c r="BD1879" s="33">
        <f t="shared" si="1574"/>
        <v>1.9094871794871793</v>
      </c>
      <c r="BE1879" s="33">
        <f t="shared" si="1575"/>
        <v>0.13307692307692309</v>
      </c>
      <c r="BF1879" s="42">
        <f>BI1879-BG1879-BH1879</f>
        <v>9</v>
      </c>
      <c r="BG1879" s="43">
        <v>0</v>
      </c>
      <c r="BH1879" s="43">
        <v>1</v>
      </c>
      <c r="BI1879" s="43">
        <v>10</v>
      </c>
      <c r="BJ1879" s="42">
        <f>BM1879-BK1879-BL1879</f>
        <v>22</v>
      </c>
      <c r="BK1879" s="43">
        <v>0</v>
      </c>
      <c r="BL1879" s="43">
        <v>4</v>
      </c>
      <c r="BM1879" s="43">
        <v>26</v>
      </c>
      <c r="BN1879" s="34">
        <f t="shared" si="1583"/>
        <v>16.955018521209915</v>
      </c>
      <c r="BO1879" s="34">
        <f t="shared" si="1584"/>
        <v>48.736489389541525</v>
      </c>
      <c r="BP1879" s="33">
        <v>-6.4673615561190259</v>
      </c>
      <c r="BQ1879" s="33">
        <v>-0.47515156418260196</v>
      </c>
      <c r="BR1879" s="33">
        <v>1.7058662844369319</v>
      </c>
      <c r="BS1879" s="33">
        <v>1.5542960201563547</v>
      </c>
      <c r="BT1879" s="33">
        <v>0</v>
      </c>
      <c r="BU1879" s="9">
        <f t="shared" si="1585"/>
        <v>-3.6823508157083413</v>
      </c>
      <c r="BV1879" s="34">
        <f t="shared" si="1586"/>
        <v>-10.584762926318083</v>
      </c>
      <c r="BW1879" s="33">
        <v>5.4617837230913624</v>
      </c>
      <c r="BX1879" s="33">
        <v>3.4581501358421252E-2</v>
      </c>
      <c r="BY1879" s="33">
        <v>12.459073160081362</v>
      </c>
      <c r="BZ1879" s="33">
        <v>2.68193095238711</v>
      </c>
      <c r="CA1879" s="9">
        <f t="shared" si="1587"/>
        <v>20.637369336918255</v>
      </c>
      <c r="CB1879" s="34">
        <f t="shared" si="1588"/>
        <v>59.321252315859603</v>
      </c>
      <c r="CC1879" s="47">
        <v>52.882809000000002</v>
      </c>
      <c r="CD1879">
        <v>261999</v>
      </c>
      <c r="CE1879" s="68">
        <f t="shared" si="1576"/>
        <v>330521.81538461539</v>
      </c>
      <c r="CF1879" s="62">
        <v>11.6</v>
      </c>
      <c r="CG1879" s="62">
        <v>12.6</v>
      </c>
      <c r="CH1879" s="62">
        <v>-17</v>
      </c>
      <c r="CI1879" s="62">
        <v>-2.9</v>
      </c>
      <c r="CJ1879" s="63">
        <f t="shared" si="1589"/>
        <v>-7.0001810391648061</v>
      </c>
      <c r="CK1879" s="62">
        <v>-1.4</v>
      </c>
      <c r="CL1879" s="63">
        <f t="shared" si="1590"/>
        <v>-3.3793977430450788</v>
      </c>
      <c r="CM1879" s="62">
        <v>-4.3</v>
      </c>
      <c r="CN1879" t="s">
        <v>1836</v>
      </c>
      <c r="CO1879" t="s">
        <v>3503</v>
      </c>
      <c r="CP1879" t="s">
        <v>2433</v>
      </c>
      <c r="CQ1879" t="s">
        <v>2400</v>
      </c>
      <c r="CR1879">
        <v>72</v>
      </c>
      <c r="CS1879">
        <v>186</v>
      </c>
      <c r="CT1879">
        <v>17</v>
      </c>
      <c r="CU1879" t="s">
        <v>3402</v>
      </c>
      <c r="CZ1879" s="72">
        <v>1100000</v>
      </c>
      <c r="DA1879">
        <v>0</v>
      </c>
    </row>
    <row r="1880" spans="1:105" x14ac:dyDescent="0.2">
      <c r="A1880" s="38" t="s">
        <v>2452</v>
      </c>
      <c r="B1880" t="s">
        <v>959</v>
      </c>
      <c r="E1880" t="str">
        <f t="shared" si="1578"/>
        <v xml:space="preserve">Markov, Danny </v>
      </c>
      <c r="F1880" t="s">
        <v>1340</v>
      </c>
      <c r="G1880" t="s">
        <v>1524</v>
      </c>
      <c r="H1880">
        <v>66</v>
      </c>
      <c r="I1880">
        <v>4</v>
      </c>
      <c r="J1880">
        <v>12</v>
      </c>
      <c r="K1880">
        <f t="shared" ref="K1880:K1889" si="1591">I1880+J1880</f>
        <v>16</v>
      </c>
      <c r="L1880">
        <v>25</v>
      </c>
      <c r="M1880">
        <v>59</v>
      </c>
      <c r="N1880">
        <v>66</v>
      </c>
      <c r="O1880" s="4">
        <f t="shared" si="1580"/>
        <v>6.0606060606060608E-2</v>
      </c>
      <c r="P1880">
        <v>1608</v>
      </c>
      <c r="Q1880">
        <v>0</v>
      </c>
      <c r="R1880">
        <v>0</v>
      </c>
      <c r="S1880">
        <v>0</v>
      </c>
      <c r="T1880">
        <v>0</v>
      </c>
      <c r="U1880" s="4">
        <f t="shared" si="1581"/>
        <v>0</v>
      </c>
      <c r="V1880" s="40">
        <v>0</v>
      </c>
      <c r="W1880">
        <v>0</v>
      </c>
      <c r="X1880">
        <v>0</v>
      </c>
      <c r="Y1880">
        <v>0</v>
      </c>
      <c r="Z1880">
        <v>1</v>
      </c>
      <c r="AA1880">
        <f t="shared" ref="AA1880:AA1889" si="1592">I1880-W1880-Y1880</f>
        <v>4</v>
      </c>
      <c r="AB1880">
        <f t="shared" ref="AB1880:AB1889" si="1593">J1880-X1880-Z1880</f>
        <v>11</v>
      </c>
      <c r="AC1880" s="9">
        <f t="shared" si="1556"/>
        <v>0</v>
      </c>
      <c r="AD1880" s="9">
        <f t="shared" si="1557"/>
        <v>0</v>
      </c>
      <c r="AE1880" s="9">
        <f t="shared" si="1558"/>
        <v>0</v>
      </c>
      <c r="AF1880" s="9">
        <f t="shared" si="1559"/>
        <v>1.5568240788790866</v>
      </c>
      <c r="AG1880" s="9">
        <f t="shared" si="1560"/>
        <v>4.6137579699464935</v>
      </c>
      <c r="AH1880" s="9">
        <f t="shared" si="1561"/>
        <v>12.687834417352857</v>
      </c>
      <c r="AI1880" s="6">
        <f t="shared" si="1562"/>
        <v>2.825926756592227</v>
      </c>
      <c r="AJ1880" s="6">
        <f t="shared" si="1563"/>
        <v>0</v>
      </c>
      <c r="AK1880" s="6">
        <f t="shared" si="1564"/>
        <v>0.93409444732745206</v>
      </c>
      <c r="AL1880" s="6">
        <f t="shared" si="1565"/>
        <v>1.6724872641056041</v>
      </c>
      <c r="AM1880" s="6">
        <f t="shared" si="1566"/>
        <v>0</v>
      </c>
      <c r="AN1880" s="6">
        <f t="shared" si="1567"/>
        <v>6.5386611312921641</v>
      </c>
      <c r="AO1880" s="32">
        <v>1040.3666666666666</v>
      </c>
      <c r="AP1880" s="32">
        <v>13.333333333333334</v>
      </c>
      <c r="AQ1880" s="32">
        <v>192.7</v>
      </c>
      <c r="AR1880" s="32">
        <v>1246.4000000000001</v>
      </c>
      <c r="AS1880" s="40">
        <v>81</v>
      </c>
      <c r="AT1880" s="40">
        <v>111</v>
      </c>
      <c r="AU1880" s="40">
        <v>34</v>
      </c>
      <c r="AV1880" s="40">
        <v>44</v>
      </c>
      <c r="AW1880" s="40">
        <v>16</v>
      </c>
      <c r="AX1880" s="9">
        <f t="shared" si="1568"/>
        <v>3.8992297817715014</v>
      </c>
      <c r="AY1880" s="9">
        <f t="shared" si="1569"/>
        <v>5.3433889602053908</v>
      </c>
      <c r="AZ1880" s="9">
        <f t="shared" si="1570"/>
        <v>1.636713735558408</v>
      </c>
      <c r="BA1880" s="9">
        <f t="shared" si="1571"/>
        <v>2.1181001283697047</v>
      </c>
      <c r="BB1880" s="9">
        <f t="shared" si="1572"/>
        <v>0.77021822849807442</v>
      </c>
      <c r="BC1880" s="9">
        <f t="shared" si="1573"/>
        <v>15.763131313131311</v>
      </c>
      <c r="BD1880" s="9">
        <f t="shared" si="1574"/>
        <v>2.9196969696969695</v>
      </c>
      <c r="BE1880" s="9">
        <f t="shared" si="1575"/>
        <v>0.20202020202020202</v>
      </c>
      <c r="BF1880" s="3">
        <v>49</v>
      </c>
      <c r="BG1880" s="3">
        <v>0</v>
      </c>
      <c r="BH1880" s="3">
        <v>3</v>
      </c>
      <c r="BI1880" s="3">
        <v>52</v>
      </c>
      <c r="BJ1880" s="3">
        <v>29</v>
      </c>
      <c r="BK1880" s="3">
        <v>0</v>
      </c>
      <c r="BL1880" s="3">
        <v>21</v>
      </c>
      <c r="BM1880" s="3">
        <v>50</v>
      </c>
      <c r="BN1880" s="34">
        <f t="shared" si="1583"/>
        <v>52.518268960697505</v>
      </c>
      <c r="BO1880" s="34">
        <f t="shared" si="1584"/>
        <v>84.271933505612168</v>
      </c>
      <c r="BP1880" s="34">
        <v>9.0281492412689364</v>
      </c>
      <c r="BQ1880" s="34">
        <v>-0.49743021647848978</v>
      </c>
      <c r="BR1880" s="34">
        <v>3.3094860914165219E-3</v>
      </c>
      <c r="BS1880" s="34">
        <v>0.28379615021984861</v>
      </c>
      <c r="BT1880" s="34">
        <v>0</v>
      </c>
      <c r="BU1880" s="34">
        <f t="shared" si="1585"/>
        <v>8.8178246611017101</v>
      </c>
      <c r="BV1880" s="34">
        <f t="shared" si="1586"/>
        <v>14.149269353500818</v>
      </c>
      <c r="BW1880" s="34">
        <v>36.932071496022644</v>
      </c>
      <c r="BX1880" s="34">
        <v>0.40929359989032021</v>
      </c>
      <c r="BY1880" s="34">
        <v>9.7785094355568418</v>
      </c>
      <c r="BZ1880" s="34">
        <v>-3.4194302318740091</v>
      </c>
      <c r="CA1880" s="34">
        <f t="shared" si="1587"/>
        <v>43.700444299595794</v>
      </c>
      <c r="CB1880" s="34">
        <f t="shared" si="1588"/>
        <v>70.122664152111355</v>
      </c>
      <c r="CC1880" s="15">
        <v>70</v>
      </c>
      <c r="CD1880" s="7">
        <v>2585061</v>
      </c>
      <c r="CE1880" s="68">
        <f t="shared" si="1576"/>
        <v>3211742.4545454546</v>
      </c>
      <c r="CF1880" s="9">
        <v>19.899999999999999</v>
      </c>
      <c r="CG1880" s="9">
        <v>30.3</v>
      </c>
      <c r="CH1880" s="9">
        <v>8.6</v>
      </c>
      <c r="CI1880" s="9">
        <v>1.1000000000000001</v>
      </c>
      <c r="CJ1880" s="9">
        <f t="shared" si="1589"/>
        <v>1.5146994698551859</v>
      </c>
      <c r="CK1880" s="9">
        <v>6.9</v>
      </c>
      <c r="CL1880" s="9">
        <f t="shared" si="1590"/>
        <v>9.5012966745461647</v>
      </c>
      <c r="CM1880" s="9">
        <v>8</v>
      </c>
      <c r="CN1880" t="s">
        <v>1086</v>
      </c>
      <c r="CO1880" t="s">
        <v>2395</v>
      </c>
      <c r="CQ1880" t="s">
        <v>2396</v>
      </c>
      <c r="CR1880">
        <v>73</v>
      </c>
      <c r="CS1880">
        <v>186</v>
      </c>
      <c r="CU1880" t="s">
        <v>3402</v>
      </c>
      <c r="CV1880" t="s">
        <v>2382</v>
      </c>
      <c r="CW1880">
        <v>0</v>
      </c>
      <c r="CX1880">
        <v>0</v>
      </c>
      <c r="CY1880">
        <v>0</v>
      </c>
      <c r="CZ1880" s="70"/>
      <c r="DA1880">
        <v>0</v>
      </c>
    </row>
    <row r="1881" spans="1:105" x14ac:dyDescent="0.2">
      <c r="A1881" s="38" t="s">
        <v>2452</v>
      </c>
      <c r="B1881" t="s">
        <v>968</v>
      </c>
      <c r="E1881" t="str">
        <f t="shared" si="1578"/>
        <v xml:space="preserve">Kasparaitis, Darius </v>
      </c>
      <c r="F1881" t="s">
        <v>1343</v>
      </c>
      <c r="G1881" t="s">
        <v>1524</v>
      </c>
      <c r="H1881">
        <v>24</v>
      </c>
      <c r="I1881">
        <v>2</v>
      </c>
      <c r="J1881">
        <v>2</v>
      </c>
      <c r="K1881">
        <f t="shared" si="1591"/>
        <v>4</v>
      </c>
      <c r="L1881">
        <v>-1</v>
      </c>
      <c r="M1881">
        <v>30</v>
      </c>
      <c r="N1881">
        <v>9</v>
      </c>
      <c r="O1881" s="4">
        <f t="shared" si="1580"/>
        <v>0.22222222222222221</v>
      </c>
      <c r="P1881">
        <v>541</v>
      </c>
      <c r="Q1881">
        <v>0</v>
      </c>
      <c r="R1881">
        <v>0</v>
      </c>
      <c r="S1881">
        <v>0</v>
      </c>
      <c r="T1881">
        <v>0</v>
      </c>
      <c r="U1881" s="4">
        <f t="shared" si="1581"/>
        <v>0</v>
      </c>
      <c r="V1881" s="40">
        <v>0</v>
      </c>
      <c r="W1881">
        <v>0</v>
      </c>
      <c r="X1881">
        <v>0</v>
      </c>
      <c r="Y1881">
        <v>0</v>
      </c>
      <c r="Z1881">
        <v>0</v>
      </c>
      <c r="AA1881">
        <f t="shared" si="1592"/>
        <v>2</v>
      </c>
      <c r="AB1881">
        <f t="shared" si="1593"/>
        <v>2</v>
      </c>
      <c r="AC1881" s="9">
        <f t="shared" si="1556"/>
        <v>0</v>
      </c>
      <c r="AD1881" s="9">
        <f t="shared" si="1557"/>
        <v>0</v>
      </c>
      <c r="AE1881" s="9">
        <f t="shared" si="1558"/>
        <v>0</v>
      </c>
      <c r="AF1881" s="9">
        <f t="shared" si="1559"/>
        <v>0</v>
      </c>
      <c r="AG1881" s="9">
        <f t="shared" si="1560"/>
        <v>7.9685684245476178</v>
      </c>
      <c r="AH1881" s="9">
        <f t="shared" si="1561"/>
        <v>7.9685684245476178</v>
      </c>
      <c r="AI1881" s="6">
        <f t="shared" si="1562"/>
        <v>2.1913563167505945</v>
      </c>
      <c r="AJ1881" s="6">
        <f t="shared" si="1563"/>
        <v>0</v>
      </c>
      <c r="AK1881" s="6">
        <f t="shared" si="1564"/>
        <v>0</v>
      </c>
      <c r="AL1881" s="6">
        <f t="shared" si="1565"/>
        <v>2.390570527364285</v>
      </c>
      <c r="AM1881" s="6">
        <f t="shared" si="1566"/>
        <v>0</v>
      </c>
      <c r="AN1881" s="6">
        <f t="shared" si="1567"/>
        <v>9.2544987146529571</v>
      </c>
      <c r="AO1881" s="32">
        <v>301.18333333333334</v>
      </c>
      <c r="AP1881" s="32">
        <v>3.55</v>
      </c>
      <c r="AQ1881" s="32">
        <v>51.86666666666666</v>
      </c>
      <c r="AR1881" s="32">
        <v>356.6</v>
      </c>
      <c r="AS1881" s="40">
        <v>44</v>
      </c>
      <c r="AT1881" s="40">
        <v>62</v>
      </c>
      <c r="AU1881" s="40">
        <v>5</v>
      </c>
      <c r="AV1881" s="40">
        <v>11</v>
      </c>
      <c r="AW1881" s="40">
        <v>3</v>
      </c>
      <c r="AX1881" s="9">
        <f t="shared" si="1568"/>
        <v>7.4032529444756019</v>
      </c>
      <c r="AY1881" s="9">
        <f t="shared" si="1569"/>
        <v>10.431856421761076</v>
      </c>
      <c r="AZ1881" s="9">
        <f t="shared" si="1570"/>
        <v>0.84127874369040934</v>
      </c>
      <c r="BA1881" s="9">
        <f t="shared" si="1571"/>
        <v>1.8508132361189005</v>
      </c>
      <c r="BB1881" s="9">
        <f t="shared" si="1572"/>
        <v>0.50476724621424562</v>
      </c>
      <c r="BC1881" s="9">
        <f t="shared" si="1573"/>
        <v>12.549305555555556</v>
      </c>
      <c r="BD1881" s="9">
        <f t="shared" si="1574"/>
        <v>2.161111111111111</v>
      </c>
      <c r="BE1881" s="9">
        <f t="shared" si="1575"/>
        <v>0.14791666666666667</v>
      </c>
      <c r="BF1881" s="3">
        <v>11</v>
      </c>
      <c r="BG1881" s="3">
        <v>0</v>
      </c>
      <c r="BH1881" s="3">
        <v>0</v>
      </c>
      <c r="BI1881" s="3">
        <v>11</v>
      </c>
      <c r="BJ1881" s="3">
        <v>12</v>
      </c>
      <c r="BK1881" s="3">
        <v>0</v>
      </c>
      <c r="BL1881" s="3">
        <v>8</v>
      </c>
      <c r="BM1881" s="3">
        <v>20</v>
      </c>
      <c r="BN1881" s="34">
        <f t="shared" si="1583"/>
        <v>4.211656672803449</v>
      </c>
      <c r="BO1881" s="34">
        <f t="shared" si="1584"/>
        <v>23.6211815636761</v>
      </c>
      <c r="BP1881" s="34">
        <v>3.1653462438410394</v>
      </c>
      <c r="BQ1881" s="34">
        <v>-0.11322900024031721</v>
      </c>
      <c r="BR1881" s="34">
        <v>4.0702536336238666E-2</v>
      </c>
      <c r="BS1881" s="34">
        <v>-0.10994494633590951</v>
      </c>
      <c r="BT1881" s="34">
        <v>0</v>
      </c>
      <c r="BU1881" s="34">
        <f t="shared" si="1585"/>
        <v>2.9828748336010511</v>
      </c>
      <c r="BV1881" s="34">
        <f t="shared" si="1586"/>
        <v>16.729527950650876</v>
      </c>
      <c r="BW1881" s="34">
        <v>5.9607654514124997</v>
      </c>
      <c r="BX1881" s="34">
        <v>0.10461229478336248</v>
      </c>
      <c r="BY1881" s="34">
        <v>0.33859939437360992</v>
      </c>
      <c r="BZ1881" s="34">
        <v>-5.175195301367074</v>
      </c>
      <c r="CA1881" s="34">
        <f t="shared" si="1587"/>
        <v>1.2287818392023979</v>
      </c>
      <c r="CB1881" s="34">
        <f t="shared" si="1588"/>
        <v>6.8916536130252259</v>
      </c>
      <c r="CC1881" s="15">
        <v>30</v>
      </c>
      <c r="CD1881" s="7">
        <v>210950</v>
      </c>
      <c r="CE1881" s="68">
        <f t="shared" si="1576"/>
        <v>720745.83333333337</v>
      </c>
      <c r="CF1881" s="9">
        <v>6.1</v>
      </c>
      <c r="CG1881" s="9">
        <v>9.6999999999999993</v>
      </c>
      <c r="CH1881" s="9">
        <v>-3</v>
      </c>
      <c r="CI1881" s="9">
        <v>0.2</v>
      </c>
      <c r="CJ1881" s="9">
        <f t="shared" si="1589"/>
        <v>0.97083451316694314</v>
      </c>
      <c r="CK1881" s="9">
        <v>0.3</v>
      </c>
      <c r="CL1881" s="9">
        <f t="shared" si="1590"/>
        <v>1.4562517697504147</v>
      </c>
      <c r="CM1881" s="9">
        <v>0.5</v>
      </c>
      <c r="CN1881" t="s">
        <v>1284</v>
      </c>
      <c r="CO1881" t="s">
        <v>2221</v>
      </c>
      <c r="CQ1881" t="s">
        <v>2222</v>
      </c>
      <c r="CR1881">
        <v>71</v>
      </c>
      <c r="CS1881">
        <v>215</v>
      </c>
      <c r="CT1881">
        <v>6</v>
      </c>
      <c r="CU1881" t="s">
        <v>3402</v>
      </c>
      <c r="CV1881" t="s">
        <v>2382</v>
      </c>
      <c r="CW1881">
        <v>0</v>
      </c>
      <c r="CX1881">
        <v>0</v>
      </c>
      <c r="CY1881">
        <v>0</v>
      </c>
      <c r="CZ1881" s="70"/>
      <c r="DA1881">
        <v>0</v>
      </c>
    </row>
    <row r="1882" spans="1:105" x14ac:dyDescent="0.2">
      <c r="A1882" s="38" t="s">
        <v>2452</v>
      </c>
      <c r="B1882" t="s">
        <v>970</v>
      </c>
      <c r="E1882" t="str">
        <f t="shared" si="1578"/>
        <v xml:space="preserve">Reid, Darren </v>
      </c>
      <c r="F1882" t="s">
        <v>1344</v>
      </c>
      <c r="G1882" t="s">
        <v>1528</v>
      </c>
      <c r="H1882">
        <v>14</v>
      </c>
      <c r="I1882">
        <v>0</v>
      </c>
      <c r="J1882">
        <v>0</v>
      </c>
      <c r="K1882">
        <f t="shared" si="1591"/>
        <v>0</v>
      </c>
      <c r="L1882">
        <v>-7</v>
      </c>
      <c r="M1882">
        <v>18</v>
      </c>
      <c r="N1882">
        <v>8</v>
      </c>
      <c r="O1882" s="4">
        <f t="shared" si="1580"/>
        <v>0</v>
      </c>
      <c r="P1882">
        <v>162</v>
      </c>
      <c r="Q1882">
        <v>0</v>
      </c>
      <c r="R1882">
        <v>0</v>
      </c>
      <c r="S1882">
        <v>1</v>
      </c>
      <c r="T1882">
        <v>0</v>
      </c>
      <c r="U1882" s="4">
        <f t="shared" si="1581"/>
        <v>1</v>
      </c>
      <c r="V1882" s="40">
        <v>0.1</v>
      </c>
      <c r="W1882">
        <v>0</v>
      </c>
      <c r="X1882">
        <v>0</v>
      </c>
      <c r="Y1882">
        <v>0</v>
      </c>
      <c r="Z1882">
        <v>0</v>
      </c>
      <c r="AA1882">
        <f t="shared" si="1592"/>
        <v>0</v>
      </c>
      <c r="AB1882">
        <f t="shared" si="1593"/>
        <v>0</v>
      </c>
      <c r="AC1882" s="9">
        <f t="shared" si="1556"/>
        <v>0</v>
      </c>
      <c r="AD1882" s="9">
        <f t="shared" si="1557"/>
        <v>0</v>
      </c>
      <c r="AE1882" s="9">
        <f t="shared" si="1558"/>
        <v>0</v>
      </c>
      <c r="AF1882" s="9">
        <f t="shared" si="1559"/>
        <v>0</v>
      </c>
      <c r="AG1882" s="9">
        <f t="shared" si="1560"/>
        <v>0</v>
      </c>
      <c r="AH1882" s="9">
        <f t="shared" si="1561"/>
        <v>0</v>
      </c>
      <c r="AI1882" s="6">
        <f t="shared" si="1562"/>
        <v>0.53011338536298036</v>
      </c>
      <c r="AJ1882" s="6">
        <f t="shared" si="1563"/>
        <v>0</v>
      </c>
      <c r="AK1882" s="6">
        <f t="shared" si="1564"/>
        <v>0</v>
      </c>
      <c r="AL1882" s="6">
        <f t="shared" si="1565"/>
        <v>4.2409070829038429</v>
      </c>
      <c r="AM1882" s="6">
        <f t="shared" si="1566"/>
        <v>0</v>
      </c>
      <c r="AN1882" s="6">
        <f t="shared" si="1567"/>
        <v>0</v>
      </c>
      <c r="AO1882" s="32">
        <v>113.18333333333334</v>
      </c>
      <c r="AP1882" s="32">
        <v>0.76666666666666683</v>
      </c>
      <c r="AQ1882" s="32">
        <v>0.51666666666666672</v>
      </c>
      <c r="AR1882" s="32">
        <v>114.46666666666667</v>
      </c>
      <c r="AS1882" s="40">
        <v>0</v>
      </c>
      <c r="AT1882" s="40">
        <v>20</v>
      </c>
      <c r="AU1882" s="40">
        <v>8</v>
      </c>
      <c r="AV1882" s="40">
        <v>2</v>
      </c>
      <c r="AW1882" s="40">
        <v>2</v>
      </c>
      <c r="AX1882" s="9">
        <f t="shared" si="1568"/>
        <v>0</v>
      </c>
      <c r="AY1882" s="9">
        <f t="shared" si="1569"/>
        <v>10.483401281304602</v>
      </c>
      <c r="AZ1882" s="9">
        <f t="shared" si="1570"/>
        <v>4.1933605125218403</v>
      </c>
      <c r="BA1882" s="9">
        <f t="shared" si="1571"/>
        <v>1.0483401281304601</v>
      </c>
      <c r="BB1882" s="9">
        <f t="shared" si="1572"/>
        <v>1.0483401281304601</v>
      </c>
      <c r="BC1882" s="9">
        <f t="shared" si="1573"/>
        <v>8.0845238095238106</v>
      </c>
      <c r="BD1882" s="9">
        <f t="shared" si="1574"/>
        <v>3.6904761904761905E-2</v>
      </c>
      <c r="BE1882" s="9">
        <f t="shared" si="1575"/>
        <v>5.4761904761904776E-2</v>
      </c>
      <c r="BF1882" s="3">
        <v>1</v>
      </c>
      <c r="BG1882" s="3">
        <v>0</v>
      </c>
      <c r="BH1882" s="3">
        <v>0</v>
      </c>
      <c r="BI1882" s="3">
        <v>1</v>
      </c>
      <c r="BJ1882" s="3">
        <v>8</v>
      </c>
      <c r="BK1882" s="3">
        <v>0</v>
      </c>
      <c r="BL1882" s="3">
        <v>0</v>
      </c>
      <c r="BM1882" s="3">
        <v>8</v>
      </c>
      <c r="BN1882" s="34">
        <f t="shared" si="1583"/>
        <v>-4.423890863710664</v>
      </c>
      <c r="BO1882" s="34">
        <f t="shared" si="1584"/>
        <v>-77.295705248293487</v>
      </c>
      <c r="BP1882" s="34">
        <v>-2.798214667155337</v>
      </c>
      <c r="BQ1882" s="34">
        <v>-4.0164934642902328E-2</v>
      </c>
      <c r="BR1882" s="34">
        <v>-3.863997920873901E-2</v>
      </c>
      <c r="BS1882" s="34">
        <v>-6.1331785382437321E-3</v>
      </c>
      <c r="BT1882" s="34">
        <v>0</v>
      </c>
      <c r="BU1882" s="34">
        <f t="shared" si="1585"/>
        <v>-2.8831527595452222</v>
      </c>
      <c r="BV1882" s="34">
        <f t="shared" si="1586"/>
        <v>-50.375412222688801</v>
      </c>
      <c r="BW1882" s="34">
        <v>-0.1357469594493185</v>
      </c>
      <c r="BX1882" s="34">
        <v>3.0995227257836749E-3</v>
      </c>
      <c r="BY1882" s="34">
        <v>6.1648691013383911E-2</v>
      </c>
      <c r="BZ1882" s="34">
        <v>-1.4697393584552909</v>
      </c>
      <c r="CA1882" s="34">
        <f t="shared" si="1587"/>
        <v>-1.5407381041654418</v>
      </c>
      <c r="CB1882" s="34">
        <f t="shared" si="1588"/>
        <v>-26.920293025604689</v>
      </c>
      <c r="CE1882" s="68">
        <f t="shared" si="1576"/>
        <v>165000</v>
      </c>
      <c r="CF1882" s="9">
        <v>2.4</v>
      </c>
      <c r="CG1882" s="9">
        <v>2.2999999999999998</v>
      </c>
      <c r="CH1882" s="9">
        <v>-5.5</v>
      </c>
      <c r="CI1882" s="9">
        <v>-1.2</v>
      </c>
      <c r="CJ1882" s="9">
        <f t="shared" si="1589"/>
        <v>-20.734341252699785</v>
      </c>
      <c r="CK1882" s="9">
        <v>-0.9</v>
      </c>
      <c r="CL1882" s="9">
        <f t="shared" si="1590"/>
        <v>-15.550755939524837</v>
      </c>
      <c r="CM1882" s="9">
        <v>-2.1</v>
      </c>
      <c r="CN1882" t="s">
        <v>3387</v>
      </c>
      <c r="CO1882" t="s">
        <v>3388</v>
      </c>
      <c r="CP1882" t="s">
        <v>2417</v>
      </c>
      <c r="CQ1882" t="s">
        <v>2400</v>
      </c>
      <c r="CR1882">
        <v>74</v>
      </c>
      <c r="CS1882">
        <v>205</v>
      </c>
      <c r="CU1882" t="s">
        <v>3401</v>
      </c>
      <c r="CV1882" t="s">
        <v>3090</v>
      </c>
      <c r="CW1882">
        <v>0</v>
      </c>
      <c r="CX1882">
        <v>0</v>
      </c>
      <c r="CY1882">
        <v>0</v>
      </c>
      <c r="CZ1882" s="70"/>
      <c r="DA1882">
        <v>0</v>
      </c>
    </row>
    <row r="1883" spans="1:105" ht="12.75" customHeight="1" x14ac:dyDescent="0.2">
      <c r="A1883" s="38" t="s">
        <v>2452</v>
      </c>
      <c r="B1883" t="s">
        <v>971</v>
      </c>
      <c r="E1883" t="str">
        <f t="shared" si="1578"/>
        <v xml:space="preserve">Scatchard, Dave </v>
      </c>
      <c r="F1883" t="s">
        <v>1346</v>
      </c>
      <c r="G1883" t="s">
        <v>1537</v>
      </c>
      <c r="H1883">
        <v>46</v>
      </c>
      <c r="I1883">
        <v>3</v>
      </c>
      <c r="J1883">
        <v>5</v>
      </c>
      <c r="K1883">
        <f t="shared" si="1591"/>
        <v>8</v>
      </c>
      <c r="L1883">
        <v>-18</v>
      </c>
      <c r="M1883">
        <v>72</v>
      </c>
      <c r="N1883">
        <v>77</v>
      </c>
      <c r="O1883" s="4">
        <f t="shared" si="1580"/>
        <v>3.896103896103896E-2</v>
      </c>
      <c r="P1883">
        <v>916</v>
      </c>
      <c r="Q1883">
        <v>1</v>
      </c>
      <c r="R1883">
        <v>0</v>
      </c>
      <c r="S1883">
        <v>202</v>
      </c>
      <c r="T1883">
        <v>183</v>
      </c>
      <c r="U1883" s="4">
        <f t="shared" si="1581"/>
        <v>0.52467532467532463</v>
      </c>
      <c r="V1883" s="40">
        <v>14.8</v>
      </c>
      <c r="W1883">
        <v>0</v>
      </c>
      <c r="X1883">
        <v>0</v>
      </c>
      <c r="Y1883">
        <v>0</v>
      </c>
      <c r="Z1883">
        <v>1</v>
      </c>
      <c r="AA1883">
        <f t="shared" si="1592"/>
        <v>3</v>
      </c>
      <c r="AB1883">
        <f t="shared" si="1593"/>
        <v>4</v>
      </c>
      <c r="AC1883" s="9">
        <f t="shared" si="1556"/>
        <v>0</v>
      </c>
      <c r="AD1883" s="9">
        <f t="shared" si="1557"/>
        <v>0</v>
      </c>
      <c r="AE1883" s="9">
        <f t="shared" si="1558"/>
        <v>0</v>
      </c>
      <c r="AF1883" s="9">
        <f t="shared" si="1559"/>
        <v>2.4073826400962957</v>
      </c>
      <c r="AG1883" s="9">
        <f t="shared" si="1560"/>
        <v>8.087767252031302</v>
      </c>
      <c r="AH1883" s="9">
        <f t="shared" si="1561"/>
        <v>10.78368966937507</v>
      </c>
      <c r="AI1883" s="6">
        <f t="shared" si="1562"/>
        <v>1.8871456921406371</v>
      </c>
      <c r="AJ1883" s="6">
        <f t="shared" si="1563"/>
        <v>3.472668810289389</v>
      </c>
      <c r="AK1883" s="6">
        <f t="shared" si="1564"/>
        <v>0.48147652801925911</v>
      </c>
      <c r="AL1883" s="6">
        <f t="shared" si="1565"/>
        <v>4.1786797468828398</v>
      </c>
      <c r="AM1883" s="6">
        <f t="shared" si="1566"/>
        <v>1.157556270096463</v>
      </c>
      <c r="AN1883" s="6">
        <f t="shared" si="1567"/>
        <v>9.1480540323659234</v>
      </c>
      <c r="AO1883" s="32">
        <v>445.11666666666667</v>
      </c>
      <c r="AP1883" s="32">
        <v>51.833333333333336</v>
      </c>
      <c r="AQ1883" s="32">
        <v>124.61666666666665</v>
      </c>
      <c r="AR1883" s="32">
        <v>621.56666666666672</v>
      </c>
      <c r="AS1883" s="40">
        <v>32</v>
      </c>
      <c r="AT1883" s="40">
        <v>51</v>
      </c>
      <c r="AU1883" s="40">
        <v>28</v>
      </c>
      <c r="AV1883" s="40">
        <v>19</v>
      </c>
      <c r="AW1883" s="40">
        <v>16</v>
      </c>
      <c r="AX1883" s="9">
        <f t="shared" si="1568"/>
        <v>3.0889687349171449</v>
      </c>
      <c r="AY1883" s="9">
        <f t="shared" si="1569"/>
        <v>4.923043921274199</v>
      </c>
      <c r="AZ1883" s="9">
        <f t="shared" si="1570"/>
        <v>2.7028476430525012</v>
      </c>
      <c r="BA1883" s="9">
        <f t="shared" si="1571"/>
        <v>1.8340751863570546</v>
      </c>
      <c r="BB1883" s="9">
        <f t="shared" si="1572"/>
        <v>1.5444843674585724</v>
      </c>
      <c r="BC1883" s="9">
        <f t="shared" si="1573"/>
        <v>9.6764492753623195</v>
      </c>
      <c r="BD1883" s="9">
        <f t="shared" si="1574"/>
        <v>2.7090579710144924</v>
      </c>
      <c r="BE1883" s="9">
        <f t="shared" si="1575"/>
        <v>1.1268115942028987</v>
      </c>
      <c r="BF1883" s="3">
        <v>14</v>
      </c>
      <c r="BG1883" s="3">
        <v>3</v>
      </c>
      <c r="BH1883" s="3">
        <v>1</v>
      </c>
      <c r="BI1883" s="3">
        <v>18</v>
      </c>
      <c r="BJ1883" s="3">
        <v>31</v>
      </c>
      <c r="BK1883" s="3">
        <v>1</v>
      </c>
      <c r="BL1883" s="3">
        <v>19</v>
      </c>
      <c r="BM1883" s="3">
        <v>51</v>
      </c>
      <c r="BN1883" s="34">
        <f t="shared" si="1583"/>
        <v>-18.624260148516129</v>
      </c>
      <c r="BO1883" s="34">
        <f t="shared" si="1584"/>
        <v>-59.926830530968395</v>
      </c>
      <c r="BP1883" s="34">
        <v>-1.7925412146092663</v>
      </c>
      <c r="BQ1883" s="34">
        <v>-2.7890405434845738</v>
      </c>
      <c r="BR1883" s="34">
        <v>2.1650825302536422E-2</v>
      </c>
      <c r="BS1883" s="34">
        <v>-0.52138873551521692</v>
      </c>
      <c r="BT1883" s="34">
        <v>0</v>
      </c>
      <c r="BU1883" s="34">
        <f t="shared" si="1585"/>
        <v>-5.08131966830652</v>
      </c>
      <c r="BV1883" s="34">
        <f t="shared" si="1586"/>
        <v>-16.350039153664994</v>
      </c>
      <c r="BW1883" s="34">
        <v>-1.2495837033002544</v>
      </c>
      <c r="BX1883" s="34">
        <v>-3.0307051898705202E-2</v>
      </c>
      <c r="BY1883" s="34">
        <v>3.3844874334834181</v>
      </c>
      <c r="BZ1883" s="34">
        <v>-15.647537158494069</v>
      </c>
      <c r="CA1883" s="34">
        <f t="shared" si="1587"/>
        <v>-13.54294048020961</v>
      </c>
      <c r="CB1883" s="34">
        <f t="shared" si="1588"/>
        <v>-43.576791377303401</v>
      </c>
      <c r="CC1883" s="15">
        <v>17</v>
      </c>
      <c r="CD1883" s="7">
        <v>165000</v>
      </c>
      <c r="CE1883" s="68">
        <f t="shared" si="1576"/>
        <v>165000</v>
      </c>
      <c r="CF1883" s="9">
        <v>13.1</v>
      </c>
      <c r="CG1883" s="9">
        <v>16.399999999999999</v>
      </c>
      <c r="CH1883" s="9">
        <v>-13.2</v>
      </c>
      <c r="CI1883" s="9">
        <v>-3.4</v>
      </c>
      <c r="CJ1883" s="9">
        <f t="shared" si="1589"/>
        <v>-8.5211252897809153</v>
      </c>
      <c r="CK1883" s="9">
        <v>-1.4</v>
      </c>
      <c r="CL1883" s="9">
        <f t="shared" si="1590"/>
        <v>-3.5086986487333176</v>
      </c>
      <c r="CM1883" s="9">
        <v>-4.7</v>
      </c>
      <c r="CN1883" t="s">
        <v>1181</v>
      </c>
      <c r="CO1883" t="s">
        <v>1182</v>
      </c>
      <c r="CP1883" t="s">
        <v>2417</v>
      </c>
      <c r="CQ1883" t="s">
        <v>2400</v>
      </c>
      <c r="CR1883">
        <v>75</v>
      </c>
      <c r="CS1883">
        <v>220</v>
      </c>
      <c r="CU1883" t="s">
        <v>3401</v>
      </c>
      <c r="CV1883" t="s">
        <v>2382</v>
      </c>
      <c r="CW1883">
        <v>0</v>
      </c>
      <c r="CX1883">
        <v>0</v>
      </c>
      <c r="CY1883">
        <v>0</v>
      </c>
      <c r="CZ1883" s="70"/>
      <c r="DA1883">
        <v>0</v>
      </c>
    </row>
    <row r="1884" spans="1:105" ht="12.75" customHeight="1" x14ac:dyDescent="0.2">
      <c r="A1884" s="38" t="s">
        <v>2452</v>
      </c>
      <c r="B1884" t="s">
        <v>968</v>
      </c>
      <c r="E1884" t="str">
        <f t="shared" si="1578"/>
        <v xml:space="preserve">Liffiton, David </v>
      </c>
      <c r="F1884" t="s">
        <v>1347</v>
      </c>
      <c r="G1884" t="s">
        <v>1524</v>
      </c>
      <c r="H1884">
        <v>2</v>
      </c>
      <c r="I1884">
        <v>0</v>
      </c>
      <c r="J1884">
        <v>0</v>
      </c>
      <c r="K1884">
        <f t="shared" si="1591"/>
        <v>0</v>
      </c>
      <c r="L1884">
        <v>1</v>
      </c>
      <c r="M1884">
        <v>7</v>
      </c>
      <c r="N1884">
        <v>2</v>
      </c>
      <c r="O1884" s="4">
        <f t="shared" si="1580"/>
        <v>0</v>
      </c>
      <c r="P1884">
        <v>37</v>
      </c>
      <c r="Q1884">
        <v>0</v>
      </c>
      <c r="R1884">
        <v>0</v>
      </c>
      <c r="S1884">
        <v>0</v>
      </c>
      <c r="T1884">
        <v>0</v>
      </c>
      <c r="U1884" s="4">
        <f t="shared" si="1581"/>
        <v>0</v>
      </c>
      <c r="V1884" s="40">
        <v>0</v>
      </c>
      <c r="W1884">
        <v>0</v>
      </c>
      <c r="X1884">
        <v>0</v>
      </c>
      <c r="Y1884">
        <v>0</v>
      </c>
      <c r="Z1884">
        <v>0</v>
      </c>
      <c r="AA1884">
        <f t="shared" si="1592"/>
        <v>0</v>
      </c>
      <c r="AB1884">
        <f t="shared" si="1593"/>
        <v>0</v>
      </c>
      <c r="AC1884" s="9">
        <f t="shared" si="1556"/>
        <v>0</v>
      </c>
      <c r="AD1884" s="9">
        <f t="shared" si="1557"/>
        <v>0</v>
      </c>
      <c r="AE1884" s="9">
        <f t="shared" si="1558"/>
        <v>0</v>
      </c>
      <c r="AF1884" s="9">
        <f t="shared" si="1559"/>
        <v>0</v>
      </c>
      <c r="AG1884" s="9">
        <f t="shared" si="1560"/>
        <v>0</v>
      </c>
      <c r="AH1884" s="9">
        <f t="shared" si="1561"/>
        <v>0</v>
      </c>
      <c r="AI1884" s="6">
        <f t="shared" si="1562"/>
        <v>3.177405119152692</v>
      </c>
      <c r="AJ1884" s="6">
        <f t="shared" si="1563"/>
        <v>0</v>
      </c>
      <c r="AK1884" s="6">
        <f t="shared" si="1564"/>
        <v>0</v>
      </c>
      <c r="AL1884" s="6">
        <f t="shared" si="1565"/>
        <v>0</v>
      </c>
      <c r="AM1884" s="6">
        <f t="shared" si="1566"/>
        <v>0</v>
      </c>
      <c r="AN1884" s="6">
        <f t="shared" si="1567"/>
        <v>0</v>
      </c>
      <c r="AO1884" s="32">
        <v>18.883333333333333</v>
      </c>
      <c r="AP1884" s="32">
        <v>0</v>
      </c>
      <c r="AQ1884" s="32">
        <v>4.1500000000000004</v>
      </c>
      <c r="AR1884" s="32">
        <v>23.033333333333331</v>
      </c>
      <c r="AS1884" s="40">
        <v>3</v>
      </c>
      <c r="AT1884" s="40">
        <v>3</v>
      </c>
      <c r="AU1884" s="40">
        <v>0</v>
      </c>
      <c r="AV1884" s="40">
        <v>0</v>
      </c>
      <c r="AW1884" s="40">
        <v>1</v>
      </c>
      <c r="AX1884" s="9">
        <f t="shared" si="1568"/>
        <v>7.8147612156295239</v>
      </c>
      <c r="AY1884" s="9">
        <f t="shared" si="1569"/>
        <v>7.8147612156295239</v>
      </c>
      <c r="AZ1884" s="9">
        <f t="shared" si="1570"/>
        <v>0</v>
      </c>
      <c r="BA1884" s="9">
        <f t="shared" si="1571"/>
        <v>0</v>
      </c>
      <c r="BB1884" s="9">
        <f t="shared" si="1572"/>
        <v>2.6049204052098411</v>
      </c>
      <c r="BC1884" s="9">
        <f t="shared" si="1573"/>
        <v>9.4416666666666664</v>
      </c>
      <c r="BD1884" s="9">
        <f t="shared" si="1574"/>
        <v>2.0750000000000002</v>
      </c>
      <c r="BE1884" s="9">
        <f t="shared" si="1575"/>
        <v>0</v>
      </c>
      <c r="BF1884" s="3">
        <v>1</v>
      </c>
      <c r="BG1884" s="3">
        <v>0</v>
      </c>
      <c r="BH1884" s="3">
        <v>0</v>
      </c>
      <c r="BI1884" s="3">
        <v>1</v>
      </c>
      <c r="BJ1884" s="3">
        <v>0</v>
      </c>
      <c r="BK1884" s="3">
        <v>0</v>
      </c>
      <c r="BL1884" s="3">
        <v>0</v>
      </c>
      <c r="BM1884" s="3">
        <v>0</v>
      </c>
      <c r="BN1884" s="34">
        <f t="shared" si="1583"/>
        <v>0.89781816288515182</v>
      </c>
      <c r="BO1884" s="34">
        <f t="shared" si="1584"/>
        <v>77.958161755584825</v>
      </c>
      <c r="BP1884" s="34">
        <v>-0.14220812437718319</v>
      </c>
      <c r="BQ1884" s="34">
        <v>0</v>
      </c>
      <c r="BR1884" s="34">
        <v>2.6290383817854663E-3</v>
      </c>
      <c r="BS1884" s="34">
        <v>-8.7970088809901908E-3</v>
      </c>
      <c r="BT1884" s="34">
        <v>0</v>
      </c>
      <c r="BU1884" s="34">
        <f t="shared" si="1585"/>
        <v>-0.14837609487638792</v>
      </c>
      <c r="BV1884" s="34">
        <f t="shared" si="1586"/>
        <v>-12.883597239628475</v>
      </c>
      <c r="BW1884" s="34">
        <v>0.93817992412132589</v>
      </c>
      <c r="BX1884" s="34">
        <v>0</v>
      </c>
      <c r="BY1884" s="34">
        <v>0.46107483211959571</v>
      </c>
      <c r="BZ1884" s="34">
        <v>-0.35306049847938198</v>
      </c>
      <c r="CA1884" s="34">
        <f t="shared" si="1587"/>
        <v>1.0461942577615397</v>
      </c>
      <c r="CB1884" s="34">
        <f t="shared" si="1588"/>
        <v>90.841758995213297</v>
      </c>
      <c r="CE1884" s="68">
        <f t="shared" si="1576"/>
        <v>165000</v>
      </c>
      <c r="CF1884" s="9">
        <v>0.3</v>
      </c>
      <c r="CG1884" s="9">
        <v>0.4</v>
      </c>
      <c r="CH1884" s="9">
        <v>1</v>
      </c>
      <c r="CI1884" s="9">
        <v>-0.1</v>
      </c>
      <c r="CJ1884" s="9">
        <f t="shared" si="1589"/>
        <v>-7.3574494175352552</v>
      </c>
      <c r="CK1884" s="9">
        <v>0.3</v>
      </c>
      <c r="CL1884" s="9">
        <f t="shared" si="1590"/>
        <v>22.07234825260576</v>
      </c>
      <c r="CM1884" s="9">
        <v>0.2</v>
      </c>
      <c r="CN1884" t="s">
        <v>3363</v>
      </c>
      <c r="CO1884" t="s">
        <v>2946</v>
      </c>
      <c r="CP1884" t="s">
        <v>2427</v>
      </c>
      <c r="CQ1884" t="s">
        <v>2400</v>
      </c>
      <c r="CR1884">
        <v>74</v>
      </c>
      <c r="CS1884">
        <v>210</v>
      </c>
      <c r="CT1884">
        <v>55</v>
      </c>
      <c r="CU1884" t="s">
        <v>3402</v>
      </c>
      <c r="CV1884" t="s">
        <v>3090</v>
      </c>
      <c r="CW1884">
        <v>0</v>
      </c>
      <c r="CX1884">
        <v>0</v>
      </c>
      <c r="CY1884">
        <v>0</v>
      </c>
      <c r="CZ1884" s="70"/>
      <c r="DA1884">
        <v>0</v>
      </c>
    </row>
    <row r="1885" spans="1:105" ht="12.75" customHeight="1" x14ac:dyDescent="0.2">
      <c r="A1885" s="38" t="s">
        <v>2452</v>
      </c>
      <c r="B1885" t="s">
        <v>970</v>
      </c>
      <c r="E1885" t="str">
        <f t="shared" si="1578"/>
        <v xml:space="preserve">Printz, David </v>
      </c>
      <c r="F1885" t="s">
        <v>1348</v>
      </c>
      <c r="G1885" t="s">
        <v>1524</v>
      </c>
      <c r="H1885">
        <v>12</v>
      </c>
      <c r="I1885">
        <v>0</v>
      </c>
      <c r="J1885">
        <v>0</v>
      </c>
      <c r="K1885">
        <f t="shared" si="1591"/>
        <v>0</v>
      </c>
      <c r="L1885">
        <v>-3</v>
      </c>
      <c r="M1885">
        <v>4</v>
      </c>
      <c r="N1885">
        <v>1</v>
      </c>
      <c r="O1885" s="4">
        <f t="shared" si="1580"/>
        <v>0</v>
      </c>
      <c r="P1885">
        <v>121</v>
      </c>
      <c r="Q1885">
        <v>0</v>
      </c>
      <c r="R1885">
        <v>0</v>
      </c>
      <c r="S1885">
        <v>0</v>
      </c>
      <c r="T1885">
        <v>0</v>
      </c>
      <c r="U1885" s="4">
        <f t="shared" si="1581"/>
        <v>0</v>
      </c>
      <c r="V1885" s="40">
        <v>0</v>
      </c>
      <c r="W1885">
        <v>0</v>
      </c>
      <c r="X1885">
        <v>0</v>
      </c>
      <c r="Y1885">
        <v>0</v>
      </c>
      <c r="Z1885">
        <v>0</v>
      </c>
      <c r="AA1885">
        <f t="shared" si="1592"/>
        <v>0</v>
      </c>
      <c r="AB1885">
        <f t="shared" si="1593"/>
        <v>0</v>
      </c>
      <c r="AC1885" s="9">
        <f t="shared" si="1556"/>
        <v>0</v>
      </c>
      <c r="AD1885" s="9">
        <f t="shared" si="1557"/>
        <v>0</v>
      </c>
      <c r="AE1885" s="9">
        <f t="shared" si="1558"/>
        <v>0</v>
      </c>
      <c r="AF1885" s="9">
        <f t="shared" si="1559"/>
        <v>0</v>
      </c>
      <c r="AG1885" s="9">
        <f t="shared" si="1560"/>
        <v>0</v>
      </c>
      <c r="AH1885" s="9">
        <f t="shared" si="1561"/>
        <v>0</v>
      </c>
      <c r="AI1885" s="6">
        <f t="shared" si="1562"/>
        <v>1.5473887814313347</v>
      </c>
      <c r="AJ1885" s="6">
        <f t="shared" si="1563"/>
        <v>0</v>
      </c>
      <c r="AK1885" s="6">
        <f t="shared" si="1564"/>
        <v>0</v>
      </c>
      <c r="AL1885" s="6">
        <f t="shared" si="1565"/>
        <v>3.8684719535783367</v>
      </c>
      <c r="AM1885" s="6">
        <f t="shared" si="1566"/>
        <v>0</v>
      </c>
      <c r="AN1885" s="6">
        <f t="shared" si="1567"/>
        <v>0</v>
      </c>
      <c r="AO1885" s="32">
        <v>77.55</v>
      </c>
      <c r="AP1885" s="32">
        <v>0</v>
      </c>
      <c r="AQ1885" s="32">
        <v>1.0166666666666666</v>
      </c>
      <c r="AR1885" s="32">
        <v>78.566666666666663</v>
      </c>
      <c r="AS1885" s="40">
        <v>8</v>
      </c>
      <c r="AT1885" s="40">
        <v>8</v>
      </c>
      <c r="AU1885" s="40">
        <v>1</v>
      </c>
      <c r="AV1885" s="40">
        <v>1</v>
      </c>
      <c r="AW1885" s="40">
        <v>0</v>
      </c>
      <c r="AX1885" s="9">
        <f t="shared" si="1568"/>
        <v>6.1094611794654226</v>
      </c>
      <c r="AY1885" s="9">
        <f t="shared" si="1569"/>
        <v>6.1094611794654226</v>
      </c>
      <c r="AZ1885" s="9">
        <f t="shared" si="1570"/>
        <v>0.76368264743317782</v>
      </c>
      <c r="BA1885" s="9">
        <f t="shared" si="1571"/>
        <v>0.76368264743317782</v>
      </c>
      <c r="BB1885" s="9">
        <f t="shared" si="1572"/>
        <v>0</v>
      </c>
      <c r="BC1885" s="9">
        <f t="shared" si="1573"/>
        <v>6.4624999999999995</v>
      </c>
      <c r="BD1885" s="9">
        <f t="shared" si="1574"/>
        <v>8.4722222222222213E-2</v>
      </c>
      <c r="BE1885" s="9">
        <f t="shared" si="1575"/>
        <v>0</v>
      </c>
      <c r="BF1885" s="3">
        <v>2</v>
      </c>
      <c r="BG1885" s="3">
        <v>0</v>
      </c>
      <c r="BH1885" s="3">
        <v>0</v>
      </c>
      <c r="BI1885" s="3">
        <v>2</v>
      </c>
      <c r="BJ1885" s="3">
        <v>5</v>
      </c>
      <c r="BK1885" s="3">
        <v>0</v>
      </c>
      <c r="BL1885" s="3">
        <v>0</v>
      </c>
      <c r="BM1885" s="3">
        <v>5</v>
      </c>
      <c r="BN1885" s="34">
        <f t="shared" si="1583"/>
        <v>-0.73969336980551215</v>
      </c>
      <c r="BO1885" s="34">
        <f t="shared" si="1584"/>
        <v>-18.829699698061404</v>
      </c>
      <c r="BP1885" s="34">
        <v>-0.64239300520525733</v>
      </c>
      <c r="BQ1885" s="34">
        <v>0</v>
      </c>
      <c r="BR1885" s="34">
        <v>-2.6521383516306882E-2</v>
      </c>
      <c r="BS1885" s="34">
        <v>-2.2615301183213734E-3</v>
      </c>
      <c r="BT1885" s="34">
        <v>0</v>
      </c>
      <c r="BU1885" s="34">
        <f t="shared" si="1585"/>
        <v>-0.67117591883988559</v>
      </c>
      <c r="BV1885" s="34">
        <f t="shared" si="1586"/>
        <v>-17.085513419767985</v>
      </c>
      <c r="BW1885" s="34">
        <v>0.22404312567527981</v>
      </c>
      <c r="BX1885" s="34">
        <v>0</v>
      </c>
      <c r="BY1885" s="34">
        <v>0.14475071191446701</v>
      </c>
      <c r="BZ1885" s="34">
        <v>-0.43731128855537332</v>
      </c>
      <c r="CA1885" s="34">
        <f t="shared" si="1587"/>
        <v>-6.8517450965626503E-2</v>
      </c>
      <c r="CB1885" s="34">
        <f t="shared" si="1588"/>
        <v>-1.7441862782934199</v>
      </c>
      <c r="CE1885" s="68">
        <f t="shared" si="1576"/>
        <v>165000</v>
      </c>
      <c r="CF1885" s="9">
        <v>2</v>
      </c>
      <c r="CG1885" s="9">
        <v>2.2999999999999998</v>
      </c>
      <c r="CH1885" s="9">
        <v>-1.8</v>
      </c>
      <c r="CI1885" s="9">
        <v>-0.5</v>
      </c>
      <c r="CJ1885" s="9">
        <f t="shared" si="1589"/>
        <v>-12.565445026178011</v>
      </c>
      <c r="CK1885" s="9">
        <v>-0.4</v>
      </c>
      <c r="CL1885" s="9">
        <f t="shared" si="1590"/>
        <v>-10.05235602094241</v>
      </c>
      <c r="CM1885" s="9">
        <v>-0.9</v>
      </c>
      <c r="CN1885" t="s">
        <v>3375</v>
      </c>
      <c r="CO1885" t="s">
        <v>3168</v>
      </c>
      <c r="CQ1885" t="s">
        <v>2436</v>
      </c>
      <c r="CR1885">
        <v>77</v>
      </c>
      <c r="CS1885">
        <v>220</v>
      </c>
      <c r="CT1885">
        <v>54</v>
      </c>
      <c r="CU1885" t="s">
        <v>3402</v>
      </c>
      <c r="CV1885" t="s">
        <v>2382</v>
      </c>
      <c r="CW1885">
        <v>0</v>
      </c>
      <c r="CX1885">
        <v>0</v>
      </c>
      <c r="CY1885">
        <v>0</v>
      </c>
      <c r="CZ1885" s="70"/>
      <c r="DA1885">
        <v>0</v>
      </c>
    </row>
    <row r="1886" spans="1:105" ht="12.75" customHeight="1" x14ac:dyDescent="0.2">
      <c r="A1886" s="38" t="s">
        <v>2452</v>
      </c>
      <c r="B1886" t="s">
        <v>956</v>
      </c>
      <c r="E1886" t="str">
        <f t="shared" si="1578"/>
        <v xml:space="preserve">Arkhipov, Denis </v>
      </c>
      <c r="F1886" t="s">
        <v>1349</v>
      </c>
      <c r="G1886" t="s">
        <v>1537</v>
      </c>
      <c r="H1886">
        <v>79</v>
      </c>
      <c r="I1886">
        <v>10</v>
      </c>
      <c r="J1886">
        <v>17</v>
      </c>
      <c r="K1886">
        <f t="shared" si="1591"/>
        <v>27</v>
      </c>
      <c r="L1886">
        <v>-13</v>
      </c>
      <c r="M1886">
        <v>54</v>
      </c>
      <c r="N1886">
        <v>112</v>
      </c>
      <c r="O1886" s="4">
        <f t="shared" si="1580"/>
        <v>8.9285714285714288E-2</v>
      </c>
      <c r="P1886">
        <v>1862</v>
      </c>
      <c r="Q1886">
        <v>1</v>
      </c>
      <c r="R1886">
        <v>0</v>
      </c>
      <c r="S1886">
        <v>483</v>
      </c>
      <c r="T1886">
        <v>498</v>
      </c>
      <c r="U1886" s="4">
        <f t="shared" si="1581"/>
        <v>0.49235474006116209</v>
      </c>
      <c r="V1886" s="40">
        <v>22.3</v>
      </c>
      <c r="W1886">
        <v>2</v>
      </c>
      <c r="X1886">
        <v>4</v>
      </c>
      <c r="Y1886">
        <v>1</v>
      </c>
      <c r="Z1886">
        <v>4</v>
      </c>
      <c r="AA1886">
        <f t="shared" si="1592"/>
        <v>7</v>
      </c>
      <c r="AB1886">
        <f t="shared" si="1593"/>
        <v>9</v>
      </c>
      <c r="AC1886" s="9">
        <f t="shared" si="1556"/>
        <v>6.1728395061728394</v>
      </c>
      <c r="AD1886" s="9">
        <f t="shared" si="1557"/>
        <v>12.345679012345679</v>
      </c>
      <c r="AE1886" s="9">
        <f t="shared" si="1558"/>
        <v>1.3528748590755355</v>
      </c>
      <c r="AF1886" s="9">
        <f t="shared" si="1559"/>
        <v>5.411499436302142</v>
      </c>
      <c r="AG1886" s="9">
        <f t="shared" si="1560"/>
        <v>9.1084886053530436</v>
      </c>
      <c r="AH1886" s="9">
        <f t="shared" si="1561"/>
        <v>11.710913921168199</v>
      </c>
      <c r="AI1886" s="6">
        <f t="shared" si="1562"/>
        <v>1.5614551894890933</v>
      </c>
      <c r="AJ1886" s="6">
        <f t="shared" si="1563"/>
        <v>5.5555555555555554</v>
      </c>
      <c r="AK1886" s="6">
        <f t="shared" si="1564"/>
        <v>1.3528748590755355</v>
      </c>
      <c r="AL1886" s="6">
        <f t="shared" si="1565"/>
        <v>2.6674859487105342</v>
      </c>
      <c r="AM1886" s="6">
        <f t="shared" si="1566"/>
        <v>0.61728395061728392</v>
      </c>
      <c r="AN1886" s="6">
        <f t="shared" si="1567"/>
        <v>6.7643742953776771</v>
      </c>
      <c r="AO1886" s="32">
        <v>922.2166666666667</v>
      </c>
      <c r="AP1886" s="32">
        <v>97.2</v>
      </c>
      <c r="AQ1886" s="32">
        <v>221.75</v>
      </c>
      <c r="AR1886" s="32">
        <v>1241.1666666666667</v>
      </c>
      <c r="AS1886" s="40">
        <v>43</v>
      </c>
      <c r="AT1886" s="40">
        <v>18</v>
      </c>
      <c r="AU1886" s="40">
        <v>28</v>
      </c>
      <c r="AV1886" s="40">
        <v>15</v>
      </c>
      <c r="AW1886" s="40">
        <v>18</v>
      </c>
      <c r="AX1886" s="9">
        <f t="shared" si="1568"/>
        <v>2.0786894051295821</v>
      </c>
      <c r="AY1886" s="9">
        <f t="shared" si="1569"/>
        <v>0.87014905331005776</v>
      </c>
      <c r="AZ1886" s="9">
        <f t="shared" si="1570"/>
        <v>1.3535651940378675</v>
      </c>
      <c r="BA1886" s="9">
        <f t="shared" si="1571"/>
        <v>0.72512421109171465</v>
      </c>
      <c r="BB1886" s="9">
        <f t="shared" si="1572"/>
        <v>0.87014905331005776</v>
      </c>
      <c r="BC1886" s="9">
        <f t="shared" si="1573"/>
        <v>11.673628691983122</v>
      </c>
      <c r="BD1886" s="9">
        <f t="shared" si="1574"/>
        <v>2.8069620253164556</v>
      </c>
      <c r="BE1886" s="9">
        <f t="shared" si="1575"/>
        <v>1.2303797468354432</v>
      </c>
      <c r="BF1886" s="3">
        <v>24</v>
      </c>
      <c r="BG1886" s="3">
        <v>9</v>
      </c>
      <c r="BH1886" s="3">
        <v>5</v>
      </c>
      <c r="BI1886" s="3">
        <v>38</v>
      </c>
      <c r="BJ1886" s="3">
        <v>41</v>
      </c>
      <c r="BK1886" s="3">
        <v>1</v>
      </c>
      <c r="BL1886" s="3">
        <v>25</v>
      </c>
      <c r="BM1886" s="3">
        <v>67</v>
      </c>
      <c r="BN1886" s="34">
        <f t="shared" si="1583"/>
        <v>15.796381137451416</v>
      </c>
      <c r="BO1886" s="34">
        <f t="shared" si="1584"/>
        <v>25.454085356441112</v>
      </c>
      <c r="BP1886" s="34">
        <v>-7.2448889370329533E-2</v>
      </c>
      <c r="BQ1886" s="34">
        <v>2.4404852291709522</v>
      </c>
      <c r="BR1886" s="34">
        <v>-0.64767196911786851</v>
      </c>
      <c r="BS1886" s="34">
        <v>4.3915082915500649</v>
      </c>
      <c r="BT1886" s="34">
        <v>-1.3597776330471947</v>
      </c>
      <c r="BU1886" s="34">
        <f t="shared" si="1585"/>
        <v>4.7520950291856252</v>
      </c>
      <c r="BV1886" s="34">
        <f t="shared" si="1586"/>
        <v>7.657464797935746</v>
      </c>
      <c r="BW1886" s="34">
        <v>6.3513569293849361</v>
      </c>
      <c r="BX1886" s="34">
        <v>0.1683105171060327</v>
      </c>
      <c r="BY1886" s="34">
        <v>6.9101986757173988</v>
      </c>
      <c r="BZ1886" s="34">
        <v>-2.385580013942576</v>
      </c>
      <c r="CA1886" s="34">
        <f t="shared" si="1587"/>
        <v>11.044286108265791</v>
      </c>
      <c r="CB1886" s="34">
        <f t="shared" si="1588"/>
        <v>17.796620558505371</v>
      </c>
      <c r="CC1886" s="15">
        <v>36</v>
      </c>
      <c r="CD1886" s="7">
        <v>552750</v>
      </c>
      <c r="CE1886" s="68">
        <f t="shared" si="1576"/>
        <v>573740.50632911397</v>
      </c>
      <c r="CF1886" s="9">
        <v>24.6</v>
      </c>
      <c r="CG1886" s="9">
        <v>27.2</v>
      </c>
      <c r="CH1886" s="9">
        <v>-10.3</v>
      </c>
      <c r="CI1886" s="9">
        <v>-1.3</v>
      </c>
      <c r="CJ1886" s="9">
        <f t="shared" si="1589"/>
        <v>-1.6665420321129829</v>
      </c>
      <c r="CK1886" s="9">
        <v>0.5</v>
      </c>
      <c r="CL1886" s="9">
        <f t="shared" si="1590"/>
        <v>0.64097770465883952</v>
      </c>
      <c r="CM1886" s="9">
        <v>-0.8</v>
      </c>
      <c r="CN1886" t="s">
        <v>3033</v>
      </c>
      <c r="CO1886" t="s">
        <v>3034</v>
      </c>
      <c r="CQ1886" t="s">
        <v>2396</v>
      </c>
      <c r="CR1886">
        <v>75</v>
      </c>
      <c r="CS1886">
        <v>215</v>
      </c>
      <c r="CT1886">
        <v>19</v>
      </c>
      <c r="CU1886" t="s">
        <v>3402</v>
      </c>
      <c r="CV1886" t="s">
        <v>2382</v>
      </c>
      <c r="CW1886">
        <v>2</v>
      </c>
      <c r="CX1886">
        <v>0</v>
      </c>
      <c r="CY1886">
        <v>0</v>
      </c>
      <c r="CZ1886" s="70"/>
      <c r="DA1886">
        <v>0</v>
      </c>
    </row>
    <row r="1887" spans="1:105" ht="12.75" customHeight="1" x14ac:dyDescent="0.2">
      <c r="A1887" s="75" t="s">
        <v>2452</v>
      </c>
      <c r="B1887" s="19" t="s">
        <v>969</v>
      </c>
      <c r="C1887" s="19"/>
      <c r="D1887" s="19"/>
      <c r="E1887" s="19" t="str">
        <f t="shared" si="1578"/>
        <v xml:space="preserve">Hamel, Denis </v>
      </c>
      <c r="F1887" s="19" t="s">
        <v>2813</v>
      </c>
      <c r="G1887" s="19" t="s">
        <v>1540</v>
      </c>
      <c r="H1887" s="19">
        <v>43</v>
      </c>
      <c r="I1887" s="19">
        <v>4</v>
      </c>
      <c r="J1887" s="19">
        <v>3</v>
      </c>
      <c r="K1887" s="19">
        <f t="shared" si="1591"/>
        <v>7</v>
      </c>
      <c r="L1887" s="19">
        <v>4</v>
      </c>
      <c r="M1887" s="19">
        <v>10</v>
      </c>
      <c r="N1887" s="19">
        <v>36</v>
      </c>
      <c r="O1887" s="20">
        <f t="shared" si="1580"/>
        <v>0.1111111111111111</v>
      </c>
      <c r="P1887" s="19">
        <v>347</v>
      </c>
      <c r="Q1887" s="19">
        <v>0</v>
      </c>
      <c r="R1887" s="19">
        <v>0</v>
      </c>
      <c r="S1887" s="19">
        <v>3</v>
      </c>
      <c r="T1887" s="19">
        <v>6</v>
      </c>
      <c r="U1887" s="20">
        <f t="shared" si="1581"/>
        <v>0.33333333333333331</v>
      </c>
      <c r="V1887" s="19"/>
      <c r="W1887" s="19">
        <v>0</v>
      </c>
      <c r="X1887" s="19">
        <v>0</v>
      </c>
      <c r="Y1887" s="19">
        <v>0</v>
      </c>
      <c r="Z1887" s="19">
        <v>0</v>
      </c>
      <c r="AA1887" s="19">
        <f t="shared" si="1592"/>
        <v>4</v>
      </c>
      <c r="AB1887" s="19">
        <f t="shared" si="1593"/>
        <v>3</v>
      </c>
      <c r="AC1887" s="24">
        <f t="shared" si="1556"/>
        <v>0</v>
      </c>
      <c r="AD1887" s="24">
        <f t="shared" si="1557"/>
        <v>0</v>
      </c>
      <c r="AE1887" s="24">
        <f t="shared" si="1558"/>
        <v>0</v>
      </c>
      <c r="AF1887" s="24">
        <f t="shared" si="1559"/>
        <v>0</v>
      </c>
      <c r="AG1887" s="24">
        <f t="shared" si="1560"/>
        <v>21.675321743057125</v>
      </c>
      <c r="AH1887" s="24">
        <f t="shared" si="1561"/>
        <v>16.256491307292844</v>
      </c>
      <c r="AI1887" s="21">
        <f t="shared" si="1562"/>
        <v>2.4384736960939266</v>
      </c>
      <c r="AJ1887" s="21">
        <f t="shared" si="1563"/>
        <v>0</v>
      </c>
      <c r="AK1887" s="21">
        <f t="shared" si="1564"/>
        <v>0</v>
      </c>
      <c r="AL1887" s="21">
        <f t="shared" si="1565"/>
        <v>1.0837660871528563</v>
      </c>
      <c r="AM1887" s="21">
        <f t="shared" si="1566"/>
        <v>2.9629629629629628</v>
      </c>
      <c r="AN1887" s="21">
        <f t="shared" si="1567"/>
        <v>180</v>
      </c>
      <c r="AO1887" s="36">
        <v>221.45</v>
      </c>
      <c r="AP1887" s="36">
        <v>20.25</v>
      </c>
      <c r="AQ1887" s="36">
        <v>0.33333333333333331</v>
      </c>
      <c r="AR1887" s="36">
        <v>242.03333333333333</v>
      </c>
      <c r="AS1887" s="19"/>
      <c r="AT1887" s="19"/>
      <c r="AU1887" s="19"/>
      <c r="AV1887" s="19"/>
      <c r="AW1887" s="19"/>
      <c r="AX1887" s="24">
        <f t="shared" si="1568"/>
        <v>0</v>
      </c>
      <c r="AY1887" s="24">
        <f t="shared" si="1569"/>
        <v>0</v>
      </c>
      <c r="AZ1887" s="24">
        <f t="shared" si="1570"/>
        <v>0</v>
      </c>
      <c r="BA1887" s="24">
        <f t="shared" si="1571"/>
        <v>0</v>
      </c>
      <c r="BB1887" s="24">
        <f t="shared" si="1572"/>
        <v>0</v>
      </c>
      <c r="BC1887" s="24">
        <f t="shared" si="1573"/>
        <v>5.1499999999999995</v>
      </c>
      <c r="BD1887" s="24">
        <f t="shared" si="1574"/>
        <v>7.7519379844961239E-3</v>
      </c>
      <c r="BE1887" s="24">
        <f t="shared" si="1575"/>
        <v>0.47093023255813954</v>
      </c>
      <c r="BF1887" s="30">
        <v>9</v>
      </c>
      <c r="BG1887" s="30">
        <v>0</v>
      </c>
      <c r="BH1887" s="30">
        <v>0</v>
      </c>
      <c r="BI1887" s="30">
        <v>9</v>
      </c>
      <c r="BJ1887" s="30">
        <v>4</v>
      </c>
      <c r="BK1887" s="30">
        <v>1</v>
      </c>
      <c r="BL1887" s="30">
        <v>1</v>
      </c>
      <c r="BM1887" s="30">
        <v>6</v>
      </c>
      <c r="BN1887" s="35">
        <f t="shared" si="1583"/>
        <v>5.9118107061344345</v>
      </c>
      <c r="BO1887" s="35">
        <f t="shared" si="1584"/>
        <v>48.851210903190477</v>
      </c>
      <c r="BP1887" s="35">
        <v>5.0015789315567147</v>
      </c>
      <c r="BQ1887" s="35">
        <v>-0.98989398914847515</v>
      </c>
      <c r="BR1887" s="35">
        <v>1.7966025978132388E-2</v>
      </c>
      <c r="BS1887" s="35">
        <v>-4.0086525516572404E-3</v>
      </c>
      <c r="BT1887" s="35">
        <v>0</v>
      </c>
      <c r="BU1887" s="35">
        <f t="shared" si="1585"/>
        <v>4.0256423158347143</v>
      </c>
      <c r="BV1887" s="35">
        <f t="shared" si="1586"/>
        <v>33.265189223258901</v>
      </c>
      <c r="BW1887" s="35">
        <v>2.6697636506796329</v>
      </c>
      <c r="BX1887" s="35">
        <v>-0.10070229351476936</v>
      </c>
      <c r="BY1887" s="35">
        <v>-0.43975997865324595</v>
      </c>
      <c r="BZ1887" s="35">
        <v>-0.24313298821189719</v>
      </c>
      <c r="CA1887" s="35">
        <f t="shared" si="1587"/>
        <v>1.8861683902997204</v>
      </c>
      <c r="CB1887" s="35">
        <f t="shared" si="1588"/>
        <v>15.586021679931584</v>
      </c>
      <c r="CC1887" s="22">
        <v>65</v>
      </c>
      <c r="CD1887" s="23">
        <v>468788</v>
      </c>
      <c r="CE1887" s="76">
        <f t="shared" si="1576"/>
        <v>893967.81395348837</v>
      </c>
      <c r="CF1887" s="24">
        <v>5.7</v>
      </c>
      <c r="CG1887" s="24">
        <v>5.8</v>
      </c>
      <c r="CH1887" s="24">
        <v>1.7</v>
      </c>
      <c r="CI1887" s="24">
        <v>0</v>
      </c>
      <c r="CJ1887" s="24">
        <f t="shared" si="1589"/>
        <v>0</v>
      </c>
      <c r="CK1887" s="24">
        <v>0.7</v>
      </c>
      <c r="CL1887" s="24">
        <f t="shared" si="1590"/>
        <v>5.3309640159928913</v>
      </c>
      <c r="CM1887" s="24">
        <v>0.6</v>
      </c>
      <c r="CN1887" s="19"/>
      <c r="CO1887" s="19"/>
      <c r="CP1887" s="19"/>
      <c r="CQ1887" s="19"/>
      <c r="CR1887" s="19"/>
      <c r="CS1887" s="19"/>
      <c r="CT1887" s="19"/>
      <c r="CU1887" s="19"/>
      <c r="CV1887" s="19"/>
      <c r="CW1887" s="19"/>
      <c r="CX1887" s="19"/>
      <c r="CY1887" s="19"/>
      <c r="CZ1887" s="77"/>
      <c r="DA1887" s="19">
        <v>1</v>
      </c>
    </row>
    <row r="1888" spans="1:105" ht="12.75" customHeight="1" x14ac:dyDescent="0.2">
      <c r="A1888" s="75" t="s">
        <v>2452</v>
      </c>
      <c r="B1888" s="19" t="s">
        <v>951</v>
      </c>
      <c r="C1888" s="19"/>
      <c r="D1888" s="19"/>
      <c r="E1888" s="19" t="str">
        <f t="shared" si="1578"/>
        <v xml:space="preserve">Hamel, Denis </v>
      </c>
      <c r="F1888" s="19" t="s">
        <v>2813</v>
      </c>
      <c r="G1888" s="19" t="s">
        <v>1540</v>
      </c>
      <c r="H1888" s="19">
        <v>3</v>
      </c>
      <c r="I1888" s="19">
        <v>1</v>
      </c>
      <c r="J1888" s="19">
        <v>0</v>
      </c>
      <c r="K1888" s="19">
        <f t="shared" si="1591"/>
        <v>1</v>
      </c>
      <c r="L1888" s="19">
        <v>0</v>
      </c>
      <c r="M1888" s="19">
        <v>0</v>
      </c>
      <c r="N1888" s="19">
        <v>3</v>
      </c>
      <c r="O1888" s="20">
        <f t="shared" si="1580"/>
        <v>0.33333333333333331</v>
      </c>
      <c r="P1888" s="19">
        <v>43</v>
      </c>
      <c r="Q1888" s="19">
        <v>0</v>
      </c>
      <c r="R1888" s="19">
        <v>0</v>
      </c>
      <c r="S1888" s="19">
        <v>0</v>
      </c>
      <c r="T1888" s="19">
        <v>2</v>
      </c>
      <c r="U1888" s="20">
        <f t="shared" si="1581"/>
        <v>0</v>
      </c>
      <c r="V1888" s="19"/>
      <c r="W1888" s="19">
        <v>0</v>
      </c>
      <c r="X1888" s="19">
        <v>0</v>
      </c>
      <c r="Y1888" s="19">
        <v>0</v>
      </c>
      <c r="Z1888" s="19">
        <v>0</v>
      </c>
      <c r="AA1888" s="19">
        <f t="shared" si="1592"/>
        <v>1</v>
      </c>
      <c r="AB1888" s="19">
        <f t="shared" si="1593"/>
        <v>0</v>
      </c>
      <c r="AC1888" s="24">
        <f t="shared" si="1556"/>
        <v>0</v>
      </c>
      <c r="AD1888" s="24">
        <f t="shared" si="1557"/>
        <v>0</v>
      </c>
      <c r="AE1888" s="24">
        <f t="shared" si="1558"/>
        <v>0</v>
      </c>
      <c r="AF1888" s="24">
        <f t="shared" si="1559"/>
        <v>0</v>
      </c>
      <c r="AG1888" s="24">
        <f t="shared" si="1560"/>
        <v>53.731343283582092</v>
      </c>
      <c r="AH1888" s="24">
        <f t="shared" si="1561"/>
        <v>0</v>
      </c>
      <c r="AI1888" s="21">
        <f t="shared" si="1562"/>
        <v>2.6865671641791047</v>
      </c>
      <c r="AJ1888" s="21">
        <f t="shared" si="1563"/>
        <v>0</v>
      </c>
      <c r="AK1888" s="21">
        <f t="shared" si="1564"/>
        <v>0</v>
      </c>
      <c r="AL1888" s="21">
        <f t="shared" si="1565"/>
        <v>2.6865671641791047</v>
      </c>
      <c r="AM1888" s="21">
        <f t="shared" si="1566"/>
        <v>0</v>
      </c>
      <c r="AN1888" s="21">
        <f t="shared" si="1567"/>
        <v>0</v>
      </c>
      <c r="AO1888" s="36">
        <v>22.333333333333332</v>
      </c>
      <c r="AP1888" s="36">
        <v>7.25</v>
      </c>
      <c r="AQ1888" s="36">
        <v>1.6833333333333333</v>
      </c>
      <c r="AR1888" s="36">
        <v>31.266666666666666</v>
      </c>
      <c r="AS1888" s="19"/>
      <c r="AT1888" s="19"/>
      <c r="AU1888" s="19"/>
      <c r="AV1888" s="19"/>
      <c r="AW1888" s="19"/>
      <c r="AX1888" s="24">
        <f t="shared" si="1568"/>
        <v>0</v>
      </c>
      <c r="AY1888" s="24">
        <f t="shared" si="1569"/>
        <v>0</v>
      </c>
      <c r="AZ1888" s="24">
        <f t="shared" si="1570"/>
        <v>0</v>
      </c>
      <c r="BA1888" s="24">
        <f t="shared" si="1571"/>
        <v>0</v>
      </c>
      <c r="BB1888" s="24">
        <f t="shared" si="1572"/>
        <v>0</v>
      </c>
      <c r="BC1888" s="24">
        <f t="shared" si="1573"/>
        <v>7.4444444444444438</v>
      </c>
      <c r="BD1888" s="24">
        <f t="shared" si="1574"/>
        <v>0.56111111111111112</v>
      </c>
      <c r="BE1888" s="24">
        <f t="shared" si="1575"/>
        <v>2.4166666666666665</v>
      </c>
      <c r="BF1888" s="30">
        <v>1</v>
      </c>
      <c r="BG1888" s="30">
        <v>0</v>
      </c>
      <c r="BH1888" s="30">
        <v>0</v>
      </c>
      <c r="BI1888" s="30">
        <v>1</v>
      </c>
      <c r="BJ1888" s="30">
        <v>1</v>
      </c>
      <c r="BK1888" s="30">
        <v>0</v>
      </c>
      <c r="BL1888" s="30">
        <v>0</v>
      </c>
      <c r="BM1888" s="30">
        <v>1</v>
      </c>
      <c r="BN1888" s="35">
        <f t="shared" si="1583"/>
        <v>1.7947724041761439</v>
      </c>
      <c r="BO1888" s="35">
        <f t="shared" si="1584"/>
        <v>114.8042049579623</v>
      </c>
      <c r="BP1888" s="35">
        <v>1.6726786380856657</v>
      </c>
      <c r="BQ1888" s="35">
        <v>-0.38942620995648758</v>
      </c>
      <c r="BR1888" s="35">
        <v>4.6795397929984559E-3</v>
      </c>
      <c r="BS1888" s="35">
        <v>-2.2970472709111785E-2</v>
      </c>
      <c r="BT1888" s="35">
        <v>0</v>
      </c>
      <c r="BU1888" s="35">
        <f t="shared" si="1585"/>
        <v>1.2649614952130648</v>
      </c>
      <c r="BV1888" s="35">
        <f t="shared" si="1586"/>
        <v>80.914381356912472</v>
      </c>
      <c r="BW1888" s="35">
        <v>0.11377445104607575</v>
      </c>
      <c r="BX1888" s="35">
        <v>1.981840819743599E-2</v>
      </c>
      <c r="BY1888" s="35">
        <v>0.12602738125739049</v>
      </c>
      <c r="BZ1888" s="35">
        <v>0.27019066846217693</v>
      </c>
      <c r="CA1888" s="35">
        <f t="shared" si="1587"/>
        <v>0.52981090896307914</v>
      </c>
      <c r="CB1888" s="35">
        <f t="shared" si="1588"/>
        <v>33.889823601049841</v>
      </c>
      <c r="CC1888" s="22"/>
      <c r="CD1888" s="19"/>
      <c r="CE1888" s="76">
        <f t="shared" si="1576"/>
        <v>165000</v>
      </c>
      <c r="CF1888" s="24">
        <v>0.6</v>
      </c>
      <c r="CG1888" s="24">
        <v>0.6</v>
      </c>
      <c r="CH1888" s="24">
        <v>-0.1</v>
      </c>
      <c r="CI1888" s="24">
        <v>0.2</v>
      </c>
      <c r="CJ1888" s="24">
        <f t="shared" si="1589"/>
        <v>9.9502487562189046</v>
      </c>
      <c r="CK1888" s="24">
        <v>0</v>
      </c>
      <c r="CL1888" s="24">
        <f t="shared" si="1590"/>
        <v>0</v>
      </c>
      <c r="CM1888" s="24">
        <v>0.2</v>
      </c>
      <c r="CN1888" s="19"/>
      <c r="CO1888" s="19"/>
      <c r="CP1888" s="19"/>
      <c r="CQ1888" s="19"/>
      <c r="CR1888" s="19"/>
      <c r="CS1888" s="19"/>
      <c r="CT1888" s="19"/>
      <c r="CU1888" s="19"/>
      <c r="CV1888" s="19"/>
      <c r="CW1888" s="19"/>
      <c r="CX1888" s="19"/>
      <c r="CY1888" s="19"/>
      <c r="CZ1888" s="77"/>
      <c r="DA1888" s="19">
        <v>1</v>
      </c>
    </row>
    <row r="1889" spans="1:105" ht="12.75" customHeight="1" x14ac:dyDescent="0.2">
      <c r="A1889" s="75" t="s">
        <v>2452</v>
      </c>
      <c r="B1889" s="19" t="s">
        <v>970</v>
      </c>
      <c r="C1889" s="19"/>
      <c r="D1889" s="19"/>
      <c r="E1889" s="19" t="str">
        <f t="shared" si="1578"/>
        <v xml:space="preserve">Hamel, Denis </v>
      </c>
      <c r="F1889" s="19" t="s">
        <v>2813</v>
      </c>
      <c r="G1889" s="19" t="s">
        <v>1540</v>
      </c>
      <c r="H1889" s="19">
        <v>7</v>
      </c>
      <c r="I1889" s="19">
        <v>0</v>
      </c>
      <c r="J1889" s="19">
        <v>0</v>
      </c>
      <c r="K1889" s="19">
        <f t="shared" si="1591"/>
        <v>0</v>
      </c>
      <c r="L1889" s="19">
        <v>-4</v>
      </c>
      <c r="M1889" s="19">
        <v>0</v>
      </c>
      <c r="N1889" s="19">
        <v>3</v>
      </c>
      <c r="O1889" s="20">
        <f t="shared" si="1580"/>
        <v>0</v>
      </c>
      <c r="P1889" s="19">
        <v>76</v>
      </c>
      <c r="Q1889" s="19">
        <v>0</v>
      </c>
      <c r="R1889" s="19">
        <v>0</v>
      </c>
      <c r="S1889" s="19">
        <v>0</v>
      </c>
      <c r="T1889" s="19">
        <v>0</v>
      </c>
      <c r="U1889" s="20">
        <f t="shared" si="1581"/>
        <v>0</v>
      </c>
      <c r="V1889" s="19">
        <v>0.3</v>
      </c>
      <c r="W1889" s="19">
        <v>0</v>
      </c>
      <c r="X1889" s="19">
        <v>0</v>
      </c>
      <c r="Y1889" s="19">
        <v>0</v>
      </c>
      <c r="Z1889" s="19">
        <v>0</v>
      </c>
      <c r="AA1889" s="19">
        <f t="shared" si="1592"/>
        <v>0</v>
      </c>
      <c r="AB1889" s="19">
        <f t="shared" si="1593"/>
        <v>0</v>
      </c>
      <c r="AC1889" s="24">
        <f t="shared" si="1556"/>
        <v>0</v>
      </c>
      <c r="AD1889" s="24">
        <f t="shared" si="1557"/>
        <v>0</v>
      </c>
      <c r="AE1889" s="24">
        <f t="shared" si="1558"/>
        <v>0</v>
      </c>
      <c r="AF1889" s="24">
        <f t="shared" si="1559"/>
        <v>0</v>
      </c>
      <c r="AG1889" s="24">
        <f t="shared" si="1560"/>
        <v>0</v>
      </c>
      <c r="AH1889" s="24">
        <f t="shared" si="1561"/>
        <v>0</v>
      </c>
      <c r="AI1889" s="21">
        <f t="shared" si="1562"/>
        <v>0</v>
      </c>
      <c r="AJ1889" s="21">
        <f t="shared" si="1563"/>
        <v>0</v>
      </c>
      <c r="AK1889" s="21">
        <f t="shared" si="1564"/>
        <v>0</v>
      </c>
      <c r="AL1889" s="21">
        <f t="shared" si="1565"/>
        <v>4.9740932642487046</v>
      </c>
      <c r="AM1889" s="21">
        <f t="shared" si="1566"/>
        <v>0</v>
      </c>
      <c r="AN1889" s="21">
        <f t="shared" si="1567"/>
        <v>0</v>
      </c>
      <c r="AO1889" s="24">
        <v>48.25</v>
      </c>
      <c r="AP1889" s="24">
        <v>0.5</v>
      </c>
      <c r="AQ1889" s="24">
        <v>0</v>
      </c>
      <c r="AR1889" s="36">
        <v>48.75</v>
      </c>
      <c r="AS1889" s="19">
        <v>17</v>
      </c>
      <c r="AT1889" s="19">
        <v>39</v>
      </c>
      <c r="AU1889" s="19">
        <v>15</v>
      </c>
      <c r="AV1889" s="19">
        <v>9</v>
      </c>
      <c r="AW1889" s="19">
        <v>12</v>
      </c>
      <c r="AX1889" s="24">
        <f t="shared" si="1568"/>
        <v>20.923076923076923</v>
      </c>
      <c r="AY1889" s="24">
        <f t="shared" si="1569"/>
        <v>48</v>
      </c>
      <c r="AZ1889" s="24">
        <f t="shared" si="1570"/>
        <v>18.461538461538463</v>
      </c>
      <c r="BA1889" s="24">
        <f t="shared" si="1571"/>
        <v>11.076923076923077</v>
      </c>
      <c r="BB1889" s="24">
        <f t="shared" si="1572"/>
        <v>14.76923076923077</v>
      </c>
      <c r="BC1889" s="24">
        <f t="shared" si="1573"/>
        <v>6.8928571428571432</v>
      </c>
      <c r="BD1889" s="24">
        <f t="shared" si="1574"/>
        <v>0</v>
      </c>
      <c r="BE1889" s="24">
        <f t="shared" si="1575"/>
        <v>7.1428571428571425E-2</v>
      </c>
      <c r="BF1889" s="30">
        <v>0</v>
      </c>
      <c r="BG1889" s="30">
        <v>0</v>
      </c>
      <c r="BH1889" s="30">
        <v>0</v>
      </c>
      <c r="BI1889" s="30">
        <v>0</v>
      </c>
      <c r="BJ1889" s="30">
        <v>4</v>
      </c>
      <c r="BK1889" s="30">
        <v>0</v>
      </c>
      <c r="BL1889" s="30">
        <v>0</v>
      </c>
      <c r="BM1889" s="30">
        <v>4</v>
      </c>
      <c r="BN1889" s="35">
        <f t="shared" si="1583"/>
        <v>-0.83735547878762739</v>
      </c>
      <c r="BO1889" s="35">
        <f t="shared" si="1584"/>
        <v>-34.353045283594973</v>
      </c>
      <c r="BP1889" s="35">
        <v>-1.1928775528515239</v>
      </c>
      <c r="BQ1889" s="35">
        <v>-2.6194522593197166E-2</v>
      </c>
      <c r="BR1889" s="35">
        <v>-1.6456310306575656E-2</v>
      </c>
      <c r="BS1889" s="35">
        <v>0</v>
      </c>
      <c r="BT1889" s="35">
        <v>0</v>
      </c>
      <c r="BU1889" s="35">
        <f t="shared" si="1585"/>
        <v>-1.2355283857512966</v>
      </c>
      <c r="BV1889" s="35">
        <f t="shared" si="1586"/>
        <v>-50.688344030822421</v>
      </c>
      <c r="BW1889" s="35">
        <v>-0.283815937085657</v>
      </c>
      <c r="BX1889" s="35">
        <v>2.0214278646415269E-3</v>
      </c>
      <c r="BY1889" s="35">
        <v>0</v>
      </c>
      <c r="BZ1889" s="35">
        <v>0.6799674161846847</v>
      </c>
      <c r="CA1889" s="35">
        <f t="shared" si="1587"/>
        <v>0.39817290696366925</v>
      </c>
      <c r="CB1889" s="35">
        <f t="shared" si="1588"/>
        <v>16.335298747227455</v>
      </c>
      <c r="CC1889" s="22"/>
      <c r="CD1889" s="19"/>
      <c r="CE1889" s="76">
        <f t="shared" si="1576"/>
        <v>165000</v>
      </c>
      <c r="CF1889" s="24">
        <v>1.1000000000000001</v>
      </c>
      <c r="CG1889" s="24">
        <v>1.1000000000000001</v>
      </c>
      <c r="CH1889" s="24">
        <v>-3.3</v>
      </c>
      <c r="CI1889" s="24">
        <v>-0.6</v>
      </c>
      <c r="CJ1889" s="24">
        <f t="shared" si="1589"/>
        <v>-24.365482233502537</v>
      </c>
      <c r="CK1889" s="24">
        <v>-0.6</v>
      </c>
      <c r="CL1889" s="24">
        <f t="shared" si="1590"/>
        <v>-24.365482233502537</v>
      </c>
      <c r="CM1889" s="24">
        <v>-1.1000000000000001</v>
      </c>
      <c r="CN1889" s="19" t="s">
        <v>1056</v>
      </c>
      <c r="CO1889" s="19" t="s">
        <v>1057</v>
      </c>
      <c r="CP1889" s="19" t="s">
        <v>2399</v>
      </c>
      <c r="CQ1889" s="19" t="s">
        <v>2400</v>
      </c>
      <c r="CR1889" s="19">
        <v>73</v>
      </c>
      <c r="CS1889" s="19">
        <v>200</v>
      </c>
      <c r="CT1889" s="19">
        <v>14</v>
      </c>
      <c r="CU1889" s="19" t="s">
        <v>3402</v>
      </c>
      <c r="CV1889" s="19" t="s">
        <v>2382</v>
      </c>
      <c r="CW1889" s="19">
        <v>0</v>
      </c>
      <c r="CX1889" s="19">
        <v>0</v>
      </c>
      <c r="CY1889" s="19">
        <v>0</v>
      </c>
      <c r="CZ1889" s="77"/>
      <c r="DA1889" s="19">
        <v>1</v>
      </c>
    </row>
    <row r="1890" spans="1:105" ht="12.75" customHeight="1" x14ac:dyDescent="0.2">
      <c r="A1890" s="25" t="s">
        <v>2452</v>
      </c>
      <c r="B1890" s="10" t="s">
        <v>970</v>
      </c>
      <c r="C1890" s="10"/>
      <c r="D1890" s="10"/>
      <c r="E1890" s="10" t="s">
        <v>2812</v>
      </c>
      <c r="F1890" s="10" t="s">
        <v>2813</v>
      </c>
      <c r="G1890" s="10" t="s">
        <v>1540</v>
      </c>
      <c r="H1890" s="10">
        <v>53</v>
      </c>
      <c r="I1890" s="10">
        <v>5</v>
      </c>
      <c r="J1890" s="10">
        <v>3</v>
      </c>
      <c r="K1890" s="10">
        <v>8</v>
      </c>
      <c r="L1890" s="10">
        <v>0</v>
      </c>
      <c r="M1890" s="10">
        <v>10</v>
      </c>
      <c r="N1890" s="10">
        <v>42</v>
      </c>
      <c r="O1890" s="11">
        <v>0.11899999999999999</v>
      </c>
      <c r="P1890" s="10">
        <v>466</v>
      </c>
      <c r="Q1890" s="10">
        <v>0</v>
      </c>
      <c r="R1890" s="10">
        <v>0</v>
      </c>
      <c r="S1890" s="10">
        <v>3</v>
      </c>
      <c r="T1890" s="10">
        <v>8</v>
      </c>
      <c r="U1890" s="11">
        <v>0.27300000000000002</v>
      </c>
      <c r="V1890" s="41">
        <v>0.3</v>
      </c>
      <c r="W1890" s="10">
        <v>0</v>
      </c>
      <c r="X1890" s="10">
        <v>0</v>
      </c>
      <c r="Y1890" s="10">
        <v>0</v>
      </c>
      <c r="Z1890" s="10">
        <v>0</v>
      </c>
      <c r="AA1890" s="10">
        <v>5</v>
      </c>
      <c r="AB1890" s="10">
        <v>3</v>
      </c>
      <c r="AC1890" s="13">
        <f t="shared" si="1556"/>
        <v>0</v>
      </c>
      <c r="AD1890" s="13">
        <f t="shared" si="1557"/>
        <v>0</v>
      </c>
      <c r="AE1890" s="13">
        <f t="shared" si="1558"/>
        <v>0</v>
      </c>
      <c r="AF1890" s="13">
        <f t="shared" si="1559"/>
        <v>0</v>
      </c>
      <c r="AG1890" s="13">
        <f t="shared" si="1560"/>
        <v>20.545623268603205</v>
      </c>
      <c r="AH1890" s="13">
        <f t="shared" si="1561"/>
        <v>12.327373961161923</v>
      </c>
      <c r="AI1890" s="29">
        <f t="shared" si="1562"/>
        <v>2.0545623268603204</v>
      </c>
      <c r="AJ1890" s="29">
        <f t="shared" si="1563"/>
        <v>0</v>
      </c>
      <c r="AK1890" s="29">
        <f t="shared" si="1564"/>
        <v>0</v>
      </c>
      <c r="AL1890" s="29">
        <f t="shared" si="1565"/>
        <v>1.8491060941742885</v>
      </c>
      <c r="AM1890" s="29">
        <f t="shared" si="1566"/>
        <v>2.1428571428571428</v>
      </c>
      <c r="AN1890" s="29">
        <f t="shared" si="1567"/>
        <v>29.747149231531978</v>
      </c>
      <c r="AO1890" s="13">
        <v>292.03300000000002</v>
      </c>
      <c r="AP1890" s="13">
        <v>28</v>
      </c>
      <c r="AQ1890" s="13">
        <v>2.0169999999999999</v>
      </c>
      <c r="AR1890" s="13">
        <v>322.05</v>
      </c>
      <c r="AS1890" s="41">
        <v>17</v>
      </c>
      <c r="AT1890" s="41">
        <v>39</v>
      </c>
      <c r="AU1890" s="41">
        <v>15</v>
      </c>
      <c r="AV1890" s="41">
        <v>9</v>
      </c>
      <c r="AW1890" s="41">
        <v>12</v>
      </c>
      <c r="AX1890" s="13">
        <f t="shared" si="1568"/>
        <v>3.1672100605496039</v>
      </c>
      <c r="AY1890" s="13">
        <f t="shared" si="1569"/>
        <v>7.2659524918490916</v>
      </c>
      <c r="AZ1890" s="13">
        <f t="shared" si="1570"/>
        <v>2.7945971122496505</v>
      </c>
      <c r="BA1890" s="13">
        <f t="shared" si="1571"/>
        <v>1.6767582673497903</v>
      </c>
      <c r="BB1890" s="13">
        <f t="shared" si="1572"/>
        <v>2.2356776897997208</v>
      </c>
      <c r="BC1890" s="13">
        <f t="shared" si="1573"/>
        <v>5.5100566037735854</v>
      </c>
      <c r="BD1890" s="13">
        <f t="shared" si="1574"/>
        <v>3.8056603773584906E-2</v>
      </c>
      <c r="BE1890" s="13">
        <f t="shared" si="1575"/>
        <v>0.52830188679245282</v>
      </c>
      <c r="BF1890" s="10">
        <v>10</v>
      </c>
      <c r="BG1890" s="10">
        <v>0</v>
      </c>
      <c r="BH1890" s="10">
        <v>0</v>
      </c>
      <c r="BI1890" s="10">
        <v>10</v>
      </c>
      <c r="BJ1890" s="10">
        <v>9</v>
      </c>
      <c r="BK1890" s="10">
        <v>1</v>
      </c>
      <c r="BL1890" s="10">
        <v>1</v>
      </c>
      <c r="BM1890" s="10">
        <v>11</v>
      </c>
      <c r="BN1890" s="39">
        <v>6.8689999999999998</v>
      </c>
      <c r="BO1890" s="39">
        <v>42.658999999999999</v>
      </c>
      <c r="BP1890" s="13">
        <v>5.4809999999999999</v>
      </c>
      <c r="BQ1890" s="13">
        <v>-1.4059999999999999</v>
      </c>
      <c r="BR1890" s="13">
        <v>6.0000000000000001E-3</v>
      </c>
      <c r="BS1890" s="13">
        <v>-2.7E-2</v>
      </c>
      <c r="BT1890" s="13">
        <v>0</v>
      </c>
      <c r="BU1890" s="39">
        <v>4.0549999999999997</v>
      </c>
      <c r="BV1890" s="39">
        <v>25.183</v>
      </c>
      <c r="BW1890" s="13">
        <v>2.5</v>
      </c>
      <c r="BX1890" s="13">
        <v>-7.9000000000000001E-2</v>
      </c>
      <c r="BY1890" s="13">
        <v>-0.314</v>
      </c>
      <c r="BZ1890" s="13">
        <v>0.70699999999999996</v>
      </c>
      <c r="CA1890" s="39">
        <v>2.8140000000000001</v>
      </c>
      <c r="CB1890" s="39">
        <v>17.475999999999999</v>
      </c>
      <c r="CC1890" s="16">
        <v>53</v>
      </c>
      <c r="CD1890" s="10">
        <v>468788</v>
      </c>
      <c r="CE1890" s="73">
        <f t="shared" si="1576"/>
        <v>725294.64150943398</v>
      </c>
      <c r="CF1890" s="13">
        <v>7.4</v>
      </c>
      <c r="CG1890" s="13">
        <v>7.5</v>
      </c>
      <c r="CH1890" s="13">
        <v>-1.7</v>
      </c>
      <c r="CI1890" s="17">
        <v>-0.1</v>
      </c>
      <c r="CJ1890" s="13">
        <f t="shared" si="1589"/>
        <v>-0.56807369051913414</v>
      </c>
      <c r="CK1890" s="17">
        <v>0.5</v>
      </c>
      <c r="CL1890" s="13">
        <f t="shared" si="1590"/>
        <v>2.8403684525956709</v>
      </c>
      <c r="CM1890" s="13">
        <v>0.4</v>
      </c>
      <c r="CN1890" s="10" t="s">
        <v>1056</v>
      </c>
      <c r="CO1890" s="10" t="s">
        <v>1057</v>
      </c>
      <c r="CP1890" s="10" t="s">
        <v>2399</v>
      </c>
      <c r="CQ1890" s="10" t="s">
        <v>2400</v>
      </c>
      <c r="CR1890" s="10">
        <v>73</v>
      </c>
      <c r="CS1890" s="10">
        <v>200</v>
      </c>
      <c r="CT1890" s="10">
        <v>14</v>
      </c>
      <c r="CU1890" s="10" t="s">
        <v>3402</v>
      </c>
      <c r="CV1890" s="10" t="s">
        <v>2382</v>
      </c>
      <c r="CW1890" s="10">
        <v>0</v>
      </c>
      <c r="CX1890" s="10">
        <v>0</v>
      </c>
      <c r="CY1890" s="10">
        <v>0</v>
      </c>
      <c r="CZ1890" s="79"/>
      <c r="DA1890" s="10">
        <v>2</v>
      </c>
    </row>
    <row r="1891" spans="1:105" ht="12.75" customHeight="1" x14ac:dyDescent="0.2">
      <c r="A1891" s="38" t="s">
        <v>2452</v>
      </c>
      <c r="B1891" t="s">
        <v>967</v>
      </c>
      <c r="E1891" t="str">
        <f>CONCATENATE(RIGHT(F1891,LEN(F1891)-SEARCH(" ",F1891)), ", ", LEFT(F1891, SEARCH(" ", F1891)))</f>
        <v xml:space="preserve">Quint, Deron </v>
      </c>
      <c r="F1891" t="s">
        <v>1351</v>
      </c>
      <c r="G1891" t="s">
        <v>1524</v>
      </c>
      <c r="H1891">
        <v>5</v>
      </c>
      <c r="I1891">
        <v>0</v>
      </c>
      <c r="J1891">
        <v>0</v>
      </c>
      <c r="K1891">
        <f>I1891+J1891</f>
        <v>0</v>
      </c>
      <c r="L1891">
        <v>0</v>
      </c>
      <c r="M1891">
        <v>0</v>
      </c>
      <c r="N1891">
        <v>2</v>
      </c>
      <c r="O1891" s="4">
        <f>IF(N1891=0,0,I1891/N1891)</f>
        <v>0</v>
      </c>
      <c r="P1891">
        <v>77</v>
      </c>
      <c r="Q1891">
        <v>0</v>
      </c>
      <c r="R1891">
        <v>0</v>
      </c>
      <c r="S1891">
        <v>0</v>
      </c>
      <c r="T1891">
        <v>0</v>
      </c>
      <c r="U1891" s="4">
        <f>IF(S1891+T1891=0,0,S1891/(S1891+T1891))</f>
        <v>0</v>
      </c>
      <c r="V1891" s="40">
        <v>0</v>
      </c>
      <c r="W1891">
        <v>0</v>
      </c>
      <c r="X1891">
        <v>0</v>
      </c>
      <c r="Y1891">
        <v>0</v>
      </c>
      <c r="Z1891">
        <v>0</v>
      </c>
      <c r="AA1891">
        <f t="shared" ref="AA1891:AB1894" si="1594">I1891-W1891-Y1891</f>
        <v>0</v>
      </c>
      <c r="AB1891">
        <f t="shared" si="1594"/>
        <v>0</v>
      </c>
      <c r="AC1891" s="9">
        <f t="shared" si="1556"/>
        <v>0</v>
      </c>
      <c r="AD1891" s="9">
        <f t="shared" si="1557"/>
        <v>0</v>
      </c>
      <c r="AE1891" s="9">
        <f t="shared" si="1558"/>
        <v>0</v>
      </c>
      <c r="AF1891" s="9">
        <f t="shared" si="1559"/>
        <v>0</v>
      </c>
      <c r="AG1891" s="9">
        <f t="shared" si="1560"/>
        <v>0</v>
      </c>
      <c r="AH1891" s="9">
        <f t="shared" si="1561"/>
        <v>0</v>
      </c>
      <c r="AI1891" s="6">
        <f t="shared" si="1562"/>
        <v>3.9955604883462823</v>
      </c>
      <c r="AJ1891" s="6">
        <f t="shared" si="1563"/>
        <v>0</v>
      </c>
      <c r="AK1891" s="6">
        <f t="shared" si="1564"/>
        <v>0</v>
      </c>
      <c r="AL1891" s="6">
        <f t="shared" si="1565"/>
        <v>3.9955604883462823</v>
      </c>
      <c r="AM1891" s="6">
        <f t="shared" si="1566"/>
        <v>0</v>
      </c>
      <c r="AN1891" s="6">
        <f t="shared" si="1567"/>
        <v>0</v>
      </c>
      <c r="AO1891" s="32">
        <v>45.05</v>
      </c>
      <c r="AP1891" s="32">
        <v>6.666666666666667</v>
      </c>
      <c r="AQ1891" s="32">
        <v>1.1333333333333333</v>
      </c>
      <c r="AR1891" s="32">
        <v>52.85</v>
      </c>
      <c r="AS1891" s="40">
        <v>3</v>
      </c>
      <c r="AT1891" s="40">
        <v>0</v>
      </c>
      <c r="AU1891" s="40">
        <v>2</v>
      </c>
      <c r="AV1891" s="40">
        <v>2</v>
      </c>
      <c r="AW1891" s="40">
        <v>1</v>
      </c>
      <c r="AX1891" s="9">
        <f t="shared" si="1568"/>
        <v>3.4058656575212867</v>
      </c>
      <c r="AY1891" s="9">
        <f t="shared" si="1569"/>
        <v>0</v>
      </c>
      <c r="AZ1891" s="9">
        <f t="shared" si="1570"/>
        <v>2.270577105014191</v>
      </c>
      <c r="BA1891" s="9">
        <f t="shared" si="1571"/>
        <v>2.270577105014191</v>
      </c>
      <c r="BB1891" s="9">
        <f t="shared" si="1572"/>
        <v>1.1352885525070955</v>
      </c>
      <c r="BC1891" s="9">
        <f t="shared" si="1573"/>
        <v>9.01</v>
      </c>
      <c r="BD1891" s="9">
        <f t="shared" si="1574"/>
        <v>0.22666666666666666</v>
      </c>
      <c r="BE1891" s="9">
        <f t="shared" si="1575"/>
        <v>1.3333333333333335</v>
      </c>
      <c r="BF1891" s="3">
        <v>3</v>
      </c>
      <c r="BG1891" s="3">
        <v>0</v>
      </c>
      <c r="BH1891" s="3">
        <v>0</v>
      </c>
      <c r="BI1891" s="3">
        <v>3</v>
      </c>
      <c r="BJ1891" s="3">
        <v>3</v>
      </c>
      <c r="BK1891" s="3">
        <v>0</v>
      </c>
      <c r="BL1891" s="3">
        <v>0</v>
      </c>
      <c r="BM1891" s="3">
        <v>3</v>
      </c>
      <c r="BN1891" s="34">
        <f>BU1891+CA1891</f>
        <v>-1.5030684016654083E-2</v>
      </c>
      <c r="BO1891" s="34">
        <f>BN1891/AR1891*2000</f>
        <v>-0.5688054500152917</v>
      </c>
      <c r="BP1891" s="34">
        <v>-0.35720467944585738</v>
      </c>
      <c r="BQ1891" s="34">
        <v>-0.22886117919100538</v>
      </c>
      <c r="BR1891" s="34">
        <v>-3.9095820056937972E-2</v>
      </c>
      <c r="BS1891" s="34">
        <v>-2.3442745592588241E-3</v>
      </c>
      <c r="BT1891" s="34">
        <v>0</v>
      </c>
      <c r="BU1891" s="34">
        <f>SUM(BP1891:BT1891)</f>
        <v>-0.62750595325305958</v>
      </c>
      <c r="BV1891" s="34">
        <f>BU1891/AR1891*2000</f>
        <v>-23.746677511941705</v>
      </c>
      <c r="BW1891" s="34">
        <v>-3.9536489112178538E-2</v>
      </c>
      <c r="BX1891" s="34">
        <v>0.13133203114544995</v>
      </c>
      <c r="BY1891" s="34">
        <v>9.3399773421124169E-2</v>
      </c>
      <c r="BZ1891" s="34">
        <v>0.42727995378200995</v>
      </c>
      <c r="CA1891" s="34">
        <f>SUM(BW1891:BZ1891)</f>
        <v>0.6124752692364055</v>
      </c>
      <c r="CB1891" s="34">
        <f>CA1891/AR1891*2000</f>
        <v>23.177872061926415</v>
      </c>
      <c r="CE1891" s="68">
        <f t="shared" si="1576"/>
        <v>165000</v>
      </c>
      <c r="CF1891" s="9">
        <v>1.4</v>
      </c>
      <c r="CG1891" s="9">
        <v>1.6</v>
      </c>
      <c r="CH1891" s="9">
        <v>-0.4</v>
      </c>
      <c r="CI1891" s="9">
        <v>-0.3</v>
      </c>
      <c r="CJ1891" s="9">
        <f t="shared" si="1589"/>
        <v>-9.8928276999175591</v>
      </c>
      <c r="CK1891" s="9">
        <v>0</v>
      </c>
      <c r="CL1891" s="9">
        <f t="shared" si="1590"/>
        <v>0</v>
      </c>
      <c r="CM1891" s="9">
        <v>-0.3</v>
      </c>
      <c r="CN1891" t="s">
        <v>1522</v>
      </c>
      <c r="CO1891" t="s">
        <v>3187</v>
      </c>
      <c r="CP1891" t="s">
        <v>1265</v>
      </c>
      <c r="CQ1891" t="s">
        <v>2414</v>
      </c>
      <c r="CR1891">
        <v>74</v>
      </c>
      <c r="CS1891">
        <v>192</v>
      </c>
      <c r="CU1891" t="s">
        <v>3402</v>
      </c>
      <c r="CV1891" t="s">
        <v>2382</v>
      </c>
      <c r="CW1891">
        <v>0</v>
      </c>
      <c r="CX1891">
        <v>0</v>
      </c>
      <c r="CY1891">
        <v>0</v>
      </c>
      <c r="CZ1891" s="70"/>
      <c r="DA1891">
        <v>0</v>
      </c>
    </row>
    <row r="1892" spans="1:105" ht="12.75" customHeight="1" x14ac:dyDescent="0.2">
      <c r="A1892" s="38" t="s">
        <v>2452</v>
      </c>
      <c r="B1892" t="s">
        <v>530</v>
      </c>
      <c r="E1892" t="str">
        <f>CONCATENATE(RIGHT(F1892,LEN(F1892)-SEARCH(" ",F1892)), ", ", LEFT(F1892, SEARCH(" ", F1892)))</f>
        <v xml:space="preserve">Walser, Derrick </v>
      </c>
      <c r="F1892" t="s">
        <v>1352</v>
      </c>
      <c r="G1892" t="s">
        <v>1524</v>
      </c>
      <c r="H1892">
        <v>9</v>
      </c>
      <c r="I1892">
        <v>2</v>
      </c>
      <c r="J1892">
        <v>0</v>
      </c>
      <c r="K1892">
        <f>I1892+J1892</f>
        <v>2</v>
      </c>
      <c r="L1892">
        <v>-1</v>
      </c>
      <c r="M1892">
        <v>0</v>
      </c>
      <c r="N1892">
        <v>10</v>
      </c>
      <c r="O1892" s="4">
        <f>IF(N1892=0,0,I1892/N1892)</f>
        <v>0.2</v>
      </c>
      <c r="P1892">
        <v>144</v>
      </c>
      <c r="Q1892">
        <v>0</v>
      </c>
      <c r="R1892">
        <v>0</v>
      </c>
      <c r="S1892">
        <v>0</v>
      </c>
      <c r="T1892">
        <v>0</v>
      </c>
      <c r="U1892" s="4">
        <f>IF(S1892+T1892=0,0,S1892/(S1892+T1892))</f>
        <v>0</v>
      </c>
      <c r="V1892" s="40">
        <v>0</v>
      </c>
      <c r="W1892">
        <v>2</v>
      </c>
      <c r="X1892">
        <v>0</v>
      </c>
      <c r="Y1892">
        <v>0</v>
      </c>
      <c r="Z1892">
        <v>0</v>
      </c>
      <c r="AA1892">
        <f t="shared" si="1594"/>
        <v>0</v>
      </c>
      <c r="AB1892">
        <f t="shared" si="1594"/>
        <v>0</v>
      </c>
      <c r="AC1892" s="9">
        <f t="shared" si="1556"/>
        <v>21.844660194174761</v>
      </c>
      <c r="AD1892" s="9">
        <f t="shared" si="1557"/>
        <v>0</v>
      </c>
      <c r="AE1892" s="9">
        <f t="shared" si="1558"/>
        <v>0</v>
      </c>
      <c r="AF1892" s="9">
        <f t="shared" si="1559"/>
        <v>0</v>
      </c>
      <c r="AG1892" s="9">
        <f t="shared" si="1560"/>
        <v>0</v>
      </c>
      <c r="AH1892" s="9">
        <f t="shared" si="1561"/>
        <v>0</v>
      </c>
      <c r="AI1892" s="6">
        <f t="shared" si="1562"/>
        <v>2.1796165489404644</v>
      </c>
      <c r="AJ1892" s="6">
        <f t="shared" si="1563"/>
        <v>4.3689320388349522</v>
      </c>
      <c r="AK1892" s="6">
        <f t="shared" si="1564"/>
        <v>0</v>
      </c>
      <c r="AL1892" s="6">
        <f t="shared" si="1565"/>
        <v>2.1796165489404644</v>
      </c>
      <c r="AM1892" s="6">
        <f t="shared" si="1566"/>
        <v>0</v>
      </c>
      <c r="AN1892" s="6">
        <f t="shared" si="1567"/>
        <v>0</v>
      </c>
      <c r="AO1892" s="32">
        <v>82.583333333333329</v>
      </c>
      <c r="AP1892" s="32">
        <v>27.466666666666665</v>
      </c>
      <c r="AQ1892" s="32">
        <v>0</v>
      </c>
      <c r="AR1892" s="32">
        <v>110.05</v>
      </c>
      <c r="AS1892" s="40">
        <v>6</v>
      </c>
      <c r="AT1892" s="40">
        <v>0</v>
      </c>
      <c r="AU1892" s="40">
        <v>3</v>
      </c>
      <c r="AV1892" s="40">
        <v>1</v>
      </c>
      <c r="AW1892" s="40">
        <v>0</v>
      </c>
      <c r="AX1892" s="9">
        <f t="shared" si="1568"/>
        <v>3.271240345297592</v>
      </c>
      <c r="AY1892" s="9">
        <f t="shared" si="1569"/>
        <v>0</v>
      </c>
      <c r="AZ1892" s="9">
        <f t="shared" si="1570"/>
        <v>1.635620172648796</v>
      </c>
      <c r="BA1892" s="9">
        <f t="shared" si="1571"/>
        <v>0.54520672421626537</v>
      </c>
      <c r="BB1892" s="9">
        <f t="shared" si="1572"/>
        <v>0</v>
      </c>
      <c r="BC1892" s="9">
        <f t="shared" si="1573"/>
        <v>9.1759259259259256</v>
      </c>
      <c r="BD1892" s="9">
        <f t="shared" si="1574"/>
        <v>0</v>
      </c>
      <c r="BE1892" s="9">
        <f t="shared" si="1575"/>
        <v>3.0518518518518518</v>
      </c>
      <c r="BF1892" s="3">
        <v>3</v>
      </c>
      <c r="BG1892" s="3">
        <v>2</v>
      </c>
      <c r="BH1892" s="3">
        <v>0</v>
      </c>
      <c r="BI1892" s="3">
        <v>5</v>
      </c>
      <c r="BJ1892" s="3">
        <v>3</v>
      </c>
      <c r="BK1892" s="3">
        <v>0</v>
      </c>
      <c r="BL1892" s="3">
        <v>0</v>
      </c>
      <c r="BM1892" s="3">
        <v>3</v>
      </c>
      <c r="BN1892" s="34">
        <f>BU1892+CA1892</f>
        <v>5.8975623403717234</v>
      </c>
      <c r="BO1892" s="34">
        <f>BN1892/AR1892*2000</f>
        <v>107.17968814850929</v>
      </c>
      <c r="BP1892" s="34">
        <v>-0.6732940584214101</v>
      </c>
      <c r="BQ1892" s="34">
        <v>2.8829587455570995</v>
      </c>
      <c r="BR1892" s="34">
        <v>5.138790500681693E-3</v>
      </c>
      <c r="BS1892" s="34">
        <v>0</v>
      </c>
      <c r="BT1892" s="34">
        <v>0</v>
      </c>
      <c r="BU1892" s="34">
        <f>SUM(BP1892:BT1892)</f>
        <v>2.2148034776363712</v>
      </c>
      <c r="BV1892" s="34">
        <f>BU1892/AR1892*2000</f>
        <v>40.250858294163947</v>
      </c>
      <c r="BW1892" s="34">
        <v>1.7335622207122536</v>
      </c>
      <c r="BX1892" s="34">
        <v>0.67868604629854512</v>
      </c>
      <c r="BY1892" s="34">
        <v>0</v>
      </c>
      <c r="BZ1892" s="34">
        <v>1.2705105957245537</v>
      </c>
      <c r="CA1892" s="34">
        <f>SUM(BW1892:BZ1892)</f>
        <v>3.6827588627353522</v>
      </c>
      <c r="CB1892" s="34">
        <f>CA1892/AR1892*2000</f>
        <v>66.928829854345338</v>
      </c>
      <c r="CE1892" s="68">
        <f t="shared" si="1576"/>
        <v>165000</v>
      </c>
      <c r="CF1892" s="9">
        <v>2.9</v>
      </c>
      <c r="CG1892" s="9">
        <v>2.2999999999999998</v>
      </c>
      <c r="CH1892" s="9">
        <v>-0.2</v>
      </c>
      <c r="CI1892" s="9">
        <v>0.3</v>
      </c>
      <c r="CJ1892" s="9">
        <f t="shared" si="1589"/>
        <v>4.3631075021209558</v>
      </c>
      <c r="CK1892" s="9">
        <v>0.2</v>
      </c>
      <c r="CL1892" s="9">
        <f t="shared" si="1590"/>
        <v>2.9087383347473037</v>
      </c>
      <c r="CM1892" s="9">
        <v>0.5</v>
      </c>
      <c r="CN1892" t="s">
        <v>1299</v>
      </c>
      <c r="CO1892" t="s">
        <v>3494</v>
      </c>
      <c r="CP1892" t="s">
        <v>2430</v>
      </c>
      <c r="CQ1892" t="s">
        <v>2400</v>
      </c>
      <c r="CR1892">
        <v>70</v>
      </c>
      <c r="CS1892">
        <v>190</v>
      </c>
      <c r="CU1892" t="s">
        <v>3402</v>
      </c>
      <c r="CV1892" t="s">
        <v>2382</v>
      </c>
      <c r="CW1892">
        <v>0</v>
      </c>
      <c r="CX1892">
        <v>0</v>
      </c>
      <c r="CY1892">
        <v>0</v>
      </c>
      <c r="CZ1892" s="70"/>
      <c r="DA1892">
        <v>0</v>
      </c>
    </row>
    <row r="1893" spans="1:105" ht="12.75" customHeight="1" x14ac:dyDescent="0.2">
      <c r="A1893" s="75" t="s">
        <v>2452</v>
      </c>
      <c r="B1893" s="19" t="s">
        <v>970</v>
      </c>
      <c r="C1893" s="19"/>
      <c r="D1893" s="19"/>
      <c r="E1893" s="19" t="str">
        <f>CONCATENATE(RIGHT(F1893,LEN(F1893)-SEARCH(" ",F1893)), ", ", LEFT(F1893, SEARCH(" ", F1893)))</f>
        <v xml:space="preserve">Afanasenkov, Dmitry </v>
      </c>
      <c r="F1893" s="19" t="s">
        <v>2819</v>
      </c>
      <c r="G1893" s="19" t="s">
        <v>1540</v>
      </c>
      <c r="H1893" s="19">
        <v>41</v>
      </c>
      <c r="I1893" s="19">
        <v>8</v>
      </c>
      <c r="J1893" s="19">
        <v>7</v>
      </c>
      <c r="K1893" s="19">
        <f>I1893+J1893</f>
        <v>15</v>
      </c>
      <c r="L1893" s="19">
        <v>-19</v>
      </c>
      <c r="M1893" s="19">
        <v>12</v>
      </c>
      <c r="N1893" s="19">
        <v>65</v>
      </c>
      <c r="O1893" s="20">
        <f>IF(N1893=0,0,I1893/N1893)</f>
        <v>0.12307692307692308</v>
      </c>
      <c r="P1893" s="19">
        <v>637</v>
      </c>
      <c r="Q1893" s="19">
        <v>0</v>
      </c>
      <c r="R1893" s="19">
        <v>0</v>
      </c>
      <c r="S1893" s="19">
        <v>1</v>
      </c>
      <c r="T1893" s="19">
        <v>6</v>
      </c>
      <c r="U1893" s="20">
        <f>IF(S1893+T1893=0,0,S1893/(S1893+T1893))</f>
        <v>0.14285714285714285</v>
      </c>
      <c r="V1893" s="19">
        <v>0.4</v>
      </c>
      <c r="W1893" s="19">
        <v>0</v>
      </c>
      <c r="X1893" s="19">
        <v>0</v>
      </c>
      <c r="Y1893" s="19">
        <v>0</v>
      </c>
      <c r="Z1893" s="19">
        <v>0</v>
      </c>
      <c r="AA1893" s="19">
        <f t="shared" si="1594"/>
        <v>8</v>
      </c>
      <c r="AB1893" s="19">
        <f t="shared" si="1594"/>
        <v>7</v>
      </c>
      <c r="AC1893" s="24">
        <f t="shared" si="1556"/>
        <v>0</v>
      </c>
      <c r="AD1893" s="24">
        <f t="shared" si="1557"/>
        <v>0</v>
      </c>
      <c r="AE1893" s="24">
        <f t="shared" si="1558"/>
        <v>0</v>
      </c>
      <c r="AF1893" s="24">
        <f t="shared" si="1559"/>
        <v>0</v>
      </c>
      <c r="AG1893" s="24">
        <f t="shared" si="1560"/>
        <v>20.799480012999673</v>
      </c>
      <c r="AH1893" s="24">
        <f t="shared" si="1561"/>
        <v>18.199545011374717</v>
      </c>
      <c r="AI1893" s="21">
        <f t="shared" si="1562"/>
        <v>2.4699382515437112</v>
      </c>
      <c r="AJ1893" s="21">
        <f t="shared" si="1563"/>
        <v>0</v>
      </c>
      <c r="AK1893" s="21">
        <f t="shared" si="1564"/>
        <v>0</v>
      </c>
      <c r="AL1893" s="21">
        <f t="shared" si="1565"/>
        <v>5.0698732531686712</v>
      </c>
      <c r="AM1893" s="21">
        <f t="shared" si="1566"/>
        <v>0</v>
      </c>
      <c r="AN1893" s="21">
        <f t="shared" si="1567"/>
        <v>0</v>
      </c>
      <c r="AO1893" s="36">
        <v>461.55</v>
      </c>
      <c r="AP1893" s="36">
        <v>17.883333333333333</v>
      </c>
      <c r="AQ1893" s="36">
        <v>1.3166666666666667</v>
      </c>
      <c r="AR1893" s="36">
        <v>480.75</v>
      </c>
      <c r="AS1893" s="19">
        <v>9</v>
      </c>
      <c r="AT1893" s="19">
        <v>21</v>
      </c>
      <c r="AU1893" s="19">
        <v>37</v>
      </c>
      <c r="AV1893" s="19">
        <v>26</v>
      </c>
      <c r="AW1893" s="19">
        <v>43</v>
      </c>
      <c r="AX1893" s="24">
        <f t="shared" si="1568"/>
        <v>1.1232449297971918</v>
      </c>
      <c r="AY1893" s="24">
        <f t="shared" si="1569"/>
        <v>2.6209048361934477</v>
      </c>
      <c r="AZ1893" s="24">
        <f t="shared" si="1570"/>
        <v>4.6177847113884551</v>
      </c>
      <c r="BA1893" s="24">
        <f t="shared" si="1571"/>
        <v>3.2449297971918876</v>
      </c>
      <c r="BB1893" s="24">
        <f t="shared" si="1572"/>
        <v>5.3666146645865833</v>
      </c>
      <c r="BC1893" s="24">
        <f t="shared" si="1573"/>
        <v>11.257317073170732</v>
      </c>
      <c r="BD1893" s="24">
        <f t="shared" si="1574"/>
        <v>3.2113821138211381E-2</v>
      </c>
      <c r="BE1893" s="24">
        <f t="shared" si="1575"/>
        <v>0.43617886178861787</v>
      </c>
      <c r="BF1893" s="30">
        <v>19</v>
      </c>
      <c r="BG1893" s="30">
        <v>0</v>
      </c>
      <c r="BH1893" s="30">
        <v>0</v>
      </c>
      <c r="BI1893" s="30">
        <v>19</v>
      </c>
      <c r="BJ1893" s="30">
        <v>39</v>
      </c>
      <c r="BK1893" s="30">
        <v>0</v>
      </c>
      <c r="BL1893" s="30">
        <v>0</v>
      </c>
      <c r="BM1893" s="30">
        <v>39</v>
      </c>
      <c r="BN1893" s="35">
        <f>BU1893+CA1893</f>
        <v>8.6432408944761914</v>
      </c>
      <c r="BO1893" s="35">
        <f>BN1893/AR1893*2000</f>
        <v>35.957320413837508</v>
      </c>
      <c r="BP1893" s="35">
        <v>10.419883702408598</v>
      </c>
      <c r="BQ1893" s="35">
        <v>-0.93689075808335209</v>
      </c>
      <c r="BR1893" s="35">
        <v>-0.16228453702330764</v>
      </c>
      <c r="BS1893" s="35">
        <v>-1.5629713049072735E-2</v>
      </c>
      <c r="BT1893" s="35">
        <v>0</v>
      </c>
      <c r="BU1893" s="35">
        <f>SUM(BP1893:BT1893)</f>
        <v>9.3050786942528649</v>
      </c>
      <c r="BV1893" s="35">
        <f>BU1893/AR1893*2000</f>
        <v>38.710675795123727</v>
      </c>
      <c r="BW1893" s="35">
        <v>-2.9972779448024411</v>
      </c>
      <c r="BX1893" s="35">
        <v>7.2299736625345279E-2</v>
      </c>
      <c r="BY1893" s="35">
        <v>0.1571047287115267</v>
      </c>
      <c r="BZ1893" s="35">
        <v>2.1060356796888957</v>
      </c>
      <c r="CA1893" s="35">
        <f>SUM(BW1893:BZ1893)</f>
        <v>-0.66183779977667356</v>
      </c>
      <c r="CB1893" s="35">
        <f>CA1893/AR1893*2000</f>
        <v>-2.7533553812862133</v>
      </c>
      <c r="CC1893" s="22">
        <v>27</v>
      </c>
      <c r="CD1893" s="23">
        <v>543299</v>
      </c>
      <c r="CE1893" s="76">
        <f t="shared" si="1576"/>
        <v>1086598</v>
      </c>
      <c r="CF1893" s="24">
        <v>12.4</v>
      </c>
      <c r="CG1893" s="24">
        <v>11.7</v>
      </c>
      <c r="CH1893" s="24">
        <v>-8.5</v>
      </c>
      <c r="CI1893" s="24">
        <v>-0.1</v>
      </c>
      <c r="CJ1893" s="24">
        <f t="shared" si="1589"/>
        <v>-0.40004000400040007</v>
      </c>
      <c r="CK1893" s="24">
        <v>-1.3</v>
      </c>
      <c r="CL1893" s="24">
        <f t="shared" si="1590"/>
        <v>-5.2005200520052011</v>
      </c>
      <c r="CM1893" s="24">
        <v>-1.4</v>
      </c>
      <c r="CN1893" s="19" t="s">
        <v>3007</v>
      </c>
      <c r="CO1893" s="19" t="s">
        <v>3008</v>
      </c>
      <c r="CP1893" s="19"/>
      <c r="CQ1893" s="19" t="s">
        <v>2396</v>
      </c>
      <c r="CR1893" s="19">
        <v>74</v>
      </c>
      <c r="CS1893" s="19">
        <v>209</v>
      </c>
      <c r="CT1893" s="19">
        <v>27</v>
      </c>
      <c r="CU1893" s="19" t="s">
        <v>3401</v>
      </c>
      <c r="CV1893" s="19" t="s">
        <v>2382</v>
      </c>
      <c r="CW1893" s="19">
        <v>2</v>
      </c>
      <c r="CX1893" s="19">
        <v>1</v>
      </c>
      <c r="CY1893" s="19">
        <v>1</v>
      </c>
      <c r="CZ1893" s="77"/>
      <c r="DA1893" s="19">
        <v>1</v>
      </c>
    </row>
    <row r="1894" spans="1:105" ht="12.75" customHeight="1" x14ac:dyDescent="0.2">
      <c r="A1894" s="75" t="s">
        <v>2452</v>
      </c>
      <c r="B1894" s="19" t="s">
        <v>975</v>
      </c>
      <c r="C1894" s="19"/>
      <c r="D1894" s="19"/>
      <c r="E1894" s="19" t="str">
        <f>CONCATENATE(RIGHT(F1894,LEN(F1894)-SEARCH(" ",F1894)), ", ", LEFT(F1894, SEARCH(" ", F1894)))</f>
        <v xml:space="preserve">Afanasenkov, Dmitry </v>
      </c>
      <c r="F1894" s="19" t="s">
        <v>2819</v>
      </c>
      <c r="G1894" s="19" t="s">
        <v>1540</v>
      </c>
      <c r="H1894" s="19">
        <v>33</v>
      </c>
      <c r="I1894" s="19">
        <v>3</v>
      </c>
      <c r="J1894" s="19">
        <v>3</v>
      </c>
      <c r="K1894" s="19">
        <f>I1894+J1894</f>
        <v>6</v>
      </c>
      <c r="L1894" s="19">
        <v>-6</v>
      </c>
      <c r="M1894" s="19">
        <v>8</v>
      </c>
      <c r="N1894" s="19">
        <v>31</v>
      </c>
      <c r="O1894" s="20">
        <f>IF(N1894=0,0,I1894/N1894)</f>
        <v>9.6774193548387094E-2</v>
      </c>
      <c r="P1894" s="19">
        <v>408</v>
      </c>
      <c r="Q1894" s="19">
        <v>0</v>
      </c>
      <c r="R1894" s="19">
        <v>0</v>
      </c>
      <c r="S1894" s="19">
        <v>4</v>
      </c>
      <c r="T1894" s="19">
        <v>8</v>
      </c>
      <c r="U1894" s="20">
        <f>IF(S1894+T1894=0,0,S1894/(S1894+T1894))</f>
        <v>0.33333333333333331</v>
      </c>
      <c r="V1894" s="19"/>
      <c r="W1894" s="19">
        <v>0</v>
      </c>
      <c r="X1894" s="19">
        <v>0</v>
      </c>
      <c r="Y1894" s="19">
        <v>0</v>
      </c>
      <c r="Z1894" s="19">
        <v>0</v>
      </c>
      <c r="AA1894" s="19">
        <f t="shared" si="1594"/>
        <v>3</v>
      </c>
      <c r="AB1894" s="19">
        <f t="shared" si="1594"/>
        <v>3</v>
      </c>
      <c r="AC1894" s="24">
        <f t="shared" si="1556"/>
        <v>0</v>
      </c>
      <c r="AD1894" s="24">
        <f t="shared" si="1557"/>
        <v>0</v>
      </c>
      <c r="AE1894" s="24">
        <f t="shared" si="1558"/>
        <v>0</v>
      </c>
      <c r="AF1894" s="24">
        <f t="shared" si="1559"/>
        <v>0</v>
      </c>
      <c r="AG1894" s="24">
        <f t="shared" si="1560"/>
        <v>12.777284826974267</v>
      </c>
      <c r="AH1894" s="24">
        <f t="shared" si="1561"/>
        <v>12.777284826974267</v>
      </c>
      <c r="AI1894" s="21">
        <f t="shared" si="1562"/>
        <v>1.91659272404614</v>
      </c>
      <c r="AJ1894" s="21">
        <f t="shared" si="1563"/>
        <v>0</v>
      </c>
      <c r="AK1894" s="21">
        <f t="shared" si="1564"/>
        <v>0</v>
      </c>
      <c r="AL1894" s="21">
        <f t="shared" si="1565"/>
        <v>3.1943212067435671</v>
      </c>
      <c r="AM1894" s="21">
        <f t="shared" si="1566"/>
        <v>0</v>
      </c>
      <c r="AN1894" s="21">
        <f t="shared" si="1567"/>
        <v>0</v>
      </c>
      <c r="AO1894" s="36">
        <v>281.75</v>
      </c>
      <c r="AP1894" s="36">
        <v>15.316666666666666</v>
      </c>
      <c r="AQ1894" s="36">
        <v>0.8833333333333333</v>
      </c>
      <c r="AR1894" s="36">
        <v>297.95</v>
      </c>
      <c r="AS1894" s="19"/>
      <c r="AT1894" s="19"/>
      <c r="AU1894" s="19"/>
      <c r="AV1894" s="19"/>
      <c r="AW1894" s="19"/>
      <c r="AX1894" s="24">
        <f t="shared" si="1568"/>
        <v>0</v>
      </c>
      <c r="AY1894" s="24">
        <f t="shared" si="1569"/>
        <v>0</v>
      </c>
      <c r="AZ1894" s="24">
        <f t="shared" si="1570"/>
        <v>0</v>
      </c>
      <c r="BA1894" s="24">
        <f t="shared" si="1571"/>
        <v>0</v>
      </c>
      <c r="BB1894" s="24">
        <f t="shared" si="1572"/>
        <v>0</v>
      </c>
      <c r="BC1894" s="24">
        <f t="shared" si="1573"/>
        <v>8.5378787878787872</v>
      </c>
      <c r="BD1894" s="24">
        <f t="shared" si="1574"/>
        <v>2.6767676767676767E-2</v>
      </c>
      <c r="BE1894" s="24">
        <f t="shared" si="1575"/>
        <v>0.46414141414141413</v>
      </c>
      <c r="BF1894" s="30">
        <v>9</v>
      </c>
      <c r="BG1894" s="30">
        <v>0</v>
      </c>
      <c r="BH1894" s="30">
        <v>0</v>
      </c>
      <c r="BI1894" s="30">
        <v>9</v>
      </c>
      <c r="BJ1894" s="30">
        <v>15</v>
      </c>
      <c r="BK1894" s="30">
        <v>0</v>
      </c>
      <c r="BL1894" s="30">
        <v>0</v>
      </c>
      <c r="BM1894" s="30">
        <v>15</v>
      </c>
      <c r="BN1894" s="35">
        <f>BU1894+CA1894</f>
        <v>4.2400542649387187</v>
      </c>
      <c r="BO1894" s="35">
        <f>BN1894/AR1894*2000</f>
        <v>28.461515455202008</v>
      </c>
      <c r="BP1894" s="35">
        <v>2.5689050265883928</v>
      </c>
      <c r="BQ1894" s="35">
        <v>-0.79887578738236797</v>
      </c>
      <c r="BR1894" s="35">
        <v>-0.11320947433990275</v>
      </c>
      <c r="BS1894" s="35">
        <v>-1.5249493216266121E-2</v>
      </c>
      <c r="BT1894" s="35">
        <v>0</v>
      </c>
      <c r="BU1894" s="35">
        <f>SUM(BP1894:BT1894)</f>
        <v>1.6415702716498559</v>
      </c>
      <c r="BV1894" s="35">
        <f>BU1894/AR1894*2000</f>
        <v>11.019098987413029</v>
      </c>
      <c r="BW1894" s="35">
        <v>1.2449322810468182</v>
      </c>
      <c r="BX1894" s="35">
        <v>7.316129007842602E-2</v>
      </c>
      <c r="BY1894" s="35">
        <v>0.1248076790209284</v>
      </c>
      <c r="BZ1894" s="35">
        <v>1.1555827431426897</v>
      </c>
      <c r="CA1894" s="35">
        <f>SUM(BW1894:BZ1894)</f>
        <v>2.5984839932888626</v>
      </c>
      <c r="CB1894" s="35">
        <f>CA1894/AR1894*2000</f>
        <v>17.442416467788977</v>
      </c>
      <c r="CC1894" s="22">
        <v>46</v>
      </c>
      <c r="CD1894" s="23">
        <v>165000</v>
      </c>
      <c r="CE1894" s="76">
        <f t="shared" si="1576"/>
        <v>165000</v>
      </c>
      <c r="CF1894" s="24">
        <v>6.7</v>
      </c>
      <c r="CG1894" s="24">
        <v>6.6</v>
      </c>
      <c r="CH1894" s="24">
        <v>-4.2</v>
      </c>
      <c r="CI1894" s="24">
        <v>-0.8</v>
      </c>
      <c r="CJ1894" s="24">
        <f t="shared" si="1589"/>
        <v>-5.093108387712876</v>
      </c>
      <c r="CK1894" s="24">
        <v>0</v>
      </c>
      <c r="CL1894" s="24">
        <f t="shared" si="1590"/>
        <v>0</v>
      </c>
      <c r="CM1894" s="24">
        <v>-0.8</v>
      </c>
      <c r="CN1894" s="19"/>
      <c r="CO1894" s="19"/>
      <c r="CP1894" s="19"/>
      <c r="CQ1894" s="19"/>
      <c r="CR1894" s="19"/>
      <c r="CS1894" s="19"/>
      <c r="CT1894" s="19"/>
      <c r="CU1894" s="19"/>
      <c r="CV1894" s="19"/>
      <c r="CW1894" s="19"/>
      <c r="CX1894" s="19"/>
      <c r="CY1894" s="19"/>
      <c r="CZ1894" s="77"/>
      <c r="DA1894" s="19">
        <v>1</v>
      </c>
    </row>
    <row r="1895" spans="1:105" ht="12.75" customHeight="1" x14ac:dyDescent="0.2">
      <c r="A1895" s="25" t="s">
        <v>2452</v>
      </c>
      <c r="B1895" s="10" t="s">
        <v>970</v>
      </c>
      <c r="C1895" s="10"/>
      <c r="D1895" s="10"/>
      <c r="E1895" s="10" t="s">
        <v>2818</v>
      </c>
      <c r="F1895" s="10" t="s">
        <v>2819</v>
      </c>
      <c r="G1895" s="10" t="s">
        <v>1540</v>
      </c>
      <c r="H1895" s="10">
        <v>74</v>
      </c>
      <c r="I1895" s="10">
        <v>11</v>
      </c>
      <c r="J1895" s="10">
        <v>10</v>
      </c>
      <c r="K1895" s="10">
        <v>21</v>
      </c>
      <c r="L1895" s="10">
        <v>-25</v>
      </c>
      <c r="M1895" s="10">
        <v>20</v>
      </c>
      <c r="N1895" s="10">
        <v>96</v>
      </c>
      <c r="O1895" s="11">
        <v>0.115</v>
      </c>
      <c r="P1895" s="10">
        <v>1045</v>
      </c>
      <c r="Q1895" s="10">
        <v>0</v>
      </c>
      <c r="R1895" s="10">
        <v>0</v>
      </c>
      <c r="S1895" s="10">
        <v>5</v>
      </c>
      <c r="T1895" s="10">
        <v>14</v>
      </c>
      <c r="U1895" s="11">
        <v>0.26300000000000001</v>
      </c>
      <c r="V1895" s="41">
        <v>0.4</v>
      </c>
      <c r="W1895" s="10">
        <v>0</v>
      </c>
      <c r="X1895" s="10">
        <v>0</v>
      </c>
      <c r="Y1895" s="10">
        <v>0</v>
      </c>
      <c r="Z1895" s="10">
        <v>0</v>
      </c>
      <c r="AA1895" s="10">
        <v>11</v>
      </c>
      <c r="AB1895" s="10">
        <v>10</v>
      </c>
      <c r="AC1895" s="13">
        <f t="shared" si="1556"/>
        <v>0</v>
      </c>
      <c r="AD1895" s="13">
        <f t="shared" si="1557"/>
        <v>0</v>
      </c>
      <c r="AE1895" s="13">
        <f t="shared" si="1558"/>
        <v>0</v>
      </c>
      <c r="AF1895" s="13">
        <f t="shared" si="1559"/>
        <v>0</v>
      </c>
      <c r="AG1895" s="13">
        <f t="shared" si="1560"/>
        <v>17.758643885376028</v>
      </c>
      <c r="AH1895" s="13">
        <f t="shared" si="1561"/>
        <v>16.144221713978204</v>
      </c>
      <c r="AI1895" s="29">
        <f t="shared" si="1562"/>
        <v>2.2601910399569487</v>
      </c>
      <c r="AJ1895" s="29">
        <f t="shared" si="1563"/>
        <v>0</v>
      </c>
      <c r="AK1895" s="29">
        <f t="shared" si="1564"/>
        <v>0</v>
      </c>
      <c r="AL1895" s="29">
        <f t="shared" si="1565"/>
        <v>4.3589398627741156</v>
      </c>
      <c r="AM1895" s="29">
        <f t="shared" si="1566"/>
        <v>0</v>
      </c>
      <c r="AN1895" s="29">
        <f t="shared" si="1567"/>
        <v>0</v>
      </c>
      <c r="AO1895" s="13">
        <v>743.3</v>
      </c>
      <c r="AP1895" s="13">
        <v>33.200000000000003</v>
      </c>
      <c r="AQ1895" s="13">
        <v>2.2000000000000002</v>
      </c>
      <c r="AR1895" s="13">
        <v>778.7</v>
      </c>
      <c r="AS1895" s="41">
        <v>9</v>
      </c>
      <c r="AT1895" s="41">
        <v>21</v>
      </c>
      <c r="AU1895" s="41">
        <v>37</v>
      </c>
      <c r="AV1895" s="41">
        <v>26</v>
      </c>
      <c r="AW1895" s="41">
        <v>43</v>
      </c>
      <c r="AX1895" s="13">
        <f t="shared" si="1568"/>
        <v>0.69346346474894049</v>
      </c>
      <c r="AY1895" s="13">
        <f t="shared" si="1569"/>
        <v>1.6180814177475278</v>
      </c>
      <c r="AZ1895" s="13">
        <f t="shared" si="1570"/>
        <v>2.8509053550789774</v>
      </c>
      <c r="BA1895" s="13">
        <f t="shared" si="1571"/>
        <v>2.003338898163606</v>
      </c>
      <c r="BB1895" s="13">
        <f t="shared" si="1572"/>
        <v>3.3132143315782709</v>
      </c>
      <c r="BC1895" s="13">
        <f t="shared" si="1573"/>
        <v>10.044594594594594</v>
      </c>
      <c r="BD1895" s="13">
        <f t="shared" si="1574"/>
        <v>2.9729729729729731E-2</v>
      </c>
      <c r="BE1895" s="13">
        <f t="shared" si="1575"/>
        <v>0.44864864864864867</v>
      </c>
      <c r="BF1895" s="10">
        <v>28</v>
      </c>
      <c r="BG1895" s="10">
        <v>0</v>
      </c>
      <c r="BH1895" s="10">
        <v>0</v>
      </c>
      <c r="BI1895" s="10">
        <v>28</v>
      </c>
      <c r="BJ1895" s="10">
        <v>54</v>
      </c>
      <c r="BK1895" s="10">
        <v>0</v>
      </c>
      <c r="BL1895" s="10">
        <v>0</v>
      </c>
      <c r="BM1895" s="10">
        <v>54</v>
      </c>
      <c r="BN1895" s="39">
        <v>12.882999999999999</v>
      </c>
      <c r="BO1895" s="39">
        <v>33.088999999999999</v>
      </c>
      <c r="BP1895" s="13">
        <v>12.989000000000001</v>
      </c>
      <c r="BQ1895" s="13">
        <v>-1.736</v>
      </c>
      <c r="BR1895" s="13">
        <v>-0.27500000000000002</v>
      </c>
      <c r="BS1895" s="13">
        <v>-3.1E-2</v>
      </c>
      <c r="BT1895" s="13">
        <v>0</v>
      </c>
      <c r="BU1895" s="39">
        <v>10.946999999999999</v>
      </c>
      <c r="BV1895" s="39">
        <v>28.114999999999998</v>
      </c>
      <c r="BW1895" s="13">
        <v>-1.752</v>
      </c>
      <c r="BX1895" s="13">
        <v>0.14499999999999999</v>
      </c>
      <c r="BY1895" s="13">
        <v>0.28199999999999997</v>
      </c>
      <c r="BZ1895" s="13">
        <v>3.262</v>
      </c>
      <c r="CA1895" s="39">
        <v>1.9370000000000001</v>
      </c>
      <c r="CB1895" s="39">
        <v>4.9740000000000002</v>
      </c>
      <c r="CC1895" s="16">
        <v>35</v>
      </c>
      <c r="CD1895" s="12">
        <v>708299</v>
      </c>
      <c r="CE1895" s="73">
        <f t="shared" si="1576"/>
        <v>784871.86486486485</v>
      </c>
      <c r="CF1895" s="13">
        <v>19.100000000000001</v>
      </c>
      <c r="CG1895" s="13">
        <v>18.3</v>
      </c>
      <c r="CH1895" s="13">
        <v>-12.7</v>
      </c>
      <c r="CI1895" s="17">
        <v>-0.4</v>
      </c>
      <c r="CJ1895" s="13">
        <f t="shared" si="1589"/>
        <v>-0.98268026041026924</v>
      </c>
      <c r="CK1895" s="17">
        <v>-0.7</v>
      </c>
      <c r="CL1895" s="13">
        <f t="shared" si="1590"/>
        <v>-1.7196904557179709</v>
      </c>
      <c r="CM1895" s="13">
        <v>-1.1000000000000001</v>
      </c>
      <c r="CN1895" s="10" t="s">
        <v>3007</v>
      </c>
      <c r="CO1895" s="10" t="s">
        <v>3008</v>
      </c>
      <c r="CP1895" s="10">
        <v>0</v>
      </c>
      <c r="CQ1895" s="10" t="s">
        <v>2396</v>
      </c>
      <c r="CR1895" s="10">
        <v>74</v>
      </c>
      <c r="CS1895" s="10">
        <v>209</v>
      </c>
      <c r="CT1895" s="10">
        <v>27</v>
      </c>
      <c r="CU1895" s="10" t="s">
        <v>3401</v>
      </c>
      <c r="CV1895" s="10" t="s">
        <v>2382</v>
      </c>
      <c r="CW1895" s="10">
        <v>2</v>
      </c>
      <c r="CX1895" s="10">
        <v>1</v>
      </c>
      <c r="CY1895" s="10">
        <v>1</v>
      </c>
      <c r="CZ1895" s="79"/>
      <c r="DA1895" s="10">
        <v>2</v>
      </c>
    </row>
    <row r="1896" spans="1:105" ht="12.75" customHeight="1" x14ac:dyDescent="0.2">
      <c r="A1896" s="38" t="s">
        <v>2452</v>
      </c>
      <c r="B1896" t="s">
        <v>971</v>
      </c>
      <c r="E1896" t="str">
        <f t="shared" ref="E1896:E1911" si="1595">CONCATENATE(RIGHT(F1896,LEN(F1896)-SEARCH(" ",F1896)), ", ", LEFT(F1896, SEARCH(" ", F1896)))</f>
        <v xml:space="preserve">MacLean, Don </v>
      </c>
      <c r="F1896" t="s">
        <v>1353</v>
      </c>
      <c r="G1896" t="s">
        <v>1537</v>
      </c>
      <c r="H1896">
        <v>9</v>
      </c>
      <c r="I1896">
        <v>1</v>
      </c>
      <c r="J1896">
        <v>1</v>
      </c>
      <c r="K1896">
        <f>I1896+J1896</f>
        <v>2</v>
      </c>
      <c r="L1896">
        <v>-4</v>
      </c>
      <c r="M1896">
        <v>0</v>
      </c>
      <c r="N1896">
        <v>12</v>
      </c>
      <c r="O1896" s="4">
        <f t="shared" ref="O1896:O1911" si="1596">IF(N1896=0,0,I1896/N1896)</f>
        <v>8.3333333333333329E-2</v>
      </c>
      <c r="P1896">
        <v>151</v>
      </c>
      <c r="Q1896">
        <v>0</v>
      </c>
      <c r="R1896">
        <v>0</v>
      </c>
      <c r="S1896">
        <v>1</v>
      </c>
      <c r="T1896">
        <v>1</v>
      </c>
      <c r="U1896" s="4">
        <f t="shared" ref="U1896:U1911" si="1597">IF(S1896+T1896=0,0,S1896/(S1896+T1896))</f>
        <v>0.5</v>
      </c>
      <c r="V1896" s="40">
        <v>0.4</v>
      </c>
      <c r="W1896">
        <v>0</v>
      </c>
      <c r="X1896">
        <v>1</v>
      </c>
      <c r="Y1896">
        <v>0</v>
      </c>
      <c r="Z1896">
        <v>0</v>
      </c>
      <c r="AA1896">
        <f>I1896-W1896-Y1896</f>
        <v>1</v>
      </c>
      <c r="AB1896">
        <f>J1896-X1896-Z1896</f>
        <v>0</v>
      </c>
      <c r="AC1896" s="9">
        <f t="shared" si="1556"/>
        <v>0</v>
      </c>
      <c r="AD1896" s="9">
        <f t="shared" si="1557"/>
        <v>10.501750291715286</v>
      </c>
      <c r="AE1896" s="9">
        <f t="shared" si="1558"/>
        <v>0</v>
      </c>
      <c r="AF1896" s="9">
        <f t="shared" si="1559"/>
        <v>0</v>
      </c>
      <c r="AG1896" s="9">
        <f t="shared" si="1560"/>
        <v>14.114879435404822</v>
      </c>
      <c r="AH1896" s="9">
        <f t="shared" si="1561"/>
        <v>0</v>
      </c>
      <c r="AI1896" s="6">
        <f t="shared" si="1562"/>
        <v>1.4114879435404821</v>
      </c>
      <c r="AJ1896" s="6">
        <f t="shared" si="1563"/>
        <v>6.3010501750291716</v>
      </c>
      <c r="AK1896" s="6">
        <f t="shared" si="1564"/>
        <v>0</v>
      </c>
      <c r="AL1896" s="6">
        <f t="shared" si="1565"/>
        <v>3.5287198588512059</v>
      </c>
      <c r="AM1896" s="6">
        <f t="shared" si="1566"/>
        <v>2.1003500583430572</v>
      </c>
      <c r="AN1896" s="6">
        <f t="shared" si="1567"/>
        <v>0</v>
      </c>
      <c r="AO1896" s="32">
        <v>85.016666666666666</v>
      </c>
      <c r="AP1896" s="32">
        <v>28.566666666666666</v>
      </c>
      <c r="AQ1896" s="32">
        <v>0.1</v>
      </c>
      <c r="AR1896" s="32">
        <v>113.68333333333332</v>
      </c>
      <c r="AS1896" s="40">
        <v>2</v>
      </c>
      <c r="AT1896" s="40">
        <v>3</v>
      </c>
      <c r="AU1896" s="40">
        <v>5</v>
      </c>
      <c r="AV1896" s="40">
        <v>1</v>
      </c>
      <c r="AW1896" s="40">
        <v>1</v>
      </c>
      <c r="AX1896" s="9">
        <f t="shared" si="1568"/>
        <v>1.055563700337194</v>
      </c>
      <c r="AY1896" s="9">
        <f t="shared" si="1569"/>
        <v>1.583345550505791</v>
      </c>
      <c r="AZ1896" s="9">
        <f t="shared" si="1570"/>
        <v>2.638909250842985</v>
      </c>
      <c r="BA1896" s="9">
        <f t="shared" si="1571"/>
        <v>0.52778185016859702</v>
      </c>
      <c r="BB1896" s="9">
        <f t="shared" si="1572"/>
        <v>0.52778185016859702</v>
      </c>
      <c r="BC1896" s="9">
        <f t="shared" si="1573"/>
        <v>9.4462962962962962</v>
      </c>
      <c r="BD1896" s="9">
        <f t="shared" si="1574"/>
        <v>1.1111111111111112E-2</v>
      </c>
      <c r="BE1896" s="9">
        <f t="shared" si="1575"/>
        <v>3.174074074074074</v>
      </c>
      <c r="BF1896" s="3">
        <v>2</v>
      </c>
      <c r="BG1896" s="3">
        <v>3</v>
      </c>
      <c r="BH1896" s="3">
        <v>0</v>
      </c>
      <c r="BI1896" s="3">
        <v>5</v>
      </c>
      <c r="BJ1896" s="3">
        <v>5</v>
      </c>
      <c r="BK1896" s="3">
        <v>1</v>
      </c>
      <c r="BL1896" s="3">
        <v>0</v>
      </c>
      <c r="BM1896" s="3">
        <v>6</v>
      </c>
      <c r="BN1896" s="34">
        <f t="shared" ref="BN1896:BN1911" si="1598">BU1896+CA1896</f>
        <v>1.6983733674092687</v>
      </c>
      <c r="BO1896" s="34">
        <f t="shared" ref="BO1896:BO1911" si="1599">BN1896/AR1896*2000</f>
        <v>29.879021270944474</v>
      </c>
      <c r="BP1896" s="34">
        <v>-8.6440407083134177E-2</v>
      </c>
      <c r="BQ1896" s="34">
        <v>-0.78589945886096479</v>
      </c>
      <c r="BR1896" s="34">
        <v>3.9598938003057036E-3</v>
      </c>
      <c r="BS1896" s="34">
        <v>-1.3226209840934962E-3</v>
      </c>
      <c r="BT1896" s="34">
        <v>0</v>
      </c>
      <c r="BU1896" s="34">
        <f t="shared" ref="BU1896:BU1911" si="1600">SUM(BP1896:BT1896)</f>
        <v>-0.86970259312788678</v>
      </c>
      <c r="BV1896" s="34">
        <f t="shared" ref="BV1896:BV1911" si="1601">BU1896/AR1896*2000</f>
        <v>-15.300441456582087</v>
      </c>
      <c r="BW1896" s="34">
        <v>0.39020375256989387</v>
      </c>
      <c r="BX1896" s="34">
        <v>-0.14747336333736338</v>
      </c>
      <c r="BY1896" s="34">
        <v>1.8720634051922688E-2</v>
      </c>
      <c r="BZ1896" s="34">
        <v>2.3066249372527023</v>
      </c>
      <c r="CA1896" s="34">
        <f t="shared" ref="CA1896:CA1911" si="1602">SUM(BW1896:BZ1896)</f>
        <v>2.5680759605371555</v>
      </c>
      <c r="CB1896" s="34">
        <f t="shared" ref="CB1896:CB1911" si="1603">CA1896/AR1896*2000</f>
        <v>45.179462727526563</v>
      </c>
      <c r="CE1896" s="68">
        <f t="shared" si="1576"/>
        <v>165000</v>
      </c>
      <c r="CF1896" s="9">
        <v>2.8</v>
      </c>
      <c r="CG1896" s="9">
        <v>2</v>
      </c>
      <c r="CH1896" s="9">
        <v>-2.6</v>
      </c>
      <c r="CI1896" s="9">
        <v>-0.6</v>
      </c>
      <c r="CJ1896" s="9">
        <f t="shared" si="1589"/>
        <v>-8.4299262381454163</v>
      </c>
      <c r="CK1896" s="9">
        <v>-0.4</v>
      </c>
      <c r="CL1896" s="9">
        <f t="shared" si="1590"/>
        <v>-5.6199508254302781</v>
      </c>
      <c r="CM1896" s="9">
        <v>-0.9</v>
      </c>
      <c r="CN1896" t="s">
        <v>34</v>
      </c>
      <c r="CO1896" t="s">
        <v>35</v>
      </c>
      <c r="CP1896" t="s">
        <v>2430</v>
      </c>
      <c r="CQ1896" t="s">
        <v>2400</v>
      </c>
      <c r="CR1896">
        <v>74</v>
      </c>
      <c r="CS1896">
        <v>199</v>
      </c>
      <c r="CU1896" t="s">
        <v>3402</v>
      </c>
      <c r="CV1896" t="s">
        <v>2382</v>
      </c>
      <c r="CW1896">
        <v>0</v>
      </c>
      <c r="CX1896">
        <v>0</v>
      </c>
      <c r="CY1896">
        <v>0</v>
      </c>
      <c r="CZ1896" s="70"/>
      <c r="DA1896">
        <v>0</v>
      </c>
    </row>
    <row r="1897" spans="1:105" ht="12.75" customHeight="1" x14ac:dyDescent="0.2">
      <c r="A1897" s="38" t="s">
        <v>2452</v>
      </c>
      <c r="B1897" t="s">
        <v>530</v>
      </c>
      <c r="C1897" t="s">
        <v>530</v>
      </c>
      <c r="D1897" s="82"/>
      <c r="E1897" t="str">
        <f t="shared" si="1595"/>
        <v xml:space="preserve">Westcott, Duvie </v>
      </c>
      <c r="F1897" t="s">
        <v>2340</v>
      </c>
      <c r="G1897" t="s">
        <v>1524</v>
      </c>
      <c r="H1897">
        <v>23</v>
      </c>
      <c r="I1897">
        <v>4</v>
      </c>
      <c r="J1897">
        <v>6</v>
      </c>
      <c r="K1897">
        <f>I1897+J1897</f>
        <v>10</v>
      </c>
      <c r="L1897">
        <v>-13</v>
      </c>
      <c r="M1897">
        <v>18</v>
      </c>
      <c r="N1897">
        <v>34</v>
      </c>
      <c r="O1897" s="4">
        <f t="shared" si="1596"/>
        <v>0.11764705882352941</v>
      </c>
      <c r="P1897">
        <v>656</v>
      </c>
      <c r="Q1897">
        <v>1</v>
      </c>
      <c r="R1897">
        <v>0</v>
      </c>
      <c r="S1897">
        <v>0</v>
      </c>
      <c r="T1897">
        <v>0</v>
      </c>
      <c r="U1897" s="4">
        <f t="shared" si="1597"/>
        <v>0</v>
      </c>
      <c r="V1897" s="40">
        <v>0</v>
      </c>
      <c r="W1897">
        <v>2</v>
      </c>
      <c r="X1897">
        <v>4</v>
      </c>
      <c r="Y1897">
        <v>0</v>
      </c>
      <c r="Z1897">
        <v>0</v>
      </c>
      <c r="AA1897">
        <f>I1897-W1897-Y1897</f>
        <v>2</v>
      </c>
      <c r="AB1897">
        <f>J1897-X1897-Z1897</f>
        <v>2</v>
      </c>
      <c r="AC1897" s="9">
        <f t="shared" si="1556"/>
        <v>5.2204176334106727</v>
      </c>
      <c r="AD1897" s="9">
        <f t="shared" si="1557"/>
        <v>10.440835266821345</v>
      </c>
      <c r="AE1897" s="9">
        <f t="shared" si="1558"/>
        <v>0</v>
      </c>
      <c r="AF1897" s="9">
        <f t="shared" si="1559"/>
        <v>0</v>
      </c>
      <c r="AG1897" s="9">
        <f t="shared" si="1560"/>
        <v>7.565409267626352</v>
      </c>
      <c r="AH1897" s="9">
        <f t="shared" si="1561"/>
        <v>7.565409267626352</v>
      </c>
      <c r="AI1897" s="6">
        <f t="shared" si="1562"/>
        <v>1.3239466218346116</v>
      </c>
      <c r="AJ1897" s="6">
        <f t="shared" si="1563"/>
        <v>7.3085846867749424</v>
      </c>
      <c r="AK1897" s="6">
        <f t="shared" si="1564"/>
        <v>0</v>
      </c>
      <c r="AL1897" s="6">
        <f t="shared" si="1565"/>
        <v>3.782704633813176</v>
      </c>
      <c r="AM1897" s="6">
        <f t="shared" si="1566"/>
        <v>0.52204176334106722</v>
      </c>
      <c r="AN1897" s="6">
        <f t="shared" si="1567"/>
        <v>11.647972389991372</v>
      </c>
      <c r="AO1897" s="32">
        <v>317.23333333333335</v>
      </c>
      <c r="AP1897" s="32">
        <v>114.93333333333334</v>
      </c>
      <c r="AQ1897" s="32">
        <v>77.266666666666666</v>
      </c>
      <c r="AR1897" s="32">
        <v>509.43333333333334</v>
      </c>
      <c r="AS1897" s="40">
        <v>27</v>
      </c>
      <c r="AT1897" s="40">
        <v>23</v>
      </c>
      <c r="AU1897" s="40">
        <v>9</v>
      </c>
      <c r="AV1897" s="40">
        <v>9</v>
      </c>
      <c r="AW1897" s="40">
        <v>6</v>
      </c>
      <c r="AX1897" s="9">
        <f t="shared" si="1568"/>
        <v>3.1800039259307731</v>
      </c>
      <c r="AY1897" s="9">
        <f t="shared" si="1569"/>
        <v>2.7088922332002876</v>
      </c>
      <c r="AZ1897" s="9">
        <f t="shared" si="1570"/>
        <v>1.0600013086435909</v>
      </c>
      <c r="BA1897" s="9">
        <f t="shared" si="1571"/>
        <v>1.0600013086435909</v>
      </c>
      <c r="BB1897" s="9">
        <f t="shared" si="1572"/>
        <v>0.70666753909572733</v>
      </c>
      <c r="BC1897" s="9">
        <f t="shared" si="1573"/>
        <v>13.792753623188407</v>
      </c>
      <c r="BD1897" s="9">
        <f t="shared" si="1574"/>
        <v>3.3594202898550725</v>
      </c>
      <c r="BE1897" s="9">
        <f t="shared" si="1575"/>
        <v>4.9971014492753625</v>
      </c>
      <c r="BF1897" s="3">
        <v>7</v>
      </c>
      <c r="BG1897" s="3">
        <v>14</v>
      </c>
      <c r="BH1897" s="3">
        <v>0</v>
      </c>
      <c r="BI1897" s="3">
        <v>21</v>
      </c>
      <c r="BJ1897" s="3">
        <v>20</v>
      </c>
      <c r="BK1897" s="3">
        <v>1</v>
      </c>
      <c r="BL1897" s="3">
        <v>15</v>
      </c>
      <c r="BM1897" s="3">
        <v>36</v>
      </c>
      <c r="BN1897" s="34">
        <f t="shared" si="1598"/>
        <v>10.556478344671508</v>
      </c>
      <c r="BO1897" s="34">
        <f t="shared" si="1599"/>
        <v>41.4440031852575</v>
      </c>
      <c r="BP1897" s="34">
        <v>2.686458219433796</v>
      </c>
      <c r="BQ1897" s="34">
        <v>3.2521052097048853</v>
      </c>
      <c r="BR1897" s="34">
        <v>2.3788016120526521E-2</v>
      </c>
      <c r="BS1897" s="34">
        <v>-0.1520971080726376</v>
      </c>
      <c r="BT1897" s="34">
        <v>0</v>
      </c>
      <c r="BU1897" s="34">
        <f t="shared" si="1600"/>
        <v>5.8102543371865707</v>
      </c>
      <c r="BV1897" s="34">
        <f t="shared" si="1601"/>
        <v>22.810656299888386</v>
      </c>
      <c r="BW1897" s="34">
        <v>3.4175946120550811</v>
      </c>
      <c r="BX1897" s="34">
        <v>2.1164045886314091</v>
      </c>
      <c r="BY1897" s="34">
        <v>-1.6681799685452159</v>
      </c>
      <c r="BZ1897" s="34">
        <v>0.88040477534366346</v>
      </c>
      <c r="CA1897" s="34">
        <f t="shared" si="1602"/>
        <v>4.7462240074849378</v>
      </c>
      <c r="CB1897" s="34">
        <f t="shared" si="1603"/>
        <v>18.633346885369122</v>
      </c>
      <c r="CC1897" s="15">
        <v>36</v>
      </c>
      <c r="CD1897" s="7">
        <v>643256</v>
      </c>
      <c r="CE1897" s="68">
        <f t="shared" si="1576"/>
        <v>2293347.4782608696</v>
      </c>
      <c r="CF1897" s="9">
        <v>13.8</v>
      </c>
      <c r="CG1897" s="9">
        <v>12.8</v>
      </c>
      <c r="CH1897" s="9">
        <v>-10</v>
      </c>
      <c r="CI1897" s="9">
        <v>0.7</v>
      </c>
      <c r="CJ1897" s="9">
        <f t="shared" si="1589"/>
        <v>1.9953441968739607</v>
      </c>
      <c r="CK1897" s="9">
        <v>-1.3</v>
      </c>
      <c r="CL1897" s="9">
        <f t="shared" si="1590"/>
        <v>-3.7056392227659272</v>
      </c>
      <c r="CM1897" s="9">
        <v>-0.6</v>
      </c>
      <c r="CN1897" t="s">
        <v>1105</v>
      </c>
      <c r="CO1897" t="s">
        <v>3485</v>
      </c>
      <c r="CP1897" t="s">
        <v>3134</v>
      </c>
      <c r="CQ1897" t="s">
        <v>2400</v>
      </c>
      <c r="CR1897">
        <v>71</v>
      </c>
      <c r="CS1897">
        <v>197</v>
      </c>
      <c r="CT1897">
        <v>10</v>
      </c>
      <c r="CU1897" t="s">
        <v>3401</v>
      </c>
      <c r="CV1897" t="s">
        <v>2382</v>
      </c>
      <c r="CW1897">
        <v>0</v>
      </c>
      <c r="CX1897">
        <v>0</v>
      </c>
      <c r="CY1897">
        <v>0</v>
      </c>
      <c r="CZ1897" s="70"/>
      <c r="DA1897">
        <v>0</v>
      </c>
    </row>
    <row r="1898" spans="1:105" ht="12.75" customHeight="1" x14ac:dyDescent="0.2">
      <c r="A1898" s="44" t="s">
        <v>2372</v>
      </c>
      <c r="B1898" s="43" t="s">
        <v>530</v>
      </c>
      <c r="C1898" s="43" t="s">
        <v>530</v>
      </c>
      <c r="D1898" s="82"/>
      <c r="E1898" s="42" t="str">
        <f t="shared" si="1595"/>
        <v xml:space="preserve">Westcott, Duvie </v>
      </c>
      <c r="F1898" s="42" t="s">
        <v>2340</v>
      </c>
      <c r="G1898" s="45" t="s">
        <v>2374</v>
      </c>
      <c r="H1898" s="43">
        <v>23</v>
      </c>
      <c r="I1898" s="64">
        <v>1</v>
      </c>
      <c r="J1898" s="64">
        <v>3</v>
      </c>
      <c r="K1898" s="64">
        <v>4</v>
      </c>
      <c r="L1898" s="43">
        <v>-10</v>
      </c>
      <c r="M1898">
        <v>30</v>
      </c>
      <c r="N1898">
        <v>27</v>
      </c>
      <c r="O1898" s="4">
        <f t="shared" si="1596"/>
        <v>3.7037037037037035E-2</v>
      </c>
      <c r="Q1898">
        <v>0</v>
      </c>
      <c r="R1898">
        <v>0</v>
      </c>
      <c r="S1898">
        <v>0</v>
      </c>
      <c r="T1898">
        <v>0</v>
      </c>
      <c r="U1898" s="4">
        <f t="shared" si="1597"/>
        <v>0</v>
      </c>
      <c r="V1898">
        <v>0</v>
      </c>
      <c r="W1898">
        <v>1</v>
      </c>
      <c r="X1898">
        <v>2</v>
      </c>
      <c r="Y1898">
        <v>0</v>
      </c>
      <c r="Z1898">
        <v>0</v>
      </c>
      <c r="AA1898">
        <v>0</v>
      </c>
      <c r="AB1898">
        <v>1</v>
      </c>
      <c r="AC1898" s="9">
        <f t="shared" si="1556"/>
        <v>3.694581280788177</v>
      </c>
      <c r="AD1898" s="9">
        <f t="shared" si="1557"/>
        <v>7.3891625615763541</v>
      </c>
      <c r="AE1898" s="9">
        <f t="shared" si="1558"/>
        <v>0</v>
      </c>
      <c r="AF1898" s="9">
        <f t="shared" si="1559"/>
        <v>0</v>
      </c>
      <c r="AG1898" s="9">
        <f t="shared" si="1560"/>
        <v>0</v>
      </c>
      <c r="AH1898" s="9">
        <f t="shared" si="1561"/>
        <v>4.2545647934763338</v>
      </c>
      <c r="AI1898" s="58">
        <f t="shared" si="1562"/>
        <v>1.0636411983690834</v>
      </c>
      <c r="AJ1898" s="58">
        <f t="shared" si="1563"/>
        <v>7.389162561576355</v>
      </c>
      <c r="AK1898" s="58">
        <f t="shared" si="1564"/>
        <v>0</v>
      </c>
      <c r="AL1898" s="58">
        <f t="shared" si="1565"/>
        <v>3.1909235951072503</v>
      </c>
      <c r="AM1898" s="58">
        <f t="shared" si="1566"/>
        <v>0</v>
      </c>
      <c r="AN1898" s="58">
        <f t="shared" si="1567"/>
        <v>0</v>
      </c>
      <c r="AO1898" s="56">
        <v>282.05</v>
      </c>
      <c r="AP1898" s="56">
        <v>81.2</v>
      </c>
      <c r="AQ1898" s="56">
        <v>14.416666666666666</v>
      </c>
      <c r="AR1898" s="57">
        <f>SUM(AO1898:AQ1898)</f>
        <v>377.66666666666669</v>
      </c>
      <c r="AS1898">
        <v>14</v>
      </c>
      <c r="AT1898">
        <v>18</v>
      </c>
      <c r="AU1898">
        <v>11</v>
      </c>
      <c r="AV1898">
        <v>7</v>
      </c>
      <c r="AW1898">
        <v>3</v>
      </c>
      <c r="AX1898" s="9">
        <f t="shared" si="1568"/>
        <v>2.2241835834068842</v>
      </c>
      <c r="AY1898" s="9">
        <f t="shared" si="1569"/>
        <v>2.8596646072374226</v>
      </c>
      <c r="AZ1898" s="9">
        <f t="shared" si="1570"/>
        <v>1.7475728155339805</v>
      </c>
      <c r="BA1898" s="9">
        <f t="shared" si="1571"/>
        <v>1.1120917917034421</v>
      </c>
      <c r="BB1898" s="9">
        <f t="shared" si="1572"/>
        <v>0.47661076787290374</v>
      </c>
      <c r="BC1898" s="33">
        <f t="shared" si="1573"/>
        <v>12.263043478260871</v>
      </c>
      <c r="BD1898" s="33">
        <f t="shared" si="1574"/>
        <v>0.62681159420289856</v>
      </c>
      <c r="BE1898" s="33">
        <f t="shared" si="1575"/>
        <v>3.5304347826086957</v>
      </c>
      <c r="BF1898" s="42">
        <f>BI1898-BG1898-BH1898</f>
        <v>5</v>
      </c>
      <c r="BG1898" s="43">
        <v>10</v>
      </c>
      <c r="BH1898" s="43">
        <v>0</v>
      </c>
      <c r="BI1898" s="43">
        <v>15</v>
      </c>
      <c r="BJ1898" s="42">
        <f>BM1898-BK1898-BL1898</f>
        <v>15</v>
      </c>
      <c r="BK1898" s="43">
        <v>0</v>
      </c>
      <c r="BL1898" s="43">
        <v>0</v>
      </c>
      <c r="BM1898" s="43">
        <v>15</v>
      </c>
      <c r="BN1898" s="34">
        <f t="shared" si="1598"/>
        <v>4.987533971678813</v>
      </c>
      <c r="BO1898" s="34">
        <f t="shared" si="1599"/>
        <v>26.412359955933692</v>
      </c>
      <c r="BP1898" s="33">
        <v>-1.4830056696616007</v>
      </c>
      <c r="BQ1898" s="33">
        <v>1.099083393847387</v>
      </c>
      <c r="BR1898" s="33">
        <v>0.20087559364205004</v>
      </c>
      <c r="BS1898" s="33">
        <v>-3.4133926732191448E-2</v>
      </c>
      <c r="BT1898" s="33">
        <v>0</v>
      </c>
      <c r="BU1898" s="9">
        <f t="shared" si="1600"/>
        <v>-0.2171806089043552</v>
      </c>
      <c r="BV1898" s="34">
        <f t="shared" si="1601"/>
        <v>-1.1501179641889949</v>
      </c>
      <c r="BW1898" s="33">
        <v>3.0600888910876036</v>
      </c>
      <c r="BX1898" s="33">
        <v>2.8260831751019566</v>
      </c>
      <c r="BY1898" s="33">
        <v>2.4654801157439485</v>
      </c>
      <c r="BZ1898" s="33">
        <v>-3.1469376013503414</v>
      </c>
      <c r="CA1898" s="9">
        <f t="shared" si="1602"/>
        <v>5.2047145805831683</v>
      </c>
      <c r="CB1898" s="34">
        <f t="shared" si="1603"/>
        <v>27.562477920122692</v>
      </c>
      <c r="CC1898" s="47">
        <v>38.951759000000003</v>
      </c>
      <c r="CD1898">
        <v>227954</v>
      </c>
      <c r="CE1898" s="68">
        <f t="shared" si="1576"/>
        <v>812705.56521739135</v>
      </c>
      <c r="CF1898" s="62">
        <v>10.8</v>
      </c>
      <c r="CG1898" s="62">
        <v>6.8</v>
      </c>
      <c r="CH1898" s="62">
        <v>-8.4</v>
      </c>
      <c r="CI1898" s="62">
        <v>-0.8</v>
      </c>
      <c r="CJ1898" s="63">
        <f t="shared" si="1589"/>
        <v>-3.3806387998732257</v>
      </c>
      <c r="CK1898" s="62">
        <v>-1.4</v>
      </c>
      <c r="CL1898" s="63">
        <f t="shared" si="1590"/>
        <v>-5.9161178997781443</v>
      </c>
      <c r="CM1898" s="62">
        <v>-2.2000000000000002</v>
      </c>
      <c r="CN1898" t="s">
        <v>1914</v>
      </c>
      <c r="CO1898" t="s">
        <v>3485</v>
      </c>
      <c r="CP1898" t="s">
        <v>3134</v>
      </c>
      <c r="CQ1898" t="s">
        <v>2400</v>
      </c>
      <c r="CR1898">
        <v>71</v>
      </c>
      <c r="CS1898">
        <v>196</v>
      </c>
      <c r="CT1898">
        <v>10</v>
      </c>
      <c r="CU1898" t="s">
        <v>3401</v>
      </c>
      <c r="CZ1898" s="72">
        <v>1600000</v>
      </c>
      <c r="DA1898">
        <v>0</v>
      </c>
    </row>
    <row r="1899" spans="1:105" ht="12.75" customHeight="1" x14ac:dyDescent="0.2">
      <c r="A1899" s="38" t="s">
        <v>2452</v>
      </c>
      <c r="B1899" t="s">
        <v>972</v>
      </c>
      <c r="E1899" t="str">
        <f t="shared" si="1595"/>
        <v xml:space="preserve">Cairns, Eric </v>
      </c>
      <c r="F1899" t="s">
        <v>1356</v>
      </c>
      <c r="G1899" t="s">
        <v>1524</v>
      </c>
      <c r="H1899">
        <v>1</v>
      </c>
      <c r="I1899">
        <v>0</v>
      </c>
      <c r="J1899">
        <v>0</v>
      </c>
      <c r="K1899">
        <f t="shared" ref="K1899:K1905" si="1604">I1899+J1899</f>
        <v>0</v>
      </c>
      <c r="L1899">
        <v>0</v>
      </c>
      <c r="M1899">
        <v>5</v>
      </c>
      <c r="N1899">
        <v>0</v>
      </c>
      <c r="O1899" s="4">
        <f t="shared" si="1596"/>
        <v>0</v>
      </c>
      <c r="P1899">
        <v>2</v>
      </c>
      <c r="Q1899">
        <v>0</v>
      </c>
      <c r="R1899">
        <v>0</v>
      </c>
      <c r="S1899">
        <v>0</v>
      </c>
      <c r="T1899">
        <v>0</v>
      </c>
      <c r="U1899" s="4">
        <f t="shared" si="1597"/>
        <v>0</v>
      </c>
      <c r="V1899" s="40">
        <v>0</v>
      </c>
      <c r="W1899">
        <v>0</v>
      </c>
      <c r="X1899">
        <v>0</v>
      </c>
      <c r="Y1899">
        <v>0</v>
      </c>
      <c r="Z1899">
        <v>0</v>
      </c>
      <c r="AA1899">
        <f t="shared" ref="AA1899:AB1905" si="1605">I1899-W1899-Y1899</f>
        <v>0</v>
      </c>
      <c r="AB1899">
        <f t="shared" si="1605"/>
        <v>0</v>
      </c>
      <c r="AC1899" s="9">
        <f t="shared" si="1556"/>
        <v>0</v>
      </c>
      <c r="AD1899" s="9">
        <f t="shared" si="1557"/>
        <v>0</v>
      </c>
      <c r="AE1899" s="9">
        <f t="shared" si="1558"/>
        <v>0</v>
      </c>
      <c r="AF1899" s="9">
        <f t="shared" si="1559"/>
        <v>0</v>
      </c>
      <c r="AG1899" s="9">
        <f t="shared" si="1560"/>
        <v>0</v>
      </c>
      <c r="AH1899" s="9">
        <f t="shared" si="1561"/>
        <v>0</v>
      </c>
      <c r="AI1899" s="6">
        <f t="shared" si="1562"/>
        <v>0</v>
      </c>
      <c r="AJ1899" s="6">
        <f t="shared" si="1563"/>
        <v>0</v>
      </c>
      <c r="AK1899" s="6">
        <f t="shared" si="1564"/>
        <v>0</v>
      </c>
      <c r="AL1899" s="6">
        <f t="shared" si="1565"/>
        <v>0</v>
      </c>
      <c r="AM1899" s="6">
        <f t="shared" si="1566"/>
        <v>0</v>
      </c>
      <c r="AN1899" s="6">
        <f t="shared" si="1567"/>
        <v>0</v>
      </c>
      <c r="AO1899" s="32">
        <v>0.7</v>
      </c>
      <c r="AP1899" s="32">
        <v>0</v>
      </c>
      <c r="AQ1899" s="32">
        <v>0</v>
      </c>
      <c r="AR1899" s="32">
        <v>0.7</v>
      </c>
      <c r="AS1899" s="40">
        <v>0</v>
      </c>
      <c r="AT1899" s="40">
        <v>0</v>
      </c>
      <c r="AU1899" s="40">
        <v>0</v>
      </c>
      <c r="AV1899" s="40">
        <v>0</v>
      </c>
      <c r="AW1899" s="40">
        <v>0</v>
      </c>
      <c r="AX1899" s="9">
        <f t="shared" si="1568"/>
        <v>0</v>
      </c>
      <c r="AY1899" s="9">
        <f t="shared" si="1569"/>
        <v>0</v>
      </c>
      <c r="AZ1899" s="9">
        <f t="shared" si="1570"/>
        <v>0</v>
      </c>
      <c r="BA1899" s="9">
        <f t="shared" si="1571"/>
        <v>0</v>
      </c>
      <c r="BB1899" s="9">
        <f t="shared" si="1572"/>
        <v>0</v>
      </c>
      <c r="BC1899" s="9">
        <f t="shared" si="1573"/>
        <v>0.7</v>
      </c>
      <c r="BD1899" s="9">
        <f t="shared" si="1574"/>
        <v>0</v>
      </c>
      <c r="BE1899" s="9">
        <f t="shared" si="1575"/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4">
        <f t="shared" si="1598"/>
        <v>3.7338751464934879E-2</v>
      </c>
      <c r="BO1899" s="34">
        <f t="shared" si="1599"/>
        <v>106.68214704267109</v>
      </c>
      <c r="BP1899" s="34">
        <v>-5.9089335439428785E-3</v>
      </c>
      <c r="BQ1899" s="34">
        <v>0</v>
      </c>
      <c r="BR1899" s="34">
        <v>6.9830468887653954E-4</v>
      </c>
      <c r="BS1899" s="34">
        <v>0</v>
      </c>
      <c r="BT1899" s="34">
        <v>0</v>
      </c>
      <c r="BU1899" s="34">
        <f t="shared" si="1600"/>
        <v>-5.210628855066339E-3</v>
      </c>
      <c r="BV1899" s="34">
        <f t="shared" si="1601"/>
        <v>-14.887511014475255</v>
      </c>
      <c r="BW1899" s="34">
        <v>3.5038519565930355E-2</v>
      </c>
      <c r="BX1899" s="34">
        <v>0</v>
      </c>
      <c r="BY1899" s="34">
        <v>0</v>
      </c>
      <c r="BZ1899" s="34">
        <v>7.5108607540708642E-3</v>
      </c>
      <c r="CA1899" s="34">
        <f t="shared" si="1602"/>
        <v>4.2549380320001218E-2</v>
      </c>
      <c r="CB1899" s="34">
        <f t="shared" si="1603"/>
        <v>121.56965805714634</v>
      </c>
      <c r="CE1899" s="68">
        <f t="shared" si="1576"/>
        <v>165000</v>
      </c>
      <c r="CF1899" s="9">
        <v>0.1</v>
      </c>
      <c r="CG1899" s="9">
        <v>0.1</v>
      </c>
      <c r="CH1899" s="9">
        <v>0</v>
      </c>
      <c r="CI1899" s="9">
        <v>0</v>
      </c>
      <c r="CJ1899" s="9">
        <f t="shared" si="1589"/>
        <v>0</v>
      </c>
      <c r="CK1899" s="9">
        <v>0</v>
      </c>
      <c r="CL1899" s="9">
        <f t="shared" si="1590"/>
        <v>0</v>
      </c>
      <c r="CM1899" s="9">
        <v>0</v>
      </c>
      <c r="CN1899" t="s">
        <v>3389</v>
      </c>
      <c r="CO1899" t="s">
        <v>3390</v>
      </c>
      <c r="CP1899" t="s">
        <v>2427</v>
      </c>
      <c r="CQ1899" t="s">
        <v>2400</v>
      </c>
      <c r="CR1899">
        <v>78</v>
      </c>
      <c r="CS1899">
        <v>243</v>
      </c>
      <c r="CT1899">
        <v>33</v>
      </c>
      <c r="CU1899" t="s">
        <v>3402</v>
      </c>
      <c r="CV1899" t="s">
        <v>2382</v>
      </c>
      <c r="CW1899">
        <v>0</v>
      </c>
      <c r="CX1899">
        <v>0</v>
      </c>
      <c r="CY1899">
        <v>0</v>
      </c>
      <c r="CZ1899" s="70"/>
      <c r="DA1899">
        <v>0</v>
      </c>
    </row>
    <row r="1900" spans="1:105" ht="12.75" customHeight="1" x14ac:dyDescent="0.2">
      <c r="A1900" s="38" t="s">
        <v>2452</v>
      </c>
      <c r="B1900" t="s">
        <v>958</v>
      </c>
      <c r="E1900" t="str">
        <f t="shared" si="1595"/>
        <v xml:space="preserve">Lindros, Eric </v>
      </c>
      <c r="F1900" t="s">
        <v>1357</v>
      </c>
      <c r="G1900" t="s">
        <v>1528</v>
      </c>
      <c r="H1900">
        <v>49</v>
      </c>
      <c r="I1900">
        <v>5</v>
      </c>
      <c r="J1900">
        <v>21</v>
      </c>
      <c r="K1900">
        <f t="shared" si="1604"/>
        <v>26</v>
      </c>
      <c r="L1900">
        <v>-1</v>
      </c>
      <c r="M1900">
        <v>70</v>
      </c>
      <c r="N1900">
        <v>95</v>
      </c>
      <c r="O1900" s="4">
        <f t="shared" si="1596"/>
        <v>5.2631578947368418E-2</v>
      </c>
      <c r="P1900">
        <v>894</v>
      </c>
      <c r="Q1900">
        <v>0</v>
      </c>
      <c r="R1900">
        <v>0</v>
      </c>
      <c r="S1900">
        <v>130</v>
      </c>
      <c r="T1900">
        <v>111</v>
      </c>
      <c r="U1900" s="4">
        <f t="shared" si="1597"/>
        <v>0.53941908713692943</v>
      </c>
      <c r="V1900" s="40">
        <v>8.9</v>
      </c>
      <c r="W1900">
        <v>1</v>
      </c>
      <c r="X1900">
        <v>7</v>
      </c>
      <c r="Y1900">
        <v>0</v>
      </c>
      <c r="Z1900">
        <v>0</v>
      </c>
      <c r="AA1900">
        <f t="shared" si="1605"/>
        <v>4</v>
      </c>
      <c r="AB1900">
        <f t="shared" si="1605"/>
        <v>14</v>
      </c>
      <c r="AC1900" s="9">
        <f t="shared" si="1556"/>
        <v>1.7129805862200229</v>
      </c>
      <c r="AD1900" s="9">
        <f t="shared" si="1557"/>
        <v>11.99086410354016</v>
      </c>
      <c r="AE1900" s="9">
        <f t="shared" si="1558"/>
        <v>0</v>
      </c>
      <c r="AF1900" s="9">
        <f t="shared" si="1559"/>
        <v>0</v>
      </c>
      <c r="AG1900" s="9">
        <f t="shared" si="1560"/>
        <v>8.8754661160590462</v>
      </c>
      <c r="AH1900" s="9">
        <f t="shared" si="1561"/>
        <v>31.064131406206659</v>
      </c>
      <c r="AI1900" s="6">
        <f t="shared" si="1562"/>
        <v>2.2188665290147611</v>
      </c>
      <c r="AJ1900" s="6">
        <f t="shared" si="1563"/>
        <v>5.4815378759040732</v>
      </c>
      <c r="AK1900" s="6">
        <f t="shared" si="1564"/>
        <v>0</v>
      </c>
      <c r="AL1900" s="6">
        <f t="shared" si="1565"/>
        <v>1.6641498967610711</v>
      </c>
      <c r="AM1900" s="6">
        <f t="shared" si="1566"/>
        <v>1.3703844689760183</v>
      </c>
      <c r="AN1900" s="6">
        <f t="shared" si="1567"/>
        <v>0</v>
      </c>
      <c r="AO1900" s="32">
        <v>540.81666666666672</v>
      </c>
      <c r="AP1900" s="32">
        <v>175.13333333333333</v>
      </c>
      <c r="AQ1900" s="32">
        <v>2.0499999999999998</v>
      </c>
      <c r="AR1900" s="32">
        <v>718</v>
      </c>
      <c r="AS1900" s="40">
        <v>7</v>
      </c>
      <c r="AT1900" s="40">
        <v>88</v>
      </c>
      <c r="AU1900" s="40">
        <v>42</v>
      </c>
      <c r="AV1900" s="40">
        <v>25</v>
      </c>
      <c r="AW1900" s="40">
        <v>25</v>
      </c>
      <c r="AX1900" s="9">
        <f t="shared" si="1568"/>
        <v>0.58495821727019504</v>
      </c>
      <c r="AY1900" s="9">
        <f t="shared" si="1569"/>
        <v>7.3537604456824512</v>
      </c>
      <c r="AZ1900" s="9">
        <f t="shared" si="1570"/>
        <v>3.5097493036211698</v>
      </c>
      <c r="BA1900" s="9">
        <f t="shared" si="1571"/>
        <v>2.0891364902506964</v>
      </c>
      <c r="BB1900" s="9">
        <f t="shared" si="1572"/>
        <v>2.0891364902506964</v>
      </c>
      <c r="BC1900" s="9">
        <f t="shared" si="1573"/>
        <v>11.037074829931974</v>
      </c>
      <c r="BD1900" s="9">
        <f t="shared" si="1574"/>
        <v>4.1836734693877546E-2</v>
      </c>
      <c r="BE1900" s="9">
        <f t="shared" si="1575"/>
        <v>3.5741496598639455</v>
      </c>
      <c r="BF1900" s="3">
        <v>20</v>
      </c>
      <c r="BG1900" s="3">
        <v>16</v>
      </c>
      <c r="BH1900" s="3">
        <v>0</v>
      </c>
      <c r="BI1900" s="3">
        <v>36</v>
      </c>
      <c r="BJ1900" s="3">
        <v>15</v>
      </c>
      <c r="BK1900" s="3">
        <v>4</v>
      </c>
      <c r="BL1900" s="3">
        <v>0</v>
      </c>
      <c r="BM1900" s="3">
        <v>19</v>
      </c>
      <c r="BN1900" s="34">
        <f t="shared" si="1598"/>
        <v>4.4617498650528278</v>
      </c>
      <c r="BO1900" s="34">
        <f t="shared" si="1599"/>
        <v>12.428272604603977</v>
      </c>
      <c r="BP1900" s="34">
        <v>8.2962008732657466</v>
      </c>
      <c r="BQ1900" s="34">
        <v>-1.5775294517241689</v>
      </c>
      <c r="BR1900" s="34">
        <v>0.33484502669546523</v>
      </c>
      <c r="BS1900" s="34">
        <v>-2.8809803788075895E-2</v>
      </c>
      <c r="BT1900" s="34">
        <v>3.3944237653620704</v>
      </c>
      <c r="BU1900" s="34">
        <f t="shared" si="1600"/>
        <v>10.419130409811036</v>
      </c>
      <c r="BV1900" s="34">
        <f t="shared" si="1601"/>
        <v>29.022647381089236</v>
      </c>
      <c r="BW1900" s="34">
        <v>6.7570772087883908</v>
      </c>
      <c r="BX1900" s="34">
        <v>-0.36055255892422294</v>
      </c>
      <c r="BY1900" s="34">
        <v>0.23508300944826735</v>
      </c>
      <c r="BZ1900" s="34">
        <v>-12.588988204070644</v>
      </c>
      <c r="CA1900" s="34">
        <f t="shared" si="1602"/>
        <v>-5.957380544758208</v>
      </c>
      <c r="CB1900" s="34">
        <f t="shared" si="1603"/>
        <v>-16.59437477648526</v>
      </c>
      <c r="CC1900" s="15">
        <v>55</v>
      </c>
      <c r="CD1900" s="7">
        <v>567543</v>
      </c>
      <c r="CE1900" s="68">
        <f t="shared" si="1576"/>
        <v>949765.83673469385</v>
      </c>
      <c r="CF1900" s="9">
        <v>15.8</v>
      </c>
      <c r="CG1900" s="9">
        <v>12.4</v>
      </c>
      <c r="CH1900" s="9">
        <v>-0.7</v>
      </c>
      <c r="CI1900" s="9">
        <v>1.4</v>
      </c>
      <c r="CJ1900" s="9">
        <f t="shared" si="1589"/>
        <v>3.1278509057734909</v>
      </c>
      <c r="CK1900" s="9">
        <v>1.5</v>
      </c>
      <c r="CL1900" s="9">
        <f t="shared" si="1590"/>
        <v>3.3512688276144549</v>
      </c>
      <c r="CM1900" s="9">
        <v>2.8</v>
      </c>
      <c r="CN1900" t="s">
        <v>1007</v>
      </c>
      <c r="CO1900" t="s">
        <v>2233</v>
      </c>
      <c r="CP1900" t="s">
        <v>2427</v>
      </c>
      <c r="CQ1900" t="s">
        <v>2400</v>
      </c>
      <c r="CR1900">
        <v>76</v>
      </c>
      <c r="CS1900">
        <v>240</v>
      </c>
      <c r="CU1900" t="s">
        <v>3401</v>
      </c>
      <c r="CV1900" t="s">
        <v>2382</v>
      </c>
      <c r="CW1900">
        <v>1</v>
      </c>
      <c r="CX1900">
        <v>1</v>
      </c>
      <c r="CY1900">
        <v>0</v>
      </c>
      <c r="CZ1900" s="70"/>
      <c r="DA1900">
        <v>0</v>
      </c>
    </row>
    <row r="1901" spans="1:105" ht="12.75" customHeight="1" x14ac:dyDescent="0.2">
      <c r="A1901" s="38" t="s">
        <v>2452</v>
      </c>
      <c r="B1901" t="s">
        <v>970</v>
      </c>
      <c r="E1901" t="str">
        <f t="shared" si="1595"/>
        <v xml:space="preserve">Meloche, Eric </v>
      </c>
      <c r="F1901" t="s">
        <v>1358</v>
      </c>
      <c r="G1901" t="s">
        <v>1528</v>
      </c>
      <c r="H1901">
        <v>13</v>
      </c>
      <c r="I1901">
        <v>1</v>
      </c>
      <c r="J1901">
        <v>2</v>
      </c>
      <c r="K1901">
        <f t="shared" si="1604"/>
        <v>3</v>
      </c>
      <c r="L1901">
        <v>-6</v>
      </c>
      <c r="M1901">
        <v>4</v>
      </c>
      <c r="N1901">
        <v>12</v>
      </c>
      <c r="O1901" s="4">
        <f t="shared" si="1596"/>
        <v>8.3333333333333329E-2</v>
      </c>
      <c r="P1901">
        <v>159</v>
      </c>
      <c r="Q1901">
        <v>0</v>
      </c>
      <c r="R1901">
        <v>0</v>
      </c>
      <c r="S1901">
        <v>13</v>
      </c>
      <c r="T1901">
        <v>15</v>
      </c>
      <c r="U1901" s="4">
        <f t="shared" si="1597"/>
        <v>0.4642857142857143</v>
      </c>
      <c r="V1901" s="40">
        <v>3.7</v>
      </c>
      <c r="W1901">
        <v>1</v>
      </c>
      <c r="X1901">
        <v>0</v>
      </c>
      <c r="Y1901">
        <v>0</v>
      </c>
      <c r="Z1901">
        <v>0</v>
      </c>
      <c r="AA1901">
        <f t="shared" si="1605"/>
        <v>0</v>
      </c>
      <c r="AB1901">
        <f t="shared" si="1605"/>
        <v>2</v>
      </c>
      <c r="AC1901" s="9">
        <f t="shared" si="1556"/>
        <v>155.17241379310343</v>
      </c>
      <c r="AD1901" s="9">
        <f t="shared" si="1557"/>
        <v>0</v>
      </c>
      <c r="AE1901" s="9">
        <f t="shared" si="1558"/>
        <v>0</v>
      </c>
      <c r="AF1901" s="9">
        <f t="shared" si="1559"/>
        <v>0</v>
      </c>
      <c r="AG1901" s="9">
        <f t="shared" si="1560"/>
        <v>0</v>
      </c>
      <c r="AH1901" s="9">
        <f t="shared" si="1561"/>
        <v>22.795630837422827</v>
      </c>
      <c r="AI1901" s="6">
        <f t="shared" si="1562"/>
        <v>1.1397815418711414</v>
      </c>
      <c r="AJ1901" s="6">
        <f t="shared" si="1563"/>
        <v>31.034482758620683</v>
      </c>
      <c r="AK1901" s="6">
        <f t="shared" si="1564"/>
        <v>0</v>
      </c>
      <c r="AL1901" s="6">
        <f t="shared" si="1565"/>
        <v>3.9892353965489953</v>
      </c>
      <c r="AM1901" s="6">
        <f t="shared" si="1566"/>
        <v>0</v>
      </c>
      <c r="AN1901" s="6">
        <f t="shared" si="1567"/>
        <v>0</v>
      </c>
      <c r="AO1901" s="32">
        <v>105.28333333333333</v>
      </c>
      <c r="AP1901" s="32">
        <v>1.9333333333333336</v>
      </c>
      <c r="AQ1901" s="32">
        <v>1.3166666666666667</v>
      </c>
      <c r="AR1901" s="32">
        <v>108.53333333333333</v>
      </c>
      <c r="AS1901" s="40">
        <v>2</v>
      </c>
      <c r="AT1901" s="40">
        <v>13</v>
      </c>
      <c r="AU1901" s="40">
        <v>5</v>
      </c>
      <c r="AV1901" s="40">
        <v>1</v>
      </c>
      <c r="AW1901" s="40">
        <v>2</v>
      </c>
      <c r="AX1901" s="9">
        <f t="shared" si="1568"/>
        <v>1.1056511056511056</v>
      </c>
      <c r="AY1901" s="9">
        <f t="shared" si="1569"/>
        <v>7.1867321867321872</v>
      </c>
      <c r="AZ1901" s="9">
        <f t="shared" si="1570"/>
        <v>2.764127764127764</v>
      </c>
      <c r="BA1901" s="9">
        <f t="shared" si="1571"/>
        <v>0.55282555282555279</v>
      </c>
      <c r="BB1901" s="9">
        <f t="shared" si="1572"/>
        <v>1.1056511056511056</v>
      </c>
      <c r="BC1901" s="9">
        <f t="shared" si="1573"/>
        <v>8.0987179487179493</v>
      </c>
      <c r="BD1901" s="9">
        <f t="shared" si="1574"/>
        <v>0.10128205128205128</v>
      </c>
      <c r="BE1901" s="9">
        <f t="shared" si="1575"/>
        <v>0.14871794871794874</v>
      </c>
      <c r="BF1901" s="3">
        <v>2</v>
      </c>
      <c r="BG1901" s="3">
        <v>1</v>
      </c>
      <c r="BH1901" s="3">
        <v>0</v>
      </c>
      <c r="BI1901" s="3">
        <v>3</v>
      </c>
      <c r="BJ1901" s="3">
        <v>7</v>
      </c>
      <c r="BK1901" s="3">
        <v>0</v>
      </c>
      <c r="BL1901" s="3">
        <v>0</v>
      </c>
      <c r="BM1901" s="3">
        <v>7</v>
      </c>
      <c r="BN1901" s="34">
        <f t="shared" si="1598"/>
        <v>1.1024584170142848</v>
      </c>
      <c r="BO1901" s="34">
        <f t="shared" si="1599"/>
        <v>20.315572795103527</v>
      </c>
      <c r="BP1901" s="34">
        <v>-0.43280331258056254</v>
      </c>
      <c r="BQ1901" s="34">
        <v>1.782198254460917</v>
      </c>
      <c r="BR1901" s="34">
        <v>-3.6637091526981427E-2</v>
      </c>
      <c r="BS1901" s="34">
        <v>-1.5629713049072735E-2</v>
      </c>
      <c r="BT1901" s="34">
        <v>0</v>
      </c>
      <c r="BU1901" s="34">
        <f t="shared" si="1600"/>
        <v>1.2971281373043002</v>
      </c>
      <c r="BV1901" s="34">
        <f t="shared" si="1601"/>
        <v>23.902852653027644</v>
      </c>
      <c r="BW1901" s="34">
        <v>-0.34025590008690709</v>
      </c>
      <c r="BX1901" s="34">
        <v>7.8161877432805695E-3</v>
      </c>
      <c r="BY1901" s="34">
        <v>0.1571047287115267</v>
      </c>
      <c r="BZ1901" s="34">
        <v>-1.9334736657915685E-2</v>
      </c>
      <c r="CA1901" s="34">
        <f t="shared" si="1602"/>
        <v>-0.1946697202900155</v>
      </c>
      <c r="CB1901" s="34">
        <f t="shared" si="1603"/>
        <v>-3.5872798579241185</v>
      </c>
      <c r="CE1901" s="68">
        <f t="shared" si="1576"/>
        <v>165000</v>
      </c>
      <c r="CF1901" s="9">
        <v>2.8</v>
      </c>
      <c r="CG1901" s="9">
        <v>2.4</v>
      </c>
      <c r="CH1901" s="9">
        <v>-4.0999999999999996</v>
      </c>
      <c r="CI1901" s="9">
        <v>-0.3</v>
      </c>
      <c r="CJ1901" s="9">
        <f t="shared" si="1589"/>
        <v>-5.3675264648874306</v>
      </c>
      <c r="CK1901" s="9">
        <v>-0.7</v>
      </c>
      <c r="CL1901" s="9">
        <f t="shared" si="1590"/>
        <v>-12.524228418070672</v>
      </c>
      <c r="CM1901" s="9">
        <v>-1</v>
      </c>
      <c r="CN1901" t="s">
        <v>3269</v>
      </c>
      <c r="CO1901" t="s">
        <v>3417</v>
      </c>
      <c r="CP1901" t="s">
        <v>2399</v>
      </c>
      <c r="CQ1901" t="s">
        <v>2400</v>
      </c>
      <c r="CR1901">
        <v>70</v>
      </c>
      <c r="CS1901">
        <v>202</v>
      </c>
      <c r="CT1901">
        <v>40</v>
      </c>
      <c r="CU1901" t="s">
        <v>3401</v>
      </c>
      <c r="CV1901" t="s">
        <v>2382</v>
      </c>
      <c r="CW1901">
        <v>0</v>
      </c>
      <c r="CX1901">
        <v>0</v>
      </c>
      <c r="CY1901">
        <v>0</v>
      </c>
      <c r="CZ1901" s="70"/>
      <c r="DA1901">
        <v>0</v>
      </c>
    </row>
    <row r="1902" spans="1:105" ht="12.75" customHeight="1" x14ac:dyDescent="0.2">
      <c r="A1902" s="38" t="s">
        <v>2452</v>
      </c>
      <c r="B1902" t="s">
        <v>966</v>
      </c>
      <c r="E1902" t="str">
        <f t="shared" si="1595"/>
        <v xml:space="preserve">Rasmussen, Erik </v>
      </c>
      <c r="F1902" t="s">
        <v>1359</v>
      </c>
      <c r="G1902" t="s">
        <v>1537</v>
      </c>
      <c r="H1902">
        <v>71</v>
      </c>
      <c r="I1902">
        <v>3</v>
      </c>
      <c r="J1902">
        <v>7</v>
      </c>
      <c r="K1902">
        <f t="shared" si="1604"/>
        <v>10</v>
      </c>
      <c r="L1902">
        <v>-2</v>
      </c>
      <c r="M1902">
        <v>25</v>
      </c>
      <c r="N1902">
        <v>80</v>
      </c>
      <c r="O1902" s="4">
        <f t="shared" si="1596"/>
        <v>3.7499999999999999E-2</v>
      </c>
      <c r="P1902">
        <v>940</v>
      </c>
      <c r="Q1902">
        <v>0</v>
      </c>
      <c r="R1902">
        <v>0</v>
      </c>
      <c r="S1902">
        <v>25</v>
      </c>
      <c r="T1902">
        <v>27</v>
      </c>
      <c r="U1902" s="4">
        <f t="shared" si="1597"/>
        <v>0.48076923076923078</v>
      </c>
      <c r="V1902" s="40">
        <v>1.3</v>
      </c>
      <c r="W1902">
        <v>0</v>
      </c>
      <c r="X1902">
        <v>0</v>
      </c>
      <c r="Y1902">
        <v>0</v>
      </c>
      <c r="Z1902">
        <v>0</v>
      </c>
      <c r="AA1902">
        <f t="shared" si="1605"/>
        <v>3</v>
      </c>
      <c r="AB1902">
        <f t="shared" si="1605"/>
        <v>7</v>
      </c>
      <c r="AC1902" s="9">
        <f t="shared" si="1556"/>
        <v>0</v>
      </c>
      <c r="AD1902" s="9">
        <f t="shared" si="1557"/>
        <v>0</v>
      </c>
      <c r="AE1902" s="9">
        <f t="shared" si="1558"/>
        <v>0</v>
      </c>
      <c r="AF1902" s="9">
        <f t="shared" si="1559"/>
        <v>0</v>
      </c>
      <c r="AG1902" s="9">
        <f t="shared" si="1560"/>
        <v>5.4431368596124283</v>
      </c>
      <c r="AH1902" s="9">
        <f t="shared" si="1561"/>
        <v>12.700652672429001</v>
      </c>
      <c r="AI1902" s="6">
        <f t="shared" si="1562"/>
        <v>1.5422221102235216</v>
      </c>
      <c r="AJ1902" s="6">
        <f t="shared" si="1563"/>
        <v>7.1856287425149699</v>
      </c>
      <c r="AK1902" s="6">
        <f t="shared" si="1564"/>
        <v>0</v>
      </c>
      <c r="AL1902" s="6">
        <f t="shared" si="1565"/>
        <v>1.7236600055439357</v>
      </c>
      <c r="AM1902" s="6">
        <f t="shared" si="1566"/>
        <v>0</v>
      </c>
      <c r="AN1902" s="6">
        <f t="shared" si="1567"/>
        <v>0</v>
      </c>
      <c r="AO1902" s="32">
        <v>661.38333333333333</v>
      </c>
      <c r="AP1902" s="32">
        <v>8.35</v>
      </c>
      <c r="AQ1902" s="32">
        <v>1.9</v>
      </c>
      <c r="AR1902" s="32">
        <v>671.63333333333333</v>
      </c>
      <c r="AS1902" s="40">
        <v>16</v>
      </c>
      <c r="AT1902" s="40">
        <v>120</v>
      </c>
      <c r="AU1902" s="40">
        <v>27</v>
      </c>
      <c r="AV1902" s="40">
        <v>25</v>
      </c>
      <c r="AW1902" s="40">
        <v>21</v>
      </c>
      <c r="AX1902" s="9">
        <f t="shared" si="1568"/>
        <v>1.4293513325723359</v>
      </c>
      <c r="AY1902" s="9">
        <f t="shared" si="1569"/>
        <v>10.720134994292522</v>
      </c>
      <c r="AZ1902" s="9">
        <f t="shared" si="1570"/>
        <v>2.4120303737158171</v>
      </c>
      <c r="BA1902" s="9">
        <f t="shared" si="1571"/>
        <v>2.2333614571442753</v>
      </c>
      <c r="BB1902" s="9">
        <f t="shared" si="1572"/>
        <v>1.8760236240011909</v>
      </c>
      <c r="BC1902" s="9">
        <f t="shared" si="1573"/>
        <v>9.3152582159624409</v>
      </c>
      <c r="BD1902" s="9">
        <f t="shared" si="1574"/>
        <v>2.6760563380281689E-2</v>
      </c>
      <c r="BE1902" s="9">
        <f t="shared" si="1575"/>
        <v>0.1176056338028169</v>
      </c>
      <c r="BF1902" s="3">
        <v>17</v>
      </c>
      <c r="BG1902" s="3">
        <v>1</v>
      </c>
      <c r="BH1902" s="3">
        <v>0</v>
      </c>
      <c r="BI1902" s="3">
        <v>18</v>
      </c>
      <c r="BJ1902" s="3">
        <v>19</v>
      </c>
      <c r="BK1902" s="3">
        <v>0</v>
      </c>
      <c r="BL1902" s="3">
        <v>0</v>
      </c>
      <c r="BM1902" s="3">
        <v>19</v>
      </c>
      <c r="BN1902" s="34">
        <f t="shared" si="1598"/>
        <v>5.3247705959590839</v>
      </c>
      <c r="BO1902" s="34">
        <f t="shared" si="1599"/>
        <v>15.856183222866894</v>
      </c>
      <c r="BP1902" s="34">
        <v>-3.1417367927629756</v>
      </c>
      <c r="BQ1902" s="34">
        <v>-0.45515620649810085</v>
      </c>
      <c r="BR1902" s="34">
        <v>-0.33814938700485248</v>
      </c>
      <c r="BS1902" s="34">
        <v>-3.6581575981054902E-2</v>
      </c>
      <c r="BT1902" s="34">
        <v>0</v>
      </c>
      <c r="BU1902" s="34">
        <f t="shared" si="1600"/>
        <v>-3.971623962246984</v>
      </c>
      <c r="BV1902" s="34">
        <f t="shared" si="1601"/>
        <v>-11.826762506070725</v>
      </c>
      <c r="BW1902" s="34">
        <v>7.4743879931168049</v>
      </c>
      <c r="BX1902" s="34">
        <v>3.1387854760185671E-2</v>
      </c>
      <c r="BY1902" s="34">
        <v>0.19100819280211442</v>
      </c>
      <c r="BZ1902" s="34">
        <v>1.599610517526961</v>
      </c>
      <c r="CA1902" s="34">
        <f t="shared" si="1602"/>
        <v>9.2963945582060674</v>
      </c>
      <c r="CB1902" s="34">
        <f t="shared" si="1603"/>
        <v>27.682945728937614</v>
      </c>
      <c r="CC1902" s="15">
        <v>65</v>
      </c>
      <c r="CD1902" s="7">
        <v>165000</v>
      </c>
      <c r="CE1902" s="68">
        <f t="shared" si="1576"/>
        <v>165000</v>
      </c>
      <c r="CF1902" s="9">
        <v>13.6</v>
      </c>
      <c r="CG1902" s="9">
        <v>13.3</v>
      </c>
      <c r="CH1902" s="9">
        <v>-1.7</v>
      </c>
      <c r="CI1902" s="9">
        <v>-2.9</v>
      </c>
      <c r="CJ1902" s="9">
        <f t="shared" si="1589"/>
        <v>-8.5058538850732042</v>
      </c>
      <c r="CK1902" s="9">
        <v>1.3</v>
      </c>
      <c r="CL1902" s="9">
        <f t="shared" si="1590"/>
        <v>3.8129689829638505</v>
      </c>
      <c r="CM1902" s="9">
        <v>-1.6</v>
      </c>
      <c r="CN1902" t="s">
        <v>1166</v>
      </c>
      <c r="CO1902" t="s">
        <v>3109</v>
      </c>
      <c r="CP1902" t="s">
        <v>2413</v>
      </c>
      <c r="CQ1902" t="s">
        <v>2414</v>
      </c>
      <c r="CR1902">
        <v>73</v>
      </c>
      <c r="CS1902">
        <v>210</v>
      </c>
      <c r="CT1902">
        <v>10</v>
      </c>
      <c r="CU1902" t="s">
        <v>3402</v>
      </c>
      <c r="CV1902" t="s">
        <v>2382</v>
      </c>
      <c r="CW1902">
        <v>0</v>
      </c>
      <c r="CX1902">
        <v>0</v>
      </c>
      <c r="CY1902">
        <v>0</v>
      </c>
      <c r="CZ1902" s="70"/>
      <c r="DA1902">
        <v>0</v>
      </c>
    </row>
    <row r="1903" spans="1:105" ht="12.75" customHeight="1" x14ac:dyDescent="0.2">
      <c r="A1903" s="38" t="s">
        <v>2452</v>
      </c>
      <c r="B1903" t="s">
        <v>963</v>
      </c>
      <c r="E1903" t="str">
        <f t="shared" si="1595"/>
        <v xml:space="preserve">Reitz, Erik </v>
      </c>
      <c r="F1903" t="s">
        <v>1360</v>
      </c>
      <c r="G1903" t="s">
        <v>1524</v>
      </c>
      <c r="H1903">
        <v>1</v>
      </c>
      <c r="I1903">
        <v>0</v>
      </c>
      <c r="J1903">
        <v>0</v>
      </c>
      <c r="K1903">
        <f t="shared" si="1604"/>
        <v>0</v>
      </c>
      <c r="L1903">
        <v>1</v>
      </c>
      <c r="M1903">
        <v>0</v>
      </c>
      <c r="N1903">
        <v>0</v>
      </c>
      <c r="O1903" s="4">
        <f t="shared" si="1596"/>
        <v>0</v>
      </c>
      <c r="P1903">
        <v>13</v>
      </c>
      <c r="Q1903">
        <v>0</v>
      </c>
      <c r="R1903">
        <v>0</v>
      </c>
      <c r="S1903">
        <v>0</v>
      </c>
      <c r="T1903">
        <v>0</v>
      </c>
      <c r="U1903" s="4">
        <f t="shared" si="1597"/>
        <v>0</v>
      </c>
      <c r="V1903" s="40">
        <v>0</v>
      </c>
      <c r="W1903">
        <v>0</v>
      </c>
      <c r="X1903">
        <v>0</v>
      </c>
      <c r="Y1903">
        <v>0</v>
      </c>
      <c r="Z1903">
        <v>0</v>
      </c>
      <c r="AA1903">
        <f t="shared" si="1605"/>
        <v>0</v>
      </c>
      <c r="AB1903">
        <f t="shared" si="1605"/>
        <v>0</v>
      </c>
      <c r="AC1903" s="9">
        <f t="shared" si="1556"/>
        <v>0</v>
      </c>
      <c r="AD1903" s="9">
        <f t="shared" si="1557"/>
        <v>0</v>
      </c>
      <c r="AE1903" s="9">
        <f t="shared" si="1558"/>
        <v>0</v>
      </c>
      <c r="AF1903" s="9">
        <f t="shared" si="1559"/>
        <v>0</v>
      </c>
      <c r="AG1903" s="9">
        <f t="shared" si="1560"/>
        <v>0</v>
      </c>
      <c r="AH1903" s="9">
        <f t="shared" si="1561"/>
        <v>0</v>
      </c>
      <c r="AI1903" s="6">
        <f t="shared" si="1562"/>
        <v>5.6603773584905666</v>
      </c>
      <c r="AJ1903" s="6">
        <f t="shared" si="1563"/>
        <v>0</v>
      </c>
      <c r="AK1903" s="6">
        <f t="shared" si="1564"/>
        <v>0</v>
      </c>
      <c r="AL1903" s="6">
        <f t="shared" si="1565"/>
        <v>0</v>
      </c>
      <c r="AM1903" s="6">
        <f t="shared" si="1566"/>
        <v>0</v>
      </c>
      <c r="AN1903" s="6">
        <f t="shared" si="1567"/>
        <v>0</v>
      </c>
      <c r="AO1903" s="33">
        <v>10.6</v>
      </c>
      <c r="AP1903" s="33">
        <v>0</v>
      </c>
      <c r="AQ1903" s="33">
        <v>0</v>
      </c>
      <c r="AR1903" s="32">
        <v>10.6</v>
      </c>
      <c r="AS1903" s="40">
        <v>0</v>
      </c>
      <c r="AT1903" s="40">
        <v>0</v>
      </c>
      <c r="AU1903" s="40">
        <v>1</v>
      </c>
      <c r="AV1903" s="40">
        <v>0</v>
      </c>
      <c r="AW1903" s="40">
        <v>0</v>
      </c>
      <c r="AX1903" s="9">
        <f t="shared" si="1568"/>
        <v>0</v>
      </c>
      <c r="AY1903" s="9">
        <f t="shared" si="1569"/>
        <v>0</v>
      </c>
      <c r="AZ1903" s="9">
        <f t="shared" si="1570"/>
        <v>5.6603773584905666</v>
      </c>
      <c r="BA1903" s="9">
        <f t="shared" si="1571"/>
        <v>0</v>
      </c>
      <c r="BB1903" s="9">
        <f t="shared" si="1572"/>
        <v>0</v>
      </c>
      <c r="BC1903" s="9">
        <f t="shared" si="1573"/>
        <v>10.6</v>
      </c>
      <c r="BD1903" s="9">
        <f t="shared" si="1574"/>
        <v>0</v>
      </c>
      <c r="BE1903" s="9">
        <f t="shared" si="1575"/>
        <v>0</v>
      </c>
      <c r="BF1903" s="3">
        <v>1</v>
      </c>
      <c r="BG1903" s="3">
        <v>0</v>
      </c>
      <c r="BH1903" s="3">
        <v>0</v>
      </c>
      <c r="BI1903" s="3">
        <v>1</v>
      </c>
      <c r="BJ1903" s="3">
        <v>0</v>
      </c>
      <c r="BK1903" s="3">
        <v>0</v>
      </c>
      <c r="BL1903" s="3">
        <v>0</v>
      </c>
      <c r="BM1903" s="3">
        <v>0</v>
      </c>
      <c r="BN1903" s="34">
        <f t="shared" si="1598"/>
        <v>0.50557268192498561</v>
      </c>
      <c r="BO1903" s="34">
        <f t="shared" si="1599"/>
        <v>95.391072061318042</v>
      </c>
      <c r="BP1903" s="34">
        <v>-8.119065594421257E-2</v>
      </c>
      <c r="BQ1903" s="34">
        <v>0</v>
      </c>
      <c r="BR1903" s="34">
        <v>-2.7382643335287045E-3</v>
      </c>
      <c r="BS1903" s="34">
        <v>0</v>
      </c>
      <c r="BT1903" s="34">
        <v>0</v>
      </c>
      <c r="BU1903" s="34">
        <f t="shared" si="1600"/>
        <v>-8.3928920277741278E-2</v>
      </c>
      <c r="BV1903" s="34">
        <f t="shared" si="1601"/>
        <v>-15.835645335422884</v>
      </c>
      <c r="BW1903" s="34">
        <v>0.48030628405939108</v>
      </c>
      <c r="BX1903" s="34">
        <v>0</v>
      </c>
      <c r="BY1903" s="34">
        <v>0</v>
      </c>
      <c r="BZ1903" s="34">
        <v>0.10919531814333581</v>
      </c>
      <c r="CA1903" s="34">
        <f t="shared" si="1602"/>
        <v>0.58950160220272685</v>
      </c>
      <c r="CB1903" s="34">
        <f t="shared" si="1603"/>
        <v>111.22671739674092</v>
      </c>
      <c r="CE1903" s="68">
        <f t="shared" si="1576"/>
        <v>165000</v>
      </c>
      <c r="CF1903" s="9">
        <v>0.3</v>
      </c>
      <c r="CG1903" s="9">
        <v>0.3</v>
      </c>
      <c r="CH1903" s="9">
        <v>0.9</v>
      </c>
      <c r="CI1903" s="9">
        <v>-0.1</v>
      </c>
      <c r="CJ1903" s="9">
        <f t="shared" si="1589"/>
        <v>-18.867924528301888</v>
      </c>
      <c r="CK1903" s="9">
        <v>0.3</v>
      </c>
      <c r="CL1903" s="9">
        <f t="shared" si="1590"/>
        <v>56.60377358490566</v>
      </c>
      <c r="CM1903" s="9">
        <v>0.2</v>
      </c>
      <c r="CN1903" t="s">
        <v>3190</v>
      </c>
      <c r="CO1903" t="s">
        <v>3151</v>
      </c>
      <c r="CP1903" t="s">
        <v>3105</v>
      </c>
      <c r="CQ1903" t="s">
        <v>2414</v>
      </c>
      <c r="CR1903">
        <v>73</v>
      </c>
      <c r="CS1903">
        <v>210</v>
      </c>
      <c r="CT1903">
        <v>6</v>
      </c>
      <c r="CU1903" t="s">
        <v>3401</v>
      </c>
      <c r="CV1903" t="s">
        <v>3090</v>
      </c>
      <c r="CW1903">
        <v>0</v>
      </c>
      <c r="CX1903">
        <v>0</v>
      </c>
      <c r="CY1903">
        <v>0</v>
      </c>
      <c r="CZ1903" s="70"/>
      <c r="DA1903">
        <v>0</v>
      </c>
    </row>
    <row r="1904" spans="1:105" ht="12.75" customHeight="1" x14ac:dyDescent="0.2">
      <c r="A1904" s="38" t="s">
        <v>2452</v>
      </c>
      <c r="B1904" t="s">
        <v>976</v>
      </c>
      <c r="E1904" t="str">
        <f t="shared" si="1595"/>
        <v xml:space="preserve">Westrum, Erik </v>
      </c>
      <c r="F1904" t="s">
        <v>1361</v>
      </c>
      <c r="G1904" t="s">
        <v>1537</v>
      </c>
      <c r="H1904">
        <v>2</v>
      </c>
      <c r="I1904">
        <v>0</v>
      </c>
      <c r="J1904">
        <v>0</v>
      </c>
      <c r="K1904">
        <f t="shared" si="1604"/>
        <v>0</v>
      </c>
      <c r="L1904">
        <v>0</v>
      </c>
      <c r="M1904">
        <v>0</v>
      </c>
      <c r="N1904">
        <v>0</v>
      </c>
      <c r="O1904" s="4">
        <f t="shared" si="1596"/>
        <v>0</v>
      </c>
      <c r="P1904">
        <v>11</v>
      </c>
      <c r="Q1904">
        <v>0</v>
      </c>
      <c r="R1904">
        <v>0</v>
      </c>
      <c r="S1904">
        <v>2</v>
      </c>
      <c r="T1904">
        <v>3</v>
      </c>
      <c r="U1904" s="4">
        <f t="shared" si="1597"/>
        <v>0.4</v>
      </c>
      <c r="V1904" s="40">
        <v>3.7</v>
      </c>
      <c r="W1904">
        <v>0</v>
      </c>
      <c r="X1904">
        <v>0</v>
      </c>
      <c r="Y1904">
        <v>0</v>
      </c>
      <c r="Z1904">
        <v>0</v>
      </c>
      <c r="AA1904">
        <f t="shared" si="1605"/>
        <v>0</v>
      </c>
      <c r="AB1904">
        <f t="shared" si="1605"/>
        <v>0</v>
      </c>
      <c r="AC1904" s="9">
        <f t="shared" si="1556"/>
        <v>0</v>
      </c>
      <c r="AD1904" s="9">
        <f t="shared" si="1557"/>
        <v>0</v>
      </c>
      <c r="AE1904" s="9">
        <f t="shared" si="1558"/>
        <v>0</v>
      </c>
      <c r="AF1904" s="9">
        <f t="shared" si="1559"/>
        <v>0</v>
      </c>
      <c r="AG1904" s="9">
        <f t="shared" si="1560"/>
        <v>0</v>
      </c>
      <c r="AH1904" s="9">
        <f t="shared" si="1561"/>
        <v>0</v>
      </c>
      <c r="AI1904" s="6">
        <f t="shared" si="1562"/>
        <v>0</v>
      </c>
      <c r="AJ1904" s="6">
        <f t="shared" si="1563"/>
        <v>20.571428571428573</v>
      </c>
      <c r="AK1904" s="6">
        <f t="shared" si="1564"/>
        <v>0</v>
      </c>
      <c r="AL1904" s="6">
        <f t="shared" si="1565"/>
        <v>0</v>
      </c>
      <c r="AM1904" s="6">
        <f t="shared" si="1566"/>
        <v>0</v>
      </c>
      <c r="AN1904" s="6">
        <f t="shared" si="1567"/>
        <v>0</v>
      </c>
      <c r="AO1904" s="32">
        <v>4.1166666666666663</v>
      </c>
      <c r="AP1904" s="32">
        <v>2.9166666666666665</v>
      </c>
      <c r="AQ1904" s="32">
        <v>0</v>
      </c>
      <c r="AR1904" s="32">
        <v>7.0333333333333332</v>
      </c>
      <c r="AS1904" s="40">
        <v>1</v>
      </c>
      <c r="AT1904" s="40">
        <v>2</v>
      </c>
      <c r="AU1904" s="40">
        <v>1</v>
      </c>
      <c r="AV1904" s="40">
        <v>0</v>
      </c>
      <c r="AW1904" s="40">
        <v>0</v>
      </c>
      <c r="AX1904" s="9">
        <f t="shared" si="1568"/>
        <v>8.5308056872037916</v>
      </c>
      <c r="AY1904" s="9">
        <f t="shared" si="1569"/>
        <v>17.061611374407583</v>
      </c>
      <c r="AZ1904" s="9">
        <f t="shared" si="1570"/>
        <v>8.5308056872037916</v>
      </c>
      <c r="BA1904" s="9">
        <f t="shared" si="1571"/>
        <v>0</v>
      </c>
      <c r="BB1904" s="9">
        <f t="shared" si="1572"/>
        <v>0</v>
      </c>
      <c r="BC1904" s="9">
        <f t="shared" si="1573"/>
        <v>2.0583333333333331</v>
      </c>
      <c r="BD1904" s="9">
        <f t="shared" si="1574"/>
        <v>0</v>
      </c>
      <c r="BE1904" s="9">
        <f t="shared" si="1575"/>
        <v>1.4583333333333333</v>
      </c>
      <c r="BF1904" s="3">
        <v>0</v>
      </c>
      <c r="BG1904" s="3">
        <v>1</v>
      </c>
      <c r="BH1904" s="3">
        <v>0</v>
      </c>
      <c r="BI1904" s="3">
        <v>1</v>
      </c>
      <c r="BJ1904" s="3">
        <v>0</v>
      </c>
      <c r="BK1904" s="3">
        <v>0</v>
      </c>
      <c r="BL1904" s="3">
        <v>0</v>
      </c>
      <c r="BM1904" s="3">
        <v>0</v>
      </c>
      <c r="BN1904" s="34">
        <f t="shared" si="1598"/>
        <v>-1.9176635778710205E-2</v>
      </c>
      <c r="BO1904" s="34">
        <f t="shared" si="1599"/>
        <v>-5.4530717854152249</v>
      </c>
      <c r="BP1904" s="34">
        <v>-0.10852631152096939</v>
      </c>
      <c r="BQ1904" s="34">
        <v>-0.1620018919056935</v>
      </c>
      <c r="BR1904" s="34">
        <v>3.6145833279088751E-4</v>
      </c>
      <c r="BS1904" s="34">
        <v>0</v>
      </c>
      <c r="BT1904" s="34">
        <v>0</v>
      </c>
      <c r="BU1904" s="34">
        <f t="shared" si="1600"/>
        <v>-0.27016674509387201</v>
      </c>
      <c r="BV1904" s="34">
        <f t="shared" si="1601"/>
        <v>-76.824666851338009</v>
      </c>
      <c r="BW1904" s="34">
        <v>0.12466420610002124</v>
      </c>
      <c r="BX1904" s="34">
        <v>1.1118871347199815E-2</v>
      </c>
      <c r="BY1904" s="34">
        <v>0</v>
      </c>
      <c r="BZ1904" s="34">
        <v>0.11520703186794073</v>
      </c>
      <c r="CA1904" s="34">
        <f t="shared" si="1602"/>
        <v>0.2509901093151618</v>
      </c>
      <c r="CB1904" s="34">
        <f t="shared" si="1603"/>
        <v>71.37159506592279</v>
      </c>
      <c r="CE1904" s="68">
        <f t="shared" si="1576"/>
        <v>165000</v>
      </c>
      <c r="CF1904" s="9">
        <v>0.4</v>
      </c>
      <c r="CG1904" s="9">
        <v>0.2</v>
      </c>
      <c r="CH1904" s="9">
        <v>0.2</v>
      </c>
      <c r="CI1904" s="9">
        <v>-0.2</v>
      </c>
      <c r="CJ1904" s="9">
        <f t="shared" si="1589"/>
        <v>-40.201005025125639</v>
      </c>
      <c r="CK1904" s="9">
        <v>0</v>
      </c>
      <c r="CL1904" s="9">
        <f t="shared" si="1590"/>
        <v>0</v>
      </c>
      <c r="CM1904" s="9">
        <v>-0.2</v>
      </c>
      <c r="CN1904" t="s">
        <v>3336</v>
      </c>
      <c r="CO1904" t="s">
        <v>3109</v>
      </c>
      <c r="CP1904" t="s">
        <v>2413</v>
      </c>
      <c r="CQ1904" t="s">
        <v>2414</v>
      </c>
      <c r="CR1904">
        <v>72</v>
      </c>
      <c r="CS1904">
        <v>204</v>
      </c>
      <c r="CT1904">
        <v>39</v>
      </c>
      <c r="CU1904" t="s">
        <v>3402</v>
      </c>
      <c r="CV1904" t="s">
        <v>2382</v>
      </c>
      <c r="CW1904">
        <v>0</v>
      </c>
      <c r="CX1904">
        <v>0</v>
      </c>
      <c r="CY1904">
        <v>0</v>
      </c>
      <c r="CZ1904" s="70"/>
      <c r="DA1904">
        <v>0</v>
      </c>
    </row>
    <row r="1905" spans="1:105" ht="12.75" customHeight="1" x14ac:dyDescent="0.2">
      <c r="A1905" s="38" t="s">
        <v>2452</v>
      </c>
      <c r="B1905" t="s">
        <v>952</v>
      </c>
      <c r="C1905" t="s">
        <v>952</v>
      </c>
      <c r="E1905" t="str">
        <f t="shared" si="1595"/>
        <v xml:space="preserve">Murray, Glen </v>
      </c>
      <c r="F1905" t="s">
        <v>380</v>
      </c>
      <c r="G1905" t="s">
        <v>1528</v>
      </c>
      <c r="H1905">
        <v>59</v>
      </c>
      <c r="I1905">
        <v>28</v>
      </c>
      <c r="J1905">
        <v>17</v>
      </c>
      <c r="K1905">
        <f t="shared" si="1604"/>
        <v>45</v>
      </c>
      <c r="L1905">
        <v>-12</v>
      </c>
      <c r="M1905">
        <v>44</v>
      </c>
      <c r="N1905">
        <v>201</v>
      </c>
      <c r="O1905" s="4">
        <f t="shared" si="1596"/>
        <v>0.13930348258706468</v>
      </c>
      <c r="P1905">
        <v>1350</v>
      </c>
      <c r="Q1905">
        <v>4</v>
      </c>
      <c r="R1905">
        <v>0</v>
      </c>
      <c r="S1905">
        <v>10</v>
      </c>
      <c r="T1905">
        <v>9</v>
      </c>
      <c r="U1905" s="4">
        <f t="shared" si="1597"/>
        <v>0.52631578947368418</v>
      </c>
      <c r="V1905" s="40">
        <v>0.5</v>
      </c>
      <c r="W1905">
        <v>12</v>
      </c>
      <c r="X1905">
        <v>6</v>
      </c>
      <c r="Y1905">
        <v>0</v>
      </c>
      <c r="Z1905">
        <v>0</v>
      </c>
      <c r="AA1905">
        <f t="shared" si="1605"/>
        <v>16</v>
      </c>
      <c r="AB1905">
        <f t="shared" si="1605"/>
        <v>11</v>
      </c>
      <c r="AC1905" s="9">
        <f t="shared" si="1556"/>
        <v>12.812147814223856</v>
      </c>
      <c r="AD1905" s="9">
        <f t="shared" si="1557"/>
        <v>6.4060739071119279</v>
      </c>
      <c r="AE1905" s="9">
        <f t="shared" si="1558"/>
        <v>0</v>
      </c>
      <c r="AF1905" s="9">
        <f t="shared" si="1559"/>
        <v>0</v>
      </c>
      <c r="AG1905" s="9">
        <f t="shared" si="1560"/>
        <v>24.307387166881188</v>
      </c>
      <c r="AH1905" s="9">
        <f t="shared" si="1561"/>
        <v>16.711328677230817</v>
      </c>
      <c r="AI1905" s="6">
        <f t="shared" si="1562"/>
        <v>3.114383980756652</v>
      </c>
      <c r="AJ1905" s="6">
        <f t="shared" si="1563"/>
        <v>8.9685034699566977</v>
      </c>
      <c r="AK1905" s="6">
        <f t="shared" si="1564"/>
        <v>0</v>
      </c>
      <c r="AL1905" s="6">
        <f t="shared" si="1565"/>
        <v>3.1903445656531559</v>
      </c>
      <c r="AM1905" s="6">
        <f t="shared" si="1566"/>
        <v>1.0676789845186547</v>
      </c>
      <c r="AN1905" s="6">
        <f t="shared" si="1567"/>
        <v>11.819887429643527</v>
      </c>
      <c r="AO1905" s="33">
        <v>789.88333333333321</v>
      </c>
      <c r="AP1905" s="33">
        <v>280.98333333333335</v>
      </c>
      <c r="AQ1905" s="33">
        <v>35.533333333333331</v>
      </c>
      <c r="AR1905" s="32">
        <v>1106.4000000000001</v>
      </c>
      <c r="AS1905" s="40">
        <v>12</v>
      </c>
      <c r="AT1905" s="40">
        <v>28</v>
      </c>
      <c r="AU1905" s="40">
        <v>72</v>
      </c>
      <c r="AV1905" s="40">
        <v>27</v>
      </c>
      <c r="AW1905" s="40">
        <v>21</v>
      </c>
      <c r="AX1905" s="9">
        <f t="shared" si="1568"/>
        <v>0.65075921908893708</v>
      </c>
      <c r="AY1905" s="9">
        <f t="shared" si="1569"/>
        <v>1.5184381778741864</v>
      </c>
      <c r="AZ1905" s="9">
        <f t="shared" si="1570"/>
        <v>3.9045553145336225</v>
      </c>
      <c r="BA1905" s="9">
        <f t="shared" si="1571"/>
        <v>1.4642082429501082</v>
      </c>
      <c r="BB1905" s="9">
        <f t="shared" si="1572"/>
        <v>1.1388286334056399</v>
      </c>
      <c r="BC1905" s="9">
        <f t="shared" si="1573"/>
        <v>13.387853107344631</v>
      </c>
      <c r="BD1905" s="9">
        <f t="shared" si="1574"/>
        <v>0.6022598870056497</v>
      </c>
      <c r="BE1905" s="9">
        <f t="shared" si="1575"/>
        <v>4.7624293785310741</v>
      </c>
      <c r="BF1905" s="3">
        <v>41</v>
      </c>
      <c r="BG1905" s="3">
        <v>42</v>
      </c>
      <c r="BH1905" s="3">
        <v>0</v>
      </c>
      <c r="BI1905" s="3">
        <v>83</v>
      </c>
      <c r="BJ1905" s="3">
        <v>42</v>
      </c>
      <c r="BK1905" s="3">
        <v>5</v>
      </c>
      <c r="BL1905" s="3">
        <v>7</v>
      </c>
      <c r="BM1905" s="3">
        <v>54</v>
      </c>
      <c r="BN1905" s="34">
        <f t="shared" si="1598"/>
        <v>40.732480716024284</v>
      </c>
      <c r="BO1905" s="34">
        <f t="shared" si="1599"/>
        <v>73.630659284208761</v>
      </c>
      <c r="BP1905" s="34">
        <v>26.255793499242298</v>
      </c>
      <c r="BQ1905" s="34">
        <v>16.798665437522317</v>
      </c>
      <c r="BR1905" s="34">
        <v>0.27861121555522028</v>
      </c>
      <c r="BS1905" s="34">
        <v>-0.48397417101852624</v>
      </c>
      <c r="BT1905" s="34">
        <v>-2.1092111438011814</v>
      </c>
      <c r="BU1905" s="34">
        <f t="shared" si="1600"/>
        <v>40.739884837500135</v>
      </c>
      <c r="BV1905" s="34">
        <f t="shared" si="1601"/>
        <v>73.644043451735598</v>
      </c>
      <c r="BW1905" s="34">
        <v>1.9961626482349726</v>
      </c>
      <c r="BX1905" s="34">
        <v>-0.34762883063954558</v>
      </c>
      <c r="BY1905" s="34">
        <v>-0.48308671024384475</v>
      </c>
      <c r="BZ1905" s="34">
        <v>-1.1728512288274333</v>
      </c>
      <c r="CA1905" s="34">
        <f t="shared" si="1602"/>
        <v>-7.404121475851122E-3</v>
      </c>
      <c r="CB1905" s="34">
        <f t="shared" si="1603"/>
        <v>-1.3384167526845844E-2</v>
      </c>
      <c r="CC1905" s="15">
        <v>31</v>
      </c>
      <c r="CD1905" s="7">
        <v>2417000</v>
      </c>
      <c r="CE1905" s="68">
        <f t="shared" si="1576"/>
        <v>3359220.338983051</v>
      </c>
      <c r="CF1905" s="9">
        <v>30.6</v>
      </c>
      <c r="CG1905" s="9">
        <v>22</v>
      </c>
      <c r="CH1905" s="9">
        <v>9.6999999999999993</v>
      </c>
      <c r="CI1905" s="9">
        <v>4.5999999999999996</v>
      </c>
      <c r="CJ1905" s="9">
        <f t="shared" si="1589"/>
        <v>6.4655929721815522</v>
      </c>
      <c r="CK1905" s="9">
        <v>1.7</v>
      </c>
      <c r="CL1905" s="9">
        <f t="shared" si="1590"/>
        <v>2.3894582723279649</v>
      </c>
      <c r="CM1905" s="9">
        <v>6.3</v>
      </c>
      <c r="CN1905" t="s">
        <v>3140</v>
      </c>
      <c r="CO1905" t="s">
        <v>3141</v>
      </c>
      <c r="CP1905" t="s">
        <v>2430</v>
      </c>
      <c r="CQ1905" t="s">
        <v>2400</v>
      </c>
      <c r="CR1905">
        <v>75</v>
      </c>
      <c r="CS1905">
        <v>222</v>
      </c>
      <c r="CU1905" t="s">
        <v>3401</v>
      </c>
      <c r="CV1905" t="s">
        <v>2382</v>
      </c>
      <c r="CW1905">
        <v>4</v>
      </c>
      <c r="CX1905">
        <v>0</v>
      </c>
      <c r="CY1905">
        <v>0</v>
      </c>
      <c r="CZ1905" s="70"/>
      <c r="DA1905">
        <v>0</v>
      </c>
    </row>
    <row r="1906" spans="1:105" ht="12.75" customHeight="1" x14ac:dyDescent="0.2">
      <c r="A1906" s="44" t="s">
        <v>2372</v>
      </c>
      <c r="B1906" s="43" t="s">
        <v>952</v>
      </c>
      <c r="C1906" s="43" t="s">
        <v>952</v>
      </c>
      <c r="D1906" s="42"/>
      <c r="E1906" s="42" t="str">
        <f t="shared" si="1595"/>
        <v xml:space="preserve">Murray, Glen </v>
      </c>
      <c r="F1906" s="42" t="s">
        <v>380</v>
      </c>
      <c r="G1906" s="45" t="s">
        <v>1528</v>
      </c>
      <c r="H1906" s="43">
        <v>63</v>
      </c>
      <c r="I1906" s="64">
        <v>17</v>
      </c>
      <c r="J1906" s="64">
        <v>13</v>
      </c>
      <c r="K1906" s="64">
        <v>30</v>
      </c>
      <c r="L1906" s="43">
        <v>-4</v>
      </c>
      <c r="M1906">
        <v>50</v>
      </c>
      <c r="N1906">
        <v>158</v>
      </c>
      <c r="O1906" s="4">
        <f t="shared" si="1596"/>
        <v>0.10759493670886076</v>
      </c>
      <c r="Q1906">
        <v>2</v>
      </c>
      <c r="R1906">
        <v>0</v>
      </c>
      <c r="S1906">
        <v>6</v>
      </c>
      <c r="T1906">
        <v>13</v>
      </c>
      <c r="U1906" s="4">
        <f t="shared" si="1597"/>
        <v>0.31578947368421051</v>
      </c>
      <c r="V1906">
        <v>0.5</v>
      </c>
      <c r="W1906">
        <v>7</v>
      </c>
      <c r="X1906">
        <v>4</v>
      </c>
      <c r="Y1906">
        <v>0</v>
      </c>
      <c r="Z1906">
        <v>0</v>
      </c>
      <c r="AA1906">
        <v>10</v>
      </c>
      <c r="AB1906">
        <v>9</v>
      </c>
      <c r="AC1906" s="9">
        <f t="shared" si="1556"/>
        <v>8.8895160152391703</v>
      </c>
      <c r="AD1906" s="9">
        <f t="shared" si="1557"/>
        <v>5.0797234372795259</v>
      </c>
      <c r="AE1906" s="9">
        <f t="shared" si="1558"/>
        <v>0</v>
      </c>
      <c r="AF1906" s="9">
        <f t="shared" si="1559"/>
        <v>0</v>
      </c>
      <c r="AG1906" s="9">
        <f t="shared" si="1560"/>
        <v>13.260156911856789</v>
      </c>
      <c r="AH1906" s="9">
        <f t="shared" si="1561"/>
        <v>11.93414122067111</v>
      </c>
      <c r="AI1906" s="58">
        <f t="shared" si="1562"/>
        <v>2.0553243213378023</v>
      </c>
      <c r="AJ1906" s="58">
        <f t="shared" si="1563"/>
        <v>7.3655989840553131</v>
      </c>
      <c r="AK1906" s="58">
        <f t="shared" si="1564"/>
        <v>0</v>
      </c>
      <c r="AL1906" s="58">
        <f t="shared" si="1565"/>
        <v>2.0553243213378023</v>
      </c>
      <c r="AM1906" s="58">
        <f t="shared" si="1566"/>
        <v>1.015944687455905</v>
      </c>
      <c r="AN1906" s="58">
        <f t="shared" si="1567"/>
        <v>0</v>
      </c>
      <c r="AO1906" s="56">
        <v>904.9666666666667</v>
      </c>
      <c r="AP1906" s="56">
        <v>236.23333333333332</v>
      </c>
      <c r="AQ1906" s="56">
        <v>6.25</v>
      </c>
      <c r="AR1906" s="57">
        <f>SUM(AO1906:AQ1906)</f>
        <v>1147.45</v>
      </c>
      <c r="AS1906">
        <v>10</v>
      </c>
      <c r="AT1906">
        <v>42</v>
      </c>
      <c r="AU1906">
        <v>57</v>
      </c>
      <c r="AV1906">
        <v>13</v>
      </c>
      <c r="AW1906">
        <v>24</v>
      </c>
      <c r="AX1906" s="9">
        <f t="shared" si="1568"/>
        <v>0.52289860124624166</v>
      </c>
      <c r="AY1906" s="9">
        <f t="shared" si="1569"/>
        <v>2.1961741252342146</v>
      </c>
      <c r="AZ1906" s="9">
        <f t="shared" si="1570"/>
        <v>2.9805220271035773</v>
      </c>
      <c r="BA1906" s="9">
        <f t="shared" si="1571"/>
        <v>0.6797681816201141</v>
      </c>
      <c r="BB1906" s="9">
        <f t="shared" si="1572"/>
        <v>1.25495664299098</v>
      </c>
      <c r="BC1906" s="33">
        <f t="shared" si="1573"/>
        <v>14.364550264550266</v>
      </c>
      <c r="BD1906" s="33">
        <f t="shared" si="1574"/>
        <v>9.9206349206349201E-2</v>
      </c>
      <c r="BE1906" s="33">
        <f t="shared" si="1575"/>
        <v>3.7497354497354496</v>
      </c>
      <c r="BF1906" s="42">
        <f>BI1906-BG1906-BH1906</f>
        <v>31</v>
      </c>
      <c r="BG1906" s="43">
        <v>29</v>
      </c>
      <c r="BH1906" s="43">
        <v>0</v>
      </c>
      <c r="BI1906" s="43">
        <v>60</v>
      </c>
      <c r="BJ1906" s="42">
        <f>BM1906-BK1906-BL1906</f>
        <v>31</v>
      </c>
      <c r="BK1906" s="43">
        <v>4</v>
      </c>
      <c r="BL1906" s="43">
        <v>0</v>
      </c>
      <c r="BM1906" s="43">
        <v>35</v>
      </c>
      <c r="BN1906" s="34">
        <f t="shared" si="1598"/>
        <v>16.182423010767675</v>
      </c>
      <c r="BO1906" s="34">
        <f t="shared" si="1599"/>
        <v>28.205887857018038</v>
      </c>
      <c r="BP1906" s="33">
        <v>9.1599669290804382</v>
      </c>
      <c r="BQ1906" s="33">
        <v>5.882920573166329</v>
      </c>
      <c r="BR1906" s="33">
        <v>-3.2090304721865488</v>
      </c>
      <c r="BS1906" s="33">
        <v>-9.3043804227060434E-2</v>
      </c>
      <c r="BT1906" s="33">
        <v>0</v>
      </c>
      <c r="BU1906" s="9">
        <f t="shared" si="1600"/>
        <v>11.740813225833159</v>
      </c>
      <c r="BV1906" s="34">
        <f t="shared" si="1601"/>
        <v>20.464182710938445</v>
      </c>
      <c r="BW1906" s="33">
        <v>8.3717494358387032</v>
      </c>
      <c r="BX1906" s="33">
        <v>-0.11304413401417134</v>
      </c>
      <c r="BY1906" s="33">
        <v>0.66291266565050666</v>
      </c>
      <c r="BZ1906" s="33">
        <v>-4.4800081825405256</v>
      </c>
      <c r="CA1906" s="9">
        <f t="shared" si="1602"/>
        <v>4.4416097849345144</v>
      </c>
      <c r="CB1906" s="34">
        <f t="shared" si="1603"/>
        <v>7.7417051460795925</v>
      </c>
      <c r="CC1906" s="47">
        <v>48.823956000000003</v>
      </c>
      <c r="CD1906">
        <v>1963055</v>
      </c>
      <c r="CE1906" s="68">
        <f t="shared" si="1576"/>
        <v>2555087.4603174604</v>
      </c>
      <c r="CF1906" s="62">
        <v>25.5</v>
      </c>
      <c r="CG1906" s="62">
        <v>18.7</v>
      </c>
      <c r="CH1906" s="62">
        <v>-2.4</v>
      </c>
      <c r="CI1906" s="62">
        <v>0.5</v>
      </c>
      <c r="CJ1906" s="63">
        <f t="shared" si="1589"/>
        <v>0.71945896685692357</v>
      </c>
      <c r="CK1906" s="62">
        <v>0.9</v>
      </c>
      <c r="CL1906" s="63">
        <f t="shared" si="1590"/>
        <v>1.2950261403424623</v>
      </c>
      <c r="CM1906" s="62">
        <v>1.4</v>
      </c>
      <c r="CN1906" t="s">
        <v>1951</v>
      </c>
      <c r="CO1906" t="s">
        <v>3141</v>
      </c>
      <c r="CP1906" t="s">
        <v>2430</v>
      </c>
      <c r="CQ1906" t="s">
        <v>2400</v>
      </c>
      <c r="CR1906">
        <v>75</v>
      </c>
      <c r="CS1906">
        <v>218</v>
      </c>
      <c r="CT1906">
        <v>27</v>
      </c>
      <c r="CU1906" t="s">
        <v>3401</v>
      </c>
      <c r="CZ1906" s="72">
        <v>4150000</v>
      </c>
      <c r="DA1906">
        <v>0</v>
      </c>
    </row>
    <row r="1907" spans="1:105" ht="12.75" customHeight="1" x14ac:dyDescent="0.2">
      <c r="A1907" s="38" t="s">
        <v>2452</v>
      </c>
      <c r="B1907" t="s">
        <v>961</v>
      </c>
      <c r="E1907" t="str">
        <f t="shared" si="1595"/>
        <v xml:space="preserve">Jacina, Greg </v>
      </c>
      <c r="F1907" t="s">
        <v>1363</v>
      </c>
      <c r="G1907" t="s">
        <v>1537</v>
      </c>
      <c r="H1907">
        <v>3</v>
      </c>
      <c r="I1907">
        <v>0</v>
      </c>
      <c r="J1907">
        <v>0</v>
      </c>
      <c r="K1907">
        <f>I1907+J1907</f>
        <v>0</v>
      </c>
      <c r="L1907">
        <v>-1</v>
      </c>
      <c r="M1907">
        <v>2</v>
      </c>
      <c r="N1907">
        <v>2</v>
      </c>
      <c r="O1907" s="4">
        <f t="shared" si="1596"/>
        <v>0</v>
      </c>
      <c r="P1907">
        <v>28</v>
      </c>
      <c r="Q1907">
        <v>0</v>
      </c>
      <c r="R1907">
        <v>0</v>
      </c>
      <c r="S1907">
        <v>0</v>
      </c>
      <c r="T1907">
        <v>0</v>
      </c>
      <c r="U1907" s="4">
        <f t="shared" si="1597"/>
        <v>0</v>
      </c>
      <c r="V1907" s="40">
        <v>0</v>
      </c>
      <c r="W1907">
        <v>0</v>
      </c>
      <c r="X1907">
        <v>0</v>
      </c>
      <c r="Y1907">
        <v>0</v>
      </c>
      <c r="Z1907">
        <v>0</v>
      </c>
      <c r="AA1907">
        <f t="shared" ref="AA1907:AB1911" si="1606">I1907-W1907-Y1907</f>
        <v>0</v>
      </c>
      <c r="AB1907">
        <f t="shared" si="1606"/>
        <v>0</v>
      </c>
      <c r="AC1907" s="9">
        <f t="shared" si="1556"/>
        <v>0</v>
      </c>
      <c r="AD1907" s="9">
        <f t="shared" si="1557"/>
        <v>0</v>
      </c>
      <c r="AE1907" s="9">
        <f t="shared" si="1558"/>
        <v>0</v>
      </c>
      <c r="AF1907" s="9">
        <f t="shared" si="1559"/>
        <v>0</v>
      </c>
      <c r="AG1907" s="9">
        <f t="shared" si="1560"/>
        <v>0</v>
      </c>
      <c r="AH1907" s="9">
        <f t="shared" si="1561"/>
        <v>0</v>
      </c>
      <c r="AI1907" s="6">
        <f t="shared" si="1562"/>
        <v>0</v>
      </c>
      <c r="AJ1907" s="6">
        <f t="shared" si="1563"/>
        <v>0</v>
      </c>
      <c r="AK1907" s="6">
        <f t="shared" si="1564"/>
        <v>0</v>
      </c>
      <c r="AL1907" s="6">
        <f t="shared" si="1565"/>
        <v>3.3395176252319114</v>
      </c>
      <c r="AM1907" s="6">
        <f t="shared" si="1566"/>
        <v>0</v>
      </c>
      <c r="AN1907" s="6">
        <f t="shared" si="1567"/>
        <v>0</v>
      </c>
      <c r="AO1907" s="33">
        <v>17.966666666666665</v>
      </c>
      <c r="AP1907" s="33">
        <v>2.6166666666666667</v>
      </c>
      <c r="AQ1907" s="33">
        <v>0</v>
      </c>
      <c r="AR1907" s="32">
        <v>20.583333333333332</v>
      </c>
      <c r="AS1907" s="40">
        <v>0</v>
      </c>
      <c r="AT1907" s="40">
        <v>0</v>
      </c>
      <c r="AU1907" s="40">
        <v>0</v>
      </c>
      <c r="AV1907" s="40">
        <v>0</v>
      </c>
      <c r="AW1907" s="40">
        <v>0</v>
      </c>
      <c r="AX1907" s="9">
        <f t="shared" si="1568"/>
        <v>0</v>
      </c>
      <c r="AY1907" s="9">
        <f t="shared" si="1569"/>
        <v>0</v>
      </c>
      <c r="AZ1907" s="9">
        <f t="shared" si="1570"/>
        <v>0</v>
      </c>
      <c r="BA1907" s="9">
        <f t="shared" si="1571"/>
        <v>0</v>
      </c>
      <c r="BB1907" s="9">
        <f t="shared" si="1572"/>
        <v>0</v>
      </c>
      <c r="BC1907" s="9">
        <f t="shared" si="1573"/>
        <v>5.988888888888888</v>
      </c>
      <c r="BD1907" s="9">
        <f t="shared" si="1574"/>
        <v>0</v>
      </c>
      <c r="BE1907" s="9">
        <f t="shared" si="1575"/>
        <v>0.87222222222222223</v>
      </c>
      <c r="BF1907" s="3">
        <v>0</v>
      </c>
      <c r="BG1907" s="3">
        <v>0</v>
      </c>
      <c r="BH1907" s="3">
        <v>0</v>
      </c>
      <c r="BI1907" s="3">
        <v>0</v>
      </c>
      <c r="BJ1907" s="3">
        <v>1</v>
      </c>
      <c r="BK1907" s="3">
        <v>0</v>
      </c>
      <c r="BL1907" s="3">
        <v>0</v>
      </c>
      <c r="BM1907" s="3">
        <v>1</v>
      </c>
      <c r="BN1907" s="34">
        <f t="shared" si="1598"/>
        <v>-0.99443092568216451</v>
      </c>
      <c r="BO1907" s="34">
        <f t="shared" si="1599"/>
        <v>-96.624867272760923</v>
      </c>
      <c r="BP1907" s="34">
        <v>-0.44203763247053202</v>
      </c>
      <c r="BQ1907" s="34">
        <v>-0.13897594887307899</v>
      </c>
      <c r="BR1907" s="34">
        <v>-1.9362575841400699E-2</v>
      </c>
      <c r="BS1907" s="34">
        <v>0</v>
      </c>
      <c r="BT1907" s="34">
        <v>0</v>
      </c>
      <c r="BU1907" s="34">
        <f t="shared" si="1600"/>
        <v>-0.60037615718501169</v>
      </c>
      <c r="BV1907" s="34">
        <f t="shared" si="1601"/>
        <v>-58.336144827693445</v>
      </c>
      <c r="BW1907" s="34">
        <v>6.0898101005261648E-2</v>
      </c>
      <c r="BX1907" s="34">
        <v>1.0410104315152368E-2</v>
      </c>
      <c r="BY1907" s="34">
        <v>0</v>
      </c>
      <c r="BZ1907" s="34">
        <v>-0.46536297381756681</v>
      </c>
      <c r="CA1907" s="34">
        <f t="shared" si="1602"/>
        <v>-0.39405476849715282</v>
      </c>
      <c r="CB1907" s="34">
        <f t="shared" si="1603"/>
        <v>-38.288722445067478</v>
      </c>
      <c r="CE1907" s="68">
        <f t="shared" si="1576"/>
        <v>165000</v>
      </c>
      <c r="CF1907" s="9">
        <v>0.4</v>
      </c>
      <c r="CG1907" s="9">
        <v>0.4</v>
      </c>
      <c r="CH1907" s="9">
        <v>-1</v>
      </c>
      <c r="CI1907" s="9">
        <v>-0.2</v>
      </c>
      <c r="CJ1907" s="9">
        <f t="shared" si="1589"/>
        <v>-17.241379310344826</v>
      </c>
      <c r="CK1907" s="9">
        <v>-0.2</v>
      </c>
      <c r="CL1907" s="9">
        <f t="shared" si="1590"/>
        <v>-17.241379310344826</v>
      </c>
      <c r="CM1907" s="9">
        <v>-0.3</v>
      </c>
      <c r="CN1907" t="s">
        <v>3378</v>
      </c>
      <c r="CO1907" t="s">
        <v>25</v>
      </c>
      <c r="CP1907" t="s">
        <v>2427</v>
      </c>
      <c r="CQ1907" t="s">
        <v>2400</v>
      </c>
      <c r="CR1907">
        <v>72</v>
      </c>
      <c r="CS1907">
        <v>203</v>
      </c>
      <c r="CU1907" t="s">
        <v>3401</v>
      </c>
      <c r="CV1907" t="s">
        <v>3090</v>
      </c>
      <c r="CW1907">
        <v>0</v>
      </c>
      <c r="CX1907">
        <v>0</v>
      </c>
      <c r="CY1907">
        <v>0</v>
      </c>
      <c r="CZ1907" s="70"/>
      <c r="DA1907">
        <v>0</v>
      </c>
    </row>
    <row r="1908" spans="1:105" ht="12.75" customHeight="1" x14ac:dyDescent="0.2">
      <c r="A1908" s="38" t="s">
        <v>2452</v>
      </c>
      <c r="B1908" t="s">
        <v>950</v>
      </c>
      <c r="E1908" t="str">
        <f t="shared" si="1595"/>
        <v xml:space="preserve">Moran, Ian </v>
      </c>
      <c r="F1908" t="s">
        <v>1365</v>
      </c>
      <c r="G1908" t="s">
        <v>1524</v>
      </c>
      <c r="H1908">
        <v>1</v>
      </c>
      <c r="I1908">
        <v>0</v>
      </c>
      <c r="J1908">
        <v>0</v>
      </c>
      <c r="K1908">
        <f>I1908+J1908</f>
        <v>0</v>
      </c>
      <c r="L1908">
        <v>-1</v>
      </c>
      <c r="M1908">
        <v>0</v>
      </c>
      <c r="N1908">
        <v>0</v>
      </c>
      <c r="O1908" s="4">
        <f t="shared" si="1596"/>
        <v>0</v>
      </c>
      <c r="P1908">
        <v>10</v>
      </c>
      <c r="Q1908">
        <v>0</v>
      </c>
      <c r="R1908">
        <v>0</v>
      </c>
      <c r="S1908">
        <v>0</v>
      </c>
      <c r="T1908">
        <v>0</v>
      </c>
      <c r="U1908" s="4">
        <f t="shared" si="1597"/>
        <v>0</v>
      </c>
      <c r="V1908" s="40">
        <v>0</v>
      </c>
      <c r="W1908">
        <v>0</v>
      </c>
      <c r="X1908">
        <v>0</v>
      </c>
      <c r="Y1908">
        <v>0</v>
      </c>
      <c r="Z1908">
        <v>0</v>
      </c>
      <c r="AA1908">
        <f t="shared" si="1606"/>
        <v>0</v>
      </c>
      <c r="AB1908">
        <f t="shared" si="1606"/>
        <v>0</v>
      </c>
      <c r="AC1908" s="9">
        <f t="shared" si="1556"/>
        <v>0</v>
      </c>
      <c r="AD1908" s="9">
        <f t="shared" si="1557"/>
        <v>0</v>
      </c>
      <c r="AE1908" s="9">
        <f t="shared" si="1558"/>
        <v>0</v>
      </c>
      <c r="AF1908" s="9">
        <f t="shared" si="1559"/>
        <v>0</v>
      </c>
      <c r="AG1908" s="9">
        <f t="shared" si="1560"/>
        <v>0</v>
      </c>
      <c r="AH1908" s="9">
        <f t="shared" si="1561"/>
        <v>0</v>
      </c>
      <c r="AI1908" s="6">
        <f t="shared" si="1562"/>
        <v>0</v>
      </c>
      <c r="AJ1908" s="6">
        <f t="shared" si="1563"/>
        <v>0</v>
      </c>
      <c r="AK1908" s="6">
        <f t="shared" si="1564"/>
        <v>0</v>
      </c>
      <c r="AL1908" s="6">
        <f t="shared" si="1565"/>
        <v>9.8360655737704921</v>
      </c>
      <c r="AM1908" s="6">
        <f t="shared" si="1566"/>
        <v>0</v>
      </c>
      <c r="AN1908" s="6">
        <f t="shared" si="1567"/>
        <v>0</v>
      </c>
      <c r="AO1908" s="32">
        <v>6.1</v>
      </c>
      <c r="AP1908" s="32">
        <v>0</v>
      </c>
      <c r="AQ1908" s="32">
        <v>0</v>
      </c>
      <c r="AR1908" s="32">
        <v>6.1</v>
      </c>
      <c r="AS1908" s="40">
        <v>0</v>
      </c>
      <c r="AT1908" s="40">
        <v>0</v>
      </c>
      <c r="AU1908" s="40">
        <v>0</v>
      </c>
      <c r="AV1908" s="40">
        <v>0</v>
      </c>
      <c r="AW1908" s="40">
        <v>0</v>
      </c>
      <c r="AX1908" s="9">
        <f t="shared" si="1568"/>
        <v>0</v>
      </c>
      <c r="AY1908" s="9">
        <f t="shared" si="1569"/>
        <v>0</v>
      </c>
      <c r="AZ1908" s="9">
        <f t="shared" si="1570"/>
        <v>0</v>
      </c>
      <c r="BA1908" s="9">
        <f t="shared" si="1571"/>
        <v>0</v>
      </c>
      <c r="BB1908" s="9">
        <f t="shared" si="1572"/>
        <v>0</v>
      </c>
      <c r="BC1908" s="9">
        <f t="shared" si="1573"/>
        <v>6.1</v>
      </c>
      <c r="BD1908" s="9">
        <f t="shared" si="1574"/>
        <v>0</v>
      </c>
      <c r="BE1908" s="9">
        <f t="shared" si="1575"/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1</v>
      </c>
      <c r="BK1908" s="3">
        <v>0</v>
      </c>
      <c r="BL1908" s="3">
        <v>0</v>
      </c>
      <c r="BM1908" s="3">
        <v>1</v>
      </c>
      <c r="BN1908" s="34">
        <f t="shared" si="1598"/>
        <v>-0.42598189958894378</v>
      </c>
      <c r="BO1908" s="34">
        <f t="shared" si="1599"/>
        <v>-139.66619658653894</v>
      </c>
      <c r="BP1908" s="34">
        <v>-5.0466793191574585E-2</v>
      </c>
      <c r="BQ1908" s="34">
        <v>0</v>
      </c>
      <c r="BR1908" s="34">
        <v>1.5713744096460304E-5</v>
      </c>
      <c r="BS1908" s="34">
        <v>0</v>
      </c>
      <c r="BT1908" s="34">
        <v>0</v>
      </c>
      <c r="BU1908" s="34">
        <f t="shared" si="1600"/>
        <v>-5.0451079447478127E-2</v>
      </c>
      <c r="BV1908" s="34">
        <f t="shared" si="1601"/>
        <v>-16.541337523763321</v>
      </c>
      <c r="BW1908" s="34">
        <v>-0.44340749665628604</v>
      </c>
      <c r="BX1908" s="34">
        <v>0</v>
      </c>
      <c r="BY1908" s="34">
        <v>0</v>
      </c>
      <c r="BZ1908" s="34">
        <v>6.7876676514820392E-2</v>
      </c>
      <c r="CA1908" s="34">
        <f t="shared" si="1602"/>
        <v>-0.37553082014146566</v>
      </c>
      <c r="CB1908" s="34">
        <f t="shared" si="1603"/>
        <v>-123.12485906277564</v>
      </c>
      <c r="CE1908" s="68">
        <f t="shared" si="1576"/>
        <v>165000</v>
      </c>
      <c r="CF1908" s="9">
        <v>0.3</v>
      </c>
      <c r="CG1908" s="9">
        <v>0.3</v>
      </c>
      <c r="CH1908" s="9">
        <v>-1.1000000000000001</v>
      </c>
      <c r="CI1908" s="9">
        <v>-0.1</v>
      </c>
      <c r="CJ1908" s="9">
        <f t="shared" si="1589"/>
        <v>-32.786885245901644</v>
      </c>
      <c r="CK1908" s="9">
        <v>-0.2</v>
      </c>
      <c r="CL1908" s="9">
        <f t="shared" si="1590"/>
        <v>-65.573770491803288</v>
      </c>
      <c r="CM1908" s="9">
        <v>-0.3</v>
      </c>
      <c r="CN1908" t="s">
        <v>3367</v>
      </c>
      <c r="CO1908" t="s">
        <v>1001</v>
      </c>
      <c r="CP1908" t="s">
        <v>3467</v>
      </c>
      <c r="CQ1908" t="s">
        <v>2414</v>
      </c>
      <c r="CR1908">
        <v>71</v>
      </c>
      <c r="CS1908">
        <v>197</v>
      </c>
      <c r="CT1908">
        <v>18</v>
      </c>
      <c r="CU1908" t="s">
        <v>3401</v>
      </c>
      <c r="CV1908" t="s">
        <v>2382</v>
      </c>
      <c r="CW1908">
        <v>0</v>
      </c>
      <c r="CX1908">
        <v>0</v>
      </c>
      <c r="CY1908">
        <v>0</v>
      </c>
      <c r="CZ1908" s="71"/>
      <c r="DA1908">
        <v>0</v>
      </c>
    </row>
    <row r="1909" spans="1:105" ht="12.75" customHeight="1" x14ac:dyDescent="0.2">
      <c r="A1909" s="38" t="s">
        <v>2452</v>
      </c>
      <c r="B1909" t="s">
        <v>951</v>
      </c>
      <c r="E1909" t="str">
        <f t="shared" si="1595"/>
        <v xml:space="preserve">Vigier, J.P. </v>
      </c>
      <c r="F1909" t="s">
        <v>1366</v>
      </c>
      <c r="G1909" t="s">
        <v>1528</v>
      </c>
      <c r="H1909">
        <v>72</v>
      </c>
      <c r="I1909">
        <v>5</v>
      </c>
      <c r="J1909">
        <v>8</v>
      </c>
      <c r="K1909">
        <f>I1909+J1909</f>
        <v>13</v>
      </c>
      <c r="L1909">
        <v>0</v>
      </c>
      <c r="M1909">
        <v>27</v>
      </c>
      <c r="N1909">
        <v>83</v>
      </c>
      <c r="O1909" s="4">
        <f t="shared" si="1596"/>
        <v>6.0240963855421686E-2</v>
      </c>
      <c r="P1909">
        <v>1216</v>
      </c>
      <c r="Q1909">
        <v>0</v>
      </c>
      <c r="R1909">
        <v>0</v>
      </c>
      <c r="S1909">
        <v>10</v>
      </c>
      <c r="T1909">
        <v>22</v>
      </c>
      <c r="U1909" s="4">
        <f t="shared" si="1597"/>
        <v>0.3125</v>
      </c>
      <c r="V1909" s="40">
        <v>0.7</v>
      </c>
      <c r="W1909">
        <v>0</v>
      </c>
      <c r="X1909">
        <v>0</v>
      </c>
      <c r="Y1909">
        <v>0</v>
      </c>
      <c r="Z1909">
        <v>1</v>
      </c>
      <c r="AA1909">
        <f t="shared" si="1606"/>
        <v>5</v>
      </c>
      <c r="AB1909">
        <f t="shared" si="1606"/>
        <v>7</v>
      </c>
      <c r="AC1909" s="9">
        <f t="shared" si="1556"/>
        <v>0</v>
      </c>
      <c r="AD1909" s="9">
        <f t="shared" si="1557"/>
        <v>0</v>
      </c>
      <c r="AE1909" s="9">
        <f t="shared" si="1558"/>
        <v>0</v>
      </c>
      <c r="AF1909" s="9">
        <f t="shared" si="1559"/>
        <v>1.4290250873293109</v>
      </c>
      <c r="AG1909" s="9">
        <f t="shared" si="1560"/>
        <v>10.419681620839363</v>
      </c>
      <c r="AH1909" s="9">
        <f t="shared" si="1561"/>
        <v>14.587554269175108</v>
      </c>
      <c r="AI1909" s="6">
        <f t="shared" si="1562"/>
        <v>1.5629522431259042</v>
      </c>
      <c r="AJ1909" s="6">
        <f t="shared" si="1563"/>
        <v>0</v>
      </c>
      <c r="AK1909" s="6">
        <f t="shared" si="1564"/>
        <v>0.57161003493172435</v>
      </c>
      <c r="AL1909" s="6">
        <f t="shared" si="1565"/>
        <v>1.8755426917510851</v>
      </c>
      <c r="AM1909" s="6">
        <f t="shared" si="1566"/>
        <v>0</v>
      </c>
      <c r="AN1909" s="6">
        <f t="shared" si="1567"/>
        <v>8.2883455065100033</v>
      </c>
      <c r="AO1909" s="32">
        <v>575.83333333333337</v>
      </c>
      <c r="AP1909" s="32">
        <v>6.0166666666666666</v>
      </c>
      <c r="AQ1909" s="32">
        <v>209.93333333333334</v>
      </c>
      <c r="AR1909" s="32">
        <v>791.7833333333333</v>
      </c>
      <c r="AS1909" s="40">
        <v>45</v>
      </c>
      <c r="AT1909" s="40">
        <v>84</v>
      </c>
      <c r="AU1909" s="40">
        <v>39</v>
      </c>
      <c r="AV1909" s="40">
        <v>13</v>
      </c>
      <c r="AW1909" s="40">
        <v>32</v>
      </c>
      <c r="AX1909" s="9">
        <f t="shared" si="1568"/>
        <v>3.4100237859683835</v>
      </c>
      <c r="AY1909" s="9">
        <f t="shared" si="1569"/>
        <v>6.3653777338076498</v>
      </c>
      <c r="AZ1909" s="9">
        <f t="shared" si="1570"/>
        <v>2.9553539478392659</v>
      </c>
      <c r="BA1909" s="9">
        <f t="shared" si="1571"/>
        <v>0.98511798261308858</v>
      </c>
      <c r="BB1909" s="9">
        <f t="shared" si="1572"/>
        <v>2.424905803355295</v>
      </c>
      <c r="BC1909" s="9">
        <f t="shared" si="1573"/>
        <v>7.997685185185186</v>
      </c>
      <c r="BD1909" s="9">
        <f t="shared" si="1574"/>
        <v>2.9157407407407407</v>
      </c>
      <c r="BE1909" s="9">
        <f t="shared" si="1575"/>
        <v>8.3564814814814814E-2</v>
      </c>
      <c r="BF1909" s="3">
        <v>15</v>
      </c>
      <c r="BG1909" s="3">
        <v>0</v>
      </c>
      <c r="BH1909" s="3">
        <v>2</v>
      </c>
      <c r="BI1909" s="3">
        <v>17</v>
      </c>
      <c r="BJ1909" s="3">
        <v>18</v>
      </c>
      <c r="BK1909" s="3">
        <v>0</v>
      </c>
      <c r="BL1909" s="3">
        <v>29</v>
      </c>
      <c r="BM1909" s="3">
        <v>47</v>
      </c>
      <c r="BN1909" s="34">
        <f t="shared" si="1598"/>
        <v>10.803736448742026</v>
      </c>
      <c r="BO1909" s="34">
        <f t="shared" si="1599"/>
        <v>27.289628346328815</v>
      </c>
      <c r="BP1909" s="34">
        <v>3.12986807350994</v>
      </c>
      <c r="BQ1909" s="34">
        <v>-0.32317899263055633</v>
      </c>
      <c r="BR1909" s="34">
        <v>0.11850261031235482</v>
      </c>
      <c r="BS1909" s="34">
        <v>-1.7111960899988601</v>
      </c>
      <c r="BT1909" s="34">
        <v>0</v>
      </c>
      <c r="BU1909" s="34">
        <f t="shared" si="1600"/>
        <v>1.2139956011928783</v>
      </c>
      <c r="BV1909" s="34">
        <f t="shared" si="1601"/>
        <v>3.0664843526879282</v>
      </c>
      <c r="BW1909" s="34">
        <v>4.8401705472013585</v>
      </c>
      <c r="BX1909" s="34">
        <v>1.6447000825918146E-2</v>
      </c>
      <c r="BY1909" s="34">
        <v>2.9631367774381618</v>
      </c>
      <c r="BZ1909" s="34">
        <v>1.7699865220837068</v>
      </c>
      <c r="CA1909" s="34">
        <f t="shared" si="1602"/>
        <v>9.5897408475491464</v>
      </c>
      <c r="CB1909" s="34">
        <f t="shared" si="1603"/>
        <v>24.223143993640889</v>
      </c>
      <c r="CC1909" s="15">
        <v>54</v>
      </c>
      <c r="CD1909" s="7">
        <v>168868</v>
      </c>
      <c r="CE1909" s="68">
        <f t="shared" si="1576"/>
        <v>192321.88888888888</v>
      </c>
      <c r="CF1909" s="9">
        <v>12.6</v>
      </c>
      <c r="CG1909" s="9">
        <v>19.3</v>
      </c>
      <c r="CH1909" s="9">
        <v>-4.2</v>
      </c>
      <c r="CI1909" s="9">
        <v>-0.9</v>
      </c>
      <c r="CJ1909" s="9">
        <f t="shared" ref="CJ1909:CJ1940" si="1607">CI1909/(AO1909+2*(AP1909+AQ1909))*2000</f>
        <v>-1.7861868219105583</v>
      </c>
      <c r="CK1909" s="9">
        <v>0</v>
      </c>
      <c r="CL1909" s="9">
        <f t="shared" ref="CL1909:CL1940" si="1608">CK1909/(AO1909+2*(AP1909+AQ1909))*2000</f>
        <v>0</v>
      </c>
      <c r="CM1909" s="9">
        <v>-1</v>
      </c>
      <c r="CN1909" t="s">
        <v>1038</v>
      </c>
      <c r="CO1909" t="s">
        <v>1039</v>
      </c>
      <c r="CP1909" t="s">
        <v>3134</v>
      </c>
      <c r="CQ1909" t="s">
        <v>2400</v>
      </c>
      <c r="CR1909">
        <v>72</v>
      </c>
      <c r="CS1909">
        <v>200</v>
      </c>
      <c r="CT1909">
        <v>11</v>
      </c>
      <c r="CU1909" t="s">
        <v>3401</v>
      </c>
      <c r="CV1909" t="s">
        <v>2382</v>
      </c>
      <c r="CW1909">
        <v>0</v>
      </c>
      <c r="CX1909">
        <v>0</v>
      </c>
      <c r="CY1909">
        <v>0</v>
      </c>
      <c r="CZ1909" s="70"/>
      <c r="DA1909">
        <v>0</v>
      </c>
    </row>
    <row r="1910" spans="1:105" ht="12.75" customHeight="1" x14ac:dyDescent="0.2">
      <c r="A1910" s="75" t="s">
        <v>2452</v>
      </c>
      <c r="B1910" s="19" t="s">
        <v>962</v>
      </c>
      <c r="C1910" s="19"/>
      <c r="D1910" s="19"/>
      <c r="E1910" s="19" t="str">
        <f t="shared" si="1595"/>
        <v xml:space="preserve">Heward, Jamie </v>
      </c>
      <c r="F1910" s="19" t="s">
        <v>2835</v>
      </c>
      <c r="G1910" s="19" t="s">
        <v>1524</v>
      </c>
      <c r="H1910" s="19">
        <v>19</v>
      </c>
      <c r="I1910" s="19">
        <v>2</v>
      </c>
      <c r="J1910" s="19">
        <v>6</v>
      </c>
      <c r="K1910" s="19">
        <f>I1910+J1910</f>
        <v>8</v>
      </c>
      <c r="L1910" s="19">
        <v>-2</v>
      </c>
      <c r="M1910" s="19">
        <v>20</v>
      </c>
      <c r="N1910" s="19">
        <v>25</v>
      </c>
      <c r="O1910" s="20">
        <f t="shared" si="1596"/>
        <v>0.08</v>
      </c>
      <c r="P1910" s="19">
        <v>510</v>
      </c>
      <c r="Q1910" s="19">
        <v>0</v>
      </c>
      <c r="R1910" s="19">
        <v>0</v>
      </c>
      <c r="S1910" s="19">
        <v>0</v>
      </c>
      <c r="T1910" s="19">
        <v>0</v>
      </c>
      <c r="U1910" s="20">
        <f t="shared" si="1597"/>
        <v>0</v>
      </c>
      <c r="V1910" s="19">
        <v>0</v>
      </c>
      <c r="W1910" s="19">
        <v>1</v>
      </c>
      <c r="X1910" s="19">
        <v>3</v>
      </c>
      <c r="Y1910" s="19">
        <v>0</v>
      </c>
      <c r="Z1910" s="19">
        <v>0</v>
      </c>
      <c r="AA1910" s="19">
        <f t="shared" si="1606"/>
        <v>1</v>
      </c>
      <c r="AB1910" s="19">
        <f t="shared" si="1606"/>
        <v>3</v>
      </c>
      <c r="AC1910" s="24">
        <f t="shared" si="1556"/>
        <v>4.1218227616212504</v>
      </c>
      <c r="AD1910" s="24">
        <f t="shared" si="1557"/>
        <v>12.36546828486375</v>
      </c>
      <c r="AE1910" s="24">
        <f t="shared" si="1558"/>
        <v>0</v>
      </c>
      <c r="AF1910" s="24">
        <f t="shared" si="1559"/>
        <v>0</v>
      </c>
      <c r="AG1910" s="24">
        <f t="shared" si="1560"/>
        <v>4.4458166100648349</v>
      </c>
      <c r="AH1910" s="24">
        <f t="shared" si="1561"/>
        <v>13.337449830194503</v>
      </c>
      <c r="AI1910" s="21">
        <f t="shared" si="1562"/>
        <v>2.2229083050324174</v>
      </c>
      <c r="AJ1910" s="21">
        <f t="shared" si="1563"/>
        <v>7.4192809709182503</v>
      </c>
      <c r="AK1910" s="21">
        <f t="shared" si="1564"/>
        <v>0</v>
      </c>
      <c r="AL1910" s="21">
        <f t="shared" si="1565"/>
        <v>2.4451991355356588</v>
      </c>
      <c r="AM1910" s="21">
        <f t="shared" si="1566"/>
        <v>0</v>
      </c>
      <c r="AN1910" s="21">
        <f t="shared" si="1567"/>
        <v>11.1397627643115</v>
      </c>
      <c r="AO1910" s="36">
        <v>269.91666666666669</v>
      </c>
      <c r="AP1910" s="36">
        <v>72.783333333333331</v>
      </c>
      <c r="AQ1910" s="36">
        <v>32.31666666666667</v>
      </c>
      <c r="AR1910" s="36">
        <v>375.01666666666665</v>
      </c>
      <c r="AS1910" s="19">
        <v>43</v>
      </c>
      <c r="AT1910" s="19">
        <v>81</v>
      </c>
      <c r="AU1910" s="19">
        <v>37</v>
      </c>
      <c r="AV1910" s="19">
        <v>47</v>
      </c>
      <c r="AW1910" s="19">
        <v>13</v>
      </c>
      <c r="AX1910" s="24">
        <f t="shared" si="1568"/>
        <v>6.8796942358117423</v>
      </c>
      <c r="AY1910" s="24">
        <f t="shared" si="1569"/>
        <v>12.959424025598864</v>
      </c>
      <c r="AZ1910" s="24">
        <f t="shared" si="1570"/>
        <v>5.9197369005821958</v>
      </c>
      <c r="BA1910" s="24">
        <f t="shared" si="1571"/>
        <v>7.5196657926314376</v>
      </c>
      <c r="BB1910" s="24">
        <f t="shared" si="1572"/>
        <v>2.0799075596640151</v>
      </c>
      <c r="BC1910" s="24">
        <f t="shared" si="1573"/>
        <v>14.206140350877194</v>
      </c>
      <c r="BD1910" s="24">
        <f t="shared" si="1574"/>
        <v>1.7008771929824562</v>
      </c>
      <c r="BE1910" s="24">
        <f t="shared" si="1575"/>
        <v>3.8307017543859647</v>
      </c>
      <c r="BF1910" s="30">
        <v>10</v>
      </c>
      <c r="BG1910" s="30">
        <v>9</v>
      </c>
      <c r="BH1910" s="30">
        <v>0</v>
      </c>
      <c r="BI1910" s="30">
        <v>19</v>
      </c>
      <c r="BJ1910" s="30">
        <v>11</v>
      </c>
      <c r="BK1910" s="30">
        <v>0</v>
      </c>
      <c r="BL1910" s="30">
        <v>6</v>
      </c>
      <c r="BM1910" s="30">
        <v>17</v>
      </c>
      <c r="BN1910" s="35">
        <f t="shared" si="1598"/>
        <v>9.2887123083402976</v>
      </c>
      <c r="BO1910" s="35">
        <f t="shared" si="1599"/>
        <v>49.537597306823507</v>
      </c>
      <c r="BP1910" s="35">
        <v>2.577591642730932</v>
      </c>
      <c r="BQ1910" s="35">
        <v>1.609338398344742</v>
      </c>
      <c r="BR1910" s="35">
        <v>0.2476075693884579</v>
      </c>
      <c r="BS1910" s="35">
        <v>-7.4024496590301664E-2</v>
      </c>
      <c r="BT1910" s="35">
        <v>0</v>
      </c>
      <c r="BU1910" s="35">
        <f t="shared" si="1600"/>
        <v>4.3605131138738296</v>
      </c>
      <c r="BV1910" s="35">
        <f t="shared" si="1601"/>
        <v>23.255036383487823</v>
      </c>
      <c r="BW1910" s="35">
        <v>5.8299170218248131</v>
      </c>
      <c r="BX1910" s="35">
        <v>1.9015234521149356</v>
      </c>
      <c r="BY1910" s="35">
        <v>-0.32173636911736658</v>
      </c>
      <c r="BZ1910" s="35">
        <v>-2.4815049103559148</v>
      </c>
      <c r="CA1910" s="35">
        <f t="shared" si="1602"/>
        <v>4.9281991944664671</v>
      </c>
      <c r="CB1910" s="35">
        <f t="shared" si="1603"/>
        <v>26.28256092333568</v>
      </c>
      <c r="CC1910" s="22"/>
      <c r="CD1910" s="19"/>
      <c r="CE1910" s="76">
        <f t="shared" si="1576"/>
        <v>165000</v>
      </c>
      <c r="CF1910" s="24">
        <v>8.4</v>
      </c>
      <c r="CG1910" s="24">
        <v>7.5</v>
      </c>
      <c r="CH1910" s="24">
        <v>1</v>
      </c>
      <c r="CI1910" s="24">
        <v>0.8</v>
      </c>
      <c r="CJ1910" s="24">
        <f t="shared" si="1607"/>
        <v>3.332523345020308</v>
      </c>
      <c r="CK1910" s="24">
        <v>0.9</v>
      </c>
      <c r="CL1910" s="24">
        <f t="shared" si="1608"/>
        <v>3.7490887631478458</v>
      </c>
      <c r="CM1910" s="24">
        <v>1.7</v>
      </c>
      <c r="CN1910" s="19" t="s">
        <v>3645</v>
      </c>
      <c r="CO1910" s="19" t="s">
        <v>3176</v>
      </c>
      <c r="CP1910" s="19" t="s">
        <v>3102</v>
      </c>
      <c r="CQ1910" s="19" t="s">
        <v>2400</v>
      </c>
      <c r="CR1910" s="19">
        <v>74</v>
      </c>
      <c r="CS1910" s="19">
        <v>215</v>
      </c>
      <c r="CT1910" s="19">
        <v>6</v>
      </c>
      <c r="CU1910" s="19" t="s">
        <v>3401</v>
      </c>
      <c r="CV1910" s="19" t="s">
        <v>2382</v>
      </c>
      <c r="CW1910" s="19">
        <v>0</v>
      </c>
      <c r="CX1910" s="19">
        <v>0</v>
      </c>
      <c r="CY1910" s="19">
        <v>0</v>
      </c>
      <c r="CZ1910" s="77"/>
      <c r="DA1910" s="19">
        <v>1</v>
      </c>
    </row>
    <row r="1911" spans="1:105" ht="12.75" customHeight="1" x14ac:dyDescent="0.2">
      <c r="A1911" s="75" t="s">
        <v>2452</v>
      </c>
      <c r="B1911" s="19" t="s">
        <v>978</v>
      </c>
      <c r="C1911" s="19"/>
      <c r="D1911" s="19"/>
      <c r="E1911" s="19" t="str">
        <f t="shared" si="1595"/>
        <v xml:space="preserve">Heward, Jamie </v>
      </c>
      <c r="F1911" s="19" t="s">
        <v>2835</v>
      </c>
      <c r="G1911" s="19" t="s">
        <v>1524</v>
      </c>
      <c r="H1911" s="19">
        <v>52</v>
      </c>
      <c r="I1911" s="19">
        <v>4</v>
      </c>
      <c r="J1911" s="19">
        <v>12</v>
      </c>
      <c r="K1911" s="19">
        <f>I1911+J1911</f>
        <v>16</v>
      </c>
      <c r="L1911" s="19">
        <v>4</v>
      </c>
      <c r="M1911" s="19">
        <v>27</v>
      </c>
      <c r="N1911" s="19">
        <v>50</v>
      </c>
      <c r="O1911" s="20">
        <f t="shared" si="1596"/>
        <v>0.08</v>
      </c>
      <c r="P1911" s="19">
        <v>1159</v>
      </c>
      <c r="Q1911" s="19">
        <v>1</v>
      </c>
      <c r="R1911" s="19">
        <v>0</v>
      </c>
      <c r="S1911" s="19">
        <v>0</v>
      </c>
      <c r="T1911" s="19">
        <v>0</v>
      </c>
      <c r="U1911" s="20">
        <f t="shared" si="1597"/>
        <v>0</v>
      </c>
      <c r="V1911" s="19"/>
      <c r="W1911" s="19">
        <v>2</v>
      </c>
      <c r="X1911" s="19">
        <v>4</v>
      </c>
      <c r="Y1911" s="19">
        <v>0</v>
      </c>
      <c r="Z1911" s="19">
        <v>1</v>
      </c>
      <c r="AA1911" s="19">
        <f t="shared" si="1606"/>
        <v>2</v>
      </c>
      <c r="AB1911" s="19">
        <f t="shared" si="1606"/>
        <v>7</v>
      </c>
      <c r="AC1911" s="24">
        <f t="shared" si="1556"/>
        <v>4.6493607129019754</v>
      </c>
      <c r="AD1911" s="24">
        <f t="shared" si="1557"/>
        <v>9.2987214258039508</v>
      </c>
      <c r="AE1911" s="24">
        <f t="shared" si="1558"/>
        <v>0</v>
      </c>
      <c r="AF1911" s="24">
        <f t="shared" si="1559"/>
        <v>4.5397225725094579</v>
      </c>
      <c r="AG1911" s="24">
        <f t="shared" si="1560"/>
        <v>3.6591873554748053</v>
      </c>
      <c r="AH1911" s="24">
        <f t="shared" si="1561"/>
        <v>12.807155744161816</v>
      </c>
      <c r="AI1911" s="21">
        <f t="shared" si="1562"/>
        <v>3.0188295682667143</v>
      </c>
      <c r="AJ1911" s="21">
        <f t="shared" si="1563"/>
        <v>6.9740410693529631</v>
      </c>
      <c r="AK1911" s="21">
        <f t="shared" si="1564"/>
        <v>1.8158890290037832</v>
      </c>
      <c r="AL1911" s="21">
        <f t="shared" si="1565"/>
        <v>2.4699514649454937</v>
      </c>
      <c r="AM1911" s="21">
        <f t="shared" si="1566"/>
        <v>1.3948082138705926</v>
      </c>
      <c r="AN1911" s="21">
        <f t="shared" si="1567"/>
        <v>3.6317780580075665</v>
      </c>
      <c r="AO1911" s="36">
        <v>655.88333333333333</v>
      </c>
      <c r="AP1911" s="36">
        <v>129.05000000000001</v>
      </c>
      <c r="AQ1911" s="36">
        <v>66.083333333333329</v>
      </c>
      <c r="AR1911" s="36">
        <v>851.01666666666665</v>
      </c>
      <c r="AS1911" s="19"/>
      <c r="AT1911" s="19"/>
      <c r="AU1911" s="19"/>
      <c r="AV1911" s="19"/>
      <c r="AW1911" s="19"/>
      <c r="AX1911" s="24">
        <f t="shared" si="1568"/>
        <v>0</v>
      </c>
      <c r="AY1911" s="24">
        <f t="shared" si="1569"/>
        <v>0</v>
      </c>
      <c r="AZ1911" s="24">
        <f t="shared" si="1570"/>
        <v>0</v>
      </c>
      <c r="BA1911" s="24">
        <f t="shared" si="1571"/>
        <v>0</v>
      </c>
      <c r="BB1911" s="24">
        <f t="shared" si="1572"/>
        <v>0</v>
      </c>
      <c r="BC1911" s="24">
        <f t="shared" si="1573"/>
        <v>12.613141025641026</v>
      </c>
      <c r="BD1911" s="24">
        <f t="shared" si="1574"/>
        <v>1.2708333333333333</v>
      </c>
      <c r="BE1911" s="24">
        <f t="shared" si="1575"/>
        <v>2.4817307692307695</v>
      </c>
      <c r="BF1911" s="30">
        <v>33</v>
      </c>
      <c r="BG1911" s="30">
        <v>15</v>
      </c>
      <c r="BH1911" s="30">
        <v>2</v>
      </c>
      <c r="BI1911" s="30">
        <v>50</v>
      </c>
      <c r="BJ1911" s="30">
        <v>27</v>
      </c>
      <c r="BK1911" s="30">
        <v>3</v>
      </c>
      <c r="BL1911" s="30">
        <v>4</v>
      </c>
      <c r="BM1911" s="30">
        <v>34</v>
      </c>
      <c r="BN1911" s="35">
        <f t="shared" si="1598"/>
        <v>31.415162622682381</v>
      </c>
      <c r="BO1911" s="35">
        <f t="shared" si="1599"/>
        <v>73.82972356048424</v>
      </c>
      <c r="BP1911" s="35">
        <v>4.1003957449303883</v>
      </c>
      <c r="BQ1911" s="35">
        <v>3.2299581076652712</v>
      </c>
      <c r="BR1911" s="35">
        <v>0.13041956116221948</v>
      </c>
      <c r="BS1911" s="35">
        <v>0.55462498640925417</v>
      </c>
      <c r="BT1911" s="35">
        <v>0</v>
      </c>
      <c r="BU1911" s="35">
        <f t="shared" si="1600"/>
        <v>8.0153984001671326</v>
      </c>
      <c r="BV1911" s="35">
        <f t="shared" si="1601"/>
        <v>18.837230136896181</v>
      </c>
      <c r="BW1911" s="35">
        <v>12.58721972489092</v>
      </c>
      <c r="BX1911" s="35">
        <v>-0.72147319987952807</v>
      </c>
      <c r="BY1911" s="35">
        <v>5.4251901834469773</v>
      </c>
      <c r="BZ1911" s="35">
        <v>6.1088275140568795</v>
      </c>
      <c r="CA1911" s="35">
        <f t="shared" si="1602"/>
        <v>23.399764222515248</v>
      </c>
      <c r="CB1911" s="35">
        <f t="shared" si="1603"/>
        <v>54.992493423588058</v>
      </c>
      <c r="CC1911" s="22">
        <v>51</v>
      </c>
      <c r="CD1911" s="23">
        <v>1679610</v>
      </c>
      <c r="CE1911" s="76">
        <f t="shared" si="1576"/>
        <v>2648615.7692307695</v>
      </c>
      <c r="CF1911" s="24">
        <v>20.399999999999999</v>
      </c>
      <c r="CG1911" s="24">
        <v>17.3</v>
      </c>
      <c r="CH1911" s="24">
        <v>10.4</v>
      </c>
      <c r="CI1911" s="24">
        <v>1.2</v>
      </c>
      <c r="CJ1911" s="24">
        <f t="shared" si="1607"/>
        <v>2.2941260813458872</v>
      </c>
      <c r="CK1911" s="24">
        <v>3.4</v>
      </c>
      <c r="CL1911" s="24">
        <f t="shared" si="1608"/>
        <v>6.5000238971466793</v>
      </c>
      <c r="CM1911" s="24">
        <v>4.5</v>
      </c>
      <c r="CN1911" s="19"/>
      <c r="CO1911" s="19"/>
      <c r="CP1911" s="19"/>
      <c r="CQ1911" s="19"/>
      <c r="CR1911" s="19"/>
      <c r="CS1911" s="19"/>
      <c r="CT1911" s="19"/>
      <c r="CU1911" s="19"/>
      <c r="CV1911" s="19"/>
      <c r="CW1911" s="19"/>
      <c r="CX1911" s="19"/>
      <c r="CY1911" s="19"/>
      <c r="CZ1911" s="77"/>
      <c r="DA1911" s="19">
        <v>1</v>
      </c>
    </row>
    <row r="1912" spans="1:105" ht="12.75" customHeight="1" x14ac:dyDescent="0.2">
      <c r="A1912" s="25" t="s">
        <v>2452</v>
      </c>
      <c r="B1912" s="10" t="s">
        <v>962</v>
      </c>
      <c r="C1912" s="10"/>
      <c r="D1912" s="10"/>
      <c r="E1912" s="10" t="s">
        <v>2834</v>
      </c>
      <c r="F1912" s="10" t="s">
        <v>2835</v>
      </c>
      <c r="G1912" s="10" t="s">
        <v>1524</v>
      </c>
      <c r="H1912" s="10">
        <v>71</v>
      </c>
      <c r="I1912" s="10">
        <v>6</v>
      </c>
      <c r="J1912" s="10">
        <v>18</v>
      </c>
      <c r="K1912" s="10">
        <v>24</v>
      </c>
      <c r="L1912" s="10">
        <v>2</v>
      </c>
      <c r="M1912" s="10">
        <v>47</v>
      </c>
      <c r="N1912" s="10">
        <v>75</v>
      </c>
      <c r="O1912" s="11">
        <v>0.08</v>
      </c>
      <c r="P1912" s="10">
        <v>1669</v>
      </c>
      <c r="Q1912" s="10">
        <v>1</v>
      </c>
      <c r="R1912" s="10">
        <v>0</v>
      </c>
      <c r="S1912" s="10">
        <v>0</v>
      </c>
      <c r="T1912" s="10">
        <v>0</v>
      </c>
      <c r="U1912" s="11">
        <v>0</v>
      </c>
      <c r="V1912" s="41">
        <v>0</v>
      </c>
      <c r="W1912" s="10">
        <v>3</v>
      </c>
      <c r="X1912" s="10">
        <v>7</v>
      </c>
      <c r="Y1912" s="10">
        <v>0</v>
      </c>
      <c r="Z1912" s="10">
        <v>1</v>
      </c>
      <c r="AA1912" s="10">
        <v>3</v>
      </c>
      <c r="AB1912" s="10">
        <v>10</v>
      </c>
      <c r="AC1912" s="13">
        <f t="shared" si="1556"/>
        <v>4.459198335232621</v>
      </c>
      <c r="AD1912" s="13">
        <f t="shared" si="1557"/>
        <v>10.404796115542783</v>
      </c>
      <c r="AE1912" s="13">
        <f t="shared" si="1558"/>
        <v>0</v>
      </c>
      <c r="AF1912" s="13">
        <f t="shared" si="1559"/>
        <v>3.0487804878048781</v>
      </c>
      <c r="AG1912" s="13">
        <f t="shared" si="1560"/>
        <v>3.8885288399222295</v>
      </c>
      <c r="AH1912" s="13">
        <f t="shared" si="1561"/>
        <v>12.961762799740765</v>
      </c>
      <c r="AI1912" s="29">
        <f t="shared" si="1562"/>
        <v>2.7867790019442644</v>
      </c>
      <c r="AJ1912" s="29">
        <f t="shared" si="1563"/>
        <v>7.1347173363721934</v>
      </c>
      <c r="AK1912" s="29">
        <f t="shared" si="1564"/>
        <v>1.2195121951219512</v>
      </c>
      <c r="AL1912" s="29">
        <f t="shared" si="1565"/>
        <v>2.4627349319507452</v>
      </c>
      <c r="AM1912" s="29">
        <f t="shared" si="1566"/>
        <v>0.89183966704652418</v>
      </c>
      <c r="AN1912" s="29">
        <f t="shared" si="1567"/>
        <v>6.0975609756097562</v>
      </c>
      <c r="AO1912" s="13">
        <v>925.8</v>
      </c>
      <c r="AP1912" s="13">
        <v>201.83</v>
      </c>
      <c r="AQ1912" s="13">
        <v>98.4</v>
      </c>
      <c r="AR1912" s="13">
        <v>1226.03</v>
      </c>
      <c r="AS1912" s="41">
        <v>81</v>
      </c>
      <c r="AT1912" s="41">
        <v>43</v>
      </c>
      <c r="AU1912" s="41">
        <v>37</v>
      </c>
      <c r="AV1912" s="41">
        <v>47</v>
      </c>
      <c r="AW1912" s="41">
        <v>13</v>
      </c>
      <c r="AX1912" s="13">
        <f t="shared" si="1568"/>
        <v>3.9640139311436102</v>
      </c>
      <c r="AY1912" s="13">
        <f t="shared" si="1569"/>
        <v>2.1043530745577188</v>
      </c>
      <c r="AZ1912" s="13">
        <f t="shared" si="1570"/>
        <v>1.8107224129915256</v>
      </c>
      <c r="BA1912" s="13">
        <f t="shared" si="1571"/>
        <v>2.3001068489351812</v>
      </c>
      <c r="BB1912" s="13">
        <f t="shared" si="1572"/>
        <v>0.63619976672675227</v>
      </c>
      <c r="BC1912" s="13">
        <f t="shared" si="1573"/>
        <v>13.039436619718309</v>
      </c>
      <c r="BD1912" s="13">
        <f t="shared" si="1574"/>
        <v>1.3859154929577466</v>
      </c>
      <c r="BE1912" s="13">
        <f t="shared" si="1575"/>
        <v>2.8426760563380284</v>
      </c>
      <c r="BF1912" s="10">
        <v>43</v>
      </c>
      <c r="BG1912" s="10">
        <v>24</v>
      </c>
      <c r="BH1912" s="10">
        <v>2</v>
      </c>
      <c r="BI1912" s="10">
        <v>69</v>
      </c>
      <c r="BJ1912" s="10">
        <v>38</v>
      </c>
      <c r="BK1912" s="10">
        <v>3</v>
      </c>
      <c r="BL1912" s="10">
        <v>10</v>
      </c>
      <c r="BM1912" s="10">
        <v>51</v>
      </c>
      <c r="BN1912" s="39">
        <v>40.704000000000001</v>
      </c>
      <c r="BO1912" s="39">
        <v>66.399000000000001</v>
      </c>
      <c r="BP1912" s="13">
        <v>6.6779999999999999</v>
      </c>
      <c r="BQ1912" s="13">
        <v>4.8390000000000004</v>
      </c>
      <c r="BR1912" s="13">
        <v>0.378</v>
      </c>
      <c r="BS1912" s="13">
        <v>0.48099999999999998</v>
      </c>
      <c r="BT1912" s="13">
        <v>0</v>
      </c>
      <c r="BU1912" s="39">
        <v>12.375999999999999</v>
      </c>
      <c r="BV1912" s="39">
        <v>20.189</v>
      </c>
      <c r="BW1912" s="13">
        <v>18.417000000000002</v>
      </c>
      <c r="BX1912" s="13">
        <v>1.18</v>
      </c>
      <c r="BY1912" s="13">
        <v>5.1029999999999998</v>
      </c>
      <c r="BZ1912" s="13">
        <v>3.6269999999999998</v>
      </c>
      <c r="CA1912" s="39">
        <v>28.327999999999999</v>
      </c>
      <c r="CB1912" s="39">
        <v>46.210999999999999</v>
      </c>
      <c r="CC1912" s="16">
        <v>37</v>
      </c>
      <c r="CD1912" s="12">
        <v>1679610</v>
      </c>
      <c r="CE1912" s="73">
        <f t="shared" si="1576"/>
        <v>1939831.2676056339</v>
      </c>
      <c r="CF1912" s="13">
        <v>28.8</v>
      </c>
      <c r="CG1912" s="13">
        <v>24.8</v>
      </c>
      <c r="CH1912" s="13">
        <v>11.4</v>
      </c>
      <c r="CI1912" s="17">
        <v>1.1000000000000001</v>
      </c>
      <c r="CJ1912" s="13">
        <f t="shared" si="1607"/>
        <v>1.4414319971695517</v>
      </c>
      <c r="CK1912" s="17">
        <v>2.7</v>
      </c>
      <c r="CL1912" s="13">
        <f t="shared" si="1608"/>
        <v>3.5380603566889</v>
      </c>
      <c r="CM1912" s="13">
        <v>3.8</v>
      </c>
      <c r="CN1912" s="10" t="s">
        <v>3645</v>
      </c>
      <c r="CO1912" s="10" t="s">
        <v>3176</v>
      </c>
      <c r="CP1912" s="10" t="s">
        <v>3102</v>
      </c>
      <c r="CQ1912" s="10" t="s">
        <v>2400</v>
      </c>
      <c r="CR1912" s="10">
        <v>74</v>
      </c>
      <c r="CS1912" s="10">
        <v>215</v>
      </c>
      <c r="CT1912" s="10">
        <v>6</v>
      </c>
      <c r="CU1912" s="10" t="s">
        <v>3401</v>
      </c>
      <c r="CV1912" s="10" t="s">
        <v>2382</v>
      </c>
      <c r="CW1912" s="10">
        <v>0</v>
      </c>
      <c r="CX1912" s="10">
        <v>0</v>
      </c>
      <c r="CY1912" s="10">
        <v>0</v>
      </c>
      <c r="CZ1912" s="79"/>
      <c r="DA1912" s="10">
        <v>2</v>
      </c>
    </row>
    <row r="1913" spans="1:105" ht="12.75" customHeight="1" x14ac:dyDescent="0.2">
      <c r="A1913" s="38" t="s">
        <v>2452</v>
      </c>
      <c r="B1913" t="s">
        <v>977</v>
      </c>
      <c r="E1913" t="str">
        <f t="shared" ref="E1913:E1951" si="1609">CONCATENATE(RIGHT(F1913,LEN(F1913)-SEARCH(" ",F1913)), ", ", LEFT(F1913, SEARCH(" ", F1913)))</f>
        <v xml:space="preserve">Bulis, Jan </v>
      </c>
      <c r="F1913" t="s">
        <v>1370</v>
      </c>
      <c r="G1913" t="s">
        <v>1537</v>
      </c>
      <c r="H1913">
        <v>79</v>
      </c>
      <c r="I1913">
        <v>12</v>
      </c>
      <c r="J1913">
        <v>11</v>
      </c>
      <c r="K1913">
        <f>I1913+J1913</f>
        <v>23</v>
      </c>
      <c r="L1913">
        <v>-8</v>
      </c>
      <c r="M1913">
        <v>70</v>
      </c>
      <c r="N1913">
        <v>122</v>
      </c>
      <c r="O1913" s="4">
        <f t="shared" ref="O1913:O1951" si="1610">IF(N1913=0,0,I1913/N1913)</f>
        <v>9.8360655737704916E-2</v>
      </c>
      <c r="P1913">
        <v>1541</v>
      </c>
      <c r="Q1913">
        <v>2</v>
      </c>
      <c r="R1913">
        <v>0</v>
      </c>
      <c r="S1913">
        <v>51</v>
      </c>
      <c r="T1913">
        <v>81</v>
      </c>
      <c r="U1913" s="4">
        <f t="shared" ref="U1913:U1951" si="1611">IF(S1913+T1913=0,0,S1913/(S1913+T1913))</f>
        <v>0.38636363636363635</v>
      </c>
      <c r="V1913" s="40">
        <v>2.8</v>
      </c>
      <c r="W1913">
        <v>1</v>
      </c>
      <c r="X1913">
        <v>2</v>
      </c>
      <c r="Y1913">
        <v>1</v>
      </c>
      <c r="Z1913">
        <v>0</v>
      </c>
      <c r="AA1913">
        <f t="shared" ref="AA1913:AB1916" si="1612">I1913-W1913-Y1913</f>
        <v>10</v>
      </c>
      <c r="AB1913">
        <f t="shared" si="1612"/>
        <v>9</v>
      </c>
      <c r="AC1913" s="9">
        <f t="shared" si="1556"/>
        <v>2.9678483099752677</v>
      </c>
      <c r="AD1913" s="9">
        <f t="shared" si="1557"/>
        <v>5.9356966199505354</v>
      </c>
      <c r="AE1913" s="9">
        <f t="shared" si="1558"/>
        <v>2.9450261780104712</v>
      </c>
      <c r="AF1913" s="9">
        <f t="shared" si="1559"/>
        <v>0</v>
      </c>
      <c r="AG1913" s="9">
        <f t="shared" si="1560"/>
        <v>12.86449399656947</v>
      </c>
      <c r="AH1913" s="9">
        <f t="shared" si="1561"/>
        <v>11.578044596912521</v>
      </c>
      <c r="AI1913" s="6">
        <f t="shared" si="1562"/>
        <v>1.8653516295025729</v>
      </c>
      <c r="AJ1913" s="6">
        <f t="shared" si="1563"/>
        <v>3.5614179719703216</v>
      </c>
      <c r="AK1913" s="6">
        <f t="shared" si="1564"/>
        <v>1.1780104712041886</v>
      </c>
      <c r="AL1913" s="6">
        <f t="shared" si="1565"/>
        <v>2.5085763293310461</v>
      </c>
      <c r="AM1913" s="6">
        <f t="shared" si="1566"/>
        <v>0</v>
      </c>
      <c r="AN1913" s="6">
        <f t="shared" si="1567"/>
        <v>4.1230366492146597</v>
      </c>
      <c r="AO1913" s="32">
        <v>932.8</v>
      </c>
      <c r="AP1913" s="32">
        <v>101.08333333333333</v>
      </c>
      <c r="AQ1913" s="32">
        <v>101.86666666666667</v>
      </c>
      <c r="AR1913" s="32">
        <v>1135.75</v>
      </c>
      <c r="AS1913" s="40">
        <v>19</v>
      </c>
      <c r="AT1913" s="40">
        <v>61</v>
      </c>
      <c r="AU1913" s="40">
        <v>66</v>
      </c>
      <c r="AV1913" s="40">
        <v>22</v>
      </c>
      <c r="AW1913" s="40">
        <v>24</v>
      </c>
      <c r="AX1913" s="9">
        <f t="shared" si="1568"/>
        <v>1.0037420206911731</v>
      </c>
      <c r="AY1913" s="9">
        <f t="shared" si="1569"/>
        <v>3.2225401716927142</v>
      </c>
      <c r="AZ1913" s="9">
        <f t="shared" si="1570"/>
        <v>3.486682808716707</v>
      </c>
      <c r="BA1913" s="9">
        <f t="shared" si="1571"/>
        <v>1.1622276029055691</v>
      </c>
      <c r="BB1913" s="9">
        <f t="shared" si="1572"/>
        <v>1.2678846577151661</v>
      </c>
      <c r="BC1913" s="9">
        <f t="shared" si="1573"/>
        <v>11.80759493670886</v>
      </c>
      <c r="BD1913" s="9">
        <f t="shared" si="1574"/>
        <v>1.289451476793249</v>
      </c>
      <c r="BE1913" s="9">
        <f t="shared" si="1575"/>
        <v>1.2795358649789028</v>
      </c>
      <c r="BF1913" s="3">
        <v>29</v>
      </c>
      <c r="BG1913" s="3">
        <v>6</v>
      </c>
      <c r="BH1913" s="3">
        <v>2</v>
      </c>
      <c r="BI1913" s="3">
        <v>37</v>
      </c>
      <c r="BJ1913" s="3">
        <v>39</v>
      </c>
      <c r="BK1913" s="3">
        <v>0</v>
      </c>
      <c r="BL1913" s="3">
        <v>7</v>
      </c>
      <c r="BM1913" s="3">
        <v>46</v>
      </c>
      <c r="BN1913" s="34">
        <f t="shared" ref="BN1913:BN1951" si="1613">BU1913+CA1913</f>
        <v>10.255806774173788</v>
      </c>
      <c r="BO1913" s="34">
        <f t="shared" ref="BO1913:BO1951" si="1614">BN1913/AR1913*2000</f>
        <v>18.059972307591966</v>
      </c>
      <c r="BP1913" s="34">
        <v>5.381020180641487</v>
      </c>
      <c r="BQ1913" s="34">
        <v>-1.2936406614055713</v>
      </c>
      <c r="BR1913" s="34">
        <v>0.173123915181607</v>
      </c>
      <c r="BS1913" s="34">
        <v>1.4918406499785404</v>
      </c>
      <c r="BT1913" s="34">
        <v>-0.49769362246423982</v>
      </c>
      <c r="BU1913" s="34">
        <f t="shared" ref="BU1913:BU1951" si="1615">SUM(BP1913:BT1913)</f>
        <v>5.2546504619318233</v>
      </c>
      <c r="BV1913" s="34">
        <f t="shared" ref="BV1913:BV1951" si="1616">BU1913/AR1913*2000</f>
        <v>9.2531815310267636</v>
      </c>
      <c r="BW1913" s="34">
        <v>7.2166578378950792</v>
      </c>
      <c r="BX1913" s="34">
        <v>0.26006036059662896</v>
      </c>
      <c r="BY1913" s="34">
        <v>5.3255843018366509</v>
      </c>
      <c r="BZ1913" s="34">
        <v>-7.8011461880863937</v>
      </c>
      <c r="CA1913" s="34">
        <f t="shared" ref="CA1913:CA1951" si="1617">SUM(BW1913:BZ1913)</f>
        <v>5.0011563122419656</v>
      </c>
      <c r="CB1913" s="34">
        <f t="shared" ref="CB1913:CB1951" si="1618">CA1913/AR1913*2000</f>
        <v>8.8067907765652045</v>
      </c>
      <c r="CC1913" s="15">
        <v>52</v>
      </c>
      <c r="CD1913" s="7">
        <v>917489</v>
      </c>
      <c r="CE1913" s="68">
        <f t="shared" si="1576"/>
        <v>952330.35443037981</v>
      </c>
      <c r="CF1913" s="9">
        <v>22.2</v>
      </c>
      <c r="CG1913" s="9">
        <v>22.7</v>
      </c>
      <c r="CH1913" s="9">
        <v>-11.5</v>
      </c>
      <c r="CI1913" s="9">
        <v>-1.8</v>
      </c>
      <c r="CJ1913" s="9">
        <f t="shared" si="1607"/>
        <v>-2.68917606633301</v>
      </c>
      <c r="CK1913" s="9">
        <v>0.1</v>
      </c>
      <c r="CL1913" s="9">
        <f t="shared" si="1608"/>
        <v>0.14939867035183391</v>
      </c>
      <c r="CM1913" s="9">
        <v>-1.6</v>
      </c>
      <c r="CN1913" t="s">
        <v>2967</v>
      </c>
      <c r="CO1913" t="s">
        <v>1591</v>
      </c>
      <c r="CQ1913" t="s">
        <v>3079</v>
      </c>
      <c r="CR1913">
        <v>72</v>
      </c>
      <c r="CS1913">
        <v>209</v>
      </c>
      <c r="CT1913">
        <v>38</v>
      </c>
      <c r="CU1913" t="s">
        <v>3402</v>
      </c>
      <c r="CV1913" t="s">
        <v>2382</v>
      </c>
      <c r="CW1913">
        <v>1</v>
      </c>
      <c r="CX1913">
        <v>0</v>
      </c>
      <c r="CY1913">
        <v>0</v>
      </c>
      <c r="CZ1913" s="70"/>
      <c r="DA1913">
        <v>0</v>
      </c>
    </row>
    <row r="1914" spans="1:105" ht="12.75" customHeight="1" x14ac:dyDescent="0.2">
      <c r="A1914" s="38" t="s">
        <v>2452</v>
      </c>
      <c r="B1914" t="s">
        <v>961</v>
      </c>
      <c r="E1914" t="str">
        <f t="shared" si="1609"/>
        <v xml:space="preserve">Sprukts, Janis </v>
      </c>
      <c r="F1914" t="s">
        <v>1371</v>
      </c>
      <c r="G1914" t="s">
        <v>1537</v>
      </c>
      <c r="H1914">
        <v>13</v>
      </c>
      <c r="I1914">
        <v>1</v>
      </c>
      <c r="J1914">
        <v>2</v>
      </c>
      <c r="K1914">
        <f>I1914+J1914</f>
        <v>3</v>
      </c>
      <c r="L1914">
        <v>1</v>
      </c>
      <c r="M1914">
        <v>2</v>
      </c>
      <c r="N1914">
        <v>10</v>
      </c>
      <c r="O1914" s="4">
        <f t="shared" si="1610"/>
        <v>0.1</v>
      </c>
      <c r="P1914">
        <v>114</v>
      </c>
      <c r="Q1914">
        <v>0</v>
      </c>
      <c r="R1914">
        <v>0</v>
      </c>
      <c r="S1914">
        <v>27</v>
      </c>
      <c r="T1914">
        <v>34</v>
      </c>
      <c r="U1914" s="4">
        <f t="shared" si="1611"/>
        <v>0.44262295081967212</v>
      </c>
      <c r="V1914" s="40">
        <v>7.8</v>
      </c>
      <c r="W1914">
        <v>0</v>
      </c>
      <c r="X1914">
        <v>1</v>
      </c>
      <c r="Y1914">
        <v>0</v>
      </c>
      <c r="Z1914">
        <v>0</v>
      </c>
      <c r="AA1914">
        <f t="shared" si="1612"/>
        <v>1</v>
      </c>
      <c r="AB1914">
        <f t="shared" si="1612"/>
        <v>1</v>
      </c>
      <c r="AC1914" s="9">
        <f t="shared" si="1556"/>
        <v>0</v>
      </c>
      <c r="AD1914" s="9">
        <f t="shared" si="1557"/>
        <v>1000</v>
      </c>
      <c r="AE1914" s="9">
        <f t="shared" si="1558"/>
        <v>0</v>
      </c>
      <c r="AF1914" s="9">
        <f t="shared" si="1559"/>
        <v>0</v>
      </c>
      <c r="AG1914" s="9">
        <f t="shared" si="1560"/>
        <v>14.652014652014651</v>
      </c>
      <c r="AH1914" s="9">
        <f t="shared" si="1561"/>
        <v>14.652014652014651</v>
      </c>
      <c r="AI1914" s="6">
        <f t="shared" si="1562"/>
        <v>2.1978021978021975</v>
      </c>
      <c r="AJ1914" s="6">
        <f t="shared" si="1563"/>
        <v>200</v>
      </c>
      <c r="AK1914" s="6">
        <f t="shared" si="1564"/>
        <v>0</v>
      </c>
      <c r="AL1914" s="6">
        <f t="shared" si="1565"/>
        <v>1.4652014652014651</v>
      </c>
      <c r="AM1914" s="6">
        <f t="shared" si="1566"/>
        <v>0</v>
      </c>
      <c r="AN1914" s="6">
        <f t="shared" si="1567"/>
        <v>0</v>
      </c>
      <c r="AO1914" s="32">
        <v>81.900000000000006</v>
      </c>
      <c r="AP1914" s="32">
        <v>0.3</v>
      </c>
      <c r="AQ1914" s="32">
        <v>0</v>
      </c>
      <c r="AR1914" s="32">
        <v>82.2</v>
      </c>
      <c r="AS1914" s="40">
        <v>6</v>
      </c>
      <c r="AT1914" s="40">
        <v>6</v>
      </c>
      <c r="AU1914" s="40">
        <v>2</v>
      </c>
      <c r="AV1914" s="40">
        <v>2</v>
      </c>
      <c r="AW1914" s="40">
        <v>3</v>
      </c>
      <c r="AX1914" s="9">
        <f t="shared" si="1568"/>
        <v>4.3795620437956204</v>
      </c>
      <c r="AY1914" s="9">
        <f t="shared" si="1569"/>
        <v>4.3795620437956204</v>
      </c>
      <c r="AZ1914" s="9">
        <f t="shared" si="1570"/>
        <v>1.4598540145985401</v>
      </c>
      <c r="BA1914" s="9">
        <f t="shared" si="1571"/>
        <v>1.4598540145985401</v>
      </c>
      <c r="BB1914" s="9">
        <f t="shared" si="1572"/>
        <v>2.1897810218978102</v>
      </c>
      <c r="BC1914" s="9">
        <f t="shared" si="1573"/>
        <v>6.3000000000000007</v>
      </c>
      <c r="BD1914" s="9">
        <f t="shared" si="1574"/>
        <v>0</v>
      </c>
      <c r="BE1914" s="9">
        <f t="shared" si="1575"/>
        <v>2.3076923076923075E-2</v>
      </c>
      <c r="BF1914" s="3">
        <v>3</v>
      </c>
      <c r="BG1914" s="3">
        <v>1</v>
      </c>
      <c r="BH1914" s="3">
        <v>0</v>
      </c>
      <c r="BI1914" s="3">
        <v>4</v>
      </c>
      <c r="BJ1914" s="3">
        <v>2</v>
      </c>
      <c r="BK1914" s="3">
        <v>0</v>
      </c>
      <c r="BL1914" s="3">
        <v>0</v>
      </c>
      <c r="BM1914" s="3">
        <v>2</v>
      </c>
      <c r="BN1914" s="34">
        <f t="shared" si="1613"/>
        <v>3.7358586616487743</v>
      </c>
      <c r="BO1914" s="34">
        <f t="shared" si="1614"/>
        <v>90.896804419678205</v>
      </c>
      <c r="BP1914" s="34">
        <v>1.1901059442468911</v>
      </c>
      <c r="BQ1914" s="34">
        <v>1.0699613095210407</v>
      </c>
      <c r="BR1914" s="34">
        <v>-7.7324877773107883E-2</v>
      </c>
      <c r="BS1914" s="34">
        <v>0</v>
      </c>
      <c r="BT1914" s="34">
        <v>0</v>
      </c>
      <c r="BU1914" s="34">
        <f t="shared" si="1615"/>
        <v>2.1827423759948239</v>
      </c>
      <c r="BV1914" s="34">
        <f t="shared" si="1616"/>
        <v>53.108087007173332</v>
      </c>
      <c r="BW1914" s="34">
        <v>1.2143710019174088</v>
      </c>
      <c r="BX1914" s="34">
        <v>1.1935151444123729E-3</v>
      </c>
      <c r="BY1914" s="34">
        <v>0</v>
      </c>
      <c r="BZ1914" s="34">
        <v>0.33755176859212893</v>
      </c>
      <c r="CA1914" s="34">
        <f t="shared" si="1617"/>
        <v>1.5531162856539502</v>
      </c>
      <c r="CB1914" s="34">
        <f t="shared" si="1618"/>
        <v>37.788717412504873</v>
      </c>
      <c r="CE1914" s="68">
        <f t="shared" si="1576"/>
        <v>165000</v>
      </c>
      <c r="CF1914" s="9">
        <v>2.1</v>
      </c>
      <c r="CG1914" s="9">
        <v>1.8</v>
      </c>
      <c r="CH1914" s="9">
        <v>1</v>
      </c>
      <c r="CI1914" s="9">
        <v>0.1</v>
      </c>
      <c r="CJ1914" s="9">
        <f t="shared" si="1607"/>
        <v>2.4242424242424243</v>
      </c>
      <c r="CK1914" s="9">
        <v>0.3</v>
      </c>
      <c r="CL1914" s="9">
        <f t="shared" si="1608"/>
        <v>7.2727272727272725</v>
      </c>
      <c r="CM1914" s="9">
        <v>0.3</v>
      </c>
      <c r="CN1914" t="s">
        <v>3274</v>
      </c>
      <c r="CO1914" t="s">
        <v>3275</v>
      </c>
      <c r="CQ1914" t="s">
        <v>3276</v>
      </c>
      <c r="CR1914">
        <v>75</v>
      </c>
      <c r="CS1914">
        <v>235</v>
      </c>
      <c r="CT1914">
        <v>38</v>
      </c>
      <c r="CU1914" t="s">
        <v>3402</v>
      </c>
      <c r="CV1914" t="s">
        <v>3090</v>
      </c>
      <c r="CW1914">
        <v>0</v>
      </c>
      <c r="CX1914">
        <v>0</v>
      </c>
      <c r="CY1914">
        <v>0</v>
      </c>
      <c r="CZ1914" s="71"/>
      <c r="DA1914">
        <v>0</v>
      </c>
    </row>
    <row r="1915" spans="1:105" ht="12.75" customHeight="1" x14ac:dyDescent="0.2">
      <c r="A1915" s="38" t="s">
        <v>2452</v>
      </c>
      <c r="B1915" t="s">
        <v>964</v>
      </c>
      <c r="E1915" t="str">
        <f t="shared" si="1609"/>
        <v xml:space="preserve">Niinimaa, Janne </v>
      </c>
      <c r="F1915" t="s">
        <v>1372</v>
      </c>
      <c r="G1915" t="s">
        <v>1524</v>
      </c>
      <c r="H1915">
        <v>41</v>
      </c>
      <c r="I1915">
        <v>0</v>
      </c>
      <c r="J1915">
        <v>3</v>
      </c>
      <c r="K1915">
        <f>I1915+J1915</f>
        <v>3</v>
      </c>
      <c r="L1915">
        <v>-13</v>
      </c>
      <c r="M1915">
        <v>36</v>
      </c>
      <c r="N1915">
        <v>29</v>
      </c>
      <c r="O1915" s="4">
        <f t="shared" si="1610"/>
        <v>0</v>
      </c>
      <c r="P1915">
        <v>796</v>
      </c>
      <c r="Q1915">
        <v>0</v>
      </c>
      <c r="R1915">
        <v>0</v>
      </c>
      <c r="S1915">
        <v>0</v>
      </c>
      <c r="T1915">
        <v>0</v>
      </c>
      <c r="U1915" s="4">
        <f t="shared" si="1611"/>
        <v>0</v>
      </c>
      <c r="V1915" s="40">
        <v>0</v>
      </c>
      <c r="W1915">
        <v>0</v>
      </c>
      <c r="X1915">
        <v>0</v>
      </c>
      <c r="Y1915">
        <v>0</v>
      </c>
      <c r="Z1915">
        <v>0</v>
      </c>
      <c r="AA1915">
        <f t="shared" si="1612"/>
        <v>0</v>
      </c>
      <c r="AB1915">
        <f t="shared" si="1612"/>
        <v>3</v>
      </c>
      <c r="AC1915" s="9">
        <f t="shared" si="1556"/>
        <v>0</v>
      </c>
      <c r="AD1915" s="9">
        <f t="shared" si="1557"/>
        <v>0</v>
      </c>
      <c r="AE1915" s="9">
        <f t="shared" si="1558"/>
        <v>0</v>
      </c>
      <c r="AF1915" s="9">
        <f t="shared" si="1559"/>
        <v>0</v>
      </c>
      <c r="AG1915" s="9">
        <f t="shared" si="1560"/>
        <v>0</v>
      </c>
      <c r="AH1915" s="9">
        <f t="shared" si="1561"/>
        <v>6.8917108033948065</v>
      </c>
      <c r="AI1915" s="6">
        <f t="shared" si="1562"/>
        <v>1.4932040074022079</v>
      </c>
      <c r="AJ1915" s="6">
        <f t="shared" si="1563"/>
        <v>2.5227750525578134</v>
      </c>
      <c r="AK1915" s="6">
        <f t="shared" si="1564"/>
        <v>0.96205237840726898</v>
      </c>
      <c r="AL1915" s="6">
        <f t="shared" si="1565"/>
        <v>2.9864080148044159</v>
      </c>
      <c r="AM1915" s="6">
        <f t="shared" si="1566"/>
        <v>0</v>
      </c>
      <c r="AN1915" s="6">
        <f t="shared" si="1567"/>
        <v>4.8102618920363449</v>
      </c>
      <c r="AO1915" s="32">
        <v>522.36666666666667</v>
      </c>
      <c r="AP1915" s="32">
        <v>23.783333333333335</v>
      </c>
      <c r="AQ1915" s="32">
        <v>62.36666666666666</v>
      </c>
      <c r="AR1915" s="32">
        <v>608.51666666666665</v>
      </c>
      <c r="AS1915" s="40">
        <v>63</v>
      </c>
      <c r="AT1915" s="40">
        <v>28</v>
      </c>
      <c r="AU1915" s="40">
        <v>19</v>
      </c>
      <c r="AV1915" s="40">
        <v>35</v>
      </c>
      <c r="AW1915" s="40">
        <v>12</v>
      </c>
      <c r="AX1915" s="9">
        <f t="shared" si="1568"/>
        <v>6.2118265728136723</v>
      </c>
      <c r="AY1915" s="9">
        <f t="shared" si="1569"/>
        <v>2.7608118101394101</v>
      </c>
      <c r="AZ1915" s="9">
        <f t="shared" si="1570"/>
        <v>1.873408014023171</v>
      </c>
      <c r="BA1915" s="9">
        <f t="shared" si="1571"/>
        <v>3.4510147626742627</v>
      </c>
      <c r="BB1915" s="9">
        <f t="shared" si="1572"/>
        <v>1.1832050614883185</v>
      </c>
      <c r="BC1915" s="9">
        <f t="shared" si="1573"/>
        <v>12.740650406504065</v>
      </c>
      <c r="BD1915" s="9">
        <f t="shared" si="1574"/>
        <v>1.5211382113821137</v>
      </c>
      <c r="BE1915" s="9">
        <f t="shared" si="1575"/>
        <v>0.58008130081300813</v>
      </c>
      <c r="BF1915" s="3">
        <v>13</v>
      </c>
      <c r="BG1915" s="3">
        <v>1</v>
      </c>
      <c r="BH1915" s="3">
        <v>1</v>
      </c>
      <c r="BI1915" s="3">
        <v>15</v>
      </c>
      <c r="BJ1915" s="3">
        <v>26</v>
      </c>
      <c r="BK1915" s="3">
        <v>0</v>
      </c>
      <c r="BL1915" s="3">
        <v>5</v>
      </c>
      <c r="BM1915" s="3">
        <v>31</v>
      </c>
      <c r="BN1915" s="34">
        <f t="shared" si="1613"/>
        <v>2.7802389877681541</v>
      </c>
      <c r="BO1915" s="34">
        <f t="shared" si="1614"/>
        <v>9.1377578957623324</v>
      </c>
      <c r="BP1915" s="34">
        <v>-1.1849534611256767</v>
      </c>
      <c r="BQ1915" s="34">
        <v>-0.93985840230385698</v>
      </c>
      <c r="BR1915" s="34">
        <v>-0.19327449501984853</v>
      </c>
      <c r="BS1915" s="34">
        <v>-0.14937371957798221</v>
      </c>
      <c r="BT1915" s="34">
        <v>0</v>
      </c>
      <c r="BU1915" s="34">
        <f t="shared" si="1615"/>
        <v>-2.4674600780273641</v>
      </c>
      <c r="BV1915" s="34">
        <f t="shared" si="1616"/>
        <v>-8.1097534815064964</v>
      </c>
      <c r="BW1915" s="34">
        <v>4.8153950549620372</v>
      </c>
      <c r="BX1915" s="34">
        <v>0.5481966380977088</v>
      </c>
      <c r="BY1915" s="34">
        <v>3.3943593654274955</v>
      </c>
      <c r="BZ1915" s="34">
        <v>-3.5102519926917237</v>
      </c>
      <c r="CA1915" s="34">
        <f t="shared" si="1617"/>
        <v>5.2476990657955183</v>
      </c>
      <c r="CB1915" s="34">
        <f t="shared" si="1618"/>
        <v>17.247511377268829</v>
      </c>
      <c r="CC1915" s="15">
        <v>20</v>
      </c>
      <c r="CD1915" s="7">
        <v>165000</v>
      </c>
      <c r="CE1915" s="68">
        <f t="shared" si="1576"/>
        <v>165000</v>
      </c>
      <c r="CF1915" s="9">
        <v>10.3</v>
      </c>
      <c r="CG1915" s="9">
        <v>12.8</v>
      </c>
      <c r="CH1915" s="9">
        <v>-10.3</v>
      </c>
      <c r="CI1915" s="9">
        <v>-1.4</v>
      </c>
      <c r="CJ1915" s="9">
        <f t="shared" si="1607"/>
        <v>-4.0307101727447217</v>
      </c>
      <c r="CK1915" s="9">
        <v>-1.9</v>
      </c>
      <c r="CL1915" s="9">
        <f t="shared" si="1608"/>
        <v>-5.4702495201535513</v>
      </c>
      <c r="CM1915" s="9">
        <v>-3.3</v>
      </c>
      <c r="CN1915" t="s">
        <v>2696</v>
      </c>
      <c r="CO1915" t="s">
        <v>2697</v>
      </c>
      <c r="CQ1915" t="s">
        <v>2393</v>
      </c>
      <c r="CR1915">
        <v>73</v>
      </c>
      <c r="CS1915">
        <v>220</v>
      </c>
      <c r="CT1915">
        <v>6</v>
      </c>
      <c r="CU1915" t="s">
        <v>3402</v>
      </c>
      <c r="CV1915" t="s">
        <v>2382</v>
      </c>
      <c r="CW1915">
        <v>0</v>
      </c>
      <c r="CX1915">
        <v>0</v>
      </c>
      <c r="CY1915">
        <v>0</v>
      </c>
      <c r="CZ1915" s="70"/>
      <c r="DA1915">
        <v>0</v>
      </c>
    </row>
    <row r="1916" spans="1:105" ht="12.75" customHeight="1" x14ac:dyDescent="0.2">
      <c r="A1916" s="38" t="s">
        <v>2452</v>
      </c>
      <c r="B1916" t="s">
        <v>968</v>
      </c>
      <c r="C1916" t="s">
        <v>968</v>
      </c>
      <c r="D1916" s="82"/>
      <c r="E1916" t="str">
        <f t="shared" si="1609"/>
        <v xml:space="preserve">Jagr, Jaromir </v>
      </c>
      <c r="F1916" t="s">
        <v>201</v>
      </c>
      <c r="G1916" t="s">
        <v>1528</v>
      </c>
      <c r="H1916">
        <v>82</v>
      </c>
      <c r="I1916">
        <v>30</v>
      </c>
      <c r="J1916">
        <v>66</v>
      </c>
      <c r="K1916">
        <f>I1916+J1916</f>
        <v>96</v>
      </c>
      <c r="L1916">
        <v>26</v>
      </c>
      <c r="M1916">
        <v>78</v>
      </c>
      <c r="N1916">
        <v>324</v>
      </c>
      <c r="O1916" s="4">
        <f t="shared" si="1610"/>
        <v>9.2592592592592587E-2</v>
      </c>
      <c r="P1916">
        <v>1958</v>
      </c>
      <c r="Q1916">
        <v>5</v>
      </c>
      <c r="R1916">
        <v>0</v>
      </c>
      <c r="S1916">
        <v>1</v>
      </c>
      <c r="T1916">
        <v>5</v>
      </c>
      <c r="U1916" s="4">
        <f t="shared" si="1611"/>
        <v>0.16666666666666666</v>
      </c>
      <c r="V1916" s="40">
        <v>0.1</v>
      </c>
      <c r="W1916">
        <v>7</v>
      </c>
      <c r="X1916">
        <v>34</v>
      </c>
      <c r="Y1916">
        <v>0</v>
      </c>
      <c r="Z1916">
        <v>0</v>
      </c>
      <c r="AA1916">
        <f t="shared" si="1612"/>
        <v>23</v>
      </c>
      <c r="AB1916">
        <f t="shared" si="1612"/>
        <v>32</v>
      </c>
      <c r="AC1916" s="9">
        <f t="shared" si="1556"/>
        <v>4.4785668586052463</v>
      </c>
      <c r="AD1916" s="9">
        <f t="shared" si="1557"/>
        <v>21.7530390275112</v>
      </c>
      <c r="AE1916" s="9">
        <f t="shared" si="1558"/>
        <v>0</v>
      </c>
      <c r="AF1916" s="9">
        <f t="shared" si="1559"/>
        <v>0</v>
      </c>
      <c r="AG1916" s="9">
        <f t="shared" si="1560"/>
        <v>21.22097493464555</v>
      </c>
      <c r="AH1916" s="9">
        <f t="shared" si="1561"/>
        <v>29.524834691680766</v>
      </c>
      <c r="AI1916" s="6">
        <f t="shared" si="1562"/>
        <v>3.4138090112255886</v>
      </c>
      <c r="AJ1916" s="6">
        <f t="shared" si="1563"/>
        <v>7.1657069737683941</v>
      </c>
      <c r="AK1916" s="6">
        <f t="shared" si="1564"/>
        <v>0</v>
      </c>
      <c r="AL1916" s="6">
        <f t="shared" si="1565"/>
        <v>1.9836998308473013</v>
      </c>
      <c r="AM1916" s="6">
        <f t="shared" si="1566"/>
        <v>0.63979526551503518</v>
      </c>
      <c r="AN1916" s="6">
        <f t="shared" si="1567"/>
        <v>8.1540203850509627</v>
      </c>
      <c r="AO1916" s="33">
        <v>1300.5999999999999</v>
      </c>
      <c r="AP1916" s="33">
        <v>468.9</v>
      </c>
      <c r="AQ1916" s="33">
        <v>14.716666666666669</v>
      </c>
      <c r="AR1916" s="32">
        <v>1784.2166666666667</v>
      </c>
      <c r="AS1916" s="40">
        <v>12</v>
      </c>
      <c r="AT1916" s="40">
        <v>23</v>
      </c>
      <c r="AU1916" s="40">
        <v>122</v>
      </c>
      <c r="AV1916" s="40">
        <v>126</v>
      </c>
      <c r="AW1916" s="40">
        <v>54</v>
      </c>
      <c r="AX1916" s="9">
        <f t="shared" si="1568"/>
        <v>0.40353843423351049</v>
      </c>
      <c r="AY1916" s="9">
        <f t="shared" si="1569"/>
        <v>0.77344866561422843</v>
      </c>
      <c r="AZ1916" s="9">
        <f t="shared" si="1570"/>
        <v>4.1026407480406899</v>
      </c>
      <c r="BA1916" s="9">
        <f t="shared" si="1571"/>
        <v>4.2371535594518601</v>
      </c>
      <c r="BB1916" s="9">
        <f t="shared" si="1572"/>
        <v>1.8159229540507973</v>
      </c>
      <c r="BC1916" s="9">
        <f t="shared" si="1573"/>
        <v>15.860975609756096</v>
      </c>
      <c r="BD1916" s="9">
        <f t="shared" si="1574"/>
        <v>0.17947154471544718</v>
      </c>
      <c r="BE1916" s="9">
        <f t="shared" si="1575"/>
        <v>5.7182926829268288</v>
      </c>
      <c r="BF1916" s="3">
        <v>74</v>
      </c>
      <c r="BG1916" s="3">
        <v>56</v>
      </c>
      <c r="BH1916" s="3">
        <v>0</v>
      </c>
      <c r="BI1916" s="3">
        <v>130</v>
      </c>
      <c r="BJ1916" s="3">
        <v>43</v>
      </c>
      <c r="BK1916" s="3">
        <v>5</v>
      </c>
      <c r="BL1916" s="3">
        <v>2</v>
      </c>
      <c r="BM1916" s="3">
        <v>50</v>
      </c>
      <c r="BN1916" s="34">
        <f t="shared" si="1613"/>
        <v>76.647606603042661</v>
      </c>
      <c r="BO1916" s="34">
        <f t="shared" si="1614"/>
        <v>85.917375434271989</v>
      </c>
      <c r="BP1916" s="34">
        <v>40.993041992481274</v>
      </c>
      <c r="BQ1916" s="34">
        <v>19.112286403906825</v>
      </c>
      <c r="BR1916" s="34">
        <v>0.20365155273898666</v>
      </c>
      <c r="BS1916" s="34">
        <v>-0.16647451543329858</v>
      </c>
      <c r="BT1916" s="34">
        <v>6.5754397516840344</v>
      </c>
      <c r="BU1916" s="34">
        <f t="shared" si="1615"/>
        <v>66.717945185377829</v>
      </c>
      <c r="BV1916" s="34">
        <f t="shared" si="1616"/>
        <v>74.786819820512633</v>
      </c>
      <c r="BW1916" s="34">
        <v>13.209142390307719</v>
      </c>
      <c r="BX1916" s="34">
        <v>0.62167770631929309</v>
      </c>
      <c r="BY1916" s="34">
        <v>0.23388288499732904</v>
      </c>
      <c r="BZ1916" s="34">
        <v>-4.1350415639595033</v>
      </c>
      <c r="CA1916" s="34">
        <f t="shared" si="1617"/>
        <v>9.9296614176648355</v>
      </c>
      <c r="CB1916" s="34">
        <f t="shared" si="1618"/>
        <v>11.130555613759354</v>
      </c>
      <c r="CC1916" s="15">
        <v>75</v>
      </c>
      <c r="CD1916" s="7">
        <v>4621332</v>
      </c>
      <c r="CE1916" s="68">
        <f t="shared" si="1576"/>
        <v>4621332</v>
      </c>
      <c r="CF1916" s="9">
        <v>43.4</v>
      </c>
      <c r="CG1916" s="9">
        <v>31.3</v>
      </c>
      <c r="CH1916" s="9">
        <v>26.5</v>
      </c>
      <c r="CI1916" s="9">
        <v>14.6</v>
      </c>
      <c r="CJ1916" s="9">
        <f t="shared" si="1607"/>
        <v>12.875725729403985</v>
      </c>
      <c r="CK1916" s="9">
        <v>7.3</v>
      </c>
      <c r="CL1916" s="9">
        <f t="shared" si="1608"/>
        <v>6.4378628647019926</v>
      </c>
      <c r="CM1916" s="9">
        <v>22</v>
      </c>
      <c r="CN1916" t="s">
        <v>3110</v>
      </c>
      <c r="CO1916" t="s">
        <v>3111</v>
      </c>
      <c r="CQ1916" t="s">
        <v>3079</v>
      </c>
      <c r="CR1916">
        <v>75</v>
      </c>
      <c r="CS1916">
        <v>240</v>
      </c>
      <c r="CT1916">
        <v>68</v>
      </c>
      <c r="CU1916" t="s">
        <v>3402</v>
      </c>
      <c r="CV1916" t="s">
        <v>2382</v>
      </c>
      <c r="CW1916">
        <v>9</v>
      </c>
      <c r="CX1916">
        <v>3</v>
      </c>
      <c r="CY1916">
        <v>1</v>
      </c>
      <c r="CZ1916" s="70"/>
      <c r="DA1916">
        <v>0</v>
      </c>
    </row>
    <row r="1917" spans="1:105" ht="12.75" customHeight="1" x14ac:dyDescent="0.2">
      <c r="A1917" s="44" t="s">
        <v>2372</v>
      </c>
      <c r="B1917" s="43" t="s">
        <v>968</v>
      </c>
      <c r="C1917" s="43" t="s">
        <v>968</v>
      </c>
      <c r="D1917" s="82"/>
      <c r="E1917" s="42" t="str">
        <f t="shared" si="1609"/>
        <v xml:space="preserve">Jagr, Jaromir </v>
      </c>
      <c r="F1917" s="42" t="s">
        <v>201</v>
      </c>
      <c r="G1917" s="45" t="s">
        <v>1528</v>
      </c>
      <c r="H1917" s="43">
        <v>82</v>
      </c>
      <c r="I1917" s="64">
        <v>25</v>
      </c>
      <c r="J1917" s="64">
        <v>46</v>
      </c>
      <c r="K1917" s="64">
        <v>71</v>
      </c>
      <c r="L1917" s="43">
        <v>8</v>
      </c>
      <c r="M1917">
        <v>58</v>
      </c>
      <c r="N1917">
        <v>249</v>
      </c>
      <c r="O1917" s="4">
        <f t="shared" si="1610"/>
        <v>0.10040160642570281</v>
      </c>
      <c r="Q1917">
        <v>5</v>
      </c>
      <c r="R1917">
        <v>0</v>
      </c>
      <c r="S1917">
        <v>1</v>
      </c>
      <c r="T1917">
        <v>2</v>
      </c>
      <c r="U1917" s="4">
        <f t="shared" si="1611"/>
        <v>0.33333333333333331</v>
      </c>
      <c r="V1917">
        <v>0</v>
      </c>
      <c r="W1917">
        <v>7</v>
      </c>
      <c r="X1917">
        <v>22</v>
      </c>
      <c r="Y1917">
        <v>0</v>
      </c>
      <c r="Z1917">
        <v>0</v>
      </c>
      <c r="AA1917">
        <v>18</v>
      </c>
      <c r="AB1917">
        <v>24</v>
      </c>
      <c r="AC1917" s="9">
        <f t="shared" si="1556"/>
        <v>6.1472410596672686</v>
      </c>
      <c r="AD1917" s="9">
        <f t="shared" si="1557"/>
        <v>19.319900473239986</v>
      </c>
      <c r="AE1917" s="9">
        <f t="shared" si="1558"/>
        <v>0</v>
      </c>
      <c r="AF1917" s="9">
        <f t="shared" si="1559"/>
        <v>0</v>
      </c>
      <c r="AG1917" s="9">
        <f t="shared" si="1560"/>
        <v>16.304347826086957</v>
      </c>
      <c r="AH1917" s="9">
        <f t="shared" si="1561"/>
        <v>21.739130434782609</v>
      </c>
      <c r="AI1917" s="58">
        <f t="shared" si="1562"/>
        <v>2.6268115942028984</v>
      </c>
      <c r="AJ1917" s="58">
        <f t="shared" si="1563"/>
        <v>6.3228765185149047</v>
      </c>
      <c r="AK1917" s="58">
        <f t="shared" si="1564"/>
        <v>0</v>
      </c>
      <c r="AL1917" s="58">
        <f t="shared" si="1565"/>
        <v>2.0833333333333335</v>
      </c>
      <c r="AM1917" s="58">
        <f t="shared" si="1566"/>
        <v>0.70254183539054493</v>
      </c>
      <c r="AN1917" s="58">
        <f t="shared" si="1567"/>
        <v>0</v>
      </c>
      <c r="AO1917" s="56">
        <v>1324.8</v>
      </c>
      <c r="AP1917" s="56">
        <v>341.61666666666667</v>
      </c>
      <c r="AQ1917" s="56">
        <v>11.933333333333334</v>
      </c>
      <c r="AR1917" s="57">
        <f>SUM(AO1917:AQ1917)</f>
        <v>1678.35</v>
      </c>
      <c r="AS1917">
        <v>16</v>
      </c>
      <c r="AT1917">
        <v>27</v>
      </c>
      <c r="AU1917">
        <v>107</v>
      </c>
      <c r="AV1917">
        <v>69</v>
      </c>
      <c r="AW1917">
        <v>40</v>
      </c>
      <c r="AX1917" s="9">
        <f t="shared" si="1568"/>
        <v>0.57199034766288315</v>
      </c>
      <c r="AY1917" s="9">
        <f t="shared" si="1569"/>
        <v>0.96523371168111538</v>
      </c>
      <c r="AZ1917" s="9">
        <f t="shared" si="1570"/>
        <v>3.8251854499955318</v>
      </c>
      <c r="BA1917" s="9">
        <f t="shared" si="1571"/>
        <v>2.4667083742961839</v>
      </c>
      <c r="BB1917" s="9">
        <f t="shared" si="1572"/>
        <v>1.429975869157208</v>
      </c>
      <c r="BC1917" s="33">
        <f t="shared" si="1573"/>
        <v>16.15609756097561</v>
      </c>
      <c r="BD1917" s="33">
        <f t="shared" si="1574"/>
        <v>0.14552845528455285</v>
      </c>
      <c r="BE1917" s="33">
        <f t="shared" si="1575"/>
        <v>4.1660569105691057</v>
      </c>
      <c r="BF1917" s="42">
        <f>BI1917-BG1917-BH1917</f>
        <v>58</v>
      </c>
      <c r="BG1917" s="43">
        <v>36</v>
      </c>
      <c r="BH1917" s="43">
        <v>0</v>
      </c>
      <c r="BI1917" s="43">
        <v>94</v>
      </c>
      <c r="BJ1917" s="42">
        <f>BM1917-BK1917-BL1917</f>
        <v>46</v>
      </c>
      <c r="BK1917" s="43">
        <v>4</v>
      </c>
      <c r="BL1917" s="43">
        <v>0</v>
      </c>
      <c r="BM1917" s="43">
        <v>50</v>
      </c>
      <c r="BN1917" s="34">
        <f t="shared" si="1613"/>
        <v>54.234685144255167</v>
      </c>
      <c r="BO1917" s="34">
        <f t="shared" si="1614"/>
        <v>64.628575856353166</v>
      </c>
      <c r="BP1917" s="33">
        <v>29.382190293905253</v>
      </c>
      <c r="BQ1917" s="33">
        <v>15.9789600821845</v>
      </c>
      <c r="BR1917" s="33">
        <v>1.3797037829138035</v>
      </c>
      <c r="BS1917" s="33">
        <v>-0.16264343330167819</v>
      </c>
      <c r="BT1917" s="33">
        <v>-4.9776754859502681</v>
      </c>
      <c r="BU1917" s="9">
        <f t="shared" si="1615"/>
        <v>41.600535239751608</v>
      </c>
      <c r="BV1917" s="34">
        <f t="shared" si="1616"/>
        <v>49.573134614057395</v>
      </c>
      <c r="BW1917" s="33">
        <v>12.382092837594513</v>
      </c>
      <c r="BX1917" s="33">
        <v>0.48027368089548672</v>
      </c>
      <c r="BY1917" s="33">
        <v>1.3030828962715819</v>
      </c>
      <c r="BZ1917" s="33">
        <v>-1.5312995102580234</v>
      </c>
      <c r="CA1917" s="9">
        <f t="shared" si="1617"/>
        <v>12.634149904503557</v>
      </c>
      <c r="CB1917" s="34">
        <f t="shared" si="1618"/>
        <v>15.055441242295776</v>
      </c>
      <c r="CC1917" s="47">
        <v>68.511039999999994</v>
      </c>
      <c r="CD1917">
        <v>4657314</v>
      </c>
      <c r="CE1917" s="68">
        <f t="shared" si="1576"/>
        <v>4657314</v>
      </c>
      <c r="CF1917" s="62">
        <v>38.5</v>
      </c>
      <c r="CG1917" s="62">
        <v>29.4</v>
      </c>
      <c r="CH1917" s="62">
        <v>7.8</v>
      </c>
      <c r="CI1917" s="62">
        <v>8.1</v>
      </c>
      <c r="CJ1917" s="63">
        <f t="shared" si="1607"/>
        <v>7.9728333087258232</v>
      </c>
      <c r="CK1917" s="62">
        <v>4.3</v>
      </c>
      <c r="CL1917" s="63">
        <f t="shared" si="1608"/>
        <v>4.2324917564840785</v>
      </c>
      <c r="CM1917" s="62">
        <v>11</v>
      </c>
      <c r="CN1917" t="s">
        <v>1990</v>
      </c>
      <c r="CO1917" t="s">
        <v>3111</v>
      </c>
      <c r="CQ1917" t="s">
        <v>3079</v>
      </c>
      <c r="CR1917">
        <v>75</v>
      </c>
      <c r="CS1917">
        <v>240</v>
      </c>
      <c r="CT1917">
        <v>68</v>
      </c>
      <c r="CU1917" t="s">
        <v>3402</v>
      </c>
      <c r="CZ1917" s="72">
        <v>4940000</v>
      </c>
      <c r="DA1917">
        <v>0</v>
      </c>
    </row>
    <row r="1918" spans="1:105" ht="12.75" customHeight="1" x14ac:dyDescent="0.2">
      <c r="A1918" s="38" t="s">
        <v>2452</v>
      </c>
      <c r="B1918" t="s">
        <v>530</v>
      </c>
      <c r="E1918" t="str">
        <f t="shared" si="1609"/>
        <v xml:space="preserve">Balastik, Jaroslav </v>
      </c>
      <c r="F1918" t="s">
        <v>1374</v>
      </c>
      <c r="G1918" t="s">
        <v>1540</v>
      </c>
      <c r="H1918">
        <v>8</v>
      </c>
      <c r="I1918">
        <v>1</v>
      </c>
      <c r="J1918">
        <v>1</v>
      </c>
      <c r="K1918">
        <f>I1918+J1918</f>
        <v>2</v>
      </c>
      <c r="L1918">
        <v>-3</v>
      </c>
      <c r="M1918">
        <v>4</v>
      </c>
      <c r="N1918">
        <v>6</v>
      </c>
      <c r="O1918" s="4">
        <f t="shared" si="1610"/>
        <v>0.16666666666666666</v>
      </c>
      <c r="P1918">
        <v>90</v>
      </c>
      <c r="Q1918">
        <v>0</v>
      </c>
      <c r="R1918">
        <v>0</v>
      </c>
      <c r="S1918">
        <v>0</v>
      </c>
      <c r="T1918">
        <v>0</v>
      </c>
      <c r="U1918" s="4">
        <f t="shared" si="1611"/>
        <v>0</v>
      </c>
      <c r="V1918" s="40">
        <v>0</v>
      </c>
      <c r="W1918">
        <v>1</v>
      </c>
      <c r="X1918">
        <v>0</v>
      </c>
      <c r="Y1918">
        <v>0</v>
      </c>
      <c r="Z1918">
        <v>0</v>
      </c>
      <c r="AA1918">
        <f t="shared" ref="AA1918:AB1922" si="1619">I1918-W1918-Y1918</f>
        <v>0</v>
      </c>
      <c r="AB1918">
        <f t="shared" si="1619"/>
        <v>1</v>
      </c>
      <c r="AC1918" s="9">
        <f t="shared" si="1556"/>
        <v>39.301310043668124</v>
      </c>
      <c r="AD1918" s="9">
        <f t="shared" si="1557"/>
        <v>0</v>
      </c>
      <c r="AE1918" s="9">
        <f t="shared" si="1558"/>
        <v>0</v>
      </c>
      <c r="AF1918" s="9">
        <f t="shared" si="1559"/>
        <v>0</v>
      </c>
      <c r="AG1918" s="9">
        <f t="shared" si="1560"/>
        <v>0</v>
      </c>
      <c r="AH1918" s="9">
        <f t="shared" si="1561"/>
        <v>24.598565083703452</v>
      </c>
      <c r="AI1918" s="6">
        <f t="shared" si="1562"/>
        <v>1.2299282541851726</v>
      </c>
      <c r="AJ1918" s="6">
        <f t="shared" si="1563"/>
        <v>7.8602620087336241</v>
      </c>
      <c r="AK1918" s="6">
        <f t="shared" si="1564"/>
        <v>0</v>
      </c>
      <c r="AL1918" s="6">
        <f t="shared" si="1565"/>
        <v>4.9197130167406904</v>
      </c>
      <c r="AM1918" s="6">
        <f t="shared" si="1566"/>
        <v>0</v>
      </c>
      <c r="AN1918" s="6">
        <f t="shared" si="1567"/>
        <v>0</v>
      </c>
      <c r="AO1918" s="32">
        <v>48.783333333333331</v>
      </c>
      <c r="AP1918" s="32">
        <v>7.6333333333333329</v>
      </c>
      <c r="AQ1918" s="32">
        <v>8.9499999999999993</v>
      </c>
      <c r="AR1918" s="32">
        <v>65.366666666666674</v>
      </c>
      <c r="AS1918" s="40">
        <v>1</v>
      </c>
      <c r="AT1918" s="40">
        <v>5</v>
      </c>
      <c r="AU1918" s="40">
        <v>4</v>
      </c>
      <c r="AV1918" s="40">
        <v>0</v>
      </c>
      <c r="AW1918" s="40">
        <v>1</v>
      </c>
      <c r="AX1918" s="9">
        <f t="shared" si="1568"/>
        <v>0.91789903110657822</v>
      </c>
      <c r="AY1918" s="9">
        <f t="shared" si="1569"/>
        <v>4.5894951555328909</v>
      </c>
      <c r="AZ1918" s="9">
        <f t="shared" si="1570"/>
        <v>3.6715961244263129</v>
      </c>
      <c r="BA1918" s="9">
        <f t="shared" si="1571"/>
        <v>0</v>
      </c>
      <c r="BB1918" s="9">
        <f t="shared" si="1572"/>
        <v>0.91789903110657822</v>
      </c>
      <c r="BC1918" s="9">
        <f t="shared" si="1573"/>
        <v>6.0979166666666664</v>
      </c>
      <c r="BD1918" s="9">
        <f t="shared" si="1574"/>
        <v>1.1187499999999999</v>
      </c>
      <c r="BE1918" s="9">
        <f t="shared" si="1575"/>
        <v>0.95416666666666661</v>
      </c>
      <c r="BF1918" s="3">
        <v>1</v>
      </c>
      <c r="BG1918" s="3">
        <v>1</v>
      </c>
      <c r="BH1918" s="3">
        <v>0</v>
      </c>
      <c r="BI1918" s="3">
        <v>2</v>
      </c>
      <c r="BJ1918" s="3">
        <v>4</v>
      </c>
      <c r="BK1918" s="3">
        <v>0</v>
      </c>
      <c r="BL1918" s="3">
        <v>0</v>
      </c>
      <c r="BM1918" s="3">
        <v>4</v>
      </c>
      <c r="BN1918" s="34">
        <f t="shared" si="1613"/>
        <v>1.715239339575658</v>
      </c>
      <c r="BO1918" s="34">
        <f t="shared" si="1614"/>
        <v>52.480550930412782</v>
      </c>
      <c r="BP1918" s="34">
        <v>-0.1539563883055553</v>
      </c>
      <c r="BQ1918" s="34">
        <v>1.5229818288965522</v>
      </c>
      <c r="BR1918" s="34">
        <v>3.0522999157464189E-3</v>
      </c>
      <c r="BS1918" s="34">
        <v>-9.4016306919603346E-2</v>
      </c>
      <c r="BT1918" s="34">
        <v>0</v>
      </c>
      <c r="BU1918" s="34">
        <f t="shared" si="1615"/>
        <v>1.2780614335871401</v>
      </c>
      <c r="BV1918" s="34">
        <f t="shared" si="1616"/>
        <v>39.104378386144006</v>
      </c>
      <c r="BW1918" s="34">
        <v>-4.9423919265683673E-2</v>
      </c>
      <c r="BX1918" s="34">
        <v>2.168582759719449E-2</v>
      </c>
      <c r="BY1918" s="34">
        <v>0.82158460395986088</v>
      </c>
      <c r="BZ1918" s="34">
        <v>-0.35666860630285374</v>
      </c>
      <c r="CA1918" s="34">
        <f t="shared" si="1617"/>
        <v>0.43717790598851797</v>
      </c>
      <c r="CB1918" s="34">
        <f t="shared" si="1618"/>
        <v>13.376172544268778</v>
      </c>
      <c r="CE1918" s="68">
        <f t="shared" si="1576"/>
        <v>165000</v>
      </c>
      <c r="CF1918" s="9">
        <v>1.9</v>
      </c>
      <c r="CG1918" s="9">
        <v>1.5</v>
      </c>
      <c r="CH1918" s="9">
        <v>-2.5</v>
      </c>
      <c r="CI1918" s="9">
        <v>-0.1</v>
      </c>
      <c r="CJ1918" s="9">
        <f t="shared" si="1607"/>
        <v>-2.4405125076266021</v>
      </c>
      <c r="CK1918" s="9">
        <v>-0.3</v>
      </c>
      <c r="CL1918" s="9">
        <f t="shared" si="1608"/>
        <v>-7.3215375228798054</v>
      </c>
      <c r="CM1918" s="9">
        <v>-0.4</v>
      </c>
      <c r="CN1918" t="s">
        <v>38</v>
      </c>
      <c r="CO1918" t="s">
        <v>3585</v>
      </c>
      <c r="CQ1918" t="s">
        <v>3079</v>
      </c>
      <c r="CR1918">
        <v>74</v>
      </c>
      <c r="CS1918">
        <v>205</v>
      </c>
      <c r="CU1918" t="s">
        <v>3402</v>
      </c>
      <c r="CV1918" t="s">
        <v>2382</v>
      </c>
      <c r="CW1918">
        <v>0</v>
      </c>
      <c r="CX1918">
        <v>0</v>
      </c>
      <c r="CY1918">
        <v>0</v>
      </c>
      <c r="CZ1918" s="70"/>
      <c r="DA1918">
        <v>0</v>
      </c>
    </row>
    <row r="1919" spans="1:105" ht="12.75" customHeight="1" x14ac:dyDescent="0.2">
      <c r="A1919" s="38" t="s">
        <v>2452</v>
      </c>
      <c r="B1919" t="s">
        <v>952</v>
      </c>
      <c r="E1919" t="str">
        <f t="shared" si="1609"/>
        <v xml:space="preserve">York, Jason </v>
      </c>
      <c r="F1919" t="s">
        <v>1376</v>
      </c>
      <c r="G1919" t="s">
        <v>1524</v>
      </c>
      <c r="H1919">
        <v>49</v>
      </c>
      <c r="I1919">
        <v>1</v>
      </c>
      <c r="J1919">
        <v>7</v>
      </c>
      <c r="K1919">
        <f>I1919+J1919</f>
        <v>8</v>
      </c>
      <c r="L1919">
        <v>-14</v>
      </c>
      <c r="M1919">
        <v>32</v>
      </c>
      <c r="N1919">
        <v>27</v>
      </c>
      <c r="O1919" s="4">
        <f t="shared" si="1610"/>
        <v>3.7037037037037035E-2</v>
      </c>
      <c r="P1919">
        <v>867</v>
      </c>
      <c r="Q1919">
        <v>0</v>
      </c>
      <c r="R1919">
        <v>0</v>
      </c>
      <c r="S1919">
        <v>0</v>
      </c>
      <c r="T1919">
        <v>0</v>
      </c>
      <c r="U1919" s="4">
        <f t="shared" si="1611"/>
        <v>0</v>
      </c>
      <c r="V1919" s="40">
        <v>0</v>
      </c>
      <c r="W1919">
        <v>0</v>
      </c>
      <c r="X1919">
        <v>0</v>
      </c>
      <c r="Y1919">
        <v>0</v>
      </c>
      <c r="Z1919">
        <v>1</v>
      </c>
      <c r="AA1919">
        <f t="shared" si="1619"/>
        <v>1</v>
      </c>
      <c r="AB1919">
        <f t="shared" si="1619"/>
        <v>6</v>
      </c>
      <c r="AC1919" s="9">
        <f t="shared" si="1556"/>
        <v>0</v>
      </c>
      <c r="AD1919" s="9">
        <f t="shared" si="1557"/>
        <v>0</v>
      </c>
      <c r="AE1919" s="9">
        <f t="shared" si="1558"/>
        <v>0</v>
      </c>
      <c r="AF1919" s="9">
        <f t="shared" si="1559"/>
        <v>5.7106598984771582</v>
      </c>
      <c r="AG1919" s="9">
        <f t="shared" si="1560"/>
        <v>2.0829717063009894</v>
      </c>
      <c r="AH1919" s="9">
        <f t="shared" si="1561"/>
        <v>12.497830237805935</v>
      </c>
      <c r="AI1919" s="6">
        <f t="shared" si="1562"/>
        <v>1.9788231209859397</v>
      </c>
      <c r="AJ1919" s="6">
        <f t="shared" si="1563"/>
        <v>0</v>
      </c>
      <c r="AK1919" s="6">
        <f t="shared" si="1564"/>
        <v>2.2842639593908629</v>
      </c>
      <c r="AL1919" s="6">
        <f t="shared" si="1565"/>
        <v>3.6452004860267313</v>
      </c>
      <c r="AM1919" s="6">
        <f t="shared" si="1566"/>
        <v>0</v>
      </c>
      <c r="AN1919" s="6">
        <f t="shared" si="1567"/>
        <v>5.7106598984771582</v>
      </c>
      <c r="AO1919" s="32">
        <v>576.1</v>
      </c>
      <c r="AP1919" s="32">
        <v>11.9</v>
      </c>
      <c r="AQ1919" s="32">
        <v>52.533333333333331</v>
      </c>
      <c r="AR1919" s="32">
        <v>640.5333333333333</v>
      </c>
      <c r="AS1919" s="40">
        <v>34</v>
      </c>
      <c r="AT1919" s="40">
        <v>28</v>
      </c>
      <c r="AU1919" s="40">
        <v>11</v>
      </c>
      <c r="AV1919" s="40">
        <v>11</v>
      </c>
      <c r="AW1919" s="40">
        <v>8</v>
      </c>
      <c r="AX1919" s="9">
        <f t="shared" si="1568"/>
        <v>3.1848459616985849</v>
      </c>
      <c r="AY1919" s="9">
        <f t="shared" si="1569"/>
        <v>2.6228143213988342</v>
      </c>
      <c r="AZ1919" s="9">
        <f t="shared" si="1570"/>
        <v>1.0303913405495422</v>
      </c>
      <c r="BA1919" s="9">
        <f t="shared" si="1571"/>
        <v>1.0303913405495422</v>
      </c>
      <c r="BB1919" s="9">
        <f t="shared" si="1572"/>
        <v>0.74937552039966704</v>
      </c>
      <c r="BC1919" s="9">
        <f t="shared" si="1573"/>
        <v>11.757142857142858</v>
      </c>
      <c r="BD1919" s="9">
        <f t="shared" si="1574"/>
        <v>1.0721088435374149</v>
      </c>
      <c r="BE1919" s="9">
        <f t="shared" si="1575"/>
        <v>0.24285714285714285</v>
      </c>
      <c r="BF1919" s="3">
        <v>19</v>
      </c>
      <c r="BG1919" s="3">
        <v>0</v>
      </c>
      <c r="BH1919" s="3">
        <v>2</v>
      </c>
      <c r="BI1919" s="3">
        <v>21</v>
      </c>
      <c r="BJ1919" s="3">
        <v>35</v>
      </c>
      <c r="BK1919" s="3">
        <v>0</v>
      </c>
      <c r="BL1919" s="3">
        <v>5</v>
      </c>
      <c r="BM1919" s="3">
        <v>40</v>
      </c>
      <c r="BN1919" s="34">
        <f t="shared" si="1613"/>
        <v>7.7483627724230431</v>
      </c>
      <c r="BO1919" s="34">
        <f t="shared" si="1614"/>
        <v>24.19347243679135</v>
      </c>
      <c r="BP1919" s="34">
        <v>3.0364042451835704</v>
      </c>
      <c r="BQ1919" s="34">
        <v>-0.48376792839699412</v>
      </c>
      <c r="BR1919" s="34">
        <v>0.1612976957733524</v>
      </c>
      <c r="BS1919" s="34">
        <v>0.69787184579410144</v>
      </c>
      <c r="BT1919" s="34">
        <v>0</v>
      </c>
      <c r="BU1919" s="34">
        <f t="shared" si="1615"/>
        <v>3.4118058583540303</v>
      </c>
      <c r="BV1919" s="34">
        <f t="shared" si="1616"/>
        <v>10.653015794194516</v>
      </c>
      <c r="BW1919" s="34">
        <v>3.5737617119948721</v>
      </c>
      <c r="BX1919" s="34">
        <v>0.40710761706704118</v>
      </c>
      <c r="BY1919" s="34">
        <v>3.264525498163394</v>
      </c>
      <c r="BZ1919" s="34">
        <v>-2.9088379131562951</v>
      </c>
      <c r="CA1919" s="34">
        <f t="shared" si="1617"/>
        <v>4.3365569140690123</v>
      </c>
      <c r="CB1919" s="34">
        <f t="shared" si="1618"/>
        <v>13.540456642596833</v>
      </c>
      <c r="CC1919" s="15">
        <v>30</v>
      </c>
      <c r="CD1919" s="7">
        <v>256558</v>
      </c>
      <c r="CE1919" s="68">
        <f t="shared" si="1576"/>
        <v>429341.95918367343</v>
      </c>
      <c r="CF1919" s="9">
        <v>12.6</v>
      </c>
      <c r="CG1919" s="9">
        <v>15.9</v>
      </c>
      <c r="CH1919" s="9">
        <v>-6.6</v>
      </c>
      <c r="CI1919" s="9">
        <v>-0.1</v>
      </c>
      <c r="CJ1919" s="9">
        <f t="shared" si="1607"/>
        <v>-0.28370135703815785</v>
      </c>
      <c r="CK1919" s="9">
        <v>-1</v>
      </c>
      <c r="CL1919" s="9">
        <f t="shared" si="1608"/>
        <v>-2.8370135703815782</v>
      </c>
      <c r="CM1919" s="9">
        <v>-1</v>
      </c>
      <c r="CN1919" t="s">
        <v>3227</v>
      </c>
      <c r="CO1919" t="s">
        <v>3228</v>
      </c>
      <c r="CP1919" t="s">
        <v>2427</v>
      </c>
      <c r="CQ1919" t="s">
        <v>2400</v>
      </c>
      <c r="CR1919">
        <v>74</v>
      </c>
      <c r="CS1919">
        <v>202</v>
      </c>
      <c r="CU1919" t="s">
        <v>3401</v>
      </c>
      <c r="CV1919" t="s">
        <v>2382</v>
      </c>
      <c r="CW1919">
        <v>0</v>
      </c>
      <c r="CX1919">
        <v>0</v>
      </c>
      <c r="CY1919">
        <v>0</v>
      </c>
      <c r="CZ1919" s="70"/>
      <c r="DA1919">
        <v>0</v>
      </c>
    </row>
    <row r="1920" spans="1:105" ht="12.75" customHeight="1" x14ac:dyDescent="0.2">
      <c r="A1920" s="38" t="s">
        <v>2452</v>
      </c>
      <c r="B1920" t="s">
        <v>954</v>
      </c>
      <c r="E1920" t="str">
        <f t="shared" si="1609"/>
        <v xml:space="preserve">Friesen, Jeff </v>
      </c>
      <c r="F1920" t="s">
        <v>1378</v>
      </c>
      <c r="G1920" t="s">
        <v>1540</v>
      </c>
      <c r="H1920">
        <v>72</v>
      </c>
      <c r="I1920">
        <v>6</v>
      </c>
      <c r="J1920">
        <v>6</v>
      </c>
      <c r="K1920">
        <f>I1920+J1920</f>
        <v>12</v>
      </c>
      <c r="L1920">
        <v>-2</v>
      </c>
      <c r="M1920">
        <v>34</v>
      </c>
      <c r="N1920">
        <v>55</v>
      </c>
      <c r="O1920" s="4">
        <f t="shared" si="1610"/>
        <v>0.10909090909090909</v>
      </c>
      <c r="P1920">
        <v>1369</v>
      </c>
      <c r="Q1920">
        <v>0</v>
      </c>
      <c r="R1920">
        <v>0</v>
      </c>
      <c r="S1920">
        <v>8</v>
      </c>
      <c r="T1920">
        <v>13</v>
      </c>
      <c r="U1920" s="4">
        <f t="shared" si="1611"/>
        <v>0.38095238095238093</v>
      </c>
      <c r="V1920" s="40">
        <v>0.5</v>
      </c>
      <c r="W1920">
        <v>0</v>
      </c>
      <c r="X1920">
        <v>1</v>
      </c>
      <c r="Y1920">
        <v>1</v>
      </c>
      <c r="Z1920">
        <v>1</v>
      </c>
      <c r="AA1920">
        <f t="shared" si="1619"/>
        <v>5</v>
      </c>
      <c r="AB1920">
        <f t="shared" si="1619"/>
        <v>4</v>
      </c>
      <c r="AC1920" s="9">
        <f t="shared" si="1556"/>
        <v>0</v>
      </c>
      <c r="AD1920" s="9">
        <f t="shared" si="1557"/>
        <v>8.3294770939379923</v>
      </c>
      <c r="AE1920" s="9">
        <f t="shared" si="1558"/>
        <v>1.6359174770517133</v>
      </c>
      <c r="AF1920" s="9">
        <f t="shared" si="1559"/>
        <v>1.6359174770517133</v>
      </c>
      <c r="AG1920" s="9">
        <f t="shared" si="1560"/>
        <v>9.1227003192945109</v>
      </c>
      <c r="AH1920" s="9">
        <f t="shared" si="1561"/>
        <v>7.298160255435608</v>
      </c>
      <c r="AI1920" s="6">
        <f t="shared" si="1562"/>
        <v>1.4596320510871217</v>
      </c>
      <c r="AJ1920" s="6">
        <f t="shared" si="1563"/>
        <v>6.6635816751503931</v>
      </c>
      <c r="AK1920" s="6">
        <f t="shared" si="1564"/>
        <v>1.3087339816413706</v>
      </c>
      <c r="AL1920" s="6">
        <f t="shared" si="1565"/>
        <v>2.0982210734377373</v>
      </c>
      <c r="AM1920" s="6">
        <f t="shared" si="1566"/>
        <v>0</v>
      </c>
      <c r="AN1920" s="6">
        <f t="shared" si="1567"/>
        <v>2.9446514586930839</v>
      </c>
      <c r="AO1920" s="32">
        <v>657.7</v>
      </c>
      <c r="AP1920" s="32">
        <v>36.016666666666666</v>
      </c>
      <c r="AQ1920" s="32">
        <v>183.38333333333333</v>
      </c>
      <c r="AR1920" s="32">
        <v>877.1</v>
      </c>
      <c r="AS1920" s="40">
        <v>32</v>
      </c>
      <c r="AT1920" s="40">
        <v>46</v>
      </c>
      <c r="AU1920" s="40">
        <v>19</v>
      </c>
      <c r="AV1920" s="40">
        <v>12</v>
      </c>
      <c r="AW1920" s="40">
        <v>31</v>
      </c>
      <c r="AX1920" s="9">
        <f t="shared" si="1568"/>
        <v>2.1890320373959642</v>
      </c>
      <c r="AY1920" s="9">
        <f t="shared" si="1569"/>
        <v>3.1467335537566981</v>
      </c>
      <c r="AZ1920" s="9">
        <f t="shared" si="1570"/>
        <v>1.2997377722038537</v>
      </c>
      <c r="BA1920" s="9">
        <f t="shared" si="1571"/>
        <v>0.82088701402348652</v>
      </c>
      <c r="BB1920" s="9">
        <f t="shared" si="1572"/>
        <v>2.12062478622734</v>
      </c>
      <c r="BC1920" s="9">
        <f t="shared" si="1573"/>
        <v>9.1347222222222229</v>
      </c>
      <c r="BD1920" s="9">
        <f t="shared" si="1574"/>
        <v>2.5469907407407408</v>
      </c>
      <c r="BE1920" s="9">
        <f t="shared" si="1575"/>
        <v>0.50023148148148144</v>
      </c>
      <c r="BF1920" s="3">
        <v>16</v>
      </c>
      <c r="BG1920" s="3">
        <v>4</v>
      </c>
      <c r="BH1920" s="3">
        <v>4</v>
      </c>
      <c r="BI1920" s="3">
        <v>24</v>
      </c>
      <c r="BJ1920" s="3">
        <v>23</v>
      </c>
      <c r="BK1920" s="3">
        <v>0</v>
      </c>
      <c r="BL1920" s="3">
        <v>9</v>
      </c>
      <c r="BM1920" s="3">
        <v>32</v>
      </c>
      <c r="BN1920" s="34">
        <f t="shared" si="1613"/>
        <v>16.791923487681437</v>
      </c>
      <c r="BO1920" s="34">
        <f t="shared" si="1614"/>
        <v>38.289644254204617</v>
      </c>
      <c r="BP1920" s="34">
        <v>-2.4696432543582763</v>
      </c>
      <c r="BQ1920" s="34">
        <v>-1.0694947967085688</v>
      </c>
      <c r="BR1920" s="34">
        <v>4.0812681163969688E-2</v>
      </c>
      <c r="BS1920" s="34">
        <v>1.2934021179924828</v>
      </c>
      <c r="BT1920" s="34">
        <v>-0.64540791002355025</v>
      </c>
      <c r="BU1920" s="34">
        <f t="shared" si="1615"/>
        <v>-2.8503311619339433</v>
      </c>
      <c r="BV1920" s="34">
        <f t="shared" si="1616"/>
        <v>-6.4994439902723595</v>
      </c>
      <c r="BW1920" s="34">
        <v>6.7269285038875157</v>
      </c>
      <c r="BX1920" s="34">
        <v>9.876017212906428E-2</v>
      </c>
      <c r="BY1920" s="34">
        <v>13.00575134141838</v>
      </c>
      <c r="BZ1920" s="34">
        <v>-0.18918536781957973</v>
      </c>
      <c r="CA1920" s="34">
        <f t="shared" si="1617"/>
        <v>19.642254649615381</v>
      </c>
      <c r="CB1920" s="34">
        <f t="shared" si="1618"/>
        <v>44.789088244476986</v>
      </c>
      <c r="CC1920" s="15">
        <v>56</v>
      </c>
      <c r="CD1920" s="7">
        <v>410940</v>
      </c>
      <c r="CE1920" s="68">
        <f t="shared" si="1576"/>
        <v>468015</v>
      </c>
      <c r="CF1920" s="9">
        <v>14.8</v>
      </c>
      <c r="CG1920" s="9">
        <v>15.8</v>
      </c>
      <c r="CH1920" s="9">
        <v>-7.7</v>
      </c>
      <c r="CI1920" s="9">
        <v>-2.6</v>
      </c>
      <c r="CJ1920" s="9">
        <f t="shared" si="1607"/>
        <v>-4.7423620611035116</v>
      </c>
      <c r="CK1920" s="9">
        <v>-0.3</v>
      </c>
      <c r="CL1920" s="9">
        <f t="shared" si="1608"/>
        <v>-0.54719562243502051</v>
      </c>
      <c r="CM1920" s="9">
        <v>-2.9</v>
      </c>
      <c r="CN1920" t="s">
        <v>18</v>
      </c>
      <c r="CO1920" t="s">
        <v>19</v>
      </c>
      <c r="CP1920" t="s">
        <v>3102</v>
      </c>
      <c r="CQ1920" t="s">
        <v>2400</v>
      </c>
      <c r="CR1920">
        <v>73</v>
      </c>
      <c r="CS1920">
        <v>212</v>
      </c>
      <c r="CT1920">
        <v>16</v>
      </c>
      <c r="CU1920" t="s">
        <v>3402</v>
      </c>
      <c r="CV1920" t="s">
        <v>2382</v>
      </c>
      <c r="CW1920">
        <v>0</v>
      </c>
      <c r="CX1920">
        <v>0</v>
      </c>
      <c r="CY1920">
        <v>0</v>
      </c>
      <c r="CZ1920" s="70"/>
      <c r="DA1920">
        <v>0</v>
      </c>
    </row>
    <row r="1921" spans="1:105" ht="12.75" customHeight="1" x14ac:dyDescent="0.2">
      <c r="A1921" s="38" t="s">
        <v>2452</v>
      </c>
      <c r="B1921" t="s">
        <v>976</v>
      </c>
      <c r="E1921" t="str">
        <f t="shared" si="1609"/>
        <v xml:space="preserve">O'Neill, Jeff </v>
      </c>
      <c r="F1921" t="s">
        <v>1379</v>
      </c>
      <c r="G1921" t="s">
        <v>1537</v>
      </c>
      <c r="H1921">
        <v>74</v>
      </c>
      <c r="I1921">
        <v>20</v>
      </c>
      <c r="J1921">
        <v>22</v>
      </c>
      <c r="K1921">
        <f>I1921+J1921</f>
        <v>42</v>
      </c>
      <c r="L1921">
        <v>1</v>
      </c>
      <c r="M1921">
        <v>54</v>
      </c>
      <c r="N1921">
        <v>165</v>
      </c>
      <c r="O1921" s="4">
        <f t="shared" si="1610"/>
        <v>0.12121212121212122</v>
      </c>
      <c r="P1921">
        <v>1546</v>
      </c>
      <c r="Q1921">
        <v>3</v>
      </c>
      <c r="R1921">
        <v>0</v>
      </c>
      <c r="S1921">
        <v>144</v>
      </c>
      <c r="T1921">
        <v>105</v>
      </c>
      <c r="U1921" s="4">
        <f t="shared" si="1611"/>
        <v>0.57831325301204817</v>
      </c>
      <c r="V1921" s="40">
        <v>5.3</v>
      </c>
      <c r="W1921">
        <v>6</v>
      </c>
      <c r="X1921">
        <v>5</v>
      </c>
      <c r="Y1921">
        <v>0</v>
      </c>
      <c r="Z1921">
        <v>0</v>
      </c>
      <c r="AA1921">
        <f t="shared" si="1619"/>
        <v>14</v>
      </c>
      <c r="AB1921">
        <f t="shared" si="1619"/>
        <v>17</v>
      </c>
      <c r="AC1921" s="9">
        <f t="shared" si="1556"/>
        <v>8.1362061172216364</v>
      </c>
      <c r="AD1921" s="9">
        <f t="shared" si="1557"/>
        <v>6.7801717643513637</v>
      </c>
      <c r="AE1921" s="9">
        <f t="shared" si="1558"/>
        <v>0</v>
      </c>
      <c r="AF1921" s="9">
        <f t="shared" si="1559"/>
        <v>0</v>
      </c>
      <c r="AG1921" s="9">
        <f t="shared" si="1560"/>
        <v>21.175136020839027</v>
      </c>
      <c r="AH1921" s="9">
        <f t="shared" si="1561"/>
        <v>25.712665168161671</v>
      </c>
      <c r="AI1921" s="6">
        <f t="shared" si="1562"/>
        <v>3.025019431548432</v>
      </c>
      <c r="AJ1921" s="6">
        <f t="shared" si="1563"/>
        <v>5.9665511526292008</v>
      </c>
      <c r="AK1921" s="6">
        <f t="shared" si="1564"/>
        <v>0</v>
      </c>
      <c r="AL1921" s="6">
        <f t="shared" si="1565"/>
        <v>2.2687645736613238</v>
      </c>
      <c r="AM1921" s="6">
        <f t="shared" si="1566"/>
        <v>1.6272412234443274</v>
      </c>
      <c r="AN1921" s="6">
        <f t="shared" si="1567"/>
        <v>0</v>
      </c>
      <c r="AO1921" s="32">
        <v>793.38333333333333</v>
      </c>
      <c r="AP1921" s="32">
        <v>221.23333333333332</v>
      </c>
      <c r="AQ1921" s="32">
        <v>0.8833333333333333</v>
      </c>
      <c r="AR1921" s="32">
        <v>1015.5</v>
      </c>
      <c r="AS1921" s="40">
        <v>11</v>
      </c>
      <c r="AT1921" s="40">
        <v>108</v>
      </c>
      <c r="AU1921" s="40">
        <v>87</v>
      </c>
      <c r="AV1921" s="40">
        <v>35</v>
      </c>
      <c r="AW1921" s="40">
        <v>24</v>
      </c>
      <c r="AX1921" s="9">
        <f t="shared" si="1568"/>
        <v>0.64992614475627775</v>
      </c>
      <c r="AY1921" s="9">
        <f t="shared" si="1569"/>
        <v>6.3810930576070906</v>
      </c>
      <c r="AZ1921" s="9">
        <f t="shared" si="1570"/>
        <v>5.140324963072378</v>
      </c>
      <c r="BA1921" s="9">
        <f t="shared" si="1571"/>
        <v>2.0679468242245198</v>
      </c>
      <c r="BB1921" s="9">
        <f t="shared" si="1572"/>
        <v>1.4180206794682424</v>
      </c>
      <c r="BC1921" s="9">
        <f t="shared" si="1573"/>
        <v>10.721396396396397</v>
      </c>
      <c r="BD1921" s="9">
        <f t="shared" si="1574"/>
        <v>1.1936936936936936E-2</v>
      </c>
      <c r="BE1921" s="9">
        <f t="shared" si="1575"/>
        <v>2.9896396396396394</v>
      </c>
      <c r="BF1921" s="3">
        <v>40</v>
      </c>
      <c r="BG1921" s="3">
        <v>22</v>
      </c>
      <c r="BH1921" s="3">
        <v>0</v>
      </c>
      <c r="BI1921" s="3">
        <v>62</v>
      </c>
      <c r="BJ1921" s="3">
        <v>30</v>
      </c>
      <c r="BK1921" s="3">
        <v>6</v>
      </c>
      <c r="BL1921" s="3">
        <v>0</v>
      </c>
      <c r="BM1921" s="3">
        <v>36</v>
      </c>
      <c r="BN1921" s="34">
        <f t="shared" si="1613"/>
        <v>39.102519881280344</v>
      </c>
      <c r="BO1921" s="34">
        <f t="shared" si="1614"/>
        <v>77.011363626352235</v>
      </c>
      <c r="BP1921" s="34">
        <v>26.4879826990413</v>
      </c>
      <c r="BQ1921" s="34">
        <v>4.7866211247580974</v>
      </c>
      <c r="BR1921" s="34">
        <v>5.2188758807935491E-2</v>
      </c>
      <c r="BS1921" s="34">
        <v>-1.1613334160264941E-2</v>
      </c>
      <c r="BT1921" s="34">
        <v>2.4032241904820726</v>
      </c>
      <c r="BU1921" s="34">
        <f t="shared" si="1615"/>
        <v>33.718403438929137</v>
      </c>
      <c r="BV1921" s="34">
        <f t="shared" si="1616"/>
        <v>66.407490770909178</v>
      </c>
      <c r="BW1921" s="34">
        <v>8.9298205523195886</v>
      </c>
      <c r="BX1921" s="34">
        <v>-0.80028999976138826</v>
      </c>
      <c r="BY1921" s="34">
        <v>0.1297389963438032</v>
      </c>
      <c r="BZ1921" s="34">
        <v>-2.8751531065507989</v>
      </c>
      <c r="CA1921" s="34">
        <f t="shared" si="1617"/>
        <v>5.3841164423512051</v>
      </c>
      <c r="CB1921" s="34">
        <f t="shared" si="1618"/>
        <v>10.603872855443043</v>
      </c>
      <c r="CC1921" s="15">
        <v>48</v>
      </c>
      <c r="CD1921" s="7">
        <v>2459084</v>
      </c>
      <c r="CE1921" s="68">
        <f t="shared" si="1576"/>
        <v>2724930.9189189193</v>
      </c>
      <c r="CF1921" s="9">
        <v>24</v>
      </c>
      <c r="CG1921" s="9">
        <v>18.7</v>
      </c>
      <c r="CH1921" s="9">
        <v>2.6</v>
      </c>
      <c r="CI1921" s="9">
        <v>4.5</v>
      </c>
      <c r="CJ1921" s="9">
        <f t="shared" si="1607"/>
        <v>7.272041693039041</v>
      </c>
      <c r="CK1921" s="9">
        <v>1.6</v>
      </c>
      <c r="CL1921" s="9">
        <f t="shared" si="1608"/>
        <v>2.585614824191659</v>
      </c>
      <c r="CM1921" s="9">
        <v>6.1</v>
      </c>
      <c r="CN1921" t="s">
        <v>3438</v>
      </c>
      <c r="CO1921" t="s">
        <v>3083</v>
      </c>
      <c r="CP1921" t="s">
        <v>2427</v>
      </c>
      <c r="CQ1921" t="s">
        <v>2400</v>
      </c>
      <c r="CR1921">
        <v>73</v>
      </c>
      <c r="CS1921">
        <v>195</v>
      </c>
      <c r="CT1921">
        <v>92</v>
      </c>
      <c r="CU1921" t="s">
        <v>3401</v>
      </c>
      <c r="CV1921" t="s">
        <v>2382</v>
      </c>
      <c r="CW1921">
        <v>2</v>
      </c>
      <c r="CX1921">
        <v>1</v>
      </c>
      <c r="CY1921">
        <v>1</v>
      </c>
      <c r="CZ1921" s="70"/>
      <c r="DA1921">
        <v>0</v>
      </c>
    </row>
    <row r="1922" spans="1:105" ht="12.75" customHeight="1" x14ac:dyDescent="0.2">
      <c r="A1922" s="38" t="s">
        <v>2452</v>
      </c>
      <c r="B1922" t="s">
        <v>950</v>
      </c>
      <c r="C1922" t="s">
        <v>950</v>
      </c>
      <c r="D1922" s="82"/>
      <c r="E1922" t="str">
        <f t="shared" si="1609"/>
        <v xml:space="preserve">DiPenta, Joe </v>
      </c>
      <c r="F1922" t="s">
        <v>2596</v>
      </c>
      <c r="G1922" t="s">
        <v>1524</v>
      </c>
      <c r="H1922">
        <v>76</v>
      </c>
      <c r="I1922">
        <v>2</v>
      </c>
      <c r="J1922">
        <v>6</v>
      </c>
      <c r="K1922">
        <f>I1922+J1922</f>
        <v>8</v>
      </c>
      <c r="L1922">
        <v>1</v>
      </c>
      <c r="M1922">
        <v>48</v>
      </c>
      <c r="N1922">
        <v>33</v>
      </c>
      <c r="O1922" s="4">
        <f t="shared" si="1610"/>
        <v>6.0606060606060608E-2</v>
      </c>
      <c r="P1922">
        <v>1278</v>
      </c>
      <c r="Q1922">
        <v>1</v>
      </c>
      <c r="R1922">
        <v>0</v>
      </c>
      <c r="S1922">
        <v>0</v>
      </c>
      <c r="T1922">
        <v>1</v>
      </c>
      <c r="U1922" s="4">
        <f t="shared" si="1611"/>
        <v>0</v>
      </c>
      <c r="V1922" s="40">
        <v>0</v>
      </c>
      <c r="W1922">
        <v>0</v>
      </c>
      <c r="X1922">
        <v>0</v>
      </c>
      <c r="Y1922">
        <v>0</v>
      </c>
      <c r="Z1922">
        <v>0</v>
      </c>
      <c r="AA1922">
        <f t="shared" si="1619"/>
        <v>2</v>
      </c>
      <c r="AB1922">
        <f t="shared" si="1619"/>
        <v>6</v>
      </c>
      <c r="AC1922" s="9">
        <f t="shared" ref="AC1922:AC1985" si="1620">IF(AP1922=0,0,W1922/AP1922*300)</f>
        <v>0</v>
      </c>
      <c r="AD1922" s="9">
        <f t="shared" ref="AD1922:AD1985" si="1621">IF(AP1922=0,0,X1922/AP1922*300)</f>
        <v>0</v>
      </c>
      <c r="AE1922" s="9">
        <f t="shared" ref="AE1922:AE1985" si="1622">IF(AQ1922=0,0,Y1922/AQ1922*300)</f>
        <v>0</v>
      </c>
      <c r="AF1922" s="9">
        <f t="shared" ref="AF1922:AF1985" si="1623">IF(AQ1922=0,0,Z1922/AQ1922*300)</f>
        <v>0</v>
      </c>
      <c r="AG1922" s="9">
        <f t="shared" ref="AG1922:AG1985" si="1624">AA1922/AO1922*1200</f>
        <v>2.9036941442168094</v>
      </c>
      <c r="AH1922" s="9">
        <f t="shared" ref="AH1922:AH1985" si="1625">AB1922/AO1922*1200</f>
        <v>8.7110824326504286</v>
      </c>
      <c r="AI1922" s="6">
        <f t="shared" ref="AI1922:AI1985" si="1626">IF(AO1922=0,0,BF1922/AO1922*60)</f>
        <v>2.1777706081626067</v>
      </c>
      <c r="AJ1922" s="6">
        <f t="shared" ref="AJ1922:AJ1985" si="1627">IF(AP1922=0,0,BG1922/AP1922*60)</f>
        <v>0</v>
      </c>
      <c r="AK1922" s="6">
        <f t="shared" ref="AK1922:AK1985" si="1628">IF(AQ1922=0,0,BH1922/AQ1922*60)</f>
        <v>0.63058328954282716</v>
      </c>
      <c r="AL1922" s="6">
        <f t="shared" ref="AL1922:AL1985" si="1629">IF(AO1922=0,0,BJ1922/AO1922*60)</f>
        <v>2.1777706081626067</v>
      </c>
      <c r="AM1922" s="6">
        <f t="shared" ref="AM1922:AM1985" si="1630">IF(AP1922=0,0,BK1922/AP1922*60)</f>
        <v>0</v>
      </c>
      <c r="AN1922" s="6">
        <f t="shared" ref="AN1922:AN1985" si="1631">IF(AQ1922=0,0,BL1922/AQ1922*60)</f>
        <v>4.4140830267997897</v>
      </c>
      <c r="AO1922" s="33">
        <v>826.5333333333333</v>
      </c>
      <c r="AP1922" s="33">
        <v>2.25</v>
      </c>
      <c r="AQ1922" s="33">
        <v>95.15</v>
      </c>
      <c r="AR1922" s="32">
        <v>923.93333333333328</v>
      </c>
      <c r="AS1922" s="40">
        <v>62</v>
      </c>
      <c r="AT1922" s="40">
        <v>26</v>
      </c>
      <c r="AU1922" s="40">
        <v>11</v>
      </c>
      <c r="AV1922" s="40">
        <v>16</v>
      </c>
      <c r="AW1922" s="40">
        <v>16</v>
      </c>
      <c r="AX1922" s="9">
        <f t="shared" ref="AX1922:AX1985" si="1632">AS1922/AR1922*60</f>
        <v>4.0262645212497299</v>
      </c>
      <c r="AY1922" s="9">
        <f t="shared" ref="AY1922:AY1985" si="1633">AT1922/AR1922*60</f>
        <v>1.6884335089111771</v>
      </c>
      <c r="AZ1922" s="9">
        <f t="shared" ref="AZ1922:AZ1985" si="1634">AU1922/AR1922*60</f>
        <v>0.71433725377011326</v>
      </c>
      <c r="BA1922" s="9">
        <f t="shared" ref="BA1922:BA1985" si="1635">AV1922/AR1922*60</f>
        <v>1.0390360054838013</v>
      </c>
      <c r="BB1922" s="9">
        <f t="shared" ref="BB1922:BB1985" si="1636">AW1922/AR1922*60</f>
        <v>1.0390360054838013</v>
      </c>
      <c r="BC1922" s="9">
        <f t="shared" ref="BC1922:BC1985" si="1637">AO1922/H1922</f>
        <v>10.875438596491227</v>
      </c>
      <c r="BD1922" s="9">
        <f t="shared" ref="BD1922:BD1985" si="1638">AQ1922/H1922</f>
        <v>1.2519736842105265</v>
      </c>
      <c r="BE1922" s="9">
        <f t="shared" ref="BE1922:BE1985" si="1639">AP1922/H1922</f>
        <v>2.9605263157894735E-2</v>
      </c>
      <c r="BF1922" s="3">
        <v>30</v>
      </c>
      <c r="BG1922" s="3">
        <v>0</v>
      </c>
      <c r="BH1922" s="3">
        <v>1</v>
      </c>
      <c r="BI1922" s="3">
        <v>31</v>
      </c>
      <c r="BJ1922" s="3">
        <v>30</v>
      </c>
      <c r="BK1922" s="3">
        <v>0</v>
      </c>
      <c r="BL1922" s="3">
        <v>7</v>
      </c>
      <c r="BM1922" s="3">
        <v>37</v>
      </c>
      <c r="BN1922" s="34">
        <f t="shared" si="1613"/>
        <v>26.246895997061291</v>
      </c>
      <c r="BO1922" s="34">
        <f t="shared" si="1614"/>
        <v>56.815562444031947</v>
      </c>
      <c r="BP1922" s="34">
        <v>1.9917016416525923</v>
      </c>
      <c r="BQ1922" s="34">
        <v>-8.430925711851435E-2</v>
      </c>
      <c r="BR1922" s="34">
        <v>2.3800740921622221E-3</v>
      </c>
      <c r="BS1922" s="34">
        <v>-0.22407760482384992</v>
      </c>
      <c r="BT1922" s="34">
        <v>0</v>
      </c>
      <c r="BU1922" s="34">
        <f t="shared" si="1615"/>
        <v>1.6856948538023901</v>
      </c>
      <c r="BV1922" s="34">
        <f t="shared" si="1616"/>
        <v>3.6489534319988244</v>
      </c>
      <c r="BW1922" s="34">
        <v>19.155788948942217</v>
      </c>
      <c r="BX1922" s="34">
        <v>5.3520292146017841E-2</v>
      </c>
      <c r="BY1922" s="34">
        <v>6.2148478130235318</v>
      </c>
      <c r="BZ1922" s="34">
        <v>-0.86295591085286316</v>
      </c>
      <c r="CA1922" s="34">
        <f t="shared" si="1617"/>
        <v>24.561201143258902</v>
      </c>
      <c r="CB1922" s="34">
        <f t="shared" si="1618"/>
        <v>53.166609012033128</v>
      </c>
      <c r="CC1922" s="15">
        <v>63</v>
      </c>
      <c r="CD1922" s="7">
        <v>1816922</v>
      </c>
      <c r="CE1922" s="68">
        <f t="shared" ref="CE1922:CE1985" si="1640">IF(CD1922&gt;165000, CD1922/H1922*82, 165000)</f>
        <v>1960363.2105263157</v>
      </c>
      <c r="CF1922" s="9">
        <v>17.3</v>
      </c>
      <c r="CG1922" s="9">
        <v>22.2</v>
      </c>
      <c r="CH1922" s="9">
        <v>-4.5</v>
      </c>
      <c r="CI1922" s="9">
        <v>-1.2</v>
      </c>
      <c r="CJ1922" s="9">
        <f t="shared" si="1607"/>
        <v>-2.3498694516971281</v>
      </c>
      <c r="CK1922" s="9">
        <v>1.5</v>
      </c>
      <c r="CL1922" s="9">
        <f t="shared" si="1608"/>
        <v>2.9373368146214105</v>
      </c>
      <c r="CM1922" s="9">
        <v>0.3</v>
      </c>
      <c r="CN1922" t="s">
        <v>1259</v>
      </c>
      <c r="CO1922" t="s">
        <v>2956</v>
      </c>
      <c r="CP1922" t="s">
        <v>2427</v>
      </c>
      <c r="CQ1922" t="s">
        <v>2400</v>
      </c>
      <c r="CR1922">
        <v>74</v>
      </c>
      <c r="CS1922">
        <v>200</v>
      </c>
      <c r="CT1922">
        <v>33</v>
      </c>
      <c r="CU1922" t="s">
        <v>3401</v>
      </c>
      <c r="CV1922" t="s">
        <v>2382</v>
      </c>
      <c r="CW1922">
        <v>0</v>
      </c>
      <c r="CX1922">
        <v>0</v>
      </c>
      <c r="CY1922">
        <v>0</v>
      </c>
      <c r="CZ1922" s="70"/>
      <c r="DA1922">
        <v>0</v>
      </c>
    </row>
    <row r="1923" spans="1:105" ht="12.75" customHeight="1" x14ac:dyDescent="0.2">
      <c r="A1923" s="44" t="s">
        <v>2372</v>
      </c>
      <c r="B1923" s="43" t="s">
        <v>950</v>
      </c>
      <c r="C1923" s="43" t="s">
        <v>950</v>
      </c>
      <c r="D1923" s="82"/>
      <c r="E1923" s="42" t="str">
        <f t="shared" si="1609"/>
        <v xml:space="preserve">DiPenta, Joe </v>
      </c>
      <c r="F1923" s="42" t="s">
        <v>2596</v>
      </c>
      <c r="G1923" s="45" t="s">
        <v>2374</v>
      </c>
      <c r="H1923" s="43">
        <v>23</v>
      </c>
      <c r="I1923" s="64">
        <v>1</v>
      </c>
      <c r="J1923" s="64">
        <v>4</v>
      </c>
      <c r="K1923" s="64">
        <v>5</v>
      </c>
      <c r="L1923" s="43">
        <v>3</v>
      </c>
      <c r="M1923">
        <v>16</v>
      </c>
      <c r="N1923">
        <v>5</v>
      </c>
      <c r="O1923" s="4">
        <f t="shared" si="1610"/>
        <v>0.2</v>
      </c>
      <c r="Q1923">
        <v>0</v>
      </c>
      <c r="R1923">
        <v>0</v>
      </c>
      <c r="S1923">
        <v>0</v>
      </c>
      <c r="T1923">
        <v>0</v>
      </c>
      <c r="U1923" s="4">
        <f t="shared" si="1611"/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4</v>
      </c>
      <c r="AC1923" s="9">
        <f t="shared" si="1620"/>
        <v>0</v>
      </c>
      <c r="AD1923" s="9">
        <f t="shared" si="1621"/>
        <v>0</v>
      </c>
      <c r="AE1923" s="9">
        <f t="shared" si="1622"/>
        <v>0</v>
      </c>
      <c r="AF1923" s="9">
        <f t="shared" si="1623"/>
        <v>0</v>
      </c>
      <c r="AG1923" s="9">
        <f t="shared" si="1624"/>
        <v>5.5525564895503976</v>
      </c>
      <c r="AH1923" s="9">
        <f t="shared" si="1625"/>
        <v>22.21022595820159</v>
      </c>
      <c r="AI1923" s="58">
        <f t="shared" si="1626"/>
        <v>3.0539060692527182</v>
      </c>
      <c r="AJ1923" s="58">
        <f t="shared" si="1627"/>
        <v>0</v>
      </c>
      <c r="AK1923" s="58">
        <f t="shared" si="1628"/>
        <v>2.1582733812949639</v>
      </c>
      <c r="AL1923" s="58">
        <f t="shared" si="1629"/>
        <v>2.4986504202976785</v>
      </c>
      <c r="AM1923" s="58">
        <f t="shared" si="1630"/>
        <v>0</v>
      </c>
      <c r="AN1923" s="58">
        <f t="shared" si="1631"/>
        <v>12.949640287769784</v>
      </c>
      <c r="AO1923" s="56">
        <v>216.11666666666667</v>
      </c>
      <c r="AP1923" s="56">
        <v>1.1000000000000001</v>
      </c>
      <c r="AQ1923" s="56">
        <v>27.8</v>
      </c>
      <c r="AR1923" s="57">
        <f>SUM(AO1923:AQ1923)</f>
        <v>245.01666666666668</v>
      </c>
      <c r="AS1923">
        <v>8</v>
      </c>
      <c r="AT1923">
        <v>10</v>
      </c>
      <c r="AU1923">
        <v>4</v>
      </c>
      <c r="AV1923">
        <v>2</v>
      </c>
      <c r="AW1923">
        <v>6</v>
      </c>
      <c r="AX1923" s="9">
        <f t="shared" si="1632"/>
        <v>1.9590504047343718</v>
      </c>
      <c r="AY1923" s="9">
        <f t="shared" si="1633"/>
        <v>2.4488130059179647</v>
      </c>
      <c r="AZ1923" s="9">
        <f t="shared" si="1634"/>
        <v>0.97952520236718588</v>
      </c>
      <c r="BA1923" s="9">
        <f t="shared" si="1635"/>
        <v>0.48976260118359294</v>
      </c>
      <c r="BB1923" s="9">
        <f t="shared" si="1636"/>
        <v>1.4692878035507788</v>
      </c>
      <c r="BC1923" s="33">
        <f t="shared" si="1637"/>
        <v>9.3963768115942035</v>
      </c>
      <c r="BD1923" s="33">
        <f t="shared" si="1638"/>
        <v>1.2086956521739132</v>
      </c>
      <c r="BE1923" s="33">
        <f t="shared" si="1639"/>
        <v>4.7826086956521741E-2</v>
      </c>
      <c r="BF1923" s="42">
        <f>BI1923-BG1923-BH1923</f>
        <v>11</v>
      </c>
      <c r="BG1923" s="43">
        <v>0</v>
      </c>
      <c r="BH1923" s="43">
        <v>1</v>
      </c>
      <c r="BI1923" s="43">
        <v>12</v>
      </c>
      <c r="BJ1923" s="42">
        <f>BM1923-BK1923-BL1923</f>
        <v>9</v>
      </c>
      <c r="BK1923" s="43">
        <v>0</v>
      </c>
      <c r="BL1923" s="43">
        <v>6</v>
      </c>
      <c r="BM1923" s="43">
        <v>15</v>
      </c>
      <c r="BN1923" s="34">
        <f t="shared" si="1613"/>
        <v>8.0921366837193034</v>
      </c>
      <c r="BO1923" s="34">
        <f t="shared" si="1614"/>
        <v>66.053765189192333</v>
      </c>
      <c r="BP1923" s="33">
        <v>4.0218560489800543</v>
      </c>
      <c r="BQ1923" s="33">
        <v>-4.7425262889444542E-2</v>
      </c>
      <c r="BR1923" s="33">
        <v>0.94375490897502268</v>
      </c>
      <c r="BS1923" s="33">
        <v>-5.960903462288631E-2</v>
      </c>
      <c r="BT1923" s="33">
        <v>0</v>
      </c>
      <c r="BU1923" s="9">
        <f t="shared" si="1615"/>
        <v>4.8585766604427469</v>
      </c>
      <c r="BV1923" s="34">
        <f t="shared" si="1616"/>
        <v>39.659152387805563</v>
      </c>
      <c r="BW1923" s="33">
        <v>3.4967644320325224</v>
      </c>
      <c r="BX1923" s="33">
        <v>2.2318263730070433E-2</v>
      </c>
      <c r="BY1923" s="33">
        <v>-0.92407887263470345</v>
      </c>
      <c r="BZ1923" s="33">
        <v>0.63855620014866776</v>
      </c>
      <c r="CA1923" s="9">
        <f t="shared" si="1617"/>
        <v>3.2335600232765573</v>
      </c>
      <c r="CB1923" s="34">
        <f t="shared" si="1618"/>
        <v>26.394612801386767</v>
      </c>
      <c r="CC1923" s="47">
        <v>65.541306000000006</v>
      </c>
      <c r="CD1923">
        <v>947304</v>
      </c>
      <c r="CE1923" s="68">
        <f t="shared" si="1640"/>
        <v>3377344.6956521738</v>
      </c>
      <c r="CF1923" s="62">
        <v>6.4</v>
      </c>
      <c r="CG1923" s="62">
        <v>9.1999999999999993</v>
      </c>
      <c r="CH1923" s="62">
        <v>0.5</v>
      </c>
      <c r="CI1923" s="62">
        <v>0.4</v>
      </c>
      <c r="CJ1923" s="63">
        <f t="shared" si="1607"/>
        <v>2.9205962884088832</v>
      </c>
      <c r="CK1923" s="62">
        <v>1.2</v>
      </c>
      <c r="CL1923" s="63">
        <f t="shared" si="1608"/>
        <v>8.7617888652266505</v>
      </c>
      <c r="CM1923" s="62">
        <v>1.5</v>
      </c>
      <c r="CN1923" t="s">
        <v>2050</v>
      </c>
      <c r="CO1923" t="s">
        <v>2956</v>
      </c>
      <c r="CP1923" t="s">
        <v>2427</v>
      </c>
      <c r="CQ1923" t="s">
        <v>2400</v>
      </c>
      <c r="CR1923">
        <v>74</v>
      </c>
      <c r="CS1923">
        <v>199</v>
      </c>
      <c r="CT1923">
        <v>33</v>
      </c>
      <c r="CU1923" t="s">
        <v>3401</v>
      </c>
      <c r="CZ1923" s="72">
        <v>700000</v>
      </c>
      <c r="DA1923">
        <v>0</v>
      </c>
    </row>
    <row r="1924" spans="1:105" ht="12.75" customHeight="1" x14ac:dyDescent="0.2">
      <c r="A1924" s="38" t="s">
        <v>2452</v>
      </c>
      <c r="B1924" t="s">
        <v>961</v>
      </c>
      <c r="E1924" t="str">
        <f t="shared" si="1609"/>
        <v xml:space="preserve">Nieuwendyk, Joe </v>
      </c>
      <c r="F1924" t="s">
        <v>1382</v>
      </c>
      <c r="G1924" t="s">
        <v>1537</v>
      </c>
      <c r="H1924">
        <v>15</v>
      </c>
      <c r="I1924">
        <v>5</v>
      </c>
      <c r="J1924">
        <v>3</v>
      </c>
      <c r="K1924">
        <f t="shared" ref="K1924:K1934" si="1641">I1924+J1924</f>
        <v>8</v>
      </c>
      <c r="L1924">
        <v>-4</v>
      </c>
      <c r="M1924">
        <v>4</v>
      </c>
      <c r="N1924">
        <v>30</v>
      </c>
      <c r="O1924" s="4">
        <f t="shared" si="1610"/>
        <v>0.16666666666666666</v>
      </c>
      <c r="P1924">
        <v>287</v>
      </c>
      <c r="Q1924">
        <v>2</v>
      </c>
      <c r="R1924">
        <v>0</v>
      </c>
      <c r="S1924">
        <v>111</v>
      </c>
      <c r="T1924">
        <v>96</v>
      </c>
      <c r="U1924" s="4">
        <f t="shared" si="1611"/>
        <v>0.53623188405797106</v>
      </c>
      <c r="V1924" s="40">
        <v>21.7</v>
      </c>
      <c r="W1924">
        <v>2</v>
      </c>
      <c r="X1924">
        <v>2</v>
      </c>
      <c r="Y1924">
        <v>0</v>
      </c>
      <c r="Z1924">
        <v>0</v>
      </c>
      <c r="AA1924">
        <f t="shared" ref="AA1924:AA1934" si="1642">I1924-W1924-Y1924</f>
        <v>3</v>
      </c>
      <c r="AB1924">
        <f t="shared" ref="AB1924:AB1934" si="1643">J1924-X1924-Z1924</f>
        <v>1</v>
      </c>
      <c r="AC1924" s="9">
        <f t="shared" si="1620"/>
        <v>13.201320132013199</v>
      </c>
      <c r="AD1924" s="9">
        <f t="shared" si="1621"/>
        <v>13.201320132013199</v>
      </c>
      <c r="AE1924" s="9">
        <f t="shared" si="1622"/>
        <v>0</v>
      </c>
      <c r="AF1924" s="9">
        <f t="shared" si="1623"/>
        <v>0</v>
      </c>
      <c r="AG1924" s="9">
        <f t="shared" si="1624"/>
        <v>23.255813953488371</v>
      </c>
      <c r="AH1924" s="9">
        <f t="shared" si="1625"/>
        <v>7.7519379844961236</v>
      </c>
      <c r="AI1924" s="6">
        <f t="shared" si="1626"/>
        <v>1.9379844961240309</v>
      </c>
      <c r="AJ1924" s="6">
        <f t="shared" si="1627"/>
        <v>9.2409240924092408</v>
      </c>
      <c r="AK1924" s="6">
        <f t="shared" si="1628"/>
        <v>0</v>
      </c>
      <c r="AL1924" s="6">
        <f t="shared" si="1629"/>
        <v>2.7131782945736429</v>
      </c>
      <c r="AM1924" s="6">
        <f t="shared" si="1630"/>
        <v>1.3201320132013201</v>
      </c>
      <c r="AN1924" s="6">
        <f t="shared" si="1631"/>
        <v>0</v>
      </c>
      <c r="AO1924" s="33">
        <v>154.80000000000001</v>
      </c>
      <c r="AP1924" s="33">
        <v>45.45</v>
      </c>
      <c r="AQ1924" s="33">
        <v>0.65</v>
      </c>
      <c r="AR1924" s="32">
        <v>200.9</v>
      </c>
      <c r="AS1924" s="40">
        <v>3</v>
      </c>
      <c r="AT1924" s="40">
        <v>4</v>
      </c>
      <c r="AU1924" s="40">
        <v>12</v>
      </c>
      <c r="AV1924" s="40">
        <v>10</v>
      </c>
      <c r="AW1924" s="40">
        <v>3</v>
      </c>
      <c r="AX1924" s="9">
        <f t="shared" si="1632"/>
        <v>0.89596814335490294</v>
      </c>
      <c r="AY1924" s="9">
        <f t="shared" si="1633"/>
        <v>1.1946241911398705</v>
      </c>
      <c r="AZ1924" s="9">
        <f t="shared" si="1634"/>
        <v>3.5838725734196117</v>
      </c>
      <c r="BA1924" s="9">
        <f t="shared" si="1635"/>
        <v>2.9865604778496766</v>
      </c>
      <c r="BB1924" s="9">
        <f t="shared" si="1636"/>
        <v>0.89596814335490294</v>
      </c>
      <c r="BC1924" s="9">
        <f t="shared" si="1637"/>
        <v>10.32</v>
      </c>
      <c r="BD1924" s="9">
        <f t="shared" si="1638"/>
        <v>4.3333333333333335E-2</v>
      </c>
      <c r="BE1924" s="9">
        <f t="shared" si="1639"/>
        <v>3.0300000000000002</v>
      </c>
      <c r="BF1924" s="3">
        <v>5</v>
      </c>
      <c r="BG1924" s="3">
        <v>7</v>
      </c>
      <c r="BH1924" s="3">
        <v>0</v>
      </c>
      <c r="BI1924" s="3">
        <v>12</v>
      </c>
      <c r="BJ1924" s="3">
        <v>7</v>
      </c>
      <c r="BK1924" s="3">
        <v>1</v>
      </c>
      <c r="BL1924" s="3">
        <v>0</v>
      </c>
      <c r="BM1924" s="3">
        <v>8</v>
      </c>
      <c r="BN1924" s="34">
        <f t="shared" si="1613"/>
        <v>7.0221717887160011</v>
      </c>
      <c r="BO1924" s="34">
        <f t="shared" si="1614"/>
        <v>69.907135776167252</v>
      </c>
      <c r="BP1924" s="34">
        <v>3.6349597010881647</v>
      </c>
      <c r="BQ1924" s="34">
        <v>2.7366506957610981</v>
      </c>
      <c r="BR1924" s="34">
        <v>-0.18898501149169558</v>
      </c>
      <c r="BS1924" s="34">
        <v>-7.3106294126080345E-3</v>
      </c>
      <c r="BT1924" s="34">
        <v>-1.1201151873248851</v>
      </c>
      <c r="BU1924" s="34">
        <f t="shared" si="1615"/>
        <v>5.0551995686200755</v>
      </c>
      <c r="BV1924" s="34">
        <f t="shared" si="1616"/>
        <v>50.325530797611506</v>
      </c>
      <c r="BW1924" s="34">
        <v>0.75022674681590529</v>
      </c>
      <c r="BX1924" s="34">
        <v>-7.5119473209645585E-3</v>
      </c>
      <c r="BY1924" s="34">
        <v>7.3529516125075967E-2</v>
      </c>
      <c r="BZ1924" s="34">
        <v>1.1507279044759093</v>
      </c>
      <c r="CA1924" s="34">
        <f t="shared" si="1617"/>
        <v>1.9669722200959261</v>
      </c>
      <c r="CB1924" s="34">
        <f t="shared" si="1618"/>
        <v>19.58160497855576</v>
      </c>
      <c r="CE1924" s="68">
        <f t="shared" si="1640"/>
        <v>165000</v>
      </c>
      <c r="CF1924" s="9">
        <v>5.2</v>
      </c>
      <c r="CG1924" s="9">
        <v>3.8</v>
      </c>
      <c r="CH1924" s="9">
        <v>-3.7</v>
      </c>
      <c r="CI1924" s="9">
        <v>0.8</v>
      </c>
      <c r="CJ1924" s="9">
        <f t="shared" si="1607"/>
        <v>6.4777327935222679</v>
      </c>
      <c r="CK1924" s="9">
        <v>-0.4</v>
      </c>
      <c r="CL1924" s="9">
        <f t="shared" si="1608"/>
        <v>-3.238866396761134</v>
      </c>
      <c r="CM1924" s="9">
        <v>0.3</v>
      </c>
      <c r="CN1924" t="s">
        <v>1058</v>
      </c>
      <c r="CO1924" t="s">
        <v>1059</v>
      </c>
      <c r="CP1924" t="s">
        <v>2427</v>
      </c>
      <c r="CQ1924" t="s">
        <v>2400</v>
      </c>
      <c r="CR1924">
        <v>74</v>
      </c>
      <c r="CS1924">
        <v>209</v>
      </c>
      <c r="CU1924" t="s">
        <v>3402</v>
      </c>
      <c r="CV1924" t="s">
        <v>2382</v>
      </c>
      <c r="CW1924">
        <v>2</v>
      </c>
      <c r="CX1924">
        <v>0</v>
      </c>
      <c r="CY1924">
        <v>0</v>
      </c>
      <c r="CZ1924" s="70"/>
      <c r="DA1924">
        <v>0</v>
      </c>
    </row>
    <row r="1925" spans="1:105" ht="12.75" customHeight="1" x14ac:dyDescent="0.2">
      <c r="A1925" s="38" t="s">
        <v>2452</v>
      </c>
      <c r="B1925" t="s">
        <v>963</v>
      </c>
      <c r="E1925" t="str">
        <f t="shared" si="1609"/>
        <v xml:space="preserve">Ward, Joel </v>
      </c>
      <c r="F1925" t="s">
        <v>1384</v>
      </c>
      <c r="G1925" t="s">
        <v>1528</v>
      </c>
      <c r="H1925">
        <v>11</v>
      </c>
      <c r="I1925">
        <v>0</v>
      </c>
      <c r="J1925">
        <v>1</v>
      </c>
      <c r="K1925">
        <f t="shared" si="1641"/>
        <v>1</v>
      </c>
      <c r="L1925">
        <v>0</v>
      </c>
      <c r="M1925">
        <v>0</v>
      </c>
      <c r="N1925">
        <v>12</v>
      </c>
      <c r="O1925" s="4">
        <f t="shared" si="1610"/>
        <v>0</v>
      </c>
      <c r="P1925">
        <v>135</v>
      </c>
      <c r="Q1925">
        <v>0</v>
      </c>
      <c r="R1925">
        <v>0</v>
      </c>
      <c r="S1925">
        <v>0</v>
      </c>
      <c r="T1925">
        <v>1</v>
      </c>
      <c r="U1925" s="4">
        <f t="shared" si="1611"/>
        <v>0</v>
      </c>
      <c r="V1925" s="40">
        <v>0.1</v>
      </c>
      <c r="W1925">
        <v>0</v>
      </c>
      <c r="X1925">
        <v>0</v>
      </c>
      <c r="Y1925">
        <v>0</v>
      </c>
      <c r="Z1925">
        <v>0</v>
      </c>
      <c r="AA1925">
        <f t="shared" si="1642"/>
        <v>0</v>
      </c>
      <c r="AB1925">
        <f t="shared" si="1643"/>
        <v>1</v>
      </c>
      <c r="AC1925" s="9">
        <f t="shared" si="1620"/>
        <v>0</v>
      </c>
      <c r="AD1925" s="9">
        <f t="shared" si="1621"/>
        <v>0</v>
      </c>
      <c r="AE1925" s="9">
        <f t="shared" si="1622"/>
        <v>0</v>
      </c>
      <c r="AF1925" s="9">
        <f t="shared" si="1623"/>
        <v>0</v>
      </c>
      <c r="AG1925" s="9">
        <f t="shared" si="1624"/>
        <v>0</v>
      </c>
      <c r="AH1925" s="9">
        <f t="shared" si="1625"/>
        <v>14.308426073131956</v>
      </c>
      <c r="AI1925" s="6">
        <f t="shared" si="1626"/>
        <v>1.4308426073131957</v>
      </c>
      <c r="AJ1925" s="6">
        <f t="shared" si="1627"/>
        <v>0</v>
      </c>
      <c r="AK1925" s="6">
        <f t="shared" si="1628"/>
        <v>0</v>
      </c>
      <c r="AL1925" s="6">
        <f t="shared" si="1629"/>
        <v>1.4308426073131957</v>
      </c>
      <c r="AM1925" s="6">
        <f t="shared" si="1630"/>
        <v>0</v>
      </c>
      <c r="AN1925" s="6">
        <f t="shared" si="1631"/>
        <v>0</v>
      </c>
      <c r="AO1925" s="32">
        <v>83.86666666666666</v>
      </c>
      <c r="AP1925" s="32">
        <v>0.8833333333333333</v>
      </c>
      <c r="AQ1925" s="32">
        <v>0</v>
      </c>
      <c r="AR1925" s="32">
        <v>84.75</v>
      </c>
      <c r="AS1925" s="40">
        <v>3</v>
      </c>
      <c r="AT1925" s="40">
        <v>17</v>
      </c>
      <c r="AU1925" s="40">
        <v>4</v>
      </c>
      <c r="AV1925" s="40">
        <v>0</v>
      </c>
      <c r="AW1925" s="40">
        <v>2</v>
      </c>
      <c r="AX1925" s="9">
        <f t="shared" si="1632"/>
        <v>2.1238938053097343</v>
      </c>
      <c r="AY1925" s="9">
        <f t="shared" si="1633"/>
        <v>12.035398230088495</v>
      </c>
      <c r="AZ1925" s="9">
        <f t="shared" si="1634"/>
        <v>2.831858407079646</v>
      </c>
      <c r="BA1925" s="9">
        <f t="shared" si="1635"/>
        <v>0</v>
      </c>
      <c r="BB1925" s="9">
        <f t="shared" si="1636"/>
        <v>1.415929203539823</v>
      </c>
      <c r="BC1925" s="9">
        <f t="shared" si="1637"/>
        <v>7.624242424242424</v>
      </c>
      <c r="BD1925" s="9">
        <f t="shared" si="1638"/>
        <v>0</v>
      </c>
      <c r="BE1925" s="9">
        <f t="shared" si="1639"/>
        <v>8.0303030303030307E-2</v>
      </c>
      <c r="BF1925" s="3">
        <v>2</v>
      </c>
      <c r="BG1925" s="3">
        <v>0</v>
      </c>
      <c r="BH1925" s="3">
        <v>0</v>
      </c>
      <c r="BI1925" s="3">
        <v>2</v>
      </c>
      <c r="BJ1925" s="3">
        <v>2</v>
      </c>
      <c r="BK1925" s="3">
        <v>0</v>
      </c>
      <c r="BL1925" s="3">
        <v>0</v>
      </c>
      <c r="BM1925" s="3">
        <v>2</v>
      </c>
      <c r="BN1925" s="34">
        <f t="shared" si="1613"/>
        <v>0.90019991476255057</v>
      </c>
      <c r="BO1925" s="34">
        <f t="shared" si="1614"/>
        <v>21.243655805605911</v>
      </c>
      <c r="BP1925" s="34">
        <v>-0.89940189545435301</v>
      </c>
      <c r="BQ1925" s="34">
        <v>-4.1924082857231044E-2</v>
      </c>
      <c r="BR1925" s="34">
        <v>-2.1893198327033746E-2</v>
      </c>
      <c r="BS1925" s="34">
        <v>0</v>
      </c>
      <c r="BT1925" s="34">
        <v>0</v>
      </c>
      <c r="BU1925" s="34">
        <f t="shared" si="1615"/>
        <v>-0.96321917663861778</v>
      </c>
      <c r="BV1925" s="34">
        <f t="shared" si="1616"/>
        <v>-22.730836026870033</v>
      </c>
      <c r="BW1925" s="34">
        <v>0.98732291649939119</v>
      </c>
      <c r="BX1925" s="34">
        <v>3.0487020104836404E-3</v>
      </c>
      <c r="BY1925" s="34">
        <v>0</v>
      </c>
      <c r="BZ1925" s="34">
        <v>0.87304747289129336</v>
      </c>
      <c r="CA1925" s="34">
        <f t="shared" si="1617"/>
        <v>1.8634190914011683</v>
      </c>
      <c r="CB1925" s="34">
        <f t="shared" si="1618"/>
        <v>43.974491832475948</v>
      </c>
      <c r="CE1925" s="68">
        <f t="shared" si="1640"/>
        <v>165000</v>
      </c>
      <c r="CF1925" s="9">
        <v>1.7</v>
      </c>
      <c r="CG1925" s="9">
        <v>1.6</v>
      </c>
      <c r="CH1925" s="9">
        <v>-0.3</v>
      </c>
      <c r="CI1925" s="9">
        <v>-0.5</v>
      </c>
      <c r="CJ1925" s="9">
        <f t="shared" si="1607"/>
        <v>-11.677695601401325</v>
      </c>
      <c r="CK1925" s="9">
        <v>0.1</v>
      </c>
      <c r="CL1925" s="9">
        <f t="shared" si="1608"/>
        <v>2.3355391202802651</v>
      </c>
      <c r="CM1925" s="9">
        <v>-0.4</v>
      </c>
      <c r="CN1925" t="s">
        <v>2747</v>
      </c>
      <c r="CO1925" t="s">
        <v>3440</v>
      </c>
      <c r="CP1925" t="s">
        <v>2427</v>
      </c>
      <c r="CQ1925" t="s">
        <v>2400</v>
      </c>
      <c r="CR1925">
        <v>74</v>
      </c>
      <c r="CS1925">
        <v>205</v>
      </c>
      <c r="CT1925">
        <v>27</v>
      </c>
      <c r="CU1925" t="s">
        <v>3401</v>
      </c>
      <c r="CV1925" t="s">
        <v>3090</v>
      </c>
      <c r="CW1925">
        <v>0</v>
      </c>
      <c r="CX1925">
        <v>0</v>
      </c>
      <c r="CY1925">
        <v>0</v>
      </c>
      <c r="CZ1925" s="70"/>
      <c r="DA1925">
        <v>0</v>
      </c>
    </row>
    <row r="1926" spans="1:105" ht="12.75" customHeight="1" x14ac:dyDescent="0.2">
      <c r="A1926" s="38" t="s">
        <v>2452</v>
      </c>
      <c r="B1926" t="s">
        <v>972</v>
      </c>
      <c r="E1926" t="str">
        <f t="shared" si="1609"/>
        <v xml:space="preserve">LeClair, John </v>
      </c>
      <c r="F1926" t="s">
        <v>1385</v>
      </c>
      <c r="G1926" t="s">
        <v>1540</v>
      </c>
      <c r="H1926">
        <v>21</v>
      </c>
      <c r="I1926">
        <v>2</v>
      </c>
      <c r="J1926">
        <v>5</v>
      </c>
      <c r="K1926">
        <f t="shared" si="1641"/>
        <v>7</v>
      </c>
      <c r="L1926">
        <v>-2</v>
      </c>
      <c r="M1926">
        <v>12</v>
      </c>
      <c r="N1926">
        <v>27</v>
      </c>
      <c r="O1926" s="4">
        <f t="shared" si="1610"/>
        <v>7.407407407407407E-2</v>
      </c>
      <c r="P1926">
        <v>338</v>
      </c>
      <c r="Q1926">
        <v>0</v>
      </c>
      <c r="R1926">
        <v>0</v>
      </c>
      <c r="S1926">
        <v>0</v>
      </c>
      <c r="T1926">
        <v>0</v>
      </c>
      <c r="U1926" s="4">
        <f t="shared" si="1611"/>
        <v>0</v>
      </c>
      <c r="V1926" s="40">
        <v>0</v>
      </c>
      <c r="W1926">
        <v>1</v>
      </c>
      <c r="X1926">
        <v>0</v>
      </c>
      <c r="Y1926">
        <v>0</v>
      </c>
      <c r="Z1926">
        <v>0</v>
      </c>
      <c r="AA1926">
        <f t="shared" si="1642"/>
        <v>1</v>
      </c>
      <c r="AB1926">
        <f t="shared" si="1643"/>
        <v>5</v>
      </c>
      <c r="AC1926" s="9">
        <f t="shared" si="1620"/>
        <v>7.3200488003253357</v>
      </c>
      <c r="AD1926" s="9">
        <f t="shared" si="1621"/>
        <v>0</v>
      </c>
      <c r="AE1926" s="9">
        <f t="shared" si="1622"/>
        <v>0</v>
      </c>
      <c r="AF1926" s="9">
        <f t="shared" si="1623"/>
        <v>0</v>
      </c>
      <c r="AG1926" s="9">
        <f t="shared" si="1624"/>
        <v>5.7729313662604236</v>
      </c>
      <c r="AH1926" s="9">
        <f t="shared" si="1625"/>
        <v>28.864656831302113</v>
      </c>
      <c r="AI1926" s="6">
        <f t="shared" si="1626"/>
        <v>1.7318794098781269</v>
      </c>
      <c r="AJ1926" s="6">
        <f t="shared" si="1627"/>
        <v>4.3920292801952012</v>
      </c>
      <c r="AK1926" s="6">
        <f t="shared" si="1628"/>
        <v>0</v>
      </c>
      <c r="AL1926" s="6">
        <f t="shared" si="1629"/>
        <v>2.0205259781911482</v>
      </c>
      <c r="AM1926" s="6">
        <f t="shared" si="1630"/>
        <v>0</v>
      </c>
      <c r="AN1926" s="6">
        <f t="shared" si="1631"/>
        <v>0</v>
      </c>
      <c r="AO1926" s="32">
        <v>207.86666666666667</v>
      </c>
      <c r="AP1926" s="32">
        <v>40.983333333333334</v>
      </c>
      <c r="AQ1926" s="32">
        <v>0.13333333333333333</v>
      </c>
      <c r="AR1926" s="32">
        <v>248.98333333333335</v>
      </c>
      <c r="AS1926" s="40">
        <v>4</v>
      </c>
      <c r="AT1926" s="40">
        <v>9</v>
      </c>
      <c r="AU1926" s="40">
        <v>9</v>
      </c>
      <c r="AV1926" s="40">
        <v>2</v>
      </c>
      <c r="AW1926" s="40">
        <v>4</v>
      </c>
      <c r="AX1926" s="9">
        <f t="shared" si="1632"/>
        <v>0.96391994109378143</v>
      </c>
      <c r="AY1926" s="9">
        <f t="shared" si="1633"/>
        <v>2.168819867461008</v>
      </c>
      <c r="AZ1926" s="9">
        <f t="shared" si="1634"/>
        <v>2.168819867461008</v>
      </c>
      <c r="BA1926" s="9">
        <f t="shared" si="1635"/>
        <v>0.48195997054689071</v>
      </c>
      <c r="BB1926" s="9">
        <f t="shared" si="1636"/>
        <v>0.96391994109378143</v>
      </c>
      <c r="BC1926" s="9">
        <f t="shared" si="1637"/>
        <v>9.8984126984126988</v>
      </c>
      <c r="BD1926" s="9">
        <f t="shared" si="1638"/>
        <v>6.3492063492063492E-3</v>
      </c>
      <c r="BE1926" s="9">
        <f t="shared" si="1639"/>
        <v>1.9515873015873015</v>
      </c>
      <c r="BF1926" s="3">
        <v>6</v>
      </c>
      <c r="BG1926" s="3">
        <v>3</v>
      </c>
      <c r="BH1926" s="3">
        <v>0</v>
      </c>
      <c r="BI1926" s="3">
        <v>9</v>
      </c>
      <c r="BJ1926" s="3">
        <v>7</v>
      </c>
      <c r="BK1926" s="3">
        <v>0</v>
      </c>
      <c r="BL1926" s="3">
        <v>0</v>
      </c>
      <c r="BM1926" s="3">
        <v>7</v>
      </c>
      <c r="BN1926" s="34">
        <f t="shared" si="1613"/>
        <v>2.6000326803654579</v>
      </c>
      <c r="BO1926" s="34">
        <f t="shared" si="1614"/>
        <v>20.885194567498154</v>
      </c>
      <c r="BP1926" s="34">
        <v>1.5018180466059006</v>
      </c>
      <c r="BQ1926" s="34">
        <v>-0.3468927540011717</v>
      </c>
      <c r="BR1926" s="34">
        <v>0.24838032731253873</v>
      </c>
      <c r="BS1926" s="34">
        <v>-1.6151969193955909E-3</v>
      </c>
      <c r="BT1926" s="34">
        <v>0</v>
      </c>
      <c r="BU1926" s="34">
        <f t="shared" si="1615"/>
        <v>1.4016904229978719</v>
      </c>
      <c r="BV1926" s="34">
        <f t="shared" si="1616"/>
        <v>11.259311249731883</v>
      </c>
      <c r="BW1926" s="34">
        <v>1.8405683743164698</v>
      </c>
      <c r="BX1926" s="34">
        <v>9.9161672746876484E-2</v>
      </c>
      <c r="BY1926" s="34">
        <v>1.288191761132983E-2</v>
      </c>
      <c r="BZ1926" s="34">
        <v>-0.75426970730708998</v>
      </c>
      <c r="CA1926" s="34">
        <f t="shared" si="1617"/>
        <v>1.1983422573675861</v>
      </c>
      <c r="CB1926" s="34">
        <f t="shared" si="1618"/>
        <v>9.6258833177662719</v>
      </c>
      <c r="CC1926" s="15">
        <v>50</v>
      </c>
      <c r="CD1926" s="7">
        <v>175848</v>
      </c>
      <c r="CE1926" s="68">
        <f t="shared" si="1640"/>
        <v>686644.57142857148</v>
      </c>
      <c r="CF1926" s="9">
        <v>4.7</v>
      </c>
      <c r="CG1926" s="9">
        <v>4</v>
      </c>
      <c r="CH1926" s="9">
        <v>-1.8</v>
      </c>
      <c r="CI1926" s="9">
        <v>0.3</v>
      </c>
      <c r="CJ1926" s="9">
        <f t="shared" si="1607"/>
        <v>2.0682523267838673</v>
      </c>
      <c r="CK1926" s="9">
        <v>-0.1</v>
      </c>
      <c r="CL1926" s="9">
        <f t="shared" si="1608"/>
        <v>-0.6894174422612892</v>
      </c>
      <c r="CM1926" s="9">
        <v>0.2</v>
      </c>
      <c r="CN1926" t="s">
        <v>1268</v>
      </c>
      <c r="CO1926" t="s">
        <v>1269</v>
      </c>
      <c r="CP1926" t="s">
        <v>1270</v>
      </c>
      <c r="CQ1926" t="s">
        <v>2414</v>
      </c>
      <c r="CR1926">
        <v>75</v>
      </c>
      <c r="CS1926">
        <v>233</v>
      </c>
      <c r="CT1926">
        <v>10</v>
      </c>
      <c r="CU1926" t="s">
        <v>3402</v>
      </c>
      <c r="CV1926" t="s">
        <v>2382</v>
      </c>
      <c r="CW1926">
        <v>0</v>
      </c>
      <c r="CX1926">
        <v>0</v>
      </c>
      <c r="CY1926">
        <v>0</v>
      </c>
      <c r="CZ1926" s="70"/>
      <c r="DA1926">
        <v>0</v>
      </c>
    </row>
    <row r="1927" spans="1:105" ht="12.75" customHeight="1" x14ac:dyDescent="0.2">
      <c r="A1927" s="38" t="s">
        <v>2452</v>
      </c>
      <c r="B1927" t="s">
        <v>956</v>
      </c>
      <c r="E1927" t="str">
        <f t="shared" si="1609"/>
        <v xml:space="preserve">Nordqvist, Jonas </v>
      </c>
      <c r="F1927" t="s">
        <v>1387</v>
      </c>
      <c r="G1927" t="s">
        <v>1537</v>
      </c>
      <c r="H1927">
        <v>3</v>
      </c>
      <c r="I1927">
        <v>0</v>
      </c>
      <c r="J1927">
        <v>2</v>
      </c>
      <c r="K1927">
        <f t="shared" si="1641"/>
        <v>2</v>
      </c>
      <c r="L1927">
        <v>1</v>
      </c>
      <c r="M1927">
        <v>2</v>
      </c>
      <c r="N1927">
        <v>2</v>
      </c>
      <c r="O1927" s="4">
        <f t="shared" si="1610"/>
        <v>0</v>
      </c>
      <c r="P1927">
        <v>62</v>
      </c>
      <c r="Q1927">
        <v>0</v>
      </c>
      <c r="R1927">
        <v>0</v>
      </c>
      <c r="S1927">
        <v>8</v>
      </c>
      <c r="T1927">
        <v>19</v>
      </c>
      <c r="U1927" s="4">
        <f t="shared" si="1611"/>
        <v>0.29629629629629628</v>
      </c>
      <c r="V1927" s="40">
        <v>16.399999999999999</v>
      </c>
      <c r="W1927">
        <v>0</v>
      </c>
      <c r="X1927">
        <v>0</v>
      </c>
      <c r="Y1927">
        <v>0</v>
      </c>
      <c r="Z1927">
        <v>0</v>
      </c>
      <c r="AA1927">
        <f t="shared" si="1642"/>
        <v>0</v>
      </c>
      <c r="AB1927">
        <f t="shared" si="1643"/>
        <v>2</v>
      </c>
      <c r="AC1927" s="9">
        <f t="shared" si="1620"/>
        <v>0</v>
      </c>
      <c r="AD1927" s="9">
        <f t="shared" si="1621"/>
        <v>0</v>
      </c>
      <c r="AE1927" s="9">
        <f t="shared" si="1622"/>
        <v>0</v>
      </c>
      <c r="AF1927" s="9">
        <f t="shared" si="1623"/>
        <v>0</v>
      </c>
      <c r="AG1927" s="9">
        <f t="shared" si="1624"/>
        <v>0</v>
      </c>
      <c r="AH1927" s="9">
        <f t="shared" si="1625"/>
        <v>69.064748201438846</v>
      </c>
      <c r="AI1927" s="6">
        <f t="shared" si="1626"/>
        <v>3.4532374100719427</v>
      </c>
      <c r="AJ1927" s="6">
        <f t="shared" si="1627"/>
        <v>0</v>
      </c>
      <c r="AK1927" s="6">
        <f t="shared" si="1628"/>
        <v>0</v>
      </c>
      <c r="AL1927" s="6">
        <f t="shared" si="1629"/>
        <v>1.7266187050359714</v>
      </c>
      <c r="AM1927" s="6">
        <f t="shared" si="1630"/>
        <v>0</v>
      </c>
      <c r="AN1927" s="6">
        <f t="shared" si="1631"/>
        <v>9.375</v>
      </c>
      <c r="AO1927" s="33">
        <v>34.75</v>
      </c>
      <c r="AP1927" s="33">
        <v>0.58333333333333337</v>
      </c>
      <c r="AQ1927" s="33">
        <v>6.4</v>
      </c>
      <c r="AR1927" s="32">
        <v>41.733333333333334</v>
      </c>
      <c r="AS1927" s="40">
        <v>1</v>
      </c>
      <c r="AT1927" s="40">
        <v>0</v>
      </c>
      <c r="AU1927" s="40">
        <v>1</v>
      </c>
      <c r="AV1927" s="40">
        <v>2</v>
      </c>
      <c r="AW1927" s="40">
        <v>0</v>
      </c>
      <c r="AX1927" s="9">
        <f t="shared" si="1632"/>
        <v>1.4376996805111821</v>
      </c>
      <c r="AY1927" s="9">
        <f t="shared" si="1633"/>
        <v>0</v>
      </c>
      <c r="AZ1927" s="9">
        <f t="shared" si="1634"/>
        <v>1.4376996805111821</v>
      </c>
      <c r="BA1927" s="9">
        <f t="shared" si="1635"/>
        <v>2.8753993610223643</v>
      </c>
      <c r="BB1927" s="9">
        <f t="shared" si="1636"/>
        <v>0</v>
      </c>
      <c r="BC1927" s="9">
        <f t="shared" si="1637"/>
        <v>11.583333333333334</v>
      </c>
      <c r="BD1927" s="9">
        <f t="shared" si="1638"/>
        <v>2.1333333333333333</v>
      </c>
      <c r="BE1927" s="9">
        <f t="shared" si="1639"/>
        <v>0.19444444444444445</v>
      </c>
      <c r="BF1927" s="3">
        <v>2</v>
      </c>
      <c r="BG1927" s="3">
        <v>0</v>
      </c>
      <c r="BH1927" s="3">
        <v>0</v>
      </c>
      <c r="BI1927" s="3">
        <v>2</v>
      </c>
      <c r="BJ1927" s="3">
        <v>1</v>
      </c>
      <c r="BK1927" s="3">
        <v>0</v>
      </c>
      <c r="BL1927" s="3">
        <v>1</v>
      </c>
      <c r="BM1927" s="3">
        <v>2</v>
      </c>
      <c r="BN1927" s="34">
        <f t="shared" si="1613"/>
        <v>1.1314282092597758</v>
      </c>
      <c r="BO1927" s="34">
        <f t="shared" si="1614"/>
        <v>54.221799165803958</v>
      </c>
      <c r="BP1927" s="34">
        <v>0.93571152500612254</v>
      </c>
      <c r="BQ1927" s="34">
        <v>-2.8328270958819329E-2</v>
      </c>
      <c r="BR1927" s="34">
        <v>-2.177750249323409E-2</v>
      </c>
      <c r="BS1927" s="34">
        <v>-7.207089957320742E-2</v>
      </c>
      <c r="BT1927" s="34">
        <v>0</v>
      </c>
      <c r="BU1927" s="34">
        <f t="shared" si="1615"/>
        <v>0.81353485198086173</v>
      </c>
      <c r="BV1927" s="34">
        <f t="shared" si="1616"/>
        <v>38.987293225919892</v>
      </c>
      <c r="BW1927" s="34">
        <v>0.41813741803851057</v>
      </c>
      <c r="BX1927" s="34">
        <v>2.066781270581272E-3</v>
      </c>
      <c r="BY1927" s="34">
        <v>3.4527511330785778E-2</v>
      </c>
      <c r="BZ1927" s="34">
        <v>-0.1368383533609637</v>
      </c>
      <c r="CA1927" s="34">
        <f t="shared" si="1617"/>
        <v>0.31789335727891399</v>
      </c>
      <c r="CB1927" s="34">
        <f t="shared" si="1618"/>
        <v>15.234505939884057</v>
      </c>
      <c r="CE1927" s="68">
        <f t="shared" si="1640"/>
        <v>165000</v>
      </c>
      <c r="CF1927" s="9">
        <v>0.8</v>
      </c>
      <c r="CG1927" s="9">
        <v>1</v>
      </c>
      <c r="CH1927" s="9">
        <v>1.1000000000000001</v>
      </c>
      <c r="CI1927" s="9">
        <v>0.3</v>
      </c>
      <c r="CJ1927" s="9">
        <f t="shared" si="1607"/>
        <v>12.316113581936365</v>
      </c>
      <c r="CK1927" s="9">
        <v>0.3</v>
      </c>
      <c r="CL1927" s="9">
        <f t="shared" si="1608"/>
        <v>12.316113581936365</v>
      </c>
      <c r="CM1927" s="9">
        <v>0.5</v>
      </c>
      <c r="CN1927" t="s">
        <v>2721</v>
      </c>
      <c r="CO1927" t="s">
        <v>2722</v>
      </c>
      <c r="CP1927" t="s">
        <v>2387</v>
      </c>
      <c r="CQ1927" t="s">
        <v>2723</v>
      </c>
      <c r="CR1927">
        <v>75</v>
      </c>
      <c r="CS1927">
        <v>202</v>
      </c>
      <c r="CT1927">
        <v>32</v>
      </c>
      <c r="CU1927" t="s">
        <v>3400</v>
      </c>
      <c r="CV1927" t="s">
        <v>1202</v>
      </c>
      <c r="CW1927">
        <v>0</v>
      </c>
      <c r="CX1927">
        <v>0</v>
      </c>
      <c r="CY1927">
        <v>0</v>
      </c>
      <c r="CZ1927" s="70"/>
      <c r="DA1927">
        <v>0</v>
      </c>
    </row>
    <row r="1928" spans="1:105" ht="12.75" customHeight="1" x14ac:dyDescent="0.2">
      <c r="A1928" s="38" t="s">
        <v>2452</v>
      </c>
      <c r="B1928" t="s">
        <v>952</v>
      </c>
      <c r="E1928" t="str">
        <f t="shared" si="1609"/>
        <v xml:space="preserve">Sigalet, Jonathan </v>
      </c>
      <c r="F1928" t="s">
        <v>1388</v>
      </c>
      <c r="G1928" t="s">
        <v>1524</v>
      </c>
      <c r="H1928">
        <v>1</v>
      </c>
      <c r="I1928">
        <v>0</v>
      </c>
      <c r="J1928">
        <v>0</v>
      </c>
      <c r="K1928">
        <f t="shared" si="1641"/>
        <v>0</v>
      </c>
      <c r="L1928">
        <v>-2</v>
      </c>
      <c r="M1928">
        <v>4</v>
      </c>
      <c r="N1928">
        <v>1</v>
      </c>
      <c r="O1928" s="4">
        <f t="shared" si="1610"/>
        <v>0</v>
      </c>
      <c r="P1928">
        <v>21</v>
      </c>
      <c r="Q1928">
        <v>0</v>
      </c>
      <c r="R1928">
        <v>0</v>
      </c>
      <c r="S1928">
        <v>0</v>
      </c>
      <c r="T1928">
        <v>0</v>
      </c>
      <c r="U1928" s="4">
        <f t="shared" si="1611"/>
        <v>0</v>
      </c>
      <c r="V1928" s="40">
        <v>0</v>
      </c>
      <c r="W1928">
        <v>0</v>
      </c>
      <c r="X1928">
        <v>0</v>
      </c>
      <c r="Y1928">
        <v>0</v>
      </c>
      <c r="Z1928">
        <v>0</v>
      </c>
      <c r="AA1928">
        <f t="shared" si="1642"/>
        <v>0</v>
      </c>
      <c r="AB1928">
        <f t="shared" si="1643"/>
        <v>0</v>
      </c>
      <c r="AC1928" s="9">
        <f t="shared" si="1620"/>
        <v>0</v>
      </c>
      <c r="AD1928" s="9">
        <f t="shared" si="1621"/>
        <v>0</v>
      </c>
      <c r="AE1928" s="9">
        <f t="shared" si="1622"/>
        <v>0</v>
      </c>
      <c r="AF1928" s="9">
        <f t="shared" si="1623"/>
        <v>0</v>
      </c>
      <c r="AG1928" s="9">
        <f t="shared" si="1624"/>
        <v>0</v>
      </c>
      <c r="AH1928" s="9">
        <f t="shared" si="1625"/>
        <v>0</v>
      </c>
      <c r="AI1928" s="6">
        <f t="shared" si="1626"/>
        <v>0</v>
      </c>
      <c r="AJ1928" s="6">
        <f t="shared" si="1627"/>
        <v>0</v>
      </c>
      <c r="AK1928" s="6">
        <f t="shared" si="1628"/>
        <v>0</v>
      </c>
      <c r="AL1928" s="6">
        <f t="shared" si="1629"/>
        <v>9.9861303744798899</v>
      </c>
      <c r="AM1928" s="6">
        <f t="shared" si="1630"/>
        <v>0</v>
      </c>
      <c r="AN1928" s="6">
        <f t="shared" si="1631"/>
        <v>0</v>
      </c>
      <c r="AO1928" s="32">
        <v>12.016666666666666</v>
      </c>
      <c r="AP1928" s="32">
        <v>2.0666666666666669</v>
      </c>
      <c r="AQ1928" s="32">
        <v>0.6</v>
      </c>
      <c r="AR1928" s="32">
        <v>14.683333333333332</v>
      </c>
      <c r="AS1928" s="40">
        <v>1</v>
      </c>
      <c r="AT1928" s="40">
        <v>0</v>
      </c>
      <c r="AU1928" s="40">
        <v>0</v>
      </c>
      <c r="AV1928" s="40">
        <v>0</v>
      </c>
      <c r="AW1928" s="40">
        <v>0</v>
      </c>
      <c r="AX1928" s="9">
        <f t="shared" si="1632"/>
        <v>4.0862656072644725</v>
      </c>
      <c r="AY1928" s="9">
        <f t="shared" si="1633"/>
        <v>0</v>
      </c>
      <c r="AZ1928" s="9">
        <f t="shared" si="1634"/>
        <v>0</v>
      </c>
      <c r="BA1928" s="9">
        <f t="shared" si="1635"/>
        <v>0</v>
      </c>
      <c r="BB1928" s="9">
        <f t="shared" si="1636"/>
        <v>0</v>
      </c>
      <c r="BC1928" s="9">
        <f t="shared" si="1637"/>
        <v>12.016666666666666</v>
      </c>
      <c r="BD1928" s="9">
        <f t="shared" si="1638"/>
        <v>0.6</v>
      </c>
      <c r="BE1928" s="9">
        <f t="shared" si="1639"/>
        <v>2.0666666666666669</v>
      </c>
      <c r="BF1928" s="3">
        <v>0</v>
      </c>
      <c r="BG1928" s="3">
        <v>0</v>
      </c>
      <c r="BH1928" s="3">
        <v>0</v>
      </c>
      <c r="BI1928" s="3">
        <v>0</v>
      </c>
      <c r="BJ1928" s="3">
        <v>2</v>
      </c>
      <c r="BK1928" s="3">
        <v>0</v>
      </c>
      <c r="BL1928" s="3">
        <v>0</v>
      </c>
      <c r="BM1928" s="3">
        <v>2</v>
      </c>
      <c r="BN1928" s="34">
        <f t="shared" si="1613"/>
        <v>-2.2301105073430336</v>
      </c>
      <c r="BO1928" s="34">
        <f t="shared" si="1614"/>
        <v>-303.76079555183213</v>
      </c>
      <c r="BP1928" s="34">
        <v>-0.11609385696606318</v>
      </c>
      <c r="BQ1928" s="34">
        <v>-8.4015718657181049E-2</v>
      </c>
      <c r="BR1928" s="34">
        <v>3.6975247183681174E-3</v>
      </c>
      <c r="BS1928" s="34">
        <v>-1.5313910778046195E-3</v>
      </c>
      <c r="BT1928" s="34">
        <v>0</v>
      </c>
      <c r="BU1928" s="34">
        <f t="shared" si="1615"/>
        <v>-0.19794344198268071</v>
      </c>
      <c r="BV1928" s="34">
        <f t="shared" si="1616"/>
        <v>-26.961649305245956</v>
      </c>
      <c r="BW1928" s="34">
        <v>-1.001480183452516</v>
      </c>
      <c r="BX1928" s="34">
        <v>7.0702163188113593E-2</v>
      </c>
      <c r="BY1928" s="34">
        <v>8.123636890930909E-2</v>
      </c>
      <c r="BZ1928" s="34">
        <v>-1.1826254140052597</v>
      </c>
      <c r="CA1928" s="34">
        <f t="shared" si="1617"/>
        <v>-2.032167065360353</v>
      </c>
      <c r="CB1928" s="34">
        <f t="shared" si="1618"/>
        <v>-276.79914624658613</v>
      </c>
      <c r="CE1928" s="68">
        <f t="shared" si="1640"/>
        <v>165000</v>
      </c>
      <c r="CF1928" s="9">
        <v>0.4</v>
      </c>
      <c r="CG1928" s="9">
        <v>0.4</v>
      </c>
      <c r="CH1928" s="9">
        <v>-1.7</v>
      </c>
      <c r="CI1928" s="9">
        <v>-0.1</v>
      </c>
      <c r="CJ1928" s="9">
        <f t="shared" si="1607"/>
        <v>-11.527377521613833</v>
      </c>
      <c r="CK1928" s="9">
        <v>-0.4</v>
      </c>
      <c r="CL1928" s="9">
        <f t="shared" si="1608"/>
        <v>-46.10951008645533</v>
      </c>
      <c r="CM1928" s="9">
        <v>-0.5</v>
      </c>
      <c r="CN1928" t="s">
        <v>2786</v>
      </c>
      <c r="CO1928" t="s">
        <v>2216</v>
      </c>
      <c r="CP1928" t="s">
        <v>2433</v>
      </c>
      <c r="CQ1928" t="s">
        <v>2400</v>
      </c>
      <c r="CR1928">
        <v>73</v>
      </c>
      <c r="CS1928">
        <v>185</v>
      </c>
      <c r="CT1928">
        <v>50</v>
      </c>
      <c r="CU1928" t="s">
        <v>3402</v>
      </c>
      <c r="CV1928" t="s">
        <v>3090</v>
      </c>
      <c r="CW1928">
        <v>0</v>
      </c>
      <c r="CX1928">
        <v>0</v>
      </c>
      <c r="CY1928">
        <v>0</v>
      </c>
      <c r="CZ1928" s="70"/>
      <c r="DA1928">
        <v>0</v>
      </c>
    </row>
    <row r="1929" spans="1:105" ht="12.75" customHeight="1" x14ac:dyDescent="0.2">
      <c r="A1929" s="38" t="s">
        <v>2452</v>
      </c>
      <c r="B1929" t="s">
        <v>961</v>
      </c>
      <c r="E1929" t="str">
        <f t="shared" si="1609"/>
        <v xml:space="preserve">Kolnik, Juraj </v>
      </c>
      <c r="F1929" t="s">
        <v>1391</v>
      </c>
      <c r="G1929" t="s">
        <v>1528</v>
      </c>
      <c r="H1929">
        <v>64</v>
      </c>
      <c r="I1929">
        <v>11</v>
      </c>
      <c r="J1929">
        <v>14</v>
      </c>
      <c r="K1929">
        <f t="shared" si="1641"/>
        <v>25</v>
      </c>
      <c r="L1929">
        <v>2</v>
      </c>
      <c r="M1929">
        <v>18</v>
      </c>
      <c r="N1929">
        <v>113</v>
      </c>
      <c r="O1929" s="4">
        <f t="shared" si="1610"/>
        <v>9.7345132743362831E-2</v>
      </c>
      <c r="P1929">
        <v>1110</v>
      </c>
      <c r="Q1929">
        <v>1</v>
      </c>
      <c r="R1929">
        <v>0</v>
      </c>
      <c r="S1929">
        <v>2</v>
      </c>
      <c r="T1929">
        <v>3</v>
      </c>
      <c r="U1929" s="4">
        <f t="shared" si="1611"/>
        <v>0.4</v>
      </c>
      <c r="V1929" s="40">
        <v>0.1</v>
      </c>
      <c r="W1929">
        <v>0</v>
      </c>
      <c r="X1929">
        <v>2</v>
      </c>
      <c r="Y1929">
        <v>0</v>
      </c>
      <c r="Z1929">
        <v>0</v>
      </c>
      <c r="AA1929">
        <f t="shared" si="1642"/>
        <v>11</v>
      </c>
      <c r="AB1929">
        <f t="shared" si="1643"/>
        <v>12</v>
      </c>
      <c r="AC1929" s="9">
        <f t="shared" si="1620"/>
        <v>0</v>
      </c>
      <c r="AD1929" s="9">
        <f t="shared" si="1621"/>
        <v>9.9889012208657064</v>
      </c>
      <c r="AE1929" s="9">
        <f t="shared" si="1622"/>
        <v>0</v>
      </c>
      <c r="AF1929" s="9">
        <f t="shared" si="1623"/>
        <v>0</v>
      </c>
      <c r="AG1929" s="9">
        <f t="shared" si="1624"/>
        <v>19.210711426977465</v>
      </c>
      <c r="AH1929" s="9">
        <f t="shared" si="1625"/>
        <v>20.957139738520869</v>
      </c>
      <c r="AI1929" s="6">
        <f t="shared" si="1626"/>
        <v>2.7942852984694495</v>
      </c>
      <c r="AJ1929" s="6">
        <f t="shared" si="1627"/>
        <v>4.9944506104328523</v>
      </c>
      <c r="AK1929" s="6">
        <f t="shared" si="1628"/>
        <v>0</v>
      </c>
      <c r="AL1929" s="6">
        <f t="shared" si="1629"/>
        <v>2.5323210517379389</v>
      </c>
      <c r="AM1929" s="6">
        <f t="shared" si="1630"/>
        <v>1.9977802441731412</v>
      </c>
      <c r="AN1929" s="6">
        <f t="shared" si="1631"/>
        <v>9.0851735015772874</v>
      </c>
      <c r="AO1929" s="33">
        <v>687.11666666666667</v>
      </c>
      <c r="AP1929" s="33">
        <v>60.066666666666663</v>
      </c>
      <c r="AQ1929" s="33">
        <v>26.416666666666664</v>
      </c>
      <c r="AR1929" s="32">
        <v>773.6</v>
      </c>
      <c r="AS1929" s="40">
        <v>30</v>
      </c>
      <c r="AT1929" s="40">
        <v>86</v>
      </c>
      <c r="AU1929" s="40">
        <v>49</v>
      </c>
      <c r="AV1929" s="40">
        <v>26</v>
      </c>
      <c r="AW1929" s="40">
        <v>22</v>
      </c>
      <c r="AX1929" s="9">
        <f t="shared" si="1632"/>
        <v>2.3267838676318506</v>
      </c>
      <c r="AY1929" s="9">
        <f t="shared" si="1633"/>
        <v>6.6701137538779731</v>
      </c>
      <c r="AZ1929" s="9">
        <f t="shared" si="1634"/>
        <v>3.800413650465357</v>
      </c>
      <c r="BA1929" s="9">
        <f t="shared" si="1635"/>
        <v>2.0165460186142705</v>
      </c>
      <c r="BB1929" s="9">
        <f t="shared" si="1636"/>
        <v>1.7063081695966908</v>
      </c>
      <c r="BC1929" s="9">
        <f t="shared" si="1637"/>
        <v>10.736197916666667</v>
      </c>
      <c r="BD1929" s="9">
        <f t="shared" si="1638"/>
        <v>0.41276041666666663</v>
      </c>
      <c r="BE1929" s="9">
        <f t="shared" si="1639"/>
        <v>0.93854166666666661</v>
      </c>
      <c r="BF1929" s="3">
        <v>32</v>
      </c>
      <c r="BG1929" s="3">
        <v>5</v>
      </c>
      <c r="BH1929" s="3">
        <v>0</v>
      </c>
      <c r="BI1929" s="3">
        <v>37</v>
      </c>
      <c r="BJ1929" s="3">
        <v>29</v>
      </c>
      <c r="BK1929" s="3">
        <v>2</v>
      </c>
      <c r="BL1929" s="3">
        <v>4</v>
      </c>
      <c r="BM1929" s="3">
        <v>35</v>
      </c>
      <c r="BN1929" s="34">
        <f t="shared" si="1613"/>
        <v>24.632670330105174</v>
      </c>
      <c r="BO1929" s="34">
        <f t="shared" si="1614"/>
        <v>63.683222156424954</v>
      </c>
      <c r="BP1929" s="34">
        <v>18.35092114896025</v>
      </c>
      <c r="BQ1929" s="34">
        <v>-1.3804256811956175</v>
      </c>
      <c r="BR1929" s="34">
        <v>-0.72771928765542881</v>
      </c>
      <c r="BS1929" s="34">
        <v>-0.29711147740983934</v>
      </c>
      <c r="BT1929" s="34">
        <v>-0.56005759366244257</v>
      </c>
      <c r="BU1929" s="34">
        <f t="shared" si="1615"/>
        <v>15.385607109036922</v>
      </c>
      <c r="BV1929" s="34">
        <f t="shared" si="1616"/>
        <v>39.77664712781003</v>
      </c>
      <c r="BW1929" s="34">
        <v>5.7136547482505282</v>
      </c>
      <c r="BX1929" s="34">
        <v>-0.13769072892875636</v>
      </c>
      <c r="BY1929" s="34">
        <v>0.19269208950066943</v>
      </c>
      <c r="BZ1929" s="34">
        <v>3.4784071122458116</v>
      </c>
      <c r="CA1929" s="34">
        <f t="shared" si="1617"/>
        <v>9.2470632210682524</v>
      </c>
      <c r="CB1929" s="34">
        <f t="shared" si="1618"/>
        <v>23.906575028614924</v>
      </c>
      <c r="CC1929" s="15">
        <v>55</v>
      </c>
      <c r="CD1929" s="7">
        <v>1393686</v>
      </c>
      <c r="CE1929" s="68">
        <f t="shared" si="1640"/>
        <v>1785660.1875</v>
      </c>
      <c r="CF1929" s="9">
        <v>17.100000000000001</v>
      </c>
      <c r="CG1929" s="9">
        <v>16.100000000000001</v>
      </c>
      <c r="CH1929" s="9">
        <v>0.5</v>
      </c>
      <c r="CI1929" s="9">
        <v>1.3</v>
      </c>
      <c r="CJ1929" s="9">
        <f t="shared" si="1607"/>
        <v>3.0229628911927144</v>
      </c>
      <c r="CK1929" s="9">
        <v>1</v>
      </c>
      <c r="CL1929" s="9">
        <f t="shared" si="1608"/>
        <v>2.3253560701482416</v>
      </c>
      <c r="CM1929" s="9">
        <v>2.2999999999999998</v>
      </c>
      <c r="CN1929" t="s">
        <v>2997</v>
      </c>
      <c r="CO1929" t="s">
        <v>2230</v>
      </c>
      <c r="CQ1929" t="s">
        <v>2403</v>
      </c>
      <c r="CR1929">
        <v>71</v>
      </c>
      <c r="CS1929">
        <v>195</v>
      </c>
      <c r="CU1929" t="s">
        <v>3401</v>
      </c>
      <c r="CV1929" t="s">
        <v>2382</v>
      </c>
      <c r="CW1929">
        <v>1</v>
      </c>
      <c r="CX1929">
        <v>0</v>
      </c>
      <c r="CY1929">
        <v>0</v>
      </c>
      <c r="CZ1929" s="70"/>
      <c r="DA1929">
        <v>0</v>
      </c>
    </row>
    <row r="1930" spans="1:105" ht="12.75" customHeight="1" x14ac:dyDescent="0.2">
      <c r="A1930" s="38" t="s">
        <v>2452</v>
      </c>
      <c r="B1930" t="s">
        <v>970</v>
      </c>
      <c r="E1930" t="str">
        <f t="shared" si="1609"/>
        <v xml:space="preserve">Timonen, Jussi </v>
      </c>
      <c r="F1930" t="s">
        <v>1392</v>
      </c>
      <c r="G1930" t="s">
        <v>1524</v>
      </c>
      <c r="H1930">
        <v>14</v>
      </c>
      <c r="I1930">
        <v>0</v>
      </c>
      <c r="J1930">
        <v>4</v>
      </c>
      <c r="K1930">
        <f t="shared" si="1641"/>
        <v>4</v>
      </c>
      <c r="L1930">
        <v>-10</v>
      </c>
      <c r="M1930">
        <v>6</v>
      </c>
      <c r="N1930">
        <v>8</v>
      </c>
      <c r="O1930" s="4">
        <f t="shared" si="1610"/>
        <v>0</v>
      </c>
      <c r="P1930">
        <v>273</v>
      </c>
      <c r="Q1930">
        <v>0</v>
      </c>
      <c r="R1930">
        <v>0</v>
      </c>
      <c r="S1930">
        <v>0</v>
      </c>
      <c r="T1930">
        <v>0</v>
      </c>
      <c r="U1930" s="4">
        <f t="shared" si="1611"/>
        <v>0</v>
      </c>
      <c r="V1930" s="40">
        <v>0</v>
      </c>
      <c r="W1930">
        <v>0</v>
      </c>
      <c r="X1930">
        <v>0</v>
      </c>
      <c r="Y1930">
        <v>0</v>
      </c>
      <c r="Z1930">
        <v>0</v>
      </c>
      <c r="AA1930">
        <f t="shared" si="1642"/>
        <v>0</v>
      </c>
      <c r="AB1930">
        <f t="shared" si="1643"/>
        <v>4</v>
      </c>
      <c r="AC1930" s="9">
        <f t="shared" si="1620"/>
        <v>0</v>
      </c>
      <c r="AD1930" s="9">
        <f t="shared" si="1621"/>
        <v>0</v>
      </c>
      <c r="AE1930" s="9">
        <f t="shared" si="1622"/>
        <v>0</v>
      </c>
      <c r="AF1930" s="9">
        <f t="shared" si="1623"/>
        <v>0</v>
      </c>
      <c r="AG1930" s="9">
        <f t="shared" si="1624"/>
        <v>0</v>
      </c>
      <c r="AH1930" s="9">
        <f t="shared" si="1625"/>
        <v>27.167248372795022</v>
      </c>
      <c r="AI1930" s="6">
        <f t="shared" si="1626"/>
        <v>1.3583624186397509</v>
      </c>
      <c r="AJ1930" s="6">
        <f t="shared" si="1627"/>
        <v>3.0716723549488054</v>
      </c>
      <c r="AK1930" s="6">
        <f t="shared" si="1628"/>
        <v>0</v>
      </c>
      <c r="AL1930" s="6">
        <f t="shared" si="1629"/>
        <v>4.7542684652391278</v>
      </c>
      <c r="AM1930" s="6">
        <f t="shared" si="1630"/>
        <v>0</v>
      </c>
      <c r="AN1930" s="6">
        <f t="shared" si="1631"/>
        <v>25.352112676056336</v>
      </c>
      <c r="AO1930" s="32">
        <v>176.68333333333334</v>
      </c>
      <c r="AP1930" s="32">
        <v>19.533333333333335</v>
      </c>
      <c r="AQ1930" s="32">
        <v>2.3666666666666667</v>
      </c>
      <c r="AR1930" s="32">
        <v>198.58333333333334</v>
      </c>
      <c r="AS1930" s="40">
        <v>23</v>
      </c>
      <c r="AT1930" s="40">
        <v>2</v>
      </c>
      <c r="AU1930" s="40">
        <v>1</v>
      </c>
      <c r="AV1930" s="40">
        <v>8</v>
      </c>
      <c r="AW1930" s="40">
        <v>2</v>
      </c>
      <c r="AX1930" s="9">
        <f t="shared" si="1632"/>
        <v>6.9492236676458248</v>
      </c>
      <c r="AY1930" s="9">
        <f t="shared" si="1633"/>
        <v>0.60428031892572387</v>
      </c>
      <c r="AZ1930" s="9">
        <f t="shared" si="1634"/>
        <v>0.30214015946286193</v>
      </c>
      <c r="BA1930" s="9">
        <f t="shared" si="1635"/>
        <v>2.4171212757028955</v>
      </c>
      <c r="BB1930" s="9">
        <f t="shared" si="1636"/>
        <v>0.60428031892572387</v>
      </c>
      <c r="BC1930" s="9">
        <f t="shared" si="1637"/>
        <v>12.620238095238095</v>
      </c>
      <c r="BD1930" s="9">
        <f t="shared" si="1638"/>
        <v>0.16904761904761906</v>
      </c>
      <c r="BE1930" s="9">
        <f t="shared" si="1639"/>
        <v>1.3952380952380954</v>
      </c>
      <c r="BF1930" s="3">
        <v>4</v>
      </c>
      <c r="BG1930" s="3">
        <v>1</v>
      </c>
      <c r="BH1930" s="3">
        <v>0</v>
      </c>
      <c r="BI1930" s="3">
        <v>5</v>
      </c>
      <c r="BJ1930" s="3">
        <v>14</v>
      </c>
      <c r="BK1930" s="3">
        <v>0</v>
      </c>
      <c r="BL1930" s="3">
        <v>1</v>
      </c>
      <c r="BM1930" s="3">
        <v>15</v>
      </c>
      <c r="BN1930" s="34">
        <f t="shared" si="1613"/>
        <v>-0.2994071986090634</v>
      </c>
      <c r="BO1930" s="34">
        <f t="shared" si="1614"/>
        <v>-3.0154312910690395</v>
      </c>
      <c r="BP1930" s="34">
        <v>1.7915775876894902</v>
      </c>
      <c r="BQ1930" s="34">
        <v>-0.70233148827573755</v>
      </c>
      <c r="BR1930" s="34">
        <v>-6.7034850359948342E-2</v>
      </c>
      <c r="BS1930" s="34">
        <v>-5.2645455213382797E-3</v>
      </c>
      <c r="BT1930" s="34">
        <v>0</v>
      </c>
      <c r="BU1930" s="34">
        <f t="shared" si="1615"/>
        <v>1.016946703532466</v>
      </c>
      <c r="BV1930" s="34">
        <f t="shared" si="1616"/>
        <v>10.2420146390177</v>
      </c>
      <c r="BW1930" s="34">
        <v>-1.938178147553981</v>
      </c>
      <c r="BX1930" s="34">
        <v>0.68685615607155714</v>
      </c>
      <c r="BY1930" s="34">
        <v>-0.53513751252642672</v>
      </c>
      <c r="BZ1930" s="34">
        <v>0.47010560186732109</v>
      </c>
      <c r="CA1930" s="34">
        <f t="shared" si="1617"/>
        <v>-1.3163539021415294</v>
      </c>
      <c r="CB1930" s="34">
        <f t="shared" si="1618"/>
        <v>-13.257445930086741</v>
      </c>
      <c r="CE1930" s="68">
        <f t="shared" si="1640"/>
        <v>165000</v>
      </c>
      <c r="CF1930" s="9">
        <v>4.0999999999999996</v>
      </c>
      <c r="CG1930" s="9">
        <v>4.5</v>
      </c>
      <c r="CH1930" s="9">
        <v>-7</v>
      </c>
      <c r="CI1930" s="9">
        <v>0.3</v>
      </c>
      <c r="CJ1930" s="9">
        <f t="shared" si="1607"/>
        <v>2.7212941265401769</v>
      </c>
      <c r="CK1930" s="9">
        <v>-1.7</v>
      </c>
      <c r="CL1930" s="9">
        <f t="shared" si="1608"/>
        <v>-15.420666717061</v>
      </c>
      <c r="CM1930" s="9">
        <v>-1.4</v>
      </c>
      <c r="CN1930" t="s">
        <v>2685</v>
      </c>
      <c r="CO1930" t="s">
        <v>2419</v>
      </c>
      <c r="CQ1930" t="s">
        <v>2393</v>
      </c>
      <c r="CR1930">
        <v>72</v>
      </c>
      <c r="CS1930">
        <v>200</v>
      </c>
      <c r="CT1930">
        <v>46</v>
      </c>
      <c r="CU1930" t="s">
        <v>3402</v>
      </c>
      <c r="CV1930" t="s">
        <v>3090</v>
      </c>
      <c r="CW1930">
        <v>0</v>
      </c>
      <c r="CX1930">
        <v>0</v>
      </c>
      <c r="CY1930">
        <v>0</v>
      </c>
      <c r="CZ1930" s="70"/>
      <c r="DA1930">
        <v>0</v>
      </c>
    </row>
    <row r="1931" spans="1:105" ht="12.75" customHeight="1" x14ac:dyDescent="0.2">
      <c r="A1931" s="38" t="s">
        <v>2452</v>
      </c>
      <c r="B1931" t="s">
        <v>962</v>
      </c>
      <c r="E1931" t="str">
        <f t="shared" si="1609"/>
        <v xml:space="preserve">Pushkarev, Konstantin </v>
      </c>
      <c r="F1931" t="s">
        <v>1393</v>
      </c>
      <c r="G1931" t="s">
        <v>1528</v>
      </c>
      <c r="H1931">
        <v>16</v>
      </c>
      <c r="I1931">
        <v>2</v>
      </c>
      <c r="J1931">
        <v>2</v>
      </c>
      <c r="K1931">
        <f t="shared" si="1641"/>
        <v>4</v>
      </c>
      <c r="L1931">
        <v>-2</v>
      </c>
      <c r="M1931">
        <v>8</v>
      </c>
      <c r="N1931">
        <v>10</v>
      </c>
      <c r="O1931" s="4">
        <f t="shared" si="1610"/>
        <v>0.2</v>
      </c>
      <c r="P1931">
        <v>223</v>
      </c>
      <c r="Q1931">
        <v>0</v>
      </c>
      <c r="R1931">
        <v>0</v>
      </c>
      <c r="S1931">
        <v>0</v>
      </c>
      <c r="T1931">
        <v>1</v>
      </c>
      <c r="U1931" s="4">
        <f t="shared" si="1611"/>
        <v>0</v>
      </c>
      <c r="V1931" s="40">
        <v>0.1</v>
      </c>
      <c r="W1931">
        <v>0</v>
      </c>
      <c r="X1931">
        <v>0</v>
      </c>
      <c r="Y1931">
        <v>0</v>
      </c>
      <c r="Z1931">
        <v>0</v>
      </c>
      <c r="AA1931">
        <f t="shared" si="1642"/>
        <v>2</v>
      </c>
      <c r="AB1931">
        <f t="shared" si="1643"/>
        <v>2</v>
      </c>
      <c r="AC1931" s="9">
        <f t="shared" si="1620"/>
        <v>0</v>
      </c>
      <c r="AD1931" s="9">
        <f t="shared" si="1621"/>
        <v>0</v>
      </c>
      <c r="AE1931" s="9">
        <f t="shared" si="1622"/>
        <v>0</v>
      </c>
      <c r="AF1931" s="9">
        <f t="shared" si="1623"/>
        <v>0</v>
      </c>
      <c r="AG1931" s="9">
        <f t="shared" si="1624"/>
        <v>17.3139353132139</v>
      </c>
      <c r="AH1931" s="9">
        <f t="shared" si="1625"/>
        <v>17.3139353132139</v>
      </c>
      <c r="AI1931" s="6">
        <f t="shared" si="1626"/>
        <v>2.5970902969820848</v>
      </c>
      <c r="AJ1931" s="6">
        <f t="shared" si="1627"/>
        <v>0</v>
      </c>
      <c r="AK1931" s="6">
        <f t="shared" si="1628"/>
        <v>0</v>
      </c>
      <c r="AL1931" s="6">
        <f t="shared" si="1629"/>
        <v>3.4627870626427799</v>
      </c>
      <c r="AM1931" s="6">
        <f t="shared" si="1630"/>
        <v>0</v>
      </c>
      <c r="AN1931" s="6">
        <f t="shared" si="1631"/>
        <v>0</v>
      </c>
      <c r="AO1931" s="33">
        <v>138.61666666666667</v>
      </c>
      <c r="AP1931" s="33">
        <v>8.0166666666666675</v>
      </c>
      <c r="AQ1931" s="33">
        <v>8.3333333333333329E-2</v>
      </c>
      <c r="AR1931" s="32">
        <v>146.7166666666667</v>
      </c>
      <c r="AS1931" s="40">
        <v>6</v>
      </c>
      <c r="AT1931" s="40">
        <v>18</v>
      </c>
      <c r="AU1931" s="40">
        <v>6</v>
      </c>
      <c r="AV1931" s="40">
        <v>12</v>
      </c>
      <c r="AW1931" s="40">
        <v>3</v>
      </c>
      <c r="AX1931" s="9">
        <f t="shared" si="1632"/>
        <v>2.4537089628535722</v>
      </c>
      <c r="AY1931" s="9">
        <f t="shared" si="1633"/>
        <v>7.3611268885607162</v>
      </c>
      <c r="AZ1931" s="9">
        <f t="shared" si="1634"/>
        <v>2.4537089628535722</v>
      </c>
      <c r="BA1931" s="9">
        <f t="shared" si="1635"/>
        <v>4.9074179257071444</v>
      </c>
      <c r="BB1931" s="9">
        <f t="shared" si="1636"/>
        <v>1.2268544814267861</v>
      </c>
      <c r="BC1931" s="9">
        <f t="shared" si="1637"/>
        <v>8.6635416666666671</v>
      </c>
      <c r="BD1931" s="9">
        <f t="shared" si="1638"/>
        <v>5.208333333333333E-3</v>
      </c>
      <c r="BE1931" s="9">
        <f t="shared" si="1639"/>
        <v>0.50104166666666672</v>
      </c>
      <c r="BF1931" s="3">
        <v>6</v>
      </c>
      <c r="BG1931" s="3">
        <v>0</v>
      </c>
      <c r="BH1931" s="3">
        <v>0</v>
      </c>
      <c r="BI1931" s="3">
        <v>6</v>
      </c>
      <c r="BJ1931" s="3">
        <v>8</v>
      </c>
      <c r="BK1931" s="3">
        <v>0</v>
      </c>
      <c r="BL1931" s="3">
        <v>0</v>
      </c>
      <c r="BM1931" s="3">
        <v>8</v>
      </c>
      <c r="BN1931" s="34">
        <f t="shared" si="1613"/>
        <v>1.8697672003622481</v>
      </c>
      <c r="BO1931" s="34">
        <f t="shared" si="1614"/>
        <v>25.488136322102662</v>
      </c>
      <c r="BP1931" s="34">
        <v>2.6699040521370727</v>
      </c>
      <c r="BQ1931" s="34">
        <v>-0.42147672086639454</v>
      </c>
      <c r="BR1931" s="34">
        <v>9.6870780557601691E-2</v>
      </c>
      <c r="BS1931" s="34">
        <v>-1.0186360228548682E-3</v>
      </c>
      <c r="BT1931" s="34">
        <v>0</v>
      </c>
      <c r="BU1931" s="34">
        <f t="shared" si="1615"/>
        <v>2.3442794758054246</v>
      </c>
      <c r="BV1931" s="34">
        <f t="shared" si="1616"/>
        <v>31.956553117874687</v>
      </c>
      <c r="BW1931" s="34">
        <v>0.52865219209640946</v>
      </c>
      <c r="BX1931" s="34">
        <v>2.4080327016417769E-2</v>
      </c>
      <c r="BY1931" s="34">
        <v>1.0088187592975188E-2</v>
      </c>
      <c r="BZ1931" s="34">
        <v>-1.0373329821489787</v>
      </c>
      <c r="CA1931" s="34">
        <f t="shared" si="1617"/>
        <v>-0.47451227544317642</v>
      </c>
      <c r="CB1931" s="34">
        <f t="shared" si="1618"/>
        <v>-6.4684167957720273</v>
      </c>
      <c r="CE1931" s="68">
        <f t="shared" si="1640"/>
        <v>165000</v>
      </c>
      <c r="CF1931" s="9">
        <v>3.6</v>
      </c>
      <c r="CG1931" s="9">
        <v>3.5</v>
      </c>
      <c r="CH1931" s="9">
        <v>-0.2</v>
      </c>
      <c r="CI1931" s="9">
        <v>-0.2</v>
      </c>
      <c r="CJ1931" s="9">
        <f t="shared" si="1607"/>
        <v>-2.583701151900097</v>
      </c>
      <c r="CK1931" s="9">
        <v>0.2</v>
      </c>
      <c r="CL1931" s="9">
        <f t="shared" si="1608"/>
        <v>2.583701151900097</v>
      </c>
      <c r="CM1931" s="9">
        <v>0</v>
      </c>
      <c r="CN1931" t="s">
        <v>1282</v>
      </c>
      <c r="CO1931" t="s">
        <v>3475</v>
      </c>
      <c r="CQ1931" t="s">
        <v>3476</v>
      </c>
      <c r="CR1931">
        <v>72</v>
      </c>
      <c r="CS1931">
        <v>180</v>
      </c>
      <c r="CU1931" t="s">
        <v>3401</v>
      </c>
      <c r="CV1931" t="s">
        <v>3090</v>
      </c>
      <c r="CW1931">
        <v>0</v>
      </c>
      <c r="CX1931">
        <v>0</v>
      </c>
      <c r="CY1931">
        <v>0</v>
      </c>
      <c r="CZ1931" s="70"/>
      <c r="DA1931">
        <v>0</v>
      </c>
    </row>
    <row r="1932" spans="1:105" ht="12.75" customHeight="1" x14ac:dyDescent="0.2">
      <c r="A1932" s="38" t="s">
        <v>2452</v>
      </c>
      <c r="B1932" t="s">
        <v>970</v>
      </c>
      <c r="E1932" t="str">
        <f t="shared" si="1609"/>
        <v xml:space="preserve">Jonsson, Lars </v>
      </c>
      <c r="F1932" t="s">
        <v>1394</v>
      </c>
      <c r="G1932" t="s">
        <v>1524</v>
      </c>
      <c r="H1932">
        <v>8</v>
      </c>
      <c r="I1932">
        <v>0</v>
      </c>
      <c r="J1932">
        <v>2</v>
      </c>
      <c r="K1932">
        <f t="shared" si="1641"/>
        <v>2</v>
      </c>
      <c r="L1932">
        <v>-4</v>
      </c>
      <c r="M1932">
        <v>6</v>
      </c>
      <c r="N1932">
        <v>4</v>
      </c>
      <c r="O1932" s="4">
        <f t="shared" si="1610"/>
        <v>0</v>
      </c>
      <c r="P1932">
        <v>135</v>
      </c>
      <c r="Q1932">
        <v>0</v>
      </c>
      <c r="R1932">
        <v>0</v>
      </c>
      <c r="S1932">
        <v>0</v>
      </c>
      <c r="T1932">
        <v>0</v>
      </c>
      <c r="U1932" s="4">
        <f t="shared" si="1611"/>
        <v>0</v>
      </c>
      <c r="V1932" s="40">
        <v>0</v>
      </c>
      <c r="W1932">
        <v>0</v>
      </c>
      <c r="X1932">
        <v>2</v>
      </c>
      <c r="Y1932">
        <v>0</v>
      </c>
      <c r="Z1932">
        <v>0</v>
      </c>
      <c r="AA1932">
        <f t="shared" si="1642"/>
        <v>0</v>
      </c>
      <c r="AB1932">
        <f t="shared" si="1643"/>
        <v>0</v>
      </c>
      <c r="AC1932" s="9">
        <f t="shared" si="1620"/>
        <v>0</v>
      </c>
      <c r="AD1932" s="9">
        <f t="shared" si="1621"/>
        <v>37.775445960125921</v>
      </c>
      <c r="AE1932" s="9">
        <f t="shared" si="1622"/>
        <v>0</v>
      </c>
      <c r="AF1932" s="9">
        <f t="shared" si="1623"/>
        <v>0</v>
      </c>
      <c r="AG1932" s="9">
        <f t="shared" si="1624"/>
        <v>0</v>
      </c>
      <c r="AH1932" s="9">
        <f t="shared" si="1625"/>
        <v>0</v>
      </c>
      <c r="AI1932" s="6">
        <f t="shared" si="1626"/>
        <v>1.44</v>
      </c>
      <c r="AJ1932" s="6">
        <f t="shared" si="1627"/>
        <v>11.332633788037775</v>
      </c>
      <c r="AK1932" s="6">
        <f t="shared" si="1628"/>
        <v>0</v>
      </c>
      <c r="AL1932" s="6">
        <f t="shared" si="1629"/>
        <v>2.88</v>
      </c>
      <c r="AM1932" s="6">
        <f t="shared" si="1630"/>
        <v>7.5550891920251848</v>
      </c>
      <c r="AN1932" s="6">
        <f t="shared" si="1631"/>
        <v>0</v>
      </c>
      <c r="AO1932" s="32">
        <v>83.333333333333329</v>
      </c>
      <c r="AP1932" s="32">
        <v>15.883333333333333</v>
      </c>
      <c r="AQ1932" s="32">
        <v>8.3333333333333329E-2</v>
      </c>
      <c r="AR1932" s="32">
        <v>99.3</v>
      </c>
      <c r="AS1932" s="40">
        <v>2</v>
      </c>
      <c r="AT1932" s="40">
        <v>4</v>
      </c>
      <c r="AU1932" s="40">
        <v>5</v>
      </c>
      <c r="AV1932" s="40">
        <v>12</v>
      </c>
      <c r="AW1932" s="40">
        <v>4</v>
      </c>
      <c r="AX1932" s="9">
        <f t="shared" si="1632"/>
        <v>1.2084592145015105</v>
      </c>
      <c r="AY1932" s="9">
        <f t="shared" si="1633"/>
        <v>2.416918429003021</v>
      </c>
      <c r="AZ1932" s="9">
        <f t="shared" si="1634"/>
        <v>3.0211480362537766</v>
      </c>
      <c r="BA1932" s="9">
        <f t="shared" si="1635"/>
        <v>7.2507552870090635</v>
      </c>
      <c r="BB1932" s="9">
        <f t="shared" si="1636"/>
        <v>2.416918429003021</v>
      </c>
      <c r="BC1932" s="9">
        <f t="shared" si="1637"/>
        <v>10.416666666666666</v>
      </c>
      <c r="BD1932" s="9">
        <f t="shared" si="1638"/>
        <v>1.0416666666666666E-2</v>
      </c>
      <c r="BE1932" s="9">
        <f t="shared" si="1639"/>
        <v>1.9854166666666666</v>
      </c>
      <c r="BF1932" s="3">
        <v>2</v>
      </c>
      <c r="BG1932" s="3">
        <v>3</v>
      </c>
      <c r="BH1932" s="3">
        <v>0</v>
      </c>
      <c r="BI1932" s="3">
        <v>5</v>
      </c>
      <c r="BJ1932" s="3">
        <v>4</v>
      </c>
      <c r="BK1932" s="3">
        <v>2</v>
      </c>
      <c r="BL1932" s="3">
        <v>0</v>
      </c>
      <c r="BM1932" s="3">
        <v>6</v>
      </c>
      <c r="BN1932" s="34">
        <f t="shared" si="1613"/>
        <v>-1.687118019455335</v>
      </c>
      <c r="BO1932" s="34">
        <f t="shared" si="1614"/>
        <v>-33.98022194270564</v>
      </c>
      <c r="BP1932" s="34">
        <v>-0.69029981216984448</v>
      </c>
      <c r="BQ1932" s="34">
        <v>1.5990070545321793</v>
      </c>
      <c r="BR1932" s="34">
        <v>-3.3520238224471026E-2</v>
      </c>
      <c r="BS1932" s="34">
        <v>-1.8537132117388307E-4</v>
      </c>
      <c r="BT1932" s="34">
        <v>0</v>
      </c>
      <c r="BU1932" s="34">
        <f t="shared" si="1615"/>
        <v>0.87500163281668986</v>
      </c>
      <c r="BV1932" s="34">
        <f t="shared" si="1616"/>
        <v>17.623396431353271</v>
      </c>
      <c r="BW1932" s="34">
        <v>1.5295193295468279</v>
      </c>
      <c r="BX1932" s="34">
        <v>-3.1888005420485492</v>
      </c>
      <c r="BY1932" s="34">
        <v>1.1864812452005493E-2</v>
      </c>
      <c r="BZ1932" s="34">
        <v>-0.91470325222230919</v>
      </c>
      <c r="CA1932" s="34">
        <f t="shared" si="1617"/>
        <v>-2.5621196522720249</v>
      </c>
      <c r="CB1932" s="34">
        <f t="shared" si="1618"/>
        <v>-51.603618374058911</v>
      </c>
      <c r="CE1932" s="68">
        <f t="shared" si="1640"/>
        <v>165000</v>
      </c>
      <c r="CF1932" s="9">
        <v>3.4</v>
      </c>
      <c r="CG1932" s="9">
        <v>2.1</v>
      </c>
      <c r="CH1932" s="9">
        <v>-2</v>
      </c>
      <c r="CI1932" s="9">
        <v>-0.1</v>
      </c>
      <c r="CJ1932" s="9">
        <f t="shared" si="1607"/>
        <v>-1.7351069982648932</v>
      </c>
      <c r="CK1932" s="9">
        <v>-0.5</v>
      </c>
      <c r="CL1932" s="9">
        <f t="shared" si="1608"/>
        <v>-8.675534991324465</v>
      </c>
      <c r="CM1932" s="9">
        <v>-0.6</v>
      </c>
      <c r="CN1932" t="s">
        <v>2710</v>
      </c>
      <c r="CO1932" t="s">
        <v>2711</v>
      </c>
      <c r="CQ1932" t="s">
        <v>2436</v>
      </c>
      <c r="CR1932">
        <v>73</v>
      </c>
      <c r="CS1932">
        <v>198</v>
      </c>
      <c r="CU1932" t="s">
        <v>3402</v>
      </c>
      <c r="CV1932" t="s">
        <v>3090</v>
      </c>
      <c r="CW1932">
        <v>0</v>
      </c>
      <c r="CX1932">
        <v>0</v>
      </c>
      <c r="CY1932">
        <v>0</v>
      </c>
      <c r="CZ1932" s="70"/>
      <c r="DA1932">
        <v>0</v>
      </c>
    </row>
    <row r="1933" spans="1:105" ht="12.75" customHeight="1" x14ac:dyDescent="0.2">
      <c r="A1933" s="38" t="s">
        <v>2452</v>
      </c>
      <c r="B1933" t="s">
        <v>977</v>
      </c>
      <c r="E1933" t="str">
        <f t="shared" si="1609"/>
        <v xml:space="preserve">Goren, Lee </v>
      </c>
      <c r="F1933" t="s">
        <v>1395</v>
      </c>
      <c r="G1933" t="s">
        <v>1528</v>
      </c>
      <c r="H1933">
        <v>2</v>
      </c>
      <c r="I1933">
        <v>0</v>
      </c>
      <c r="J1933">
        <v>0</v>
      </c>
      <c r="K1933">
        <f t="shared" si="1641"/>
        <v>0</v>
      </c>
      <c r="L1933">
        <v>-1</v>
      </c>
      <c r="M1933">
        <v>0</v>
      </c>
      <c r="N1933">
        <v>2</v>
      </c>
      <c r="O1933" s="4">
        <f t="shared" si="1610"/>
        <v>0</v>
      </c>
      <c r="P1933">
        <v>34</v>
      </c>
      <c r="Q1933">
        <v>0</v>
      </c>
      <c r="R1933">
        <v>0</v>
      </c>
      <c r="S1933">
        <v>0</v>
      </c>
      <c r="T1933">
        <v>0</v>
      </c>
      <c r="U1933" s="4">
        <f t="shared" si="1611"/>
        <v>0</v>
      </c>
      <c r="V1933" s="40">
        <v>0</v>
      </c>
      <c r="W1933">
        <v>0</v>
      </c>
      <c r="X1933">
        <v>0</v>
      </c>
      <c r="Y1933">
        <v>0</v>
      </c>
      <c r="Z1933">
        <v>0</v>
      </c>
      <c r="AA1933">
        <f t="shared" si="1642"/>
        <v>0</v>
      </c>
      <c r="AB1933">
        <f t="shared" si="1643"/>
        <v>0</v>
      </c>
      <c r="AC1933" s="9">
        <f t="shared" si="1620"/>
        <v>0</v>
      </c>
      <c r="AD1933" s="9">
        <f t="shared" si="1621"/>
        <v>0</v>
      </c>
      <c r="AE1933" s="9">
        <f t="shared" si="1622"/>
        <v>0</v>
      </c>
      <c r="AF1933" s="9">
        <f t="shared" si="1623"/>
        <v>0</v>
      </c>
      <c r="AG1933" s="9">
        <f t="shared" si="1624"/>
        <v>0</v>
      </c>
      <c r="AH1933" s="9">
        <f t="shared" si="1625"/>
        <v>0</v>
      </c>
      <c r="AI1933" s="6">
        <f t="shared" si="1626"/>
        <v>0</v>
      </c>
      <c r="AJ1933" s="6">
        <f t="shared" si="1627"/>
        <v>0</v>
      </c>
      <c r="AK1933" s="6">
        <f t="shared" si="1628"/>
        <v>0</v>
      </c>
      <c r="AL1933" s="6">
        <f t="shared" si="1629"/>
        <v>3.0742954739538857</v>
      </c>
      <c r="AM1933" s="6">
        <f t="shared" si="1630"/>
        <v>0</v>
      </c>
      <c r="AN1933" s="6">
        <f t="shared" si="1631"/>
        <v>0</v>
      </c>
      <c r="AO1933" s="32">
        <v>19.516666666666666</v>
      </c>
      <c r="AP1933" s="32">
        <v>3.1833333333333336</v>
      </c>
      <c r="AQ1933" s="32">
        <v>0</v>
      </c>
      <c r="AR1933" s="32">
        <v>22.7</v>
      </c>
      <c r="AS1933" s="40">
        <v>1</v>
      </c>
      <c r="AT1933" s="40">
        <v>2</v>
      </c>
      <c r="AU1933" s="40">
        <v>1</v>
      </c>
      <c r="AV1933" s="40">
        <v>1</v>
      </c>
      <c r="AW1933" s="40">
        <v>0</v>
      </c>
      <c r="AX1933" s="9">
        <f t="shared" si="1632"/>
        <v>2.643171806167401</v>
      </c>
      <c r="AY1933" s="9">
        <f t="shared" si="1633"/>
        <v>5.286343612334802</v>
      </c>
      <c r="AZ1933" s="9">
        <f t="shared" si="1634"/>
        <v>2.643171806167401</v>
      </c>
      <c r="BA1933" s="9">
        <f t="shared" si="1635"/>
        <v>2.643171806167401</v>
      </c>
      <c r="BB1933" s="9">
        <f t="shared" si="1636"/>
        <v>0</v>
      </c>
      <c r="BC1933" s="9">
        <f t="shared" si="1637"/>
        <v>9.7583333333333329</v>
      </c>
      <c r="BD1933" s="9">
        <f t="shared" si="1638"/>
        <v>0</v>
      </c>
      <c r="BE1933" s="9">
        <f t="shared" si="1639"/>
        <v>1.5916666666666668</v>
      </c>
      <c r="BF1933" s="3">
        <v>0</v>
      </c>
      <c r="BG1933" s="3">
        <v>0</v>
      </c>
      <c r="BH1933" s="3">
        <v>0</v>
      </c>
      <c r="BI1933" s="3">
        <v>0</v>
      </c>
      <c r="BJ1933" s="3">
        <v>1</v>
      </c>
      <c r="BK1933" s="3">
        <v>0</v>
      </c>
      <c r="BL1933" s="3">
        <v>0</v>
      </c>
      <c r="BM1933" s="3">
        <v>1</v>
      </c>
      <c r="BN1933" s="34">
        <f t="shared" si="1613"/>
        <v>-0.35908191947069074</v>
      </c>
      <c r="BO1933" s="34">
        <f t="shared" si="1614"/>
        <v>-31.637173521646766</v>
      </c>
      <c r="BP1933" s="34">
        <v>-0.53221662620658072</v>
      </c>
      <c r="BQ1933" s="34">
        <v>-0.1772520720944275</v>
      </c>
      <c r="BR1933" s="34">
        <v>3.4601918332577415E-3</v>
      </c>
      <c r="BS1933" s="34">
        <v>0</v>
      </c>
      <c r="BT1933" s="34">
        <v>0</v>
      </c>
      <c r="BU1933" s="34">
        <f t="shared" si="1615"/>
        <v>-0.70600850646775049</v>
      </c>
      <c r="BV1933" s="34">
        <f t="shared" si="1616"/>
        <v>-62.203392640330442</v>
      </c>
      <c r="BW1933" s="34">
        <v>9.5307225327301917E-2</v>
      </c>
      <c r="BX1933" s="34">
        <v>8.1898646123588006E-3</v>
      </c>
      <c r="BY1933" s="34">
        <v>0</v>
      </c>
      <c r="BZ1933" s="34">
        <v>0.24342949705739902</v>
      </c>
      <c r="CA1933" s="34">
        <f t="shared" si="1617"/>
        <v>0.34692658699705975</v>
      </c>
      <c r="CB1933" s="34">
        <f t="shared" si="1618"/>
        <v>30.56621911868368</v>
      </c>
      <c r="CE1933" s="68">
        <f t="shared" si="1640"/>
        <v>165000</v>
      </c>
      <c r="CF1933" s="9">
        <v>0.4</v>
      </c>
      <c r="CG1933" s="9">
        <v>0.3</v>
      </c>
      <c r="CH1933" s="9">
        <v>-1</v>
      </c>
      <c r="CI1933" s="9">
        <v>-0.2</v>
      </c>
      <c r="CJ1933" s="9">
        <f t="shared" si="1607"/>
        <v>-15.453960077269802</v>
      </c>
      <c r="CK1933" s="9">
        <v>-0.2</v>
      </c>
      <c r="CL1933" s="9">
        <f t="shared" si="1608"/>
        <v>-15.453960077269802</v>
      </c>
      <c r="CM1933" s="9">
        <v>-0.3</v>
      </c>
      <c r="CN1933" t="s">
        <v>3204</v>
      </c>
      <c r="CO1933" t="s">
        <v>3485</v>
      </c>
      <c r="CP1933" t="s">
        <v>3134</v>
      </c>
      <c r="CQ1933" t="s">
        <v>2400</v>
      </c>
      <c r="CR1933">
        <v>75</v>
      </c>
      <c r="CS1933">
        <v>215</v>
      </c>
      <c r="CT1933">
        <v>27</v>
      </c>
      <c r="CU1933" t="s">
        <v>3401</v>
      </c>
      <c r="CV1933" t="s">
        <v>2382</v>
      </c>
      <c r="CW1933">
        <v>0</v>
      </c>
      <c r="CX1933">
        <v>0</v>
      </c>
      <c r="CY1933">
        <v>0</v>
      </c>
      <c r="CZ1933" s="70"/>
      <c r="DA1933">
        <v>0</v>
      </c>
    </row>
    <row r="1934" spans="1:105" ht="12.75" customHeight="1" x14ac:dyDescent="0.2">
      <c r="A1934" s="38" t="s">
        <v>2452</v>
      </c>
      <c r="B1934" t="s">
        <v>977</v>
      </c>
      <c r="C1934" t="s">
        <v>977</v>
      </c>
      <c r="E1934" t="str">
        <f t="shared" si="1609"/>
        <v xml:space="preserve">Bourdon, Luc </v>
      </c>
      <c r="F1934" t="s">
        <v>2509</v>
      </c>
      <c r="G1934" t="s">
        <v>1524</v>
      </c>
      <c r="H1934">
        <v>9</v>
      </c>
      <c r="I1934">
        <v>0</v>
      </c>
      <c r="J1934">
        <v>0</v>
      </c>
      <c r="K1934">
        <f t="shared" si="1641"/>
        <v>0</v>
      </c>
      <c r="L1934">
        <v>-1</v>
      </c>
      <c r="M1934">
        <v>4</v>
      </c>
      <c r="N1934">
        <v>3</v>
      </c>
      <c r="O1934" s="4">
        <f t="shared" si="1610"/>
        <v>0</v>
      </c>
      <c r="P1934">
        <v>125</v>
      </c>
      <c r="Q1934">
        <v>0</v>
      </c>
      <c r="R1934">
        <v>0</v>
      </c>
      <c r="S1934">
        <v>0</v>
      </c>
      <c r="T1934">
        <v>0</v>
      </c>
      <c r="U1934" s="4">
        <f t="shared" si="1611"/>
        <v>0</v>
      </c>
      <c r="V1934" s="40">
        <v>0</v>
      </c>
      <c r="W1934">
        <v>0</v>
      </c>
      <c r="X1934">
        <v>0</v>
      </c>
      <c r="Y1934">
        <v>0</v>
      </c>
      <c r="Z1934">
        <v>0</v>
      </c>
      <c r="AA1934">
        <f t="shared" si="1642"/>
        <v>0</v>
      </c>
      <c r="AB1934">
        <f t="shared" si="1643"/>
        <v>0</v>
      </c>
      <c r="AC1934" s="9">
        <f t="shared" si="1620"/>
        <v>0</v>
      </c>
      <c r="AD1934" s="9">
        <f t="shared" si="1621"/>
        <v>0</v>
      </c>
      <c r="AE1934" s="9">
        <f t="shared" si="1622"/>
        <v>0</v>
      </c>
      <c r="AF1934" s="9">
        <f t="shared" si="1623"/>
        <v>0</v>
      </c>
      <c r="AG1934" s="9">
        <f t="shared" si="1624"/>
        <v>0</v>
      </c>
      <c r="AH1934" s="9">
        <f t="shared" si="1625"/>
        <v>0</v>
      </c>
      <c r="AI1934" s="6">
        <f t="shared" si="1626"/>
        <v>1.5401069518716577</v>
      </c>
      <c r="AJ1934" s="6">
        <f t="shared" si="1627"/>
        <v>0</v>
      </c>
      <c r="AK1934" s="6">
        <f t="shared" si="1628"/>
        <v>0</v>
      </c>
      <c r="AL1934" s="6">
        <f t="shared" si="1629"/>
        <v>2.3101604278074865</v>
      </c>
      <c r="AM1934" s="6">
        <f t="shared" si="1630"/>
        <v>0</v>
      </c>
      <c r="AN1934" s="6">
        <f t="shared" si="1631"/>
        <v>0</v>
      </c>
      <c r="AO1934" s="32">
        <v>77.916666666666671</v>
      </c>
      <c r="AP1934" s="32">
        <v>0.36666666666666664</v>
      </c>
      <c r="AQ1934" s="32">
        <v>1.2666666666666666</v>
      </c>
      <c r="AR1934" s="32">
        <v>79.55</v>
      </c>
      <c r="AS1934" s="40">
        <v>5</v>
      </c>
      <c r="AT1934" s="40">
        <v>11</v>
      </c>
      <c r="AU1934" s="40">
        <v>1</v>
      </c>
      <c r="AV1934" s="40">
        <v>4</v>
      </c>
      <c r="AW1934" s="40">
        <v>2</v>
      </c>
      <c r="AX1934" s="9">
        <f t="shared" si="1632"/>
        <v>3.7712130735386546</v>
      </c>
      <c r="AY1934" s="9">
        <f t="shared" si="1633"/>
        <v>8.2966687617850408</v>
      </c>
      <c r="AZ1934" s="9">
        <f t="shared" si="1634"/>
        <v>0.75424261470773102</v>
      </c>
      <c r="BA1934" s="9">
        <f t="shared" si="1635"/>
        <v>3.0169704588309241</v>
      </c>
      <c r="BB1934" s="9">
        <f t="shared" si="1636"/>
        <v>1.508485229415462</v>
      </c>
      <c r="BC1934" s="9">
        <f t="shared" si="1637"/>
        <v>8.6574074074074083</v>
      </c>
      <c r="BD1934" s="9">
        <f t="shared" si="1638"/>
        <v>0.14074074074074072</v>
      </c>
      <c r="BE1934" s="9">
        <f t="shared" si="1639"/>
        <v>4.0740740740740737E-2</v>
      </c>
      <c r="BF1934" s="3">
        <v>2</v>
      </c>
      <c r="BG1934" s="3">
        <v>0</v>
      </c>
      <c r="BH1934" s="3">
        <v>0</v>
      </c>
      <c r="BI1934" s="3">
        <v>2</v>
      </c>
      <c r="BJ1934" s="3">
        <v>3</v>
      </c>
      <c r="BK1934" s="3">
        <v>0</v>
      </c>
      <c r="BL1934" s="3">
        <v>0</v>
      </c>
      <c r="BM1934" s="3">
        <v>3</v>
      </c>
      <c r="BN1934" s="34">
        <f t="shared" si="1613"/>
        <v>0.80851896812065427</v>
      </c>
      <c r="BO1934" s="34">
        <f t="shared" si="1614"/>
        <v>20.327315351870627</v>
      </c>
      <c r="BP1934" s="34">
        <v>-0.7119239615171471</v>
      </c>
      <c r="BQ1934" s="34">
        <v>-1.4012187167837887E-2</v>
      </c>
      <c r="BR1934" s="34">
        <v>1.2125914552231425E-2</v>
      </c>
      <c r="BS1934" s="34">
        <v>-2.8935992556908463E-3</v>
      </c>
      <c r="BT1934" s="34">
        <v>0</v>
      </c>
      <c r="BU1934" s="34">
        <f t="shared" si="1615"/>
        <v>-0.71670383338844446</v>
      </c>
      <c r="BV1934" s="34">
        <f t="shared" si="1616"/>
        <v>-18.018952442198476</v>
      </c>
      <c r="BW1934" s="34">
        <v>1.6676385823664526</v>
      </c>
      <c r="BX1934" s="34">
        <v>8.2047853951232579E-3</v>
      </c>
      <c r="BY1934" s="34">
        <v>0.13805603830754903</v>
      </c>
      <c r="BZ1934" s="34">
        <v>-0.28867660456002614</v>
      </c>
      <c r="CA1934" s="34">
        <f t="shared" si="1617"/>
        <v>1.5252228015090987</v>
      </c>
      <c r="CB1934" s="34">
        <f t="shared" si="1618"/>
        <v>38.346267794069107</v>
      </c>
      <c r="CE1934" s="68">
        <f t="shared" si="1640"/>
        <v>165000</v>
      </c>
      <c r="CF1934" s="9">
        <v>1.7</v>
      </c>
      <c r="CG1934" s="9">
        <v>1.9</v>
      </c>
      <c r="CH1934" s="9">
        <v>-1.2</v>
      </c>
      <c r="CI1934" s="9">
        <v>-0.4</v>
      </c>
      <c r="CJ1934" s="9">
        <f t="shared" si="1607"/>
        <v>-9.8542393758981728</v>
      </c>
      <c r="CK1934" s="9">
        <v>-0.1</v>
      </c>
      <c r="CL1934" s="9">
        <f t="shared" si="1608"/>
        <v>-2.4635598439745432</v>
      </c>
      <c r="CM1934" s="9">
        <v>-0.5</v>
      </c>
      <c r="CN1934" t="s">
        <v>1514</v>
      </c>
      <c r="CO1934" t="s">
        <v>1515</v>
      </c>
      <c r="CP1934" t="s">
        <v>1074</v>
      </c>
      <c r="CQ1934" t="s">
        <v>2400</v>
      </c>
      <c r="CR1934">
        <v>75</v>
      </c>
      <c r="CS1934">
        <v>211</v>
      </c>
      <c r="CU1934" t="s">
        <v>3402</v>
      </c>
      <c r="CV1934" t="s">
        <v>3090</v>
      </c>
      <c r="CW1934">
        <v>0</v>
      </c>
      <c r="CX1934">
        <v>0</v>
      </c>
      <c r="CY1934">
        <v>0</v>
      </c>
      <c r="CZ1934" s="70"/>
      <c r="DA1934">
        <v>0</v>
      </c>
    </row>
    <row r="1935" spans="1:105" ht="12.75" customHeight="1" x14ac:dyDescent="0.2">
      <c r="A1935" s="44" t="s">
        <v>2372</v>
      </c>
      <c r="B1935" s="43" t="s">
        <v>977</v>
      </c>
      <c r="C1935" s="43" t="s">
        <v>977</v>
      </c>
      <c r="D1935" s="42"/>
      <c r="E1935" s="42" t="str">
        <f t="shared" si="1609"/>
        <v xml:space="preserve">Bourdon, Luc </v>
      </c>
      <c r="F1935" s="42" t="s">
        <v>2509</v>
      </c>
      <c r="G1935" s="45" t="s">
        <v>2374</v>
      </c>
      <c r="H1935" s="43">
        <v>27</v>
      </c>
      <c r="I1935" s="64">
        <v>2</v>
      </c>
      <c r="J1935" s="64">
        <v>0</v>
      </c>
      <c r="K1935" s="64">
        <v>2</v>
      </c>
      <c r="L1935" s="43">
        <v>7</v>
      </c>
      <c r="M1935">
        <v>20</v>
      </c>
      <c r="N1935">
        <v>26</v>
      </c>
      <c r="O1935" s="4">
        <f t="shared" si="1610"/>
        <v>7.6923076923076927E-2</v>
      </c>
      <c r="Q1935">
        <v>0</v>
      </c>
      <c r="R1935">
        <v>0</v>
      </c>
      <c r="S1935">
        <v>0</v>
      </c>
      <c r="T1935">
        <v>0</v>
      </c>
      <c r="U1935" s="4">
        <f t="shared" si="1611"/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0</v>
      </c>
      <c r="AC1935" s="9">
        <f t="shared" si="1620"/>
        <v>9.1324200913241995</v>
      </c>
      <c r="AD1935" s="9">
        <f t="shared" si="1621"/>
        <v>0</v>
      </c>
      <c r="AE1935" s="9">
        <f t="shared" si="1622"/>
        <v>0</v>
      </c>
      <c r="AF1935" s="9">
        <f t="shared" si="1623"/>
        <v>0</v>
      </c>
      <c r="AG1935" s="9">
        <f t="shared" si="1624"/>
        <v>3.8612109186464312</v>
      </c>
      <c r="AH1935" s="9">
        <f t="shared" si="1625"/>
        <v>0</v>
      </c>
      <c r="AI1935" s="58">
        <f t="shared" si="1626"/>
        <v>2.3167265511878585</v>
      </c>
      <c r="AJ1935" s="58">
        <f t="shared" si="1627"/>
        <v>3.6529680365296802</v>
      </c>
      <c r="AK1935" s="58">
        <f t="shared" si="1628"/>
        <v>0</v>
      </c>
      <c r="AL1935" s="58">
        <f t="shared" si="1629"/>
        <v>0.96530272966160779</v>
      </c>
      <c r="AM1935" s="58">
        <f t="shared" si="1630"/>
        <v>0</v>
      </c>
      <c r="AN1935" s="58">
        <f t="shared" si="1631"/>
        <v>0</v>
      </c>
      <c r="AO1935" s="56">
        <v>310.78333333333336</v>
      </c>
      <c r="AP1935" s="56">
        <v>32.85</v>
      </c>
      <c r="AQ1935" s="56">
        <v>3.9833333333333334</v>
      </c>
      <c r="AR1935" s="57">
        <f>SUM(AO1935:AQ1935)</f>
        <v>347.61666666666673</v>
      </c>
      <c r="AS1935">
        <v>30</v>
      </c>
      <c r="AT1935">
        <v>18</v>
      </c>
      <c r="AU1935">
        <v>9</v>
      </c>
      <c r="AV1935">
        <v>10</v>
      </c>
      <c r="AW1935">
        <v>3</v>
      </c>
      <c r="AX1935" s="9">
        <f t="shared" si="1632"/>
        <v>5.1781176583401249</v>
      </c>
      <c r="AY1935" s="9">
        <f t="shared" si="1633"/>
        <v>3.1068705950040751</v>
      </c>
      <c r="AZ1935" s="9">
        <f t="shared" si="1634"/>
        <v>1.5534352975020376</v>
      </c>
      <c r="BA1935" s="9">
        <f t="shared" si="1635"/>
        <v>1.7260392194467082</v>
      </c>
      <c r="BB1935" s="9">
        <f t="shared" si="1636"/>
        <v>0.51781176583401245</v>
      </c>
      <c r="BC1935" s="33">
        <f t="shared" si="1637"/>
        <v>11.510493827160495</v>
      </c>
      <c r="BD1935" s="33">
        <f t="shared" si="1638"/>
        <v>0.14753086419753086</v>
      </c>
      <c r="BE1935" s="33">
        <f t="shared" si="1639"/>
        <v>1.2166666666666668</v>
      </c>
      <c r="BF1935" s="42">
        <f>BI1935-BG1935-BH1935</f>
        <v>12</v>
      </c>
      <c r="BG1935" s="43">
        <v>2</v>
      </c>
      <c r="BH1935" s="43">
        <v>0</v>
      </c>
      <c r="BI1935" s="43">
        <v>14</v>
      </c>
      <c r="BJ1935" s="42">
        <f>BM1935-BK1935-BL1935</f>
        <v>5</v>
      </c>
      <c r="BK1935" s="43">
        <v>0</v>
      </c>
      <c r="BL1935" s="43">
        <v>0</v>
      </c>
      <c r="BM1935" s="43">
        <v>5</v>
      </c>
      <c r="BN1935" s="34">
        <f t="shared" si="1613"/>
        <v>15.050541269442249</v>
      </c>
      <c r="BO1935" s="34">
        <f t="shared" si="1614"/>
        <v>86.592748349861907</v>
      </c>
      <c r="BP1935" s="33">
        <v>-0.2671142204494677</v>
      </c>
      <c r="BQ1935" s="33">
        <v>0.61950445267039345</v>
      </c>
      <c r="BR1935" s="33">
        <v>-6.6532236188095339E-2</v>
      </c>
      <c r="BS1935" s="33">
        <v>-9.2218696301744601E-3</v>
      </c>
      <c r="BT1935" s="33">
        <v>0</v>
      </c>
      <c r="BU1935" s="9">
        <f t="shared" si="1615"/>
        <v>0.27663612640265595</v>
      </c>
      <c r="BV1935" s="34">
        <f t="shared" si="1616"/>
        <v>1.5916160122893372</v>
      </c>
      <c r="BW1935" s="33">
        <v>12.673607523363478</v>
      </c>
      <c r="BX1935" s="33">
        <v>0.90667577907611008</v>
      </c>
      <c r="BY1935" s="33">
        <v>0.52602707156507922</v>
      </c>
      <c r="BZ1935" s="33">
        <v>0.66759476903492532</v>
      </c>
      <c r="CA1935" s="9">
        <f t="shared" si="1617"/>
        <v>14.773905143039594</v>
      </c>
      <c r="CB1935" s="34">
        <f t="shared" si="1618"/>
        <v>85.001132337572557</v>
      </c>
      <c r="CC1935" s="47">
        <v>62.618805000000002</v>
      </c>
      <c r="CD1935">
        <v>928294</v>
      </c>
      <c r="CE1935" s="68">
        <f t="shared" si="1640"/>
        <v>2819263.2592592593</v>
      </c>
      <c r="CF1935" s="62">
        <v>6.5</v>
      </c>
      <c r="CG1935" s="62">
        <v>6.4</v>
      </c>
      <c r="CH1935" s="62">
        <v>7.1</v>
      </c>
      <c r="CI1935" s="62">
        <v>-0.4</v>
      </c>
      <c r="CJ1935" s="63">
        <f t="shared" si="1607"/>
        <v>-2.0808947847574455</v>
      </c>
      <c r="CK1935" s="62">
        <v>2.4</v>
      </c>
      <c r="CL1935" s="63">
        <f t="shared" si="1608"/>
        <v>12.485368708544673</v>
      </c>
      <c r="CM1935" s="62">
        <v>2</v>
      </c>
      <c r="CN1935" t="s">
        <v>2150</v>
      </c>
      <c r="CO1935" t="s">
        <v>1515</v>
      </c>
      <c r="CP1935" t="s">
        <v>1074</v>
      </c>
      <c r="CQ1935" t="s">
        <v>2400</v>
      </c>
      <c r="CR1935">
        <v>75</v>
      </c>
      <c r="CS1935">
        <v>211</v>
      </c>
      <c r="CT1935">
        <v>28</v>
      </c>
      <c r="CU1935" t="s">
        <v>3402</v>
      </c>
      <c r="CV1935" t="s">
        <v>3090</v>
      </c>
      <c r="CZ1935" s="72">
        <v>1321666.6666666667</v>
      </c>
      <c r="DA1935">
        <v>0</v>
      </c>
    </row>
    <row r="1936" spans="1:105" ht="12.75" customHeight="1" x14ac:dyDescent="0.2">
      <c r="A1936" s="38" t="s">
        <v>2452</v>
      </c>
      <c r="B1936" t="s">
        <v>977</v>
      </c>
      <c r="E1936" t="str">
        <f t="shared" si="1609"/>
        <v xml:space="preserve">Chouinard, Marc </v>
      </c>
      <c r="F1936" t="s">
        <v>1396</v>
      </c>
      <c r="G1936" t="s">
        <v>1537</v>
      </c>
      <c r="H1936">
        <v>42</v>
      </c>
      <c r="I1936">
        <v>2</v>
      </c>
      <c r="J1936">
        <v>2</v>
      </c>
      <c r="K1936">
        <f>I1936+J1936</f>
        <v>4</v>
      </c>
      <c r="L1936">
        <v>-2</v>
      </c>
      <c r="M1936">
        <v>10</v>
      </c>
      <c r="N1936">
        <v>15</v>
      </c>
      <c r="O1936" s="4">
        <f t="shared" si="1610"/>
        <v>0.13333333333333333</v>
      </c>
      <c r="P1936">
        <v>631</v>
      </c>
      <c r="Q1936">
        <v>0</v>
      </c>
      <c r="R1936">
        <v>0</v>
      </c>
      <c r="S1936">
        <v>191</v>
      </c>
      <c r="T1936">
        <v>201</v>
      </c>
      <c r="U1936" s="4">
        <f t="shared" si="1611"/>
        <v>0.48724489795918369</v>
      </c>
      <c r="V1936" s="40">
        <v>15.8</v>
      </c>
      <c r="W1936">
        <v>1</v>
      </c>
      <c r="X1936">
        <v>0</v>
      </c>
      <c r="Y1936">
        <v>0</v>
      </c>
      <c r="Z1936">
        <v>0</v>
      </c>
      <c r="AA1936">
        <f>I1936-W1936-Y1936</f>
        <v>1</v>
      </c>
      <c r="AB1936">
        <f>J1936-X1936-Z1936</f>
        <v>2</v>
      </c>
      <c r="AC1936" s="9">
        <f t="shared" si="1620"/>
        <v>14.839241549876339</v>
      </c>
      <c r="AD1936" s="9">
        <f t="shared" si="1621"/>
        <v>0</v>
      </c>
      <c r="AE1936" s="9">
        <f t="shared" si="1622"/>
        <v>0</v>
      </c>
      <c r="AF1936" s="9">
        <f t="shared" si="1623"/>
        <v>0</v>
      </c>
      <c r="AG1936" s="9">
        <f t="shared" si="1624"/>
        <v>4.7098842153463725</v>
      </c>
      <c r="AH1936" s="9">
        <f t="shared" si="1625"/>
        <v>9.4197684306927449</v>
      </c>
      <c r="AI1936" s="6">
        <f t="shared" si="1626"/>
        <v>1.4129652646039119</v>
      </c>
      <c r="AJ1936" s="6">
        <f t="shared" si="1627"/>
        <v>8.9035449299258058</v>
      </c>
      <c r="AK1936" s="6">
        <f t="shared" si="1628"/>
        <v>0</v>
      </c>
      <c r="AL1936" s="6">
        <f t="shared" si="1629"/>
        <v>1.8839536861385489</v>
      </c>
      <c r="AM1936" s="6">
        <f t="shared" si="1630"/>
        <v>0</v>
      </c>
      <c r="AN1936" s="6">
        <f t="shared" si="1631"/>
        <v>6.9287874621941157</v>
      </c>
      <c r="AO1936" s="32">
        <v>254.78333333333333</v>
      </c>
      <c r="AP1936" s="32">
        <v>20.216666666666665</v>
      </c>
      <c r="AQ1936" s="32">
        <v>121.23333333333333</v>
      </c>
      <c r="AR1936" s="32">
        <v>396.23333333333329</v>
      </c>
      <c r="AS1936" s="40">
        <v>20</v>
      </c>
      <c r="AT1936" s="40">
        <v>20</v>
      </c>
      <c r="AU1936" s="40">
        <v>15</v>
      </c>
      <c r="AV1936" s="40">
        <v>1</v>
      </c>
      <c r="AW1936" s="40">
        <v>11</v>
      </c>
      <c r="AX1936" s="9">
        <f t="shared" si="1632"/>
        <v>3.0285185496761171</v>
      </c>
      <c r="AY1936" s="9">
        <f t="shared" si="1633"/>
        <v>3.0285185496761171</v>
      </c>
      <c r="AZ1936" s="9">
        <f t="shared" si="1634"/>
        <v>2.2713889122570876</v>
      </c>
      <c r="BA1936" s="9">
        <f t="shared" si="1635"/>
        <v>0.15142592748380584</v>
      </c>
      <c r="BB1936" s="9">
        <f t="shared" si="1636"/>
        <v>1.6656852023218645</v>
      </c>
      <c r="BC1936" s="9">
        <f t="shared" si="1637"/>
        <v>6.0662698412698415</v>
      </c>
      <c r="BD1936" s="9">
        <f t="shared" si="1638"/>
        <v>2.8865079365079365</v>
      </c>
      <c r="BE1936" s="9">
        <f t="shared" si="1639"/>
        <v>0.4813492063492063</v>
      </c>
      <c r="BF1936" s="3">
        <v>6</v>
      </c>
      <c r="BG1936" s="3">
        <v>3</v>
      </c>
      <c r="BH1936" s="3">
        <v>0</v>
      </c>
      <c r="BI1936" s="3">
        <v>9</v>
      </c>
      <c r="BJ1936" s="3">
        <v>8</v>
      </c>
      <c r="BK1936" s="3">
        <v>0</v>
      </c>
      <c r="BL1936" s="3">
        <v>14</v>
      </c>
      <c r="BM1936" s="3">
        <v>22</v>
      </c>
      <c r="BN1936" s="34">
        <f t="shared" si="1613"/>
        <v>3.9728884549731998</v>
      </c>
      <c r="BO1936" s="34">
        <f t="shared" si="1614"/>
        <v>20.053277302800705</v>
      </c>
      <c r="BP1936" s="34">
        <v>-2.8116571875620062</v>
      </c>
      <c r="BQ1936" s="34">
        <v>0.86597897524296774</v>
      </c>
      <c r="BR1936" s="34">
        <v>6.0398385201078958E-2</v>
      </c>
      <c r="BS1936" s="34">
        <v>-1.4779150137044141</v>
      </c>
      <c r="BT1936" s="34">
        <v>0</v>
      </c>
      <c r="BU1936" s="34">
        <f t="shared" si="1615"/>
        <v>-3.3631948408223735</v>
      </c>
      <c r="BV1936" s="34">
        <f t="shared" si="1616"/>
        <v>-16.975829936009287</v>
      </c>
      <c r="BW1936" s="34">
        <v>2.7737775949012882</v>
      </c>
      <c r="BX1936" s="34">
        <v>5.2012072119325785E-2</v>
      </c>
      <c r="BY1936" s="34">
        <v>3.1155604783503628</v>
      </c>
      <c r="BZ1936" s="34">
        <v>1.3947331504245966</v>
      </c>
      <c r="CA1936" s="34">
        <f t="shared" si="1617"/>
        <v>7.3360832957955733</v>
      </c>
      <c r="CB1936" s="34">
        <f t="shared" si="1618"/>
        <v>37.029107238809999</v>
      </c>
      <c r="CC1936" s="15">
        <v>64</v>
      </c>
      <c r="CD1936" s="7">
        <v>174100</v>
      </c>
      <c r="CE1936" s="68">
        <f t="shared" si="1640"/>
        <v>339909.52380952385</v>
      </c>
      <c r="CF1936" s="9">
        <v>7.4</v>
      </c>
      <c r="CG1936" s="9">
        <v>12.2</v>
      </c>
      <c r="CH1936" s="9">
        <v>-3.5</v>
      </c>
      <c r="CI1936" s="9">
        <v>-2</v>
      </c>
      <c r="CJ1936" s="9">
        <f t="shared" si="1607"/>
        <v>-7.439323021605035</v>
      </c>
      <c r="CK1936" s="9">
        <v>1.1000000000000001</v>
      </c>
      <c r="CL1936" s="9">
        <f t="shared" si="1608"/>
        <v>4.0916276618827698</v>
      </c>
      <c r="CM1936" s="9">
        <v>-0.9</v>
      </c>
      <c r="CN1936" t="s">
        <v>1280</v>
      </c>
      <c r="CO1936" t="s">
        <v>1281</v>
      </c>
      <c r="CP1936" t="s">
        <v>2399</v>
      </c>
      <c r="CQ1936" t="s">
        <v>2400</v>
      </c>
      <c r="CR1936">
        <v>77</v>
      </c>
      <c r="CS1936">
        <v>205</v>
      </c>
      <c r="CU1936" t="s">
        <v>3401</v>
      </c>
      <c r="CV1936" t="s">
        <v>2382</v>
      </c>
      <c r="CW1936">
        <v>0</v>
      </c>
      <c r="CX1936">
        <v>0</v>
      </c>
      <c r="CY1936">
        <v>0</v>
      </c>
      <c r="CZ1936" s="70"/>
      <c r="DA1936">
        <v>0</v>
      </c>
    </row>
    <row r="1937" spans="1:105" ht="12.75" customHeight="1" x14ac:dyDescent="0.2">
      <c r="A1937" s="38" t="s">
        <v>2452</v>
      </c>
      <c r="B1937" t="s">
        <v>963</v>
      </c>
      <c r="C1937" t="s">
        <v>963</v>
      </c>
      <c r="D1937" s="82"/>
      <c r="E1937" t="str">
        <f t="shared" si="1609"/>
        <v xml:space="preserve">Parrish, Mark </v>
      </c>
      <c r="F1937" t="s">
        <v>421</v>
      </c>
      <c r="G1937" t="s">
        <v>1528</v>
      </c>
      <c r="H1937">
        <v>76</v>
      </c>
      <c r="I1937">
        <v>19</v>
      </c>
      <c r="J1937">
        <v>20</v>
      </c>
      <c r="K1937">
        <f>I1937+J1937</f>
        <v>39</v>
      </c>
      <c r="L1937">
        <v>9</v>
      </c>
      <c r="M1937">
        <v>18</v>
      </c>
      <c r="N1937">
        <v>141</v>
      </c>
      <c r="O1937" s="4">
        <f t="shared" si="1610"/>
        <v>0.13475177304964539</v>
      </c>
      <c r="P1937">
        <v>1599</v>
      </c>
      <c r="Q1937">
        <v>4</v>
      </c>
      <c r="R1937">
        <v>0</v>
      </c>
      <c r="S1937">
        <v>4</v>
      </c>
      <c r="T1937">
        <v>9</v>
      </c>
      <c r="U1937" s="4">
        <f t="shared" si="1611"/>
        <v>0.30769230769230771</v>
      </c>
      <c r="V1937" s="40">
        <v>0.3</v>
      </c>
      <c r="W1937">
        <v>5</v>
      </c>
      <c r="X1937">
        <v>6</v>
      </c>
      <c r="Y1937">
        <v>0</v>
      </c>
      <c r="Z1937">
        <v>0</v>
      </c>
      <c r="AA1937">
        <f>I1937-W1937-Y1937</f>
        <v>14</v>
      </c>
      <c r="AB1937">
        <f>J1937-X1937-Z1937</f>
        <v>14</v>
      </c>
      <c r="AC1937" s="9">
        <f t="shared" si="1620"/>
        <v>5.1891143911439119</v>
      </c>
      <c r="AD1937" s="9">
        <f t="shared" si="1621"/>
        <v>6.2269372693726934</v>
      </c>
      <c r="AE1937" s="9">
        <f t="shared" si="1622"/>
        <v>0</v>
      </c>
      <c r="AF1937" s="9">
        <f t="shared" si="1623"/>
        <v>0</v>
      </c>
      <c r="AG1937" s="9">
        <f t="shared" si="1624"/>
        <v>21.096693177061532</v>
      </c>
      <c r="AH1937" s="9">
        <f t="shared" si="1625"/>
        <v>21.096693177061532</v>
      </c>
      <c r="AI1937" s="6">
        <f t="shared" si="1626"/>
        <v>2.6370866471326915</v>
      </c>
      <c r="AJ1937" s="6">
        <f t="shared" si="1627"/>
        <v>7.0571955719557193</v>
      </c>
      <c r="AK1937" s="6">
        <f t="shared" si="1628"/>
        <v>0</v>
      </c>
      <c r="AL1937" s="6">
        <f t="shared" si="1629"/>
        <v>1.9589786521557135</v>
      </c>
      <c r="AM1937" s="6">
        <f t="shared" si="1630"/>
        <v>0</v>
      </c>
      <c r="AN1937" s="6">
        <f t="shared" si="1631"/>
        <v>0</v>
      </c>
      <c r="AO1937" s="32">
        <v>796.33333333333337</v>
      </c>
      <c r="AP1937" s="32">
        <v>289.06666666666666</v>
      </c>
      <c r="AQ1937" s="32">
        <v>3.3833333333333333</v>
      </c>
      <c r="AR1937" s="32">
        <v>1088.7833333333333</v>
      </c>
      <c r="AS1937" s="40">
        <v>28</v>
      </c>
      <c r="AT1937" s="40">
        <v>48</v>
      </c>
      <c r="AU1937" s="40">
        <v>74</v>
      </c>
      <c r="AV1937" s="40">
        <v>18</v>
      </c>
      <c r="AW1937" s="40">
        <v>18</v>
      </c>
      <c r="AX1937" s="9">
        <f t="shared" si="1632"/>
        <v>1.5430067200391875</v>
      </c>
      <c r="AY1937" s="9">
        <f t="shared" si="1633"/>
        <v>2.6451543772100354</v>
      </c>
      <c r="AZ1937" s="9">
        <f t="shared" si="1634"/>
        <v>4.0779463315321385</v>
      </c>
      <c r="BA1937" s="9">
        <f t="shared" si="1635"/>
        <v>0.99193289145376329</v>
      </c>
      <c r="BB1937" s="9">
        <f t="shared" si="1636"/>
        <v>0.99193289145376329</v>
      </c>
      <c r="BC1937" s="9">
        <f t="shared" si="1637"/>
        <v>10.478070175438598</v>
      </c>
      <c r="BD1937" s="9">
        <f t="shared" si="1638"/>
        <v>4.4517543859649122E-2</v>
      </c>
      <c r="BE1937" s="9">
        <f t="shared" si="1639"/>
        <v>3.8035087719298244</v>
      </c>
      <c r="BF1937" s="3">
        <v>35</v>
      </c>
      <c r="BG1937" s="3">
        <v>34</v>
      </c>
      <c r="BH1937" s="3">
        <v>0</v>
      </c>
      <c r="BI1937" s="3">
        <v>69</v>
      </c>
      <c r="BJ1937" s="3">
        <v>26</v>
      </c>
      <c r="BK1937" s="3">
        <v>0</v>
      </c>
      <c r="BL1937" s="3">
        <v>0</v>
      </c>
      <c r="BM1937" s="3">
        <v>26</v>
      </c>
      <c r="BN1937" s="34">
        <f t="shared" si="1613"/>
        <v>36.325168799851241</v>
      </c>
      <c r="BO1937" s="34">
        <f t="shared" si="1614"/>
        <v>66.726166148486058</v>
      </c>
      <c r="BP1937" s="34">
        <v>21.998993535724289</v>
      </c>
      <c r="BQ1937" s="34">
        <v>0.93034513703115185</v>
      </c>
      <c r="BR1937" s="34">
        <v>-0.28126194043463781</v>
      </c>
      <c r="BS1937" s="34">
        <v>-4.6189697558235009E-2</v>
      </c>
      <c r="BT1937" s="34">
        <v>-1.1452576968337558</v>
      </c>
      <c r="BU1937" s="34">
        <f t="shared" si="1615"/>
        <v>21.456629337928813</v>
      </c>
      <c r="BV1937" s="34">
        <f t="shared" si="1616"/>
        <v>39.413956259302552</v>
      </c>
      <c r="BW1937" s="34">
        <v>7.3981305290137405</v>
      </c>
      <c r="BX1937" s="34">
        <v>0.99767335226091058</v>
      </c>
      <c r="BY1937" s="34">
        <v>0.29628619737529549</v>
      </c>
      <c r="BZ1937" s="34">
        <v>6.1764493832724821</v>
      </c>
      <c r="CA1937" s="34">
        <f t="shared" si="1617"/>
        <v>14.868539461922428</v>
      </c>
      <c r="CB1937" s="34">
        <f t="shared" si="1618"/>
        <v>27.312209889183514</v>
      </c>
      <c r="CC1937" s="15">
        <v>80</v>
      </c>
      <c r="CD1937" s="7">
        <v>3354755</v>
      </c>
      <c r="CE1937" s="68">
        <f t="shared" si="1640"/>
        <v>3619604.0789473685</v>
      </c>
      <c r="CF1937" s="9">
        <v>26.5</v>
      </c>
      <c r="CG1937" s="9">
        <v>19.2</v>
      </c>
      <c r="CH1937" s="9">
        <v>9</v>
      </c>
      <c r="CI1937" s="9">
        <v>3</v>
      </c>
      <c r="CJ1937" s="9">
        <f t="shared" si="1607"/>
        <v>4.3439438183266157</v>
      </c>
      <c r="CK1937" s="9">
        <v>3.3</v>
      </c>
      <c r="CL1937" s="9">
        <f t="shared" si="1608"/>
        <v>4.7783382001592773</v>
      </c>
      <c r="CM1937" s="9">
        <v>6.3</v>
      </c>
      <c r="CN1937" t="s">
        <v>3455</v>
      </c>
      <c r="CO1937" t="s">
        <v>3456</v>
      </c>
      <c r="CP1937" t="s">
        <v>2413</v>
      </c>
      <c r="CQ1937" t="s">
        <v>2414</v>
      </c>
      <c r="CR1937">
        <v>71</v>
      </c>
      <c r="CS1937">
        <v>200</v>
      </c>
      <c r="CT1937">
        <v>21</v>
      </c>
      <c r="CU1937" t="s">
        <v>3401</v>
      </c>
      <c r="CV1937" t="s">
        <v>2382</v>
      </c>
      <c r="CW1937">
        <v>2</v>
      </c>
      <c r="CX1937">
        <v>0</v>
      </c>
      <c r="CY1937">
        <v>0</v>
      </c>
      <c r="CZ1937" s="70"/>
      <c r="DA1937">
        <v>0</v>
      </c>
    </row>
    <row r="1938" spans="1:105" ht="12.75" customHeight="1" x14ac:dyDescent="0.2">
      <c r="A1938" s="44" t="s">
        <v>2372</v>
      </c>
      <c r="B1938" s="43" t="s">
        <v>963</v>
      </c>
      <c r="C1938" s="43" t="s">
        <v>963</v>
      </c>
      <c r="D1938" s="82"/>
      <c r="E1938" s="42" t="str">
        <f t="shared" si="1609"/>
        <v xml:space="preserve">Parrish, Mark </v>
      </c>
      <c r="F1938" s="42" t="s">
        <v>421</v>
      </c>
      <c r="G1938" s="45" t="s">
        <v>1528</v>
      </c>
      <c r="H1938" s="43">
        <v>66</v>
      </c>
      <c r="I1938" s="64">
        <v>16</v>
      </c>
      <c r="J1938" s="64">
        <v>14</v>
      </c>
      <c r="K1938" s="64">
        <v>30</v>
      </c>
      <c r="L1938" s="43">
        <v>2</v>
      </c>
      <c r="M1938">
        <v>16</v>
      </c>
      <c r="N1938">
        <v>95</v>
      </c>
      <c r="O1938" s="4">
        <f t="shared" si="1610"/>
        <v>0.16842105263157894</v>
      </c>
      <c r="Q1938">
        <v>0</v>
      </c>
      <c r="R1938">
        <v>0</v>
      </c>
      <c r="S1938">
        <v>4</v>
      </c>
      <c r="T1938">
        <v>6</v>
      </c>
      <c r="U1938" s="4">
        <f t="shared" si="1611"/>
        <v>0.4</v>
      </c>
      <c r="V1938">
        <v>0.2</v>
      </c>
      <c r="W1938">
        <v>7</v>
      </c>
      <c r="X1938">
        <v>5</v>
      </c>
      <c r="Y1938">
        <v>0</v>
      </c>
      <c r="Z1938">
        <v>0</v>
      </c>
      <c r="AA1938">
        <v>9</v>
      </c>
      <c r="AB1938">
        <v>9</v>
      </c>
      <c r="AC1938" s="9">
        <f t="shared" si="1620"/>
        <v>10.465116279069766</v>
      </c>
      <c r="AD1938" s="9">
        <f t="shared" si="1621"/>
        <v>7.4750830564784057</v>
      </c>
      <c r="AE1938" s="9">
        <f t="shared" si="1622"/>
        <v>0</v>
      </c>
      <c r="AF1938" s="9">
        <f t="shared" si="1623"/>
        <v>0</v>
      </c>
      <c r="AG1938" s="9">
        <f t="shared" si="1624"/>
        <v>15.366738599445089</v>
      </c>
      <c r="AH1938" s="9">
        <f t="shared" si="1625"/>
        <v>15.366738599445089</v>
      </c>
      <c r="AI1938" s="58">
        <f t="shared" si="1626"/>
        <v>2.3050107899167633</v>
      </c>
      <c r="AJ1938" s="58">
        <f t="shared" si="1627"/>
        <v>8.6710963455149503</v>
      </c>
      <c r="AK1938" s="58">
        <f t="shared" si="1628"/>
        <v>0</v>
      </c>
      <c r="AL1938" s="58">
        <f t="shared" si="1629"/>
        <v>1.7927861699352603</v>
      </c>
      <c r="AM1938" s="58">
        <f t="shared" si="1630"/>
        <v>1.1960132890365449</v>
      </c>
      <c r="AN1938" s="58">
        <f t="shared" si="1631"/>
        <v>7.293354943273906</v>
      </c>
      <c r="AO1938" s="56">
        <v>702.81666666666672</v>
      </c>
      <c r="AP1938" s="56">
        <v>200.66666666666666</v>
      </c>
      <c r="AQ1938" s="56">
        <v>82.266666666666666</v>
      </c>
      <c r="AR1938" s="57">
        <f>SUM(AO1938:AQ1938)</f>
        <v>985.75</v>
      </c>
      <c r="AS1938">
        <v>43</v>
      </c>
      <c r="AT1938">
        <v>32</v>
      </c>
      <c r="AU1938">
        <v>41</v>
      </c>
      <c r="AV1938">
        <v>17</v>
      </c>
      <c r="AW1938">
        <v>13</v>
      </c>
      <c r="AX1938" s="9">
        <f t="shared" si="1632"/>
        <v>2.6172964747654071</v>
      </c>
      <c r="AY1938" s="9">
        <f t="shared" si="1633"/>
        <v>1.9477555161044888</v>
      </c>
      <c r="AZ1938" s="9">
        <f t="shared" si="1634"/>
        <v>2.4955617550088767</v>
      </c>
      <c r="BA1938" s="9">
        <f t="shared" si="1635"/>
        <v>1.0347451179305098</v>
      </c>
      <c r="BB1938" s="9">
        <f t="shared" si="1636"/>
        <v>0.79127567841744861</v>
      </c>
      <c r="BC1938" s="33">
        <f t="shared" si="1637"/>
        <v>10.648737373737374</v>
      </c>
      <c r="BD1938" s="33">
        <f t="shared" si="1638"/>
        <v>1.2464646464646465</v>
      </c>
      <c r="BE1938" s="33">
        <f t="shared" si="1639"/>
        <v>3.0404040404040402</v>
      </c>
      <c r="BF1938" s="42">
        <f>BI1938-BG1938-BH1938</f>
        <v>27</v>
      </c>
      <c r="BG1938" s="43">
        <v>29</v>
      </c>
      <c r="BH1938" s="43">
        <v>0</v>
      </c>
      <c r="BI1938" s="43">
        <v>56</v>
      </c>
      <c r="BJ1938" s="42">
        <f>BM1938-BK1938-BL1938</f>
        <v>21</v>
      </c>
      <c r="BK1938" s="43">
        <v>4</v>
      </c>
      <c r="BL1938" s="43">
        <v>10</v>
      </c>
      <c r="BM1938" s="43">
        <v>35</v>
      </c>
      <c r="BN1938" s="34">
        <f t="shared" si="1613"/>
        <v>34.582217747468214</v>
      </c>
      <c r="BO1938" s="34">
        <f t="shared" si="1614"/>
        <v>70.164276434122684</v>
      </c>
      <c r="BP1938" s="33">
        <v>12.294888423773722</v>
      </c>
      <c r="BQ1938" s="33">
        <v>7.7605544767549359</v>
      </c>
      <c r="BR1938" s="33">
        <v>-1.7641027579333604</v>
      </c>
      <c r="BS1938" s="33">
        <v>-1.2411322453657465</v>
      </c>
      <c r="BT1938" s="33">
        <v>0</v>
      </c>
      <c r="BU1938" s="9">
        <f t="shared" si="1615"/>
        <v>17.050207897229548</v>
      </c>
      <c r="BV1938" s="34">
        <f t="shared" si="1616"/>
        <v>34.593371335997055</v>
      </c>
      <c r="BW1938" s="33">
        <v>8.8708443577069751</v>
      </c>
      <c r="BX1938" s="33">
        <v>9.8673473549622647E-3</v>
      </c>
      <c r="BY1938" s="33">
        <v>2.2926510132982072</v>
      </c>
      <c r="BZ1938" s="33">
        <v>6.3586471318785218</v>
      </c>
      <c r="CA1938" s="9">
        <f t="shared" si="1617"/>
        <v>17.532009850238666</v>
      </c>
      <c r="CB1938" s="34">
        <f t="shared" si="1618"/>
        <v>35.570905098125621</v>
      </c>
      <c r="CC1938" s="47">
        <v>61.570995000000003</v>
      </c>
      <c r="CD1938">
        <v>3310114</v>
      </c>
      <c r="CE1938" s="68">
        <f t="shared" si="1640"/>
        <v>4112565.8787878789</v>
      </c>
      <c r="CF1938" s="62">
        <v>21.7</v>
      </c>
      <c r="CG1938" s="62">
        <v>19.2</v>
      </c>
      <c r="CH1938" s="62">
        <v>5.6</v>
      </c>
      <c r="CI1938" s="62">
        <v>2</v>
      </c>
      <c r="CJ1938" s="63">
        <f t="shared" si="1607"/>
        <v>3.1528750279160809</v>
      </c>
      <c r="CK1938" s="62">
        <v>2.2999999999999998</v>
      </c>
      <c r="CL1938" s="63">
        <f t="shared" si="1608"/>
        <v>3.6258062821034924</v>
      </c>
      <c r="CM1938" s="62">
        <v>4.3</v>
      </c>
      <c r="CN1938" t="s">
        <v>2181</v>
      </c>
      <c r="CO1938" t="s">
        <v>3456</v>
      </c>
      <c r="CP1938" t="s">
        <v>2413</v>
      </c>
      <c r="CQ1938" t="s">
        <v>2414</v>
      </c>
      <c r="CR1938">
        <v>71</v>
      </c>
      <c r="CS1938">
        <v>199</v>
      </c>
      <c r="CT1938">
        <v>21</v>
      </c>
      <c r="CU1938" t="s">
        <v>3401</v>
      </c>
      <c r="CZ1938" s="72">
        <v>2650000</v>
      </c>
      <c r="DA1938">
        <v>0</v>
      </c>
    </row>
    <row r="1939" spans="1:105" ht="12.75" customHeight="1" x14ac:dyDescent="0.2">
      <c r="A1939" s="38" t="s">
        <v>2452</v>
      </c>
      <c r="B1939" t="s">
        <v>970</v>
      </c>
      <c r="E1939" t="str">
        <f t="shared" si="1609"/>
        <v xml:space="preserve">Grenier, Martin </v>
      </c>
      <c r="F1939" t="s">
        <v>1402</v>
      </c>
      <c r="G1939" t="s">
        <v>1524</v>
      </c>
      <c r="H1939">
        <v>3</v>
      </c>
      <c r="I1939">
        <v>0</v>
      </c>
      <c r="J1939">
        <v>0</v>
      </c>
      <c r="K1939">
        <f>I1939+J1939</f>
        <v>0</v>
      </c>
      <c r="L1939">
        <v>-3</v>
      </c>
      <c r="M1939">
        <v>0</v>
      </c>
      <c r="N1939">
        <v>0</v>
      </c>
      <c r="O1939" s="4">
        <f t="shared" si="1610"/>
        <v>0</v>
      </c>
      <c r="P1939">
        <v>20</v>
      </c>
      <c r="Q1939">
        <v>0</v>
      </c>
      <c r="R1939">
        <v>0</v>
      </c>
      <c r="S1939">
        <v>0</v>
      </c>
      <c r="T1939">
        <v>0</v>
      </c>
      <c r="U1939" s="4">
        <f t="shared" si="1611"/>
        <v>0</v>
      </c>
      <c r="V1939" s="40">
        <v>0</v>
      </c>
      <c r="W1939">
        <v>0</v>
      </c>
      <c r="X1939">
        <v>0</v>
      </c>
      <c r="Y1939">
        <v>0</v>
      </c>
      <c r="Z1939">
        <v>0</v>
      </c>
      <c r="AA1939">
        <f>I1939-W1939-Y1939</f>
        <v>0</v>
      </c>
      <c r="AB1939">
        <f>J1939-X1939-Z1939</f>
        <v>0</v>
      </c>
      <c r="AC1939" s="9">
        <f t="shared" si="1620"/>
        <v>0</v>
      </c>
      <c r="AD1939" s="9">
        <f t="shared" si="1621"/>
        <v>0</v>
      </c>
      <c r="AE1939" s="9">
        <f t="shared" si="1622"/>
        <v>0</v>
      </c>
      <c r="AF1939" s="9">
        <f t="shared" si="1623"/>
        <v>0</v>
      </c>
      <c r="AG1939" s="9">
        <f t="shared" si="1624"/>
        <v>0</v>
      </c>
      <c r="AH1939" s="9">
        <f t="shared" si="1625"/>
        <v>0</v>
      </c>
      <c r="AI1939" s="6">
        <f t="shared" si="1626"/>
        <v>0</v>
      </c>
      <c r="AJ1939" s="6">
        <f t="shared" si="1627"/>
        <v>0</v>
      </c>
      <c r="AK1939" s="6">
        <f t="shared" si="1628"/>
        <v>0</v>
      </c>
      <c r="AL1939" s="6">
        <f t="shared" si="1629"/>
        <v>12.841854934601663</v>
      </c>
      <c r="AM1939" s="6">
        <f t="shared" si="1630"/>
        <v>0</v>
      </c>
      <c r="AN1939" s="6">
        <f t="shared" si="1631"/>
        <v>0</v>
      </c>
      <c r="AO1939" s="32">
        <v>14.016666666666667</v>
      </c>
      <c r="AP1939" s="32">
        <v>0</v>
      </c>
      <c r="AQ1939" s="32">
        <v>0</v>
      </c>
      <c r="AR1939" s="32">
        <v>14.016666666666667</v>
      </c>
      <c r="AS1939" s="40">
        <v>1</v>
      </c>
      <c r="AT1939" s="40">
        <v>0</v>
      </c>
      <c r="AU1939" s="40">
        <v>0</v>
      </c>
      <c r="AV1939" s="40">
        <v>0</v>
      </c>
      <c r="AW1939" s="40">
        <v>1</v>
      </c>
      <c r="AX1939" s="9">
        <f t="shared" si="1632"/>
        <v>4.2806183115338881</v>
      </c>
      <c r="AY1939" s="9">
        <f t="shared" si="1633"/>
        <v>0</v>
      </c>
      <c r="AZ1939" s="9">
        <f t="shared" si="1634"/>
        <v>0</v>
      </c>
      <c r="BA1939" s="9">
        <f t="shared" si="1635"/>
        <v>0</v>
      </c>
      <c r="BB1939" s="9">
        <f t="shared" si="1636"/>
        <v>4.2806183115338881</v>
      </c>
      <c r="BC1939" s="9">
        <f t="shared" si="1637"/>
        <v>4.6722222222222225</v>
      </c>
      <c r="BD1939" s="9">
        <f t="shared" si="1638"/>
        <v>0</v>
      </c>
      <c r="BE1939" s="9">
        <f t="shared" si="1639"/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3</v>
      </c>
      <c r="BK1939" s="3">
        <v>0</v>
      </c>
      <c r="BL1939" s="3">
        <v>0</v>
      </c>
      <c r="BM1939" s="3">
        <v>3</v>
      </c>
      <c r="BN1939" s="34">
        <f t="shared" si="1613"/>
        <v>-1.8526932502778708</v>
      </c>
      <c r="BO1939" s="34">
        <f t="shared" si="1614"/>
        <v>-264.35575509315635</v>
      </c>
      <c r="BP1939" s="34">
        <v>-0.11610842840696785</v>
      </c>
      <c r="BQ1939" s="34">
        <v>0</v>
      </c>
      <c r="BR1939" s="34">
        <v>-4.7315408437026071E-3</v>
      </c>
      <c r="BS1939" s="34">
        <v>0</v>
      </c>
      <c r="BT1939" s="34">
        <v>0</v>
      </c>
      <c r="BU1939" s="34">
        <f t="shared" si="1615"/>
        <v>-0.12083996925067045</v>
      </c>
      <c r="BV1939" s="34">
        <f t="shared" si="1616"/>
        <v>-17.242326171320393</v>
      </c>
      <c r="BW1939" s="34">
        <v>-1.9273584423985917</v>
      </c>
      <c r="BX1939" s="34">
        <v>0</v>
      </c>
      <c r="BY1939" s="34">
        <v>0</v>
      </c>
      <c r="BZ1939" s="34">
        <v>0.19550516137139143</v>
      </c>
      <c r="CA1939" s="34">
        <f t="shared" si="1617"/>
        <v>-1.7318532810272003</v>
      </c>
      <c r="CB1939" s="34">
        <f t="shared" si="1618"/>
        <v>-247.11342892183595</v>
      </c>
      <c r="CE1939" s="68">
        <f t="shared" si="1640"/>
        <v>165000</v>
      </c>
      <c r="CF1939" s="9">
        <v>0.7</v>
      </c>
      <c r="CG1939" s="9">
        <v>0.8</v>
      </c>
      <c r="CH1939" s="9">
        <v>-2.5</v>
      </c>
      <c r="CI1939" s="9">
        <v>-0.2</v>
      </c>
      <c r="CJ1939" s="9">
        <f t="shared" si="1607"/>
        <v>-28.537455410225924</v>
      </c>
      <c r="CK1939" s="9">
        <v>-0.6</v>
      </c>
      <c r="CL1939" s="9">
        <f t="shared" si="1608"/>
        <v>-85.61236623067775</v>
      </c>
      <c r="CM1939" s="9">
        <v>-0.8</v>
      </c>
      <c r="CN1939" t="s">
        <v>3340</v>
      </c>
      <c r="CO1939" t="s">
        <v>2398</v>
      </c>
      <c r="CP1939" t="s">
        <v>2399</v>
      </c>
      <c r="CQ1939" t="s">
        <v>2400</v>
      </c>
      <c r="CR1939">
        <v>77</v>
      </c>
      <c r="CS1939">
        <v>245</v>
      </c>
      <c r="CU1939" t="s">
        <v>3402</v>
      </c>
      <c r="CV1939" t="s">
        <v>3090</v>
      </c>
      <c r="CW1939">
        <v>0</v>
      </c>
      <c r="CX1939">
        <v>0</v>
      </c>
      <c r="CY1939">
        <v>0</v>
      </c>
      <c r="CZ1939" s="70"/>
      <c r="DA1939">
        <v>0</v>
      </c>
    </row>
    <row r="1940" spans="1:105" ht="12.75" customHeight="1" x14ac:dyDescent="0.2">
      <c r="A1940" s="38" t="s">
        <v>2452</v>
      </c>
      <c r="B1940" t="s">
        <v>968</v>
      </c>
      <c r="C1940" t="s">
        <v>968</v>
      </c>
      <c r="D1940" s="82"/>
      <c r="E1940" t="str">
        <f t="shared" si="1609"/>
        <v xml:space="preserve">Straka, Martin </v>
      </c>
      <c r="F1940" t="s">
        <v>910</v>
      </c>
      <c r="G1940" t="s">
        <v>1537</v>
      </c>
      <c r="H1940">
        <v>77</v>
      </c>
      <c r="I1940">
        <v>29</v>
      </c>
      <c r="J1940">
        <v>41</v>
      </c>
      <c r="K1940">
        <f>I1940+J1940</f>
        <v>70</v>
      </c>
      <c r="L1940">
        <v>16</v>
      </c>
      <c r="M1940">
        <v>24</v>
      </c>
      <c r="N1940">
        <v>165</v>
      </c>
      <c r="O1940" s="4">
        <f t="shared" si="1610"/>
        <v>0.17575757575757575</v>
      </c>
      <c r="P1940">
        <v>1782</v>
      </c>
      <c r="Q1940">
        <v>6</v>
      </c>
      <c r="R1940">
        <v>0</v>
      </c>
      <c r="S1940">
        <v>86</v>
      </c>
      <c r="T1940">
        <v>127</v>
      </c>
      <c r="U1940" s="4">
        <f t="shared" si="1611"/>
        <v>0.40375586854460094</v>
      </c>
      <c r="V1940" s="40">
        <v>4.9000000000000004</v>
      </c>
      <c r="W1940">
        <v>8</v>
      </c>
      <c r="X1940">
        <v>20</v>
      </c>
      <c r="Y1940">
        <v>0</v>
      </c>
      <c r="Z1940">
        <v>1</v>
      </c>
      <c r="AA1940">
        <f>I1940-W1940-Y1940</f>
        <v>21</v>
      </c>
      <c r="AB1940">
        <f>J1940-X1940-Z1940</f>
        <v>20</v>
      </c>
      <c r="AC1940" s="9">
        <f t="shared" si="1620"/>
        <v>6.0085120587498961</v>
      </c>
      <c r="AD1940" s="9">
        <f t="shared" si="1621"/>
        <v>15.021280146874739</v>
      </c>
      <c r="AE1940" s="9">
        <f t="shared" si="1622"/>
        <v>0</v>
      </c>
      <c r="AF1940" s="9">
        <f t="shared" si="1623"/>
        <v>5.9800664451827252</v>
      </c>
      <c r="AG1940" s="9">
        <f t="shared" si="1624"/>
        <v>23.188405797101449</v>
      </c>
      <c r="AH1940" s="9">
        <f t="shared" si="1625"/>
        <v>22.084195997239476</v>
      </c>
      <c r="AI1940" s="6">
        <f t="shared" si="1626"/>
        <v>2.650103519668737</v>
      </c>
      <c r="AJ1940" s="6">
        <f t="shared" si="1627"/>
        <v>7.8110656763748647</v>
      </c>
      <c r="AK1940" s="6">
        <f t="shared" si="1628"/>
        <v>1.1960132890365449</v>
      </c>
      <c r="AL1940" s="6">
        <f t="shared" si="1629"/>
        <v>1.766735679779158</v>
      </c>
      <c r="AM1940" s="6">
        <f t="shared" si="1630"/>
        <v>0.4506384044062422</v>
      </c>
      <c r="AN1940" s="6">
        <f t="shared" si="1631"/>
        <v>5.9800664451827243</v>
      </c>
      <c r="AO1940" s="32">
        <v>1086.75</v>
      </c>
      <c r="AP1940" s="32">
        <v>399.43333333333334</v>
      </c>
      <c r="AQ1940" s="32">
        <v>50.166666666666664</v>
      </c>
      <c r="AR1940" s="32">
        <v>1536.35</v>
      </c>
      <c r="AS1940" s="40">
        <v>42</v>
      </c>
      <c r="AT1940" s="40">
        <v>39</v>
      </c>
      <c r="AU1940" s="40">
        <v>62</v>
      </c>
      <c r="AV1940" s="40">
        <v>40</v>
      </c>
      <c r="AW1940" s="40">
        <v>45</v>
      </c>
      <c r="AX1940" s="9">
        <f t="shared" si="1632"/>
        <v>1.6402512448335342</v>
      </c>
      <c r="AY1940" s="9">
        <f t="shared" si="1633"/>
        <v>1.5230904416311388</v>
      </c>
      <c r="AZ1940" s="9">
        <f t="shared" si="1634"/>
        <v>2.4213232661828363</v>
      </c>
      <c r="BA1940" s="9">
        <f t="shared" si="1635"/>
        <v>1.562144042698604</v>
      </c>
      <c r="BB1940" s="9">
        <f t="shared" si="1636"/>
        <v>1.7574120480359294</v>
      </c>
      <c r="BC1940" s="9">
        <f t="shared" si="1637"/>
        <v>14.113636363636363</v>
      </c>
      <c r="BD1940" s="9">
        <f t="shared" si="1638"/>
        <v>0.65151515151515149</v>
      </c>
      <c r="BE1940" s="9">
        <f t="shared" si="1639"/>
        <v>5.1874458874458877</v>
      </c>
      <c r="BF1940" s="3">
        <v>48</v>
      </c>
      <c r="BG1940" s="3">
        <v>52</v>
      </c>
      <c r="BH1940" s="3">
        <v>1</v>
      </c>
      <c r="BI1940" s="3">
        <v>101</v>
      </c>
      <c r="BJ1940" s="3">
        <v>32</v>
      </c>
      <c r="BK1940" s="3">
        <v>3</v>
      </c>
      <c r="BL1940" s="3">
        <v>5</v>
      </c>
      <c r="BM1940" s="3">
        <v>40</v>
      </c>
      <c r="BN1940" s="34">
        <f t="shared" si="1613"/>
        <v>66.455482275664011</v>
      </c>
      <c r="BO1940" s="34">
        <f t="shared" si="1614"/>
        <v>86.51086311799267</v>
      </c>
      <c r="BP1940" s="34">
        <v>32.131775738470878</v>
      </c>
      <c r="BQ1940" s="34">
        <v>10.492017522499085</v>
      </c>
      <c r="BR1940" s="34">
        <v>0.17535990381430253</v>
      </c>
      <c r="BS1940" s="34">
        <v>0.42063285691193331</v>
      </c>
      <c r="BT1940" s="34">
        <v>-1.0734735486852605</v>
      </c>
      <c r="BU1940" s="34">
        <f t="shared" si="1615"/>
        <v>42.146312473010944</v>
      </c>
      <c r="BV1940" s="34">
        <f t="shared" si="1616"/>
        <v>54.865509126189927</v>
      </c>
      <c r="BW1940" s="34">
        <v>12.240811933019559</v>
      </c>
      <c r="BX1940" s="34">
        <v>0.77311585099083291</v>
      </c>
      <c r="BY1940" s="34">
        <v>1.8300485473308088</v>
      </c>
      <c r="BZ1940" s="34">
        <v>9.4651934713118688</v>
      </c>
      <c r="CA1940" s="34">
        <f t="shared" si="1617"/>
        <v>24.309169802653066</v>
      </c>
      <c r="CB1940" s="34">
        <f t="shared" si="1618"/>
        <v>31.64535399180274</v>
      </c>
      <c r="CC1940" s="15">
        <v>78</v>
      </c>
      <c r="CD1940" s="7">
        <v>5224138</v>
      </c>
      <c r="CE1940" s="68">
        <f t="shared" si="1640"/>
        <v>5563367.7402597405</v>
      </c>
      <c r="CF1940" s="9">
        <v>34.799999999999997</v>
      </c>
      <c r="CG1940" s="9">
        <v>24.7</v>
      </c>
      <c r="CH1940" s="9">
        <v>16.8</v>
      </c>
      <c r="CI1940" s="9">
        <v>10.3</v>
      </c>
      <c r="CJ1940" s="9">
        <f t="shared" si="1607"/>
        <v>10.372869407588308</v>
      </c>
      <c r="CK1940" s="9">
        <v>5.2</v>
      </c>
      <c r="CL1940" s="9">
        <f t="shared" si="1608"/>
        <v>5.2367884387824475</v>
      </c>
      <c r="CM1940" s="9">
        <v>15.5</v>
      </c>
      <c r="CN1940" t="s">
        <v>3125</v>
      </c>
      <c r="CO1940" t="s">
        <v>3126</v>
      </c>
      <c r="CQ1940" t="s">
        <v>3079</v>
      </c>
      <c r="CR1940">
        <v>69</v>
      </c>
      <c r="CS1940">
        <v>180</v>
      </c>
      <c r="CT1940">
        <v>82</v>
      </c>
      <c r="CU1940" t="s">
        <v>3402</v>
      </c>
      <c r="CV1940" t="s">
        <v>2382</v>
      </c>
      <c r="CW1940">
        <v>2</v>
      </c>
      <c r="CX1940">
        <v>0</v>
      </c>
      <c r="CY1940">
        <v>0</v>
      </c>
      <c r="CZ1940" s="71"/>
      <c r="DA1940">
        <v>0</v>
      </c>
    </row>
    <row r="1941" spans="1:105" x14ac:dyDescent="0.2">
      <c r="A1941" s="44" t="s">
        <v>2372</v>
      </c>
      <c r="B1941" s="43" t="s">
        <v>968</v>
      </c>
      <c r="C1941" s="43" t="s">
        <v>968</v>
      </c>
      <c r="D1941" s="82"/>
      <c r="E1941" s="42" t="str">
        <f t="shared" si="1609"/>
        <v xml:space="preserve">Straka, Martin </v>
      </c>
      <c r="F1941" s="42" t="s">
        <v>910</v>
      </c>
      <c r="G1941" s="45" t="s">
        <v>1540</v>
      </c>
      <c r="H1941" s="43">
        <v>65</v>
      </c>
      <c r="I1941" s="64">
        <v>14</v>
      </c>
      <c r="J1941" s="64">
        <v>27</v>
      </c>
      <c r="K1941" s="64">
        <v>41</v>
      </c>
      <c r="L1941" s="43">
        <v>5</v>
      </c>
      <c r="M1941">
        <v>22</v>
      </c>
      <c r="N1941">
        <v>116</v>
      </c>
      <c r="O1941" s="4">
        <f t="shared" si="1610"/>
        <v>0.1206896551724138</v>
      </c>
      <c r="Q1941">
        <v>2</v>
      </c>
      <c r="R1941">
        <v>0</v>
      </c>
      <c r="S1941">
        <v>7</v>
      </c>
      <c r="T1941">
        <v>12</v>
      </c>
      <c r="U1941" s="4">
        <f t="shared" si="1611"/>
        <v>0.36842105263157893</v>
      </c>
      <c r="V1941">
        <v>0.5</v>
      </c>
      <c r="W1941">
        <v>3</v>
      </c>
      <c r="X1941">
        <v>6</v>
      </c>
      <c r="Y1941">
        <v>1</v>
      </c>
      <c r="Z1941">
        <v>0</v>
      </c>
      <c r="AA1941">
        <v>10</v>
      </c>
      <c r="AB1941">
        <v>21</v>
      </c>
      <c r="AC1941" s="9">
        <f t="shared" si="1620"/>
        <v>4.2775665399239546</v>
      </c>
      <c r="AD1941" s="9">
        <f t="shared" si="1621"/>
        <v>8.5551330798479093</v>
      </c>
      <c r="AE1941" s="9">
        <f t="shared" si="1622"/>
        <v>2.496532593619972</v>
      </c>
      <c r="AF1941" s="9">
        <f t="shared" si="1623"/>
        <v>0</v>
      </c>
      <c r="AG1941" s="9">
        <f t="shared" si="1624"/>
        <v>13.643857421689944</v>
      </c>
      <c r="AH1941" s="9">
        <f t="shared" si="1625"/>
        <v>28.652100585548883</v>
      </c>
      <c r="AI1941" s="58">
        <f t="shared" si="1626"/>
        <v>2.660552197229539</v>
      </c>
      <c r="AJ1941" s="58">
        <f t="shared" si="1627"/>
        <v>5.7034220532319386</v>
      </c>
      <c r="AK1941" s="58">
        <f t="shared" si="1628"/>
        <v>0.49930651872399445</v>
      </c>
      <c r="AL1941" s="58">
        <f t="shared" si="1629"/>
        <v>2.3194557616872906</v>
      </c>
      <c r="AM1941" s="58">
        <f t="shared" si="1630"/>
        <v>0.28517110266159695</v>
      </c>
      <c r="AN1941" s="58">
        <f t="shared" si="1631"/>
        <v>5.4923717059639392</v>
      </c>
      <c r="AO1941" s="56">
        <v>879.51666666666665</v>
      </c>
      <c r="AP1941" s="56">
        <v>210.4</v>
      </c>
      <c r="AQ1941" s="56">
        <v>120.16666666666667</v>
      </c>
      <c r="AR1941" s="57">
        <f>SUM(AO1941:AQ1941)</f>
        <v>1210.0833333333335</v>
      </c>
      <c r="AS1941">
        <v>32</v>
      </c>
      <c r="AT1941">
        <v>24</v>
      </c>
      <c r="AU1941">
        <v>46</v>
      </c>
      <c r="AV1941">
        <v>32</v>
      </c>
      <c r="AW1941">
        <v>31</v>
      </c>
      <c r="AX1941" s="9">
        <f t="shared" si="1632"/>
        <v>1.5866675848770744</v>
      </c>
      <c r="AY1941" s="9">
        <f t="shared" si="1633"/>
        <v>1.1900006886578058</v>
      </c>
      <c r="AZ1941" s="9">
        <f t="shared" si="1634"/>
        <v>2.2808346532607944</v>
      </c>
      <c r="BA1941" s="9">
        <f t="shared" si="1635"/>
        <v>1.5866675848770744</v>
      </c>
      <c r="BB1941" s="9">
        <f t="shared" si="1636"/>
        <v>1.5370842228496659</v>
      </c>
      <c r="BC1941" s="33">
        <f t="shared" si="1637"/>
        <v>13.531025641025641</v>
      </c>
      <c r="BD1941" s="33">
        <f t="shared" si="1638"/>
        <v>1.8487179487179488</v>
      </c>
      <c r="BE1941" s="33">
        <f t="shared" si="1639"/>
        <v>3.2369230769230768</v>
      </c>
      <c r="BF1941" s="42">
        <f>BI1941-BG1941-BH1941</f>
        <v>39</v>
      </c>
      <c r="BG1941" s="43">
        <v>20</v>
      </c>
      <c r="BH1941" s="43">
        <v>1</v>
      </c>
      <c r="BI1941" s="43">
        <v>60</v>
      </c>
      <c r="BJ1941" s="42">
        <f>BM1941-BK1941-BL1941</f>
        <v>34</v>
      </c>
      <c r="BK1941" s="43">
        <v>1</v>
      </c>
      <c r="BL1941" s="43">
        <v>11</v>
      </c>
      <c r="BM1941" s="43">
        <v>46</v>
      </c>
      <c r="BN1941" s="34">
        <f t="shared" si="1613"/>
        <v>35.331880559196378</v>
      </c>
      <c r="BO1941" s="34">
        <f t="shared" si="1614"/>
        <v>58.3957808291931</v>
      </c>
      <c r="BP1941" s="33">
        <v>19.996661770861678</v>
      </c>
      <c r="BQ1941" s="33">
        <v>-0.47110619363931583</v>
      </c>
      <c r="BR1941" s="33">
        <v>-2.7485620582475572</v>
      </c>
      <c r="BS1941" s="33">
        <v>0.23169395170533139</v>
      </c>
      <c r="BT1941" s="33">
        <v>-0.99553509719005351</v>
      </c>
      <c r="BU1941" s="9">
        <f t="shared" si="1615"/>
        <v>16.013152373490083</v>
      </c>
      <c r="BV1941" s="34">
        <f t="shared" si="1616"/>
        <v>26.466197711160522</v>
      </c>
      <c r="BW1941" s="33">
        <v>7.0558709227340035</v>
      </c>
      <c r="BX1941" s="33">
        <v>0.59615220116236678</v>
      </c>
      <c r="BY1941" s="33">
        <v>5.9866982602816758</v>
      </c>
      <c r="BZ1941" s="33">
        <v>5.6800068015282443</v>
      </c>
      <c r="CA1941" s="9">
        <f t="shared" si="1617"/>
        <v>19.318728185706291</v>
      </c>
      <c r="CB1941" s="34">
        <f t="shared" si="1618"/>
        <v>31.929583118032568</v>
      </c>
      <c r="CC1941" s="47">
        <v>69.199592999999993</v>
      </c>
      <c r="CD1941">
        <v>3170927</v>
      </c>
      <c r="CE1941" s="68">
        <f t="shared" si="1640"/>
        <v>4000246.3692307691</v>
      </c>
      <c r="CF1941" s="62">
        <v>26.5</v>
      </c>
      <c r="CG1941" s="62">
        <v>25.1</v>
      </c>
      <c r="CH1941" s="62">
        <v>3.6</v>
      </c>
      <c r="CI1941" s="62">
        <v>2.7</v>
      </c>
      <c r="CJ1941" s="63">
        <f t="shared" ref="CJ1941:CJ1972" si="1644">CI1941/(AO1941+2*(AP1941+AQ1941))*2000</f>
        <v>3.5050141174179728</v>
      </c>
      <c r="CK1941" s="62">
        <v>3.4</v>
      </c>
      <c r="CL1941" s="63">
        <f t="shared" ref="CL1941:CL1972" si="1645">CK1941/(AO1941+2*(AP1941+AQ1941))*2000</f>
        <v>4.4137214811930026</v>
      </c>
      <c r="CM1941" s="62">
        <v>5.8</v>
      </c>
      <c r="CN1941" t="s">
        <v>2199</v>
      </c>
      <c r="CO1941" t="s">
        <v>3126</v>
      </c>
      <c r="CQ1941" t="s">
        <v>3079</v>
      </c>
      <c r="CR1941">
        <v>69</v>
      </c>
      <c r="CS1941">
        <v>180</v>
      </c>
      <c r="CT1941">
        <v>82</v>
      </c>
      <c r="CU1941" t="s">
        <v>3402</v>
      </c>
      <c r="CZ1941" s="72">
        <v>3300000</v>
      </c>
      <c r="DA1941">
        <v>0</v>
      </c>
    </row>
    <row r="1942" spans="1:105" x14ac:dyDescent="0.2">
      <c r="A1942" s="38" t="s">
        <v>2452</v>
      </c>
      <c r="B1942" t="s">
        <v>962</v>
      </c>
      <c r="E1942" t="str">
        <f t="shared" si="1609"/>
        <v xml:space="preserve">Murray, Marty </v>
      </c>
      <c r="F1942" t="s">
        <v>1403</v>
      </c>
      <c r="G1942" t="s">
        <v>1537</v>
      </c>
      <c r="H1942">
        <v>19</v>
      </c>
      <c r="I1942">
        <v>0</v>
      </c>
      <c r="J1942">
        <v>2</v>
      </c>
      <c r="K1942">
        <f t="shared" ref="K1942:K1951" si="1646">I1942+J1942</f>
        <v>2</v>
      </c>
      <c r="L1942">
        <v>-5</v>
      </c>
      <c r="M1942">
        <v>4</v>
      </c>
      <c r="N1942">
        <v>4</v>
      </c>
      <c r="O1942" s="4">
        <f t="shared" si="1610"/>
        <v>0</v>
      </c>
      <c r="P1942">
        <v>277</v>
      </c>
      <c r="Q1942">
        <v>0</v>
      </c>
      <c r="R1942">
        <v>0</v>
      </c>
      <c r="S1942">
        <v>65</v>
      </c>
      <c r="T1942">
        <v>74</v>
      </c>
      <c r="U1942" s="4">
        <f t="shared" si="1611"/>
        <v>0.46762589928057552</v>
      </c>
      <c r="V1942" s="40">
        <v>12.6</v>
      </c>
      <c r="W1942">
        <v>0</v>
      </c>
      <c r="X1942">
        <v>0</v>
      </c>
      <c r="Y1942">
        <v>0</v>
      </c>
      <c r="Z1942">
        <v>0</v>
      </c>
      <c r="AA1942">
        <f t="shared" ref="AA1942:AA1951" si="1647">I1942-W1942-Y1942</f>
        <v>0</v>
      </c>
      <c r="AB1942">
        <f t="shared" ref="AB1942:AB1951" si="1648">J1942-X1942-Z1942</f>
        <v>2</v>
      </c>
      <c r="AC1942" s="9">
        <f t="shared" si="1620"/>
        <v>0</v>
      </c>
      <c r="AD1942" s="9">
        <f t="shared" si="1621"/>
        <v>0</v>
      </c>
      <c r="AE1942" s="9">
        <f t="shared" si="1622"/>
        <v>0</v>
      </c>
      <c r="AF1942" s="9">
        <f t="shared" si="1623"/>
        <v>0</v>
      </c>
      <c r="AG1942" s="9">
        <f t="shared" si="1624"/>
        <v>0</v>
      </c>
      <c r="AH1942" s="9">
        <f t="shared" si="1625"/>
        <v>17.229002153625267</v>
      </c>
      <c r="AI1942" s="6">
        <f t="shared" si="1626"/>
        <v>0.8614501076812634</v>
      </c>
      <c r="AJ1942" s="6">
        <f t="shared" si="1627"/>
        <v>0</v>
      </c>
      <c r="AK1942" s="6">
        <f t="shared" si="1628"/>
        <v>0</v>
      </c>
      <c r="AL1942" s="6">
        <f t="shared" si="1629"/>
        <v>3.0150753768844218</v>
      </c>
      <c r="AM1942" s="6">
        <f t="shared" si="1630"/>
        <v>0</v>
      </c>
      <c r="AN1942" s="6">
        <f t="shared" si="1631"/>
        <v>19.203939269593764</v>
      </c>
      <c r="AO1942" s="32">
        <v>139.30000000000001</v>
      </c>
      <c r="AP1942" s="32">
        <v>1.1499999999999999</v>
      </c>
      <c r="AQ1942" s="32">
        <v>40.616666666666667</v>
      </c>
      <c r="AR1942" s="32">
        <v>181.06666666666669</v>
      </c>
      <c r="AS1942" s="40">
        <v>10</v>
      </c>
      <c r="AT1942" s="40">
        <v>5</v>
      </c>
      <c r="AU1942" s="40">
        <v>5</v>
      </c>
      <c r="AV1942" s="40">
        <v>4</v>
      </c>
      <c r="AW1942" s="40">
        <v>7</v>
      </c>
      <c r="AX1942" s="9">
        <f t="shared" si="1632"/>
        <v>3.3136966126656842</v>
      </c>
      <c r="AY1942" s="9">
        <f t="shared" si="1633"/>
        <v>1.6568483063328421</v>
      </c>
      <c r="AZ1942" s="9">
        <f t="shared" si="1634"/>
        <v>1.6568483063328421</v>
      </c>
      <c r="BA1942" s="9">
        <f t="shared" si="1635"/>
        <v>1.3254786450662739</v>
      </c>
      <c r="BB1942" s="9">
        <f t="shared" si="1636"/>
        <v>2.3195876288659791</v>
      </c>
      <c r="BC1942" s="9">
        <f t="shared" si="1637"/>
        <v>7.3315789473684214</v>
      </c>
      <c r="BD1942" s="9">
        <f t="shared" si="1638"/>
        <v>2.1377192982456141</v>
      </c>
      <c r="BE1942" s="9">
        <f t="shared" si="1639"/>
        <v>6.0526315789473678E-2</v>
      </c>
      <c r="BF1942" s="3">
        <v>2</v>
      </c>
      <c r="BG1942" s="3">
        <v>0</v>
      </c>
      <c r="BH1942" s="3">
        <v>0</v>
      </c>
      <c r="BI1942" s="3">
        <v>2</v>
      </c>
      <c r="BJ1942" s="3">
        <v>7</v>
      </c>
      <c r="BK1942" s="3">
        <v>0</v>
      </c>
      <c r="BL1942" s="3">
        <v>13</v>
      </c>
      <c r="BM1942" s="3">
        <v>20</v>
      </c>
      <c r="BN1942" s="34">
        <f t="shared" si="1613"/>
        <v>-4.3455760076797549</v>
      </c>
      <c r="BO1942" s="34">
        <f t="shared" si="1614"/>
        <v>-47.999734989098911</v>
      </c>
      <c r="BP1942" s="34">
        <v>-1.6373565876965057</v>
      </c>
      <c r="BQ1942" s="34">
        <v>-6.0461317546322689E-2</v>
      </c>
      <c r="BR1942" s="34">
        <v>0.11955062592045719</v>
      </c>
      <c r="BS1942" s="34">
        <v>-0.49648319753946268</v>
      </c>
      <c r="BT1942" s="34">
        <v>0</v>
      </c>
      <c r="BU1942" s="34">
        <f t="shared" si="1615"/>
        <v>-2.0747504768618339</v>
      </c>
      <c r="BV1942" s="34">
        <f t="shared" si="1616"/>
        <v>-22.916978757678574</v>
      </c>
      <c r="BW1942" s="34">
        <v>0.92362982577677899</v>
      </c>
      <c r="BX1942" s="34">
        <v>3.4543504451825893E-3</v>
      </c>
      <c r="BY1942" s="34">
        <v>-4.1436515435628536</v>
      </c>
      <c r="BZ1942" s="34">
        <v>0.9457418365229715</v>
      </c>
      <c r="CA1942" s="34">
        <f t="shared" si="1617"/>
        <v>-2.2708255308179206</v>
      </c>
      <c r="CB1942" s="34">
        <f t="shared" si="1618"/>
        <v>-25.08275623142033</v>
      </c>
      <c r="CE1942" s="68">
        <f t="shared" si="1640"/>
        <v>165000</v>
      </c>
      <c r="CF1942" s="9">
        <v>3.3</v>
      </c>
      <c r="CG1942" s="9">
        <v>6.2</v>
      </c>
      <c r="CH1942" s="9">
        <v>-4.8</v>
      </c>
      <c r="CI1942" s="9">
        <v>-1</v>
      </c>
      <c r="CJ1942" s="9">
        <f t="shared" si="1644"/>
        <v>-8.9753178758414354</v>
      </c>
      <c r="CK1942" s="9">
        <v>-0.5</v>
      </c>
      <c r="CL1942" s="9">
        <f t="shared" si="1645"/>
        <v>-4.4876589379207177</v>
      </c>
      <c r="CM1942" s="9">
        <v>-1.5</v>
      </c>
      <c r="CN1942" t="s">
        <v>2707</v>
      </c>
      <c r="CO1942" t="s">
        <v>2708</v>
      </c>
      <c r="CP1942" t="s">
        <v>3134</v>
      </c>
      <c r="CQ1942" t="s">
        <v>2400</v>
      </c>
      <c r="CR1942">
        <v>69</v>
      </c>
      <c r="CS1942">
        <v>180</v>
      </c>
      <c r="CT1942">
        <v>26</v>
      </c>
      <c r="CU1942" t="s">
        <v>3402</v>
      </c>
      <c r="CV1942" t="s">
        <v>2382</v>
      </c>
      <c r="CW1942">
        <v>0</v>
      </c>
      <c r="CX1942">
        <v>0</v>
      </c>
      <c r="CY1942">
        <v>0</v>
      </c>
      <c r="CZ1942" s="70"/>
      <c r="DA1942">
        <v>0</v>
      </c>
    </row>
    <row r="1943" spans="1:105" x14ac:dyDescent="0.2">
      <c r="A1943" s="38" t="s">
        <v>2452</v>
      </c>
      <c r="B1943" t="s">
        <v>958</v>
      </c>
      <c r="E1943" t="str">
        <f t="shared" si="1609"/>
        <v xml:space="preserve">Barnaby, Matthew </v>
      </c>
      <c r="F1943" t="s">
        <v>1406</v>
      </c>
      <c r="G1943" t="s">
        <v>1528</v>
      </c>
      <c r="H1943">
        <v>39</v>
      </c>
      <c r="I1943">
        <v>1</v>
      </c>
      <c r="J1943">
        <v>6</v>
      </c>
      <c r="K1943">
        <f t="shared" si="1646"/>
        <v>7</v>
      </c>
      <c r="L1943">
        <v>5</v>
      </c>
      <c r="M1943">
        <v>127</v>
      </c>
      <c r="N1943">
        <v>22</v>
      </c>
      <c r="O1943" s="4">
        <f t="shared" si="1610"/>
        <v>4.5454545454545456E-2</v>
      </c>
      <c r="P1943">
        <v>453</v>
      </c>
      <c r="Q1943">
        <v>0</v>
      </c>
      <c r="R1943">
        <v>0</v>
      </c>
      <c r="S1943">
        <v>0</v>
      </c>
      <c r="T1943">
        <v>1</v>
      </c>
      <c r="U1943" s="4">
        <f t="shared" si="1611"/>
        <v>0</v>
      </c>
      <c r="V1943" s="40">
        <v>0</v>
      </c>
      <c r="W1943">
        <v>0</v>
      </c>
      <c r="X1943">
        <v>0</v>
      </c>
      <c r="Y1943">
        <v>0</v>
      </c>
      <c r="Z1943">
        <v>0</v>
      </c>
      <c r="AA1943">
        <f t="shared" si="1647"/>
        <v>1</v>
      </c>
      <c r="AB1943">
        <f t="shared" si="1648"/>
        <v>6</v>
      </c>
      <c r="AC1943" s="9">
        <f t="shared" si="1620"/>
        <v>0</v>
      </c>
      <c r="AD1943" s="9">
        <f t="shared" si="1621"/>
        <v>0</v>
      </c>
      <c r="AE1943" s="9">
        <f t="shared" si="1622"/>
        <v>0</v>
      </c>
      <c r="AF1943" s="9">
        <f t="shared" si="1623"/>
        <v>0</v>
      </c>
      <c r="AG1943" s="9">
        <f t="shared" si="1624"/>
        <v>3.8818201423334053</v>
      </c>
      <c r="AH1943" s="9">
        <f t="shared" si="1625"/>
        <v>23.290920854000433</v>
      </c>
      <c r="AI1943" s="6">
        <f t="shared" si="1626"/>
        <v>2.9113651067500541</v>
      </c>
      <c r="AJ1943" s="6">
        <f t="shared" si="1627"/>
        <v>0</v>
      </c>
      <c r="AK1943" s="6">
        <f t="shared" si="1628"/>
        <v>0</v>
      </c>
      <c r="AL1943" s="6">
        <f t="shared" si="1629"/>
        <v>1.9409100711667027</v>
      </c>
      <c r="AM1943" s="6">
        <f t="shared" si="1630"/>
        <v>0</v>
      </c>
      <c r="AN1943" s="6">
        <f t="shared" si="1631"/>
        <v>19.565217391304344</v>
      </c>
      <c r="AO1943" s="32">
        <v>309.13333333333333</v>
      </c>
      <c r="AP1943" s="32">
        <v>1.5333333333333332</v>
      </c>
      <c r="AQ1943" s="32">
        <v>6.1333333333333346</v>
      </c>
      <c r="AR1943" s="32">
        <v>316.8</v>
      </c>
      <c r="AS1943" s="40">
        <v>6</v>
      </c>
      <c r="AT1943" s="40">
        <v>28</v>
      </c>
      <c r="AU1943" s="40">
        <v>1</v>
      </c>
      <c r="AV1943" s="40">
        <v>10</v>
      </c>
      <c r="AW1943" s="40">
        <v>7</v>
      </c>
      <c r="AX1943" s="9">
        <f t="shared" si="1632"/>
        <v>1.1363636363636365</v>
      </c>
      <c r="AY1943" s="9">
        <f t="shared" si="1633"/>
        <v>5.3030303030303028</v>
      </c>
      <c r="AZ1943" s="9">
        <f t="shared" si="1634"/>
        <v>0.18939393939393939</v>
      </c>
      <c r="BA1943" s="9">
        <f t="shared" si="1635"/>
        <v>1.893939393939394</v>
      </c>
      <c r="BB1943" s="9">
        <f t="shared" si="1636"/>
        <v>1.3257575757575757</v>
      </c>
      <c r="BC1943" s="9">
        <f t="shared" si="1637"/>
        <v>7.9264957264957259</v>
      </c>
      <c r="BD1943" s="9">
        <f t="shared" si="1638"/>
        <v>0.15726495726495729</v>
      </c>
      <c r="BE1943" s="9">
        <f t="shared" si="1639"/>
        <v>3.9316239316239315E-2</v>
      </c>
      <c r="BF1943" s="3">
        <v>15</v>
      </c>
      <c r="BG1943" s="3">
        <v>0</v>
      </c>
      <c r="BH1943" s="3">
        <v>0</v>
      </c>
      <c r="BI1943" s="3">
        <v>15</v>
      </c>
      <c r="BJ1943" s="3">
        <v>10</v>
      </c>
      <c r="BK1943" s="3">
        <v>0</v>
      </c>
      <c r="BL1943" s="3">
        <v>2</v>
      </c>
      <c r="BM1943" s="3">
        <v>12</v>
      </c>
      <c r="BN1943" s="34">
        <f t="shared" si="1613"/>
        <v>-7.4982795956177783</v>
      </c>
      <c r="BO1943" s="34">
        <f t="shared" si="1614"/>
        <v>-47.337623709708197</v>
      </c>
      <c r="BP1943" s="34">
        <v>0.66494939392038077</v>
      </c>
      <c r="BQ1943" s="34">
        <v>-9.0319758840028047E-2</v>
      </c>
      <c r="BR1943" s="34">
        <v>0.1477422067647958</v>
      </c>
      <c r="BS1943" s="34">
        <v>-8.6195185317170173E-2</v>
      </c>
      <c r="BT1943" s="34">
        <v>0</v>
      </c>
      <c r="BU1943" s="34">
        <f t="shared" si="1615"/>
        <v>0.63617665652797828</v>
      </c>
      <c r="BV1943" s="34">
        <f t="shared" si="1616"/>
        <v>4.0162667710099633</v>
      </c>
      <c r="BW1943" s="34">
        <v>3.7588014861033803</v>
      </c>
      <c r="BX1943" s="34">
        <v>4.9391540513309511E-3</v>
      </c>
      <c r="BY1943" s="34">
        <v>-0.65588839033445678</v>
      </c>
      <c r="BZ1943" s="34">
        <v>-11.242308501966011</v>
      </c>
      <c r="CA1943" s="34">
        <f t="shared" si="1617"/>
        <v>-8.1344562521457568</v>
      </c>
      <c r="CB1943" s="34">
        <f t="shared" si="1618"/>
        <v>-51.353890480718157</v>
      </c>
      <c r="CC1943" s="15">
        <v>42</v>
      </c>
      <c r="CD1943" s="7">
        <v>165000</v>
      </c>
      <c r="CE1943" s="68">
        <f t="shared" si="1640"/>
        <v>165000</v>
      </c>
      <c r="CF1943" s="9">
        <v>8.6</v>
      </c>
      <c r="CG1943" s="9">
        <v>9.1</v>
      </c>
      <c r="CH1943" s="9">
        <v>4.2</v>
      </c>
      <c r="CI1943" s="9">
        <v>-1.8</v>
      </c>
      <c r="CJ1943" s="9">
        <f t="shared" si="1644"/>
        <v>-11.09513047051572</v>
      </c>
      <c r="CK1943" s="9">
        <v>1.9</v>
      </c>
      <c r="CL1943" s="9">
        <f t="shared" si="1645"/>
        <v>11.711526607766592</v>
      </c>
      <c r="CM1943" s="9">
        <v>0.1</v>
      </c>
      <c r="CN1943" t="s">
        <v>2955</v>
      </c>
      <c r="CO1943" t="s">
        <v>3170</v>
      </c>
      <c r="CP1943" t="s">
        <v>2427</v>
      </c>
      <c r="CQ1943" t="s">
        <v>2400</v>
      </c>
      <c r="CR1943">
        <v>73</v>
      </c>
      <c r="CS1943">
        <v>191</v>
      </c>
      <c r="CT1943">
        <v>77</v>
      </c>
      <c r="CU1943" t="s">
        <v>3402</v>
      </c>
      <c r="CV1943" t="s">
        <v>2382</v>
      </c>
      <c r="CW1943">
        <v>0</v>
      </c>
      <c r="CX1943">
        <v>0</v>
      </c>
      <c r="CY1943">
        <v>0</v>
      </c>
      <c r="CZ1943" s="70"/>
      <c r="DA1943">
        <v>0</v>
      </c>
    </row>
    <row r="1944" spans="1:105" x14ac:dyDescent="0.2">
      <c r="A1944" s="38" t="s">
        <v>2452</v>
      </c>
      <c r="B1944" t="s">
        <v>963</v>
      </c>
      <c r="E1944" t="str">
        <f t="shared" si="1609"/>
        <v xml:space="preserve">Weinhandl, Mattias </v>
      </c>
      <c r="F1944" t="s">
        <v>1408</v>
      </c>
      <c r="G1944" t="s">
        <v>1528</v>
      </c>
      <c r="H1944">
        <v>12</v>
      </c>
      <c r="I1944">
        <v>1</v>
      </c>
      <c r="J1944">
        <v>1</v>
      </c>
      <c r="K1944">
        <f t="shared" si="1646"/>
        <v>2</v>
      </c>
      <c r="L1944">
        <v>-2</v>
      </c>
      <c r="M1944">
        <v>10</v>
      </c>
      <c r="N1944">
        <v>3</v>
      </c>
      <c r="O1944" s="4">
        <f t="shared" si="1610"/>
        <v>0.33333333333333331</v>
      </c>
      <c r="P1944">
        <v>138</v>
      </c>
      <c r="Q1944">
        <v>0</v>
      </c>
      <c r="R1944">
        <v>0</v>
      </c>
      <c r="S1944">
        <v>0</v>
      </c>
      <c r="T1944">
        <v>1</v>
      </c>
      <c r="U1944" s="4">
        <f t="shared" si="1611"/>
        <v>0</v>
      </c>
      <c r="V1944" s="40">
        <v>0.1</v>
      </c>
      <c r="W1944">
        <v>0</v>
      </c>
      <c r="X1944">
        <v>0</v>
      </c>
      <c r="Y1944">
        <v>0</v>
      </c>
      <c r="Z1944">
        <v>0</v>
      </c>
      <c r="AA1944">
        <f t="shared" si="1647"/>
        <v>1</v>
      </c>
      <c r="AB1944">
        <f t="shared" si="1648"/>
        <v>1</v>
      </c>
      <c r="AC1944" s="9">
        <f t="shared" si="1620"/>
        <v>0</v>
      </c>
      <c r="AD1944" s="9">
        <f t="shared" si="1621"/>
        <v>0</v>
      </c>
      <c r="AE1944" s="9">
        <f t="shared" si="1622"/>
        <v>0</v>
      </c>
      <c r="AF1944" s="9">
        <f t="shared" si="1623"/>
        <v>0</v>
      </c>
      <c r="AG1944" s="9">
        <f t="shared" si="1624"/>
        <v>16.783216783216783</v>
      </c>
      <c r="AH1944" s="9">
        <f t="shared" si="1625"/>
        <v>16.783216783216783</v>
      </c>
      <c r="AI1944" s="6">
        <f t="shared" si="1626"/>
        <v>2.5174825174825175</v>
      </c>
      <c r="AJ1944" s="6">
        <f t="shared" si="1627"/>
        <v>0</v>
      </c>
      <c r="AK1944" s="6">
        <f t="shared" si="1628"/>
        <v>0</v>
      </c>
      <c r="AL1944" s="6">
        <f t="shared" si="1629"/>
        <v>3.3566433566433567</v>
      </c>
      <c r="AM1944" s="6">
        <f t="shared" si="1630"/>
        <v>10.557184750733137</v>
      </c>
      <c r="AN1944" s="6">
        <f t="shared" si="1631"/>
        <v>0</v>
      </c>
      <c r="AO1944" s="32">
        <v>71.5</v>
      </c>
      <c r="AP1944" s="32">
        <v>5.6833333333333336</v>
      </c>
      <c r="AQ1944" s="32">
        <v>0.33333333333333331</v>
      </c>
      <c r="AR1944" s="32">
        <v>77.516666666666666</v>
      </c>
      <c r="AS1944" s="40">
        <v>2</v>
      </c>
      <c r="AT1944" s="40">
        <v>3</v>
      </c>
      <c r="AU1944" s="40">
        <v>0</v>
      </c>
      <c r="AV1944" s="40">
        <v>0</v>
      </c>
      <c r="AW1944" s="40">
        <v>4</v>
      </c>
      <c r="AX1944" s="9">
        <f t="shared" si="1632"/>
        <v>1.5480541818963665</v>
      </c>
      <c r="AY1944" s="9">
        <f t="shared" si="1633"/>
        <v>2.3220812728445495</v>
      </c>
      <c r="AZ1944" s="9">
        <f t="shared" si="1634"/>
        <v>0</v>
      </c>
      <c r="BA1944" s="9">
        <f t="shared" si="1635"/>
        <v>0</v>
      </c>
      <c r="BB1944" s="9">
        <f t="shared" si="1636"/>
        <v>3.0961083637927329</v>
      </c>
      <c r="BC1944" s="9">
        <f t="shared" si="1637"/>
        <v>5.958333333333333</v>
      </c>
      <c r="BD1944" s="9">
        <f t="shared" si="1638"/>
        <v>2.7777777777777776E-2</v>
      </c>
      <c r="BE1944" s="9">
        <f t="shared" si="1639"/>
        <v>0.47361111111111115</v>
      </c>
      <c r="BF1944" s="3">
        <v>3</v>
      </c>
      <c r="BG1944" s="3">
        <v>0</v>
      </c>
      <c r="BH1944" s="3">
        <v>0</v>
      </c>
      <c r="BI1944" s="3">
        <v>3</v>
      </c>
      <c r="BJ1944" s="3">
        <v>4</v>
      </c>
      <c r="BK1944" s="3">
        <v>1</v>
      </c>
      <c r="BL1944" s="3">
        <v>0</v>
      </c>
      <c r="BM1944" s="3">
        <v>5</v>
      </c>
      <c r="BN1944" s="34">
        <f t="shared" si="1613"/>
        <v>-0.89685206005180862</v>
      </c>
      <c r="BO1944" s="34">
        <f t="shared" si="1614"/>
        <v>-23.13959303509289</v>
      </c>
      <c r="BP1944" s="34">
        <v>1.3340964195601195</v>
      </c>
      <c r="BQ1944" s="34">
        <v>-0.26973796706256203</v>
      </c>
      <c r="BR1944" s="34">
        <v>-2.0024634300694975E-2</v>
      </c>
      <c r="BS1944" s="34">
        <v>-4.5507091190379323E-3</v>
      </c>
      <c r="BT1944" s="34">
        <v>0</v>
      </c>
      <c r="BU1944" s="34">
        <f t="shared" si="1615"/>
        <v>1.0397831090778247</v>
      </c>
      <c r="BV1944" s="34">
        <f t="shared" si="1616"/>
        <v>26.827343171218867</v>
      </c>
      <c r="BW1944" s="34">
        <v>0.19455810994639078</v>
      </c>
      <c r="BX1944" s="34">
        <v>-0.15914419104047861</v>
      </c>
      <c r="BY1944" s="34">
        <v>2.9190758362098074E-2</v>
      </c>
      <c r="BZ1944" s="34">
        <v>-2.0012398463976435</v>
      </c>
      <c r="CA1944" s="34">
        <f t="shared" si="1617"/>
        <v>-1.9366351691296333</v>
      </c>
      <c r="CB1944" s="34">
        <f t="shared" si="1618"/>
        <v>-49.966936206311765</v>
      </c>
      <c r="CE1944" s="68">
        <f t="shared" si="1640"/>
        <v>165000</v>
      </c>
      <c r="CF1944" s="9">
        <v>2.7</v>
      </c>
      <c r="CG1944" s="9">
        <v>2.5</v>
      </c>
      <c r="CH1944" s="9">
        <v>-2.5</v>
      </c>
      <c r="CI1944" s="9">
        <v>-0.5</v>
      </c>
      <c r="CJ1944" s="9">
        <f t="shared" si="1644"/>
        <v>-11.971268954509178</v>
      </c>
      <c r="CK1944" s="9">
        <v>-0.2</v>
      </c>
      <c r="CL1944" s="9">
        <f t="shared" si="1645"/>
        <v>-4.7885075818036711</v>
      </c>
      <c r="CM1944" s="9">
        <v>-0.6</v>
      </c>
      <c r="CN1944" t="s">
        <v>32</v>
      </c>
      <c r="CO1944" t="s">
        <v>33</v>
      </c>
      <c r="CQ1944" t="s">
        <v>2436</v>
      </c>
      <c r="CR1944">
        <v>72</v>
      </c>
      <c r="CS1944">
        <v>195</v>
      </c>
      <c r="CT1944">
        <v>18</v>
      </c>
      <c r="CU1944" t="s">
        <v>3401</v>
      </c>
      <c r="CV1944" t="s">
        <v>2382</v>
      </c>
      <c r="CW1944">
        <v>0</v>
      </c>
      <c r="CX1944">
        <v>0</v>
      </c>
      <c r="CY1944">
        <v>0</v>
      </c>
      <c r="CZ1944" s="70"/>
      <c r="DA1944">
        <v>0</v>
      </c>
    </row>
    <row r="1945" spans="1:105" x14ac:dyDescent="0.2">
      <c r="A1945" s="38" t="s">
        <v>2452</v>
      </c>
      <c r="B1945" t="s">
        <v>956</v>
      </c>
      <c r="E1945" t="str">
        <f t="shared" si="1609"/>
        <v xml:space="preserve">Holmqvist, Mikael </v>
      </c>
      <c r="F1945" t="s">
        <v>1410</v>
      </c>
      <c r="G1945" t="s">
        <v>1537</v>
      </c>
      <c r="H1945">
        <v>63</v>
      </c>
      <c r="I1945">
        <v>6</v>
      </c>
      <c r="J1945">
        <v>7</v>
      </c>
      <c r="K1945">
        <f t="shared" si="1646"/>
        <v>13</v>
      </c>
      <c r="L1945">
        <v>-5</v>
      </c>
      <c r="M1945">
        <v>31</v>
      </c>
      <c r="N1945">
        <v>80</v>
      </c>
      <c r="O1945" s="4">
        <f t="shared" si="1610"/>
        <v>7.4999999999999997E-2</v>
      </c>
      <c r="P1945">
        <v>1353</v>
      </c>
      <c r="Q1945">
        <v>0</v>
      </c>
      <c r="R1945">
        <v>0</v>
      </c>
      <c r="S1945">
        <v>72</v>
      </c>
      <c r="T1945">
        <v>89</v>
      </c>
      <c r="U1945" s="4">
        <f t="shared" si="1611"/>
        <v>0.44720496894409939</v>
      </c>
      <c r="V1945" s="40">
        <v>4.5</v>
      </c>
      <c r="W1945">
        <v>1</v>
      </c>
      <c r="X1945">
        <v>0</v>
      </c>
      <c r="Y1945">
        <v>0</v>
      </c>
      <c r="Z1945">
        <v>0</v>
      </c>
      <c r="AA1945">
        <f t="shared" si="1647"/>
        <v>5</v>
      </c>
      <c r="AB1945">
        <f t="shared" si="1648"/>
        <v>7</v>
      </c>
      <c r="AC1945" s="9">
        <f t="shared" si="1620"/>
        <v>5.5762081784386623</v>
      </c>
      <c r="AD1945" s="9">
        <f t="shared" si="1621"/>
        <v>0</v>
      </c>
      <c r="AE1945" s="9">
        <f t="shared" si="1622"/>
        <v>0</v>
      </c>
      <c r="AF1945" s="9">
        <f t="shared" si="1623"/>
        <v>0</v>
      </c>
      <c r="AG1945" s="9">
        <f t="shared" si="1624"/>
        <v>9.5356660397849176</v>
      </c>
      <c r="AH1945" s="9">
        <f t="shared" si="1625"/>
        <v>13.349932455698884</v>
      </c>
      <c r="AI1945" s="6">
        <f t="shared" si="1626"/>
        <v>1.4303499059677376</v>
      </c>
      <c r="AJ1945" s="6">
        <f t="shared" si="1627"/>
        <v>1.1152416356877324</v>
      </c>
      <c r="AK1945" s="6">
        <f t="shared" si="1628"/>
        <v>0.64929209126161058</v>
      </c>
      <c r="AL1945" s="6">
        <f t="shared" si="1629"/>
        <v>2.2885598495483799</v>
      </c>
      <c r="AM1945" s="6">
        <f t="shared" si="1630"/>
        <v>0</v>
      </c>
      <c r="AN1945" s="6">
        <f t="shared" si="1631"/>
        <v>7.7915050951393265</v>
      </c>
      <c r="AO1945" s="33">
        <v>629.2166666666667</v>
      </c>
      <c r="AP1945" s="33">
        <v>53.8</v>
      </c>
      <c r="AQ1945" s="33">
        <v>184.81666666666666</v>
      </c>
      <c r="AR1945" s="32">
        <v>867.83333333333326</v>
      </c>
      <c r="AS1945" s="40">
        <v>32</v>
      </c>
      <c r="AT1945" s="40">
        <v>36</v>
      </c>
      <c r="AU1945" s="40">
        <v>13</v>
      </c>
      <c r="AV1945" s="40">
        <v>9</v>
      </c>
      <c r="AW1945" s="40">
        <v>13</v>
      </c>
      <c r="AX1945" s="9">
        <f t="shared" si="1632"/>
        <v>2.2124063760322645</v>
      </c>
      <c r="AY1945" s="9">
        <f t="shared" si="1633"/>
        <v>2.4889571730362974</v>
      </c>
      <c r="AZ1945" s="9">
        <f t="shared" si="1634"/>
        <v>0.89879009026310752</v>
      </c>
      <c r="BA1945" s="9">
        <f t="shared" si="1635"/>
        <v>0.62223929325907434</v>
      </c>
      <c r="BB1945" s="9">
        <f t="shared" si="1636"/>
        <v>0.89879009026310752</v>
      </c>
      <c r="BC1945" s="9">
        <f t="shared" si="1637"/>
        <v>9.9875661375661373</v>
      </c>
      <c r="BD1945" s="9">
        <f t="shared" si="1638"/>
        <v>2.9335978835978835</v>
      </c>
      <c r="BE1945" s="9">
        <f t="shared" si="1639"/>
        <v>0.85396825396825393</v>
      </c>
      <c r="BF1945" s="3">
        <v>15</v>
      </c>
      <c r="BG1945" s="3">
        <v>1</v>
      </c>
      <c r="BH1945" s="3">
        <v>2</v>
      </c>
      <c r="BI1945" s="3">
        <v>18</v>
      </c>
      <c r="BJ1945" s="3">
        <v>24</v>
      </c>
      <c r="BK1945" s="3">
        <v>0</v>
      </c>
      <c r="BL1945" s="3">
        <v>24</v>
      </c>
      <c r="BM1945" s="3">
        <v>48</v>
      </c>
      <c r="BN1945" s="34">
        <f t="shared" si="1613"/>
        <v>7.3203734045796693</v>
      </c>
      <c r="BO1945" s="34">
        <f t="shared" si="1614"/>
        <v>16.870459161696957</v>
      </c>
      <c r="BP1945" s="34">
        <v>0.89262307573232613</v>
      </c>
      <c r="BQ1945" s="34">
        <v>-0.65668205750685482</v>
      </c>
      <c r="BR1945" s="34">
        <v>-0.45285725032855395</v>
      </c>
      <c r="BS1945" s="34">
        <v>-2.0812349098106697</v>
      </c>
      <c r="BT1945" s="34">
        <v>-2.0396664495707921</v>
      </c>
      <c r="BU1945" s="34">
        <f t="shared" si="1615"/>
        <v>-4.3378175914845443</v>
      </c>
      <c r="BV1945" s="34">
        <f t="shared" si="1616"/>
        <v>-9.9968909348597155</v>
      </c>
      <c r="BW1945" s="34">
        <v>5.6374235940262167</v>
      </c>
      <c r="BX1945" s="34">
        <v>0.19061628404103845</v>
      </c>
      <c r="BY1945" s="34">
        <v>3.885624212979252</v>
      </c>
      <c r="BZ1945" s="34">
        <v>1.9445269050177072</v>
      </c>
      <c r="CA1945" s="34">
        <f t="shared" si="1617"/>
        <v>11.658190996064214</v>
      </c>
      <c r="CB1945" s="34">
        <f t="shared" si="1618"/>
        <v>26.86735009655667</v>
      </c>
      <c r="CC1945" s="15">
        <v>46</v>
      </c>
      <c r="CD1945" s="7">
        <v>201628</v>
      </c>
      <c r="CE1945" s="68">
        <f t="shared" si="1640"/>
        <v>262436.44444444444</v>
      </c>
      <c r="CF1945" s="9">
        <v>14</v>
      </c>
      <c r="CG1945" s="9">
        <v>19.8</v>
      </c>
      <c r="CH1945" s="9">
        <v>-5.6</v>
      </c>
      <c r="CI1945" s="9">
        <v>-1.5</v>
      </c>
      <c r="CJ1945" s="9">
        <f t="shared" si="1644"/>
        <v>-2.711374214831217</v>
      </c>
      <c r="CK1945" s="9">
        <v>0.9</v>
      </c>
      <c r="CL1945" s="9">
        <f t="shared" si="1645"/>
        <v>1.6268245288987302</v>
      </c>
      <c r="CM1945" s="9">
        <v>-0.6</v>
      </c>
      <c r="CN1945" t="s">
        <v>15</v>
      </c>
      <c r="CO1945" t="s">
        <v>3168</v>
      </c>
      <c r="CQ1945" t="s">
        <v>2436</v>
      </c>
      <c r="CR1945">
        <v>76</v>
      </c>
      <c r="CS1945">
        <v>210</v>
      </c>
      <c r="CU1945" t="s">
        <v>3402</v>
      </c>
      <c r="CV1945" t="s">
        <v>2382</v>
      </c>
      <c r="CW1945">
        <v>3</v>
      </c>
      <c r="CX1945">
        <v>0</v>
      </c>
      <c r="CY1945">
        <v>0</v>
      </c>
      <c r="CZ1945" s="70"/>
      <c r="DA1945">
        <v>0</v>
      </c>
    </row>
    <row r="1946" spans="1:105" x14ac:dyDescent="0.2">
      <c r="A1946" s="38" t="s">
        <v>2452</v>
      </c>
      <c r="B1946" t="s">
        <v>953</v>
      </c>
      <c r="E1946" t="str">
        <f t="shared" si="1609"/>
        <v xml:space="preserve">Card, Mike </v>
      </c>
      <c r="F1946" t="s">
        <v>1411</v>
      </c>
      <c r="G1946" t="s">
        <v>1524</v>
      </c>
      <c r="H1946">
        <v>4</v>
      </c>
      <c r="I1946">
        <v>0</v>
      </c>
      <c r="J1946">
        <v>0</v>
      </c>
      <c r="K1946">
        <f t="shared" si="1646"/>
        <v>0</v>
      </c>
      <c r="L1946">
        <v>0</v>
      </c>
      <c r="M1946">
        <v>0</v>
      </c>
      <c r="N1946">
        <v>0</v>
      </c>
      <c r="O1946" s="4">
        <f t="shared" si="1610"/>
        <v>0</v>
      </c>
      <c r="P1946">
        <v>30</v>
      </c>
      <c r="Q1946">
        <v>0</v>
      </c>
      <c r="R1946">
        <v>0</v>
      </c>
      <c r="S1946">
        <v>0</v>
      </c>
      <c r="T1946">
        <v>0</v>
      </c>
      <c r="U1946" s="4">
        <f t="shared" si="1611"/>
        <v>0</v>
      </c>
      <c r="V1946" s="40">
        <v>0</v>
      </c>
      <c r="W1946">
        <v>0</v>
      </c>
      <c r="X1946">
        <v>0</v>
      </c>
      <c r="Y1946">
        <v>0</v>
      </c>
      <c r="Z1946">
        <v>0</v>
      </c>
      <c r="AA1946">
        <f t="shared" si="1647"/>
        <v>0</v>
      </c>
      <c r="AB1946">
        <f t="shared" si="1648"/>
        <v>0</v>
      </c>
      <c r="AC1946" s="9">
        <f t="shared" si="1620"/>
        <v>0</v>
      </c>
      <c r="AD1946" s="9">
        <f t="shared" si="1621"/>
        <v>0</v>
      </c>
      <c r="AE1946" s="9">
        <f t="shared" si="1622"/>
        <v>0</v>
      </c>
      <c r="AF1946" s="9">
        <f t="shared" si="1623"/>
        <v>0</v>
      </c>
      <c r="AG1946" s="9">
        <f t="shared" si="1624"/>
        <v>0</v>
      </c>
      <c r="AH1946" s="9">
        <f t="shared" si="1625"/>
        <v>0</v>
      </c>
      <c r="AI1946" s="6">
        <f t="shared" si="1626"/>
        <v>3.2906764168190126</v>
      </c>
      <c r="AJ1946" s="6">
        <f t="shared" si="1627"/>
        <v>0</v>
      </c>
      <c r="AK1946" s="6">
        <f t="shared" si="1628"/>
        <v>0</v>
      </c>
      <c r="AL1946" s="6">
        <f t="shared" si="1629"/>
        <v>3.2906764168190126</v>
      </c>
      <c r="AM1946" s="6">
        <f t="shared" si="1630"/>
        <v>0</v>
      </c>
      <c r="AN1946" s="6">
        <f t="shared" si="1631"/>
        <v>0</v>
      </c>
      <c r="AO1946" s="32">
        <v>18.233333333333334</v>
      </c>
      <c r="AP1946" s="32">
        <v>0</v>
      </c>
      <c r="AQ1946" s="32">
        <v>0</v>
      </c>
      <c r="AR1946" s="32">
        <v>18.233333333333334</v>
      </c>
      <c r="AS1946" s="40">
        <v>2</v>
      </c>
      <c r="AT1946" s="40">
        <v>0</v>
      </c>
      <c r="AU1946" s="40">
        <v>0</v>
      </c>
      <c r="AV1946" s="40">
        <v>0</v>
      </c>
      <c r="AW1946" s="40">
        <v>0</v>
      </c>
      <c r="AX1946" s="9">
        <f t="shared" si="1632"/>
        <v>6.5813528336380251</v>
      </c>
      <c r="AY1946" s="9">
        <f t="shared" si="1633"/>
        <v>0</v>
      </c>
      <c r="AZ1946" s="9">
        <f t="shared" si="1634"/>
        <v>0</v>
      </c>
      <c r="BA1946" s="9">
        <f t="shared" si="1635"/>
        <v>0</v>
      </c>
      <c r="BB1946" s="9">
        <f t="shared" si="1636"/>
        <v>0</v>
      </c>
      <c r="BC1946" s="9">
        <f t="shared" si="1637"/>
        <v>4.5583333333333336</v>
      </c>
      <c r="BD1946" s="9">
        <f t="shared" si="1638"/>
        <v>0</v>
      </c>
      <c r="BE1946" s="9">
        <f t="shared" si="1639"/>
        <v>0</v>
      </c>
      <c r="BF1946" s="3">
        <v>1</v>
      </c>
      <c r="BG1946" s="3">
        <v>0</v>
      </c>
      <c r="BH1946" s="3">
        <v>0</v>
      </c>
      <c r="BI1946" s="3">
        <v>1</v>
      </c>
      <c r="BJ1946" s="3">
        <v>1</v>
      </c>
      <c r="BK1946" s="3">
        <v>0</v>
      </c>
      <c r="BL1946" s="3">
        <v>0</v>
      </c>
      <c r="BM1946" s="3">
        <v>1</v>
      </c>
      <c r="BN1946" s="34">
        <f t="shared" si="1613"/>
        <v>0.24245463174556206</v>
      </c>
      <c r="BO1946" s="34">
        <f t="shared" si="1614"/>
        <v>26.594657961121982</v>
      </c>
      <c r="BP1946" s="34">
        <v>-0.14430991523897743</v>
      </c>
      <c r="BQ1946" s="34">
        <v>0</v>
      </c>
      <c r="BR1946" s="34">
        <v>2.4688139692895942E-3</v>
      </c>
      <c r="BS1946" s="34">
        <v>0</v>
      </c>
      <c r="BT1946" s="34">
        <v>0</v>
      </c>
      <c r="BU1946" s="34">
        <f t="shared" si="1615"/>
        <v>-0.14184110126968782</v>
      </c>
      <c r="BV1946" s="34">
        <f t="shared" si="1616"/>
        <v>-15.558438896126633</v>
      </c>
      <c r="BW1946" s="34">
        <v>0.16627929449959111</v>
      </c>
      <c r="BX1946" s="34">
        <v>0</v>
      </c>
      <c r="BY1946" s="34">
        <v>0</v>
      </c>
      <c r="BZ1946" s="34">
        <v>0.2180164385156588</v>
      </c>
      <c r="CA1946" s="34">
        <f t="shared" si="1617"/>
        <v>0.38429573301524989</v>
      </c>
      <c r="CB1946" s="34">
        <f t="shared" si="1618"/>
        <v>42.153096857248613</v>
      </c>
      <c r="CE1946" s="68">
        <f t="shared" si="1640"/>
        <v>165000</v>
      </c>
      <c r="CF1946" s="9">
        <v>0.6</v>
      </c>
      <c r="CG1946" s="9">
        <v>0.7</v>
      </c>
      <c r="CH1946" s="9">
        <v>-0.3</v>
      </c>
      <c r="CI1946" s="9">
        <v>-0.1</v>
      </c>
      <c r="CJ1946" s="9">
        <f t="shared" si="1644"/>
        <v>-10.968921389396709</v>
      </c>
      <c r="CK1946" s="9">
        <v>0</v>
      </c>
      <c r="CL1946" s="9">
        <f t="shared" si="1645"/>
        <v>0</v>
      </c>
      <c r="CM1946" s="9">
        <v>-0.2</v>
      </c>
      <c r="CN1946" t="s">
        <v>2796</v>
      </c>
      <c r="CO1946" t="s">
        <v>3641</v>
      </c>
      <c r="CP1946" t="s">
        <v>2427</v>
      </c>
      <c r="CQ1946" t="s">
        <v>2400</v>
      </c>
      <c r="CR1946">
        <v>73</v>
      </c>
      <c r="CS1946">
        <v>201</v>
      </c>
      <c r="CU1946" t="s">
        <v>3401</v>
      </c>
      <c r="CV1946" t="s">
        <v>3090</v>
      </c>
      <c r="CW1946">
        <v>0</v>
      </c>
      <c r="CX1946">
        <v>0</v>
      </c>
      <c r="CY1946">
        <v>0</v>
      </c>
      <c r="CZ1946" s="71"/>
      <c r="DA1946">
        <v>0</v>
      </c>
    </row>
    <row r="1947" spans="1:105" x14ac:dyDescent="0.2">
      <c r="A1947" s="38" t="s">
        <v>2452</v>
      </c>
      <c r="B1947" t="s">
        <v>971</v>
      </c>
      <c r="E1947" t="str">
        <f t="shared" si="1609"/>
        <v xml:space="preserve">Ricci, Mike </v>
      </c>
      <c r="F1947" t="s">
        <v>1413</v>
      </c>
      <c r="G1947" t="s">
        <v>1537</v>
      </c>
      <c r="H1947">
        <v>7</v>
      </c>
      <c r="I1947">
        <v>0</v>
      </c>
      <c r="J1947">
        <v>1</v>
      </c>
      <c r="K1947">
        <f t="shared" si="1646"/>
        <v>1</v>
      </c>
      <c r="L1947">
        <v>-1</v>
      </c>
      <c r="M1947">
        <v>4</v>
      </c>
      <c r="N1947">
        <v>4</v>
      </c>
      <c r="O1947" s="4">
        <f t="shared" si="1610"/>
        <v>0</v>
      </c>
      <c r="P1947">
        <v>108</v>
      </c>
      <c r="Q1947">
        <v>0</v>
      </c>
      <c r="R1947">
        <v>0</v>
      </c>
      <c r="S1947">
        <v>24</v>
      </c>
      <c r="T1947">
        <v>26</v>
      </c>
      <c r="U1947" s="4">
        <f t="shared" si="1611"/>
        <v>0.48</v>
      </c>
      <c r="V1947" s="40">
        <v>13.5</v>
      </c>
      <c r="W1947">
        <v>0</v>
      </c>
      <c r="X1947">
        <v>0</v>
      </c>
      <c r="Y1947">
        <v>0</v>
      </c>
      <c r="Z1947">
        <v>0</v>
      </c>
      <c r="AA1947">
        <f t="shared" si="1647"/>
        <v>0</v>
      </c>
      <c r="AB1947">
        <f t="shared" si="1648"/>
        <v>1</v>
      </c>
      <c r="AC1947" s="9">
        <f t="shared" si="1620"/>
        <v>0</v>
      </c>
      <c r="AD1947" s="9">
        <f t="shared" si="1621"/>
        <v>0</v>
      </c>
      <c r="AE1947" s="9">
        <f t="shared" si="1622"/>
        <v>0</v>
      </c>
      <c r="AF1947" s="9">
        <f t="shared" si="1623"/>
        <v>0</v>
      </c>
      <c r="AG1947" s="9">
        <f t="shared" si="1624"/>
        <v>0</v>
      </c>
      <c r="AH1947" s="9">
        <f t="shared" si="1625"/>
        <v>21.647624774503907</v>
      </c>
      <c r="AI1947" s="6">
        <f t="shared" si="1626"/>
        <v>1.0823812387251952</v>
      </c>
      <c r="AJ1947" s="6">
        <f t="shared" si="1627"/>
        <v>0</v>
      </c>
      <c r="AK1947" s="6">
        <f t="shared" si="1628"/>
        <v>5.2401746724890836</v>
      </c>
      <c r="AL1947" s="6">
        <f t="shared" si="1629"/>
        <v>3.2471437161755858</v>
      </c>
      <c r="AM1947" s="6">
        <f t="shared" si="1630"/>
        <v>0</v>
      </c>
      <c r="AN1947" s="6">
        <f t="shared" si="1631"/>
        <v>15.720524017467248</v>
      </c>
      <c r="AO1947" s="33">
        <v>55.433333333333337</v>
      </c>
      <c r="AP1947" s="33">
        <v>2.3833333333333333</v>
      </c>
      <c r="AQ1947" s="33">
        <v>11.45</v>
      </c>
      <c r="AR1947" s="32">
        <v>69.26666666666668</v>
      </c>
      <c r="AS1947" s="40">
        <v>1</v>
      </c>
      <c r="AT1947" s="40">
        <v>3</v>
      </c>
      <c r="AU1947" s="40">
        <v>2</v>
      </c>
      <c r="AV1947" s="40">
        <v>6</v>
      </c>
      <c r="AW1947" s="40">
        <v>1</v>
      </c>
      <c r="AX1947" s="9">
        <f t="shared" si="1632"/>
        <v>0.86621751684311821</v>
      </c>
      <c r="AY1947" s="9">
        <f t="shared" si="1633"/>
        <v>2.598652550529355</v>
      </c>
      <c r="AZ1947" s="9">
        <f t="shared" si="1634"/>
        <v>1.7324350336862364</v>
      </c>
      <c r="BA1947" s="9">
        <f t="shared" si="1635"/>
        <v>5.1973051010587099</v>
      </c>
      <c r="BB1947" s="9">
        <f t="shared" si="1636"/>
        <v>0.86621751684311821</v>
      </c>
      <c r="BC1947" s="9">
        <f t="shared" si="1637"/>
        <v>7.9190476190476193</v>
      </c>
      <c r="BD1947" s="9">
        <f t="shared" si="1638"/>
        <v>1.6357142857142857</v>
      </c>
      <c r="BE1947" s="9">
        <f t="shared" si="1639"/>
        <v>0.34047619047619049</v>
      </c>
      <c r="BF1947" s="3">
        <v>1</v>
      </c>
      <c r="BG1947" s="3">
        <v>0</v>
      </c>
      <c r="BH1947" s="3">
        <v>1</v>
      </c>
      <c r="BI1947" s="3">
        <v>2</v>
      </c>
      <c r="BJ1947" s="3">
        <v>3</v>
      </c>
      <c r="BK1947" s="3">
        <v>0</v>
      </c>
      <c r="BL1947" s="3">
        <v>3</v>
      </c>
      <c r="BM1947" s="3">
        <v>6</v>
      </c>
      <c r="BN1947" s="34">
        <f t="shared" si="1613"/>
        <v>-2.3195735556961319</v>
      </c>
      <c r="BO1947" s="34">
        <f t="shared" si="1614"/>
        <v>-66.975174851668854</v>
      </c>
      <c r="BP1947" s="34">
        <v>-0.68187098750733477</v>
      </c>
      <c r="BQ1947" s="34">
        <v>-0.12824205714414599</v>
      </c>
      <c r="BR1947" s="34">
        <v>2.4127427993066281E-3</v>
      </c>
      <c r="BS1947" s="34">
        <v>-0.15144010267870528</v>
      </c>
      <c r="BT1947" s="34">
        <v>0</v>
      </c>
      <c r="BU1947" s="34">
        <f t="shared" si="1615"/>
        <v>-0.95914040453087956</v>
      </c>
      <c r="BV1947" s="34">
        <f t="shared" si="1616"/>
        <v>-27.694140650554747</v>
      </c>
      <c r="BW1947" s="34">
        <v>0.40155061144714671</v>
      </c>
      <c r="BX1947" s="34">
        <v>1.2001993220435615E-2</v>
      </c>
      <c r="BY1947" s="34">
        <v>-1.0056257222476255</v>
      </c>
      <c r="BZ1947" s="34">
        <v>-0.76836003358520932</v>
      </c>
      <c r="CA1947" s="34">
        <f t="shared" si="1617"/>
        <v>-1.3604331511652523</v>
      </c>
      <c r="CB1947" s="34">
        <f t="shared" si="1618"/>
        <v>-39.28103420111411</v>
      </c>
      <c r="CE1947" s="68">
        <f t="shared" si="1640"/>
        <v>165000</v>
      </c>
      <c r="CF1947" s="9">
        <v>1.5</v>
      </c>
      <c r="CG1947" s="9">
        <v>2.1</v>
      </c>
      <c r="CH1947" s="9">
        <v>-0.6</v>
      </c>
      <c r="CI1947" s="9">
        <v>-0.4</v>
      </c>
      <c r="CJ1947" s="9">
        <f t="shared" si="1644"/>
        <v>-9.6269554753309272</v>
      </c>
      <c r="CK1947" s="9">
        <v>0</v>
      </c>
      <c r="CL1947" s="9">
        <f t="shared" si="1645"/>
        <v>0</v>
      </c>
      <c r="CM1947" s="9">
        <v>-0.4</v>
      </c>
      <c r="CN1947" t="s">
        <v>2732</v>
      </c>
      <c r="CO1947" t="s">
        <v>2981</v>
      </c>
      <c r="CP1947" t="s">
        <v>2427</v>
      </c>
      <c r="CQ1947" t="s">
        <v>2400</v>
      </c>
      <c r="CR1947">
        <v>72</v>
      </c>
      <c r="CS1947">
        <v>200</v>
      </c>
      <c r="CT1947">
        <v>40</v>
      </c>
      <c r="CU1947" t="s">
        <v>3402</v>
      </c>
      <c r="CV1947" t="s">
        <v>2382</v>
      </c>
      <c r="CW1947">
        <v>0</v>
      </c>
      <c r="CX1947">
        <v>0</v>
      </c>
      <c r="CY1947">
        <v>0</v>
      </c>
      <c r="CZ1947" s="70"/>
      <c r="DA1947">
        <v>0</v>
      </c>
    </row>
    <row r="1948" spans="1:105" x14ac:dyDescent="0.2">
      <c r="A1948" s="38" t="s">
        <v>2452</v>
      </c>
      <c r="B1948" t="s">
        <v>965</v>
      </c>
      <c r="E1948" t="str">
        <f t="shared" si="1609"/>
        <v xml:space="preserve">Lehtonen, Mikko </v>
      </c>
      <c r="F1948" t="s">
        <v>1414</v>
      </c>
      <c r="G1948" t="s">
        <v>1524</v>
      </c>
      <c r="H1948">
        <v>15</v>
      </c>
      <c r="I1948">
        <v>1</v>
      </c>
      <c r="J1948">
        <v>2</v>
      </c>
      <c r="K1948">
        <f t="shared" si="1646"/>
        <v>3</v>
      </c>
      <c r="L1948">
        <v>0</v>
      </c>
      <c r="M1948">
        <v>8</v>
      </c>
      <c r="N1948">
        <v>14</v>
      </c>
      <c r="O1948" s="4">
        <f t="shared" si="1610"/>
        <v>7.1428571428571425E-2</v>
      </c>
      <c r="P1948">
        <v>291</v>
      </c>
      <c r="Q1948">
        <v>0</v>
      </c>
      <c r="R1948">
        <v>0</v>
      </c>
      <c r="S1948">
        <v>0</v>
      </c>
      <c r="T1948">
        <v>0</v>
      </c>
      <c r="U1948" s="4">
        <f t="shared" si="1611"/>
        <v>0</v>
      </c>
      <c r="V1948" s="40">
        <v>0</v>
      </c>
      <c r="W1948">
        <v>0</v>
      </c>
      <c r="X1948">
        <v>0</v>
      </c>
      <c r="Y1948">
        <v>0</v>
      </c>
      <c r="Z1948">
        <v>0</v>
      </c>
      <c r="AA1948">
        <f t="shared" si="1647"/>
        <v>1</v>
      </c>
      <c r="AB1948">
        <f t="shared" si="1648"/>
        <v>2</v>
      </c>
      <c r="AC1948" s="9">
        <f t="shared" si="1620"/>
        <v>0</v>
      </c>
      <c r="AD1948" s="9">
        <f t="shared" si="1621"/>
        <v>0</v>
      </c>
      <c r="AE1948" s="9">
        <f t="shared" si="1622"/>
        <v>0</v>
      </c>
      <c r="AF1948" s="9">
        <f t="shared" si="1623"/>
        <v>0</v>
      </c>
      <c r="AG1948" s="9">
        <f t="shared" si="1624"/>
        <v>6.4464141821111998</v>
      </c>
      <c r="AH1948" s="9">
        <f t="shared" si="1625"/>
        <v>12.8928283642224</v>
      </c>
      <c r="AI1948" s="6">
        <f t="shared" si="1626"/>
        <v>3.5455278001611603</v>
      </c>
      <c r="AJ1948" s="6">
        <f t="shared" si="1627"/>
        <v>0</v>
      </c>
      <c r="AK1948" s="6">
        <f t="shared" si="1628"/>
        <v>1.8877818563188251</v>
      </c>
      <c r="AL1948" s="6">
        <f t="shared" si="1629"/>
        <v>3.5455278001611603</v>
      </c>
      <c r="AM1948" s="6">
        <f t="shared" si="1630"/>
        <v>0</v>
      </c>
      <c r="AN1948" s="6">
        <f t="shared" si="1631"/>
        <v>3.7755637126376502</v>
      </c>
      <c r="AO1948" s="33">
        <v>186.15</v>
      </c>
      <c r="AP1948" s="33">
        <v>1</v>
      </c>
      <c r="AQ1948" s="33">
        <v>31.783333333333335</v>
      </c>
      <c r="AR1948" s="32">
        <v>218.93333333333334</v>
      </c>
      <c r="AS1948" s="40">
        <v>19</v>
      </c>
      <c r="AT1948" s="40">
        <v>9</v>
      </c>
      <c r="AU1948" s="40">
        <v>6</v>
      </c>
      <c r="AV1948" s="40">
        <v>8</v>
      </c>
      <c r="AW1948" s="40">
        <v>3</v>
      </c>
      <c r="AX1948" s="9">
        <f t="shared" si="1632"/>
        <v>5.2070645554202191</v>
      </c>
      <c r="AY1948" s="9">
        <f t="shared" si="1633"/>
        <v>2.4665042630937881</v>
      </c>
      <c r="AZ1948" s="9">
        <f t="shared" si="1634"/>
        <v>1.6443361753958585</v>
      </c>
      <c r="BA1948" s="9">
        <f t="shared" si="1635"/>
        <v>2.1924482338611448</v>
      </c>
      <c r="BB1948" s="9">
        <f t="shared" si="1636"/>
        <v>0.82216808769792926</v>
      </c>
      <c r="BC1948" s="9">
        <f t="shared" si="1637"/>
        <v>12.41</v>
      </c>
      <c r="BD1948" s="9">
        <f t="shared" si="1638"/>
        <v>2.1188888888888888</v>
      </c>
      <c r="BE1948" s="9">
        <f t="shared" si="1639"/>
        <v>6.6666666666666666E-2</v>
      </c>
      <c r="BF1948" s="3">
        <v>11</v>
      </c>
      <c r="BG1948" s="3">
        <v>0</v>
      </c>
      <c r="BH1948" s="3">
        <v>1</v>
      </c>
      <c r="BI1948" s="3">
        <v>12</v>
      </c>
      <c r="BJ1948" s="3">
        <v>11</v>
      </c>
      <c r="BK1948" s="3">
        <v>0</v>
      </c>
      <c r="BL1948" s="3">
        <v>2</v>
      </c>
      <c r="BM1948" s="3">
        <v>13</v>
      </c>
      <c r="BN1948" s="34">
        <f t="shared" si="1613"/>
        <v>2.683436328597133</v>
      </c>
      <c r="BO1948" s="34">
        <f t="shared" si="1614"/>
        <v>24.513730163798414</v>
      </c>
      <c r="BP1948" s="34">
        <v>2.3503373570063788</v>
      </c>
      <c r="BQ1948" s="34">
        <v>-3.3295978922623662E-2</v>
      </c>
      <c r="BR1948" s="34">
        <v>-6.9401198752662596E-2</v>
      </c>
      <c r="BS1948" s="34">
        <v>-7.7618785504718762E-2</v>
      </c>
      <c r="BT1948" s="34">
        <v>0</v>
      </c>
      <c r="BU1948" s="34">
        <f t="shared" si="1615"/>
        <v>2.1700213938263739</v>
      </c>
      <c r="BV1948" s="34">
        <f t="shared" si="1616"/>
        <v>19.823581551398057</v>
      </c>
      <c r="BW1948" s="34">
        <v>-1.2876422533934992</v>
      </c>
      <c r="BX1948" s="34">
        <v>2.1633525030776309E-2</v>
      </c>
      <c r="BY1948" s="34">
        <v>1.9168745761684729</v>
      </c>
      <c r="BZ1948" s="34">
        <v>-0.13745091303499052</v>
      </c>
      <c r="CA1948" s="34">
        <f t="shared" si="1617"/>
        <v>0.51341493477075928</v>
      </c>
      <c r="CB1948" s="34">
        <f t="shared" si="1618"/>
        <v>4.6901486124003586</v>
      </c>
      <c r="CE1948" s="68">
        <f t="shared" si="1640"/>
        <v>165000</v>
      </c>
      <c r="CF1948" s="9">
        <v>4.7</v>
      </c>
      <c r="CG1948" s="9">
        <v>6.2</v>
      </c>
      <c r="CH1948" s="9">
        <v>-2.8</v>
      </c>
      <c r="CI1948" s="9">
        <v>0</v>
      </c>
      <c r="CJ1948" s="9">
        <f t="shared" si="1644"/>
        <v>0</v>
      </c>
      <c r="CK1948" s="9">
        <v>-0.4</v>
      </c>
      <c r="CL1948" s="9">
        <f t="shared" si="1645"/>
        <v>-3.1781765212209496</v>
      </c>
      <c r="CM1948" s="9">
        <v>-0.3</v>
      </c>
      <c r="CN1948" t="s">
        <v>3279</v>
      </c>
      <c r="CO1948" t="s">
        <v>1035</v>
      </c>
      <c r="CQ1948" t="s">
        <v>2393</v>
      </c>
      <c r="CR1948">
        <v>73</v>
      </c>
      <c r="CS1948">
        <v>194</v>
      </c>
      <c r="CU1948" t="s">
        <v>3402</v>
      </c>
      <c r="CV1948" t="s">
        <v>2382</v>
      </c>
      <c r="CW1948">
        <v>0</v>
      </c>
      <c r="CX1948">
        <v>0</v>
      </c>
      <c r="CY1948">
        <v>0</v>
      </c>
      <c r="CZ1948" s="70"/>
      <c r="DA1948">
        <v>0</v>
      </c>
    </row>
    <row r="1949" spans="1:105" x14ac:dyDescent="0.2">
      <c r="A1949" s="38" t="s">
        <v>2452</v>
      </c>
      <c r="B1949" t="s">
        <v>952</v>
      </c>
      <c r="E1949" t="str">
        <f t="shared" si="1609"/>
        <v xml:space="preserve">Dempsey, Nathan </v>
      </c>
      <c r="F1949" t="s">
        <v>1416</v>
      </c>
      <c r="G1949" t="s">
        <v>1524</v>
      </c>
      <c r="H1949">
        <v>17</v>
      </c>
      <c r="I1949">
        <v>0</v>
      </c>
      <c r="J1949">
        <v>1</v>
      </c>
      <c r="K1949">
        <f t="shared" si="1646"/>
        <v>1</v>
      </c>
      <c r="L1949">
        <v>-2</v>
      </c>
      <c r="M1949">
        <v>6</v>
      </c>
      <c r="N1949">
        <v>4</v>
      </c>
      <c r="O1949" s="4">
        <f t="shared" si="1610"/>
        <v>0</v>
      </c>
      <c r="P1949">
        <v>234</v>
      </c>
      <c r="Q1949">
        <v>0</v>
      </c>
      <c r="R1949">
        <v>0</v>
      </c>
      <c r="S1949">
        <v>0</v>
      </c>
      <c r="T1949">
        <v>0</v>
      </c>
      <c r="U1949" s="4">
        <f t="shared" si="1611"/>
        <v>0</v>
      </c>
      <c r="V1949" s="40">
        <v>0</v>
      </c>
      <c r="W1949">
        <v>0</v>
      </c>
      <c r="X1949">
        <v>0</v>
      </c>
      <c r="Y1949">
        <v>0</v>
      </c>
      <c r="Z1949">
        <v>0</v>
      </c>
      <c r="AA1949">
        <f t="shared" si="1647"/>
        <v>0</v>
      </c>
      <c r="AB1949">
        <f t="shared" si="1648"/>
        <v>1</v>
      </c>
      <c r="AC1949" s="9">
        <f t="shared" si="1620"/>
        <v>0</v>
      </c>
      <c r="AD1949" s="9">
        <f t="shared" si="1621"/>
        <v>0</v>
      </c>
      <c r="AE1949" s="9">
        <f t="shared" si="1622"/>
        <v>0</v>
      </c>
      <c r="AF1949" s="9">
        <f t="shared" si="1623"/>
        <v>0</v>
      </c>
      <c r="AG1949" s="9">
        <f t="shared" si="1624"/>
        <v>0</v>
      </c>
      <c r="AH1949" s="9">
        <f t="shared" si="1625"/>
        <v>7.3687442431685604</v>
      </c>
      <c r="AI1949" s="6">
        <f t="shared" si="1626"/>
        <v>1.8421860607921401</v>
      </c>
      <c r="AJ1949" s="6">
        <f t="shared" si="1627"/>
        <v>0</v>
      </c>
      <c r="AK1949" s="6">
        <f t="shared" si="1628"/>
        <v>0</v>
      </c>
      <c r="AL1949" s="6">
        <f t="shared" si="1629"/>
        <v>2.5790604851089962</v>
      </c>
      <c r="AM1949" s="6">
        <f t="shared" si="1630"/>
        <v>0</v>
      </c>
      <c r="AN1949" s="6">
        <f t="shared" si="1631"/>
        <v>0</v>
      </c>
      <c r="AO1949" s="32">
        <v>162.85</v>
      </c>
      <c r="AP1949" s="32">
        <v>1.6833333333333333</v>
      </c>
      <c r="AQ1949" s="32">
        <v>4.7</v>
      </c>
      <c r="AR1949" s="32">
        <v>169.23333333333332</v>
      </c>
      <c r="AS1949" s="40">
        <v>8</v>
      </c>
      <c r="AT1949" s="40">
        <v>7</v>
      </c>
      <c r="AU1949" s="40">
        <v>7</v>
      </c>
      <c r="AV1949" s="40">
        <v>3</v>
      </c>
      <c r="AW1949" s="40">
        <v>0</v>
      </c>
      <c r="AX1949" s="9">
        <f t="shared" si="1632"/>
        <v>2.8363206618081547</v>
      </c>
      <c r="AY1949" s="9">
        <f t="shared" si="1633"/>
        <v>2.4817805790821352</v>
      </c>
      <c r="AZ1949" s="9">
        <f t="shared" si="1634"/>
        <v>2.4817805790821352</v>
      </c>
      <c r="BA1949" s="9">
        <f t="shared" si="1635"/>
        <v>1.0636202481780581</v>
      </c>
      <c r="BB1949" s="9">
        <f t="shared" si="1636"/>
        <v>0</v>
      </c>
      <c r="BC1949" s="9">
        <f t="shared" si="1637"/>
        <v>9.5794117647058812</v>
      </c>
      <c r="BD1949" s="9">
        <f t="shared" si="1638"/>
        <v>0.27647058823529413</v>
      </c>
      <c r="BE1949" s="9">
        <f t="shared" si="1639"/>
        <v>9.901960784313725E-2</v>
      </c>
      <c r="BF1949" s="3">
        <v>5</v>
      </c>
      <c r="BG1949" s="3">
        <v>0</v>
      </c>
      <c r="BH1949" s="3">
        <v>0</v>
      </c>
      <c r="BI1949" s="3">
        <v>5</v>
      </c>
      <c r="BJ1949" s="3">
        <v>7</v>
      </c>
      <c r="BK1949" s="3">
        <v>0</v>
      </c>
      <c r="BL1949" s="3">
        <v>0</v>
      </c>
      <c r="BM1949" s="3">
        <v>7</v>
      </c>
      <c r="BN1949" s="34">
        <f t="shared" si="1613"/>
        <v>3.4468647158494923</v>
      </c>
      <c r="BO1949" s="34">
        <f t="shared" si="1614"/>
        <v>40.735056716755871</v>
      </c>
      <c r="BP1949" s="34">
        <v>-0.74135159536263961</v>
      </c>
      <c r="BQ1949" s="34">
        <v>-6.843215793851036E-2</v>
      </c>
      <c r="BR1949" s="34">
        <v>4.2615965936787584E-2</v>
      </c>
      <c r="BS1949" s="34">
        <v>-1.1995896776136187E-2</v>
      </c>
      <c r="BT1949" s="34">
        <v>0</v>
      </c>
      <c r="BU1949" s="34">
        <f t="shared" si="1615"/>
        <v>-0.77916368414049852</v>
      </c>
      <c r="BV1949" s="34">
        <f t="shared" si="1616"/>
        <v>-9.2081585677427444</v>
      </c>
      <c r="BW1949" s="34">
        <v>3.4620299429308736</v>
      </c>
      <c r="BX1949" s="34">
        <v>5.7588052274189304E-2</v>
      </c>
      <c r="BY1949" s="34">
        <v>0.63635155645625474</v>
      </c>
      <c r="BZ1949" s="34">
        <v>7.0058848328672638E-2</v>
      </c>
      <c r="CA1949" s="34">
        <f t="shared" si="1617"/>
        <v>4.2260283999899908</v>
      </c>
      <c r="CB1949" s="34">
        <f t="shared" si="1618"/>
        <v>49.943215284498621</v>
      </c>
      <c r="CE1949" s="68">
        <f t="shared" si="1640"/>
        <v>165000</v>
      </c>
      <c r="CF1949" s="9">
        <v>3.3</v>
      </c>
      <c r="CG1949" s="9">
        <v>3.8</v>
      </c>
      <c r="CH1949" s="9">
        <v>-0.3</v>
      </c>
      <c r="CI1949" s="9">
        <v>-0.4</v>
      </c>
      <c r="CJ1949" s="9">
        <f t="shared" si="1644"/>
        <v>-4.5553762930625421</v>
      </c>
      <c r="CK1949" s="9">
        <v>0.1</v>
      </c>
      <c r="CL1949" s="9">
        <f t="shared" si="1645"/>
        <v>1.1388440732656355</v>
      </c>
      <c r="CM1949" s="9">
        <v>-0.3</v>
      </c>
      <c r="CN1949" t="s">
        <v>2757</v>
      </c>
      <c r="CO1949" t="s">
        <v>1608</v>
      </c>
      <c r="CP1949" t="s">
        <v>2417</v>
      </c>
      <c r="CQ1949" t="s">
        <v>2400</v>
      </c>
      <c r="CR1949">
        <v>72</v>
      </c>
      <c r="CS1949">
        <v>191</v>
      </c>
      <c r="CU1949" t="s">
        <v>3401</v>
      </c>
      <c r="CV1949" t="s">
        <v>2382</v>
      </c>
      <c r="CW1949">
        <v>0</v>
      </c>
      <c r="CX1949">
        <v>0</v>
      </c>
      <c r="CY1949">
        <v>0</v>
      </c>
      <c r="CZ1949" s="70"/>
      <c r="DA1949">
        <v>0</v>
      </c>
    </row>
    <row r="1950" spans="1:105" x14ac:dyDescent="0.2">
      <c r="A1950" s="75" t="s">
        <v>2452</v>
      </c>
      <c r="B1950" s="19" t="s">
        <v>975</v>
      </c>
      <c r="C1950" s="19"/>
      <c r="D1950" s="19"/>
      <c r="E1950" s="19" t="str">
        <f t="shared" si="1609"/>
        <v xml:space="preserve">Alexeev, Nikita </v>
      </c>
      <c r="F1950" s="19" t="s">
        <v>2885</v>
      </c>
      <c r="G1950" s="19" t="s">
        <v>1528</v>
      </c>
      <c r="H1950" s="19">
        <v>63</v>
      </c>
      <c r="I1950" s="19">
        <v>10</v>
      </c>
      <c r="J1950" s="19">
        <v>11</v>
      </c>
      <c r="K1950" s="19">
        <f t="shared" si="1646"/>
        <v>21</v>
      </c>
      <c r="L1950" s="19">
        <v>10</v>
      </c>
      <c r="M1950" s="19">
        <v>12</v>
      </c>
      <c r="N1950" s="19">
        <v>102</v>
      </c>
      <c r="O1950" s="20">
        <f t="shared" si="1610"/>
        <v>9.8039215686274508E-2</v>
      </c>
      <c r="P1950" s="19">
        <v>1181</v>
      </c>
      <c r="Q1950" s="19">
        <v>2</v>
      </c>
      <c r="R1950" s="19">
        <v>0</v>
      </c>
      <c r="S1950" s="19">
        <v>2</v>
      </c>
      <c r="T1950" s="19">
        <v>10</v>
      </c>
      <c r="U1950" s="20">
        <f t="shared" si="1611"/>
        <v>0.16666666666666666</v>
      </c>
      <c r="V1950" s="19"/>
      <c r="W1950" s="19">
        <v>2</v>
      </c>
      <c r="X1950" s="19">
        <v>2</v>
      </c>
      <c r="Y1950" s="19">
        <v>0</v>
      </c>
      <c r="Z1950" s="19">
        <v>0</v>
      </c>
      <c r="AA1950" s="19">
        <f t="shared" si="1647"/>
        <v>8</v>
      </c>
      <c r="AB1950" s="19">
        <f t="shared" si="1648"/>
        <v>9</v>
      </c>
      <c r="AC1950" s="24">
        <f t="shared" si="1620"/>
        <v>8.8888888888888893</v>
      </c>
      <c r="AD1950" s="24">
        <f t="shared" si="1621"/>
        <v>8.8888888888888893</v>
      </c>
      <c r="AE1950" s="24">
        <f t="shared" si="1622"/>
        <v>0</v>
      </c>
      <c r="AF1950" s="24">
        <f t="shared" si="1623"/>
        <v>0</v>
      </c>
      <c r="AG1950" s="24">
        <f t="shared" si="1624"/>
        <v>12.595670238355565</v>
      </c>
      <c r="AH1950" s="24">
        <f t="shared" si="1625"/>
        <v>14.170129018150012</v>
      </c>
      <c r="AI1950" s="21">
        <f t="shared" si="1626"/>
        <v>2.4404111086813911</v>
      </c>
      <c r="AJ1950" s="21">
        <f t="shared" si="1627"/>
        <v>6.2222222222222223</v>
      </c>
      <c r="AK1950" s="21">
        <f t="shared" si="1628"/>
        <v>0</v>
      </c>
      <c r="AL1950" s="21">
        <f t="shared" si="1629"/>
        <v>1.5744587797944458</v>
      </c>
      <c r="AM1950" s="21">
        <f t="shared" si="1630"/>
        <v>1.7777777777777779</v>
      </c>
      <c r="AN1950" s="21">
        <f t="shared" si="1631"/>
        <v>4.1570438799076213</v>
      </c>
      <c r="AO1950" s="36">
        <v>762.16666666666663</v>
      </c>
      <c r="AP1950" s="36">
        <v>67.5</v>
      </c>
      <c r="AQ1950" s="36">
        <v>72.166666666666671</v>
      </c>
      <c r="AR1950" s="36">
        <v>901.83333333333326</v>
      </c>
      <c r="AS1950" s="19"/>
      <c r="AT1950" s="19"/>
      <c r="AU1950" s="19"/>
      <c r="AV1950" s="19"/>
      <c r="AW1950" s="19"/>
      <c r="AX1950" s="24">
        <f t="shared" si="1632"/>
        <v>0</v>
      </c>
      <c r="AY1950" s="24">
        <f t="shared" si="1633"/>
        <v>0</v>
      </c>
      <c r="AZ1950" s="24">
        <f t="shared" si="1634"/>
        <v>0</v>
      </c>
      <c r="BA1950" s="24">
        <f t="shared" si="1635"/>
        <v>0</v>
      </c>
      <c r="BB1950" s="24">
        <f t="shared" si="1636"/>
        <v>0</v>
      </c>
      <c r="BC1950" s="24">
        <f t="shared" si="1637"/>
        <v>12.097883597883598</v>
      </c>
      <c r="BD1950" s="24">
        <f t="shared" si="1638"/>
        <v>1.1455026455026456</v>
      </c>
      <c r="BE1950" s="24">
        <f t="shared" si="1639"/>
        <v>1.0714285714285714</v>
      </c>
      <c r="BF1950" s="30">
        <v>31</v>
      </c>
      <c r="BG1950" s="30">
        <v>7</v>
      </c>
      <c r="BH1950" s="30">
        <v>0</v>
      </c>
      <c r="BI1950" s="30">
        <v>38</v>
      </c>
      <c r="BJ1950" s="30">
        <v>20</v>
      </c>
      <c r="BK1950" s="30">
        <v>2</v>
      </c>
      <c r="BL1950" s="30">
        <v>5</v>
      </c>
      <c r="BM1950" s="30">
        <v>27</v>
      </c>
      <c r="BN1950" s="35">
        <f t="shared" si="1613"/>
        <v>36.279756982983677</v>
      </c>
      <c r="BO1950" s="35">
        <f t="shared" si="1614"/>
        <v>80.457786692996521</v>
      </c>
      <c r="BP1950" s="35">
        <v>7.9678353184145942</v>
      </c>
      <c r="BQ1950" s="35">
        <v>2.2023524156977592</v>
      </c>
      <c r="BR1950" s="35">
        <v>-0.34266178086547733</v>
      </c>
      <c r="BS1950" s="35">
        <v>-1.2458548231402322</v>
      </c>
      <c r="BT1950" s="35">
        <v>0</v>
      </c>
      <c r="BU1950" s="35">
        <f t="shared" si="1615"/>
        <v>8.5816711301066437</v>
      </c>
      <c r="BV1950" s="35">
        <f t="shared" si="1616"/>
        <v>19.031612190219874</v>
      </c>
      <c r="BW1950" s="35">
        <v>12.791972105747256</v>
      </c>
      <c r="BX1950" s="35">
        <v>-0.20327322964025737</v>
      </c>
      <c r="BY1950" s="35">
        <v>6.0469452754146333</v>
      </c>
      <c r="BZ1950" s="35">
        <v>9.0624417013554019</v>
      </c>
      <c r="CA1950" s="35">
        <f t="shared" si="1617"/>
        <v>27.698085852877036</v>
      </c>
      <c r="CB1950" s="35">
        <f t="shared" si="1618"/>
        <v>61.426174502776647</v>
      </c>
      <c r="CC1950" s="22">
        <v>63</v>
      </c>
      <c r="CD1950" s="23">
        <v>1379896</v>
      </c>
      <c r="CE1950" s="76">
        <f t="shared" si="1640"/>
        <v>1796055.111111111</v>
      </c>
      <c r="CF1950" s="24">
        <v>15.6</v>
      </c>
      <c r="CG1950" s="24">
        <v>15.2</v>
      </c>
      <c r="CH1950" s="24">
        <v>13.8</v>
      </c>
      <c r="CI1950" s="24">
        <v>0.9</v>
      </c>
      <c r="CJ1950" s="24">
        <f t="shared" si="1644"/>
        <v>1.7282765242438791</v>
      </c>
      <c r="CK1950" s="24">
        <v>3.8</v>
      </c>
      <c r="CL1950" s="24">
        <f t="shared" si="1645"/>
        <v>7.297167546807489</v>
      </c>
      <c r="CM1950" s="24">
        <v>4.7</v>
      </c>
      <c r="CN1950" s="19"/>
      <c r="CO1950" s="19"/>
      <c r="CP1950" s="19"/>
      <c r="CQ1950" s="19"/>
      <c r="CR1950" s="19"/>
      <c r="CS1950" s="19"/>
      <c r="CT1950" s="19"/>
      <c r="CU1950" s="19"/>
      <c r="CV1950" s="19"/>
      <c r="CW1950" s="19"/>
      <c r="CX1950" s="19"/>
      <c r="CY1950" s="19"/>
      <c r="CZ1950" s="77"/>
      <c r="DA1950" s="19">
        <v>1</v>
      </c>
    </row>
    <row r="1951" spans="1:105" x14ac:dyDescent="0.2">
      <c r="A1951" s="75" t="s">
        <v>2452</v>
      </c>
      <c r="B1951" s="19" t="s">
        <v>956</v>
      </c>
      <c r="C1951" s="19"/>
      <c r="D1951" s="19"/>
      <c r="E1951" s="19" t="str">
        <f t="shared" si="1609"/>
        <v xml:space="preserve">Alexeev, Nikita </v>
      </c>
      <c r="F1951" s="19" t="s">
        <v>2885</v>
      </c>
      <c r="G1951" s="19" t="s">
        <v>1528</v>
      </c>
      <c r="H1951" s="19">
        <v>15</v>
      </c>
      <c r="I1951" s="19">
        <v>2</v>
      </c>
      <c r="J1951" s="19">
        <v>0</v>
      </c>
      <c r="K1951" s="19">
        <f t="shared" si="1646"/>
        <v>2</v>
      </c>
      <c r="L1951" s="19">
        <v>-3</v>
      </c>
      <c r="M1951" s="19">
        <v>0</v>
      </c>
      <c r="N1951" s="19">
        <v>15</v>
      </c>
      <c r="O1951" s="20">
        <f t="shared" si="1610"/>
        <v>0.13333333333333333</v>
      </c>
      <c r="P1951" s="19">
        <v>242</v>
      </c>
      <c r="Q1951" s="19">
        <v>0</v>
      </c>
      <c r="R1951" s="19">
        <v>0</v>
      </c>
      <c r="S1951" s="19">
        <v>1</v>
      </c>
      <c r="T1951" s="19">
        <v>0</v>
      </c>
      <c r="U1951" s="20">
        <f t="shared" si="1611"/>
        <v>1</v>
      </c>
      <c r="V1951" s="19">
        <v>0.2</v>
      </c>
      <c r="W1951" s="19">
        <v>0</v>
      </c>
      <c r="X1951" s="19">
        <v>0</v>
      </c>
      <c r="Y1951" s="19">
        <v>0</v>
      </c>
      <c r="Z1951" s="19">
        <v>0</v>
      </c>
      <c r="AA1951" s="19">
        <f t="shared" si="1647"/>
        <v>2</v>
      </c>
      <c r="AB1951" s="19">
        <f t="shared" si="1648"/>
        <v>0</v>
      </c>
      <c r="AC1951" s="24">
        <f t="shared" si="1620"/>
        <v>0</v>
      </c>
      <c r="AD1951" s="24">
        <f t="shared" si="1621"/>
        <v>0</v>
      </c>
      <c r="AE1951" s="24">
        <f t="shared" si="1622"/>
        <v>0</v>
      </c>
      <c r="AF1951" s="24">
        <f t="shared" si="1623"/>
        <v>0</v>
      </c>
      <c r="AG1951" s="24">
        <f t="shared" si="1624"/>
        <v>16.563146997929607</v>
      </c>
      <c r="AH1951" s="24">
        <f t="shared" si="1625"/>
        <v>0</v>
      </c>
      <c r="AI1951" s="21">
        <f t="shared" si="1626"/>
        <v>2.0703933747412009</v>
      </c>
      <c r="AJ1951" s="21">
        <f t="shared" si="1627"/>
        <v>4.3530834340991538</v>
      </c>
      <c r="AK1951" s="21">
        <f t="shared" si="1628"/>
        <v>0</v>
      </c>
      <c r="AL1951" s="21">
        <f t="shared" si="1629"/>
        <v>2.8985507246376812</v>
      </c>
      <c r="AM1951" s="21">
        <f t="shared" si="1630"/>
        <v>0</v>
      </c>
      <c r="AN1951" s="21">
        <f t="shared" si="1631"/>
        <v>0</v>
      </c>
      <c r="AO1951" s="36">
        <v>144.9</v>
      </c>
      <c r="AP1951" s="36">
        <v>27.566666666666663</v>
      </c>
      <c r="AQ1951" s="36">
        <v>0.7</v>
      </c>
      <c r="AR1951" s="36">
        <v>173.16666666666666</v>
      </c>
      <c r="AS1951" s="19">
        <v>18</v>
      </c>
      <c r="AT1951" s="19">
        <v>33</v>
      </c>
      <c r="AU1951" s="19">
        <v>55</v>
      </c>
      <c r="AV1951" s="19">
        <v>29</v>
      </c>
      <c r="AW1951" s="19">
        <v>32</v>
      </c>
      <c r="AX1951" s="24">
        <f t="shared" si="1632"/>
        <v>6.2367661212704526</v>
      </c>
      <c r="AY1951" s="24">
        <f t="shared" si="1633"/>
        <v>11.434071222329164</v>
      </c>
      <c r="AZ1951" s="24">
        <f t="shared" si="1634"/>
        <v>19.056785370548603</v>
      </c>
      <c r="BA1951" s="24">
        <f t="shared" si="1635"/>
        <v>10.048123195380173</v>
      </c>
      <c r="BB1951" s="24">
        <f t="shared" si="1636"/>
        <v>11.087584215591916</v>
      </c>
      <c r="BC1951" s="24">
        <f t="shared" si="1637"/>
        <v>9.66</v>
      </c>
      <c r="BD1951" s="24">
        <f t="shared" si="1638"/>
        <v>4.6666666666666662E-2</v>
      </c>
      <c r="BE1951" s="24">
        <f t="shared" si="1639"/>
        <v>1.8377777777777775</v>
      </c>
      <c r="BF1951" s="30">
        <v>5</v>
      </c>
      <c r="BG1951" s="30">
        <v>2</v>
      </c>
      <c r="BH1951" s="30">
        <v>0</v>
      </c>
      <c r="BI1951" s="30">
        <v>7</v>
      </c>
      <c r="BJ1951" s="30">
        <v>7</v>
      </c>
      <c r="BK1951" s="30">
        <v>0</v>
      </c>
      <c r="BL1951" s="30">
        <v>0</v>
      </c>
      <c r="BM1951" s="30">
        <v>7</v>
      </c>
      <c r="BN1951" s="35">
        <f t="shared" si="1613"/>
        <v>5.9071407142977908</v>
      </c>
      <c r="BO1951" s="35">
        <f t="shared" si="1614"/>
        <v>68.224916815758903</v>
      </c>
      <c r="BP1951" s="35">
        <v>0.5733771956819026</v>
      </c>
      <c r="BQ1951" s="35">
        <v>-1.3387131475967757</v>
      </c>
      <c r="BR1951" s="35">
        <v>-9.0362720009865102E-2</v>
      </c>
      <c r="BS1951" s="35">
        <v>-7.8827546408195611E-3</v>
      </c>
      <c r="BT1951" s="35">
        <v>4.1357371676578518</v>
      </c>
      <c r="BU1951" s="35">
        <f t="shared" si="1615"/>
        <v>3.2721557410922939</v>
      </c>
      <c r="BV1951" s="35">
        <f t="shared" si="1616"/>
        <v>37.791981610305605</v>
      </c>
      <c r="BW1951" s="35">
        <v>0.48667782001088261</v>
      </c>
      <c r="BX1951" s="35">
        <v>9.7670177758326371E-2</v>
      </c>
      <c r="BY1951" s="35">
        <v>6.8549111331391563E-2</v>
      </c>
      <c r="BZ1951" s="35">
        <v>1.982087864104896</v>
      </c>
      <c r="CA1951" s="35">
        <f t="shared" si="1617"/>
        <v>2.6349849732054964</v>
      </c>
      <c r="CB1951" s="35">
        <f t="shared" si="1618"/>
        <v>30.43293520545328</v>
      </c>
      <c r="CC1951" s="22"/>
      <c r="CD1951" s="19"/>
      <c r="CE1951" s="76">
        <f t="shared" si="1640"/>
        <v>165000</v>
      </c>
      <c r="CF1951" s="24">
        <v>4.3</v>
      </c>
      <c r="CG1951" s="24">
        <v>3.4</v>
      </c>
      <c r="CH1951" s="24">
        <v>-1.8</v>
      </c>
      <c r="CI1951" s="24">
        <v>-1.1000000000000001</v>
      </c>
      <c r="CJ1951" s="24">
        <f t="shared" si="1644"/>
        <v>-10.921727618732419</v>
      </c>
      <c r="CK1951" s="24">
        <v>-0.1</v>
      </c>
      <c r="CL1951" s="24">
        <f t="shared" si="1645"/>
        <v>-0.99288432897567447</v>
      </c>
      <c r="CM1951" s="24">
        <v>-1.2</v>
      </c>
      <c r="CN1951" s="19" t="s">
        <v>3443</v>
      </c>
      <c r="CO1951" s="19" t="s">
        <v>2966</v>
      </c>
      <c r="CP1951" s="19"/>
      <c r="CQ1951" s="19" t="s">
        <v>2396</v>
      </c>
      <c r="CR1951" s="19">
        <v>78</v>
      </c>
      <c r="CS1951" s="19">
        <v>227</v>
      </c>
      <c r="CT1951" s="19">
        <v>34</v>
      </c>
      <c r="CU1951" s="19" t="s">
        <v>3402</v>
      </c>
      <c r="CV1951" s="19" t="s">
        <v>2382</v>
      </c>
      <c r="CW1951" s="19">
        <v>1</v>
      </c>
      <c r="CX1951" s="19">
        <v>1</v>
      </c>
      <c r="CY1951" s="19">
        <v>1</v>
      </c>
      <c r="CZ1951" s="77"/>
      <c r="DA1951" s="19">
        <v>1</v>
      </c>
    </row>
    <row r="1952" spans="1:105" x14ac:dyDescent="0.2">
      <c r="A1952" s="25" t="s">
        <v>2452</v>
      </c>
      <c r="B1952" s="10" t="s">
        <v>956</v>
      </c>
      <c r="C1952" s="10"/>
      <c r="D1952" s="10"/>
      <c r="E1952" s="10" t="s">
        <v>2884</v>
      </c>
      <c r="F1952" s="10" t="s">
        <v>2885</v>
      </c>
      <c r="G1952" s="10" t="s">
        <v>1528</v>
      </c>
      <c r="H1952" s="10">
        <v>78</v>
      </c>
      <c r="I1952" s="10">
        <v>12</v>
      </c>
      <c r="J1952" s="10">
        <v>11</v>
      </c>
      <c r="K1952" s="10">
        <v>23</v>
      </c>
      <c r="L1952" s="10">
        <v>7</v>
      </c>
      <c r="M1952" s="10">
        <v>12</v>
      </c>
      <c r="N1952" s="10">
        <v>117</v>
      </c>
      <c r="O1952" s="11">
        <v>0.10299999999999999</v>
      </c>
      <c r="P1952" s="10">
        <v>1423</v>
      </c>
      <c r="Q1952" s="10">
        <v>2</v>
      </c>
      <c r="R1952" s="10">
        <v>0</v>
      </c>
      <c r="S1952" s="10">
        <v>3</v>
      </c>
      <c r="T1952" s="10">
        <v>10</v>
      </c>
      <c r="U1952" s="11">
        <v>0.23100000000000001</v>
      </c>
      <c r="V1952" s="41">
        <v>0.2</v>
      </c>
      <c r="W1952" s="10">
        <v>2</v>
      </c>
      <c r="X1952" s="10">
        <v>2</v>
      </c>
      <c r="Y1952" s="10">
        <v>0</v>
      </c>
      <c r="Z1952" s="10">
        <v>0</v>
      </c>
      <c r="AA1952" s="10">
        <v>10</v>
      </c>
      <c r="AB1952" s="10">
        <v>9</v>
      </c>
      <c r="AC1952" s="13">
        <f t="shared" si="1620"/>
        <v>6.3111391606184917</v>
      </c>
      <c r="AD1952" s="13">
        <f t="shared" si="1621"/>
        <v>6.3111391606184917</v>
      </c>
      <c r="AE1952" s="13">
        <f t="shared" si="1622"/>
        <v>0</v>
      </c>
      <c r="AF1952" s="13">
        <f t="shared" si="1623"/>
        <v>0</v>
      </c>
      <c r="AG1952" s="13">
        <f t="shared" si="1624"/>
        <v>13.229408976153991</v>
      </c>
      <c r="AH1952" s="13">
        <f t="shared" si="1625"/>
        <v>11.906468078538591</v>
      </c>
      <c r="AI1952" s="29">
        <f t="shared" si="1626"/>
        <v>2.381293615707718</v>
      </c>
      <c r="AJ1952" s="29">
        <f t="shared" si="1627"/>
        <v>5.680025244556643</v>
      </c>
      <c r="AK1952" s="29">
        <f t="shared" si="1628"/>
        <v>0</v>
      </c>
      <c r="AL1952" s="29">
        <f t="shared" si="1629"/>
        <v>1.7859702117807885</v>
      </c>
      <c r="AM1952" s="29">
        <f t="shared" si="1630"/>
        <v>1.2622278321236984</v>
      </c>
      <c r="AN1952" s="29">
        <f t="shared" si="1631"/>
        <v>4.1169205434335119</v>
      </c>
      <c r="AO1952" s="13">
        <v>907.07</v>
      </c>
      <c r="AP1952" s="13">
        <v>95.07</v>
      </c>
      <c r="AQ1952" s="13">
        <v>72.87</v>
      </c>
      <c r="AR1952" s="13">
        <v>1075</v>
      </c>
      <c r="AS1952" s="41">
        <v>18</v>
      </c>
      <c r="AT1952" s="41">
        <v>33</v>
      </c>
      <c r="AU1952" s="41">
        <v>55</v>
      </c>
      <c r="AV1952" s="41">
        <v>29</v>
      </c>
      <c r="AW1952" s="41">
        <v>32</v>
      </c>
      <c r="AX1952" s="13">
        <f t="shared" si="1632"/>
        <v>1.0046511627906978</v>
      </c>
      <c r="AY1952" s="13">
        <f t="shared" si="1633"/>
        <v>1.8418604651162791</v>
      </c>
      <c r="AZ1952" s="13">
        <f t="shared" si="1634"/>
        <v>3.0697674418604652</v>
      </c>
      <c r="BA1952" s="13">
        <f t="shared" si="1635"/>
        <v>1.6186046511627907</v>
      </c>
      <c r="BB1952" s="13">
        <f t="shared" si="1636"/>
        <v>1.7860465116279072</v>
      </c>
      <c r="BC1952" s="13">
        <f t="shared" si="1637"/>
        <v>11.629102564102565</v>
      </c>
      <c r="BD1952" s="13">
        <f t="shared" si="1638"/>
        <v>0.93423076923076931</v>
      </c>
      <c r="BE1952" s="13">
        <f t="shared" si="1639"/>
        <v>1.2188461538461537</v>
      </c>
      <c r="BF1952" s="10">
        <v>36</v>
      </c>
      <c r="BG1952" s="10">
        <v>9</v>
      </c>
      <c r="BH1952" s="10">
        <v>0</v>
      </c>
      <c r="BI1952" s="10">
        <v>45</v>
      </c>
      <c r="BJ1952" s="10">
        <v>27</v>
      </c>
      <c r="BK1952" s="10">
        <v>2</v>
      </c>
      <c r="BL1952" s="10">
        <v>5</v>
      </c>
      <c r="BM1952" s="10">
        <v>34</v>
      </c>
      <c r="BN1952" s="39">
        <v>42.186999999999998</v>
      </c>
      <c r="BO1952" s="39">
        <v>78.486999999999995</v>
      </c>
      <c r="BP1952" s="13">
        <v>8.5410000000000004</v>
      </c>
      <c r="BQ1952" s="13">
        <v>0.86399999999999999</v>
      </c>
      <c r="BR1952" s="13">
        <v>-0.433</v>
      </c>
      <c r="BS1952" s="13">
        <v>-1.254</v>
      </c>
      <c r="BT1952" s="13">
        <v>4.1360000000000001</v>
      </c>
      <c r="BU1952" s="39">
        <v>11.853999999999999</v>
      </c>
      <c r="BV1952" s="39">
        <v>22.053999999999998</v>
      </c>
      <c r="BW1952" s="13">
        <v>13.279</v>
      </c>
      <c r="BX1952" s="13">
        <v>-0.106</v>
      </c>
      <c r="BY1952" s="13">
        <v>6.1150000000000002</v>
      </c>
      <c r="BZ1952" s="13">
        <v>11.045</v>
      </c>
      <c r="CA1952" s="39">
        <v>30.332999999999998</v>
      </c>
      <c r="CB1952" s="39">
        <v>56.433999999999997</v>
      </c>
      <c r="CC1952" s="16">
        <v>51</v>
      </c>
      <c r="CD1952" s="12">
        <v>1379896</v>
      </c>
      <c r="CE1952" s="73">
        <f t="shared" si="1640"/>
        <v>1450659.8974358975</v>
      </c>
      <c r="CF1952" s="13">
        <v>19.899999999999999</v>
      </c>
      <c r="CG1952" s="13">
        <v>18.600000000000001</v>
      </c>
      <c r="CH1952" s="13">
        <v>12</v>
      </c>
      <c r="CI1952" s="17">
        <v>0.5</v>
      </c>
      <c r="CJ1952" s="13">
        <f t="shared" si="1644"/>
        <v>0.804537592018987</v>
      </c>
      <c r="CK1952" s="17">
        <v>3.1</v>
      </c>
      <c r="CL1952" s="13">
        <f t="shared" si="1645"/>
        <v>4.98813307051772</v>
      </c>
      <c r="CM1952" s="13">
        <v>3.6</v>
      </c>
      <c r="CN1952" s="10" t="s">
        <v>3443</v>
      </c>
      <c r="CO1952" s="10" t="s">
        <v>2966</v>
      </c>
      <c r="CP1952" s="10">
        <v>0</v>
      </c>
      <c r="CQ1952" s="10" t="s">
        <v>2396</v>
      </c>
      <c r="CR1952" s="10">
        <v>78</v>
      </c>
      <c r="CS1952" s="10">
        <v>227</v>
      </c>
      <c r="CT1952" s="10">
        <v>34</v>
      </c>
      <c r="CU1952" s="10" t="s">
        <v>3402</v>
      </c>
      <c r="CV1952" s="10" t="s">
        <v>2382</v>
      </c>
      <c r="CW1952" s="10">
        <v>1</v>
      </c>
      <c r="CX1952" s="10">
        <v>1</v>
      </c>
      <c r="CY1952" s="10">
        <v>1</v>
      </c>
      <c r="CZ1952" s="79"/>
      <c r="DA1952" s="10">
        <v>2</v>
      </c>
    </row>
    <row r="1953" spans="1:105" x14ac:dyDescent="0.2">
      <c r="A1953" s="38" t="s">
        <v>2452</v>
      </c>
      <c r="B1953" t="s">
        <v>970</v>
      </c>
      <c r="E1953" t="str">
        <f>CONCATENATE(RIGHT(F1953,LEN(F1953)-SEARCH(" ",F1953)), ", ", LEFT(F1953, SEARCH(" ", F1953)))</f>
        <v xml:space="preserve">Dimitrakos, Niko </v>
      </c>
      <c r="F1953" t="s">
        <v>1418</v>
      </c>
      <c r="G1953" t="s">
        <v>1528</v>
      </c>
      <c r="H1953">
        <v>5</v>
      </c>
      <c r="I1953">
        <v>0</v>
      </c>
      <c r="J1953">
        <v>0</v>
      </c>
      <c r="K1953">
        <f>I1953+J1953</f>
        <v>0</v>
      </c>
      <c r="L1953">
        <v>-4</v>
      </c>
      <c r="M1953">
        <v>6</v>
      </c>
      <c r="N1953">
        <v>4</v>
      </c>
      <c r="O1953" s="4">
        <f>IF(N1953=0,0,I1953/N1953)</f>
        <v>0</v>
      </c>
      <c r="P1953">
        <v>65</v>
      </c>
      <c r="Q1953">
        <v>0</v>
      </c>
      <c r="R1953">
        <v>0</v>
      </c>
      <c r="S1953">
        <v>0</v>
      </c>
      <c r="T1953">
        <v>0</v>
      </c>
      <c r="U1953" s="4">
        <f>IF(S1953+T1953=0,0,S1953/(S1953+T1953))</f>
        <v>0</v>
      </c>
      <c r="V1953" s="40">
        <v>0</v>
      </c>
      <c r="W1953">
        <v>0</v>
      </c>
      <c r="X1953">
        <v>0</v>
      </c>
      <c r="Y1953">
        <v>0</v>
      </c>
      <c r="Z1953">
        <v>0</v>
      </c>
      <c r="AA1953">
        <f t="shared" ref="AA1953:AB1956" si="1649">I1953-W1953-Y1953</f>
        <v>0</v>
      </c>
      <c r="AB1953">
        <f t="shared" si="1649"/>
        <v>0</v>
      </c>
      <c r="AC1953" s="9">
        <f t="shared" si="1620"/>
        <v>0</v>
      </c>
      <c r="AD1953" s="9">
        <f t="shared" si="1621"/>
        <v>0</v>
      </c>
      <c r="AE1953" s="9">
        <f t="shared" si="1622"/>
        <v>0</v>
      </c>
      <c r="AF1953" s="9">
        <f t="shared" si="1623"/>
        <v>0</v>
      </c>
      <c r="AG1953" s="9">
        <f t="shared" si="1624"/>
        <v>0</v>
      </c>
      <c r="AH1953" s="9">
        <f t="shared" si="1625"/>
        <v>0</v>
      </c>
      <c r="AI1953" s="6">
        <f t="shared" si="1626"/>
        <v>0</v>
      </c>
      <c r="AJ1953" s="6">
        <f t="shared" si="1627"/>
        <v>0</v>
      </c>
      <c r="AK1953" s="6">
        <f t="shared" si="1628"/>
        <v>0</v>
      </c>
      <c r="AL1953" s="6">
        <f t="shared" si="1629"/>
        <v>4.8979591836734686</v>
      </c>
      <c r="AM1953" s="6">
        <f t="shared" si="1630"/>
        <v>10.619469026548673</v>
      </c>
      <c r="AN1953" s="6">
        <f t="shared" si="1631"/>
        <v>0</v>
      </c>
      <c r="AO1953" s="32">
        <v>36.75</v>
      </c>
      <c r="AP1953" s="32">
        <v>5.65</v>
      </c>
      <c r="AQ1953" s="32">
        <v>0.23333333333333334</v>
      </c>
      <c r="AR1953" s="32">
        <v>42.633333333333333</v>
      </c>
      <c r="AS1953" s="40">
        <v>1</v>
      </c>
      <c r="AT1953" s="40">
        <v>3</v>
      </c>
      <c r="AU1953" s="40">
        <v>2</v>
      </c>
      <c r="AV1953" s="40">
        <v>1</v>
      </c>
      <c r="AW1953" s="40">
        <v>1</v>
      </c>
      <c r="AX1953" s="9">
        <f t="shared" si="1632"/>
        <v>1.4073494917904612</v>
      </c>
      <c r="AY1953" s="9">
        <f t="shared" si="1633"/>
        <v>4.2220484753713841</v>
      </c>
      <c r="AZ1953" s="9">
        <f t="shared" si="1634"/>
        <v>2.8146989835809224</v>
      </c>
      <c r="BA1953" s="9">
        <f t="shared" si="1635"/>
        <v>1.4073494917904612</v>
      </c>
      <c r="BB1953" s="9">
        <f t="shared" si="1636"/>
        <v>1.4073494917904612</v>
      </c>
      <c r="BC1953" s="9">
        <f t="shared" si="1637"/>
        <v>7.35</v>
      </c>
      <c r="BD1953" s="9">
        <f t="shared" si="1638"/>
        <v>4.6666666666666669E-2</v>
      </c>
      <c r="BE1953" s="9">
        <f t="shared" si="1639"/>
        <v>1.1300000000000001</v>
      </c>
      <c r="BF1953" s="3">
        <v>0</v>
      </c>
      <c r="BG1953" s="3">
        <v>0</v>
      </c>
      <c r="BH1953" s="3">
        <v>0</v>
      </c>
      <c r="BI1953" s="3">
        <v>0</v>
      </c>
      <c r="BJ1953" s="3">
        <v>3</v>
      </c>
      <c r="BK1953" s="3">
        <v>1</v>
      </c>
      <c r="BL1953" s="3">
        <v>0</v>
      </c>
      <c r="BM1953" s="3">
        <v>4</v>
      </c>
      <c r="BN1953" s="34">
        <f>BU1953+CA1953</f>
        <v>-3.3647476417273499</v>
      </c>
      <c r="BO1953" s="34">
        <f>BN1953/AR1953*2000</f>
        <v>-157.84586278627131</v>
      </c>
      <c r="BP1953" s="34">
        <v>-0.90856476823406229</v>
      </c>
      <c r="BQ1953" s="34">
        <v>-0.29599810530312803</v>
      </c>
      <c r="BR1953" s="34">
        <v>-1.439153564588736E-2</v>
      </c>
      <c r="BS1953" s="34">
        <v>-2.7698225656584597E-3</v>
      </c>
      <c r="BT1953" s="34">
        <v>0</v>
      </c>
      <c r="BU1953" s="34">
        <f>SUM(BP1953:BT1953)</f>
        <v>-1.2217242317487362</v>
      </c>
      <c r="BV1953" s="34">
        <f>BU1953/AR1953*2000</f>
        <v>-57.313099221989191</v>
      </c>
      <c r="BW1953" s="34">
        <v>-0.19830039849669295</v>
      </c>
      <c r="BX1953" s="34">
        <v>-0.26747162836501359</v>
      </c>
      <c r="BY1953" s="34">
        <v>2.7841344328624989E-2</v>
      </c>
      <c r="BZ1953" s="34">
        <v>-1.7050927274455321</v>
      </c>
      <c r="CA1953" s="34">
        <f>SUM(BW1953:BZ1953)</f>
        <v>-2.1430234099786136</v>
      </c>
      <c r="CB1953" s="34">
        <f>CA1953/AR1953*2000</f>
        <v>-100.53276356428211</v>
      </c>
      <c r="CE1953" s="68">
        <f t="shared" si="1640"/>
        <v>165000</v>
      </c>
      <c r="CF1953" s="9">
        <v>1</v>
      </c>
      <c r="CG1953" s="9">
        <v>0.9</v>
      </c>
      <c r="CH1953" s="9">
        <v>-3.3</v>
      </c>
      <c r="CI1953" s="9">
        <v>-0.5</v>
      </c>
      <c r="CJ1953" s="9">
        <f t="shared" si="1644"/>
        <v>-20.611473720371009</v>
      </c>
      <c r="CK1953" s="9">
        <v>-0.6</v>
      </c>
      <c r="CL1953" s="9">
        <f t="shared" si="1645"/>
        <v>-24.733768464445209</v>
      </c>
      <c r="CM1953" s="9">
        <v>-1</v>
      </c>
      <c r="CN1953" t="s">
        <v>3344</v>
      </c>
      <c r="CO1953" t="s">
        <v>3345</v>
      </c>
      <c r="CP1953" t="s">
        <v>2441</v>
      </c>
      <c r="CQ1953" t="s">
        <v>2414</v>
      </c>
      <c r="CR1953">
        <v>71</v>
      </c>
      <c r="CS1953">
        <v>205</v>
      </c>
      <c r="CT1953">
        <v>15</v>
      </c>
      <c r="CU1953" t="s">
        <v>3401</v>
      </c>
      <c r="CV1953" t="s">
        <v>2382</v>
      </c>
      <c r="CW1953">
        <v>0</v>
      </c>
      <c r="CX1953">
        <v>0</v>
      </c>
      <c r="CY1953">
        <v>0</v>
      </c>
      <c r="CZ1953" s="70"/>
      <c r="DA1953">
        <v>0</v>
      </c>
    </row>
    <row r="1954" spans="1:105" x14ac:dyDescent="0.2">
      <c r="A1954" s="38" t="s">
        <v>2452</v>
      </c>
      <c r="B1954" t="s">
        <v>972</v>
      </c>
      <c r="E1954" t="str">
        <f>CONCATENATE(RIGHT(F1954,LEN(F1954)-SEARCH(" ",F1954)), ", ", LEFT(F1954, SEARCH(" ", F1954)))</f>
        <v xml:space="preserve">Ekman, Nils </v>
      </c>
      <c r="F1954" t="s">
        <v>1419</v>
      </c>
      <c r="G1954" t="s">
        <v>1528</v>
      </c>
      <c r="H1954">
        <v>34</v>
      </c>
      <c r="I1954">
        <v>6</v>
      </c>
      <c r="J1954">
        <v>9</v>
      </c>
      <c r="K1954">
        <f>I1954+J1954</f>
        <v>15</v>
      </c>
      <c r="L1954">
        <v>-14</v>
      </c>
      <c r="M1954">
        <v>24</v>
      </c>
      <c r="N1954">
        <v>69</v>
      </c>
      <c r="O1954" s="4">
        <f>IF(N1954=0,0,I1954/N1954)</f>
        <v>8.6956521739130432E-2</v>
      </c>
      <c r="P1954">
        <v>622</v>
      </c>
      <c r="Q1954">
        <v>0</v>
      </c>
      <c r="R1954">
        <v>0</v>
      </c>
      <c r="S1954">
        <v>0</v>
      </c>
      <c r="T1954">
        <v>6</v>
      </c>
      <c r="U1954" s="4">
        <f>IF(S1954+T1954=0,0,S1954/(S1954+T1954))</f>
        <v>0</v>
      </c>
      <c r="V1954" s="40">
        <v>0.3</v>
      </c>
      <c r="W1954">
        <v>2</v>
      </c>
      <c r="X1954">
        <v>4</v>
      </c>
      <c r="Y1954">
        <v>0</v>
      </c>
      <c r="Z1954">
        <v>0</v>
      </c>
      <c r="AA1954">
        <f t="shared" si="1649"/>
        <v>4</v>
      </c>
      <c r="AB1954">
        <f t="shared" si="1649"/>
        <v>5</v>
      </c>
      <c r="AC1954" s="9">
        <f t="shared" si="1620"/>
        <v>6.2904071291280799</v>
      </c>
      <c r="AD1954" s="9">
        <f t="shared" si="1621"/>
        <v>12.58081425825616</v>
      </c>
      <c r="AE1954" s="9">
        <f t="shared" si="1622"/>
        <v>0</v>
      </c>
      <c r="AF1954" s="9">
        <f t="shared" si="1623"/>
        <v>0</v>
      </c>
      <c r="AG1954" s="9">
        <f t="shared" si="1624"/>
        <v>12.857716862359927</v>
      </c>
      <c r="AH1954" s="9">
        <f t="shared" si="1625"/>
        <v>16.07214607794991</v>
      </c>
      <c r="AI1954" s="6">
        <f t="shared" si="1626"/>
        <v>2.0893789901334885</v>
      </c>
      <c r="AJ1954" s="6">
        <f t="shared" si="1627"/>
        <v>7.5484885549536953</v>
      </c>
      <c r="AK1954" s="6">
        <f t="shared" si="1628"/>
        <v>0</v>
      </c>
      <c r="AL1954" s="6">
        <f t="shared" si="1629"/>
        <v>4.178757980266977</v>
      </c>
      <c r="AM1954" s="6">
        <f t="shared" si="1630"/>
        <v>0.62904071291280794</v>
      </c>
      <c r="AN1954" s="6">
        <f t="shared" si="1631"/>
        <v>0</v>
      </c>
      <c r="AO1954" s="33">
        <v>373.31666666666666</v>
      </c>
      <c r="AP1954" s="33">
        <v>95.38333333333334</v>
      </c>
      <c r="AQ1954" s="33">
        <v>0.78333333333333344</v>
      </c>
      <c r="AR1954" s="32">
        <v>469.48333333333335</v>
      </c>
      <c r="AS1954" s="40">
        <v>17</v>
      </c>
      <c r="AT1954" s="40">
        <v>17</v>
      </c>
      <c r="AU1954" s="40">
        <v>23</v>
      </c>
      <c r="AV1954" s="40">
        <v>10</v>
      </c>
      <c r="AW1954" s="40">
        <v>2</v>
      </c>
      <c r="AX1954" s="9">
        <f t="shared" si="1632"/>
        <v>2.1726010863005434</v>
      </c>
      <c r="AY1954" s="9">
        <f t="shared" si="1633"/>
        <v>2.1726010863005434</v>
      </c>
      <c r="AZ1954" s="9">
        <f t="shared" si="1634"/>
        <v>2.9394014697007349</v>
      </c>
      <c r="BA1954" s="9">
        <f t="shared" si="1635"/>
        <v>1.2780006390003196</v>
      </c>
      <c r="BB1954" s="9">
        <f t="shared" si="1636"/>
        <v>0.25560012780006391</v>
      </c>
      <c r="BC1954" s="9">
        <f t="shared" si="1637"/>
        <v>10.979901960784314</v>
      </c>
      <c r="BD1954" s="9">
        <f t="shared" si="1638"/>
        <v>2.3039215686274511E-2</v>
      </c>
      <c r="BE1954" s="9">
        <f t="shared" si="1639"/>
        <v>2.8053921568627453</v>
      </c>
      <c r="BF1954" s="3">
        <v>13</v>
      </c>
      <c r="BG1954" s="3">
        <v>12</v>
      </c>
      <c r="BH1954" s="3">
        <v>0</v>
      </c>
      <c r="BI1954" s="3">
        <v>25</v>
      </c>
      <c r="BJ1954" s="3">
        <v>26</v>
      </c>
      <c r="BK1954" s="3">
        <v>1</v>
      </c>
      <c r="BL1954" s="3">
        <v>0</v>
      </c>
      <c r="BM1954" s="3">
        <v>27</v>
      </c>
      <c r="BN1954" s="34">
        <f>BU1954+CA1954</f>
        <v>3.1346778420821773</v>
      </c>
      <c r="BO1954" s="34">
        <f>BN1954/AR1954*2000</f>
        <v>13.353734284137216</v>
      </c>
      <c r="BP1954" s="34">
        <v>3.4658477973622288</v>
      </c>
      <c r="BQ1954" s="34">
        <v>1.8416122581974104</v>
      </c>
      <c r="BR1954" s="34">
        <v>0.46834630430864871</v>
      </c>
      <c r="BS1954" s="34">
        <v>-9.4892819014490981E-3</v>
      </c>
      <c r="BT1954" s="34">
        <v>-0.74341083879316727</v>
      </c>
      <c r="BU1954" s="34">
        <f>SUM(BP1954:BT1954)</f>
        <v>5.0229062391736718</v>
      </c>
      <c r="BV1954" s="34">
        <f>BU1954/AR1954*2000</f>
        <v>21.397591277675481</v>
      </c>
      <c r="BW1954" s="34">
        <v>-0.19429787595700299</v>
      </c>
      <c r="BX1954" s="34">
        <v>4.4548128196629518E-2</v>
      </c>
      <c r="BY1954" s="34">
        <v>7.5681265966562758E-2</v>
      </c>
      <c r="BZ1954" s="34">
        <v>-1.8141599152976837</v>
      </c>
      <c r="CA1954" s="34">
        <f>SUM(BW1954:BZ1954)</f>
        <v>-1.8882283970914944</v>
      </c>
      <c r="CB1954" s="34">
        <f>CA1954/AR1954*2000</f>
        <v>-8.0438569935382631</v>
      </c>
      <c r="CC1954" s="15">
        <v>37</v>
      </c>
      <c r="CD1954" s="7">
        <v>426879</v>
      </c>
      <c r="CE1954" s="68">
        <f t="shared" si="1640"/>
        <v>1029531.705882353</v>
      </c>
      <c r="CF1954" s="9">
        <v>12</v>
      </c>
      <c r="CG1954" s="9">
        <v>9.6</v>
      </c>
      <c r="CH1954" s="9">
        <v>-13</v>
      </c>
      <c r="CI1954" s="9">
        <v>0</v>
      </c>
      <c r="CJ1954" s="9">
        <f t="shared" si="1644"/>
        <v>0</v>
      </c>
      <c r="CK1954" s="9">
        <v>-1.8</v>
      </c>
      <c r="CL1954" s="9">
        <f t="shared" si="1645"/>
        <v>-6.3643595863166276</v>
      </c>
      <c r="CM1954" s="9">
        <v>-1.8</v>
      </c>
      <c r="CN1954" t="s">
        <v>11</v>
      </c>
      <c r="CO1954" t="s">
        <v>3168</v>
      </c>
      <c r="CQ1954" t="s">
        <v>2436</v>
      </c>
      <c r="CR1954">
        <v>72</v>
      </c>
      <c r="CS1954">
        <v>181</v>
      </c>
      <c r="CT1954">
        <v>28</v>
      </c>
      <c r="CU1954" t="s">
        <v>3402</v>
      </c>
      <c r="CV1954" t="s">
        <v>2382</v>
      </c>
      <c r="CW1954">
        <v>1</v>
      </c>
      <c r="CX1954">
        <v>0</v>
      </c>
      <c r="CY1954">
        <v>0</v>
      </c>
      <c r="CZ1954" s="70"/>
      <c r="DA1954">
        <v>0</v>
      </c>
    </row>
    <row r="1955" spans="1:105" x14ac:dyDescent="0.2">
      <c r="A1955" s="75" t="s">
        <v>2452</v>
      </c>
      <c r="B1955" s="19" t="s">
        <v>971</v>
      </c>
      <c r="C1955" s="19"/>
      <c r="D1955" s="19"/>
      <c r="E1955" s="19" t="str">
        <f>CONCATENATE(RIGHT(F1955,LEN(F1955)-SEARCH(" ",F1955)), ", ", LEFT(F1955, SEARCH(" ", F1955)))</f>
        <v xml:space="preserve">Saprykin, Oleg </v>
      </c>
      <c r="F1955" s="19" t="s">
        <v>2893</v>
      </c>
      <c r="G1955" s="19" t="s">
        <v>1540</v>
      </c>
      <c r="H1955" s="19">
        <v>59</v>
      </c>
      <c r="I1955" s="19">
        <v>14</v>
      </c>
      <c r="J1955" s="19">
        <v>20</v>
      </c>
      <c r="K1955" s="19">
        <f>I1955+J1955</f>
        <v>34</v>
      </c>
      <c r="L1955" s="19">
        <v>8</v>
      </c>
      <c r="M1955" s="19">
        <v>54</v>
      </c>
      <c r="N1955" s="19">
        <v>135</v>
      </c>
      <c r="O1955" s="20">
        <f>IF(N1955=0,0,I1955/N1955)</f>
        <v>0.1037037037037037</v>
      </c>
      <c r="P1955" s="19">
        <v>1114</v>
      </c>
      <c r="Q1955" s="19">
        <v>2</v>
      </c>
      <c r="R1955" s="19">
        <v>0</v>
      </c>
      <c r="S1955" s="19">
        <v>2</v>
      </c>
      <c r="T1955" s="19">
        <v>14</v>
      </c>
      <c r="U1955" s="20">
        <f>IF(S1955+T1955=0,0,S1955/(S1955+T1955))</f>
        <v>0.125</v>
      </c>
      <c r="V1955" s="19"/>
      <c r="W1955" s="19">
        <v>2</v>
      </c>
      <c r="X1955" s="19">
        <v>2</v>
      </c>
      <c r="Y1955" s="19">
        <v>0</v>
      </c>
      <c r="Z1955" s="19">
        <v>0</v>
      </c>
      <c r="AA1955" s="19">
        <f t="shared" si="1649"/>
        <v>12</v>
      </c>
      <c r="AB1955" s="19">
        <f t="shared" si="1649"/>
        <v>18</v>
      </c>
      <c r="AC1955" s="24">
        <f t="shared" si="1620"/>
        <v>5.9376546264225638</v>
      </c>
      <c r="AD1955" s="24">
        <f t="shared" si="1621"/>
        <v>5.9376546264225638</v>
      </c>
      <c r="AE1955" s="24">
        <f t="shared" si="1622"/>
        <v>0</v>
      </c>
      <c r="AF1955" s="24">
        <f t="shared" si="1623"/>
        <v>0</v>
      </c>
      <c r="AG1955" s="24">
        <f t="shared" si="1624"/>
        <v>21.017806752943468</v>
      </c>
      <c r="AH1955" s="24">
        <f t="shared" si="1625"/>
        <v>31.5267101294152</v>
      </c>
      <c r="AI1955" s="21">
        <f t="shared" si="1626"/>
        <v>0.61301936362751785</v>
      </c>
      <c r="AJ1955" s="21">
        <f t="shared" si="1627"/>
        <v>2.3750618505690255</v>
      </c>
      <c r="AK1955" s="21">
        <f t="shared" si="1628"/>
        <v>0</v>
      </c>
      <c r="AL1955" s="21">
        <f t="shared" si="1629"/>
        <v>1.4011871168628978</v>
      </c>
      <c r="AM1955" s="21">
        <f t="shared" si="1630"/>
        <v>0.59376546264225638</v>
      </c>
      <c r="AN1955" s="21">
        <f t="shared" si="1631"/>
        <v>0</v>
      </c>
      <c r="AO1955" s="36">
        <v>685.13333333333333</v>
      </c>
      <c r="AP1955" s="36">
        <v>101.05</v>
      </c>
      <c r="AQ1955" s="36">
        <v>9.6</v>
      </c>
      <c r="AR1955" s="36">
        <v>795.7833333333333</v>
      </c>
      <c r="AS1955" s="19"/>
      <c r="AT1955" s="19"/>
      <c r="AU1955" s="19"/>
      <c r="AV1955" s="19"/>
      <c r="AW1955" s="19"/>
      <c r="AX1955" s="24">
        <f t="shared" si="1632"/>
        <v>0</v>
      </c>
      <c r="AY1955" s="24">
        <f t="shared" si="1633"/>
        <v>0</v>
      </c>
      <c r="AZ1955" s="24">
        <f t="shared" si="1634"/>
        <v>0</v>
      </c>
      <c r="BA1955" s="24">
        <f t="shared" si="1635"/>
        <v>0</v>
      </c>
      <c r="BB1955" s="24">
        <f t="shared" si="1636"/>
        <v>0</v>
      </c>
      <c r="BC1955" s="24">
        <f t="shared" si="1637"/>
        <v>11.612429378531074</v>
      </c>
      <c r="BD1955" s="24">
        <f t="shared" si="1638"/>
        <v>0.16271186440677965</v>
      </c>
      <c r="BE1955" s="24">
        <f t="shared" si="1639"/>
        <v>1.7127118644067796</v>
      </c>
      <c r="BF1955" s="30">
        <v>7</v>
      </c>
      <c r="BG1955" s="30">
        <v>4</v>
      </c>
      <c r="BH1955" s="30">
        <v>0</v>
      </c>
      <c r="BI1955" s="30">
        <v>11</v>
      </c>
      <c r="BJ1955" s="30">
        <v>16</v>
      </c>
      <c r="BK1955" s="30">
        <v>1</v>
      </c>
      <c r="BL1955" s="30">
        <v>0</v>
      </c>
      <c r="BM1955" s="30">
        <v>17</v>
      </c>
      <c r="BN1955" s="35">
        <f>BU1955+CA1955</f>
        <v>29.29121634519781</v>
      </c>
      <c r="BO1955" s="35">
        <f>BN1955/AR1955*2000</f>
        <v>73.616058839795954</v>
      </c>
      <c r="BP1955" s="35">
        <v>24.902847518745823</v>
      </c>
      <c r="BQ1955" s="35">
        <v>0.36753329037576271</v>
      </c>
      <c r="BR1955" s="35">
        <v>2.7719256602139926E-2</v>
      </c>
      <c r="BS1955" s="35">
        <v>-0.12697161447297559</v>
      </c>
      <c r="BT1955" s="35">
        <v>0</v>
      </c>
      <c r="BU1955" s="35">
        <f>SUM(BP1955:BT1955)</f>
        <v>25.171128451250752</v>
      </c>
      <c r="BV1955" s="35">
        <f>BU1955/AR1955*2000</f>
        <v>63.261260689678728</v>
      </c>
      <c r="BW1955" s="35">
        <v>11.794216575965509</v>
      </c>
      <c r="BX1955" s="35">
        <v>-0.65644996120823274</v>
      </c>
      <c r="BY1955" s="35">
        <v>0.74746809525365332</v>
      </c>
      <c r="BZ1955" s="35">
        <v>-7.7651468160638704</v>
      </c>
      <c r="CA1955" s="35">
        <f>SUM(BW1955:BZ1955)</f>
        <v>4.1200878939470584</v>
      </c>
      <c r="CB1955" s="35">
        <f>CA1955/AR1955*2000</f>
        <v>10.354798150117222</v>
      </c>
      <c r="CC1955" s="22">
        <v>50</v>
      </c>
      <c r="CD1955" s="23">
        <v>1524508</v>
      </c>
      <c r="CE1955" s="76">
        <f t="shared" si="1640"/>
        <v>2118807.7288135593</v>
      </c>
      <c r="CF1955" s="24">
        <v>17.399999999999999</v>
      </c>
      <c r="CG1955" s="24">
        <v>15.7</v>
      </c>
      <c r="CH1955" s="24">
        <v>16.399999999999999</v>
      </c>
      <c r="CI1955" s="24">
        <v>4.4000000000000004</v>
      </c>
      <c r="CJ1955" s="24">
        <f t="shared" si="1644"/>
        <v>9.7083808333026891</v>
      </c>
      <c r="CK1955" s="24">
        <v>3.7</v>
      </c>
      <c r="CL1955" s="24">
        <f t="shared" si="1645"/>
        <v>8.1638657007318063</v>
      </c>
      <c r="CM1955" s="24">
        <v>8.1</v>
      </c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77"/>
      <c r="DA1955" s="19">
        <v>1</v>
      </c>
    </row>
    <row r="1956" spans="1:105" x14ac:dyDescent="0.2">
      <c r="A1956" s="75" t="s">
        <v>2452</v>
      </c>
      <c r="B1956" s="19" t="s">
        <v>969</v>
      </c>
      <c r="C1956" s="19"/>
      <c r="D1956" s="19"/>
      <c r="E1956" s="19" t="str">
        <f>CONCATENATE(RIGHT(F1956,LEN(F1956)-SEARCH(" ",F1956)), ", ", LEFT(F1956, SEARCH(" ", F1956)))</f>
        <v xml:space="preserve">Saprykin, Oleg </v>
      </c>
      <c r="F1956" s="19" t="s">
        <v>2893</v>
      </c>
      <c r="G1956" s="19" t="s">
        <v>1540</v>
      </c>
      <c r="H1956" s="19">
        <v>12</v>
      </c>
      <c r="I1956" s="19">
        <v>1</v>
      </c>
      <c r="J1956" s="19">
        <v>1</v>
      </c>
      <c r="K1956" s="19">
        <f>I1956+J1956</f>
        <v>2</v>
      </c>
      <c r="L1956" s="19">
        <v>-3</v>
      </c>
      <c r="M1956" s="19">
        <v>4</v>
      </c>
      <c r="N1956" s="19">
        <v>15</v>
      </c>
      <c r="O1956" s="20">
        <f>IF(N1956=0,0,I1956/N1956)</f>
        <v>6.6666666666666666E-2</v>
      </c>
      <c r="P1956" s="19">
        <v>120</v>
      </c>
      <c r="Q1956" s="19">
        <v>0</v>
      </c>
      <c r="R1956" s="19">
        <v>0</v>
      </c>
      <c r="S1956" s="19">
        <v>2</v>
      </c>
      <c r="T1956" s="19">
        <v>0</v>
      </c>
      <c r="U1956" s="20">
        <f>IF(S1956+T1956=0,0,S1956/(S1956+T1956))</f>
        <v>1</v>
      </c>
      <c r="V1956" s="19">
        <v>0.4</v>
      </c>
      <c r="W1956" s="19">
        <v>0</v>
      </c>
      <c r="X1956" s="19">
        <v>0</v>
      </c>
      <c r="Y1956" s="19">
        <v>0</v>
      </c>
      <c r="Z1956" s="19">
        <v>0</v>
      </c>
      <c r="AA1956" s="19">
        <f t="shared" si="1649"/>
        <v>1</v>
      </c>
      <c r="AB1956" s="19">
        <f t="shared" si="1649"/>
        <v>1</v>
      </c>
      <c r="AC1956" s="24">
        <f t="shared" si="1620"/>
        <v>0</v>
      </c>
      <c r="AD1956" s="24">
        <f t="shared" si="1621"/>
        <v>0</v>
      </c>
      <c r="AE1956" s="24">
        <f t="shared" si="1622"/>
        <v>0</v>
      </c>
      <c r="AF1956" s="24">
        <f t="shared" si="1623"/>
        <v>0</v>
      </c>
      <c r="AG1956" s="24">
        <f t="shared" si="1624"/>
        <v>13.753581661891117</v>
      </c>
      <c r="AH1956" s="24">
        <f t="shared" si="1625"/>
        <v>13.753581661891117</v>
      </c>
      <c r="AI1956" s="21">
        <f t="shared" si="1626"/>
        <v>25.444126074498566</v>
      </c>
      <c r="AJ1956" s="21">
        <f t="shared" si="1627"/>
        <v>291.89189189189187</v>
      </c>
      <c r="AK1956" s="21">
        <f t="shared" si="1628"/>
        <v>0</v>
      </c>
      <c r="AL1956" s="21">
        <f t="shared" si="1629"/>
        <v>15.816618911174784</v>
      </c>
      <c r="AM1956" s="21">
        <f t="shared" si="1630"/>
        <v>194.59459459459458</v>
      </c>
      <c r="AN1956" s="21">
        <f t="shared" si="1631"/>
        <v>109.09090909090909</v>
      </c>
      <c r="AO1956" s="36">
        <v>87.25</v>
      </c>
      <c r="AP1956" s="36">
        <v>1.2333333333333334</v>
      </c>
      <c r="AQ1956" s="36">
        <v>0.55000000000000004</v>
      </c>
      <c r="AR1956" s="36">
        <v>89.033333333333331</v>
      </c>
      <c r="AS1956" s="19">
        <v>45</v>
      </c>
      <c r="AT1956" s="19">
        <v>23</v>
      </c>
      <c r="AU1956" s="19">
        <v>50</v>
      </c>
      <c r="AV1956" s="19">
        <v>20</v>
      </c>
      <c r="AW1956" s="19">
        <v>21</v>
      </c>
      <c r="AX1956" s="24">
        <f t="shared" si="1632"/>
        <v>30.325720703856231</v>
      </c>
      <c r="AY1956" s="24">
        <f t="shared" si="1633"/>
        <v>15.499812804193185</v>
      </c>
      <c r="AZ1956" s="24">
        <f t="shared" si="1634"/>
        <v>33.695245226506927</v>
      </c>
      <c r="BA1956" s="24">
        <f t="shared" si="1635"/>
        <v>13.478098090602771</v>
      </c>
      <c r="BB1956" s="24">
        <f t="shared" si="1636"/>
        <v>14.152002995132909</v>
      </c>
      <c r="BC1956" s="24">
        <f t="shared" si="1637"/>
        <v>7.270833333333333</v>
      </c>
      <c r="BD1956" s="24">
        <f t="shared" si="1638"/>
        <v>4.5833333333333337E-2</v>
      </c>
      <c r="BE1956" s="24">
        <f t="shared" si="1639"/>
        <v>0.10277777777777779</v>
      </c>
      <c r="BF1956" s="30">
        <v>37</v>
      </c>
      <c r="BG1956" s="30">
        <v>6</v>
      </c>
      <c r="BH1956" s="30">
        <v>0</v>
      </c>
      <c r="BI1956" s="30">
        <v>43</v>
      </c>
      <c r="BJ1956" s="30">
        <v>23</v>
      </c>
      <c r="BK1956" s="30">
        <v>4</v>
      </c>
      <c r="BL1956" s="30">
        <v>1</v>
      </c>
      <c r="BM1956" s="30">
        <v>28</v>
      </c>
      <c r="BN1956" s="35">
        <f>BU1956+CA1956</f>
        <v>0.48884867038962032</v>
      </c>
      <c r="BO1956" s="35">
        <f>BN1956/AR1956*2000</f>
        <v>10.981250551620075</v>
      </c>
      <c r="BP1956" s="35">
        <v>0.502584251036023</v>
      </c>
      <c r="BQ1956" s="35">
        <v>-6.0289839668302182E-2</v>
      </c>
      <c r="BR1956" s="35">
        <v>6.6089044742585869E-3</v>
      </c>
      <c r="BS1956" s="35">
        <v>-6.6142767102344473E-3</v>
      </c>
      <c r="BT1956" s="35">
        <v>0</v>
      </c>
      <c r="BU1956" s="35">
        <f>SUM(BP1956:BT1956)</f>
        <v>0.44228903913174494</v>
      </c>
      <c r="BV1956" s="35">
        <f>BU1956/AR1956*2000</f>
        <v>9.9353584230268428</v>
      </c>
      <c r="BW1956" s="35">
        <v>0.16842786085245645</v>
      </c>
      <c r="BX1956" s="35">
        <v>2.7060398282769942E-3</v>
      </c>
      <c r="BY1956" s="35">
        <v>4.3851934719698116E-2</v>
      </c>
      <c r="BZ1956" s="35">
        <v>-0.16842620414255616</v>
      </c>
      <c r="CA1956" s="35">
        <f>SUM(BW1956:BZ1956)</f>
        <v>4.6559631257875406E-2</v>
      </c>
      <c r="CB1956" s="35">
        <f>CA1956/AR1956*2000</f>
        <v>1.0458921285932328</v>
      </c>
      <c r="CC1956" s="22"/>
      <c r="CD1956" s="19"/>
      <c r="CE1956" s="76">
        <f t="shared" si="1640"/>
        <v>165000</v>
      </c>
      <c r="CF1956" s="24">
        <v>2.2999999999999998</v>
      </c>
      <c r="CG1956" s="24">
        <v>2</v>
      </c>
      <c r="CH1956" s="24">
        <v>-3.8</v>
      </c>
      <c r="CI1956" s="24">
        <v>-0.4</v>
      </c>
      <c r="CJ1956" s="24">
        <f t="shared" si="1644"/>
        <v>-8.8089557717012301</v>
      </c>
      <c r="CK1956" s="24">
        <v>-0.5</v>
      </c>
      <c r="CL1956" s="24">
        <f t="shared" si="1645"/>
        <v>-11.011194714626537</v>
      </c>
      <c r="CM1956" s="24">
        <v>-0.9</v>
      </c>
      <c r="CN1956" s="19" t="s">
        <v>3538</v>
      </c>
      <c r="CO1956" s="19" t="s">
        <v>2395</v>
      </c>
      <c r="CP1956" s="19"/>
      <c r="CQ1956" s="19" t="s">
        <v>2396</v>
      </c>
      <c r="CR1956" s="19">
        <v>73</v>
      </c>
      <c r="CS1956" s="19">
        <v>190</v>
      </c>
      <c r="CT1956" s="19">
        <v>61</v>
      </c>
      <c r="CU1956" s="19" t="s">
        <v>3402</v>
      </c>
      <c r="CV1956" s="19" t="s">
        <v>2382</v>
      </c>
      <c r="CW1956" s="19">
        <v>0</v>
      </c>
      <c r="CX1956" s="19">
        <v>0</v>
      </c>
      <c r="CY1956" s="19">
        <v>0</v>
      </c>
      <c r="CZ1956" s="77"/>
      <c r="DA1956" s="19">
        <v>1</v>
      </c>
    </row>
    <row r="1957" spans="1:105" x14ac:dyDescent="0.2">
      <c r="A1957" s="25" t="s">
        <v>2452</v>
      </c>
      <c r="B1957" s="10" t="s">
        <v>969</v>
      </c>
      <c r="C1957" s="10"/>
      <c r="D1957" s="10"/>
      <c r="E1957" s="10" t="s">
        <v>2892</v>
      </c>
      <c r="F1957" s="10" t="s">
        <v>2893</v>
      </c>
      <c r="G1957" s="10" t="s">
        <v>1540</v>
      </c>
      <c r="H1957" s="10">
        <v>71</v>
      </c>
      <c r="I1957" s="10">
        <v>15</v>
      </c>
      <c r="J1957" s="10">
        <v>21</v>
      </c>
      <c r="K1957" s="10">
        <v>36</v>
      </c>
      <c r="L1957" s="10">
        <v>5</v>
      </c>
      <c r="M1957" s="10">
        <v>58</v>
      </c>
      <c r="N1957" s="10">
        <v>150</v>
      </c>
      <c r="O1957" s="11">
        <v>0.1</v>
      </c>
      <c r="P1957" s="10">
        <v>1234</v>
      </c>
      <c r="Q1957" s="10">
        <v>2</v>
      </c>
      <c r="R1957" s="10">
        <v>0</v>
      </c>
      <c r="S1957" s="10">
        <v>4</v>
      </c>
      <c r="T1957" s="10">
        <v>14</v>
      </c>
      <c r="U1957" s="11">
        <v>0.222</v>
      </c>
      <c r="V1957" s="41">
        <v>0.4</v>
      </c>
      <c r="W1957" s="10">
        <v>2</v>
      </c>
      <c r="X1957" s="10">
        <v>2</v>
      </c>
      <c r="Y1957" s="10">
        <v>0</v>
      </c>
      <c r="Z1957" s="10">
        <v>0</v>
      </c>
      <c r="AA1957" s="10">
        <v>13</v>
      </c>
      <c r="AB1957" s="10">
        <v>19</v>
      </c>
      <c r="AC1957" s="13">
        <f t="shared" si="1620"/>
        <v>5.8662495111458748</v>
      </c>
      <c r="AD1957" s="13">
        <f t="shared" si="1621"/>
        <v>5.8662495111458748</v>
      </c>
      <c r="AE1957" s="13">
        <f t="shared" si="1622"/>
        <v>0</v>
      </c>
      <c r="AF1957" s="13">
        <f t="shared" si="1623"/>
        <v>0</v>
      </c>
      <c r="AG1957" s="13">
        <f t="shared" si="1624"/>
        <v>20.197312203837491</v>
      </c>
      <c r="AH1957" s="13">
        <f t="shared" si="1625"/>
        <v>29.519148605608638</v>
      </c>
      <c r="AI1957" s="29">
        <f t="shared" si="1626"/>
        <v>3.4180066806494209</v>
      </c>
      <c r="AJ1957" s="29">
        <f t="shared" si="1627"/>
        <v>5.8662495111458739</v>
      </c>
      <c r="AK1957" s="29">
        <f t="shared" si="1628"/>
        <v>0</v>
      </c>
      <c r="AL1957" s="29">
        <f t="shared" si="1629"/>
        <v>3.0295968305756236</v>
      </c>
      <c r="AM1957" s="29">
        <f t="shared" si="1630"/>
        <v>2.9331247555729369</v>
      </c>
      <c r="AN1957" s="29">
        <f t="shared" si="1631"/>
        <v>5.9113300492610836</v>
      </c>
      <c r="AO1957" s="13">
        <v>772.38</v>
      </c>
      <c r="AP1957" s="13">
        <v>102.28</v>
      </c>
      <c r="AQ1957" s="13">
        <v>10.15</v>
      </c>
      <c r="AR1957" s="13">
        <v>884.82</v>
      </c>
      <c r="AS1957" s="41">
        <v>23</v>
      </c>
      <c r="AT1957" s="41">
        <v>45</v>
      </c>
      <c r="AU1957" s="41">
        <v>50</v>
      </c>
      <c r="AV1957" s="41">
        <v>20</v>
      </c>
      <c r="AW1957" s="41">
        <v>21</v>
      </c>
      <c r="AX1957" s="13">
        <f t="shared" si="1632"/>
        <v>1.5596392486607444</v>
      </c>
      <c r="AY1957" s="13">
        <f t="shared" si="1633"/>
        <v>3.0514680952058044</v>
      </c>
      <c r="AZ1957" s="13">
        <f t="shared" si="1634"/>
        <v>3.3905201057842271</v>
      </c>
      <c r="BA1957" s="13">
        <f t="shared" si="1635"/>
        <v>1.3562080423136909</v>
      </c>
      <c r="BB1957" s="13">
        <f t="shared" si="1636"/>
        <v>1.4240184444293753</v>
      </c>
      <c r="BC1957" s="13">
        <f t="shared" si="1637"/>
        <v>10.878591549295775</v>
      </c>
      <c r="BD1957" s="13">
        <f t="shared" si="1638"/>
        <v>0.14295774647887324</v>
      </c>
      <c r="BE1957" s="13">
        <f t="shared" si="1639"/>
        <v>1.4405633802816902</v>
      </c>
      <c r="BF1957" s="10">
        <v>44</v>
      </c>
      <c r="BG1957" s="10">
        <v>10</v>
      </c>
      <c r="BH1957" s="10">
        <v>0</v>
      </c>
      <c r="BI1957" s="10">
        <v>54</v>
      </c>
      <c r="BJ1957" s="10">
        <v>39</v>
      </c>
      <c r="BK1957" s="10">
        <v>5</v>
      </c>
      <c r="BL1957" s="10">
        <v>1</v>
      </c>
      <c r="BM1957" s="10">
        <v>45</v>
      </c>
      <c r="BN1957" s="39">
        <v>29.78</v>
      </c>
      <c r="BO1957" s="39">
        <v>67.313999999999993</v>
      </c>
      <c r="BP1957" s="13">
        <v>25.405000000000001</v>
      </c>
      <c r="BQ1957" s="13">
        <v>0.307</v>
      </c>
      <c r="BR1957" s="13">
        <v>3.4000000000000002E-2</v>
      </c>
      <c r="BS1957" s="13">
        <v>-0.13400000000000001</v>
      </c>
      <c r="BT1957" s="13">
        <v>0</v>
      </c>
      <c r="BU1957" s="39">
        <v>25.613</v>
      </c>
      <c r="BV1957" s="39">
        <v>57.895000000000003</v>
      </c>
      <c r="BW1957" s="13">
        <v>11.962999999999999</v>
      </c>
      <c r="BX1957" s="13">
        <v>-0.65400000000000003</v>
      </c>
      <c r="BY1957" s="13">
        <v>0.79100000000000004</v>
      </c>
      <c r="BZ1957" s="13">
        <v>-7.9340000000000002</v>
      </c>
      <c r="CA1957" s="39">
        <v>4.1669999999999998</v>
      </c>
      <c r="CB1957" s="39">
        <v>9.4179999999999993</v>
      </c>
      <c r="CC1957" s="16">
        <v>42</v>
      </c>
      <c r="CD1957" s="12">
        <v>1524508</v>
      </c>
      <c r="CE1957" s="73">
        <f t="shared" si="1640"/>
        <v>1760699.3802816903</v>
      </c>
      <c r="CF1957" s="13">
        <v>19.7</v>
      </c>
      <c r="CG1957" s="13">
        <v>17.7</v>
      </c>
      <c r="CH1957" s="13">
        <v>12.6</v>
      </c>
      <c r="CI1957" s="17">
        <v>3.6</v>
      </c>
      <c r="CJ1957" s="13">
        <f t="shared" si="1644"/>
        <v>7.2199269985159047</v>
      </c>
      <c r="CK1957" s="17">
        <v>3</v>
      </c>
      <c r="CL1957" s="13">
        <f t="shared" si="1645"/>
        <v>6.0166058320965865</v>
      </c>
      <c r="CM1957" s="13">
        <v>6.6</v>
      </c>
      <c r="CN1957" s="10" t="s">
        <v>3538</v>
      </c>
      <c r="CO1957" s="10" t="s">
        <v>2395</v>
      </c>
      <c r="CP1957" s="10">
        <v>0</v>
      </c>
      <c r="CQ1957" s="10" t="s">
        <v>2396</v>
      </c>
      <c r="CR1957" s="10">
        <v>73</v>
      </c>
      <c r="CS1957" s="10">
        <v>190</v>
      </c>
      <c r="CT1957" s="10">
        <v>61</v>
      </c>
      <c r="CU1957" s="10" t="s">
        <v>3402</v>
      </c>
      <c r="CV1957" s="10" t="s">
        <v>2382</v>
      </c>
      <c r="CW1957" s="10">
        <v>0</v>
      </c>
      <c r="CX1957" s="10">
        <v>0</v>
      </c>
      <c r="CY1957" s="10">
        <v>0</v>
      </c>
      <c r="CZ1957" s="79"/>
      <c r="DA1957" s="10">
        <v>2</v>
      </c>
    </row>
    <row r="1958" spans="1:105" x14ac:dyDescent="0.2">
      <c r="A1958" s="38" t="s">
        <v>2452</v>
      </c>
      <c r="B1958" t="s">
        <v>962</v>
      </c>
      <c r="E1958" t="str">
        <f t="shared" ref="E1958:E1969" si="1650">CONCATENATE(RIGHT(F1958,LEN(F1958)-SEARCH(" ",F1958)), ", ", LEFT(F1958, SEARCH(" ", F1958)))</f>
        <v xml:space="preserve">Tverdovsky, Oleg </v>
      </c>
      <c r="F1958" t="s">
        <v>1420</v>
      </c>
      <c r="G1958" t="s">
        <v>1524</v>
      </c>
      <c r="H1958">
        <v>26</v>
      </c>
      <c r="I1958">
        <v>0</v>
      </c>
      <c r="J1958">
        <v>4</v>
      </c>
      <c r="K1958">
        <f>I1958+J1958</f>
        <v>4</v>
      </c>
      <c r="L1958">
        <v>-10</v>
      </c>
      <c r="M1958">
        <v>10</v>
      </c>
      <c r="N1958">
        <v>26</v>
      </c>
      <c r="O1958" s="4">
        <f>IF(N1958=0,0,I1958/N1958)</f>
        <v>0</v>
      </c>
      <c r="P1958">
        <v>459</v>
      </c>
      <c r="Q1958">
        <v>0</v>
      </c>
      <c r="R1958">
        <v>0</v>
      </c>
      <c r="S1958">
        <v>0</v>
      </c>
      <c r="T1958">
        <v>0</v>
      </c>
      <c r="U1958" s="4">
        <f>IF(S1958+T1958=0,0,S1958/(S1958+T1958))</f>
        <v>0</v>
      </c>
      <c r="V1958" s="40">
        <v>0</v>
      </c>
      <c r="W1958">
        <v>0</v>
      </c>
      <c r="X1958">
        <v>2</v>
      </c>
      <c r="Y1958">
        <v>0</v>
      </c>
      <c r="Z1958">
        <v>0</v>
      </c>
      <c r="AA1958">
        <f t="shared" ref="AA1958:AB1961" si="1651">I1958-W1958-Y1958</f>
        <v>0</v>
      </c>
      <c r="AB1958">
        <f t="shared" si="1651"/>
        <v>2</v>
      </c>
      <c r="AC1958" s="9">
        <f t="shared" si="1620"/>
        <v>0</v>
      </c>
      <c r="AD1958" s="9">
        <f t="shared" si="1621"/>
        <v>9.6051227321237995</v>
      </c>
      <c r="AE1958" s="9">
        <f t="shared" si="1622"/>
        <v>0</v>
      </c>
      <c r="AF1958" s="9">
        <f t="shared" si="1623"/>
        <v>0</v>
      </c>
      <c r="AG1958" s="9">
        <f t="shared" si="1624"/>
        <v>0</v>
      </c>
      <c r="AH1958" s="9">
        <f t="shared" si="1625"/>
        <v>9.8246571604011734</v>
      </c>
      <c r="AI1958" s="6">
        <f t="shared" si="1626"/>
        <v>7.1228764412908507</v>
      </c>
      <c r="AJ1958" s="6">
        <f t="shared" si="1627"/>
        <v>1.9210245464247597</v>
      </c>
      <c r="AK1958" s="6">
        <f t="shared" si="1628"/>
        <v>58.064516129032256</v>
      </c>
      <c r="AL1958" s="6">
        <f t="shared" si="1629"/>
        <v>7.1228764412908507</v>
      </c>
      <c r="AM1958" s="6">
        <f t="shared" si="1630"/>
        <v>0</v>
      </c>
      <c r="AN1958" s="6">
        <f t="shared" si="1631"/>
        <v>929.0322580645161</v>
      </c>
      <c r="AO1958" s="32">
        <v>244.28333333333333</v>
      </c>
      <c r="AP1958" s="32">
        <v>62.466666666666669</v>
      </c>
      <c r="AQ1958" s="32">
        <v>1.0333333333333334</v>
      </c>
      <c r="AR1958" s="32">
        <v>307.7833333333333</v>
      </c>
      <c r="AS1958" s="40">
        <v>17</v>
      </c>
      <c r="AT1958" s="40">
        <v>9</v>
      </c>
      <c r="AU1958" s="40">
        <v>10</v>
      </c>
      <c r="AV1958" s="40">
        <v>17</v>
      </c>
      <c r="AW1958" s="40">
        <v>2</v>
      </c>
      <c r="AX1958" s="9">
        <f t="shared" si="1632"/>
        <v>3.3140196025342505</v>
      </c>
      <c r="AY1958" s="9">
        <f t="shared" si="1633"/>
        <v>1.7544809660475444</v>
      </c>
      <c r="AZ1958" s="9">
        <f t="shared" si="1634"/>
        <v>1.9494232956083826</v>
      </c>
      <c r="BA1958" s="9">
        <f t="shared" si="1635"/>
        <v>3.3140196025342505</v>
      </c>
      <c r="BB1958" s="9">
        <f t="shared" si="1636"/>
        <v>0.38988465912167658</v>
      </c>
      <c r="BC1958" s="9">
        <f t="shared" si="1637"/>
        <v>9.3955128205128204</v>
      </c>
      <c r="BD1958" s="9">
        <f t="shared" si="1638"/>
        <v>3.9743589743589748E-2</v>
      </c>
      <c r="BE1958" s="9">
        <f t="shared" si="1639"/>
        <v>2.4025641025641025</v>
      </c>
      <c r="BF1958" s="3">
        <v>29</v>
      </c>
      <c r="BG1958" s="3">
        <v>2</v>
      </c>
      <c r="BH1958" s="3">
        <v>1</v>
      </c>
      <c r="BI1958" s="3">
        <v>32</v>
      </c>
      <c r="BJ1958" s="3">
        <v>29</v>
      </c>
      <c r="BK1958" s="3">
        <v>0</v>
      </c>
      <c r="BL1958" s="3">
        <v>16</v>
      </c>
      <c r="BM1958" s="3">
        <v>45</v>
      </c>
      <c r="BN1958" s="34">
        <f t="shared" ref="BN1958:BN1963" si="1652">BU1958+CA1958</f>
        <v>0.72536569603712031</v>
      </c>
      <c r="BO1958" s="34">
        <f t="shared" ref="BO1958:BO1963" si="1653">BN1958/AR1958*2000</f>
        <v>4.7134826189665047</v>
      </c>
      <c r="BP1958" s="34">
        <v>-0.23719184021056711</v>
      </c>
      <c r="BQ1958" s="34">
        <v>-0.4963993622860372</v>
      </c>
      <c r="BR1958" s="34">
        <v>0.20321625633956947</v>
      </c>
      <c r="BS1958" s="34">
        <v>-2.3669514123768449E-3</v>
      </c>
      <c r="BT1958" s="34">
        <v>0</v>
      </c>
      <c r="BU1958" s="34">
        <f t="shared" ref="BU1958:BU1963" si="1654">SUM(BP1958:BT1958)</f>
        <v>-0.5327418975694117</v>
      </c>
      <c r="BV1958" s="34">
        <f t="shared" ref="BV1958:BV1963" si="1655">BU1958/AR1958*2000</f>
        <v>-3.4617982188947534</v>
      </c>
      <c r="BW1958" s="34">
        <v>0.52372151246222798</v>
      </c>
      <c r="BX1958" s="34">
        <v>0.19060621891724452</v>
      </c>
      <c r="BY1958" s="34">
        <v>0.14926690988361321</v>
      </c>
      <c r="BZ1958" s="34">
        <v>0.39451295234344635</v>
      </c>
      <c r="CA1958" s="34">
        <f t="shared" ref="CA1958:CA1963" si="1656">SUM(BW1958:BZ1958)</f>
        <v>1.258107593606532</v>
      </c>
      <c r="CB1958" s="34">
        <f t="shared" ref="CB1958:CB1963" si="1657">CA1958/AR1958*2000</f>
        <v>8.1752808378612585</v>
      </c>
      <c r="CC1958" s="15">
        <v>38</v>
      </c>
      <c r="CD1958" s="7">
        <v>280375</v>
      </c>
      <c r="CE1958" s="68">
        <f t="shared" si="1640"/>
        <v>884259.61538461538</v>
      </c>
      <c r="CF1958" s="9">
        <v>7.3</v>
      </c>
      <c r="CG1958" s="9">
        <v>6.9</v>
      </c>
      <c r="CH1958" s="9">
        <v>-6.7</v>
      </c>
      <c r="CI1958" s="9">
        <v>-0.5</v>
      </c>
      <c r="CJ1958" s="9">
        <f t="shared" si="1644"/>
        <v>-2.6933608654666252</v>
      </c>
      <c r="CK1958" s="9">
        <v>-1.1000000000000001</v>
      </c>
      <c r="CL1958" s="9">
        <f t="shared" si="1645"/>
        <v>-5.9253939040265751</v>
      </c>
      <c r="CM1958" s="9">
        <v>-1.5</v>
      </c>
      <c r="CN1958" t="s">
        <v>2680</v>
      </c>
      <c r="CO1958" t="s">
        <v>2681</v>
      </c>
      <c r="CP1958" t="s">
        <v>2387</v>
      </c>
      <c r="CQ1958" t="s">
        <v>1155</v>
      </c>
      <c r="CR1958">
        <v>73</v>
      </c>
      <c r="CS1958">
        <v>211</v>
      </c>
      <c r="CT1958">
        <v>28</v>
      </c>
      <c r="CU1958" t="s">
        <v>3400</v>
      </c>
      <c r="CV1958" t="s">
        <v>2382</v>
      </c>
      <c r="CW1958">
        <v>0</v>
      </c>
      <c r="CX1958">
        <v>0</v>
      </c>
      <c r="CY1958">
        <v>0</v>
      </c>
      <c r="CZ1958" s="71"/>
      <c r="DA1958">
        <v>0</v>
      </c>
    </row>
    <row r="1959" spans="1:105" x14ac:dyDescent="0.2">
      <c r="A1959" s="38" t="s">
        <v>2452</v>
      </c>
      <c r="B1959" t="s">
        <v>965</v>
      </c>
      <c r="E1959" t="str">
        <f t="shared" si="1650"/>
        <v xml:space="preserve">Leahy, Pat </v>
      </c>
      <c r="F1959" t="s">
        <v>1422</v>
      </c>
      <c r="G1959" t="s">
        <v>1528</v>
      </c>
      <c r="H1959">
        <v>1</v>
      </c>
      <c r="I1959">
        <v>0</v>
      </c>
      <c r="J1959">
        <v>0</v>
      </c>
      <c r="K1959">
        <f>I1959+J1959</f>
        <v>0</v>
      </c>
      <c r="L1959">
        <v>0</v>
      </c>
      <c r="M1959">
        <v>0</v>
      </c>
      <c r="N1959">
        <v>0</v>
      </c>
      <c r="O1959" s="4">
        <f>IF(N1959=0,0,I1959/N1959)</f>
        <v>0</v>
      </c>
      <c r="P1959">
        <v>9</v>
      </c>
      <c r="Q1959">
        <v>0</v>
      </c>
      <c r="R1959">
        <v>0</v>
      </c>
      <c r="S1959">
        <v>0</v>
      </c>
      <c r="T1959">
        <v>0</v>
      </c>
      <c r="U1959" s="4">
        <f>IF(S1959+T1959=0,0,S1959/(S1959+T1959))</f>
        <v>0</v>
      </c>
      <c r="V1959" s="40">
        <v>0</v>
      </c>
      <c r="W1959">
        <v>0</v>
      </c>
      <c r="X1959">
        <v>0</v>
      </c>
      <c r="Y1959">
        <v>0</v>
      </c>
      <c r="Z1959">
        <v>0</v>
      </c>
      <c r="AA1959">
        <f t="shared" si="1651"/>
        <v>0</v>
      </c>
      <c r="AB1959">
        <f t="shared" si="1651"/>
        <v>0</v>
      </c>
      <c r="AC1959" s="9">
        <f t="shared" si="1620"/>
        <v>0</v>
      </c>
      <c r="AD1959" s="9">
        <f t="shared" si="1621"/>
        <v>0</v>
      </c>
      <c r="AE1959" s="9">
        <f t="shared" si="1622"/>
        <v>0</v>
      </c>
      <c r="AF1959" s="9">
        <f t="shared" si="1623"/>
        <v>0</v>
      </c>
      <c r="AG1959" s="9">
        <f t="shared" si="1624"/>
        <v>0</v>
      </c>
      <c r="AH1959" s="9">
        <f t="shared" si="1625"/>
        <v>0</v>
      </c>
      <c r="AI1959" s="6">
        <f t="shared" si="1626"/>
        <v>0</v>
      </c>
      <c r="AJ1959" s="6">
        <f t="shared" si="1627"/>
        <v>0</v>
      </c>
      <c r="AK1959" s="6">
        <f t="shared" si="1628"/>
        <v>0</v>
      </c>
      <c r="AL1959" s="6">
        <f t="shared" si="1629"/>
        <v>0</v>
      </c>
      <c r="AM1959" s="6">
        <f t="shared" si="1630"/>
        <v>0</v>
      </c>
      <c r="AN1959" s="6">
        <f t="shared" si="1631"/>
        <v>0</v>
      </c>
      <c r="AO1959" s="32">
        <v>3.6833333333333336</v>
      </c>
      <c r="AP1959" s="32">
        <v>0.16666666666666666</v>
      </c>
      <c r="AQ1959" s="32">
        <v>1.9166666666666665</v>
      </c>
      <c r="AR1959" s="32">
        <v>5.7666666666666666</v>
      </c>
      <c r="AS1959" s="40">
        <v>0</v>
      </c>
      <c r="AT1959" s="40">
        <v>0</v>
      </c>
      <c r="AU1959" s="40">
        <v>0</v>
      </c>
      <c r="AV1959" s="40">
        <v>0</v>
      </c>
      <c r="AW1959" s="40">
        <v>0</v>
      </c>
      <c r="AX1959" s="9">
        <f t="shared" si="1632"/>
        <v>0</v>
      </c>
      <c r="AY1959" s="9">
        <f t="shared" si="1633"/>
        <v>0</v>
      </c>
      <c r="AZ1959" s="9">
        <f t="shared" si="1634"/>
        <v>0</v>
      </c>
      <c r="BA1959" s="9">
        <f t="shared" si="1635"/>
        <v>0</v>
      </c>
      <c r="BB1959" s="9">
        <f t="shared" si="1636"/>
        <v>0</v>
      </c>
      <c r="BC1959" s="9">
        <f t="shared" si="1637"/>
        <v>3.6833333333333336</v>
      </c>
      <c r="BD1959" s="9">
        <f t="shared" si="1638"/>
        <v>1.9166666666666665</v>
      </c>
      <c r="BE1959" s="9">
        <f t="shared" si="1639"/>
        <v>0.16666666666666666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4">
        <f t="shared" si="1652"/>
        <v>0.17432254066685396</v>
      </c>
      <c r="BO1959" s="34">
        <f t="shared" si="1653"/>
        <v>60.458684624342418</v>
      </c>
      <c r="BP1959" s="34">
        <v>-9.5377556651683668E-2</v>
      </c>
      <c r="BQ1959" s="34">
        <v>-8.0856556580554736E-3</v>
      </c>
      <c r="BR1959" s="34">
        <v>-1.8280157405923612E-3</v>
      </c>
      <c r="BS1959" s="34">
        <v>-2.497844295749907E-2</v>
      </c>
      <c r="BT1959" s="34">
        <v>0</v>
      </c>
      <c r="BU1959" s="34">
        <f t="shared" si="1654"/>
        <v>-0.13026967100783057</v>
      </c>
      <c r="BV1959" s="34">
        <f t="shared" si="1655"/>
        <v>-45.180232719478809</v>
      </c>
      <c r="BW1959" s="34">
        <v>7.0094129751635134E-2</v>
      </c>
      <c r="BX1959" s="34">
        <v>4.1454802457943396E-4</v>
      </c>
      <c r="BY1959" s="34">
        <v>0.17568810876203941</v>
      </c>
      <c r="BZ1959" s="34">
        <v>5.8395425136430562E-2</v>
      </c>
      <c r="CA1959" s="34">
        <f t="shared" si="1656"/>
        <v>0.30459221167468453</v>
      </c>
      <c r="CB1959" s="34">
        <f t="shared" si="1657"/>
        <v>105.63891734382122</v>
      </c>
      <c r="CE1959" s="68">
        <f t="shared" si="1640"/>
        <v>165000</v>
      </c>
      <c r="CF1959" s="9">
        <v>0.1</v>
      </c>
      <c r="CG1959" s="9">
        <v>0.1</v>
      </c>
      <c r="CH1959" s="9">
        <v>0</v>
      </c>
      <c r="CI1959" s="9">
        <v>0</v>
      </c>
      <c r="CJ1959" s="9">
        <f t="shared" si="1644"/>
        <v>0</v>
      </c>
      <c r="CK1959" s="9">
        <v>0</v>
      </c>
      <c r="CL1959" s="9">
        <f t="shared" si="1645"/>
        <v>0</v>
      </c>
      <c r="CM1959" s="9">
        <v>0</v>
      </c>
      <c r="CN1959" t="s">
        <v>3335</v>
      </c>
      <c r="CO1959" t="s">
        <v>1287</v>
      </c>
      <c r="CP1959" t="s">
        <v>2441</v>
      </c>
      <c r="CQ1959" t="s">
        <v>2414</v>
      </c>
      <c r="CR1959">
        <v>75</v>
      </c>
      <c r="CS1959">
        <v>200</v>
      </c>
      <c r="CT1959">
        <v>28</v>
      </c>
      <c r="CU1959" t="s">
        <v>3401</v>
      </c>
      <c r="CV1959" t="s">
        <v>2382</v>
      </c>
      <c r="CW1959">
        <v>0</v>
      </c>
      <c r="CX1959">
        <v>0</v>
      </c>
      <c r="CY1959">
        <v>0</v>
      </c>
      <c r="CZ1959" s="70"/>
      <c r="DA1959">
        <v>0</v>
      </c>
    </row>
    <row r="1960" spans="1:105" x14ac:dyDescent="0.2">
      <c r="A1960" s="38" t="s">
        <v>2452</v>
      </c>
      <c r="B1960" t="s">
        <v>977</v>
      </c>
      <c r="E1960" t="str">
        <f t="shared" si="1650"/>
        <v xml:space="preserve">Coulombe, Patrick </v>
      </c>
      <c r="F1960" t="s">
        <v>1423</v>
      </c>
      <c r="G1960" t="s">
        <v>1524</v>
      </c>
      <c r="H1960">
        <v>7</v>
      </c>
      <c r="I1960">
        <v>0</v>
      </c>
      <c r="J1960">
        <v>1</v>
      </c>
      <c r="K1960">
        <f>I1960+J1960</f>
        <v>1</v>
      </c>
      <c r="L1960">
        <v>-6</v>
      </c>
      <c r="M1960">
        <v>4</v>
      </c>
      <c r="N1960">
        <v>11</v>
      </c>
      <c r="O1960" s="4">
        <f>IF(N1960=0,0,I1960/N1960)</f>
        <v>0</v>
      </c>
      <c r="P1960">
        <v>107</v>
      </c>
      <c r="Q1960">
        <v>0</v>
      </c>
      <c r="R1960">
        <v>0</v>
      </c>
      <c r="S1960">
        <v>0</v>
      </c>
      <c r="T1960">
        <v>0</v>
      </c>
      <c r="U1960" s="4">
        <f>IF(S1960+T1960=0,0,S1960/(S1960+T1960))</f>
        <v>0</v>
      </c>
      <c r="V1960" s="40">
        <v>0</v>
      </c>
      <c r="W1960">
        <v>0</v>
      </c>
      <c r="X1960">
        <v>0</v>
      </c>
      <c r="Y1960">
        <v>0</v>
      </c>
      <c r="Z1960">
        <v>0</v>
      </c>
      <c r="AA1960">
        <f t="shared" si="1651"/>
        <v>0</v>
      </c>
      <c r="AB1960">
        <f t="shared" si="1651"/>
        <v>1</v>
      </c>
      <c r="AC1960" s="9">
        <f t="shared" si="1620"/>
        <v>0</v>
      </c>
      <c r="AD1960" s="9">
        <f t="shared" si="1621"/>
        <v>0</v>
      </c>
      <c r="AE1960" s="9">
        <f t="shared" si="1622"/>
        <v>0</v>
      </c>
      <c r="AF1960" s="9">
        <f t="shared" si="1623"/>
        <v>0</v>
      </c>
      <c r="AG1960" s="9">
        <f t="shared" si="1624"/>
        <v>0</v>
      </c>
      <c r="AH1960" s="9">
        <f t="shared" si="1625"/>
        <v>20.390824129141887</v>
      </c>
      <c r="AI1960" s="6">
        <f t="shared" si="1626"/>
        <v>2.0390824129141887</v>
      </c>
      <c r="AJ1960" s="6">
        <f t="shared" si="1627"/>
        <v>6.8278805120910384</v>
      </c>
      <c r="AK1960" s="6">
        <f t="shared" si="1628"/>
        <v>0</v>
      </c>
      <c r="AL1960" s="6">
        <f t="shared" si="1629"/>
        <v>7.1367884451996595</v>
      </c>
      <c r="AM1960" s="6">
        <f t="shared" si="1630"/>
        <v>1.7069701280227596</v>
      </c>
      <c r="AN1960" s="6">
        <f t="shared" si="1631"/>
        <v>0</v>
      </c>
      <c r="AO1960" s="32">
        <v>58.85</v>
      </c>
      <c r="AP1960" s="32">
        <v>35.15</v>
      </c>
      <c r="AQ1960" s="32">
        <v>1.4166666666666667</v>
      </c>
      <c r="AR1960" s="32">
        <v>95.416666666666657</v>
      </c>
      <c r="AS1960" s="40">
        <v>0</v>
      </c>
      <c r="AT1960" s="40">
        <v>2</v>
      </c>
      <c r="AU1960" s="40">
        <v>7</v>
      </c>
      <c r="AV1960" s="40">
        <v>1</v>
      </c>
      <c r="AW1960" s="40">
        <v>1</v>
      </c>
      <c r="AX1960" s="9">
        <f t="shared" si="1632"/>
        <v>0</v>
      </c>
      <c r="AY1960" s="9">
        <f t="shared" si="1633"/>
        <v>1.2576419213973802</v>
      </c>
      <c r="AZ1960" s="9">
        <f t="shared" si="1634"/>
        <v>4.4017467248908302</v>
      </c>
      <c r="BA1960" s="9">
        <f t="shared" si="1635"/>
        <v>0.62882096069869009</v>
      </c>
      <c r="BB1960" s="9">
        <f t="shared" si="1636"/>
        <v>0.62882096069869009</v>
      </c>
      <c r="BC1960" s="9">
        <f t="shared" si="1637"/>
        <v>8.4071428571428566</v>
      </c>
      <c r="BD1960" s="9">
        <f t="shared" si="1638"/>
        <v>0.20238095238095238</v>
      </c>
      <c r="BE1960" s="9">
        <f t="shared" si="1639"/>
        <v>5.0214285714285714</v>
      </c>
      <c r="BF1960" s="3">
        <v>2</v>
      </c>
      <c r="BG1960" s="3">
        <v>4</v>
      </c>
      <c r="BH1960" s="3">
        <v>0</v>
      </c>
      <c r="BI1960" s="3">
        <v>6</v>
      </c>
      <c r="BJ1960" s="3">
        <v>7</v>
      </c>
      <c r="BK1960" s="3">
        <v>1</v>
      </c>
      <c r="BL1960" s="3">
        <v>0</v>
      </c>
      <c r="BM1960" s="3">
        <v>8</v>
      </c>
      <c r="BN1960" s="34">
        <f t="shared" si="1652"/>
        <v>-3.2624426993387678</v>
      </c>
      <c r="BO1960" s="34">
        <f t="shared" si="1653"/>
        <v>-68.38307841408772</v>
      </c>
      <c r="BP1960" s="34">
        <v>0.63385792332502688</v>
      </c>
      <c r="BQ1960" s="34">
        <v>-1.343259215316823</v>
      </c>
      <c r="BR1960" s="34">
        <v>1.4544492103818332E-2</v>
      </c>
      <c r="BS1960" s="34">
        <v>-3.2362623254437099E-3</v>
      </c>
      <c r="BT1960" s="34">
        <v>0</v>
      </c>
      <c r="BU1960" s="34">
        <f t="shared" si="1654"/>
        <v>-0.69809306221342149</v>
      </c>
      <c r="BV1960" s="34">
        <f t="shared" si="1655"/>
        <v>-14.63251833460447</v>
      </c>
      <c r="BW1960" s="34">
        <v>-2.249696597257473</v>
      </c>
      <c r="BX1960" s="34">
        <v>-0.35053164171832984</v>
      </c>
      <c r="BY1960" s="34">
        <v>0.15440477968607461</v>
      </c>
      <c r="BZ1960" s="34">
        <v>-0.11852617783561827</v>
      </c>
      <c r="CA1960" s="34">
        <f t="shared" si="1656"/>
        <v>-2.5643496371253462</v>
      </c>
      <c r="CB1960" s="34">
        <f t="shared" si="1657"/>
        <v>-53.750560079483243</v>
      </c>
      <c r="CE1960" s="68">
        <f t="shared" si="1640"/>
        <v>165000</v>
      </c>
      <c r="CF1960" s="9">
        <v>4</v>
      </c>
      <c r="CG1960" s="9">
        <v>2.7</v>
      </c>
      <c r="CH1960" s="9">
        <v>-6</v>
      </c>
      <c r="CI1960" s="9">
        <v>-0.6</v>
      </c>
      <c r="CJ1960" s="9">
        <f t="shared" si="1644"/>
        <v>-9.0920570779138785</v>
      </c>
      <c r="CK1960" s="9">
        <v>-1.3</v>
      </c>
      <c r="CL1960" s="9">
        <f t="shared" si="1645"/>
        <v>-19.699457002146737</v>
      </c>
      <c r="CM1960" s="9">
        <v>-1.9</v>
      </c>
      <c r="CN1960" t="s">
        <v>2744</v>
      </c>
      <c r="CO1960" t="s">
        <v>2745</v>
      </c>
      <c r="CP1960" t="s">
        <v>2399</v>
      </c>
      <c r="CQ1960" t="s">
        <v>2400</v>
      </c>
      <c r="CR1960">
        <v>71</v>
      </c>
      <c r="CS1960">
        <v>185</v>
      </c>
      <c r="CU1960" t="s">
        <v>3402</v>
      </c>
      <c r="CV1960" t="s">
        <v>3090</v>
      </c>
      <c r="CW1960">
        <v>0</v>
      </c>
      <c r="CX1960">
        <v>0</v>
      </c>
      <c r="CY1960">
        <v>0</v>
      </c>
      <c r="CZ1960" s="71"/>
      <c r="DA1960">
        <v>0</v>
      </c>
    </row>
    <row r="1961" spans="1:105" x14ac:dyDescent="0.2">
      <c r="A1961" s="38" t="s">
        <v>2452</v>
      </c>
      <c r="B1961" t="s">
        <v>960</v>
      </c>
      <c r="C1961" t="s">
        <v>960</v>
      </c>
      <c r="D1961" s="82"/>
      <c r="E1961" t="str">
        <f t="shared" si="1650"/>
        <v xml:space="preserve">Thoresen, Patrick </v>
      </c>
      <c r="F1961" t="s">
        <v>935</v>
      </c>
      <c r="G1961" t="s">
        <v>1540</v>
      </c>
      <c r="H1961">
        <v>68</v>
      </c>
      <c r="I1961">
        <v>4</v>
      </c>
      <c r="J1961">
        <v>12</v>
      </c>
      <c r="K1961">
        <f>I1961+J1961</f>
        <v>16</v>
      </c>
      <c r="L1961">
        <v>-1</v>
      </c>
      <c r="M1961">
        <v>52</v>
      </c>
      <c r="N1961">
        <v>73</v>
      </c>
      <c r="O1961" s="4">
        <f>IF(N1961=0,0,I1961/N1961)</f>
        <v>5.4794520547945202E-2</v>
      </c>
      <c r="P1961">
        <v>1031</v>
      </c>
      <c r="Q1961">
        <v>2</v>
      </c>
      <c r="R1961">
        <v>0</v>
      </c>
      <c r="S1961">
        <v>42</v>
      </c>
      <c r="T1961">
        <v>40</v>
      </c>
      <c r="U1961" s="4">
        <f>IF(S1961+T1961=0,0,S1961/(S1961+T1961))</f>
        <v>0.51219512195121952</v>
      </c>
      <c r="V1961" s="40">
        <v>2.1</v>
      </c>
      <c r="W1961">
        <v>0</v>
      </c>
      <c r="X1961">
        <v>2</v>
      </c>
      <c r="Y1961">
        <v>1</v>
      </c>
      <c r="Z1961">
        <v>0</v>
      </c>
      <c r="AA1961">
        <f t="shared" si="1651"/>
        <v>3</v>
      </c>
      <c r="AB1961">
        <f t="shared" si="1651"/>
        <v>10</v>
      </c>
      <c r="AC1961" s="9">
        <f t="shared" si="1620"/>
        <v>0</v>
      </c>
      <c r="AD1961" s="9">
        <f t="shared" si="1621"/>
        <v>16.326530612244898</v>
      </c>
      <c r="AE1961" s="9">
        <f t="shared" si="1622"/>
        <v>4.7606453319227713</v>
      </c>
      <c r="AF1961" s="9">
        <f t="shared" si="1623"/>
        <v>0</v>
      </c>
      <c r="AG1961" s="9">
        <f t="shared" si="1624"/>
        <v>5.3192799271061642</v>
      </c>
      <c r="AH1961" s="9">
        <f t="shared" si="1625"/>
        <v>17.730933090353879</v>
      </c>
      <c r="AI1961" s="6">
        <f t="shared" si="1626"/>
        <v>1.8617479744871575</v>
      </c>
      <c r="AJ1961" s="6">
        <f t="shared" si="1627"/>
        <v>4.8979591836734686</v>
      </c>
      <c r="AK1961" s="6">
        <f t="shared" si="1628"/>
        <v>1.9042581327691086</v>
      </c>
      <c r="AL1961" s="6">
        <f t="shared" si="1629"/>
        <v>2.1277119708424657</v>
      </c>
      <c r="AM1961" s="6">
        <f t="shared" si="1630"/>
        <v>0</v>
      </c>
      <c r="AN1961" s="6">
        <f t="shared" si="1631"/>
        <v>3.8085162655382172</v>
      </c>
      <c r="AO1961" s="33">
        <v>676.7833333333333</v>
      </c>
      <c r="AP1961" s="33">
        <v>36.75</v>
      </c>
      <c r="AQ1961" s="33">
        <v>63.016666666666666</v>
      </c>
      <c r="AR1961" s="32">
        <v>776.55</v>
      </c>
      <c r="AS1961" s="40">
        <v>21</v>
      </c>
      <c r="AT1961" s="40">
        <v>40</v>
      </c>
      <c r="AU1961" s="40">
        <v>31</v>
      </c>
      <c r="AV1961" s="40">
        <v>45</v>
      </c>
      <c r="AW1961" s="40">
        <v>25</v>
      </c>
      <c r="AX1961" s="9">
        <f t="shared" si="1632"/>
        <v>1.6225613289549934</v>
      </c>
      <c r="AY1961" s="9">
        <f t="shared" si="1633"/>
        <v>3.0905930075333208</v>
      </c>
      <c r="AZ1961" s="9">
        <f t="shared" si="1634"/>
        <v>2.3952095808383236</v>
      </c>
      <c r="BA1961" s="9">
        <f t="shared" si="1635"/>
        <v>3.4769171334749855</v>
      </c>
      <c r="BB1961" s="9">
        <f t="shared" si="1636"/>
        <v>1.9316206297083252</v>
      </c>
      <c r="BC1961" s="9">
        <f t="shared" si="1637"/>
        <v>9.9526960784313729</v>
      </c>
      <c r="BD1961" s="9">
        <f t="shared" si="1638"/>
        <v>0.92671568627450984</v>
      </c>
      <c r="BE1961" s="9">
        <f t="shared" si="1639"/>
        <v>0.5404411764705882</v>
      </c>
      <c r="BF1961" s="3">
        <v>21</v>
      </c>
      <c r="BG1961" s="3">
        <v>3</v>
      </c>
      <c r="BH1961" s="3">
        <v>2</v>
      </c>
      <c r="BI1961" s="3">
        <v>26</v>
      </c>
      <c r="BJ1961" s="3">
        <v>24</v>
      </c>
      <c r="BK1961" s="3">
        <v>0</v>
      </c>
      <c r="BL1961" s="3">
        <v>4</v>
      </c>
      <c r="BM1961" s="3">
        <v>28</v>
      </c>
      <c r="BN1961" s="34">
        <f t="shared" si="1652"/>
        <v>11.410844543681227</v>
      </c>
      <c r="BO1961" s="34">
        <f t="shared" si="1653"/>
        <v>29.388563630625786</v>
      </c>
      <c r="BP1961" s="34">
        <v>-0.98102722329389414</v>
      </c>
      <c r="BQ1961" s="34">
        <v>-1.4142392885164865E-2</v>
      </c>
      <c r="BR1961" s="34">
        <v>-0.30617844770598646</v>
      </c>
      <c r="BS1961" s="34">
        <v>1.8085123677137473</v>
      </c>
      <c r="BT1961" s="34">
        <v>-0.6893208936465961</v>
      </c>
      <c r="BU1961" s="34">
        <f t="shared" si="1654"/>
        <v>-0.18215658981789418</v>
      </c>
      <c r="BV1961" s="34">
        <f t="shared" si="1655"/>
        <v>-0.46914323563941585</v>
      </c>
      <c r="BW1961" s="34">
        <v>7.6579948516562455</v>
      </c>
      <c r="BX1961" s="34">
        <v>0.18064253678391956</v>
      </c>
      <c r="BY1961" s="34">
        <v>4.4450175513319659</v>
      </c>
      <c r="BZ1961" s="34">
        <v>-0.69065380627300799</v>
      </c>
      <c r="CA1961" s="34">
        <f t="shared" si="1656"/>
        <v>11.593001133499122</v>
      </c>
      <c r="CB1961" s="34">
        <f t="shared" si="1657"/>
        <v>29.857706866265207</v>
      </c>
      <c r="CC1961" s="15">
        <v>48</v>
      </c>
      <c r="CD1961" s="7">
        <v>165000</v>
      </c>
      <c r="CE1961" s="68">
        <f t="shared" si="1640"/>
        <v>165000</v>
      </c>
      <c r="CF1961" s="9">
        <v>15.1</v>
      </c>
      <c r="CG1961" s="9">
        <v>14.7</v>
      </c>
      <c r="CH1961" s="9">
        <v>4.9000000000000004</v>
      </c>
      <c r="CI1961" s="9">
        <v>-1.4</v>
      </c>
      <c r="CJ1961" s="9">
        <f t="shared" si="1644"/>
        <v>-3.1951919968048079</v>
      </c>
      <c r="CK1961" s="9">
        <v>2.1</v>
      </c>
      <c r="CL1961" s="9">
        <f t="shared" si="1645"/>
        <v>4.7927879952072123</v>
      </c>
      <c r="CM1961" s="9">
        <v>0.7</v>
      </c>
      <c r="CN1961" t="s">
        <v>1081</v>
      </c>
      <c r="CO1961" t="s">
        <v>1082</v>
      </c>
      <c r="CQ1961" t="s">
        <v>1083</v>
      </c>
      <c r="CR1961">
        <v>71</v>
      </c>
      <c r="CS1961">
        <v>188</v>
      </c>
      <c r="CT1961">
        <v>28</v>
      </c>
      <c r="CU1961" t="s">
        <v>3402</v>
      </c>
      <c r="CV1961" t="s">
        <v>3090</v>
      </c>
      <c r="CW1961">
        <v>0</v>
      </c>
      <c r="CX1961">
        <v>0</v>
      </c>
      <c r="CY1961">
        <v>0</v>
      </c>
      <c r="CZ1961" s="70"/>
      <c r="DA1961">
        <v>0</v>
      </c>
    </row>
    <row r="1962" spans="1:105" x14ac:dyDescent="0.2">
      <c r="A1962" s="78" t="s">
        <v>2372</v>
      </c>
      <c r="B1962" s="52" t="s">
        <v>960</v>
      </c>
      <c r="C1962" s="52" t="s">
        <v>960</v>
      </c>
      <c r="D1962" s="53"/>
      <c r="E1962" s="53" t="str">
        <f t="shared" si="1650"/>
        <v xml:space="preserve">Thoresen, Patrick </v>
      </c>
      <c r="F1962" s="53" t="s">
        <v>935</v>
      </c>
      <c r="G1962" s="54" t="s">
        <v>1540</v>
      </c>
      <c r="H1962" s="52">
        <v>17</v>
      </c>
      <c r="I1962" s="53"/>
      <c r="J1962" s="53"/>
      <c r="K1962" s="53"/>
      <c r="L1962" s="52">
        <v>-4</v>
      </c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24">
        <f t="shared" si="1620"/>
        <v>0</v>
      </c>
      <c r="AD1962" s="24">
        <f t="shared" si="1621"/>
        <v>0</v>
      </c>
      <c r="AE1962" s="24">
        <f t="shared" si="1622"/>
        <v>0</v>
      </c>
      <c r="AF1962" s="24">
        <f t="shared" si="1623"/>
        <v>0</v>
      </c>
      <c r="AG1962" s="24">
        <f t="shared" si="1624"/>
        <v>0</v>
      </c>
      <c r="AH1962" s="24">
        <f t="shared" si="1625"/>
        <v>0</v>
      </c>
      <c r="AI1962" s="21">
        <f t="shared" si="1626"/>
        <v>1.3775949488185208</v>
      </c>
      <c r="AJ1962" s="21">
        <f t="shared" si="1627"/>
        <v>0</v>
      </c>
      <c r="AK1962" s="21">
        <f t="shared" si="1628"/>
        <v>0</v>
      </c>
      <c r="AL1962" s="21">
        <f t="shared" si="1629"/>
        <v>2.7551898976370417</v>
      </c>
      <c r="AM1962" s="21">
        <f t="shared" si="1630"/>
        <v>0</v>
      </c>
      <c r="AN1962" s="21">
        <f t="shared" si="1631"/>
        <v>0</v>
      </c>
      <c r="AO1962" s="60">
        <v>174.21666666666667</v>
      </c>
      <c r="AP1962" s="60">
        <v>4.8666666666666671</v>
      </c>
      <c r="AQ1962" s="60">
        <v>3.0666666666666673</v>
      </c>
      <c r="AR1962" s="61">
        <f>SUM(AO1962:AQ1962)</f>
        <v>182.15</v>
      </c>
      <c r="AS1962" s="19"/>
      <c r="AT1962" s="19"/>
      <c r="AU1962" s="19"/>
      <c r="AV1962" s="19"/>
      <c r="AW1962" s="19"/>
      <c r="AX1962" s="24">
        <f t="shared" si="1632"/>
        <v>0</v>
      </c>
      <c r="AY1962" s="24">
        <f t="shared" si="1633"/>
        <v>0</v>
      </c>
      <c r="AZ1962" s="24">
        <f t="shared" si="1634"/>
        <v>0</v>
      </c>
      <c r="BA1962" s="24">
        <f t="shared" si="1635"/>
        <v>0</v>
      </c>
      <c r="BB1962" s="24">
        <f t="shared" si="1636"/>
        <v>0</v>
      </c>
      <c r="BC1962" s="24">
        <f t="shared" si="1637"/>
        <v>10.248039215686275</v>
      </c>
      <c r="BD1962" s="24">
        <f t="shared" si="1638"/>
        <v>0.18039215686274512</v>
      </c>
      <c r="BE1962" s="24">
        <f t="shared" si="1639"/>
        <v>0.28627450980392161</v>
      </c>
      <c r="BF1962" s="53">
        <f>BI1962-BG1962-BH1962</f>
        <v>4</v>
      </c>
      <c r="BG1962" s="52">
        <v>0</v>
      </c>
      <c r="BH1962" s="52">
        <v>0</v>
      </c>
      <c r="BI1962" s="52">
        <v>4</v>
      </c>
      <c r="BJ1962" s="53">
        <f>BM1962-BK1962-BL1962</f>
        <v>8</v>
      </c>
      <c r="BK1962" s="52">
        <v>0</v>
      </c>
      <c r="BL1962" s="52">
        <v>0</v>
      </c>
      <c r="BM1962" s="52">
        <v>8</v>
      </c>
      <c r="BN1962" s="35">
        <f t="shared" si="1652"/>
        <v>1.3299381946691082</v>
      </c>
      <c r="BO1962" s="35">
        <f t="shared" si="1653"/>
        <v>14.602670268120869</v>
      </c>
      <c r="BP1962" s="24">
        <v>1.1591169251833631</v>
      </c>
      <c r="BQ1962" s="24">
        <v>-0.2473244925511178</v>
      </c>
      <c r="BR1962" s="24">
        <v>-0.55270832980995921</v>
      </c>
      <c r="BS1962" s="24">
        <v>-3.7225795876920285E-2</v>
      </c>
      <c r="BT1962" s="24">
        <v>0</v>
      </c>
      <c r="BU1962" s="24">
        <f t="shared" si="1654"/>
        <v>0.32185830694536582</v>
      </c>
      <c r="BV1962" s="35">
        <f t="shared" si="1655"/>
        <v>3.5339918412886724</v>
      </c>
      <c r="BW1962" s="24">
        <v>0.81698723793512007</v>
      </c>
      <c r="BX1962" s="24">
        <v>1.6559106211267747E-2</v>
      </c>
      <c r="BY1962" s="24">
        <v>0.25594577823351716</v>
      </c>
      <c r="BZ1962" s="24">
        <v>-8.141223465616243E-2</v>
      </c>
      <c r="CA1962" s="24">
        <f t="shared" si="1656"/>
        <v>1.0080798877237425</v>
      </c>
      <c r="CB1962" s="35">
        <f t="shared" si="1657"/>
        <v>11.068678426832198</v>
      </c>
      <c r="CC1962" s="22"/>
      <c r="CD1962" s="19"/>
      <c r="CE1962" s="76">
        <f t="shared" si="1640"/>
        <v>165000</v>
      </c>
      <c r="CF1962" s="24"/>
      <c r="CG1962" s="24"/>
      <c r="CH1962" s="24"/>
      <c r="CI1962" s="24"/>
      <c r="CJ1962" s="24"/>
      <c r="CK1962" s="24"/>
      <c r="CL1962" s="24"/>
      <c r="CM1962" s="24"/>
      <c r="CN1962" s="19"/>
      <c r="CO1962" s="19"/>
      <c r="CP1962" s="19"/>
      <c r="CQ1962" s="19"/>
      <c r="CR1962" s="19"/>
      <c r="CS1962" s="19"/>
      <c r="CT1962" s="19"/>
      <c r="CU1962" s="19"/>
      <c r="CV1962" s="19"/>
      <c r="CW1962" s="19"/>
      <c r="CX1962" s="19"/>
      <c r="CY1962" s="19"/>
      <c r="CZ1962" s="74">
        <v>570000</v>
      </c>
      <c r="DA1962" s="19">
        <v>1</v>
      </c>
    </row>
    <row r="1963" spans="1:105" x14ac:dyDescent="0.2">
      <c r="A1963" s="78" t="s">
        <v>2372</v>
      </c>
      <c r="B1963" s="52" t="s">
        <v>960</v>
      </c>
      <c r="C1963" s="52" t="s">
        <v>970</v>
      </c>
      <c r="D1963" s="53"/>
      <c r="E1963" s="53" t="str">
        <f t="shared" si="1650"/>
        <v xml:space="preserve">Thoresen, Patrick </v>
      </c>
      <c r="F1963" s="53" t="s">
        <v>935</v>
      </c>
      <c r="G1963" s="54" t="s">
        <v>1540</v>
      </c>
      <c r="H1963" s="52">
        <v>21</v>
      </c>
      <c r="I1963" s="19">
        <v>0</v>
      </c>
      <c r="J1963" s="19">
        <v>5</v>
      </c>
      <c r="K1963" s="19">
        <v>5</v>
      </c>
      <c r="L1963" s="52">
        <v>-6</v>
      </c>
      <c r="M1963" s="19">
        <v>8</v>
      </c>
      <c r="N1963" s="19">
        <v>21</v>
      </c>
      <c r="O1963" s="20">
        <f t="shared" ref="O1963:O1969" si="1658">IF(N1963=0,0,I1963/N1963)</f>
        <v>0</v>
      </c>
      <c r="P1963" s="19"/>
      <c r="Q1963" s="19"/>
      <c r="R1963" s="19"/>
      <c r="S1963" s="19">
        <v>31</v>
      </c>
      <c r="T1963" s="19">
        <v>50</v>
      </c>
      <c r="U1963" s="20">
        <f t="shared" ref="U1963:U1969" si="1659">IF(S1963+T1963=0,0,S1963/(S1963+T1963))</f>
        <v>0.38271604938271603</v>
      </c>
      <c r="V1963" s="19"/>
      <c r="W1963" s="19"/>
      <c r="X1963" s="19"/>
      <c r="Y1963" s="19"/>
      <c r="Z1963" s="19"/>
      <c r="AA1963" s="19"/>
      <c r="AB1963" s="19"/>
      <c r="AC1963" s="24">
        <f t="shared" si="1620"/>
        <v>0</v>
      </c>
      <c r="AD1963" s="24">
        <f t="shared" si="1621"/>
        <v>0</v>
      </c>
      <c r="AE1963" s="24">
        <f t="shared" si="1622"/>
        <v>0</v>
      </c>
      <c r="AF1963" s="24">
        <f t="shared" si="1623"/>
        <v>0</v>
      </c>
      <c r="AG1963" s="24">
        <f t="shared" si="1624"/>
        <v>0</v>
      </c>
      <c r="AH1963" s="24">
        <f t="shared" si="1625"/>
        <v>0</v>
      </c>
      <c r="AI1963" s="21">
        <f t="shared" si="1626"/>
        <v>1.9422713784731589</v>
      </c>
      <c r="AJ1963" s="21">
        <f t="shared" si="1627"/>
        <v>0</v>
      </c>
      <c r="AK1963" s="21">
        <f t="shared" si="1628"/>
        <v>0</v>
      </c>
      <c r="AL1963" s="21">
        <f t="shared" si="1629"/>
        <v>3.3989749123280282</v>
      </c>
      <c r="AM1963" s="21">
        <f t="shared" si="1630"/>
        <v>0</v>
      </c>
      <c r="AN1963" s="21">
        <f t="shared" si="1631"/>
        <v>3.6960985626283365</v>
      </c>
      <c r="AO1963" s="60">
        <v>247.13333333333333</v>
      </c>
      <c r="AP1963" s="60">
        <v>1.0666666666666667</v>
      </c>
      <c r="AQ1963" s="60">
        <v>16.233333333333334</v>
      </c>
      <c r="AR1963" s="61">
        <f>SUM(AO1963:AQ1963)</f>
        <v>264.43333333333334</v>
      </c>
      <c r="AS1963" s="19"/>
      <c r="AT1963" s="19"/>
      <c r="AU1963" s="19"/>
      <c r="AV1963" s="19"/>
      <c r="AW1963" s="19"/>
      <c r="AX1963" s="24">
        <f t="shared" si="1632"/>
        <v>0</v>
      </c>
      <c r="AY1963" s="24">
        <f t="shared" si="1633"/>
        <v>0</v>
      </c>
      <c r="AZ1963" s="24">
        <f t="shared" si="1634"/>
        <v>0</v>
      </c>
      <c r="BA1963" s="24">
        <f t="shared" si="1635"/>
        <v>0</v>
      </c>
      <c r="BB1963" s="24">
        <f t="shared" si="1636"/>
        <v>0</v>
      </c>
      <c r="BC1963" s="24">
        <f t="shared" si="1637"/>
        <v>11.768253968253967</v>
      </c>
      <c r="BD1963" s="24">
        <f t="shared" si="1638"/>
        <v>0.77301587301587305</v>
      </c>
      <c r="BE1963" s="24">
        <f t="shared" si="1639"/>
        <v>5.0793650793650794E-2</v>
      </c>
      <c r="BF1963" s="53">
        <f>BI1963-BG1963-BH1963</f>
        <v>8</v>
      </c>
      <c r="BG1963" s="52">
        <v>0</v>
      </c>
      <c r="BH1963" s="52">
        <v>0</v>
      </c>
      <c r="BI1963" s="52">
        <v>8</v>
      </c>
      <c r="BJ1963" s="53">
        <f>BM1963-BK1963-BL1963</f>
        <v>14</v>
      </c>
      <c r="BK1963" s="52">
        <v>0</v>
      </c>
      <c r="BL1963" s="52">
        <v>1</v>
      </c>
      <c r="BM1963" s="52">
        <v>15</v>
      </c>
      <c r="BN1963" s="35">
        <f t="shared" si="1652"/>
        <v>4.2296865015199803E-2</v>
      </c>
      <c r="BO1963" s="35">
        <f t="shared" si="1653"/>
        <v>0.31990569783335282</v>
      </c>
      <c r="BP1963" s="24">
        <v>-1.2517229456805283</v>
      </c>
      <c r="BQ1963" s="24">
        <v>-5.8808802239393533E-2</v>
      </c>
      <c r="BR1963" s="24">
        <v>-0.23710240830615725</v>
      </c>
      <c r="BS1963" s="24">
        <v>-0.20017886542004346</v>
      </c>
      <c r="BT1963" s="24">
        <v>0</v>
      </c>
      <c r="BU1963" s="24">
        <f t="shared" si="1654"/>
        <v>-1.7478130216461225</v>
      </c>
      <c r="BV1963" s="35">
        <f t="shared" si="1655"/>
        <v>-13.219309378389934</v>
      </c>
      <c r="BW1963" s="24">
        <v>0.52748532606709053</v>
      </c>
      <c r="BX1963" s="24">
        <v>3.4575749694335839E-3</v>
      </c>
      <c r="BY1963" s="24">
        <v>0.93038411637108298</v>
      </c>
      <c r="BZ1963" s="24">
        <v>0.32878286925371508</v>
      </c>
      <c r="CA1963" s="24">
        <f t="shared" si="1656"/>
        <v>1.7901098866613223</v>
      </c>
      <c r="CB1963" s="35">
        <f t="shared" si="1657"/>
        <v>13.539215076223286</v>
      </c>
      <c r="CC1963" s="55">
        <v>48.209418999999997</v>
      </c>
      <c r="CD1963" s="19">
        <v>165000</v>
      </c>
      <c r="CE1963" s="76">
        <f t="shared" si="1640"/>
        <v>165000</v>
      </c>
      <c r="CF1963" s="24"/>
      <c r="CG1963" s="24"/>
      <c r="CH1963" s="24"/>
      <c r="CI1963" s="24"/>
      <c r="CJ1963" s="24"/>
      <c r="CK1963" s="24"/>
      <c r="CL1963" s="24"/>
      <c r="CM1963" s="24"/>
      <c r="CN1963" s="19"/>
      <c r="CO1963" s="19"/>
      <c r="CP1963" s="19"/>
      <c r="CQ1963" s="19"/>
      <c r="CR1963" s="19"/>
      <c r="CS1963" s="19"/>
      <c r="CT1963" s="19"/>
      <c r="CU1963" s="19"/>
      <c r="CV1963" s="19"/>
      <c r="CW1963" s="19"/>
      <c r="CX1963" s="19"/>
      <c r="CY1963" s="19"/>
      <c r="CZ1963" s="74">
        <v>570000</v>
      </c>
      <c r="DA1963" s="19">
        <v>1</v>
      </c>
    </row>
    <row r="1964" spans="1:105" x14ac:dyDescent="0.2">
      <c r="A1964" s="80" t="s">
        <v>2372</v>
      </c>
      <c r="B1964" s="48" t="s">
        <v>960</v>
      </c>
      <c r="C1964" s="48" t="s">
        <v>970</v>
      </c>
      <c r="D1964" s="49"/>
      <c r="E1964" s="49" t="str">
        <f t="shared" si="1650"/>
        <v xml:space="preserve">Thoresen, Patrick </v>
      </c>
      <c r="F1964" s="49" t="s">
        <v>935</v>
      </c>
      <c r="G1964" s="50" t="s">
        <v>1540</v>
      </c>
      <c r="H1964" s="48">
        <v>38</v>
      </c>
      <c r="I1964" s="65">
        <v>2</v>
      </c>
      <c r="J1964" s="65">
        <v>6</v>
      </c>
      <c r="K1964" s="65">
        <v>8</v>
      </c>
      <c r="L1964" s="48">
        <v>-10</v>
      </c>
      <c r="M1964" s="10">
        <v>14</v>
      </c>
      <c r="N1964" s="10">
        <v>39</v>
      </c>
      <c r="O1964" s="11">
        <f t="shared" si="1658"/>
        <v>5.128205128205128E-2</v>
      </c>
      <c r="P1964" s="10"/>
      <c r="Q1964" s="10">
        <v>0</v>
      </c>
      <c r="R1964" s="10">
        <v>0</v>
      </c>
      <c r="S1964" s="10">
        <v>41</v>
      </c>
      <c r="T1964" s="10">
        <v>59</v>
      </c>
      <c r="U1964" s="11">
        <f t="shared" si="1659"/>
        <v>0.41</v>
      </c>
      <c r="V1964" s="10">
        <v>4.5999999999999996</v>
      </c>
      <c r="W1964" s="10">
        <v>0</v>
      </c>
      <c r="X1964" s="10">
        <v>0</v>
      </c>
      <c r="Y1964" s="10">
        <v>0</v>
      </c>
      <c r="Z1964" s="10">
        <v>0</v>
      </c>
      <c r="AA1964" s="10">
        <v>2</v>
      </c>
      <c r="AB1964" s="10">
        <v>6</v>
      </c>
      <c r="AC1964" s="13">
        <f t="shared" si="1620"/>
        <v>0</v>
      </c>
      <c r="AD1964" s="13">
        <f t="shared" si="1621"/>
        <v>0</v>
      </c>
      <c r="AE1964" s="13">
        <f t="shared" si="1622"/>
        <v>0</v>
      </c>
      <c r="AF1964" s="13">
        <f t="shared" si="1623"/>
        <v>0</v>
      </c>
      <c r="AG1964" s="13">
        <f t="shared" si="1624"/>
        <v>5.6953013763644993</v>
      </c>
      <c r="AH1964" s="13">
        <f t="shared" si="1625"/>
        <v>17.0859041290935</v>
      </c>
      <c r="AI1964" s="29">
        <f t="shared" si="1626"/>
        <v>1.7085904129093499</v>
      </c>
      <c r="AJ1964" s="29">
        <f t="shared" si="1627"/>
        <v>0</v>
      </c>
      <c r="AK1964" s="29">
        <f t="shared" si="1628"/>
        <v>0</v>
      </c>
      <c r="AL1964" s="29">
        <f t="shared" si="1629"/>
        <v>3.1324157570004747</v>
      </c>
      <c r="AM1964" s="29">
        <f t="shared" si="1630"/>
        <v>0</v>
      </c>
      <c r="AN1964" s="29">
        <f t="shared" si="1631"/>
        <v>3.1088082901554404</v>
      </c>
      <c r="AO1964" s="13">
        <v>421.4</v>
      </c>
      <c r="AP1964" s="13">
        <v>5.9</v>
      </c>
      <c r="AQ1964" s="13">
        <v>19.3</v>
      </c>
      <c r="AR1964" s="59">
        <v>446.6</v>
      </c>
      <c r="AS1964" s="10">
        <v>5</v>
      </c>
      <c r="AT1964" s="10">
        <v>42</v>
      </c>
      <c r="AU1964" s="10">
        <v>15</v>
      </c>
      <c r="AV1964" s="10">
        <v>21</v>
      </c>
      <c r="AW1964" s="10">
        <v>13</v>
      </c>
      <c r="AX1964" s="13">
        <f t="shared" si="1632"/>
        <v>0.67174205105239582</v>
      </c>
      <c r="AY1964" s="13">
        <f t="shared" si="1633"/>
        <v>5.6426332288401246</v>
      </c>
      <c r="AZ1964" s="13">
        <f t="shared" si="1634"/>
        <v>2.0152261531571876</v>
      </c>
      <c r="BA1964" s="13">
        <f t="shared" si="1635"/>
        <v>2.8213166144200623</v>
      </c>
      <c r="BB1964" s="13">
        <f t="shared" si="1636"/>
        <v>1.746529332736229</v>
      </c>
      <c r="BC1964" s="13">
        <f t="shared" si="1637"/>
        <v>11.089473684210526</v>
      </c>
      <c r="BD1964" s="13">
        <f t="shared" si="1638"/>
        <v>0.50789473684210529</v>
      </c>
      <c r="BE1964" s="13">
        <f t="shared" si="1639"/>
        <v>0.15526315789473685</v>
      </c>
      <c r="BF1964" s="49">
        <v>12</v>
      </c>
      <c r="BG1964" s="49">
        <v>0</v>
      </c>
      <c r="BH1964" s="49">
        <v>0</v>
      </c>
      <c r="BI1964" s="49">
        <v>12</v>
      </c>
      <c r="BJ1964" s="49">
        <v>22</v>
      </c>
      <c r="BK1964" s="49">
        <v>0</v>
      </c>
      <c r="BL1964" s="49">
        <v>1</v>
      </c>
      <c r="BM1964" s="49">
        <v>23</v>
      </c>
      <c r="BN1964" s="39">
        <v>1.4</v>
      </c>
      <c r="BO1964" s="39">
        <v>6.1</v>
      </c>
      <c r="BP1964" s="13">
        <v>-0.1</v>
      </c>
      <c r="BQ1964" s="13">
        <v>-0.3</v>
      </c>
      <c r="BR1964" s="13">
        <v>-0.8</v>
      </c>
      <c r="BS1964" s="13">
        <v>-0.2</v>
      </c>
      <c r="BT1964" s="13">
        <v>0</v>
      </c>
      <c r="BU1964" s="13">
        <v>-1.4</v>
      </c>
      <c r="BV1964" s="39">
        <v>-6.4</v>
      </c>
      <c r="BW1964" s="13">
        <v>1.3</v>
      </c>
      <c r="BX1964" s="13">
        <v>0</v>
      </c>
      <c r="BY1964" s="13">
        <v>1.2</v>
      </c>
      <c r="BZ1964" s="13">
        <v>0.2</v>
      </c>
      <c r="CA1964" s="13">
        <v>2.8</v>
      </c>
      <c r="CB1964" s="39">
        <v>12.5</v>
      </c>
      <c r="CC1964" s="51">
        <v>47.450175999999999</v>
      </c>
      <c r="CD1964" s="10">
        <v>165000</v>
      </c>
      <c r="CE1964" s="73">
        <f t="shared" si="1640"/>
        <v>165000</v>
      </c>
      <c r="CF1964" s="66">
        <v>9.1999999999999993</v>
      </c>
      <c r="CG1964" s="66">
        <v>9.1</v>
      </c>
      <c r="CH1964" s="66">
        <v>-9</v>
      </c>
      <c r="CI1964" s="66">
        <v>-1.3</v>
      </c>
      <c r="CJ1964" s="67">
        <f t="shared" ref="CJ1964:CJ2003" si="1660">CI1964/(AO1964+2*(AP1964+AQ1964))*2000</f>
        <v>-5.5108096651123359</v>
      </c>
      <c r="CK1964" s="66">
        <v>-1.2</v>
      </c>
      <c r="CL1964" s="67">
        <f t="shared" ref="CL1964:CL2003" si="1661">CK1964/(AO1964+2*(AP1964+AQ1964))*2000</f>
        <v>-5.0869012293344644</v>
      </c>
      <c r="CM1964" s="66">
        <v>-2.5</v>
      </c>
      <c r="CN1964" s="10" t="s">
        <v>647</v>
      </c>
      <c r="CO1964" s="10" t="s">
        <v>1082</v>
      </c>
      <c r="CP1964" s="10"/>
      <c r="CQ1964" s="10" t="s">
        <v>1083</v>
      </c>
      <c r="CR1964" s="10">
        <v>71</v>
      </c>
      <c r="CS1964" s="10">
        <v>188</v>
      </c>
      <c r="CT1964" s="10">
        <v>25</v>
      </c>
      <c r="CU1964" s="10" t="s">
        <v>3402</v>
      </c>
      <c r="CV1964" s="10"/>
      <c r="CW1964" s="10"/>
      <c r="CX1964" s="10"/>
      <c r="CY1964" s="10"/>
      <c r="CZ1964" s="73">
        <v>570000</v>
      </c>
      <c r="DA1964" s="10">
        <v>2</v>
      </c>
    </row>
    <row r="1965" spans="1:105" x14ac:dyDescent="0.2">
      <c r="A1965" s="38" t="s">
        <v>2452</v>
      </c>
      <c r="B1965" t="s">
        <v>958</v>
      </c>
      <c r="E1965" t="str">
        <f t="shared" si="1650"/>
        <v xml:space="preserve">Stefan, Patrik </v>
      </c>
      <c r="F1965" t="s">
        <v>1426</v>
      </c>
      <c r="G1965" t="s">
        <v>1537</v>
      </c>
      <c r="H1965">
        <v>41</v>
      </c>
      <c r="I1965">
        <v>5</v>
      </c>
      <c r="J1965">
        <v>6</v>
      </c>
      <c r="K1965">
        <f>I1965+J1965</f>
        <v>11</v>
      </c>
      <c r="L1965">
        <v>5</v>
      </c>
      <c r="M1965">
        <v>10</v>
      </c>
      <c r="N1965">
        <v>41</v>
      </c>
      <c r="O1965" s="4">
        <f t="shared" si="1658"/>
        <v>0.12195121951219512</v>
      </c>
      <c r="P1965">
        <v>728</v>
      </c>
      <c r="Q1965">
        <v>1</v>
      </c>
      <c r="R1965">
        <v>0</v>
      </c>
      <c r="S1965">
        <v>105</v>
      </c>
      <c r="T1965">
        <v>113</v>
      </c>
      <c r="U1965" s="4">
        <f t="shared" si="1659"/>
        <v>0.48165137614678899</v>
      </c>
      <c r="V1965" s="40">
        <v>9.6999999999999993</v>
      </c>
      <c r="W1965">
        <v>0</v>
      </c>
      <c r="X1965">
        <v>0</v>
      </c>
      <c r="Y1965">
        <v>1</v>
      </c>
      <c r="Z1965">
        <v>0</v>
      </c>
      <c r="AA1965">
        <f t="shared" ref="AA1965:AB1969" si="1662">I1965-W1965-Y1965</f>
        <v>4</v>
      </c>
      <c r="AB1965">
        <f t="shared" si="1662"/>
        <v>6</v>
      </c>
      <c r="AC1965" s="9">
        <f t="shared" si="1620"/>
        <v>0</v>
      </c>
      <c r="AD1965" s="9">
        <f t="shared" si="1621"/>
        <v>0</v>
      </c>
      <c r="AE1965" s="9">
        <f t="shared" si="1622"/>
        <v>5.5316533497234168</v>
      </c>
      <c r="AF1965" s="9">
        <f t="shared" si="1623"/>
        <v>0</v>
      </c>
      <c r="AG1965" s="9">
        <f t="shared" si="1624"/>
        <v>10.89712058723372</v>
      </c>
      <c r="AH1965" s="9">
        <f t="shared" si="1625"/>
        <v>16.34568088085058</v>
      </c>
      <c r="AI1965" s="6">
        <f t="shared" si="1626"/>
        <v>2.0432101101063225</v>
      </c>
      <c r="AJ1965" s="6">
        <f t="shared" si="1627"/>
        <v>0</v>
      </c>
      <c r="AK1965" s="6">
        <f t="shared" si="1628"/>
        <v>1.1063306699446833</v>
      </c>
      <c r="AL1965" s="6">
        <f t="shared" si="1629"/>
        <v>1.3621400734042151</v>
      </c>
      <c r="AM1965" s="6">
        <f t="shared" si="1630"/>
        <v>0</v>
      </c>
      <c r="AN1965" s="6">
        <f t="shared" si="1631"/>
        <v>4.4253226797787333</v>
      </c>
      <c r="AO1965" s="32">
        <v>440.48333333333335</v>
      </c>
      <c r="AP1965" s="32">
        <v>5.85</v>
      </c>
      <c r="AQ1965" s="32">
        <v>54.233333333333334</v>
      </c>
      <c r="AR1965" s="32">
        <v>500.56666666666672</v>
      </c>
      <c r="AS1965" s="40">
        <v>16</v>
      </c>
      <c r="AT1965" s="40">
        <v>19</v>
      </c>
      <c r="AU1965" s="40">
        <v>12</v>
      </c>
      <c r="AV1965" s="40">
        <v>15</v>
      </c>
      <c r="AW1965" s="40">
        <v>25</v>
      </c>
      <c r="AX1965" s="9">
        <f t="shared" si="1632"/>
        <v>1.9178264633415463</v>
      </c>
      <c r="AY1965" s="9">
        <f t="shared" si="1633"/>
        <v>2.2774189252180861</v>
      </c>
      <c r="AZ1965" s="9">
        <f t="shared" si="1634"/>
        <v>1.4383698475061595</v>
      </c>
      <c r="BA1965" s="9">
        <f t="shared" si="1635"/>
        <v>1.7979623093826995</v>
      </c>
      <c r="BB1965" s="9">
        <f t="shared" si="1636"/>
        <v>2.9966038489711657</v>
      </c>
      <c r="BC1965" s="9">
        <f t="shared" si="1637"/>
        <v>10.74349593495935</v>
      </c>
      <c r="BD1965" s="9">
        <f t="shared" si="1638"/>
        <v>1.3227642276422764</v>
      </c>
      <c r="BE1965" s="9">
        <f t="shared" si="1639"/>
        <v>0.14268292682926828</v>
      </c>
      <c r="BF1965" s="3">
        <v>15</v>
      </c>
      <c r="BG1965" s="3">
        <v>0</v>
      </c>
      <c r="BH1965" s="3">
        <v>1</v>
      </c>
      <c r="BI1965" s="3">
        <v>16</v>
      </c>
      <c r="BJ1965" s="3">
        <v>10</v>
      </c>
      <c r="BK1965" s="3">
        <v>0</v>
      </c>
      <c r="BL1965" s="3">
        <v>4</v>
      </c>
      <c r="BM1965" s="3">
        <v>14</v>
      </c>
      <c r="BN1965" s="34">
        <f>BU1965+CA1965</f>
        <v>17.59286087001481</v>
      </c>
      <c r="BO1965" s="34">
        <f>BN1965/AR1965*2000</f>
        <v>70.291779463334123</v>
      </c>
      <c r="BP1965" s="34">
        <v>3.3115486460319166</v>
      </c>
      <c r="BQ1965" s="34">
        <v>-0.34458951470488963</v>
      </c>
      <c r="BR1965" s="34">
        <v>0.23344325746916442</v>
      </c>
      <c r="BS1965" s="34">
        <v>2.0012224444128721</v>
      </c>
      <c r="BT1965" s="34">
        <v>-0.55802162058537208</v>
      </c>
      <c r="BU1965" s="34">
        <f>SUM(BP1965:BT1965)</f>
        <v>4.6436032126236917</v>
      </c>
      <c r="BV1965" s="34">
        <f>BU1965/AR1965*2000</f>
        <v>18.553385680057367</v>
      </c>
      <c r="BW1965" s="34">
        <v>6.5461777096592924</v>
      </c>
      <c r="BX1965" s="34">
        <v>1.8843946434969176E-2</v>
      </c>
      <c r="BY1965" s="34">
        <v>3.5007355590931781</v>
      </c>
      <c r="BZ1965" s="34">
        <v>2.883500442203681</v>
      </c>
      <c r="CA1965" s="34">
        <f>SUM(BW1965:BZ1965)</f>
        <v>12.94925765739112</v>
      </c>
      <c r="CB1965" s="34">
        <f>CA1965/AR1965*2000</f>
        <v>51.738393783276763</v>
      </c>
      <c r="CC1965" s="15">
        <v>73</v>
      </c>
      <c r="CD1965" s="7">
        <v>894119</v>
      </c>
      <c r="CE1965" s="68">
        <f t="shared" si="1640"/>
        <v>1788238</v>
      </c>
      <c r="CF1965" s="9">
        <v>9.5</v>
      </c>
      <c r="CG1965" s="9">
        <v>10.5</v>
      </c>
      <c r="CH1965" s="9">
        <v>4.2</v>
      </c>
      <c r="CI1965" s="9">
        <v>-0.3</v>
      </c>
      <c r="CJ1965" s="9">
        <f t="shared" si="1660"/>
        <v>-1.0701863907963971</v>
      </c>
      <c r="CK1965" s="9">
        <v>2.1</v>
      </c>
      <c r="CL1965" s="9">
        <f t="shared" si="1661"/>
        <v>7.4913047355747802</v>
      </c>
      <c r="CM1965" s="9">
        <v>1.8</v>
      </c>
      <c r="CN1965" t="s">
        <v>1046</v>
      </c>
      <c r="CO1965" t="s">
        <v>1047</v>
      </c>
      <c r="CQ1965" t="s">
        <v>3079</v>
      </c>
      <c r="CR1965">
        <v>74</v>
      </c>
      <c r="CS1965">
        <v>205</v>
      </c>
      <c r="CT1965">
        <v>27</v>
      </c>
      <c r="CU1965" t="s">
        <v>3402</v>
      </c>
      <c r="CV1965" t="s">
        <v>2382</v>
      </c>
      <c r="CW1965">
        <v>0</v>
      </c>
      <c r="CX1965">
        <v>0</v>
      </c>
      <c r="CY1965">
        <v>0</v>
      </c>
      <c r="CZ1965" s="70"/>
      <c r="DA1965">
        <v>0</v>
      </c>
    </row>
    <row r="1966" spans="1:105" x14ac:dyDescent="0.2">
      <c r="A1966" s="38" t="s">
        <v>2452</v>
      </c>
      <c r="B1966" t="s">
        <v>956</v>
      </c>
      <c r="E1966" t="str">
        <f t="shared" si="1650"/>
        <v xml:space="preserve">Bondra, Peter </v>
      </c>
      <c r="F1966" t="s">
        <v>1427</v>
      </c>
      <c r="G1966" t="s">
        <v>1528</v>
      </c>
      <c r="H1966">
        <v>37</v>
      </c>
      <c r="I1966">
        <v>5</v>
      </c>
      <c r="J1966">
        <v>9</v>
      </c>
      <c r="K1966">
        <f>I1966+J1966</f>
        <v>14</v>
      </c>
      <c r="L1966">
        <v>2</v>
      </c>
      <c r="M1966">
        <v>26</v>
      </c>
      <c r="N1966">
        <v>46</v>
      </c>
      <c r="O1966" s="4">
        <f t="shared" si="1658"/>
        <v>0.10869565217391304</v>
      </c>
      <c r="P1966">
        <v>645</v>
      </c>
      <c r="Q1966">
        <v>3</v>
      </c>
      <c r="R1966">
        <v>0</v>
      </c>
      <c r="S1966">
        <v>0</v>
      </c>
      <c r="T1966">
        <v>1</v>
      </c>
      <c r="U1966" s="4">
        <f t="shared" si="1659"/>
        <v>0</v>
      </c>
      <c r="V1966" s="40">
        <v>0</v>
      </c>
      <c r="W1966">
        <v>2</v>
      </c>
      <c r="X1966">
        <v>1</v>
      </c>
      <c r="Y1966">
        <v>0</v>
      </c>
      <c r="Z1966">
        <v>0</v>
      </c>
      <c r="AA1966">
        <f t="shared" si="1662"/>
        <v>3</v>
      </c>
      <c r="AB1966">
        <f t="shared" si="1662"/>
        <v>8</v>
      </c>
      <c r="AC1966" s="9">
        <f t="shared" si="1620"/>
        <v>7.1928071928071926</v>
      </c>
      <c r="AD1966" s="9">
        <f t="shared" si="1621"/>
        <v>3.5964035964035963</v>
      </c>
      <c r="AE1966" s="9">
        <f t="shared" si="1622"/>
        <v>0</v>
      </c>
      <c r="AF1966" s="9">
        <f t="shared" si="1623"/>
        <v>0</v>
      </c>
      <c r="AG1966" s="9">
        <f t="shared" si="1624"/>
        <v>10.077917230439043</v>
      </c>
      <c r="AH1966" s="9">
        <f t="shared" si="1625"/>
        <v>26.874445947837447</v>
      </c>
      <c r="AI1966" s="6">
        <f t="shared" si="1626"/>
        <v>2.8554098819577289</v>
      </c>
      <c r="AJ1966" s="6">
        <f t="shared" si="1627"/>
        <v>4.3156843156843152</v>
      </c>
      <c r="AK1966" s="6">
        <f t="shared" si="1628"/>
        <v>0</v>
      </c>
      <c r="AL1966" s="6">
        <f t="shared" si="1629"/>
        <v>2.351514020435777</v>
      </c>
      <c r="AM1966" s="6">
        <f t="shared" si="1630"/>
        <v>0.71928071928071924</v>
      </c>
      <c r="AN1966" s="6">
        <f t="shared" si="1631"/>
        <v>14.342629482071713</v>
      </c>
      <c r="AO1966" s="32">
        <v>357.21666666666664</v>
      </c>
      <c r="AP1966" s="32">
        <v>83.416666666666671</v>
      </c>
      <c r="AQ1966" s="32">
        <v>4.1833333333333336</v>
      </c>
      <c r="AR1966" s="32">
        <v>444.81666666666666</v>
      </c>
      <c r="AS1966" s="40">
        <v>6</v>
      </c>
      <c r="AT1966" s="40">
        <v>21</v>
      </c>
      <c r="AU1966" s="40">
        <v>19</v>
      </c>
      <c r="AV1966" s="40">
        <v>7</v>
      </c>
      <c r="AW1966" s="40">
        <v>8</v>
      </c>
      <c r="AX1966" s="9">
        <f t="shared" si="1632"/>
        <v>0.80932219266364414</v>
      </c>
      <c r="AY1966" s="9">
        <f t="shared" si="1633"/>
        <v>2.832627674322755</v>
      </c>
      <c r="AZ1966" s="9">
        <f t="shared" si="1634"/>
        <v>2.56285361010154</v>
      </c>
      <c r="BA1966" s="9">
        <f t="shared" si="1635"/>
        <v>0.94420922477425151</v>
      </c>
      <c r="BB1966" s="9">
        <f t="shared" si="1636"/>
        <v>1.079096256884859</v>
      </c>
      <c r="BC1966" s="9">
        <f t="shared" si="1637"/>
        <v>9.6545045045045033</v>
      </c>
      <c r="BD1966" s="9">
        <f t="shared" si="1638"/>
        <v>0.11306306306306307</v>
      </c>
      <c r="BE1966" s="9">
        <f t="shared" si="1639"/>
        <v>2.2545045045045047</v>
      </c>
      <c r="BF1966" s="3">
        <v>17</v>
      </c>
      <c r="BG1966" s="3">
        <v>6</v>
      </c>
      <c r="BH1966" s="3">
        <v>0</v>
      </c>
      <c r="BI1966" s="3">
        <v>23</v>
      </c>
      <c r="BJ1966" s="3">
        <v>14</v>
      </c>
      <c r="BK1966" s="3">
        <v>1</v>
      </c>
      <c r="BL1966" s="3">
        <v>1</v>
      </c>
      <c r="BM1966" s="3">
        <v>16</v>
      </c>
      <c r="BN1966" s="34">
        <f>BU1966+CA1966</f>
        <v>4.6410544798584681</v>
      </c>
      <c r="BO1966" s="34">
        <f>BN1966/AR1966*2000</f>
        <v>20.867268821724913</v>
      </c>
      <c r="BP1966" s="34">
        <v>4.2202571977752239</v>
      </c>
      <c r="BQ1966" s="34">
        <v>0.58299989256578599</v>
      </c>
      <c r="BR1966" s="34">
        <v>-0.23211651918607215</v>
      </c>
      <c r="BS1966" s="34">
        <v>-4.710884321061215E-2</v>
      </c>
      <c r="BT1966" s="34">
        <v>0</v>
      </c>
      <c r="BU1966" s="34">
        <f>SUM(BP1966:BT1966)</f>
        <v>4.5240317279443252</v>
      </c>
      <c r="BV1966" s="34">
        <f>BU1966/AR1966*2000</f>
        <v>20.341107098554424</v>
      </c>
      <c r="BW1966" s="34">
        <v>3.077468084448312</v>
      </c>
      <c r="BX1966" s="34">
        <v>0.11947542822686946</v>
      </c>
      <c r="BY1966" s="34">
        <v>-0.18254467455195417</v>
      </c>
      <c r="BZ1966" s="34">
        <v>-2.8973760862090847</v>
      </c>
      <c r="CA1966" s="34">
        <f>SUM(BW1966:BZ1966)</f>
        <v>0.11702275191414246</v>
      </c>
      <c r="CB1966" s="34">
        <f>CA1966/AR1966*2000</f>
        <v>0.52616172317048582</v>
      </c>
      <c r="CC1966" s="15">
        <v>51</v>
      </c>
      <c r="CD1966" s="7">
        <v>565644</v>
      </c>
      <c r="CE1966" s="68">
        <f t="shared" si="1640"/>
        <v>1253589.4054054054</v>
      </c>
      <c r="CF1966" s="9">
        <v>11.1</v>
      </c>
      <c r="CG1966" s="9">
        <v>8.6999999999999993</v>
      </c>
      <c r="CH1966" s="9">
        <v>4.9000000000000004</v>
      </c>
      <c r="CI1966" s="9">
        <v>0.1</v>
      </c>
      <c r="CJ1966" s="9">
        <f t="shared" si="1660"/>
        <v>0.37564564094537495</v>
      </c>
      <c r="CK1966" s="9">
        <v>1.4</v>
      </c>
      <c r="CL1966" s="9">
        <f t="shared" si="1661"/>
        <v>5.2590389732352483</v>
      </c>
      <c r="CM1966" s="9">
        <v>1.5</v>
      </c>
      <c r="CN1966" t="s">
        <v>1036</v>
      </c>
      <c r="CO1966" t="s">
        <v>1037</v>
      </c>
      <c r="CQ1966" t="s">
        <v>3423</v>
      </c>
      <c r="CR1966">
        <v>73</v>
      </c>
      <c r="CS1966">
        <v>200</v>
      </c>
      <c r="CT1966">
        <v>12</v>
      </c>
      <c r="CU1966" t="s">
        <v>3402</v>
      </c>
      <c r="CV1966" t="s">
        <v>2382</v>
      </c>
      <c r="CW1966">
        <v>0</v>
      </c>
      <c r="CX1966">
        <v>0</v>
      </c>
      <c r="CY1966">
        <v>0</v>
      </c>
      <c r="CZ1966" s="70"/>
      <c r="DA1966">
        <v>0</v>
      </c>
    </row>
    <row r="1967" spans="1:105" x14ac:dyDescent="0.2">
      <c r="A1967" s="38" t="s">
        <v>2452</v>
      </c>
      <c r="B1967" t="s">
        <v>974</v>
      </c>
      <c r="E1967" t="str">
        <f t="shared" si="1650"/>
        <v xml:space="preserve">Sejna, Peter </v>
      </c>
      <c r="F1967" t="s">
        <v>1428</v>
      </c>
      <c r="G1967" t="s">
        <v>1540</v>
      </c>
      <c r="H1967">
        <v>22</v>
      </c>
      <c r="I1967">
        <v>3</v>
      </c>
      <c r="J1967">
        <v>1</v>
      </c>
      <c r="K1967">
        <f>I1967+J1967</f>
        <v>4</v>
      </c>
      <c r="L1967">
        <v>2</v>
      </c>
      <c r="M1967">
        <v>4</v>
      </c>
      <c r="N1967">
        <v>34</v>
      </c>
      <c r="O1967" s="4">
        <f t="shared" si="1658"/>
        <v>8.8235294117647065E-2</v>
      </c>
      <c r="P1967">
        <v>321</v>
      </c>
      <c r="Q1967">
        <v>0</v>
      </c>
      <c r="R1967">
        <v>0</v>
      </c>
      <c r="S1967">
        <v>3</v>
      </c>
      <c r="T1967">
        <v>1</v>
      </c>
      <c r="U1967" s="4">
        <f t="shared" si="1659"/>
        <v>0.75</v>
      </c>
      <c r="V1967" s="40">
        <v>0.3</v>
      </c>
      <c r="W1967">
        <v>0</v>
      </c>
      <c r="X1967">
        <v>0</v>
      </c>
      <c r="Y1967">
        <v>0</v>
      </c>
      <c r="Z1967">
        <v>0</v>
      </c>
      <c r="AA1967">
        <f t="shared" si="1662"/>
        <v>3</v>
      </c>
      <c r="AB1967">
        <f t="shared" si="1662"/>
        <v>1</v>
      </c>
      <c r="AC1967" s="9">
        <f t="shared" si="1620"/>
        <v>0</v>
      </c>
      <c r="AD1967" s="9">
        <f t="shared" si="1621"/>
        <v>0</v>
      </c>
      <c r="AE1967" s="9">
        <f t="shared" si="1622"/>
        <v>0</v>
      </c>
      <c r="AF1967" s="9">
        <f t="shared" si="1623"/>
        <v>0</v>
      </c>
      <c r="AG1967" s="9">
        <f t="shared" si="1624"/>
        <v>17.854190775334768</v>
      </c>
      <c r="AH1967" s="9">
        <f t="shared" si="1625"/>
        <v>5.951396925111589</v>
      </c>
      <c r="AI1967" s="6">
        <f t="shared" si="1626"/>
        <v>1.4878492312778973</v>
      </c>
      <c r="AJ1967" s="6">
        <f t="shared" si="1627"/>
        <v>0</v>
      </c>
      <c r="AK1967" s="6">
        <f t="shared" si="1628"/>
        <v>0</v>
      </c>
      <c r="AL1967" s="6">
        <f t="shared" si="1629"/>
        <v>0.89270953876673842</v>
      </c>
      <c r="AM1967" s="6">
        <f t="shared" si="1630"/>
        <v>0</v>
      </c>
      <c r="AN1967" s="6">
        <f t="shared" si="1631"/>
        <v>0</v>
      </c>
      <c r="AO1967" s="32">
        <v>201.63333333333333</v>
      </c>
      <c r="AP1967" s="32">
        <v>18.283333333333335</v>
      </c>
      <c r="AQ1967" s="32">
        <v>0.2</v>
      </c>
      <c r="AR1967" s="32">
        <v>220.11666666666665</v>
      </c>
      <c r="AS1967" s="40">
        <v>6</v>
      </c>
      <c r="AT1967" s="40">
        <v>7</v>
      </c>
      <c r="AU1967" s="40">
        <v>13</v>
      </c>
      <c r="AV1967" s="40">
        <v>3</v>
      </c>
      <c r="AW1967" s="40">
        <v>2</v>
      </c>
      <c r="AX1967" s="9">
        <f t="shared" si="1632"/>
        <v>1.6354963277050052</v>
      </c>
      <c r="AY1967" s="9">
        <f t="shared" si="1633"/>
        <v>1.9080790489891726</v>
      </c>
      <c r="AZ1967" s="9">
        <f t="shared" si="1634"/>
        <v>3.5435753766941778</v>
      </c>
      <c r="BA1967" s="9">
        <f t="shared" si="1635"/>
        <v>0.8177481638525026</v>
      </c>
      <c r="BB1967" s="9">
        <f t="shared" si="1636"/>
        <v>0.54516544256833499</v>
      </c>
      <c r="BC1967" s="9">
        <f t="shared" si="1637"/>
        <v>9.1651515151515142</v>
      </c>
      <c r="BD1967" s="9">
        <f t="shared" si="1638"/>
        <v>9.0909090909090922E-3</v>
      </c>
      <c r="BE1967" s="9">
        <f t="shared" si="1639"/>
        <v>0.83106060606060617</v>
      </c>
      <c r="BF1967" s="3">
        <v>5</v>
      </c>
      <c r="BG1967" s="3">
        <v>0</v>
      </c>
      <c r="BH1967" s="3">
        <v>0</v>
      </c>
      <c r="BI1967" s="3">
        <v>5</v>
      </c>
      <c r="BJ1967" s="3">
        <v>3</v>
      </c>
      <c r="BK1967" s="3">
        <v>0</v>
      </c>
      <c r="BL1967" s="3">
        <v>0</v>
      </c>
      <c r="BM1967" s="3">
        <v>3</v>
      </c>
      <c r="BN1967" s="34">
        <f>BU1967+CA1967</f>
        <v>5.2698175852240992</v>
      </c>
      <c r="BO1967" s="34">
        <f>BN1967/AR1967*2000</f>
        <v>47.882040601718174</v>
      </c>
      <c r="BP1967" s="34">
        <v>2.2869487385625242</v>
      </c>
      <c r="BQ1967" s="34">
        <v>-1.006396133930902</v>
      </c>
      <c r="BR1967" s="34">
        <v>-6.0262040759846987E-2</v>
      </c>
      <c r="BS1967" s="34">
        <v>-2.666482619127236E-3</v>
      </c>
      <c r="BT1967" s="34">
        <v>-0.69081613607365289</v>
      </c>
      <c r="BU1967" s="34">
        <f>SUM(BP1967:BT1967)</f>
        <v>0.5268079451789951</v>
      </c>
      <c r="BV1967" s="34">
        <f>BU1967/AR1967*2000</f>
        <v>4.7866247763670335</v>
      </c>
      <c r="BW1967" s="34">
        <v>3.3968481310034337</v>
      </c>
      <c r="BX1967" s="34">
        <v>6.5611904134011384E-2</v>
      </c>
      <c r="BY1967" s="34">
        <v>2.1279109236276104E-2</v>
      </c>
      <c r="BZ1967" s="34">
        <v>1.2592704956713829</v>
      </c>
      <c r="CA1967" s="34">
        <f>SUM(BW1967:BZ1967)</f>
        <v>4.7430096400451038</v>
      </c>
      <c r="CB1967" s="34">
        <f>CA1967/AR1967*2000</f>
        <v>43.095415825351139</v>
      </c>
      <c r="CC1967" s="15">
        <v>57</v>
      </c>
      <c r="CD1967" s="7">
        <v>241359</v>
      </c>
      <c r="CE1967" s="68">
        <f t="shared" si="1640"/>
        <v>899610.81818181812</v>
      </c>
      <c r="CF1967" s="9">
        <v>3.2</v>
      </c>
      <c r="CG1967" s="9">
        <v>3</v>
      </c>
      <c r="CH1967" s="9">
        <v>2</v>
      </c>
      <c r="CI1967" s="9">
        <v>0.2</v>
      </c>
      <c r="CJ1967" s="9">
        <f t="shared" si="1660"/>
        <v>1.6764459346186087</v>
      </c>
      <c r="CK1967" s="9">
        <v>0.6</v>
      </c>
      <c r="CL1967" s="9">
        <f t="shared" si="1661"/>
        <v>5.0293378038558254</v>
      </c>
      <c r="CM1967" s="9">
        <v>0.8</v>
      </c>
      <c r="CN1967" t="s">
        <v>1205</v>
      </c>
      <c r="CO1967" t="s">
        <v>1206</v>
      </c>
      <c r="CQ1967" t="s">
        <v>2403</v>
      </c>
      <c r="CR1967">
        <v>69</v>
      </c>
      <c r="CS1967">
        <v>190</v>
      </c>
      <c r="CT1967">
        <v>15</v>
      </c>
      <c r="CU1967" t="s">
        <v>3402</v>
      </c>
      <c r="CV1967" t="s">
        <v>2382</v>
      </c>
      <c r="CW1967">
        <v>1</v>
      </c>
      <c r="CX1967">
        <v>0</v>
      </c>
      <c r="CY1967">
        <v>0</v>
      </c>
      <c r="CZ1967" s="70"/>
      <c r="DA1967">
        <v>0</v>
      </c>
    </row>
    <row r="1968" spans="1:105" x14ac:dyDescent="0.2">
      <c r="A1968" s="75" t="s">
        <v>2452</v>
      </c>
      <c r="B1968" s="19" t="s">
        <v>970</v>
      </c>
      <c r="C1968" s="19"/>
      <c r="D1968" s="19"/>
      <c r="E1968" s="19" t="str">
        <f t="shared" si="1650"/>
        <v xml:space="preserve">Nedved, Petr </v>
      </c>
      <c r="F1968" s="19" t="s">
        <v>2901</v>
      </c>
      <c r="G1968" s="19" t="s">
        <v>1537</v>
      </c>
      <c r="H1968" s="19">
        <v>21</v>
      </c>
      <c r="I1968" s="19">
        <v>1</v>
      </c>
      <c r="J1968" s="19">
        <v>6</v>
      </c>
      <c r="K1968" s="19">
        <f>I1968+J1968</f>
        <v>7</v>
      </c>
      <c r="L1968" s="19">
        <v>-20</v>
      </c>
      <c r="M1968" s="19">
        <v>18</v>
      </c>
      <c r="N1968" s="19">
        <v>18</v>
      </c>
      <c r="O1968" s="20">
        <f t="shared" si="1658"/>
        <v>5.5555555555555552E-2</v>
      </c>
      <c r="P1968" s="19">
        <v>475</v>
      </c>
      <c r="Q1968" s="19">
        <v>0</v>
      </c>
      <c r="R1968" s="19">
        <v>0</v>
      </c>
      <c r="S1968" s="19">
        <v>177</v>
      </c>
      <c r="T1968" s="19">
        <v>159</v>
      </c>
      <c r="U1968" s="20">
        <f t="shared" si="1659"/>
        <v>0.5267857142857143</v>
      </c>
      <c r="V1968" s="19"/>
      <c r="W1968" s="19">
        <v>0</v>
      </c>
      <c r="X1968" s="19">
        <v>2</v>
      </c>
      <c r="Y1968" s="19">
        <v>0</v>
      </c>
      <c r="Z1968" s="19">
        <v>0</v>
      </c>
      <c r="AA1968" s="19">
        <f t="shared" si="1662"/>
        <v>1</v>
      </c>
      <c r="AB1968" s="19">
        <f t="shared" si="1662"/>
        <v>4</v>
      </c>
      <c r="AC1968" s="24">
        <f t="shared" si="1620"/>
        <v>0</v>
      </c>
      <c r="AD1968" s="24">
        <f t="shared" si="1621"/>
        <v>12.543554006968639</v>
      </c>
      <c r="AE1968" s="24">
        <f t="shared" si="1622"/>
        <v>0</v>
      </c>
      <c r="AF1968" s="24">
        <f t="shared" si="1623"/>
        <v>0</v>
      </c>
      <c r="AG1968" s="24">
        <f t="shared" si="1624"/>
        <v>5.006954102920723</v>
      </c>
      <c r="AH1968" s="24">
        <f t="shared" si="1625"/>
        <v>20.027816411682892</v>
      </c>
      <c r="AI1968" s="21">
        <f t="shared" si="1626"/>
        <v>1.251738525730181</v>
      </c>
      <c r="AJ1968" s="21">
        <f t="shared" si="1627"/>
        <v>3.7630662020905921</v>
      </c>
      <c r="AK1968" s="21">
        <f t="shared" si="1628"/>
        <v>0</v>
      </c>
      <c r="AL1968" s="21">
        <f t="shared" si="1629"/>
        <v>5.7579972183588319</v>
      </c>
      <c r="AM1968" s="21">
        <f t="shared" si="1630"/>
        <v>2.508710801393728</v>
      </c>
      <c r="AN1968" s="21">
        <f t="shared" si="1631"/>
        <v>5.598755832037325</v>
      </c>
      <c r="AO1968" s="24">
        <v>239.66666666666666</v>
      </c>
      <c r="AP1968" s="24">
        <v>47.833333333333336</v>
      </c>
      <c r="AQ1968" s="24">
        <v>53.583333333333329</v>
      </c>
      <c r="AR1968" s="36">
        <v>341.08333333333331</v>
      </c>
      <c r="AS1968" s="19"/>
      <c r="AT1968" s="19"/>
      <c r="AU1968" s="19"/>
      <c r="AV1968" s="19"/>
      <c r="AW1968" s="19"/>
      <c r="AX1968" s="24">
        <f t="shared" si="1632"/>
        <v>0</v>
      </c>
      <c r="AY1968" s="24">
        <f t="shared" si="1633"/>
        <v>0</v>
      </c>
      <c r="AZ1968" s="24">
        <f t="shared" si="1634"/>
        <v>0</v>
      </c>
      <c r="BA1968" s="24">
        <f t="shared" si="1635"/>
        <v>0</v>
      </c>
      <c r="BB1968" s="24">
        <f t="shared" si="1636"/>
        <v>0</v>
      </c>
      <c r="BC1968" s="24">
        <f t="shared" si="1637"/>
        <v>11.412698412698413</v>
      </c>
      <c r="BD1968" s="24">
        <f t="shared" si="1638"/>
        <v>2.5515873015873014</v>
      </c>
      <c r="BE1968" s="24">
        <f t="shared" si="1639"/>
        <v>2.2777777777777777</v>
      </c>
      <c r="BF1968" s="30">
        <v>5</v>
      </c>
      <c r="BG1968" s="30">
        <v>3</v>
      </c>
      <c r="BH1968" s="30">
        <v>0</v>
      </c>
      <c r="BI1968" s="30">
        <v>8</v>
      </c>
      <c r="BJ1968" s="30">
        <v>23</v>
      </c>
      <c r="BK1968" s="30">
        <v>2</v>
      </c>
      <c r="BL1968" s="30">
        <v>5</v>
      </c>
      <c r="BM1968" s="30">
        <v>30</v>
      </c>
      <c r="BN1968" s="35">
        <f>BU1968+CA1968</f>
        <v>-6.9221090893711485</v>
      </c>
      <c r="BO1968" s="35">
        <f>BN1968/AR1968*2000</f>
        <v>-40.58896118859213</v>
      </c>
      <c r="BP1968" s="35">
        <v>-0.30293603490489746</v>
      </c>
      <c r="BQ1968" s="35">
        <v>-1.0592087727705317</v>
      </c>
      <c r="BR1968" s="35">
        <v>-0.11513791125609259</v>
      </c>
      <c r="BS1968" s="35">
        <v>-0.63606996775656754</v>
      </c>
      <c r="BT1968" s="35">
        <v>-2.4092475869345997</v>
      </c>
      <c r="BU1968" s="35">
        <f>SUM(BP1968:BT1968)</f>
        <v>-4.5226002736226896</v>
      </c>
      <c r="BV1968" s="35">
        <f>BU1968/AR1968*2000</f>
        <v>-26.519034098935879</v>
      </c>
      <c r="BW1968" s="35">
        <v>-2.6097230448246678</v>
      </c>
      <c r="BX1968" s="35">
        <v>-0.38724426075355295</v>
      </c>
      <c r="BY1968" s="35">
        <v>2.7392449728780499</v>
      </c>
      <c r="BZ1968" s="35">
        <v>-2.1417864830482882</v>
      </c>
      <c r="CA1968" s="35">
        <f>SUM(BW1968:BZ1968)</f>
        <v>-2.399508815748459</v>
      </c>
      <c r="CB1968" s="35">
        <f>CA1968/AR1968*2000</f>
        <v>-14.069927089656247</v>
      </c>
      <c r="CC1968" s="22">
        <v>20</v>
      </c>
      <c r="CD1968" s="23">
        <v>165000</v>
      </c>
      <c r="CE1968" s="76">
        <f t="shared" si="1640"/>
        <v>165000</v>
      </c>
      <c r="CF1968" s="24">
        <v>7.1</v>
      </c>
      <c r="CG1968" s="24">
        <v>7.7</v>
      </c>
      <c r="CH1968" s="24">
        <v>-15.5</v>
      </c>
      <c r="CI1968" s="24">
        <v>-1.1000000000000001</v>
      </c>
      <c r="CJ1968" s="24">
        <f t="shared" si="1660"/>
        <v>-4.9717514124293789</v>
      </c>
      <c r="CK1968" s="24">
        <v>-2.2000000000000002</v>
      </c>
      <c r="CL1968" s="24">
        <f t="shared" si="1661"/>
        <v>-9.9435028248587578</v>
      </c>
      <c r="CM1968" s="24">
        <v>-3.3</v>
      </c>
      <c r="CN1968" s="19"/>
      <c r="CO1968" s="19"/>
      <c r="CP1968" s="19"/>
      <c r="CQ1968" s="19"/>
      <c r="CR1968" s="19"/>
      <c r="CS1968" s="19"/>
      <c r="CT1968" s="19"/>
      <c r="CU1968" s="19"/>
      <c r="CV1968" s="19"/>
      <c r="CW1968" s="19"/>
      <c r="CX1968" s="19"/>
      <c r="CY1968" s="19"/>
      <c r="CZ1968" s="77"/>
      <c r="DA1968" s="19">
        <v>1</v>
      </c>
    </row>
    <row r="1969" spans="1:105" x14ac:dyDescent="0.2">
      <c r="A1969" s="75" t="s">
        <v>2452</v>
      </c>
      <c r="B1969" s="19" t="s">
        <v>960</v>
      </c>
      <c r="C1969" s="19"/>
      <c r="D1969" s="19"/>
      <c r="E1969" s="19" t="str">
        <f t="shared" si="1650"/>
        <v xml:space="preserve">Nedved, Petr </v>
      </c>
      <c r="F1969" s="19" t="s">
        <v>2901</v>
      </c>
      <c r="G1969" s="19" t="s">
        <v>1537</v>
      </c>
      <c r="H1969" s="19">
        <v>19</v>
      </c>
      <c r="I1969" s="19">
        <v>1</v>
      </c>
      <c r="J1969" s="19">
        <v>4</v>
      </c>
      <c r="K1969" s="19">
        <f>I1969+J1969</f>
        <v>5</v>
      </c>
      <c r="L1969" s="19">
        <v>-5</v>
      </c>
      <c r="M1969" s="19">
        <v>10</v>
      </c>
      <c r="N1969" s="19">
        <v>21</v>
      </c>
      <c r="O1969" s="20">
        <f t="shared" si="1658"/>
        <v>4.7619047619047616E-2</v>
      </c>
      <c r="P1969" s="19">
        <v>325</v>
      </c>
      <c r="Q1969" s="19">
        <v>0</v>
      </c>
      <c r="R1969" s="19">
        <v>0</v>
      </c>
      <c r="S1969" s="19">
        <v>89</v>
      </c>
      <c r="T1969" s="19">
        <v>89</v>
      </c>
      <c r="U1969" s="20">
        <f t="shared" si="1659"/>
        <v>0.5</v>
      </c>
      <c r="V1969" s="19">
        <v>22.1</v>
      </c>
      <c r="W1969" s="19">
        <v>1</v>
      </c>
      <c r="X1969" s="19">
        <v>2</v>
      </c>
      <c r="Y1969" s="19">
        <v>0</v>
      </c>
      <c r="Z1969" s="19">
        <v>0</v>
      </c>
      <c r="AA1969" s="19">
        <f t="shared" si="1662"/>
        <v>0</v>
      </c>
      <c r="AB1969" s="19">
        <f t="shared" si="1662"/>
        <v>2</v>
      </c>
      <c r="AC1969" s="24">
        <f t="shared" si="1620"/>
        <v>6.0626473560121248</v>
      </c>
      <c r="AD1969" s="24">
        <f t="shared" si="1621"/>
        <v>12.12529471202425</v>
      </c>
      <c r="AE1969" s="24">
        <f t="shared" si="1622"/>
        <v>0</v>
      </c>
      <c r="AF1969" s="24">
        <f t="shared" si="1623"/>
        <v>0</v>
      </c>
      <c r="AG1969" s="24">
        <f t="shared" si="1624"/>
        <v>0</v>
      </c>
      <c r="AH1969" s="24">
        <f t="shared" si="1625"/>
        <v>11.981030035776687</v>
      </c>
      <c r="AI1969" s="21">
        <f t="shared" si="1626"/>
        <v>0.59905150178883437</v>
      </c>
      <c r="AJ1969" s="21">
        <f t="shared" si="1627"/>
        <v>4.8501178848097002</v>
      </c>
      <c r="AK1969" s="21">
        <f t="shared" si="1628"/>
        <v>0</v>
      </c>
      <c r="AL1969" s="21">
        <f t="shared" si="1629"/>
        <v>1.797154505366503</v>
      </c>
      <c r="AM1969" s="21">
        <f t="shared" si="1630"/>
        <v>0</v>
      </c>
      <c r="AN1969" s="21">
        <f t="shared" si="1631"/>
        <v>0</v>
      </c>
      <c r="AO1969" s="36">
        <v>200.31666666666666</v>
      </c>
      <c r="AP1969" s="36">
        <v>49.483333333333334</v>
      </c>
      <c r="AQ1969" s="36">
        <v>0.6166666666666667</v>
      </c>
      <c r="AR1969" s="36">
        <v>250.41666666666669</v>
      </c>
      <c r="AS1969" s="19">
        <v>15</v>
      </c>
      <c r="AT1969" s="19">
        <v>25</v>
      </c>
      <c r="AU1969" s="19">
        <v>21</v>
      </c>
      <c r="AV1969" s="19">
        <v>36</v>
      </c>
      <c r="AW1969" s="19">
        <v>16</v>
      </c>
      <c r="AX1969" s="24">
        <f t="shared" si="1632"/>
        <v>3.5940099833610648</v>
      </c>
      <c r="AY1969" s="24">
        <f t="shared" si="1633"/>
        <v>5.9900166389351082</v>
      </c>
      <c r="AZ1969" s="24">
        <f t="shared" si="1634"/>
        <v>5.0316139767054908</v>
      </c>
      <c r="BA1969" s="24">
        <f t="shared" si="1635"/>
        <v>8.6256239600665552</v>
      </c>
      <c r="BB1969" s="24">
        <f t="shared" si="1636"/>
        <v>3.8336106489184694</v>
      </c>
      <c r="BC1969" s="24">
        <f t="shared" si="1637"/>
        <v>10.542982456140351</v>
      </c>
      <c r="BD1969" s="24">
        <f t="shared" si="1638"/>
        <v>3.2456140350877197E-2</v>
      </c>
      <c r="BE1969" s="24">
        <f t="shared" si="1639"/>
        <v>2.6043859649122809</v>
      </c>
      <c r="BF1969" s="30">
        <v>2</v>
      </c>
      <c r="BG1969" s="30">
        <v>4</v>
      </c>
      <c r="BH1969" s="30">
        <v>0</v>
      </c>
      <c r="BI1969" s="30">
        <v>6</v>
      </c>
      <c r="BJ1969" s="30">
        <v>6</v>
      </c>
      <c r="BK1969" s="30">
        <v>0</v>
      </c>
      <c r="BL1969" s="30">
        <v>0</v>
      </c>
      <c r="BM1969" s="30">
        <v>6</v>
      </c>
      <c r="BN1969" s="35">
        <f>BU1969+CA1969</f>
        <v>0.85955759710722024</v>
      </c>
      <c r="BO1969" s="35">
        <f>BN1969/AR1969*2000</f>
        <v>6.8650190783937717</v>
      </c>
      <c r="BP1969" s="35">
        <v>-2.7826018291556998</v>
      </c>
      <c r="BQ1969" s="35">
        <v>1.2437550551608321</v>
      </c>
      <c r="BR1969" s="35">
        <v>-9.8734384495148347E-2</v>
      </c>
      <c r="BS1969" s="35">
        <v>-8.3525619063566214E-3</v>
      </c>
      <c r="BT1969" s="35">
        <v>0</v>
      </c>
      <c r="BU1969" s="35">
        <f>SUM(BP1969:BT1969)</f>
        <v>-1.6459337203963726</v>
      </c>
      <c r="BV1969" s="35">
        <f>BU1969/AR1969*2000</f>
        <v>-13.145560495678183</v>
      </c>
      <c r="BW1969" s="35">
        <v>2.3047247753083586</v>
      </c>
      <c r="BX1969" s="35">
        <v>0.24323251324782641</v>
      </c>
      <c r="BY1969" s="35">
        <v>7.0648220125026598E-2</v>
      </c>
      <c r="BZ1969" s="35">
        <v>-0.11311419117761841</v>
      </c>
      <c r="CA1969" s="35">
        <f>SUM(BW1969:BZ1969)</f>
        <v>2.5054913175035929</v>
      </c>
      <c r="CB1969" s="35">
        <f>CA1969/AR1969*2000</f>
        <v>20.010579574071954</v>
      </c>
      <c r="CC1969" s="22"/>
      <c r="CD1969" s="19"/>
      <c r="CE1969" s="76">
        <f t="shared" si="1640"/>
        <v>165000</v>
      </c>
      <c r="CF1969" s="24">
        <v>4.4000000000000004</v>
      </c>
      <c r="CG1969" s="24">
        <v>3.1</v>
      </c>
      <c r="CH1969" s="24">
        <v>-3.6</v>
      </c>
      <c r="CI1969" s="24">
        <v>-0.4</v>
      </c>
      <c r="CJ1969" s="24">
        <f t="shared" si="1660"/>
        <v>-2.6620819699406577</v>
      </c>
      <c r="CK1969" s="24">
        <v>-0.4</v>
      </c>
      <c r="CL1969" s="24">
        <f t="shared" si="1661"/>
        <v>-2.6620819699406577</v>
      </c>
      <c r="CM1969" s="24">
        <v>-0.7</v>
      </c>
      <c r="CN1969" s="19" t="s">
        <v>1230</v>
      </c>
      <c r="CO1969" s="19" t="s">
        <v>1231</v>
      </c>
      <c r="CP1969" s="19"/>
      <c r="CQ1969" s="19" t="s">
        <v>3079</v>
      </c>
      <c r="CR1969" s="19">
        <v>75</v>
      </c>
      <c r="CS1969" s="19">
        <v>196</v>
      </c>
      <c r="CT1969" s="19">
        <v>93</v>
      </c>
      <c r="CU1969" s="19" t="s">
        <v>3402</v>
      </c>
      <c r="CV1969" s="19" t="s">
        <v>2382</v>
      </c>
      <c r="CW1969" s="19">
        <v>0</v>
      </c>
      <c r="CX1969" s="19">
        <v>0</v>
      </c>
      <c r="CY1969" s="19">
        <v>0</v>
      </c>
      <c r="CZ1969" s="77"/>
      <c r="DA1969" s="19">
        <v>1</v>
      </c>
    </row>
    <row r="1970" spans="1:105" x14ac:dyDescent="0.2">
      <c r="A1970" s="25" t="s">
        <v>2452</v>
      </c>
      <c r="B1970" s="10" t="s">
        <v>960</v>
      </c>
      <c r="C1970" s="10"/>
      <c r="D1970" s="10"/>
      <c r="E1970" s="10" t="s">
        <v>2900</v>
      </c>
      <c r="F1970" s="10" t="s">
        <v>2901</v>
      </c>
      <c r="G1970" s="10" t="s">
        <v>1537</v>
      </c>
      <c r="H1970" s="10">
        <v>40</v>
      </c>
      <c r="I1970" s="10">
        <v>2</v>
      </c>
      <c r="J1970" s="10">
        <v>10</v>
      </c>
      <c r="K1970" s="10">
        <v>12</v>
      </c>
      <c r="L1970" s="10">
        <v>-25</v>
      </c>
      <c r="M1970" s="10">
        <v>28</v>
      </c>
      <c r="N1970" s="10">
        <v>39</v>
      </c>
      <c r="O1970" s="11">
        <v>5.0999999999999997E-2</v>
      </c>
      <c r="P1970" s="10">
        <v>800</v>
      </c>
      <c r="Q1970" s="10">
        <v>0</v>
      </c>
      <c r="R1970" s="10">
        <v>0</v>
      </c>
      <c r="S1970" s="10">
        <v>266</v>
      </c>
      <c r="T1970" s="10">
        <v>248</v>
      </c>
      <c r="U1970" s="11">
        <v>0.51800000000000002</v>
      </c>
      <c r="V1970" s="41">
        <v>22.1</v>
      </c>
      <c r="W1970" s="10">
        <v>1</v>
      </c>
      <c r="X1970" s="10">
        <v>4</v>
      </c>
      <c r="Y1970" s="10">
        <v>0</v>
      </c>
      <c r="Z1970" s="10">
        <v>0</v>
      </c>
      <c r="AA1970" s="10">
        <v>1</v>
      </c>
      <c r="AB1970" s="10">
        <v>6</v>
      </c>
      <c r="AC1970" s="13">
        <f t="shared" si="1620"/>
        <v>3.0826140567200992</v>
      </c>
      <c r="AD1970" s="13">
        <f t="shared" si="1621"/>
        <v>12.330456226880397</v>
      </c>
      <c r="AE1970" s="13">
        <f t="shared" si="1622"/>
        <v>0</v>
      </c>
      <c r="AF1970" s="13">
        <f t="shared" si="1623"/>
        <v>0</v>
      </c>
      <c r="AG1970" s="13">
        <f t="shared" si="1624"/>
        <v>2.7273966998499932</v>
      </c>
      <c r="AH1970" s="13">
        <f t="shared" si="1625"/>
        <v>16.364380199099958</v>
      </c>
      <c r="AI1970" s="29">
        <f t="shared" si="1626"/>
        <v>0.95458884494749752</v>
      </c>
      <c r="AJ1970" s="29">
        <f t="shared" si="1627"/>
        <v>4.3156596794081388</v>
      </c>
      <c r="AK1970" s="29">
        <f t="shared" si="1628"/>
        <v>0</v>
      </c>
      <c r="AL1970" s="29">
        <f t="shared" si="1629"/>
        <v>3.9547252147824898</v>
      </c>
      <c r="AM1970" s="29">
        <f t="shared" si="1630"/>
        <v>1.2330456226880397</v>
      </c>
      <c r="AN1970" s="29">
        <f t="shared" si="1631"/>
        <v>5.5350553505535052</v>
      </c>
      <c r="AO1970" s="13">
        <v>439.98</v>
      </c>
      <c r="AP1970" s="13">
        <v>97.32</v>
      </c>
      <c r="AQ1970" s="13">
        <v>54.2</v>
      </c>
      <c r="AR1970" s="13">
        <v>591.5</v>
      </c>
      <c r="AS1970" s="41">
        <v>15</v>
      </c>
      <c r="AT1970" s="41">
        <v>25</v>
      </c>
      <c r="AU1970" s="41">
        <v>21</v>
      </c>
      <c r="AV1970" s="41">
        <v>36</v>
      </c>
      <c r="AW1970" s="41">
        <v>16</v>
      </c>
      <c r="AX1970" s="13">
        <f t="shared" si="1632"/>
        <v>1.521555367709214</v>
      </c>
      <c r="AY1970" s="13">
        <f t="shared" si="1633"/>
        <v>2.5359256128486898</v>
      </c>
      <c r="AZ1970" s="13">
        <f t="shared" si="1634"/>
        <v>2.1301775147928996</v>
      </c>
      <c r="BA1970" s="13">
        <f t="shared" si="1635"/>
        <v>3.6517328825021131</v>
      </c>
      <c r="BB1970" s="13">
        <f t="shared" si="1636"/>
        <v>1.6229923922231613</v>
      </c>
      <c r="BC1970" s="13">
        <f t="shared" si="1637"/>
        <v>10.999500000000001</v>
      </c>
      <c r="BD1970" s="13">
        <f t="shared" si="1638"/>
        <v>1.355</v>
      </c>
      <c r="BE1970" s="13">
        <f t="shared" si="1639"/>
        <v>2.4329999999999998</v>
      </c>
      <c r="BF1970" s="10">
        <v>7</v>
      </c>
      <c r="BG1970" s="10">
        <v>7</v>
      </c>
      <c r="BH1970" s="10">
        <v>0</v>
      </c>
      <c r="BI1970" s="10">
        <v>14</v>
      </c>
      <c r="BJ1970" s="10">
        <v>29</v>
      </c>
      <c r="BK1970" s="10">
        <v>2</v>
      </c>
      <c r="BL1970" s="10">
        <v>5</v>
      </c>
      <c r="BM1970" s="10">
        <v>36</v>
      </c>
      <c r="BN1970" s="39">
        <v>-6.0629999999999997</v>
      </c>
      <c r="BO1970" s="39">
        <v>-20.498999999999999</v>
      </c>
      <c r="BP1970" s="13">
        <v>-3.0859999999999999</v>
      </c>
      <c r="BQ1970" s="13">
        <v>0.185</v>
      </c>
      <c r="BR1970" s="13">
        <v>-0.214</v>
      </c>
      <c r="BS1970" s="13">
        <v>-0.64400000000000002</v>
      </c>
      <c r="BT1970" s="13">
        <v>-2.4089999999999998</v>
      </c>
      <c r="BU1970" s="39">
        <v>-6.1689999999999996</v>
      </c>
      <c r="BV1970" s="39">
        <v>-20.856999999999999</v>
      </c>
      <c r="BW1970" s="13">
        <v>-0.30499999999999999</v>
      </c>
      <c r="BX1970" s="13">
        <v>-0.14399999999999999</v>
      </c>
      <c r="BY1970" s="13">
        <v>2.81</v>
      </c>
      <c r="BZ1970" s="13">
        <v>-2.2549999999999999</v>
      </c>
      <c r="CA1970" s="39">
        <v>0.106</v>
      </c>
      <c r="CB1970" s="39">
        <v>0.35799999999999998</v>
      </c>
      <c r="CC1970" s="16">
        <v>11</v>
      </c>
      <c r="CD1970" s="12">
        <v>165000</v>
      </c>
      <c r="CE1970" s="73">
        <f t="shared" si="1640"/>
        <v>165000</v>
      </c>
      <c r="CF1970" s="13">
        <v>11.5</v>
      </c>
      <c r="CG1970" s="13">
        <v>10.8</v>
      </c>
      <c r="CH1970" s="13">
        <v>-19.100000000000001</v>
      </c>
      <c r="CI1970" s="17">
        <v>-0.8</v>
      </c>
      <c r="CJ1970" s="13">
        <f t="shared" si="1660"/>
        <v>-2.1533740679927864</v>
      </c>
      <c r="CK1970" s="17">
        <v>-1.3</v>
      </c>
      <c r="CL1970" s="13">
        <f t="shared" si="1661"/>
        <v>-3.4992328604882781</v>
      </c>
      <c r="CM1970" s="13">
        <v>-2.1</v>
      </c>
      <c r="CN1970" s="10" t="s">
        <v>1230</v>
      </c>
      <c r="CO1970" s="10" t="s">
        <v>1231</v>
      </c>
      <c r="CP1970" s="10">
        <v>0</v>
      </c>
      <c r="CQ1970" s="10" t="s">
        <v>3079</v>
      </c>
      <c r="CR1970" s="10">
        <v>75</v>
      </c>
      <c r="CS1970" s="10">
        <v>196</v>
      </c>
      <c r="CT1970" s="10">
        <v>93</v>
      </c>
      <c r="CU1970" s="10" t="s">
        <v>3402</v>
      </c>
      <c r="CV1970" s="10" t="s">
        <v>2382</v>
      </c>
      <c r="CW1970" s="10">
        <v>0</v>
      </c>
      <c r="CX1970" s="10">
        <v>0</v>
      </c>
      <c r="CY1970" s="10">
        <v>0</v>
      </c>
      <c r="CZ1970" s="79"/>
      <c r="DA1970" s="10">
        <v>2</v>
      </c>
    </row>
    <row r="1971" spans="1:105" x14ac:dyDescent="0.2">
      <c r="A1971" s="38" t="s">
        <v>2452</v>
      </c>
      <c r="B1971" t="s">
        <v>952</v>
      </c>
      <c r="E1971" t="str">
        <f t="shared" ref="E1971:E1976" si="1663">CONCATENATE(RIGHT(F1971,LEN(F1971)-SEARCH(" ",F1971)), ", ", LEFT(F1971, SEARCH(" ", F1971)))</f>
        <v xml:space="preserve">Tenkrat, Petr </v>
      </c>
      <c r="F1971" t="s">
        <v>1431</v>
      </c>
      <c r="G1971" t="s">
        <v>1528</v>
      </c>
      <c r="H1971">
        <v>64</v>
      </c>
      <c r="I1971">
        <v>9</v>
      </c>
      <c r="J1971">
        <v>5</v>
      </c>
      <c r="K1971">
        <f t="shared" ref="K1971:K1976" si="1664">I1971+J1971</f>
        <v>14</v>
      </c>
      <c r="L1971">
        <v>-16</v>
      </c>
      <c r="M1971">
        <v>34</v>
      </c>
      <c r="N1971">
        <v>82</v>
      </c>
      <c r="O1971" s="4">
        <f t="shared" ref="O1971:O1976" si="1665">IF(N1971=0,0,I1971/N1971)</f>
        <v>0.10975609756097561</v>
      </c>
      <c r="P1971">
        <v>1041</v>
      </c>
      <c r="Q1971">
        <v>1</v>
      </c>
      <c r="R1971">
        <v>0</v>
      </c>
      <c r="S1971">
        <v>5</v>
      </c>
      <c r="T1971">
        <v>10</v>
      </c>
      <c r="U1971" s="4">
        <f t="shared" ref="U1971:U1976" si="1666">IF(S1971+T1971=0,0,S1971/(S1971+T1971))</f>
        <v>0.33333333333333331</v>
      </c>
      <c r="V1971" s="40">
        <v>0.3</v>
      </c>
      <c r="W1971">
        <v>2</v>
      </c>
      <c r="X1971">
        <v>1</v>
      </c>
      <c r="Y1971">
        <v>0</v>
      </c>
      <c r="Z1971">
        <v>0</v>
      </c>
      <c r="AA1971">
        <f t="shared" ref="AA1971:AB1976" si="1667">I1971-W1971-Y1971</f>
        <v>7</v>
      </c>
      <c r="AB1971">
        <f t="shared" si="1667"/>
        <v>4</v>
      </c>
      <c r="AC1971" s="9">
        <f t="shared" si="1620"/>
        <v>6.4550833781603014</v>
      </c>
      <c r="AD1971" s="9">
        <f t="shared" si="1621"/>
        <v>3.2275416890801507</v>
      </c>
      <c r="AE1971" s="9">
        <f t="shared" si="1622"/>
        <v>0</v>
      </c>
      <c r="AF1971" s="9">
        <f t="shared" si="1623"/>
        <v>0</v>
      </c>
      <c r="AG1971" s="9">
        <f t="shared" si="1624"/>
        <v>12.89134438305709</v>
      </c>
      <c r="AH1971" s="9">
        <f t="shared" si="1625"/>
        <v>7.3664825046040514</v>
      </c>
      <c r="AI1971" s="6">
        <f t="shared" si="1626"/>
        <v>1.7495395948434622</v>
      </c>
      <c r="AJ1971" s="6">
        <f t="shared" si="1627"/>
        <v>3.2275416890801507</v>
      </c>
      <c r="AK1971" s="6">
        <f t="shared" si="1628"/>
        <v>0</v>
      </c>
      <c r="AL1971" s="6">
        <f t="shared" si="1629"/>
        <v>2.7624309392265194</v>
      </c>
      <c r="AM1971" s="6">
        <f t="shared" si="1630"/>
        <v>1.2910166756320602</v>
      </c>
      <c r="AN1971" s="6">
        <f t="shared" si="1631"/>
        <v>5.3539559785841764</v>
      </c>
      <c r="AO1971" s="32">
        <v>651.6</v>
      </c>
      <c r="AP1971" s="32">
        <v>92.95</v>
      </c>
      <c r="AQ1971" s="32">
        <v>56.033333333333331</v>
      </c>
      <c r="AR1971" s="32">
        <v>800.58333333333337</v>
      </c>
      <c r="AS1971" s="40">
        <v>16</v>
      </c>
      <c r="AT1971" s="40">
        <v>55</v>
      </c>
      <c r="AU1971" s="40">
        <v>36</v>
      </c>
      <c r="AV1971" s="40">
        <v>23</v>
      </c>
      <c r="AW1971" s="40">
        <v>24</v>
      </c>
      <c r="AX1971" s="9">
        <f t="shared" si="1632"/>
        <v>1.1991256375559487</v>
      </c>
      <c r="AY1971" s="9">
        <f t="shared" si="1633"/>
        <v>4.1219943790985738</v>
      </c>
      <c r="AZ1971" s="9">
        <f t="shared" si="1634"/>
        <v>2.6980326845008848</v>
      </c>
      <c r="BA1971" s="9">
        <f t="shared" si="1635"/>
        <v>1.7237431039866764</v>
      </c>
      <c r="BB1971" s="9">
        <f t="shared" si="1636"/>
        <v>1.7986884563339232</v>
      </c>
      <c r="BC1971" s="9">
        <f t="shared" si="1637"/>
        <v>10.18125</v>
      </c>
      <c r="BD1971" s="9">
        <f t="shared" si="1638"/>
        <v>0.8755208333333333</v>
      </c>
      <c r="BE1971" s="9">
        <f t="shared" si="1639"/>
        <v>1.45234375</v>
      </c>
      <c r="BF1971" s="3">
        <v>19</v>
      </c>
      <c r="BG1971" s="3">
        <v>5</v>
      </c>
      <c r="BH1971" s="3">
        <v>0</v>
      </c>
      <c r="BI1971" s="3">
        <v>24</v>
      </c>
      <c r="BJ1971" s="3">
        <v>30</v>
      </c>
      <c r="BK1971" s="3">
        <v>2</v>
      </c>
      <c r="BL1971" s="3">
        <v>5</v>
      </c>
      <c r="BM1971" s="3">
        <v>37</v>
      </c>
      <c r="BN1971" s="34">
        <f t="shared" ref="BN1971:BN1976" si="1668">BU1971+CA1971</f>
        <v>12.701010964435788</v>
      </c>
      <c r="BO1971" s="34">
        <f t="shared" ref="BO1971:BO1976" si="1669">BN1971/AR1971*2000</f>
        <v>31.7293913965295</v>
      </c>
      <c r="BP1971" s="34">
        <v>1.9089992449190221</v>
      </c>
      <c r="BQ1971" s="34">
        <v>0.20663662073581665</v>
      </c>
      <c r="BR1971" s="34">
        <v>0.20160113489990072</v>
      </c>
      <c r="BS1971" s="34">
        <v>-0.76319003891382986</v>
      </c>
      <c r="BT1971" s="34">
        <v>5.8883197629628166</v>
      </c>
      <c r="BU1971" s="34">
        <f t="shared" ref="BU1971:BU1976" si="1670">SUM(BP1971:BT1971)</f>
        <v>7.4423667246037262</v>
      </c>
      <c r="BV1971" s="34">
        <f t="shared" ref="BV1971:BV1976" si="1671">BU1971/AR1971*2000</f>
        <v>18.592359882428376</v>
      </c>
      <c r="BW1971" s="34">
        <v>3.9284515846351007</v>
      </c>
      <c r="BX1971" s="34">
        <v>-0.21552870044477754</v>
      </c>
      <c r="BY1971" s="34">
        <v>3.1329795635112498</v>
      </c>
      <c r="BZ1971" s="34">
        <v>-1.5872582078695108</v>
      </c>
      <c r="CA1971" s="34">
        <f t="shared" ref="CA1971:CA1976" si="1672">SUM(BW1971:BZ1971)</f>
        <v>5.2586442398320621</v>
      </c>
      <c r="CB1971" s="34">
        <f t="shared" ref="CB1971:CB1976" si="1673">CA1971/AR1971*2000</f>
        <v>13.137031514101123</v>
      </c>
      <c r="CC1971" s="15">
        <v>29</v>
      </c>
      <c r="CD1971" s="7">
        <v>186194</v>
      </c>
      <c r="CE1971" s="68">
        <f t="shared" si="1640"/>
        <v>238561.0625</v>
      </c>
      <c r="CF1971" s="9">
        <v>15.8</v>
      </c>
      <c r="CG1971" s="9">
        <v>15.1</v>
      </c>
      <c r="CH1971" s="9">
        <v>-7.8</v>
      </c>
      <c r="CI1971" s="9">
        <v>-1.5</v>
      </c>
      <c r="CJ1971" s="9">
        <f t="shared" si="1660"/>
        <v>-3.1593358373995151</v>
      </c>
      <c r="CK1971" s="9">
        <v>-0.8</v>
      </c>
      <c r="CL1971" s="9">
        <f t="shared" si="1661"/>
        <v>-1.6849791132797416</v>
      </c>
      <c r="CM1971" s="9">
        <v>-2.2999999999999998</v>
      </c>
      <c r="CN1971" t="s">
        <v>2308</v>
      </c>
      <c r="CO1971" t="s">
        <v>3111</v>
      </c>
      <c r="CQ1971" t="s">
        <v>3079</v>
      </c>
      <c r="CR1971">
        <v>72</v>
      </c>
      <c r="CS1971">
        <v>201</v>
      </c>
      <c r="CU1971" t="s">
        <v>3401</v>
      </c>
      <c r="CV1971" t="s">
        <v>2382</v>
      </c>
      <c r="CW1971">
        <v>0</v>
      </c>
      <c r="CX1971">
        <v>0</v>
      </c>
      <c r="CY1971">
        <v>0</v>
      </c>
      <c r="CZ1971" s="70"/>
      <c r="DA1971">
        <v>0</v>
      </c>
    </row>
    <row r="1972" spans="1:105" x14ac:dyDescent="0.2">
      <c r="A1972" s="38" t="s">
        <v>2452</v>
      </c>
      <c r="B1972" t="s">
        <v>957</v>
      </c>
      <c r="E1972" t="str">
        <f t="shared" si="1663"/>
        <v xml:space="preserve">Turgeon, Pierre </v>
      </c>
      <c r="F1972" t="s">
        <v>1433</v>
      </c>
      <c r="G1972" t="s">
        <v>1537</v>
      </c>
      <c r="H1972">
        <v>17</v>
      </c>
      <c r="I1972">
        <v>4</v>
      </c>
      <c r="J1972">
        <v>3</v>
      </c>
      <c r="K1972">
        <f t="shared" si="1664"/>
        <v>7</v>
      </c>
      <c r="L1972">
        <v>-1</v>
      </c>
      <c r="M1972">
        <v>10</v>
      </c>
      <c r="N1972">
        <v>31</v>
      </c>
      <c r="O1972" s="4">
        <f t="shared" si="1665"/>
        <v>0.12903225806451613</v>
      </c>
      <c r="P1972">
        <v>270</v>
      </c>
      <c r="Q1972">
        <v>0</v>
      </c>
      <c r="R1972">
        <v>0</v>
      </c>
      <c r="S1972">
        <v>20</v>
      </c>
      <c r="T1972">
        <v>34</v>
      </c>
      <c r="U1972" s="4">
        <f t="shared" si="1666"/>
        <v>0.37037037037037035</v>
      </c>
      <c r="V1972" s="40">
        <v>5.2</v>
      </c>
      <c r="W1972">
        <v>1</v>
      </c>
      <c r="X1972">
        <v>2</v>
      </c>
      <c r="Y1972">
        <v>0</v>
      </c>
      <c r="Z1972">
        <v>0</v>
      </c>
      <c r="AA1972">
        <f t="shared" si="1667"/>
        <v>3</v>
      </c>
      <c r="AB1972">
        <f t="shared" si="1667"/>
        <v>1</v>
      </c>
      <c r="AC1972" s="9">
        <f t="shared" si="1620"/>
        <v>10.989010989010989</v>
      </c>
      <c r="AD1972" s="9">
        <f t="shared" si="1621"/>
        <v>21.978021978021978</v>
      </c>
      <c r="AE1972" s="9">
        <f t="shared" si="1622"/>
        <v>0</v>
      </c>
      <c r="AF1972" s="9">
        <f t="shared" si="1623"/>
        <v>0</v>
      </c>
      <c r="AG1972" s="9">
        <f t="shared" si="1624"/>
        <v>24.830440280492009</v>
      </c>
      <c r="AH1972" s="9">
        <f t="shared" si="1625"/>
        <v>8.276813426830671</v>
      </c>
      <c r="AI1972" s="6">
        <f t="shared" si="1626"/>
        <v>2.0692033567076678</v>
      </c>
      <c r="AJ1972" s="6">
        <f t="shared" si="1627"/>
        <v>8.791208791208792</v>
      </c>
      <c r="AK1972" s="6">
        <f t="shared" si="1628"/>
        <v>0</v>
      </c>
      <c r="AL1972" s="6">
        <f t="shared" si="1629"/>
        <v>2.4830440280492012</v>
      </c>
      <c r="AM1972" s="6">
        <f t="shared" si="1630"/>
        <v>0</v>
      </c>
      <c r="AN1972" s="6">
        <f t="shared" si="1631"/>
        <v>0</v>
      </c>
      <c r="AO1972" s="33">
        <v>144.98333333333332</v>
      </c>
      <c r="AP1972" s="33">
        <v>27.3</v>
      </c>
      <c r="AQ1972" s="33">
        <v>0.58333333333333337</v>
      </c>
      <c r="AR1972" s="32">
        <v>172.86666666666667</v>
      </c>
      <c r="AS1972" s="40">
        <v>5</v>
      </c>
      <c r="AT1972" s="40">
        <v>5</v>
      </c>
      <c r="AU1972" s="40">
        <v>7</v>
      </c>
      <c r="AV1972" s="40">
        <v>8</v>
      </c>
      <c r="AW1972" s="40">
        <v>4</v>
      </c>
      <c r="AX1972" s="9">
        <f t="shared" si="1632"/>
        <v>1.7354415734670265</v>
      </c>
      <c r="AY1972" s="9">
        <f t="shared" si="1633"/>
        <v>1.7354415734670265</v>
      </c>
      <c r="AZ1972" s="9">
        <f t="shared" si="1634"/>
        <v>2.4296182028538373</v>
      </c>
      <c r="BA1972" s="9">
        <f t="shared" si="1635"/>
        <v>2.7767065175472427</v>
      </c>
      <c r="BB1972" s="9">
        <f t="shared" si="1636"/>
        <v>1.3883532587736214</v>
      </c>
      <c r="BC1972" s="9">
        <f t="shared" si="1637"/>
        <v>8.5284313725490186</v>
      </c>
      <c r="BD1972" s="9">
        <f t="shared" si="1638"/>
        <v>3.4313725490196081E-2</v>
      </c>
      <c r="BE1972" s="9">
        <f t="shared" si="1639"/>
        <v>1.6058823529411765</v>
      </c>
      <c r="BF1972" s="3">
        <v>5</v>
      </c>
      <c r="BG1972" s="3">
        <v>4</v>
      </c>
      <c r="BH1972" s="3">
        <v>0</v>
      </c>
      <c r="BI1972" s="3">
        <v>9</v>
      </c>
      <c r="BJ1972" s="3">
        <v>6</v>
      </c>
      <c r="BK1972" s="3">
        <v>0</v>
      </c>
      <c r="BL1972" s="3">
        <v>0</v>
      </c>
      <c r="BM1972" s="3">
        <v>6</v>
      </c>
      <c r="BN1972" s="34">
        <f t="shared" si="1668"/>
        <v>5.6693316426805618</v>
      </c>
      <c r="BO1972" s="34">
        <f t="shared" si="1669"/>
        <v>65.591958843199706</v>
      </c>
      <c r="BP1972" s="34">
        <v>3.5027832238076209</v>
      </c>
      <c r="BQ1972" s="34">
        <v>2.2410749390937799</v>
      </c>
      <c r="BR1972" s="34">
        <v>-6.219705150306435E-2</v>
      </c>
      <c r="BS1972" s="34">
        <v>-8.0671141082598163E-3</v>
      </c>
      <c r="BT1972" s="34">
        <v>0</v>
      </c>
      <c r="BU1972" s="34">
        <f t="shared" si="1670"/>
        <v>5.6735939972900757</v>
      </c>
      <c r="BV1972" s="34">
        <f t="shared" si="1671"/>
        <v>65.641272625801108</v>
      </c>
      <c r="BW1972" s="34">
        <v>1.1823599741783077</v>
      </c>
      <c r="BX1972" s="34">
        <v>0.10131940408456168</v>
      </c>
      <c r="BY1972" s="34">
        <v>6.0672269682340442E-2</v>
      </c>
      <c r="BZ1972" s="34">
        <v>-1.348614002554724</v>
      </c>
      <c r="CA1972" s="34">
        <f t="shared" si="1672"/>
        <v>-4.2623546095139631E-3</v>
      </c>
      <c r="CB1972" s="34">
        <f t="shared" si="1673"/>
        <v>-4.9313782601395635E-2</v>
      </c>
      <c r="CE1972" s="68">
        <f t="shared" si="1640"/>
        <v>165000</v>
      </c>
      <c r="CF1972" s="9">
        <v>3.9</v>
      </c>
      <c r="CG1972" s="9">
        <v>3.1</v>
      </c>
      <c r="CH1972" s="9">
        <v>-0.8</v>
      </c>
      <c r="CI1972" s="9">
        <v>0.9</v>
      </c>
      <c r="CJ1972" s="9">
        <f t="shared" si="1660"/>
        <v>8.9663760896637612</v>
      </c>
      <c r="CK1972" s="9">
        <v>0.1</v>
      </c>
      <c r="CL1972" s="9">
        <f t="shared" si="1661"/>
        <v>0.99626400996264008</v>
      </c>
      <c r="CM1972" s="9">
        <v>1</v>
      </c>
      <c r="CN1972" t="s">
        <v>1117</v>
      </c>
      <c r="CO1972" t="s">
        <v>1118</v>
      </c>
      <c r="CP1972" t="s">
        <v>2399</v>
      </c>
      <c r="CQ1972" t="s">
        <v>2400</v>
      </c>
      <c r="CR1972">
        <v>73</v>
      </c>
      <c r="CS1972">
        <v>199</v>
      </c>
      <c r="CU1972" t="s">
        <v>3402</v>
      </c>
      <c r="CV1972" t="s">
        <v>2382</v>
      </c>
      <c r="CW1972">
        <v>0</v>
      </c>
      <c r="CX1972">
        <v>0</v>
      </c>
      <c r="CY1972">
        <v>0</v>
      </c>
      <c r="CZ1972" s="70"/>
      <c r="DA1972">
        <v>0</v>
      </c>
    </row>
    <row r="1973" spans="1:105" x14ac:dyDescent="0.2">
      <c r="A1973" s="38" t="s">
        <v>2452</v>
      </c>
      <c r="B1973" t="s">
        <v>965</v>
      </c>
      <c r="E1973" t="str">
        <f t="shared" si="1663"/>
        <v xml:space="preserve">Abid, Ramzi </v>
      </c>
      <c r="F1973" t="s">
        <v>1434</v>
      </c>
      <c r="G1973" t="s">
        <v>1540</v>
      </c>
      <c r="H1973">
        <v>13</v>
      </c>
      <c r="I1973">
        <v>1</v>
      </c>
      <c r="J1973">
        <v>4</v>
      </c>
      <c r="K1973">
        <f t="shared" si="1664"/>
        <v>5</v>
      </c>
      <c r="L1973">
        <v>-3</v>
      </c>
      <c r="M1973">
        <v>13</v>
      </c>
      <c r="N1973">
        <v>12</v>
      </c>
      <c r="O1973" s="4">
        <f t="shared" si="1665"/>
        <v>8.3333333333333329E-2</v>
      </c>
      <c r="P1973">
        <v>194</v>
      </c>
      <c r="Q1973">
        <v>0</v>
      </c>
      <c r="R1973">
        <v>0</v>
      </c>
      <c r="S1973">
        <v>0</v>
      </c>
      <c r="T1973">
        <v>1</v>
      </c>
      <c r="U1973" s="4">
        <f t="shared" si="1666"/>
        <v>0</v>
      </c>
      <c r="V1973" s="40">
        <v>0.1</v>
      </c>
      <c r="W1973">
        <v>0</v>
      </c>
      <c r="X1973">
        <v>0</v>
      </c>
      <c r="Y1973">
        <v>0</v>
      </c>
      <c r="Z1973">
        <v>0</v>
      </c>
      <c r="AA1973">
        <f t="shared" si="1667"/>
        <v>1</v>
      </c>
      <c r="AB1973">
        <f t="shared" si="1667"/>
        <v>4</v>
      </c>
      <c r="AC1973" s="9">
        <f t="shared" si="1620"/>
        <v>0</v>
      </c>
      <c r="AD1973" s="9">
        <f t="shared" si="1621"/>
        <v>0</v>
      </c>
      <c r="AE1973" s="9">
        <f t="shared" si="1622"/>
        <v>0</v>
      </c>
      <c r="AF1973" s="9">
        <f t="shared" si="1623"/>
        <v>0</v>
      </c>
      <c r="AG1973" s="9">
        <f t="shared" si="1624"/>
        <v>8.9330024813895772</v>
      </c>
      <c r="AH1973" s="9">
        <f t="shared" si="1625"/>
        <v>35.732009925558309</v>
      </c>
      <c r="AI1973" s="6">
        <f t="shared" si="1626"/>
        <v>2.2332506203473943</v>
      </c>
      <c r="AJ1973" s="6">
        <f t="shared" si="1627"/>
        <v>0</v>
      </c>
      <c r="AK1973" s="6">
        <f t="shared" si="1628"/>
        <v>0</v>
      </c>
      <c r="AL1973" s="6">
        <f t="shared" si="1629"/>
        <v>3.1265508684863521</v>
      </c>
      <c r="AM1973" s="6">
        <f t="shared" si="1630"/>
        <v>0</v>
      </c>
      <c r="AN1973" s="6">
        <f t="shared" si="1631"/>
        <v>0</v>
      </c>
      <c r="AO1973" s="32">
        <v>134.33333333333334</v>
      </c>
      <c r="AP1973" s="32">
        <v>6.6333333333333329</v>
      </c>
      <c r="AQ1973" s="32">
        <v>1.6666666666666666E-2</v>
      </c>
      <c r="AR1973" s="32">
        <v>140.98333333333335</v>
      </c>
      <c r="AS1973" s="40">
        <v>2</v>
      </c>
      <c r="AT1973" s="40">
        <v>14</v>
      </c>
      <c r="AU1973" s="40">
        <v>5</v>
      </c>
      <c r="AV1973" s="40">
        <v>4</v>
      </c>
      <c r="AW1973" s="40">
        <v>3</v>
      </c>
      <c r="AX1973" s="9">
        <f t="shared" si="1632"/>
        <v>0.85116444024116311</v>
      </c>
      <c r="AY1973" s="9">
        <f t="shared" si="1633"/>
        <v>5.9581510816881424</v>
      </c>
      <c r="AZ1973" s="9">
        <f t="shared" si="1634"/>
        <v>2.1279111006029079</v>
      </c>
      <c r="BA1973" s="9">
        <f t="shared" si="1635"/>
        <v>1.7023288804823262</v>
      </c>
      <c r="BB1973" s="9">
        <f t="shared" si="1636"/>
        <v>1.2767466603617448</v>
      </c>
      <c r="BC1973" s="9">
        <f t="shared" si="1637"/>
        <v>10.333333333333334</v>
      </c>
      <c r="BD1973" s="9">
        <f t="shared" si="1638"/>
        <v>1.2820512820512821E-3</v>
      </c>
      <c r="BE1973" s="9">
        <f t="shared" si="1639"/>
        <v>0.51025641025641022</v>
      </c>
      <c r="BF1973" s="3">
        <v>5</v>
      </c>
      <c r="BG1973" s="3">
        <v>0</v>
      </c>
      <c r="BH1973" s="3">
        <v>0</v>
      </c>
      <c r="BI1973" s="3">
        <v>5</v>
      </c>
      <c r="BJ1973" s="3">
        <v>7</v>
      </c>
      <c r="BK1973" s="3">
        <v>0</v>
      </c>
      <c r="BL1973" s="3">
        <v>0</v>
      </c>
      <c r="BM1973" s="3">
        <v>7</v>
      </c>
      <c r="BN1973" s="34">
        <f t="shared" si="1668"/>
        <v>0.93017744694048532</v>
      </c>
      <c r="BO1973" s="34">
        <f t="shared" si="1669"/>
        <v>13.195566099167541</v>
      </c>
      <c r="BP1973" s="34">
        <v>2.3613638971069117</v>
      </c>
      <c r="BQ1973" s="34">
        <v>-0.32180909519060791</v>
      </c>
      <c r="BR1973" s="34">
        <v>-4.4691286559742152E-2</v>
      </c>
      <c r="BS1973" s="34">
        <v>-2.1720385180433975E-4</v>
      </c>
      <c r="BT1973" s="34">
        <v>0</v>
      </c>
      <c r="BU1973" s="34">
        <f t="shared" si="1670"/>
        <v>1.9946463115047575</v>
      </c>
      <c r="BV1973" s="34">
        <f t="shared" si="1671"/>
        <v>28.296200186850797</v>
      </c>
      <c r="BW1973" s="34">
        <v>-0.15569380882050618</v>
      </c>
      <c r="BX1973" s="34">
        <v>1.6499011378261472E-2</v>
      </c>
      <c r="BY1973" s="34">
        <v>1.5277226848872992E-3</v>
      </c>
      <c r="BZ1973" s="34">
        <v>-0.92680178980691474</v>
      </c>
      <c r="CA1973" s="34">
        <f t="shared" si="1672"/>
        <v>-1.0644688645642721</v>
      </c>
      <c r="CB1973" s="34">
        <f t="shared" si="1673"/>
        <v>-15.100634087683252</v>
      </c>
      <c r="CE1973" s="68">
        <f t="shared" si="1640"/>
        <v>165000</v>
      </c>
      <c r="CF1973" s="9">
        <v>3.1</v>
      </c>
      <c r="CG1973" s="9">
        <v>3</v>
      </c>
      <c r="CH1973" s="9">
        <v>-4.4000000000000004</v>
      </c>
      <c r="CI1973" s="9">
        <v>0.2</v>
      </c>
      <c r="CJ1973" s="9">
        <f t="shared" si="1660"/>
        <v>2.7094152178821402</v>
      </c>
      <c r="CK1973" s="9">
        <v>-0.6</v>
      </c>
      <c r="CL1973" s="9">
        <f t="shared" si="1661"/>
        <v>-8.1282456536464185</v>
      </c>
      <c r="CM1973" s="9">
        <v>-0.4</v>
      </c>
      <c r="CN1973" t="s">
        <v>1147</v>
      </c>
      <c r="CO1973" t="s">
        <v>3417</v>
      </c>
      <c r="CP1973" t="s">
        <v>2399</v>
      </c>
      <c r="CQ1973" t="s">
        <v>2400</v>
      </c>
      <c r="CR1973">
        <v>74</v>
      </c>
      <c r="CS1973">
        <v>210</v>
      </c>
      <c r="CT1973">
        <v>14</v>
      </c>
      <c r="CU1973" t="s">
        <v>3402</v>
      </c>
      <c r="CV1973" t="s">
        <v>2382</v>
      </c>
      <c r="CW1973">
        <v>0</v>
      </c>
      <c r="CX1973">
        <v>0</v>
      </c>
      <c r="CY1973">
        <v>0</v>
      </c>
      <c r="CZ1973" s="70"/>
      <c r="DA1973">
        <v>0</v>
      </c>
    </row>
    <row r="1974" spans="1:105" x14ac:dyDescent="0.2">
      <c r="A1974" s="38" t="s">
        <v>2452</v>
      </c>
      <c r="B1974" t="s">
        <v>956</v>
      </c>
      <c r="E1974" t="str">
        <f t="shared" si="1663"/>
        <v xml:space="preserve">Low, Reed </v>
      </c>
      <c r="F1974" t="s">
        <v>1435</v>
      </c>
      <c r="G1974" t="s">
        <v>1528</v>
      </c>
      <c r="H1974">
        <v>6</v>
      </c>
      <c r="I1974">
        <v>0</v>
      </c>
      <c r="J1974">
        <v>0</v>
      </c>
      <c r="K1974">
        <f t="shared" si="1664"/>
        <v>0</v>
      </c>
      <c r="L1974">
        <v>-1</v>
      </c>
      <c r="M1974">
        <v>31</v>
      </c>
      <c r="N1974">
        <v>0</v>
      </c>
      <c r="O1974" s="4">
        <f t="shared" si="1665"/>
        <v>0</v>
      </c>
      <c r="P1974">
        <v>36</v>
      </c>
      <c r="Q1974">
        <v>0</v>
      </c>
      <c r="R1974">
        <v>0</v>
      </c>
      <c r="S1974">
        <v>0</v>
      </c>
      <c r="T1974">
        <v>0</v>
      </c>
      <c r="U1974" s="4">
        <f t="shared" si="1666"/>
        <v>0</v>
      </c>
      <c r="V1974" s="40">
        <v>0</v>
      </c>
      <c r="W1974">
        <v>0</v>
      </c>
      <c r="X1974">
        <v>0</v>
      </c>
      <c r="Y1974">
        <v>0</v>
      </c>
      <c r="Z1974">
        <v>0</v>
      </c>
      <c r="AA1974">
        <f t="shared" si="1667"/>
        <v>0</v>
      </c>
      <c r="AB1974">
        <f t="shared" si="1667"/>
        <v>0</v>
      </c>
      <c r="AC1974" s="9">
        <f t="shared" si="1620"/>
        <v>0</v>
      </c>
      <c r="AD1974" s="9">
        <f t="shared" si="1621"/>
        <v>0</v>
      </c>
      <c r="AE1974" s="9">
        <f t="shared" si="1622"/>
        <v>0</v>
      </c>
      <c r="AF1974" s="9">
        <f t="shared" si="1623"/>
        <v>0</v>
      </c>
      <c r="AG1974" s="9">
        <f t="shared" si="1624"/>
        <v>0</v>
      </c>
      <c r="AH1974" s="9">
        <f t="shared" si="1625"/>
        <v>0</v>
      </c>
      <c r="AI1974" s="6">
        <f t="shared" si="1626"/>
        <v>0</v>
      </c>
      <c r="AJ1974" s="6">
        <f t="shared" si="1627"/>
        <v>0</v>
      </c>
      <c r="AK1974" s="6">
        <f t="shared" si="1628"/>
        <v>0</v>
      </c>
      <c r="AL1974" s="6">
        <f t="shared" si="1629"/>
        <v>2.9387755102040813</v>
      </c>
      <c r="AM1974" s="6">
        <f t="shared" si="1630"/>
        <v>0</v>
      </c>
      <c r="AN1974" s="6">
        <f t="shared" si="1631"/>
        <v>0</v>
      </c>
      <c r="AO1974" s="32">
        <v>20.416666666666668</v>
      </c>
      <c r="AP1974" s="32">
        <v>0.25</v>
      </c>
      <c r="AQ1974" s="32">
        <v>0.6333333333333333</v>
      </c>
      <c r="AR1974" s="32">
        <v>21.3</v>
      </c>
      <c r="AS1974" s="40">
        <v>0</v>
      </c>
      <c r="AT1974" s="40">
        <v>4</v>
      </c>
      <c r="AU1974" s="40">
        <v>2</v>
      </c>
      <c r="AV1974" s="40">
        <v>1</v>
      </c>
      <c r="AW1974" s="40">
        <v>0</v>
      </c>
      <c r="AX1974" s="9">
        <f t="shared" si="1632"/>
        <v>0</v>
      </c>
      <c r="AY1974" s="9">
        <f t="shared" si="1633"/>
        <v>11.267605633802816</v>
      </c>
      <c r="AZ1974" s="9">
        <f t="shared" si="1634"/>
        <v>5.6338028169014081</v>
      </c>
      <c r="BA1974" s="9">
        <f t="shared" si="1635"/>
        <v>2.816901408450704</v>
      </c>
      <c r="BB1974" s="9">
        <f t="shared" si="1636"/>
        <v>0</v>
      </c>
      <c r="BC1974" s="9">
        <f t="shared" si="1637"/>
        <v>3.4027777777777781</v>
      </c>
      <c r="BD1974" s="9">
        <f t="shared" si="1638"/>
        <v>0.10555555555555556</v>
      </c>
      <c r="BE1974" s="9">
        <f t="shared" si="1639"/>
        <v>4.1666666666666664E-2</v>
      </c>
      <c r="BF1974" s="3">
        <v>0</v>
      </c>
      <c r="BG1974" s="3">
        <v>0</v>
      </c>
      <c r="BH1974" s="3">
        <v>0</v>
      </c>
      <c r="BI1974" s="3">
        <v>0</v>
      </c>
      <c r="BJ1974" s="3">
        <v>1</v>
      </c>
      <c r="BK1974" s="3">
        <v>0</v>
      </c>
      <c r="BL1974" s="3">
        <v>0</v>
      </c>
      <c r="BM1974" s="3">
        <v>1</v>
      </c>
      <c r="BN1974" s="34">
        <f t="shared" si="1668"/>
        <v>-2.5821206774160803</v>
      </c>
      <c r="BO1974" s="34">
        <f t="shared" si="1669"/>
        <v>-242.45264576676809</v>
      </c>
      <c r="BP1974" s="34">
        <v>-0.51066669231204298</v>
      </c>
      <c r="BQ1974" s="34">
        <v>-1.214068755377971E-2</v>
      </c>
      <c r="BR1974" s="34">
        <v>-1.1114875473783216E-2</v>
      </c>
      <c r="BS1974" s="34">
        <v>-7.1320161035986511E-3</v>
      </c>
      <c r="BT1974" s="34">
        <v>0</v>
      </c>
      <c r="BU1974" s="34">
        <f t="shared" si="1670"/>
        <v>-0.54105427144320462</v>
      </c>
      <c r="BV1974" s="34">
        <f t="shared" si="1671"/>
        <v>-50.803217975887755</v>
      </c>
      <c r="BW1974" s="34">
        <v>0.11031842093162424</v>
      </c>
      <c r="BX1974" s="34">
        <v>8.8576340167768799E-4</v>
      </c>
      <c r="BY1974" s="34">
        <v>6.2020624537925693E-2</v>
      </c>
      <c r="BZ1974" s="34">
        <v>-2.2142912148441032</v>
      </c>
      <c r="CA1974" s="34">
        <f t="shared" si="1672"/>
        <v>-2.0410664059728756</v>
      </c>
      <c r="CB1974" s="34">
        <f t="shared" si="1673"/>
        <v>-191.64942779088031</v>
      </c>
      <c r="CE1974" s="68">
        <f t="shared" si="1640"/>
        <v>165000</v>
      </c>
      <c r="CF1974" s="9">
        <v>0.7</v>
      </c>
      <c r="CG1974" s="9">
        <v>0.6</v>
      </c>
      <c r="CH1974" s="9">
        <v>-0.9</v>
      </c>
      <c r="CI1974" s="9">
        <v>-0.3</v>
      </c>
      <c r="CJ1974" s="9">
        <f t="shared" si="1660"/>
        <v>-27.047332832456799</v>
      </c>
      <c r="CK1974" s="9">
        <v>-0.1</v>
      </c>
      <c r="CL1974" s="9">
        <f t="shared" si="1661"/>
        <v>-9.0157776108189331</v>
      </c>
      <c r="CM1974" s="9">
        <v>-0.4</v>
      </c>
      <c r="CN1974" t="s">
        <v>3205</v>
      </c>
      <c r="CO1974" t="s">
        <v>3206</v>
      </c>
      <c r="CP1974" t="s">
        <v>3102</v>
      </c>
      <c r="CQ1974" t="s">
        <v>2400</v>
      </c>
      <c r="CR1974">
        <v>76</v>
      </c>
      <c r="CS1974">
        <v>220</v>
      </c>
      <c r="CT1974">
        <v>34</v>
      </c>
      <c r="CU1974" t="s">
        <v>3401</v>
      </c>
      <c r="CV1974" t="s">
        <v>2382</v>
      </c>
      <c r="CW1974">
        <v>0</v>
      </c>
      <c r="CX1974">
        <v>0</v>
      </c>
      <c r="CY1974">
        <v>0</v>
      </c>
      <c r="CZ1974" s="70"/>
      <c r="DA1974">
        <v>0</v>
      </c>
    </row>
    <row r="1975" spans="1:105" x14ac:dyDescent="0.2">
      <c r="A1975" s="75" t="s">
        <v>2452</v>
      </c>
      <c r="B1975" s="19" t="s">
        <v>950</v>
      </c>
      <c r="C1975" s="19"/>
      <c r="D1975" s="19"/>
      <c r="E1975" s="19" t="str">
        <f t="shared" si="1663"/>
        <v xml:space="preserve">Jackman, Ric </v>
      </c>
      <c r="F1975" s="19" t="s">
        <v>2905</v>
      </c>
      <c r="G1975" s="19" t="s">
        <v>1524</v>
      </c>
      <c r="H1975" s="19">
        <v>24</v>
      </c>
      <c r="I1975" s="19">
        <v>1</v>
      </c>
      <c r="J1975" s="19">
        <v>10</v>
      </c>
      <c r="K1975" s="19">
        <f t="shared" si="1664"/>
        <v>11</v>
      </c>
      <c r="L1975" s="19">
        <v>3</v>
      </c>
      <c r="M1975" s="19">
        <v>10</v>
      </c>
      <c r="N1975" s="19">
        <v>23</v>
      </c>
      <c r="O1975" s="20">
        <f t="shared" si="1665"/>
        <v>4.3478260869565216E-2</v>
      </c>
      <c r="P1975" s="19">
        <v>479</v>
      </c>
      <c r="Q1975" s="19">
        <v>0</v>
      </c>
      <c r="R1975" s="19">
        <v>0</v>
      </c>
      <c r="S1975" s="19">
        <v>0</v>
      </c>
      <c r="T1975" s="19">
        <v>0</v>
      </c>
      <c r="U1975" s="20">
        <f t="shared" si="1666"/>
        <v>0</v>
      </c>
      <c r="V1975" s="19">
        <v>0</v>
      </c>
      <c r="W1975" s="19">
        <v>1</v>
      </c>
      <c r="X1975" s="19">
        <v>5</v>
      </c>
      <c r="Y1975" s="19">
        <v>0</v>
      </c>
      <c r="Z1975" s="19">
        <v>0</v>
      </c>
      <c r="AA1975" s="19">
        <f t="shared" si="1667"/>
        <v>0</v>
      </c>
      <c r="AB1975" s="19">
        <f t="shared" si="1667"/>
        <v>5</v>
      </c>
      <c r="AC1975" s="24">
        <f t="shared" si="1620"/>
        <v>5.7379662097545427</v>
      </c>
      <c r="AD1975" s="24">
        <f t="shared" si="1621"/>
        <v>28.689831048772714</v>
      </c>
      <c r="AE1975" s="24">
        <f t="shared" si="1622"/>
        <v>0</v>
      </c>
      <c r="AF1975" s="24">
        <f t="shared" si="1623"/>
        <v>0</v>
      </c>
      <c r="AG1975" s="24">
        <f t="shared" si="1624"/>
        <v>0</v>
      </c>
      <c r="AH1975" s="24">
        <f t="shared" si="1625"/>
        <v>20.228128336236445</v>
      </c>
      <c r="AI1975" s="21">
        <f t="shared" si="1626"/>
        <v>3.0342192504354668</v>
      </c>
      <c r="AJ1975" s="21">
        <f t="shared" si="1627"/>
        <v>8.0331526936563602</v>
      </c>
      <c r="AK1975" s="21">
        <f t="shared" si="1628"/>
        <v>0</v>
      </c>
      <c r="AL1975" s="21">
        <f t="shared" si="1629"/>
        <v>2.4273754003483732</v>
      </c>
      <c r="AM1975" s="21">
        <f t="shared" si="1630"/>
        <v>1.1475932419509087</v>
      </c>
      <c r="AN1975" s="21">
        <f t="shared" si="1631"/>
        <v>27.906976744186046</v>
      </c>
      <c r="AO1975" s="36">
        <v>296.61666666666667</v>
      </c>
      <c r="AP1975" s="36">
        <v>52.283333333333331</v>
      </c>
      <c r="AQ1975" s="36">
        <v>2.15</v>
      </c>
      <c r="AR1975" s="36">
        <v>351.05</v>
      </c>
      <c r="AS1975" s="19">
        <v>27</v>
      </c>
      <c r="AT1975" s="19">
        <v>28</v>
      </c>
      <c r="AU1975" s="19">
        <v>9</v>
      </c>
      <c r="AV1975" s="19">
        <v>8</v>
      </c>
      <c r="AW1975" s="19">
        <v>5</v>
      </c>
      <c r="AX1975" s="24">
        <f t="shared" si="1632"/>
        <v>4.6147272468309355</v>
      </c>
      <c r="AY1975" s="24">
        <f t="shared" si="1633"/>
        <v>4.7856430707876374</v>
      </c>
      <c r="AZ1975" s="24">
        <f t="shared" si="1634"/>
        <v>1.5382424156103118</v>
      </c>
      <c r="BA1975" s="24">
        <f t="shared" si="1635"/>
        <v>1.3673265916536106</v>
      </c>
      <c r="BB1975" s="24">
        <f t="shared" si="1636"/>
        <v>0.85457911978350654</v>
      </c>
      <c r="BC1975" s="24">
        <f t="shared" si="1637"/>
        <v>12.359027777777778</v>
      </c>
      <c r="BD1975" s="24">
        <f t="shared" si="1638"/>
        <v>8.9583333333333334E-2</v>
      </c>
      <c r="BE1975" s="24">
        <f t="shared" si="1639"/>
        <v>2.1784722222222221</v>
      </c>
      <c r="BF1975" s="30">
        <v>15</v>
      </c>
      <c r="BG1975" s="30">
        <v>7</v>
      </c>
      <c r="BH1975" s="30">
        <v>0</v>
      </c>
      <c r="BI1975" s="30">
        <v>22</v>
      </c>
      <c r="BJ1975" s="30">
        <v>12</v>
      </c>
      <c r="BK1975" s="30">
        <v>1</v>
      </c>
      <c r="BL1975" s="30">
        <v>1</v>
      </c>
      <c r="BM1975" s="30">
        <v>14</v>
      </c>
      <c r="BN1975" s="35">
        <f t="shared" si="1668"/>
        <v>12.544992747323509</v>
      </c>
      <c r="BO1975" s="35">
        <f t="shared" si="1669"/>
        <v>71.471259064654646</v>
      </c>
      <c r="BP1975" s="35">
        <v>1.5382569239975556</v>
      </c>
      <c r="BQ1975" s="35">
        <v>4.6103586197500732</v>
      </c>
      <c r="BR1975" s="35">
        <v>9.043130926331787E-4</v>
      </c>
      <c r="BS1975" s="35">
        <v>-5.0632354216634508E-3</v>
      </c>
      <c r="BT1975" s="35">
        <v>0</v>
      </c>
      <c r="BU1975" s="35">
        <f t="shared" si="1670"/>
        <v>6.1444566214185983</v>
      </c>
      <c r="BV1975" s="35">
        <f t="shared" si="1671"/>
        <v>35.006162207198969</v>
      </c>
      <c r="BW1975" s="35">
        <v>5.9476191989585008</v>
      </c>
      <c r="BX1975" s="35">
        <v>-6.5250410222574967E-2</v>
      </c>
      <c r="BY1975" s="35">
        <v>-0.45548463262723815</v>
      </c>
      <c r="BZ1975" s="35">
        <v>0.97365196979622126</v>
      </c>
      <c r="CA1975" s="35">
        <f t="shared" si="1672"/>
        <v>6.4005361259049094</v>
      </c>
      <c r="CB1975" s="35">
        <f t="shared" si="1673"/>
        <v>36.465096857455684</v>
      </c>
      <c r="CC1975" s="22">
        <v>67</v>
      </c>
      <c r="CD1975" s="23">
        <v>1231677</v>
      </c>
      <c r="CE1975" s="76">
        <f t="shared" si="1640"/>
        <v>4208229.75</v>
      </c>
      <c r="CF1975" s="24">
        <v>9.1</v>
      </c>
      <c r="CG1975" s="24">
        <v>8.4</v>
      </c>
      <c r="CH1975" s="24">
        <v>0.8</v>
      </c>
      <c r="CI1975" s="24">
        <v>1.5</v>
      </c>
      <c r="CJ1975" s="24">
        <f t="shared" si="1660"/>
        <v>7.3985778289284392</v>
      </c>
      <c r="CK1975" s="24">
        <v>1.3</v>
      </c>
      <c r="CL1975" s="24">
        <f t="shared" si="1661"/>
        <v>6.4121007850713143</v>
      </c>
      <c r="CM1975" s="24">
        <v>2.7</v>
      </c>
      <c r="CN1975" s="19" t="s">
        <v>1232</v>
      </c>
      <c r="CO1975" s="19" t="s">
        <v>3081</v>
      </c>
      <c r="CP1975" s="19" t="s">
        <v>2427</v>
      </c>
      <c r="CQ1975" s="19" t="s">
        <v>2400</v>
      </c>
      <c r="CR1975" s="19">
        <v>74</v>
      </c>
      <c r="CS1975" s="19">
        <v>214</v>
      </c>
      <c r="CT1975" s="19">
        <v>5</v>
      </c>
      <c r="CU1975" s="19" t="s">
        <v>3401</v>
      </c>
      <c r="CV1975" s="19" t="s">
        <v>2382</v>
      </c>
      <c r="CW1975" s="19">
        <v>0</v>
      </c>
      <c r="CX1975" s="19">
        <v>0</v>
      </c>
      <c r="CY1975" s="19">
        <v>0</v>
      </c>
      <c r="CZ1975" s="77"/>
      <c r="DA1975" s="19">
        <v>1</v>
      </c>
    </row>
    <row r="1976" spans="1:105" x14ac:dyDescent="0.2">
      <c r="A1976" s="75" t="s">
        <v>2452</v>
      </c>
      <c r="B1976" s="19" t="s">
        <v>961</v>
      </c>
      <c r="C1976" s="19"/>
      <c r="D1976" s="19"/>
      <c r="E1976" s="19" t="str">
        <f t="shared" si="1663"/>
        <v xml:space="preserve">Jackman, Ric </v>
      </c>
      <c r="F1976" s="19" t="s">
        <v>2905</v>
      </c>
      <c r="G1976" s="19" t="s">
        <v>1524</v>
      </c>
      <c r="H1976" s="19">
        <v>7</v>
      </c>
      <c r="I1976" s="19">
        <v>1</v>
      </c>
      <c r="J1976" s="19">
        <v>0</v>
      </c>
      <c r="K1976" s="19">
        <f t="shared" si="1664"/>
        <v>1</v>
      </c>
      <c r="L1976" s="19">
        <v>-3</v>
      </c>
      <c r="M1976" s="19">
        <v>10</v>
      </c>
      <c r="N1976" s="19">
        <v>13</v>
      </c>
      <c r="O1976" s="20">
        <f t="shared" si="1665"/>
        <v>7.6923076923076927E-2</v>
      </c>
      <c r="P1976" s="19">
        <v>118</v>
      </c>
      <c r="Q1976" s="19">
        <v>1</v>
      </c>
      <c r="R1976" s="19">
        <v>0</v>
      </c>
      <c r="S1976" s="19">
        <v>0</v>
      </c>
      <c r="T1976" s="19">
        <v>0</v>
      </c>
      <c r="U1976" s="20">
        <f t="shared" si="1666"/>
        <v>0</v>
      </c>
      <c r="V1976" s="19"/>
      <c r="W1976" s="19">
        <v>0</v>
      </c>
      <c r="X1976" s="19">
        <v>0</v>
      </c>
      <c r="Y1976" s="19">
        <v>0</v>
      </c>
      <c r="Z1976" s="19">
        <v>0</v>
      </c>
      <c r="AA1976" s="19">
        <f t="shared" si="1667"/>
        <v>1</v>
      </c>
      <c r="AB1976" s="19">
        <f t="shared" si="1667"/>
        <v>0</v>
      </c>
      <c r="AC1976" s="24">
        <f t="shared" si="1620"/>
        <v>0</v>
      </c>
      <c r="AD1976" s="24">
        <f t="shared" si="1621"/>
        <v>0</v>
      </c>
      <c r="AE1976" s="24">
        <f t="shared" si="1622"/>
        <v>0</v>
      </c>
      <c r="AF1976" s="24">
        <f t="shared" si="1623"/>
        <v>0</v>
      </c>
      <c r="AG1976" s="24">
        <f t="shared" si="1624"/>
        <v>18.887722980062961</v>
      </c>
      <c r="AH1976" s="24">
        <f t="shared" si="1625"/>
        <v>0</v>
      </c>
      <c r="AI1976" s="21">
        <f t="shared" si="1626"/>
        <v>1.8887722980062962</v>
      </c>
      <c r="AJ1976" s="21">
        <f t="shared" si="1627"/>
        <v>6.3492063492063497</v>
      </c>
      <c r="AK1976" s="21">
        <f t="shared" si="1628"/>
        <v>0</v>
      </c>
      <c r="AL1976" s="21">
        <f t="shared" si="1629"/>
        <v>4.7219307450157393</v>
      </c>
      <c r="AM1976" s="21">
        <f t="shared" si="1630"/>
        <v>0</v>
      </c>
      <c r="AN1976" s="21">
        <f t="shared" si="1631"/>
        <v>0</v>
      </c>
      <c r="AO1976" s="36">
        <v>63.533333333333331</v>
      </c>
      <c r="AP1976" s="36">
        <v>9.4499999999999993</v>
      </c>
      <c r="AQ1976" s="36">
        <v>0.65</v>
      </c>
      <c r="AR1976" s="36">
        <v>73.63333333333334</v>
      </c>
      <c r="AS1976" s="19"/>
      <c r="AT1976" s="19"/>
      <c r="AU1976" s="19"/>
      <c r="AV1976" s="19"/>
      <c r="AW1976" s="19"/>
      <c r="AX1976" s="24">
        <f t="shared" si="1632"/>
        <v>0</v>
      </c>
      <c r="AY1976" s="24">
        <f t="shared" si="1633"/>
        <v>0</v>
      </c>
      <c r="AZ1976" s="24">
        <f t="shared" si="1634"/>
        <v>0</v>
      </c>
      <c r="BA1976" s="24">
        <f t="shared" si="1635"/>
        <v>0</v>
      </c>
      <c r="BB1976" s="24">
        <f t="shared" si="1636"/>
        <v>0</v>
      </c>
      <c r="BC1976" s="24">
        <f t="shared" si="1637"/>
        <v>9.0761904761904759</v>
      </c>
      <c r="BD1976" s="24">
        <f t="shared" si="1638"/>
        <v>9.285714285714286E-2</v>
      </c>
      <c r="BE1976" s="24">
        <f t="shared" si="1639"/>
        <v>1.3499999999999999</v>
      </c>
      <c r="BF1976" s="30">
        <v>2</v>
      </c>
      <c r="BG1976" s="30">
        <v>1</v>
      </c>
      <c r="BH1976" s="30">
        <v>0</v>
      </c>
      <c r="BI1976" s="30">
        <v>3</v>
      </c>
      <c r="BJ1976" s="30">
        <v>5</v>
      </c>
      <c r="BK1976" s="30">
        <v>0</v>
      </c>
      <c r="BL1976" s="30">
        <v>0</v>
      </c>
      <c r="BM1976" s="30">
        <v>5</v>
      </c>
      <c r="BN1976" s="35">
        <f t="shared" si="1668"/>
        <v>-1.8987137978384301</v>
      </c>
      <c r="BO1976" s="35">
        <f t="shared" si="1669"/>
        <v>-51.572126695475689</v>
      </c>
      <c r="BP1976" s="35">
        <v>1.5954761111690321</v>
      </c>
      <c r="BQ1976" s="35">
        <v>-0.34446757664527061</v>
      </c>
      <c r="BR1976" s="35">
        <v>-6.9266283455310357E-2</v>
      </c>
      <c r="BS1976" s="35">
        <v>-1.3699458365903619E-3</v>
      </c>
      <c r="BT1976" s="35">
        <v>0</v>
      </c>
      <c r="BU1976" s="35">
        <f t="shared" si="1670"/>
        <v>1.1803723052318607</v>
      </c>
      <c r="BV1976" s="35">
        <f t="shared" si="1671"/>
        <v>32.060814085066376</v>
      </c>
      <c r="BW1976" s="35">
        <v>-0.78541830250029721</v>
      </c>
      <c r="BX1976" s="35">
        <v>0.32699392026198848</v>
      </c>
      <c r="BY1976" s="35">
        <v>8.7738542471117578E-2</v>
      </c>
      <c r="BZ1976" s="35">
        <v>-2.7084002633030995</v>
      </c>
      <c r="CA1976" s="35">
        <f t="shared" si="1672"/>
        <v>-3.0790861030702907</v>
      </c>
      <c r="CB1976" s="35">
        <f t="shared" si="1673"/>
        <v>-83.632940780542071</v>
      </c>
      <c r="CC1976" s="22"/>
      <c r="CD1976" s="19"/>
      <c r="CE1976" s="76">
        <f t="shared" si="1640"/>
        <v>165000</v>
      </c>
      <c r="CF1976" s="24">
        <v>2.1</v>
      </c>
      <c r="CG1976" s="24">
        <v>1.8</v>
      </c>
      <c r="CH1976" s="24">
        <v>-3.1</v>
      </c>
      <c r="CI1976" s="24">
        <v>0</v>
      </c>
      <c r="CJ1976" s="24">
        <f t="shared" si="1660"/>
        <v>0</v>
      </c>
      <c r="CK1976" s="24">
        <v>-0.7</v>
      </c>
      <c r="CL1976" s="24">
        <f t="shared" si="1661"/>
        <v>-16.719745222929937</v>
      </c>
      <c r="CM1976" s="24">
        <v>-0.7</v>
      </c>
      <c r="CN1976" s="19"/>
      <c r="CO1976" s="19"/>
      <c r="CP1976" s="19"/>
      <c r="CQ1976" s="19"/>
      <c r="CR1976" s="19"/>
      <c r="CS1976" s="19"/>
      <c r="CT1976" s="19"/>
      <c r="CU1976" s="19"/>
      <c r="CV1976" s="19"/>
      <c r="CW1976" s="19"/>
      <c r="CX1976" s="19"/>
      <c r="CY1976" s="19"/>
      <c r="CZ1976" s="77"/>
      <c r="DA1976" s="19">
        <v>1</v>
      </c>
    </row>
    <row r="1977" spans="1:105" x14ac:dyDescent="0.2">
      <c r="A1977" s="25" t="s">
        <v>2452</v>
      </c>
      <c r="B1977" s="10" t="s">
        <v>950</v>
      </c>
      <c r="C1977" s="10"/>
      <c r="D1977" s="10"/>
      <c r="E1977" s="10" t="s">
        <v>2904</v>
      </c>
      <c r="F1977" s="10" t="s">
        <v>2905</v>
      </c>
      <c r="G1977" s="10" t="s">
        <v>1524</v>
      </c>
      <c r="H1977" s="10">
        <v>31</v>
      </c>
      <c r="I1977" s="10">
        <v>2</v>
      </c>
      <c r="J1977" s="10">
        <v>10</v>
      </c>
      <c r="K1977" s="10">
        <v>12</v>
      </c>
      <c r="L1977" s="10">
        <v>0</v>
      </c>
      <c r="M1977" s="10">
        <v>20</v>
      </c>
      <c r="N1977" s="10">
        <v>36</v>
      </c>
      <c r="O1977" s="11">
        <v>5.6000000000000001E-2</v>
      </c>
      <c r="P1977" s="10">
        <v>597</v>
      </c>
      <c r="Q1977" s="10">
        <v>1</v>
      </c>
      <c r="R1977" s="10">
        <v>0</v>
      </c>
      <c r="S1977" s="10">
        <v>0</v>
      </c>
      <c r="T1977" s="10">
        <v>0</v>
      </c>
      <c r="U1977" s="11">
        <v>0</v>
      </c>
      <c r="V1977" s="41">
        <v>0</v>
      </c>
      <c r="W1977" s="10">
        <v>1</v>
      </c>
      <c r="X1977" s="10">
        <v>5</v>
      </c>
      <c r="Y1977" s="10">
        <v>0</v>
      </c>
      <c r="Z1977" s="10">
        <v>0</v>
      </c>
      <c r="AA1977" s="10">
        <v>1</v>
      </c>
      <c r="AB1977" s="10">
        <v>5</v>
      </c>
      <c r="AC1977" s="13">
        <f t="shared" si="1620"/>
        <v>4.8598736432852752</v>
      </c>
      <c r="AD1977" s="13">
        <f t="shared" si="1621"/>
        <v>24.299368216426373</v>
      </c>
      <c r="AE1977" s="13">
        <f t="shared" si="1622"/>
        <v>0</v>
      </c>
      <c r="AF1977" s="13">
        <f t="shared" si="1623"/>
        <v>0</v>
      </c>
      <c r="AG1977" s="13">
        <f t="shared" si="1624"/>
        <v>3.3319450229071221</v>
      </c>
      <c r="AH1977" s="13">
        <f t="shared" si="1625"/>
        <v>16.659725114535611</v>
      </c>
      <c r="AI1977" s="29">
        <f t="shared" si="1626"/>
        <v>2.8321532694710538</v>
      </c>
      <c r="AJ1977" s="29">
        <f t="shared" si="1627"/>
        <v>7.7757978292564403</v>
      </c>
      <c r="AK1977" s="29">
        <f t="shared" si="1628"/>
        <v>0</v>
      </c>
      <c r="AL1977" s="29">
        <f t="shared" si="1629"/>
        <v>2.8321532694710538</v>
      </c>
      <c r="AM1977" s="29">
        <f t="shared" si="1630"/>
        <v>0.97197472865705503</v>
      </c>
      <c r="AN1977" s="29">
        <f t="shared" si="1631"/>
        <v>21.428571428571431</v>
      </c>
      <c r="AO1977" s="13">
        <v>360.15</v>
      </c>
      <c r="AP1977" s="13">
        <v>61.73</v>
      </c>
      <c r="AQ1977" s="13">
        <v>2.8</v>
      </c>
      <c r="AR1977" s="13">
        <v>424.68</v>
      </c>
      <c r="AS1977" s="41">
        <v>28</v>
      </c>
      <c r="AT1977" s="41">
        <v>27</v>
      </c>
      <c r="AU1977" s="41">
        <v>9</v>
      </c>
      <c r="AV1977" s="41">
        <v>8</v>
      </c>
      <c r="AW1977" s="41">
        <v>5</v>
      </c>
      <c r="AX1977" s="13">
        <f t="shared" si="1632"/>
        <v>3.9559197513421869</v>
      </c>
      <c r="AY1977" s="13">
        <f t="shared" si="1633"/>
        <v>3.8146369030799661</v>
      </c>
      <c r="AZ1977" s="13">
        <f t="shared" si="1634"/>
        <v>1.2715456343599887</v>
      </c>
      <c r="BA1977" s="13">
        <f t="shared" si="1635"/>
        <v>1.1302627860977676</v>
      </c>
      <c r="BB1977" s="13">
        <f t="shared" si="1636"/>
        <v>0.70641424131110475</v>
      </c>
      <c r="BC1977" s="13">
        <f t="shared" si="1637"/>
        <v>11.61774193548387</v>
      </c>
      <c r="BD1977" s="13">
        <f t="shared" si="1638"/>
        <v>9.0322580645161285E-2</v>
      </c>
      <c r="BE1977" s="13">
        <f t="shared" si="1639"/>
        <v>1.9912903225806451</v>
      </c>
      <c r="BF1977" s="10">
        <v>17</v>
      </c>
      <c r="BG1977" s="10">
        <v>8</v>
      </c>
      <c r="BH1977" s="10">
        <v>0</v>
      </c>
      <c r="BI1977" s="10">
        <v>25</v>
      </c>
      <c r="BJ1977" s="10">
        <v>17</v>
      </c>
      <c r="BK1977" s="10">
        <v>1</v>
      </c>
      <c r="BL1977" s="10">
        <v>1</v>
      </c>
      <c r="BM1977" s="10">
        <v>19</v>
      </c>
      <c r="BN1977" s="39">
        <v>10.646000000000001</v>
      </c>
      <c r="BO1977" s="39">
        <v>50.137</v>
      </c>
      <c r="BP1977" s="13">
        <v>3.1339999999999999</v>
      </c>
      <c r="BQ1977" s="13">
        <v>4.266</v>
      </c>
      <c r="BR1977" s="13">
        <v>-6.8000000000000005E-2</v>
      </c>
      <c r="BS1977" s="13">
        <v>-6.0000000000000001E-3</v>
      </c>
      <c r="BT1977" s="13">
        <v>0</v>
      </c>
      <c r="BU1977" s="39">
        <v>7.3250000000000002</v>
      </c>
      <c r="BV1977" s="39">
        <v>34.494999999999997</v>
      </c>
      <c r="BW1977" s="13">
        <v>5.1619999999999999</v>
      </c>
      <c r="BX1977" s="13">
        <v>0.26200000000000001</v>
      </c>
      <c r="BY1977" s="13">
        <v>-0.36799999999999999</v>
      </c>
      <c r="BZ1977" s="13">
        <v>-1.7350000000000001</v>
      </c>
      <c r="CA1977" s="39">
        <v>3.3210000000000002</v>
      </c>
      <c r="CB1977" s="39">
        <v>15.641999999999999</v>
      </c>
      <c r="CC1977" s="16">
        <v>52</v>
      </c>
      <c r="CD1977" s="12">
        <v>1231677</v>
      </c>
      <c r="CE1977" s="73">
        <f t="shared" si="1640"/>
        <v>3257984.3225806453</v>
      </c>
      <c r="CF1977" s="13">
        <v>11.2</v>
      </c>
      <c r="CG1977" s="13">
        <v>10.199999999999999</v>
      </c>
      <c r="CH1977" s="13">
        <v>-2.2999999999999998</v>
      </c>
      <c r="CI1977" s="17">
        <v>1.2</v>
      </c>
      <c r="CJ1977" s="13">
        <f t="shared" si="1660"/>
        <v>4.9058686453670202</v>
      </c>
      <c r="CK1977" s="17">
        <v>0.8</v>
      </c>
      <c r="CL1977" s="13">
        <f t="shared" si="1661"/>
        <v>3.2705790969113471</v>
      </c>
      <c r="CM1977" s="13">
        <v>2</v>
      </c>
      <c r="CN1977" s="10" t="s">
        <v>1232</v>
      </c>
      <c r="CO1977" s="10" t="s">
        <v>3081</v>
      </c>
      <c r="CP1977" s="10" t="s">
        <v>2427</v>
      </c>
      <c r="CQ1977" s="10" t="s">
        <v>2400</v>
      </c>
      <c r="CR1977" s="10">
        <v>74</v>
      </c>
      <c r="CS1977" s="10">
        <v>214</v>
      </c>
      <c r="CT1977" s="10">
        <v>5</v>
      </c>
      <c r="CU1977" s="10" t="s">
        <v>3401</v>
      </c>
      <c r="CV1977" s="10" t="s">
        <v>2382</v>
      </c>
      <c r="CW1977" s="10">
        <v>0</v>
      </c>
      <c r="CX1977" s="10">
        <v>0</v>
      </c>
      <c r="CY1977" s="10">
        <v>0</v>
      </c>
      <c r="CZ1977" s="79"/>
      <c r="DA1977" s="10">
        <v>2</v>
      </c>
    </row>
    <row r="1978" spans="1:105" x14ac:dyDescent="0.2">
      <c r="A1978" s="38" t="s">
        <v>2452</v>
      </c>
      <c r="B1978" t="s">
        <v>954</v>
      </c>
      <c r="E1978" t="str">
        <f t="shared" ref="E1978:E1985" si="1674">CONCATENATE(RIGHT(F1978,LEN(F1978)-SEARCH(" ",F1978)), ", ", LEFT(F1978, SEARCH(" ", F1978)))</f>
        <v xml:space="preserve">Regehr, Richie </v>
      </c>
      <c r="F1978" t="s">
        <v>1437</v>
      </c>
      <c r="G1978" t="s">
        <v>1524</v>
      </c>
      <c r="H1978">
        <v>6</v>
      </c>
      <c r="I1978">
        <v>1</v>
      </c>
      <c r="J1978">
        <v>1</v>
      </c>
      <c r="K1978">
        <f t="shared" ref="K1978:K1985" si="1675">I1978+J1978</f>
        <v>2</v>
      </c>
      <c r="L1978">
        <v>-1</v>
      </c>
      <c r="M1978">
        <v>0</v>
      </c>
      <c r="N1978">
        <v>4</v>
      </c>
      <c r="O1978" s="4">
        <f t="shared" ref="O1978:O1985" si="1676">IF(N1978=0,0,I1978/N1978)</f>
        <v>0.25</v>
      </c>
      <c r="P1978">
        <v>88</v>
      </c>
      <c r="Q1978">
        <v>0</v>
      </c>
      <c r="R1978">
        <v>0</v>
      </c>
      <c r="S1978">
        <v>0</v>
      </c>
      <c r="T1978">
        <v>0</v>
      </c>
      <c r="U1978" s="4">
        <f t="shared" ref="U1978:U1985" si="1677">IF(S1978+T1978=0,0,S1978/(S1978+T1978))</f>
        <v>0</v>
      </c>
      <c r="V1978" s="40">
        <v>0</v>
      </c>
      <c r="W1978">
        <v>1</v>
      </c>
      <c r="X1978">
        <v>1</v>
      </c>
      <c r="Y1978">
        <v>0</v>
      </c>
      <c r="Z1978">
        <v>0</v>
      </c>
      <c r="AA1978">
        <f t="shared" ref="AA1978:AB1985" si="1678">I1978-W1978-Y1978</f>
        <v>0</v>
      </c>
      <c r="AB1978">
        <f t="shared" si="1678"/>
        <v>0</v>
      </c>
      <c r="AC1978" s="9">
        <f t="shared" si="1620"/>
        <v>37.578288100208773</v>
      </c>
      <c r="AD1978" s="9">
        <f t="shared" si="1621"/>
        <v>37.578288100208773</v>
      </c>
      <c r="AE1978" s="9">
        <f t="shared" si="1622"/>
        <v>0</v>
      </c>
      <c r="AF1978" s="9">
        <f t="shared" si="1623"/>
        <v>0</v>
      </c>
      <c r="AG1978" s="9">
        <f t="shared" si="1624"/>
        <v>0</v>
      </c>
      <c r="AH1978" s="9">
        <f t="shared" si="1625"/>
        <v>0</v>
      </c>
      <c r="AI1978" s="6">
        <f t="shared" si="1626"/>
        <v>0</v>
      </c>
      <c r="AJ1978" s="6">
        <f t="shared" si="1627"/>
        <v>15.03131524008351</v>
      </c>
      <c r="AK1978" s="6">
        <f t="shared" si="1628"/>
        <v>0</v>
      </c>
      <c r="AL1978" s="6">
        <f t="shared" si="1629"/>
        <v>1.3503375843960992</v>
      </c>
      <c r="AM1978" s="6">
        <f t="shared" si="1630"/>
        <v>0</v>
      </c>
      <c r="AN1978" s="6">
        <f t="shared" si="1631"/>
        <v>0</v>
      </c>
      <c r="AO1978" s="33">
        <v>44.43333333333333</v>
      </c>
      <c r="AP1978" s="33">
        <v>7.9833333333333325</v>
      </c>
      <c r="AQ1978" s="33">
        <v>0</v>
      </c>
      <c r="AR1978" s="32">
        <v>52.416666666666664</v>
      </c>
      <c r="AS1978" s="40">
        <v>3</v>
      </c>
      <c r="AT1978" s="40">
        <v>6</v>
      </c>
      <c r="AU1978" s="40">
        <v>2</v>
      </c>
      <c r="AV1978" s="40">
        <v>3</v>
      </c>
      <c r="AW1978" s="40">
        <v>0</v>
      </c>
      <c r="AX1978" s="9">
        <f t="shared" si="1632"/>
        <v>3.4340222575516695</v>
      </c>
      <c r="AY1978" s="9">
        <f t="shared" si="1633"/>
        <v>6.8680445151033389</v>
      </c>
      <c r="AZ1978" s="9">
        <f t="shared" si="1634"/>
        <v>2.2893481717011133</v>
      </c>
      <c r="BA1978" s="9">
        <f t="shared" si="1635"/>
        <v>3.4340222575516695</v>
      </c>
      <c r="BB1978" s="9">
        <f t="shared" si="1636"/>
        <v>0</v>
      </c>
      <c r="BC1978" s="9">
        <f t="shared" si="1637"/>
        <v>7.405555555555555</v>
      </c>
      <c r="BD1978" s="9">
        <f t="shared" si="1638"/>
        <v>0</v>
      </c>
      <c r="BE1978" s="9">
        <f t="shared" si="1639"/>
        <v>1.3305555555555555</v>
      </c>
      <c r="BF1978" s="3">
        <v>0</v>
      </c>
      <c r="BG1978" s="3">
        <v>2</v>
      </c>
      <c r="BH1978" s="3">
        <v>0</v>
      </c>
      <c r="BI1978" s="3">
        <v>2</v>
      </c>
      <c r="BJ1978" s="3">
        <v>1</v>
      </c>
      <c r="BK1978" s="3">
        <v>0</v>
      </c>
      <c r="BL1978" s="3">
        <v>0</v>
      </c>
      <c r="BM1978" s="3">
        <v>1</v>
      </c>
      <c r="BN1978" s="34">
        <f t="shared" ref="BN1978:BN1985" si="1679">BU1978+CA1978</f>
        <v>4.1816413431013713</v>
      </c>
      <c r="BO1978" s="34">
        <f t="shared" ref="BO1978:BO1985" si="1680">BN1978/AR1978*2000</f>
        <v>159.55388272564852</v>
      </c>
      <c r="BP1978" s="34">
        <v>-0.35393164999003046</v>
      </c>
      <c r="BQ1978" s="34">
        <v>2.1854995870227873</v>
      </c>
      <c r="BR1978" s="34">
        <v>2.4390202991047133E-3</v>
      </c>
      <c r="BS1978" s="34">
        <v>0</v>
      </c>
      <c r="BT1978" s="34">
        <v>0</v>
      </c>
      <c r="BU1978" s="34">
        <f t="shared" ref="BU1978:BU1985" si="1681">SUM(BP1978:BT1978)</f>
        <v>1.8340069573318616</v>
      </c>
      <c r="BV1978" s="34">
        <f t="shared" ref="BV1978:BV1985" si="1682">BU1978/AR1978*2000</f>
        <v>69.978007910913647</v>
      </c>
      <c r="BW1978" s="34">
        <v>1.5542142796168452</v>
      </c>
      <c r="BX1978" s="34">
        <v>0.19039861057141183</v>
      </c>
      <c r="BY1978" s="34">
        <v>0</v>
      </c>
      <c r="BZ1978" s="34">
        <v>0.60302149558125262</v>
      </c>
      <c r="CA1978" s="34">
        <f t="shared" ref="CA1978:CA1985" si="1683">SUM(BW1978:BZ1978)</f>
        <v>2.3476343857695094</v>
      </c>
      <c r="CB1978" s="34">
        <f t="shared" ref="CB1978:CB1985" si="1684">CA1978/AR1978*2000</f>
        <v>89.57587481473486</v>
      </c>
      <c r="CE1978" s="68">
        <f t="shared" si="1640"/>
        <v>165000</v>
      </c>
      <c r="CF1978" s="9">
        <v>1.5</v>
      </c>
      <c r="CG1978" s="9">
        <v>0.9</v>
      </c>
      <c r="CH1978" s="9">
        <v>-0.9</v>
      </c>
      <c r="CI1978" s="9">
        <v>0.4</v>
      </c>
      <c r="CJ1978" s="9">
        <f t="shared" si="1660"/>
        <v>13.245033112582785</v>
      </c>
      <c r="CK1978" s="9">
        <v>-0.1</v>
      </c>
      <c r="CL1978" s="9">
        <f t="shared" si="1661"/>
        <v>-3.3112582781456963</v>
      </c>
      <c r="CM1978" s="9">
        <v>0.3</v>
      </c>
      <c r="CN1978" t="s">
        <v>41</v>
      </c>
      <c r="CO1978" t="s">
        <v>42</v>
      </c>
      <c r="CQ1978" t="s">
        <v>43</v>
      </c>
      <c r="CR1978">
        <v>72</v>
      </c>
      <c r="CS1978">
        <v>205</v>
      </c>
      <c r="CT1978">
        <v>49</v>
      </c>
      <c r="CU1978" t="s">
        <v>3402</v>
      </c>
      <c r="CV1978" t="s">
        <v>3090</v>
      </c>
      <c r="CW1978">
        <v>0</v>
      </c>
      <c r="CX1978">
        <v>0</v>
      </c>
      <c r="CY1978">
        <v>0</v>
      </c>
      <c r="CZ1978" s="70"/>
      <c r="DA1978">
        <v>0</v>
      </c>
    </row>
    <row r="1979" spans="1:105" x14ac:dyDescent="0.2">
      <c r="A1979" s="38" t="s">
        <v>2452</v>
      </c>
      <c r="B1979" t="s">
        <v>978</v>
      </c>
      <c r="E1979" t="str">
        <f t="shared" si="1674"/>
        <v xml:space="preserve">Fata, Rico </v>
      </c>
      <c r="F1979" t="s">
        <v>1438</v>
      </c>
      <c r="G1979" t="s">
        <v>1540</v>
      </c>
      <c r="H1979">
        <v>10</v>
      </c>
      <c r="I1979">
        <v>1</v>
      </c>
      <c r="J1979">
        <v>1</v>
      </c>
      <c r="K1979">
        <f t="shared" si="1675"/>
        <v>2</v>
      </c>
      <c r="L1979">
        <v>3</v>
      </c>
      <c r="M1979">
        <v>2</v>
      </c>
      <c r="N1979">
        <v>15</v>
      </c>
      <c r="O1979" s="4">
        <f t="shared" si="1676"/>
        <v>6.6666666666666666E-2</v>
      </c>
      <c r="P1979">
        <v>161</v>
      </c>
      <c r="Q1979">
        <v>0</v>
      </c>
      <c r="R1979">
        <v>0</v>
      </c>
      <c r="S1979">
        <v>4</v>
      </c>
      <c r="T1979">
        <v>3</v>
      </c>
      <c r="U1979" s="4">
        <f t="shared" si="1677"/>
        <v>0.5714285714285714</v>
      </c>
      <c r="V1979" s="40">
        <v>1</v>
      </c>
      <c r="W1979">
        <v>0</v>
      </c>
      <c r="X1979">
        <v>0</v>
      </c>
      <c r="Y1979">
        <v>0</v>
      </c>
      <c r="Z1979">
        <v>0</v>
      </c>
      <c r="AA1979">
        <f t="shared" si="1678"/>
        <v>1</v>
      </c>
      <c r="AB1979">
        <f t="shared" si="1678"/>
        <v>1</v>
      </c>
      <c r="AC1979" s="9">
        <f t="shared" si="1620"/>
        <v>0</v>
      </c>
      <c r="AD1979" s="9">
        <f t="shared" si="1621"/>
        <v>0</v>
      </c>
      <c r="AE1979" s="9">
        <f t="shared" si="1622"/>
        <v>0</v>
      </c>
      <c r="AF1979" s="9">
        <f t="shared" si="1623"/>
        <v>0</v>
      </c>
      <c r="AG1979" s="9">
        <f t="shared" si="1624"/>
        <v>16.666666666666664</v>
      </c>
      <c r="AH1979" s="9">
        <f t="shared" si="1625"/>
        <v>16.666666666666664</v>
      </c>
      <c r="AI1979" s="6">
        <f t="shared" si="1626"/>
        <v>4.166666666666667</v>
      </c>
      <c r="AJ1979" s="6">
        <f t="shared" si="1627"/>
        <v>0</v>
      </c>
      <c r="AK1979" s="6">
        <f t="shared" si="1628"/>
        <v>0</v>
      </c>
      <c r="AL1979" s="6">
        <f t="shared" si="1629"/>
        <v>2.5</v>
      </c>
      <c r="AM1979" s="6">
        <f t="shared" si="1630"/>
        <v>0</v>
      </c>
      <c r="AN1979" s="6">
        <f t="shared" si="1631"/>
        <v>7.6677316293929714</v>
      </c>
      <c r="AO1979" s="32">
        <v>72</v>
      </c>
      <c r="AP1979" s="32">
        <v>1</v>
      </c>
      <c r="AQ1979" s="32">
        <v>31.3</v>
      </c>
      <c r="AR1979" s="32">
        <v>104.3</v>
      </c>
      <c r="AS1979" s="40">
        <v>10</v>
      </c>
      <c r="AT1979" s="40">
        <v>5</v>
      </c>
      <c r="AU1979" s="40">
        <v>1</v>
      </c>
      <c r="AV1979" s="40">
        <v>0</v>
      </c>
      <c r="AW1979" s="40">
        <v>4</v>
      </c>
      <c r="AX1979" s="9">
        <f t="shared" si="1632"/>
        <v>5.7526366251198464</v>
      </c>
      <c r="AY1979" s="9">
        <f t="shared" si="1633"/>
        <v>2.8763183125599232</v>
      </c>
      <c r="AZ1979" s="9">
        <f t="shared" si="1634"/>
        <v>0.57526366251198469</v>
      </c>
      <c r="BA1979" s="9">
        <f t="shared" si="1635"/>
        <v>0</v>
      </c>
      <c r="BB1979" s="9">
        <f t="shared" si="1636"/>
        <v>2.3010546500479387</v>
      </c>
      <c r="BC1979" s="9">
        <f t="shared" si="1637"/>
        <v>7.2</v>
      </c>
      <c r="BD1979" s="9">
        <f t="shared" si="1638"/>
        <v>3.13</v>
      </c>
      <c r="BE1979" s="9">
        <f t="shared" si="1639"/>
        <v>0.1</v>
      </c>
      <c r="BF1979" s="3">
        <v>5</v>
      </c>
      <c r="BG1979" s="3">
        <v>0</v>
      </c>
      <c r="BH1979" s="3">
        <v>0</v>
      </c>
      <c r="BI1979" s="3">
        <v>5</v>
      </c>
      <c r="BJ1979" s="3">
        <v>3</v>
      </c>
      <c r="BK1979" s="3">
        <v>0</v>
      </c>
      <c r="BL1979" s="3">
        <v>4</v>
      </c>
      <c r="BM1979" s="3">
        <v>7</v>
      </c>
      <c r="BN1979" s="34">
        <f t="shared" si="1679"/>
        <v>2.6677336076093674</v>
      </c>
      <c r="BO1979" s="34">
        <f t="shared" si="1680"/>
        <v>51.155006857322476</v>
      </c>
      <c r="BP1979" s="34">
        <v>1.0512307557757987</v>
      </c>
      <c r="BQ1979" s="34">
        <v>-4.9546873933862735E-2</v>
      </c>
      <c r="BR1979" s="34">
        <v>1.5984129056484785E-2</v>
      </c>
      <c r="BS1979" s="34">
        <v>-0.3862775555997231</v>
      </c>
      <c r="BT1979" s="34">
        <v>0</v>
      </c>
      <c r="BU1979" s="34">
        <f t="shared" si="1681"/>
        <v>0.63139045529869775</v>
      </c>
      <c r="BV1979" s="34">
        <f t="shared" si="1682"/>
        <v>12.107199526341279</v>
      </c>
      <c r="BW1979" s="34">
        <v>0.58763824799114772</v>
      </c>
      <c r="BX1979" s="34">
        <v>3.2666120596788282E-3</v>
      </c>
      <c r="BY1979" s="34">
        <v>0.86957033744449674</v>
      </c>
      <c r="BZ1979" s="34">
        <v>0.57586795481534592</v>
      </c>
      <c r="CA1979" s="34">
        <f t="shared" si="1683"/>
        <v>2.0363431523106694</v>
      </c>
      <c r="CB1979" s="34">
        <f t="shared" si="1684"/>
        <v>39.0478073309812</v>
      </c>
      <c r="CE1979" s="68">
        <f t="shared" si="1640"/>
        <v>165000</v>
      </c>
      <c r="CF1979" s="9">
        <v>2.4</v>
      </c>
      <c r="CG1979" s="9">
        <v>3.3</v>
      </c>
      <c r="CH1979" s="9">
        <v>2.9</v>
      </c>
      <c r="CI1979" s="9">
        <v>-0.3</v>
      </c>
      <c r="CJ1979" s="9">
        <f t="shared" si="1660"/>
        <v>-4.3923865300146412</v>
      </c>
      <c r="CK1979" s="9">
        <v>0.6</v>
      </c>
      <c r="CL1979" s="9">
        <f t="shared" si="1661"/>
        <v>8.7847730600292824</v>
      </c>
      <c r="CM1979" s="9">
        <v>0.3</v>
      </c>
      <c r="CN1979" t="s">
        <v>27</v>
      </c>
      <c r="CO1979" t="s">
        <v>28</v>
      </c>
      <c r="CP1979" t="s">
        <v>2427</v>
      </c>
      <c r="CQ1979" t="s">
        <v>2400</v>
      </c>
      <c r="CR1979">
        <v>72</v>
      </c>
      <c r="CS1979">
        <v>214</v>
      </c>
      <c r="CT1979">
        <v>22</v>
      </c>
      <c r="CU1979" t="s">
        <v>3402</v>
      </c>
      <c r="CV1979" t="s">
        <v>2382</v>
      </c>
      <c r="CW1979">
        <v>0</v>
      </c>
      <c r="CX1979">
        <v>0</v>
      </c>
      <c r="CY1979">
        <v>0</v>
      </c>
      <c r="CZ1979" s="70"/>
      <c r="DA1979">
        <v>0</v>
      </c>
    </row>
    <row r="1980" spans="1:105" x14ac:dyDescent="0.2">
      <c r="A1980" s="38" t="s">
        <v>2452</v>
      </c>
      <c r="B1980" t="s">
        <v>972</v>
      </c>
      <c r="E1980" t="str">
        <f t="shared" si="1674"/>
        <v xml:space="preserve">Petrovicky, Ronald </v>
      </c>
      <c r="F1980" t="s">
        <v>1440</v>
      </c>
      <c r="G1980" t="s">
        <v>1528</v>
      </c>
      <c r="H1980">
        <v>31</v>
      </c>
      <c r="I1980">
        <v>3</v>
      </c>
      <c r="J1980">
        <v>3</v>
      </c>
      <c r="K1980">
        <f t="shared" si="1675"/>
        <v>6</v>
      </c>
      <c r="L1980">
        <v>4</v>
      </c>
      <c r="M1980">
        <v>28</v>
      </c>
      <c r="N1980">
        <v>27</v>
      </c>
      <c r="O1980" s="4">
        <f t="shared" si="1676"/>
        <v>0.1111111111111111</v>
      </c>
      <c r="P1980">
        <v>374</v>
      </c>
      <c r="Q1980">
        <v>1</v>
      </c>
      <c r="R1980">
        <v>0</v>
      </c>
      <c r="S1980">
        <v>2</v>
      </c>
      <c r="T1980">
        <v>2</v>
      </c>
      <c r="U1980" s="4">
        <f t="shared" si="1677"/>
        <v>0.5</v>
      </c>
      <c r="V1980" s="40">
        <v>0.2</v>
      </c>
      <c r="W1980">
        <v>0</v>
      </c>
      <c r="X1980">
        <v>0</v>
      </c>
      <c r="Y1980">
        <v>0</v>
      </c>
      <c r="Z1980">
        <v>0</v>
      </c>
      <c r="AA1980">
        <f t="shared" si="1678"/>
        <v>3</v>
      </c>
      <c r="AB1980">
        <f t="shared" si="1678"/>
        <v>3</v>
      </c>
      <c r="AC1980" s="9">
        <f t="shared" si="1620"/>
        <v>0</v>
      </c>
      <c r="AD1980" s="9">
        <f t="shared" si="1621"/>
        <v>0</v>
      </c>
      <c r="AE1980" s="9">
        <f t="shared" si="1622"/>
        <v>0</v>
      </c>
      <c r="AF1980" s="9">
        <f t="shared" si="1623"/>
        <v>0</v>
      </c>
      <c r="AG1980" s="9">
        <f t="shared" si="1624"/>
        <v>14.112112896903175</v>
      </c>
      <c r="AH1980" s="9">
        <f t="shared" si="1625"/>
        <v>14.112112896903175</v>
      </c>
      <c r="AI1980" s="6">
        <f t="shared" si="1626"/>
        <v>1.8816150529204234</v>
      </c>
      <c r="AJ1980" s="6">
        <f t="shared" si="1627"/>
        <v>0</v>
      </c>
      <c r="AK1980" s="6">
        <f t="shared" si="1628"/>
        <v>0</v>
      </c>
      <c r="AL1980" s="6">
        <f t="shared" si="1629"/>
        <v>0.94080752646021171</v>
      </c>
      <c r="AM1980" s="6">
        <f t="shared" si="1630"/>
        <v>0</v>
      </c>
      <c r="AN1980" s="6">
        <f t="shared" si="1631"/>
        <v>0</v>
      </c>
      <c r="AO1980" s="32">
        <v>255.1</v>
      </c>
      <c r="AP1980" s="32">
        <v>3.45</v>
      </c>
      <c r="AQ1980" s="32">
        <v>0</v>
      </c>
      <c r="AR1980" s="32">
        <v>258.55</v>
      </c>
      <c r="AS1980" s="40">
        <v>7</v>
      </c>
      <c r="AT1980" s="40">
        <v>32</v>
      </c>
      <c r="AU1980" s="40">
        <v>9</v>
      </c>
      <c r="AV1980" s="40">
        <v>3</v>
      </c>
      <c r="AW1980" s="40">
        <v>5</v>
      </c>
      <c r="AX1980" s="9">
        <f t="shared" si="1632"/>
        <v>1.6244440146973504</v>
      </c>
      <c r="AY1980" s="9">
        <f t="shared" si="1633"/>
        <v>7.426029781473602</v>
      </c>
      <c r="AZ1980" s="9">
        <f t="shared" si="1634"/>
        <v>2.0885708760394506</v>
      </c>
      <c r="BA1980" s="9">
        <f t="shared" si="1635"/>
        <v>0.69619029201315019</v>
      </c>
      <c r="BB1980" s="9">
        <f t="shared" si="1636"/>
        <v>1.1603171533552503</v>
      </c>
      <c r="BC1980" s="9">
        <f t="shared" si="1637"/>
        <v>8.2290322580645157</v>
      </c>
      <c r="BD1980" s="9">
        <f t="shared" si="1638"/>
        <v>0</v>
      </c>
      <c r="BE1980" s="9">
        <f t="shared" si="1639"/>
        <v>0.11129032258064517</v>
      </c>
      <c r="BF1980" s="3">
        <v>8</v>
      </c>
      <c r="BG1980" s="3">
        <v>0</v>
      </c>
      <c r="BH1980" s="3">
        <v>0</v>
      </c>
      <c r="BI1980" s="3">
        <v>8</v>
      </c>
      <c r="BJ1980" s="3">
        <v>4</v>
      </c>
      <c r="BK1980" s="3">
        <v>0</v>
      </c>
      <c r="BL1980" s="3">
        <v>0</v>
      </c>
      <c r="BM1980" s="3">
        <v>4</v>
      </c>
      <c r="BN1980" s="34">
        <f t="shared" si="1679"/>
        <v>3.9604629116462626</v>
      </c>
      <c r="BO1980" s="34">
        <f t="shared" si="1680"/>
        <v>30.63595367740292</v>
      </c>
      <c r="BP1980" s="34">
        <v>2.2332978485262522</v>
      </c>
      <c r="BQ1980" s="34">
        <v>-0.18378744284397872</v>
      </c>
      <c r="BR1980" s="34">
        <v>0.25792382472718478</v>
      </c>
      <c r="BS1980" s="34">
        <v>0</v>
      </c>
      <c r="BT1980" s="34">
        <v>0</v>
      </c>
      <c r="BU1980" s="34">
        <f t="shared" si="1681"/>
        <v>2.3074342304094584</v>
      </c>
      <c r="BV1980" s="34">
        <f t="shared" si="1682"/>
        <v>17.849036785221106</v>
      </c>
      <c r="BW1980" s="34">
        <v>4.0092081457379845</v>
      </c>
      <c r="BX1980" s="34">
        <v>8.3474852617338047E-3</v>
      </c>
      <c r="BY1980" s="34">
        <v>0</v>
      </c>
      <c r="BZ1980" s="34">
        <v>-2.3645269497629138</v>
      </c>
      <c r="CA1980" s="34">
        <f t="shared" si="1683"/>
        <v>1.6530286812368042</v>
      </c>
      <c r="CB1980" s="34">
        <f t="shared" si="1684"/>
        <v>12.786916892181814</v>
      </c>
      <c r="CC1980" s="15">
        <v>53</v>
      </c>
      <c r="CD1980" s="7">
        <v>174165</v>
      </c>
      <c r="CE1980" s="68">
        <f t="shared" si="1640"/>
        <v>460694.51612903224</v>
      </c>
      <c r="CF1980" s="9">
        <v>4.5</v>
      </c>
      <c r="CG1980" s="9">
        <v>4.4000000000000004</v>
      </c>
      <c r="CH1980" s="9">
        <v>3.8</v>
      </c>
      <c r="CI1980" s="9">
        <v>0.2</v>
      </c>
      <c r="CJ1980" s="9">
        <f t="shared" si="1660"/>
        <v>1.5267175572519083</v>
      </c>
      <c r="CK1980" s="9">
        <v>0.9</v>
      </c>
      <c r="CL1980" s="9">
        <f t="shared" si="1661"/>
        <v>6.8702290076335872</v>
      </c>
      <c r="CM1980" s="9">
        <v>1.1000000000000001</v>
      </c>
      <c r="CN1980" t="s">
        <v>1194</v>
      </c>
      <c r="CO1980" t="s">
        <v>1195</v>
      </c>
      <c r="CQ1980" t="s">
        <v>2403</v>
      </c>
      <c r="CR1980">
        <v>72</v>
      </c>
      <c r="CS1980">
        <v>195</v>
      </c>
      <c r="CT1980">
        <v>26</v>
      </c>
      <c r="CU1980" t="s">
        <v>3401</v>
      </c>
      <c r="CV1980" t="s">
        <v>2382</v>
      </c>
      <c r="CW1980">
        <v>0</v>
      </c>
      <c r="CX1980">
        <v>0</v>
      </c>
      <c r="CY1980">
        <v>0</v>
      </c>
      <c r="CZ1980" s="70"/>
      <c r="DA1980">
        <v>0</v>
      </c>
    </row>
    <row r="1981" spans="1:105" x14ac:dyDescent="0.2">
      <c r="A1981" s="38" t="s">
        <v>2452</v>
      </c>
      <c r="B1981" t="s">
        <v>951</v>
      </c>
      <c r="E1981" t="str">
        <f t="shared" si="1674"/>
        <v xml:space="preserve">Mellanby, Scott </v>
      </c>
      <c r="F1981" t="s">
        <v>1442</v>
      </c>
      <c r="G1981" t="s">
        <v>1528</v>
      </c>
      <c r="H1981">
        <v>69</v>
      </c>
      <c r="I1981">
        <v>12</v>
      </c>
      <c r="J1981">
        <v>24</v>
      </c>
      <c r="K1981">
        <f t="shared" si="1675"/>
        <v>36</v>
      </c>
      <c r="L1981">
        <v>-9</v>
      </c>
      <c r="M1981">
        <v>63</v>
      </c>
      <c r="N1981">
        <v>103</v>
      </c>
      <c r="O1981" s="4">
        <f t="shared" si="1676"/>
        <v>0.11650485436893204</v>
      </c>
      <c r="P1981">
        <v>1222</v>
      </c>
      <c r="Q1981">
        <v>2</v>
      </c>
      <c r="R1981">
        <v>0</v>
      </c>
      <c r="S1981">
        <v>16</v>
      </c>
      <c r="T1981">
        <v>19</v>
      </c>
      <c r="U1981" s="4">
        <f t="shared" si="1677"/>
        <v>0.45714285714285713</v>
      </c>
      <c r="V1981" s="40">
        <v>0.8</v>
      </c>
      <c r="W1981">
        <v>5</v>
      </c>
      <c r="X1981">
        <v>9</v>
      </c>
      <c r="Y1981">
        <v>0</v>
      </c>
      <c r="Z1981">
        <v>0</v>
      </c>
      <c r="AA1981">
        <f t="shared" si="1678"/>
        <v>7</v>
      </c>
      <c r="AB1981">
        <f t="shared" si="1678"/>
        <v>15</v>
      </c>
      <c r="AC1981" s="9">
        <f t="shared" si="1620"/>
        <v>5.4924935920908089</v>
      </c>
      <c r="AD1981" s="9">
        <f t="shared" si="1621"/>
        <v>9.8864884657634562</v>
      </c>
      <c r="AE1981" s="9">
        <f t="shared" si="1622"/>
        <v>0</v>
      </c>
      <c r="AF1981" s="9">
        <f t="shared" si="1623"/>
        <v>0</v>
      </c>
      <c r="AG1981" s="9">
        <f t="shared" si="1624"/>
        <v>12.541993281075028</v>
      </c>
      <c r="AH1981" s="9">
        <f t="shared" si="1625"/>
        <v>26.875699888017916</v>
      </c>
      <c r="AI1981" s="6">
        <f t="shared" si="1626"/>
        <v>2.0604703247480405</v>
      </c>
      <c r="AJ1981" s="6">
        <f t="shared" si="1627"/>
        <v>6.5909923105089705</v>
      </c>
      <c r="AK1981" s="6">
        <f t="shared" si="1628"/>
        <v>0</v>
      </c>
      <c r="AL1981" s="6">
        <f t="shared" si="1629"/>
        <v>2.2396416573348263</v>
      </c>
      <c r="AM1981" s="6">
        <f t="shared" si="1630"/>
        <v>0.87879897473452939</v>
      </c>
      <c r="AN1981" s="6">
        <f t="shared" si="1631"/>
        <v>15.652173913043475</v>
      </c>
      <c r="AO1981" s="32">
        <v>669.75</v>
      </c>
      <c r="AP1981" s="32">
        <v>273.10000000000002</v>
      </c>
      <c r="AQ1981" s="32">
        <v>3.8333333333333339</v>
      </c>
      <c r="AR1981" s="32">
        <v>946.68333333333339</v>
      </c>
      <c r="AS1981" s="40">
        <v>15</v>
      </c>
      <c r="AT1981" s="40">
        <v>54</v>
      </c>
      <c r="AU1981" s="40">
        <v>40</v>
      </c>
      <c r="AV1981" s="40">
        <v>37</v>
      </c>
      <c r="AW1981" s="40">
        <v>30</v>
      </c>
      <c r="AX1981" s="9">
        <f t="shared" si="1632"/>
        <v>0.95068748789633983</v>
      </c>
      <c r="AY1981" s="9">
        <f t="shared" si="1633"/>
        <v>3.4224749564268233</v>
      </c>
      <c r="AZ1981" s="9">
        <f t="shared" si="1634"/>
        <v>2.5351666343902393</v>
      </c>
      <c r="BA1981" s="9">
        <f t="shared" si="1635"/>
        <v>2.3450291368109712</v>
      </c>
      <c r="BB1981" s="9">
        <f t="shared" si="1636"/>
        <v>1.9013749757926797</v>
      </c>
      <c r="BC1981" s="9">
        <f t="shared" si="1637"/>
        <v>9.7065217391304355</v>
      </c>
      <c r="BD1981" s="9">
        <f t="shared" si="1638"/>
        <v>5.5555555555555566E-2</v>
      </c>
      <c r="BE1981" s="9">
        <f t="shared" si="1639"/>
        <v>3.9579710144927538</v>
      </c>
      <c r="BF1981" s="3">
        <v>23</v>
      </c>
      <c r="BG1981" s="3">
        <v>30</v>
      </c>
      <c r="BH1981" s="3">
        <v>0</v>
      </c>
      <c r="BI1981" s="3">
        <v>53</v>
      </c>
      <c r="BJ1981" s="3">
        <v>25</v>
      </c>
      <c r="BK1981" s="3">
        <v>4</v>
      </c>
      <c r="BL1981" s="3">
        <v>1</v>
      </c>
      <c r="BM1981" s="3">
        <v>30</v>
      </c>
      <c r="BN1981" s="34">
        <f t="shared" si="1679"/>
        <v>22.566194665591492</v>
      </c>
      <c r="BO1981" s="34">
        <f t="shared" si="1680"/>
        <v>47.674219817802133</v>
      </c>
      <c r="BP1981" s="34">
        <v>14.029203186399069</v>
      </c>
      <c r="BQ1981" s="34">
        <v>5.1585932424693288</v>
      </c>
      <c r="BR1981" s="34">
        <v>0.1416857887964314</v>
      </c>
      <c r="BS1981" s="34">
        <v>-5.2308997258373381E-2</v>
      </c>
      <c r="BT1981" s="34">
        <v>0</v>
      </c>
      <c r="BU1981" s="34">
        <f t="shared" si="1681"/>
        <v>19.277173220406457</v>
      </c>
      <c r="BV1981" s="34">
        <f t="shared" si="1682"/>
        <v>40.72570529477958</v>
      </c>
      <c r="BW1981" s="34">
        <v>3.8991356447849785</v>
      </c>
      <c r="BX1981" s="34">
        <v>0.12301069346579638</v>
      </c>
      <c r="BY1981" s="34">
        <v>-0.15280349839878515</v>
      </c>
      <c r="BZ1981" s="34">
        <v>-0.58032139466695432</v>
      </c>
      <c r="CA1981" s="34">
        <f t="shared" si="1683"/>
        <v>3.2890214451850359</v>
      </c>
      <c r="CB1981" s="34">
        <f t="shared" si="1684"/>
        <v>6.948514523022558</v>
      </c>
      <c r="CC1981" s="15">
        <v>40</v>
      </c>
      <c r="CD1981" s="7">
        <v>1257248</v>
      </c>
      <c r="CE1981" s="68">
        <f t="shared" si="1640"/>
        <v>1494120.8115942029</v>
      </c>
      <c r="CF1981" s="9">
        <v>23.1</v>
      </c>
      <c r="CG1981" s="9">
        <v>15.7</v>
      </c>
      <c r="CH1981" s="9">
        <v>-6.1</v>
      </c>
      <c r="CI1981" s="9">
        <v>2.7</v>
      </c>
      <c r="CJ1981" s="9">
        <f t="shared" si="1660"/>
        <v>4.413146818856668</v>
      </c>
      <c r="CK1981" s="9">
        <v>-0.2</v>
      </c>
      <c r="CL1981" s="9">
        <f t="shared" si="1661"/>
        <v>-0.32689976435975321</v>
      </c>
      <c r="CM1981" s="9">
        <v>2.5</v>
      </c>
      <c r="CN1981" t="s">
        <v>2950</v>
      </c>
      <c r="CO1981" t="s">
        <v>3417</v>
      </c>
      <c r="CP1981" t="s">
        <v>2399</v>
      </c>
      <c r="CQ1981" t="s">
        <v>2400</v>
      </c>
      <c r="CR1981">
        <v>73</v>
      </c>
      <c r="CS1981">
        <v>210</v>
      </c>
      <c r="CT1981">
        <v>19</v>
      </c>
      <c r="CU1981" t="s">
        <v>3401</v>
      </c>
      <c r="CV1981" t="s">
        <v>2382</v>
      </c>
      <c r="CW1981">
        <v>0</v>
      </c>
      <c r="CX1981">
        <v>0</v>
      </c>
      <c r="CY1981">
        <v>0</v>
      </c>
      <c r="CZ1981" s="70"/>
      <c r="DA1981">
        <v>0</v>
      </c>
    </row>
    <row r="1982" spans="1:105" x14ac:dyDescent="0.2">
      <c r="A1982" s="38" t="s">
        <v>2452</v>
      </c>
      <c r="B1982" t="s">
        <v>960</v>
      </c>
      <c r="E1982" t="str">
        <f t="shared" si="1674"/>
        <v xml:space="preserve">Bisaillon, Sebastien </v>
      </c>
      <c r="F1982" t="s">
        <v>1443</v>
      </c>
      <c r="G1982" t="s">
        <v>1524</v>
      </c>
      <c r="H1982">
        <v>2</v>
      </c>
      <c r="I1982">
        <v>0</v>
      </c>
      <c r="J1982">
        <v>0</v>
      </c>
      <c r="K1982">
        <f t="shared" si="1675"/>
        <v>0</v>
      </c>
      <c r="L1982">
        <v>-1</v>
      </c>
      <c r="M1982">
        <v>0</v>
      </c>
      <c r="N1982">
        <v>3</v>
      </c>
      <c r="O1982" s="4">
        <f t="shared" si="1676"/>
        <v>0</v>
      </c>
      <c r="P1982">
        <v>37</v>
      </c>
      <c r="Q1982">
        <v>0</v>
      </c>
      <c r="R1982">
        <v>0</v>
      </c>
      <c r="S1982">
        <v>0</v>
      </c>
      <c r="T1982">
        <v>0</v>
      </c>
      <c r="U1982" s="4">
        <f t="shared" si="1677"/>
        <v>0</v>
      </c>
      <c r="V1982" s="40">
        <v>0</v>
      </c>
      <c r="W1982">
        <v>0</v>
      </c>
      <c r="X1982">
        <v>0</v>
      </c>
      <c r="Y1982">
        <v>0</v>
      </c>
      <c r="Z1982">
        <v>0</v>
      </c>
      <c r="AA1982">
        <f t="shared" si="1678"/>
        <v>0</v>
      </c>
      <c r="AB1982">
        <f t="shared" si="1678"/>
        <v>0</v>
      </c>
      <c r="AC1982" s="9">
        <f t="shared" si="1620"/>
        <v>0</v>
      </c>
      <c r="AD1982" s="9">
        <f t="shared" si="1621"/>
        <v>0</v>
      </c>
      <c r="AE1982" s="9">
        <f t="shared" si="1622"/>
        <v>0</v>
      </c>
      <c r="AF1982" s="9">
        <f t="shared" si="1623"/>
        <v>0</v>
      </c>
      <c r="AG1982" s="9">
        <f t="shared" si="1624"/>
        <v>0</v>
      </c>
      <c r="AH1982" s="9">
        <f t="shared" si="1625"/>
        <v>0</v>
      </c>
      <c r="AI1982" s="6">
        <f t="shared" si="1626"/>
        <v>0</v>
      </c>
      <c r="AJ1982" s="6">
        <f t="shared" si="1627"/>
        <v>0</v>
      </c>
      <c r="AK1982" s="6">
        <f t="shared" si="1628"/>
        <v>0</v>
      </c>
      <c r="AL1982" s="6">
        <f t="shared" si="1629"/>
        <v>2.9411764705882355</v>
      </c>
      <c r="AM1982" s="6">
        <f t="shared" si="1630"/>
        <v>0</v>
      </c>
      <c r="AN1982" s="6">
        <f t="shared" si="1631"/>
        <v>0</v>
      </c>
      <c r="AO1982" s="32">
        <v>20.399999999999999</v>
      </c>
      <c r="AP1982" s="32">
        <v>7.9833333333333325</v>
      </c>
      <c r="AQ1982" s="32">
        <v>0</v>
      </c>
      <c r="AR1982" s="32">
        <v>28.383333333333333</v>
      </c>
      <c r="AS1982" s="40">
        <v>3</v>
      </c>
      <c r="AT1982" s="40">
        <v>0</v>
      </c>
      <c r="AU1982" s="40">
        <v>0</v>
      </c>
      <c r="AV1982" s="40">
        <v>3</v>
      </c>
      <c r="AW1982" s="40">
        <v>3</v>
      </c>
      <c r="AX1982" s="9">
        <f t="shared" si="1632"/>
        <v>6.341749853200235</v>
      </c>
      <c r="AY1982" s="9">
        <f t="shared" si="1633"/>
        <v>0</v>
      </c>
      <c r="AZ1982" s="9">
        <f t="shared" si="1634"/>
        <v>0</v>
      </c>
      <c r="BA1982" s="9">
        <f t="shared" si="1635"/>
        <v>6.341749853200235</v>
      </c>
      <c r="BB1982" s="9">
        <f t="shared" si="1636"/>
        <v>6.341749853200235</v>
      </c>
      <c r="BC1982" s="9">
        <f t="shared" si="1637"/>
        <v>10.199999999999999</v>
      </c>
      <c r="BD1982" s="9">
        <f t="shared" si="1638"/>
        <v>0</v>
      </c>
      <c r="BE1982" s="9">
        <f t="shared" si="1639"/>
        <v>3.9916666666666663</v>
      </c>
      <c r="BF1982" s="3">
        <v>0</v>
      </c>
      <c r="BG1982" s="3">
        <v>0</v>
      </c>
      <c r="BH1982" s="3">
        <v>0</v>
      </c>
      <c r="BI1982" s="3">
        <v>0</v>
      </c>
      <c r="BJ1982" s="3">
        <v>1</v>
      </c>
      <c r="BK1982" s="3">
        <v>0</v>
      </c>
      <c r="BL1982" s="3">
        <v>0</v>
      </c>
      <c r="BM1982" s="3">
        <v>1</v>
      </c>
      <c r="BN1982" s="34">
        <f t="shared" si="1679"/>
        <v>0.57294009552327074</v>
      </c>
      <c r="BO1982" s="34">
        <f t="shared" si="1680"/>
        <v>40.371586296413682</v>
      </c>
      <c r="BP1982" s="34">
        <v>-0.17099514285496031</v>
      </c>
      <c r="BQ1982" s="34">
        <v>-0.27900780752674104</v>
      </c>
      <c r="BR1982" s="34">
        <v>-1.1190992132794519E-2</v>
      </c>
      <c r="BS1982" s="34">
        <v>0</v>
      </c>
      <c r="BT1982" s="34">
        <v>0</v>
      </c>
      <c r="BU1982" s="34">
        <f t="shared" si="1681"/>
        <v>-0.46119394251449586</v>
      </c>
      <c r="BV1982" s="34">
        <f t="shared" si="1682"/>
        <v>-32.497517969312689</v>
      </c>
      <c r="BW1982" s="34">
        <v>0.3163914167383326</v>
      </c>
      <c r="BX1982" s="34">
        <v>0.34130930869595077</v>
      </c>
      <c r="BY1982" s="34">
        <v>0</v>
      </c>
      <c r="BZ1982" s="34">
        <v>0.37643331260348334</v>
      </c>
      <c r="CA1982" s="34">
        <f t="shared" si="1683"/>
        <v>1.0341340380377666</v>
      </c>
      <c r="CB1982" s="34">
        <f t="shared" si="1684"/>
        <v>72.869104265726364</v>
      </c>
      <c r="CE1982" s="68">
        <f t="shared" si="1640"/>
        <v>165000</v>
      </c>
      <c r="CF1982" s="9">
        <v>0.3</v>
      </c>
      <c r="CG1982" s="9">
        <v>0.4</v>
      </c>
      <c r="CH1982" s="9">
        <v>-0.9</v>
      </c>
      <c r="CI1982" s="9">
        <v>-0.1</v>
      </c>
      <c r="CJ1982" s="9">
        <f t="shared" si="1660"/>
        <v>-5.49954170485793</v>
      </c>
      <c r="CK1982" s="9">
        <v>-0.2</v>
      </c>
      <c r="CL1982" s="9">
        <f t="shared" si="1661"/>
        <v>-10.99908340971586</v>
      </c>
      <c r="CM1982" s="9">
        <v>-0.3</v>
      </c>
      <c r="CN1982" t="s">
        <v>2784</v>
      </c>
      <c r="CO1982" t="s">
        <v>2785</v>
      </c>
      <c r="CP1982" t="s">
        <v>2399</v>
      </c>
      <c r="CQ1982" t="s">
        <v>2400</v>
      </c>
      <c r="CR1982">
        <v>72</v>
      </c>
      <c r="CS1982">
        <v>205</v>
      </c>
      <c r="CT1982">
        <v>60</v>
      </c>
      <c r="CU1982" t="s">
        <v>3401</v>
      </c>
      <c r="CV1982" t="s">
        <v>3090</v>
      </c>
      <c r="CW1982">
        <v>0</v>
      </c>
      <c r="CX1982">
        <v>0</v>
      </c>
      <c r="CY1982">
        <v>0</v>
      </c>
      <c r="CZ1982" s="70"/>
      <c r="DA1982">
        <v>0</v>
      </c>
    </row>
    <row r="1983" spans="1:105" x14ac:dyDescent="0.2">
      <c r="A1983" s="38" t="s">
        <v>2452</v>
      </c>
      <c r="B1983" t="s">
        <v>962</v>
      </c>
      <c r="E1983" t="str">
        <f t="shared" si="1674"/>
        <v xml:space="preserve">Stephenson, Shay </v>
      </c>
      <c r="F1983" t="s">
        <v>1446</v>
      </c>
      <c r="G1983" t="s">
        <v>1540</v>
      </c>
      <c r="H1983">
        <v>2</v>
      </c>
      <c r="I1983">
        <v>0</v>
      </c>
      <c r="J1983">
        <v>0</v>
      </c>
      <c r="K1983">
        <f t="shared" si="1675"/>
        <v>0</v>
      </c>
      <c r="L1983">
        <v>0</v>
      </c>
      <c r="M1983">
        <v>0</v>
      </c>
      <c r="N1983">
        <v>0</v>
      </c>
      <c r="O1983" s="4">
        <f t="shared" si="1676"/>
        <v>0</v>
      </c>
      <c r="P1983">
        <v>23</v>
      </c>
      <c r="Q1983">
        <v>0</v>
      </c>
      <c r="R1983">
        <v>0</v>
      </c>
      <c r="S1983">
        <v>3</v>
      </c>
      <c r="T1983">
        <v>9</v>
      </c>
      <c r="U1983" s="4">
        <f t="shared" si="1677"/>
        <v>0.25</v>
      </c>
      <c r="V1983" s="40">
        <v>10.5</v>
      </c>
      <c r="W1983">
        <v>0</v>
      </c>
      <c r="X1983">
        <v>0</v>
      </c>
      <c r="Y1983">
        <v>0</v>
      </c>
      <c r="Z1983">
        <v>0</v>
      </c>
      <c r="AA1983">
        <f t="shared" si="1678"/>
        <v>0</v>
      </c>
      <c r="AB1983">
        <f t="shared" si="1678"/>
        <v>0</v>
      </c>
      <c r="AC1983" s="9">
        <f t="shared" si="1620"/>
        <v>0</v>
      </c>
      <c r="AD1983" s="9">
        <f t="shared" si="1621"/>
        <v>0</v>
      </c>
      <c r="AE1983" s="9">
        <f t="shared" si="1622"/>
        <v>0</v>
      </c>
      <c r="AF1983" s="9">
        <f t="shared" si="1623"/>
        <v>0</v>
      </c>
      <c r="AG1983" s="9">
        <f t="shared" si="1624"/>
        <v>0</v>
      </c>
      <c r="AH1983" s="9">
        <f t="shared" si="1625"/>
        <v>0</v>
      </c>
      <c r="AI1983" s="6">
        <f t="shared" si="1626"/>
        <v>0</v>
      </c>
      <c r="AJ1983" s="6">
        <f t="shared" si="1627"/>
        <v>0</v>
      </c>
      <c r="AK1983" s="6">
        <f t="shared" si="1628"/>
        <v>0</v>
      </c>
      <c r="AL1983" s="6">
        <f t="shared" si="1629"/>
        <v>0</v>
      </c>
      <c r="AM1983" s="6">
        <f t="shared" si="1630"/>
        <v>0</v>
      </c>
      <c r="AN1983" s="6">
        <f t="shared" si="1631"/>
        <v>0</v>
      </c>
      <c r="AO1983" s="32">
        <v>14.616666666666667</v>
      </c>
      <c r="AP1983" s="32">
        <v>0</v>
      </c>
      <c r="AQ1983" s="32">
        <v>0</v>
      </c>
      <c r="AR1983" s="32">
        <v>14.616666666666667</v>
      </c>
      <c r="AS1983" s="40">
        <v>0</v>
      </c>
      <c r="AT1983" s="40">
        <v>3</v>
      </c>
      <c r="AU1983" s="40">
        <v>0</v>
      </c>
      <c r="AV1983" s="40">
        <v>0</v>
      </c>
      <c r="AW1983" s="40">
        <v>0</v>
      </c>
      <c r="AX1983" s="9">
        <f t="shared" si="1632"/>
        <v>0</v>
      </c>
      <c r="AY1983" s="9">
        <f t="shared" si="1633"/>
        <v>12.314709236031927</v>
      </c>
      <c r="AZ1983" s="9">
        <f t="shared" si="1634"/>
        <v>0</v>
      </c>
      <c r="BA1983" s="9">
        <f t="shared" si="1635"/>
        <v>0</v>
      </c>
      <c r="BB1983" s="9">
        <f t="shared" si="1636"/>
        <v>0</v>
      </c>
      <c r="BC1983" s="9">
        <f t="shared" si="1637"/>
        <v>7.3083333333333336</v>
      </c>
      <c r="BD1983" s="9">
        <f t="shared" si="1638"/>
        <v>0</v>
      </c>
      <c r="BE1983" s="9">
        <f t="shared" si="1639"/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4">
        <f t="shared" si="1679"/>
        <v>0.22632975436567115</v>
      </c>
      <c r="BO1983" s="34">
        <f t="shared" si="1680"/>
        <v>30.968723516397421</v>
      </c>
      <c r="BP1983" s="34">
        <v>-0.35623057299523808</v>
      </c>
      <c r="BQ1983" s="34">
        <v>0</v>
      </c>
      <c r="BR1983" s="34">
        <v>9.6507638928793223E-3</v>
      </c>
      <c r="BS1983" s="34">
        <v>0</v>
      </c>
      <c r="BT1983" s="34">
        <v>0</v>
      </c>
      <c r="BU1983" s="34">
        <f t="shared" si="1681"/>
        <v>-0.34657980910235875</v>
      </c>
      <c r="BV1983" s="34">
        <f t="shared" si="1682"/>
        <v>-47.42255084638888</v>
      </c>
      <c r="BW1983" s="34">
        <v>0.37418057262811144</v>
      </c>
      <c r="BX1983" s="34">
        <v>0</v>
      </c>
      <c r="BY1983" s="34">
        <v>0</v>
      </c>
      <c r="BZ1983" s="34">
        <v>0.19872899083991846</v>
      </c>
      <c r="CA1983" s="34">
        <f t="shared" si="1683"/>
        <v>0.5729095634680299</v>
      </c>
      <c r="CB1983" s="34">
        <f t="shared" si="1684"/>
        <v>78.391274362786291</v>
      </c>
      <c r="CE1983" s="68">
        <f t="shared" si="1640"/>
        <v>165000</v>
      </c>
      <c r="CF1983" s="9">
        <v>0.2</v>
      </c>
      <c r="CG1983" s="9">
        <v>0.1</v>
      </c>
      <c r="CH1983" s="9">
        <v>0</v>
      </c>
      <c r="CI1983" s="9">
        <v>-0.1</v>
      </c>
      <c r="CJ1983" s="9">
        <f t="shared" si="1660"/>
        <v>-13.683010262257698</v>
      </c>
      <c r="CK1983" s="9">
        <v>0</v>
      </c>
      <c r="CL1983" s="9">
        <f t="shared" si="1661"/>
        <v>0</v>
      </c>
      <c r="CM1983" s="9">
        <v>-0.1</v>
      </c>
      <c r="CN1983" t="s">
        <v>3376</v>
      </c>
      <c r="CO1983" t="s">
        <v>3377</v>
      </c>
      <c r="CP1983" t="s">
        <v>3102</v>
      </c>
      <c r="CQ1983" t="s">
        <v>2400</v>
      </c>
      <c r="CR1983">
        <v>74</v>
      </c>
      <c r="CS1983">
        <v>180</v>
      </c>
      <c r="CT1983">
        <v>22</v>
      </c>
      <c r="CU1983" t="s">
        <v>3402</v>
      </c>
      <c r="CV1983" t="s">
        <v>3090</v>
      </c>
      <c r="CW1983">
        <v>0</v>
      </c>
      <c r="CX1983">
        <v>0</v>
      </c>
      <c r="CY1983">
        <v>0</v>
      </c>
      <c r="CZ1983" s="70"/>
      <c r="DA1983">
        <v>0</v>
      </c>
    </row>
    <row r="1984" spans="1:105" x14ac:dyDescent="0.2">
      <c r="A1984" s="75" t="s">
        <v>2452</v>
      </c>
      <c r="B1984" s="19" t="s">
        <v>952</v>
      </c>
      <c r="C1984" s="19"/>
      <c r="D1984" s="19"/>
      <c r="E1984" s="19" t="str">
        <f t="shared" si="1674"/>
        <v xml:space="preserve">Chistov, Stanislav </v>
      </c>
      <c r="F1984" s="19" t="s">
        <v>2919</v>
      </c>
      <c r="G1984" s="19" t="s">
        <v>1528</v>
      </c>
      <c r="H1984" s="19">
        <v>60</v>
      </c>
      <c r="I1984" s="19">
        <v>5</v>
      </c>
      <c r="J1984" s="19">
        <v>8</v>
      </c>
      <c r="K1984" s="19">
        <f t="shared" si="1675"/>
        <v>13</v>
      </c>
      <c r="L1984" s="19">
        <v>-8</v>
      </c>
      <c r="M1984" s="19">
        <v>36</v>
      </c>
      <c r="N1984" s="19">
        <v>49</v>
      </c>
      <c r="O1984" s="20">
        <f t="shared" si="1676"/>
        <v>0.10204081632653061</v>
      </c>
      <c r="P1984" s="19">
        <v>728</v>
      </c>
      <c r="Q1984" s="19">
        <v>1</v>
      </c>
      <c r="R1984" s="19">
        <v>0</v>
      </c>
      <c r="S1984" s="19">
        <v>10</v>
      </c>
      <c r="T1984" s="19">
        <v>24</v>
      </c>
      <c r="U1984" s="20">
        <f t="shared" si="1677"/>
        <v>0.29411764705882354</v>
      </c>
      <c r="V1984" s="19">
        <v>61</v>
      </c>
      <c r="W1984" s="19">
        <v>1</v>
      </c>
      <c r="X1984" s="19">
        <v>0</v>
      </c>
      <c r="Y1984" s="19">
        <v>0</v>
      </c>
      <c r="Z1984" s="19">
        <v>0</v>
      </c>
      <c r="AA1984" s="19">
        <f t="shared" si="1678"/>
        <v>4</v>
      </c>
      <c r="AB1984" s="19">
        <f t="shared" si="1678"/>
        <v>8</v>
      </c>
      <c r="AC1984" s="24">
        <f t="shared" si="1620"/>
        <v>5.5418719211822669</v>
      </c>
      <c r="AD1984" s="24">
        <f t="shared" si="1621"/>
        <v>0</v>
      </c>
      <c r="AE1984" s="24">
        <f t="shared" si="1622"/>
        <v>0</v>
      </c>
      <c r="AF1984" s="24">
        <f t="shared" si="1623"/>
        <v>0</v>
      </c>
      <c r="AG1984" s="24">
        <f t="shared" si="1624"/>
        <v>10.454099967330938</v>
      </c>
      <c r="AH1984" s="24">
        <f t="shared" si="1625"/>
        <v>20.908199934661877</v>
      </c>
      <c r="AI1984" s="21">
        <f t="shared" si="1626"/>
        <v>2.4828487422410981</v>
      </c>
      <c r="AJ1984" s="21">
        <f t="shared" si="1627"/>
        <v>5.541871921182266</v>
      </c>
      <c r="AK1984" s="21">
        <f t="shared" si="1628"/>
        <v>0</v>
      </c>
      <c r="AL1984" s="21">
        <f t="shared" si="1629"/>
        <v>2.874877491016008</v>
      </c>
      <c r="AM1984" s="21">
        <f t="shared" si="1630"/>
        <v>4.4334975369458132</v>
      </c>
      <c r="AN1984" s="21">
        <f t="shared" si="1631"/>
        <v>0</v>
      </c>
      <c r="AO1984" s="36">
        <v>459.15</v>
      </c>
      <c r="AP1984" s="36">
        <v>54.133333333333333</v>
      </c>
      <c r="AQ1984" s="36">
        <v>1.4</v>
      </c>
      <c r="AR1984" s="36">
        <v>514.68333333333328</v>
      </c>
      <c r="AS1984" s="19">
        <v>37</v>
      </c>
      <c r="AT1984" s="19">
        <v>10</v>
      </c>
      <c r="AU1984" s="19">
        <v>14</v>
      </c>
      <c r="AV1984" s="19">
        <v>11</v>
      </c>
      <c r="AW1984" s="19">
        <v>8</v>
      </c>
      <c r="AX1984" s="24">
        <f t="shared" si="1632"/>
        <v>4.3133318221560186</v>
      </c>
      <c r="AY1984" s="24">
        <f t="shared" si="1633"/>
        <v>1.1657653573394646</v>
      </c>
      <c r="AZ1984" s="24">
        <f t="shared" si="1634"/>
        <v>1.6320715002752504</v>
      </c>
      <c r="BA1984" s="24">
        <f t="shared" si="1635"/>
        <v>1.282341893073411</v>
      </c>
      <c r="BB1984" s="24">
        <f t="shared" si="1636"/>
        <v>0.93261228587157163</v>
      </c>
      <c r="BC1984" s="24">
        <f t="shared" si="1637"/>
        <v>7.6524999999999999</v>
      </c>
      <c r="BD1984" s="24">
        <f t="shared" si="1638"/>
        <v>2.3333333333333331E-2</v>
      </c>
      <c r="BE1984" s="24">
        <f t="shared" si="1639"/>
        <v>0.90222222222222226</v>
      </c>
      <c r="BF1984" s="30">
        <v>19</v>
      </c>
      <c r="BG1984" s="30">
        <v>5</v>
      </c>
      <c r="BH1984" s="30">
        <v>0</v>
      </c>
      <c r="BI1984" s="30">
        <v>24</v>
      </c>
      <c r="BJ1984" s="30">
        <v>22</v>
      </c>
      <c r="BK1984" s="30">
        <v>4</v>
      </c>
      <c r="BL1984" s="30">
        <v>0</v>
      </c>
      <c r="BM1984" s="30">
        <v>26</v>
      </c>
      <c r="BN1984" s="35">
        <f t="shared" si="1679"/>
        <v>-0.11983096787380187</v>
      </c>
      <c r="BO1984" s="35">
        <f t="shared" si="1680"/>
        <v>-0.4656493036124551</v>
      </c>
      <c r="BP1984" s="35">
        <v>4.530386269872853</v>
      </c>
      <c r="BQ1984" s="35">
        <v>-0.97427411553258225</v>
      </c>
      <c r="BR1984" s="35">
        <v>0.12960642545735054</v>
      </c>
      <c r="BS1984" s="35">
        <v>-1.9068400734313415E-2</v>
      </c>
      <c r="BT1984" s="35">
        <v>0</v>
      </c>
      <c r="BU1984" s="35">
        <f t="shared" si="1681"/>
        <v>3.6666501790633079</v>
      </c>
      <c r="BV1984" s="35">
        <f t="shared" si="1682"/>
        <v>14.248179187448496</v>
      </c>
      <c r="BW1984" s="35">
        <v>2.8558509888400785</v>
      </c>
      <c r="BX1984" s="35">
        <v>-0.94934000992599565</v>
      </c>
      <c r="BY1984" s="35">
        <v>0.15885415579051027</v>
      </c>
      <c r="BZ1984" s="35">
        <v>-5.851846281641703</v>
      </c>
      <c r="CA1984" s="35">
        <f t="shared" si="1683"/>
        <v>-3.7864811469371098</v>
      </c>
      <c r="CB1984" s="35">
        <f t="shared" si="1684"/>
        <v>-14.713828491060951</v>
      </c>
      <c r="CC1984" s="22">
        <v>36</v>
      </c>
      <c r="CD1984" s="23">
        <v>165000</v>
      </c>
      <c r="CE1984" s="76">
        <f t="shared" si="1640"/>
        <v>165000</v>
      </c>
      <c r="CF1984" s="24">
        <v>13.9</v>
      </c>
      <c r="CG1984" s="24">
        <v>12</v>
      </c>
      <c r="CH1984" s="24">
        <v>-0.4</v>
      </c>
      <c r="CI1984" s="24">
        <v>-1.6</v>
      </c>
      <c r="CJ1984" s="24">
        <f t="shared" si="1660"/>
        <v>-5.6119019086312223</v>
      </c>
      <c r="CK1984" s="24">
        <v>0.2</v>
      </c>
      <c r="CL1984" s="24">
        <f t="shared" si="1661"/>
        <v>0.70148773857890279</v>
      </c>
      <c r="CM1984" s="24">
        <v>-1.4</v>
      </c>
      <c r="CN1984" s="19" t="s">
        <v>1040</v>
      </c>
      <c r="CO1984" s="19" t="s">
        <v>1580</v>
      </c>
      <c r="CP1984" s="19"/>
      <c r="CQ1984" s="19" t="s">
        <v>2396</v>
      </c>
      <c r="CR1984" s="19">
        <v>70</v>
      </c>
      <c r="CS1984" s="19">
        <v>193</v>
      </c>
      <c r="CT1984" s="19">
        <v>13</v>
      </c>
      <c r="CU1984" s="19" t="s">
        <v>3401</v>
      </c>
      <c r="CV1984" s="19" t="s">
        <v>2382</v>
      </c>
      <c r="CW1984" s="19">
        <v>0</v>
      </c>
      <c r="CX1984" s="19">
        <v>0</v>
      </c>
      <c r="CY1984" s="19">
        <v>0</v>
      </c>
      <c r="CZ1984" s="77"/>
      <c r="DA1984" s="19">
        <v>1</v>
      </c>
    </row>
    <row r="1985" spans="1:105" x14ac:dyDescent="0.2">
      <c r="A1985" s="75" t="s">
        <v>2452</v>
      </c>
      <c r="B1985" s="19" t="s">
        <v>950</v>
      </c>
      <c r="C1985" s="19"/>
      <c r="D1985" s="19"/>
      <c r="E1985" s="19" t="str">
        <f t="shared" si="1674"/>
        <v xml:space="preserve">Chistov, Stanislav </v>
      </c>
      <c r="F1985" s="19" t="s">
        <v>2919</v>
      </c>
      <c r="G1985" s="19" t="s">
        <v>1528</v>
      </c>
      <c r="H1985" s="19">
        <v>1</v>
      </c>
      <c r="I1985" s="19">
        <v>0</v>
      </c>
      <c r="J1985" s="19">
        <v>0</v>
      </c>
      <c r="K1985" s="19">
        <f t="shared" si="1675"/>
        <v>0</v>
      </c>
      <c r="L1985" s="19">
        <v>0</v>
      </c>
      <c r="M1985" s="19">
        <v>0</v>
      </c>
      <c r="N1985" s="19">
        <v>0</v>
      </c>
      <c r="O1985" s="20">
        <f t="shared" si="1676"/>
        <v>0</v>
      </c>
      <c r="P1985" s="19">
        <v>6</v>
      </c>
      <c r="Q1985" s="19">
        <v>0</v>
      </c>
      <c r="R1985" s="19">
        <v>0</v>
      </c>
      <c r="S1985" s="19">
        <v>0</v>
      </c>
      <c r="T1985" s="19">
        <v>0</v>
      </c>
      <c r="U1985" s="20">
        <f t="shared" si="1677"/>
        <v>0</v>
      </c>
      <c r="V1985" s="19"/>
      <c r="W1985" s="19">
        <v>0</v>
      </c>
      <c r="X1985" s="19">
        <v>0</v>
      </c>
      <c r="Y1985" s="19">
        <v>0</v>
      </c>
      <c r="Z1985" s="19">
        <v>0</v>
      </c>
      <c r="AA1985" s="19">
        <f t="shared" si="1678"/>
        <v>0</v>
      </c>
      <c r="AB1985" s="19">
        <f t="shared" si="1678"/>
        <v>0</v>
      </c>
      <c r="AC1985" s="24">
        <f t="shared" si="1620"/>
        <v>0</v>
      </c>
      <c r="AD1985" s="24">
        <f t="shared" si="1621"/>
        <v>0</v>
      </c>
      <c r="AE1985" s="24">
        <f t="shared" si="1622"/>
        <v>0</v>
      </c>
      <c r="AF1985" s="24">
        <f t="shared" si="1623"/>
        <v>0</v>
      </c>
      <c r="AG1985" s="24">
        <f t="shared" si="1624"/>
        <v>0</v>
      </c>
      <c r="AH1985" s="24">
        <f t="shared" si="1625"/>
        <v>0</v>
      </c>
      <c r="AI1985" s="21">
        <f t="shared" si="1626"/>
        <v>0</v>
      </c>
      <c r="AJ1985" s="21">
        <f t="shared" si="1627"/>
        <v>0</v>
      </c>
      <c r="AK1985" s="21">
        <f t="shared" si="1628"/>
        <v>0</v>
      </c>
      <c r="AL1985" s="21">
        <f t="shared" si="1629"/>
        <v>0</v>
      </c>
      <c r="AM1985" s="21">
        <f t="shared" si="1630"/>
        <v>0</v>
      </c>
      <c r="AN1985" s="21">
        <f t="shared" si="1631"/>
        <v>0</v>
      </c>
      <c r="AO1985" s="36">
        <v>4.1500000000000004</v>
      </c>
      <c r="AP1985" s="36">
        <v>0</v>
      </c>
      <c r="AQ1985" s="36">
        <v>0</v>
      </c>
      <c r="AR1985" s="36">
        <v>4.1500000000000004</v>
      </c>
      <c r="AS1985" s="19"/>
      <c r="AT1985" s="19"/>
      <c r="AU1985" s="19"/>
      <c r="AV1985" s="19"/>
      <c r="AW1985" s="19"/>
      <c r="AX1985" s="24">
        <f t="shared" si="1632"/>
        <v>0</v>
      </c>
      <c r="AY1985" s="24">
        <f t="shared" si="1633"/>
        <v>0</v>
      </c>
      <c r="AZ1985" s="24">
        <f t="shared" si="1634"/>
        <v>0</v>
      </c>
      <c r="BA1985" s="24">
        <f t="shared" si="1635"/>
        <v>0</v>
      </c>
      <c r="BB1985" s="24">
        <f t="shared" si="1636"/>
        <v>0</v>
      </c>
      <c r="BC1985" s="24">
        <f t="shared" si="1637"/>
        <v>4.1500000000000004</v>
      </c>
      <c r="BD1985" s="24">
        <f t="shared" si="1638"/>
        <v>0</v>
      </c>
      <c r="BE1985" s="24">
        <f t="shared" si="1639"/>
        <v>0</v>
      </c>
      <c r="BF1985" s="30">
        <v>0</v>
      </c>
      <c r="BG1985" s="30">
        <v>0</v>
      </c>
      <c r="BH1985" s="30">
        <v>0</v>
      </c>
      <c r="BI1985" s="30">
        <v>0</v>
      </c>
      <c r="BJ1985" s="30">
        <v>0</v>
      </c>
      <c r="BK1985" s="30">
        <v>0</v>
      </c>
      <c r="BL1985" s="30">
        <v>0</v>
      </c>
      <c r="BM1985" s="30">
        <v>0</v>
      </c>
      <c r="BN1985" s="35">
        <f t="shared" si="1679"/>
        <v>2.9165595347679596E-2</v>
      </c>
      <c r="BO1985" s="35">
        <f t="shared" si="1680"/>
        <v>14.055708601291371</v>
      </c>
      <c r="BP1985" s="35">
        <v>-0.10247160021471315</v>
      </c>
      <c r="BQ1985" s="35">
        <v>0</v>
      </c>
      <c r="BR1985" s="35">
        <v>1.0690498032837748E-5</v>
      </c>
      <c r="BS1985" s="35">
        <v>0</v>
      </c>
      <c r="BT1985" s="35">
        <v>0</v>
      </c>
      <c r="BU1985" s="35">
        <f t="shared" si="1681"/>
        <v>-0.10246090971668032</v>
      </c>
      <c r="BV1985" s="35">
        <f t="shared" si="1682"/>
        <v>-49.378751670689304</v>
      </c>
      <c r="BW1985" s="35">
        <v>8.5448110386244377E-2</v>
      </c>
      <c r="BX1985" s="35">
        <v>0</v>
      </c>
      <c r="BY1985" s="35">
        <v>0</v>
      </c>
      <c r="BZ1985" s="35">
        <v>4.617839467811552E-2</v>
      </c>
      <c r="CA1985" s="35">
        <f t="shared" si="1683"/>
        <v>0.13162650506435991</v>
      </c>
      <c r="CB1985" s="35">
        <f t="shared" si="1684"/>
        <v>63.434460271980669</v>
      </c>
      <c r="CC1985" s="22"/>
      <c r="CD1985" s="19"/>
      <c r="CE1985" s="76">
        <f t="shared" si="1640"/>
        <v>165000</v>
      </c>
      <c r="CF1985" s="24">
        <v>0.1</v>
      </c>
      <c r="CG1985" s="24">
        <v>0.1</v>
      </c>
      <c r="CH1985" s="24">
        <v>0</v>
      </c>
      <c r="CI1985" s="24">
        <v>0</v>
      </c>
      <c r="CJ1985" s="24">
        <f t="shared" si="1660"/>
        <v>0</v>
      </c>
      <c r="CK1985" s="24">
        <v>0</v>
      </c>
      <c r="CL1985" s="24">
        <f t="shared" si="1661"/>
        <v>0</v>
      </c>
      <c r="CM1985" s="24">
        <v>0</v>
      </c>
      <c r="CN1985" s="19"/>
      <c r="CO1985" s="19"/>
      <c r="CP1985" s="19"/>
      <c r="CQ1985" s="19"/>
      <c r="CR1985" s="19"/>
      <c r="CS1985" s="19"/>
      <c r="CT1985" s="19"/>
      <c r="CU1985" s="19"/>
      <c r="CV1985" s="19"/>
      <c r="CW1985" s="19"/>
      <c r="CX1985" s="19"/>
      <c r="CY1985" s="19"/>
      <c r="CZ1985" s="77"/>
      <c r="DA1985" s="19">
        <v>1</v>
      </c>
    </row>
    <row r="1986" spans="1:105" x14ac:dyDescent="0.2">
      <c r="A1986" s="25" t="s">
        <v>2452</v>
      </c>
      <c r="B1986" s="10" t="s">
        <v>952</v>
      </c>
      <c r="C1986" s="10"/>
      <c r="D1986" s="10"/>
      <c r="E1986" s="10" t="s">
        <v>2918</v>
      </c>
      <c r="F1986" s="10" t="s">
        <v>2919</v>
      </c>
      <c r="G1986" s="10" t="s">
        <v>1528</v>
      </c>
      <c r="H1986" s="10">
        <v>61</v>
      </c>
      <c r="I1986" s="10">
        <v>5</v>
      </c>
      <c r="J1986" s="10">
        <v>8</v>
      </c>
      <c r="K1986" s="10">
        <v>13</v>
      </c>
      <c r="L1986" s="10">
        <v>-8</v>
      </c>
      <c r="M1986" s="10">
        <v>36</v>
      </c>
      <c r="N1986" s="10">
        <v>49</v>
      </c>
      <c r="O1986" s="11">
        <v>0.10199999999999999</v>
      </c>
      <c r="P1986" s="10">
        <v>734</v>
      </c>
      <c r="Q1986" s="10">
        <v>1</v>
      </c>
      <c r="R1986" s="10">
        <v>0</v>
      </c>
      <c r="S1986" s="10">
        <v>10</v>
      </c>
      <c r="T1986" s="10">
        <v>24</v>
      </c>
      <c r="U1986" s="11">
        <v>0.29399999999999998</v>
      </c>
      <c r="V1986" s="41">
        <v>0.9</v>
      </c>
      <c r="W1986" s="10">
        <v>1</v>
      </c>
      <c r="X1986" s="10">
        <v>0</v>
      </c>
      <c r="Y1986" s="10">
        <v>0</v>
      </c>
      <c r="Z1986" s="10">
        <v>0</v>
      </c>
      <c r="AA1986" s="10">
        <v>4</v>
      </c>
      <c r="AB1986" s="10">
        <v>8</v>
      </c>
      <c r="AC1986" s="13">
        <f t="shared" ref="AC1986:AC2003" si="1685">IF(AP1986=0,0,W1986/AP1986*300)</f>
        <v>5.5422131904673924</v>
      </c>
      <c r="AD1986" s="13">
        <f t="shared" ref="AD1986:AD2003" si="1686">IF(AP1986=0,0,X1986/AP1986*300)</f>
        <v>0</v>
      </c>
      <c r="AE1986" s="13">
        <f t="shared" ref="AE1986:AE2003" si="1687">IF(AQ1986=0,0,Y1986/AQ1986*300)</f>
        <v>0</v>
      </c>
      <c r="AF1986" s="13">
        <f t="shared" ref="AF1986:AF2003" si="1688">IF(AQ1986=0,0,Z1986/AQ1986*300)</f>
        <v>0</v>
      </c>
      <c r="AG1986" s="13">
        <f t="shared" ref="AG1986:AG2003" si="1689">AA1986/AO1986*1200</f>
        <v>10.360457586876754</v>
      </c>
      <c r="AH1986" s="13">
        <f t="shared" ref="AH1986:AH2003" si="1690">AB1986/AO1986*1200</f>
        <v>20.720915173753507</v>
      </c>
      <c r="AI1986" s="29">
        <f t="shared" ref="AI1986:AI2003" si="1691">IF(AO1986=0,0,BF1986/AO1986*60)</f>
        <v>2.4606086768832287</v>
      </c>
      <c r="AJ1986" s="29">
        <f t="shared" ref="AJ1986:AJ2003" si="1692">IF(AP1986=0,0,BG1986/AP1986*60)</f>
        <v>5.5422131904673932</v>
      </c>
      <c r="AK1986" s="29">
        <f t="shared" ref="AK1986:AK2003" si="1693">IF(AQ1986=0,0,BH1986/AQ1986*60)</f>
        <v>0</v>
      </c>
      <c r="AL1986" s="29">
        <f t="shared" ref="AL1986:AL2003" si="1694">IF(AO1986=0,0,BJ1986/AO1986*60)</f>
        <v>2.8491258363911074</v>
      </c>
      <c r="AM1986" s="29">
        <f t="shared" ref="AM1986:AM2003" si="1695">IF(AP1986=0,0,BK1986/AP1986*60)</f>
        <v>4.4337705523739137</v>
      </c>
      <c r="AN1986" s="29">
        <f t="shared" ref="AN1986:AN2003" si="1696">IF(AQ1986=0,0,BL1986/AQ1986*60)</f>
        <v>0</v>
      </c>
      <c r="AO1986" s="13">
        <v>463.3</v>
      </c>
      <c r="AP1986" s="13">
        <v>54.13</v>
      </c>
      <c r="AQ1986" s="13">
        <v>1.4</v>
      </c>
      <c r="AR1986" s="13">
        <v>518.83000000000004</v>
      </c>
      <c r="AS1986" s="41">
        <v>10</v>
      </c>
      <c r="AT1986" s="41">
        <v>37</v>
      </c>
      <c r="AU1986" s="41">
        <v>14</v>
      </c>
      <c r="AV1986" s="41">
        <v>11</v>
      </c>
      <c r="AW1986" s="41">
        <v>8</v>
      </c>
      <c r="AX1986" s="13">
        <f t="shared" ref="AX1986:AX2003" si="1697">AS1986/AR1986*60</f>
        <v>1.1564481622111289</v>
      </c>
      <c r="AY1986" s="13">
        <f t="shared" ref="AY1986:AY2003" si="1698">AT1986/AR1986*60</f>
        <v>4.2788582001811761</v>
      </c>
      <c r="AZ1986" s="13">
        <f t="shared" ref="AZ1986:AZ2003" si="1699">AU1986/AR1986*60</f>
        <v>1.6190274270955805</v>
      </c>
      <c r="BA1986" s="13">
        <f t="shared" ref="BA1986:BA2003" si="1700">AV1986/AR1986*60</f>
        <v>1.2720929784322417</v>
      </c>
      <c r="BB1986" s="13">
        <f t="shared" ref="BB1986:BB2003" si="1701">AW1986/AR1986*60</f>
        <v>0.925158529768903</v>
      </c>
      <c r="BC1986" s="13">
        <f t="shared" ref="BC1986:BC2003" si="1702">AO1986/H1986</f>
        <v>7.5950819672131153</v>
      </c>
      <c r="BD1986" s="13">
        <f t="shared" ref="BD1986:BD2003" si="1703">AQ1986/H1986</f>
        <v>2.2950819672131147E-2</v>
      </c>
      <c r="BE1986" s="13">
        <f t="shared" ref="BE1986:BE2003" si="1704">AP1986/H1986</f>
        <v>0.88737704918032789</v>
      </c>
      <c r="BF1986" s="10">
        <v>19</v>
      </c>
      <c r="BG1986" s="10">
        <v>5</v>
      </c>
      <c r="BH1986" s="10">
        <v>0</v>
      </c>
      <c r="BI1986" s="10">
        <v>24</v>
      </c>
      <c r="BJ1986" s="10">
        <v>22</v>
      </c>
      <c r="BK1986" s="10">
        <v>4</v>
      </c>
      <c r="BL1986" s="10">
        <v>0</v>
      </c>
      <c r="BM1986" s="10">
        <v>26</v>
      </c>
      <c r="BN1986" s="39">
        <v>-9.0999999999999998E-2</v>
      </c>
      <c r="BO1986" s="39">
        <v>-0.34899999999999998</v>
      </c>
      <c r="BP1986" s="13">
        <v>4.4279999999999999</v>
      </c>
      <c r="BQ1986" s="13">
        <v>-0.97399999999999998</v>
      </c>
      <c r="BR1986" s="13">
        <v>0.13</v>
      </c>
      <c r="BS1986" s="13">
        <v>-1.9E-2</v>
      </c>
      <c r="BT1986" s="13">
        <v>0</v>
      </c>
      <c r="BU1986" s="39">
        <v>3.5640000000000001</v>
      </c>
      <c r="BV1986" s="39">
        <v>13.739000000000001</v>
      </c>
      <c r="BW1986" s="13">
        <v>2.9409999999999998</v>
      </c>
      <c r="BX1986" s="13">
        <v>-0.94899999999999995</v>
      </c>
      <c r="BY1986" s="13">
        <v>0.159</v>
      </c>
      <c r="BZ1986" s="13">
        <v>-5.806</v>
      </c>
      <c r="CA1986" s="39">
        <v>-3.6549999999999998</v>
      </c>
      <c r="CB1986" s="39">
        <v>-14.089</v>
      </c>
      <c r="CC1986" s="16">
        <v>35</v>
      </c>
      <c r="CD1986" s="12">
        <v>165000</v>
      </c>
      <c r="CE1986" s="73">
        <f t="shared" ref="CE1986:CE2049" si="1705">IF(CD1986&gt;165000, CD1986/H1986*82, 165000)</f>
        <v>165000</v>
      </c>
      <c r="CF1986" s="13">
        <v>14</v>
      </c>
      <c r="CG1986" s="13">
        <v>12.1</v>
      </c>
      <c r="CH1986" s="13">
        <v>-0.4</v>
      </c>
      <c r="CI1986" s="17">
        <v>-1.6</v>
      </c>
      <c r="CJ1986" s="13">
        <f t="shared" si="1660"/>
        <v>-5.5714186224667452</v>
      </c>
      <c r="CK1986" s="17">
        <v>0.2</v>
      </c>
      <c r="CL1986" s="13">
        <f t="shared" si="1661"/>
        <v>0.69642732780834316</v>
      </c>
      <c r="CM1986" s="13">
        <v>-1.4</v>
      </c>
      <c r="CN1986" s="10" t="s">
        <v>1040</v>
      </c>
      <c r="CO1986" s="10" t="s">
        <v>1580</v>
      </c>
      <c r="CP1986" s="10">
        <v>0</v>
      </c>
      <c r="CQ1986" s="10" t="s">
        <v>2396</v>
      </c>
      <c r="CR1986" s="10">
        <v>70</v>
      </c>
      <c r="CS1986" s="10">
        <v>193</v>
      </c>
      <c r="CT1986" s="10">
        <v>13</v>
      </c>
      <c r="CU1986" s="10" t="s">
        <v>3401</v>
      </c>
      <c r="CV1986" s="10" t="s">
        <v>2382</v>
      </c>
      <c r="CW1986" s="10">
        <v>0</v>
      </c>
      <c r="CX1986" s="10">
        <v>0</v>
      </c>
      <c r="CY1986" s="10">
        <v>0</v>
      </c>
      <c r="CZ1986" s="73"/>
      <c r="DA1986" s="10">
        <v>2</v>
      </c>
    </row>
    <row r="1987" spans="1:105" x14ac:dyDescent="0.2">
      <c r="A1987" s="38" t="s">
        <v>2452</v>
      </c>
      <c r="B1987" t="s">
        <v>978</v>
      </c>
      <c r="E1987" t="str">
        <f t="shared" ref="E1987:E1993" si="1706">CONCATENATE(RIGHT(F1987,LEN(F1987)-SEARCH(" ",F1987)), ", ", LEFT(F1987, SEARCH(" ", F1987)))</f>
        <v xml:space="preserve">Helbling, Timo </v>
      </c>
      <c r="F1987" t="s">
        <v>1452</v>
      </c>
      <c r="G1987" t="s">
        <v>1524</v>
      </c>
      <c r="H1987">
        <v>2</v>
      </c>
      <c r="I1987">
        <v>0</v>
      </c>
      <c r="J1987">
        <v>0</v>
      </c>
      <c r="K1987">
        <f t="shared" ref="K1987:K1993" si="1707">I1987+J1987</f>
        <v>0</v>
      </c>
      <c r="L1987">
        <v>-1</v>
      </c>
      <c r="M1987">
        <v>2</v>
      </c>
      <c r="N1987">
        <v>0</v>
      </c>
      <c r="O1987" s="4">
        <f t="shared" ref="O1987:O1993" si="1708">IF(N1987=0,0,I1987/N1987)</f>
        <v>0</v>
      </c>
      <c r="P1987">
        <v>39</v>
      </c>
      <c r="Q1987">
        <v>0</v>
      </c>
      <c r="R1987">
        <v>0</v>
      </c>
      <c r="S1987">
        <v>0</v>
      </c>
      <c r="T1987">
        <v>0</v>
      </c>
      <c r="U1987" s="4">
        <f t="shared" ref="U1987:U1993" si="1709">IF(S1987+T1987=0,0,S1987/(S1987+T1987))</f>
        <v>0</v>
      </c>
      <c r="V1987" s="40">
        <v>0</v>
      </c>
      <c r="W1987">
        <v>0</v>
      </c>
      <c r="X1987">
        <v>0</v>
      </c>
      <c r="Y1987">
        <v>0</v>
      </c>
      <c r="Z1987">
        <v>0</v>
      </c>
      <c r="AA1987">
        <f t="shared" ref="AA1987:AB1993" si="1710">I1987-W1987-Y1987</f>
        <v>0</v>
      </c>
      <c r="AB1987">
        <f t="shared" si="1710"/>
        <v>0</v>
      </c>
      <c r="AC1987" s="9">
        <f t="shared" si="1685"/>
        <v>0</v>
      </c>
      <c r="AD1987" s="9">
        <f t="shared" si="1686"/>
        <v>0</v>
      </c>
      <c r="AE1987" s="9">
        <f t="shared" si="1687"/>
        <v>0</v>
      </c>
      <c r="AF1987" s="9">
        <f t="shared" si="1688"/>
        <v>0</v>
      </c>
      <c r="AG1987" s="9">
        <f t="shared" si="1689"/>
        <v>0</v>
      </c>
      <c r="AH1987" s="9">
        <f t="shared" si="1690"/>
        <v>0</v>
      </c>
      <c r="AI1987" s="6">
        <f t="shared" si="1691"/>
        <v>0</v>
      </c>
      <c r="AJ1987" s="6">
        <f t="shared" si="1692"/>
        <v>0</v>
      </c>
      <c r="AK1987" s="6">
        <f t="shared" si="1693"/>
        <v>0</v>
      </c>
      <c r="AL1987" s="6">
        <f t="shared" si="1694"/>
        <v>3.048264182895851</v>
      </c>
      <c r="AM1987" s="6">
        <f t="shared" si="1695"/>
        <v>0</v>
      </c>
      <c r="AN1987" s="6">
        <f t="shared" si="1696"/>
        <v>27.906976744186046</v>
      </c>
      <c r="AO1987" s="33">
        <v>19.683333333333334</v>
      </c>
      <c r="AP1987" s="33">
        <v>0</v>
      </c>
      <c r="AQ1987" s="33">
        <v>4.3</v>
      </c>
      <c r="AR1987" s="32">
        <v>23.983333333333334</v>
      </c>
      <c r="AS1987" s="40">
        <v>4</v>
      </c>
      <c r="AT1987" s="40">
        <v>2</v>
      </c>
      <c r="AU1987" s="40">
        <v>0</v>
      </c>
      <c r="AV1987" s="40">
        <v>0</v>
      </c>
      <c r="AW1987" s="40">
        <v>0</v>
      </c>
      <c r="AX1987" s="9">
        <f t="shared" si="1697"/>
        <v>10.006949270326615</v>
      </c>
      <c r="AY1987" s="9">
        <f t="shared" si="1698"/>
        <v>5.0034746351633075</v>
      </c>
      <c r="AZ1987" s="9">
        <f t="shared" si="1699"/>
        <v>0</v>
      </c>
      <c r="BA1987" s="9">
        <f t="shared" si="1700"/>
        <v>0</v>
      </c>
      <c r="BB1987" s="9">
        <f t="shared" si="1701"/>
        <v>0</v>
      </c>
      <c r="BC1987" s="9">
        <f t="shared" si="1702"/>
        <v>9.8416666666666668</v>
      </c>
      <c r="BD1987" s="9">
        <f t="shared" si="1703"/>
        <v>2.15</v>
      </c>
      <c r="BE1987" s="9">
        <f t="shared" si="1704"/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1</v>
      </c>
      <c r="BK1987" s="3">
        <v>0</v>
      </c>
      <c r="BL1987" s="3">
        <v>2</v>
      </c>
      <c r="BM1987" s="3">
        <v>3</v>
      </c>
      <c r="BN1987" s="34">
        <f t="shared" ref="BN1987:BN1993" si="1711">BU1987+CA1987</f>
        <v>-1.2017052475619359</v>
      </c>
      <c r="BO1987" s="34">
        <f t="shared" ref="BO1987:BO1993" si="1712">BN1987/AR1987*2000</f>
        <v>-100.2116954186465</v>
      </c>
      <c r="BP1987" s="34">
        <v>-0.16479510145372109</v>
      </c>
      <c r="BQ1987" s="34">
        <v>0</v>
      </c>
      <c r="BR1987" s="34">
        <v>3.6754812579548744E-3</v>
      </c>
      <c r="BS1987" s="34">
        <v>-9.9442542582320777E-3</v>
      </c>
      <c r="BT1987" s="34">
        <v>0</v>
      </c>
      <c r="BU1987" s="34">
        <f t="shared" ref="BU1987:BU1993" si="1713">SUM(BP1987:BT1987)</f>
        <v>-0.17106387445399829</v>
      </c>
      <c r="BV1987" s="34">
        <f t="shared" ref="BV1987:BV1993" si="1714">BU1987/AR1987*2000</f>
        <v>-14.265229280389017</v>
      </c>
      <c r="BW1987" s="34">
        <v>0.25271223143752114</v>
      </c>
      <c r="BX1987" s="34">
        <v>0</v>
      </c>
      <c r="BY1987" s="34">
        <v>-0.91288886160981009</v>
      </c>
      <c r="BZ1987" s="34">
        <v>-0.37046474293564874</v>
      </c>
      <c r="CA1987" s="34">
        <f t="shared" ref="CA1987:CA1993" si="1715">SUM(BW1987:BZ1987)</f>
        <v>-1.0306413731079376</v>
      </c>
      <c r="CB1987" s="34">
        <f t="shared" ref="CB1987:CB1993" si="1716">CA1987/AR1987*2000</f>
        <v>-85.946466138257477</v>
      </c>
      <c r="CE1987" s="68">
        <f t="shared" si="1705"/>
        <v>165000</v>
      </c>
      <c r="CF1987" s="9">
        <v>0.3</v>
      </c>
      <c r="CG1987" s="9">
        <v>0.9</v>
      </c>
      <c r="CH1987" s="9">
        <v>-1.3</v>
      </c>
      <c r="CI1987" s="9">
        <v>-0.1</v>
      </c>
      <c r="CJ1987" s="9">
        <f t="shared" si="1660"/>
        <v>-7.0713022981732481</v>
      </c>
      <c r="CK1987" s="9">
        <v>-0.3</v>
      </c>
      <c r="CL1987" s="9">
        <f t="shared" si="1661"/>
        <v>-21.213906894519742</v>
      </c>
      <c r="CM1987" s="9">
        <v>-0.4</v>
      </c>
      <c r="CN1987" t="s">
        <v>3346</v>
      </c>
      <c r="CO1987" t="s">
        <v>3347</v>
      </c>
      <c r="CQ1987" t="s">
        <v>3021</v>
      </c>
      <c r="CR1987">
        <v>75</v>
      </c>
      <c r="CS1987">
        <v>224</v>
      </c>
      <c r="CT1987">
        <v>51</v>
      </c>
      <c r="CU1987" t="s">
        <v>3401</v>
      </c>
      <c r="CV1987" t="s">
        <v>3090</v>
      </c>
      <c r="CW1987">
        <v>0</v>
      </c>
      <c r="CX1987">
        <v>0</v>
      </c>
      <c r="CY1987">
        <v>0</v>
      </c>
      <c r="CZ1987" s="70"/>
      <c r="DA1987">
        <v>0</v>
      </c>
    </row>
    <row r="1988" spans="1:105" x14ac:dyDescent="0.2">
      <c r="A1988" s="38" t="s">
        <v>2452</v>
      </c>
      <c r="B1988" t="s">
        <v>969</v>
      </c>
      <c r="E1988" t="str">
        <f t="shared" si="1706"/>
        <v xml:space="preserve">Malec, Tomas </v>
      </c>
      <c r="F1988" t="s">
        <v>1453</v>
      </c>
      <c r="G1988" t="s">
        <v>1524</v>
      </c>
      <c r="H1988">
        <v>1</v>
      </c>
      <c r="I1988">
        <v>0</v>
      </c>
      <c r="J1988">
        <v>0</v>
      </c>
      <c r="K1988">
        <f t="shared" si="1707"/>
        <v>0</v>
      </c>
      <c r="L1988">
        <v>0</v>
      </c>
      <c r="M1988">
        <v>0</v>
      </c>
      <c r="N1988">
        <v>1</v>
      </c>
      <c r="O1988" s="4">
        <f t="shared" si="1708"/>
        <v>0</v>
      </c>
      <c r="P1988">
        <v>22</v>
      </c>
      <c r="Q1988">
        <v>0</v>
      </c>
      <c r="R1988">
        <v>0</v>
      </c>
      <c r="S1988">
        <v>0</v>
      </c>
      <c r="T1988">
        <v>0</v>
      </c>
      <c r="U1988" s="4">
        <f t="shared" si="1709"/>
        <v>0</v>
      </c>
      <c r="V1988" s="40">
        <v>0</v>
      </c>
      <c r="W1988">
        <v>0</v>
      </c>
      <c r="X1988">
        <v>0</v>
      </c>
      <c r="Y1988">
        <v>0</v>
      </c>
      <c r="Z1988">
        <v>0</v>
      </c>
      <c r="AA1988">
        <f t="shared" si="1710"/>
        <v>0</v>
      </c>
      <c r="AB1988">
        <f t="shared" si="1710"/>
        <v>0</v>
      </c>
      <c r="AC1988" s="9">
        <f t="shared" si="1685"/>
        <v>0</v>
      </c>
      <c r="AD1988" s="9">
        <f t="shared" si="1686"/>
        <v>0</v>
      </c>
      <c r="AE1988" s="9">
        <f t="shared" si="1687"/>
        <v>0</v>
      </c>
      <c r="AF1988" s="9">
        <f t="shared" si="1688"/>
        <v>0</v>
      </c>
      <c r="AG1988" s="9">
        <f t="shared" si="1689"/>
        <v>0</v>
      </c>
      <c r="AH1988" s="9">
        <f t="shared" si="1690"/>
        <v>0</v>
      </c>
      <c r="AI1988" s="6">
        <f t="shared" si="1691"/>
        <v>0</v>
      </c>
      <c r="AJ1988" s="6">
        <f t="shared" si="1692"/>
        <v>0</v>
      </c>
      <c r="AK1988" s="6">
        <f t="shared" si="1693"/>
        <v>0</v>
      </c>
      <c r="AL1988" s="6">
        <f t="shared" si="1694"/>
        <v>0</v>
      </c>
      <c r="AM1988" s="6">
        <f t="shared" si="1695"/>
        <v>0</v>
      </c>
      <c r="AN1988" s="6">
        <f t="shared" si="1696"/>
        <v>0</v>
      </c>
      <c r="AO1988" s="33">
        <v>13.666666666666666</v>
      </c>
      <c r="AP1988" s="33">
        <v>1.0666666666666667</v>
      </c>
      <c r="AQ1988" s="33">
        <v>0.05</v>
      </c>
      <c r="AR1988" s="32">
        <v>14.783333333333333</v>
      </c>
      <c r="AS1988" s="40">
        <v>1</v>
      </c>
      <c r="AT1988" s="40">
        <v>1</v>
      </c>
      <c r="AU1988" s="40">
        <v>0</v>
      </c>
      <c r="AV1988" s="40">
        <v>0</v>
      </c>
      <c r="AW1988" s="40">
        <v>0</v>
      </c>
      <c r="AX1988" s="9">
        <f t="shared" si="1697"/>
        <v>4.0586245772266061</v>
      </c>
      <c r="AY1988" s="9">
        <f t="shared" si="1698"/>
        <v>4.0586245772266061</v>
      </c>
      <c r="AZ1988" s="9">
        <f t="shared" si="1699"/>
        <v>0</v>
      </c>
      <c r="BA1988" s="9">
        <f t="shared" si="1700"/>
        <v>0</v>
      </c>
      <c r="BB1988" s="9">
        <f t="shared" si="1701"/>
        <v>0</v>
      </c>
      <c r="BC1988" s="9">
        <f t="shared" si="1702"/>
        <v>13.666666666666666</v>
      </c>
      <c r="BD1988" s="9">
        <f t="shared" si="1703"/>
        <v>0.05</v>
      </c>
      <c r="BE1988" s="9">
        <f t="shared" si="1704"/>
        <v>1.0666666666666667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4">
        <f t="shared" si="1711"/>
        <v>0.57779070711515379</v>
      </c>
      <c r="BO1988" s="34">
        <f t="shared" si="1712"/>
        <v>78.167852146356765</v>
      </c>
      <c r="BP1988" s="34">
        <v>-0.10738759872697712</v>
      </c>
      <c r="BQ1988" s="34">
        <v>-3.5786372529827977E-2</v>
      </c>
      <c r="BR1988" s="34">
        <v>1.0973602150257146E-3</v>
      </c>
      <c r="BS1988" s="34">
        <v>-1.1267778525353504E-4</v>
      </c>
      <c r="BT1988" s="34">
        <v>0</v>
      </c>
      <c r="BU1988" s="34">
        <f t="shared" si="1713"/>
        <v>-0.14218928882703291</v>
      </c>
      <c r="BV1988" s="34">
        <f t="shared" si="1714"/>
        <v>-19.236431408392278</v>
      </c>
      <c r="BW1988" s="34">
        <v>0.5596265862869535</v>
      </c>
      <c r="BX1988" s="34">
        <v>2.0355586903691783E-2</v>
      </c>
      <c r="BY1988" s="34">
        <v>4.7569083195233581E-3</v>
      </c>
      <c r="BZ1988" s="34">
        <v>0.13524091443201816</v>
      </c>
      <c r="CA1988" s="34">
        <f t="shared" si="1715"/>
        <v>0.71997999594218676</v>
      </c>
      <c r="CB1988" s="34">
        <f t="shared" si="1716"/>
        <v>97.404283554749057</v>
      </c>
      <c r="CE1988" s="68">
        <f t="shared" si="1705"/>
        <v>165000</v>
      </c>
      <c r="CF1988" s="9">
        <v>0.1</v>
      </c>
      <c r="CG1988" s="9">
        <v>0.1</v>
      </c>
      <c r="CH1988" s="9">
        <v>0</v>
      </c>
      <c r="CI1988" s="9">
        <v>0</v>
      </c>
      <c r="CJ1988" s="9">
        <f t="shared" si="1660"/>
        <v>0</v>
      </c>
      <c r="CK1988" s="9">
        <v>0</v>
      </c>
      <c r="CL1988" s="9">
        <f t="shared" si="1661"/>
        <v>0</v>
      </c>
      <c r="CM1988" s="9">
        <v>0</v>
      </c>
      <c r="CN1988" t="s">
        <v>3349</v>
      </c>
      <c r="CO1988" t="s">
        <v>3350</v>
      </c>
      <c r="CQ1988" t="s">
        <v>2403</v>
      </c>
      <c r="CR1988">
        <v>74</v>
      </c>
      <c r="CS1988">
        <v>215</v>
      </c>
      <c r="CT1988">
        <v>41</v>
      </c>
      <c r="CU1988" t="s">
        <v>3402</v>
      </c>
      <c r="CV1988" t="s">
        <v>2382</v>
      </c>
      <c r="CW1988">
        <v>0</v>
      </c>
      <c r="CX1988">
        <v>0</v>
      </c>
      <c r="CY1988">
        <v>0</v>
      </c>
      <c r="CZ1988" s="70"/>
      <c r="DA1988">
        <v>0</v>
      </c>
    </row>
    <row r="1989" spans="1:105" x14ac:dyDescent="0.2">
      <c r="A1989" s="38" t="s">
        <v>2452</v>
      </c>
      <c r="B1989" t="s">
        <v>954</v>
      </c>
      <c r="E1989" t="str">
        <f t="shared" si="1706"/>
        <v xml:space="preserve">Maki, Tomi </v>
      </c>
      <c r="F1989" t="s">
        <v>1455</v>
      </c>
      <c r="G1989" t="s">
        <v>1528</v>
      </c>
      <c r="H1989">
        <v>1</v>
      </c>
      <c r="I1989">
        <v>0</v>
      </c>
      <c r="J1989">
        <v>0</v>
      </c>
      <c r="K1989">
        <f t="shared" si="1707"/>
        <v>0</v>
      </c>
      <c r="L1989">
        <v>0</v>
      </c>
      <c r="M1989">
        <v>0</v>
      </c>
      <c r="N1989">
        <v>0</v>
      </c>
      <c r="O1989" s="4">
        <f t="shared" si="1708"/>
        <v>0</v>
      </c>
      <c r="P1989">
        <v>18</v>
      </c>
      <c r="Q1989">
        <v>0</v>
      </c>
      <c r="R1989">
        <v>0</v>
      </c>
      <c r="S1989">
        <v>0</v>
      </c>
      <c r="T1989">
        <v>0</v>
      </c>
      <c r="U1989" s="4">
        <f t="shared" si="1709"/>
        <v>0</v>
      </c>
      <c r="V1989" s="40">
        <v>0</v>
      </c>
      <c r="W1989">
        <v>0</v>
      </c>
      <c r="X1989">
        <v>0</v>
      </c>
      <c r="Y1989">
        <v>0</v>
      </c>
      <c r="Z1989">
        <v>0</v>
      </c>
      <c r="AA1989">
        <f t="shared" si="1710"/>
        <v>0</v>
      </c>
      <c r="AB1989">
        <f t="shared" si="1710"/>
        <v>0</v>
      </c>
      <c r="AC1989" s="9">
        <f t="shared" si="1685"/>
        <v>0</v>
      </c>
      <c r="AD1989" s="9">
        <f t="shared" si="1686"/>
        <v>0</v>
      </c>
      <c r="AE1989" s="9">
        <f t="shared" si="1687"/>
        <v>0</v>
      </c>
      <c r="AF1989" s="9">
        <f t="shared" si="1688"/>
        <v>0</v>
      </c>
      <c r="AG1989" s="9">
        <f t="shared" si="1689"/>
        <v>0</v>
      </c>
      <c r="AH1989" s="9">
        <f t="shared" si="1690"/>
        <v>0</v>
      </c>
      <c r="AI1989" s="6">
        <f t="shared" si="1691"/>
        <v>0</v>
      </c>
      <c r="AJ1989" s="6">
        <f t="shared" si="1692"/>
        <v>0</v>
      </c>
      <c r="AK1989" s="6">
        <f t="shared" si="1693"/>
        <v>0</v>
      </c>
      <c r="AL1989" s="6">
        <f t="shared" si="1694"/>
        <v>0</v>
      </c>
      <c r="AM1989" s="6">
        <f t="shared" si="1695"/>
        <v>0</v>
      </c>
      <c r="AN1989" s="6">
        <f t="shared" si="1696"/>
        <v>0</v>
      </c>
      <c r="AO1989" s="32">
        <v>8.75</v>
      </c>
      <c r="AP1989" s="32">
        <v>0</v>
      </c>
      <c r="AQ1989" s="32">
        <v>2.1833333333333331</v>
      </c>
      <c r="AR1989" s="32">
        <v>10.933333333333334</v>
      </c>
      <c r="AS1989" s="40">
        <v>0</v>
      </c>
      <c r="AT1989" s="40">
        <v>0</v>
      </c>
      <c r="AU1989" s="40">
        <v>0</v>
      </c>
      <c r="AV1989" s="40">
        <v>2</v>
      </c>
      <c r="AW1989" s="40">
        <v>0</v>
      </c>
      <c r="AX1989" s="9">
        <f t="shared" si="1697"/>
        <v>0</v>
      </c>
      <c r="AY1989" s="9">
        <f t="shared" si="1698"/>
        <v>0</v>
      </c>
      <c r="AZ1989" s="9">
        <f t="shared" si="1699"/>
        <v>0</v>
      </c>
      <c r="BA1989" s="9">
        <f t="shared" si="1700"/>
        <v>10.97560975609756</v>
      </c>
      <c r="BB1989" s="9">
        <f t="shared" si="1701"/>
        <v>0</v>
      </c>
      <c r="BC1989" s="9">
        <f t="shared" si="1702"/>
        <v>8.75</v>
      </c>
      <c r="BD1989" s="9">
        <f t="shared" si="1703"/>
        <v>2.1833333333333331</v>
      </c>
      <c r="BE1989" s="9">
        <f t="shared" si="1704"/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4">
        <f t="shared" si="1711"/>
        <v>0.30198904028281293</v>
      </c>
      <c r="BO1989" s="34">
        <f t="shared" si="1712"/>
        <v>55.241897612709678</v>
      </c>
      <c r="BP1989" s="34">
        <v>-0.20801665400702488</v>
      </c>
      <c r="BQ1989" s="34">
        <v>0</v>
      </c>
      <c r="BR1989" s="34">
        <v>5.0874318480530743E-4</v>
      </c>
      <c r="BS1989" s="34">
        <v>-2.5599850892792594E-2</v>
      </c>
      <c r="BT1989" s="34">
        <v>0</v>
      </c>
      <c r="BU1989" s="34">
        <f t="shared" si="1713"/>
        <v>-0.23310776171501216</v>
      </c>
      <c r="BV1989" s="34">
        <f t="shared" si="1714"/>
        <v>-42.64166372835588</v>
      </c>
      <c r="BW1989" s="34">
        <v>0.18894791187426854</v>
      </c>
      <c r="BX1989" s="34">
        <v>0</v>
      </c>
      <c r="BY1989" s="34">
        <v>0.2203676179132856</v>
      </c>
      <c r="BZ1989" s="34">
        <v>0.12578127221027086</v>
      </c>
      <c r="CA1989" s="34">
        <f t="shared" si="1715"/>
        <v>0.53509680199782506</v>
      </c>
      <c r="CB1989" s="34">
        <f t="shared" si="1716"/>
        <v>97.883561341065558</v>
      </c>
      <c r="CE1989" s="68">
        <f t="shared" si="1705"/>
        <v>165000</v>
      </c>
      <c r="CF1989" s="9">
        <v>0.1</v>
      </c>
      <c r="CG1989" s="9">
        <v>0.1</v>
      </c>
      <c r="CH1989" s="9">
        <v>0</v>
      </c>
      <c r="CI1989" s="9">
        <v>0</v>
      </c>
      <c r="CJ1989" s="9">
        <f t="shared" si="1660"/>
        <v>0</v>
      </c>
      <c r="CK1989" s="9">
        <v>0</v>
      </c>
      <c r="CL1989" s="9">
        <f t="shared" si="1661"/>
        <v>0</v>
      </c>
      <c r="CM1989" s="9">
        <v>0</v>
      </c>
      <c r="CN1989" t="s">
        <v>3373</v>
      </c>
      <c r="CO1989" t="s">
        <v>2392</v>
      </c>
      <c r="CQ1989" t="s">
        <v>2393</v>
      </c>
      <c r="CR1989">
        <v>71</v>
      </c>
      <c r="CS1989">
        <v>193</v>
      </c>
      <c r="CT1989">
        <v>57</v>
      </c>
      <c r="CU1989" t="s">
        <v>3402</v>
      </c>
      <c r="CV1989" t="s">
        <v>3090</v>
      </c>
      <c r="CW1989">
        <v>0</v>
      </c>
      <c r="CX1989">
        <v>0</v>
      </c>
      <c r="CY1989">
        <v>0</v>
      </c>
      <c r="CZ1989" s="71"/>
      <c r="DA1989">
        <v>0</v>
      </c>
    </row>
    <row r="1990" spans="1:105" x14ac:dyDescent="0.2">
      <c r="A1990" s="38" t="s">
        <v>2452</v>
      </c>
      <c r="B1990" t="s">
        <v>977</v>
      </c>
      <c r="E1990" t="str">
        <f t="shared" si="1706"/>
        <v xml:space="preserve">Santala, Tommi </v>
      </c>
      <c r="F1990" t="s">
        <v>1456</v>
      </c>
      <c r="G1990" t="s">
        <v>1537</v>
      </c>
      <c r="H1990">
        <v>30</v>
      </c>
      <c r="I1990">
        <v>1</v>
      </c>
      <c r="J1990">
        <v>5</v>
      </c>
      <c r="K1990">
        <f t="shared" si="1707"/>
        <v>6</v>
      </c>
      <c r="L1990">
        <v>0</v>
      </c>
      <c r="M1990">
        <v>24</v>
      </c>
      <c r="N1990">
        <v>20</v>
      </c>
      <c r="O1990" s="4">
        <f t="shared" si="1708"/>
        <v>0.05</v>
      </c>
      <c r="P1990">
        <v>331</v>
      </c>
      <c r="Q1990">
        <v>0</v>
      </c>
      <c r="R1990">
        <v>0</v>
      </c>
      <c r="S1990">
        <v>79</v>
      </c>
      <c r="T1990">
        <v>60</v>
      </c>
      <c r="U1990" s="4">
        <f t="shared" si="1709"/>
        <v>0.56834532374100721</v>
      </c>
      <c r="V1990" s="40">
        <v>8.1999999999999993</v>
      </c>
      <c r="W1990">
        <v>0</v>
      </c>
      <c r="X1990">
        <v>0</v>
      </c>
      <c r="Y1990">
        <v>0</v>
      </c>
      <c r="Z1990">
        <v>0</v>
      </c>
      <c r="AA1990">
        <f t="shared" si="1710"/>
        <v>1</v>
      </c>
      <c r="AB1990">
        <f t="shared" si="1710"/>
        <v>5</v>
      </c>
      <c r="AC1990" s="9">
        <f t="shared" si="1685"/>
        <v>0</v>
      </c>
      <c r="AD1990" s="9">
        <f t="shared" si="1686"/>
        <v>0</v>
      </c>
      <c r="AE1990" s="9">
        <f t="shared" si="1687"/>
        <v>0</v>
      </c>
      <c r="AF1990" s="9">
        <f t="shared" si="1688"/>
        <v>0</v>
      </c>
      <c r="AG1990" s="9">
        <f t="shared" si="1689"/>
        <v>5.6652765756550476</v>
      </c>
      <c r="AH1990" s="9">
        <f t="shared" si="1690"/>
        <v>28.32638287827524</v>
      </c>
      <c r="AI1990" s="6">
        <f t="shared" si="1691"/>
        <v>1.9828468014792668</v>
      </c>
      <c r="AJ1990" s="6">
        <f t="shared" si="1692"/>
        <v>0</v>
      </c>
      <c r="AK1990" s="6">
        <f t="shared" si="1693"/>
        <v>0</v>
      </c>
      <c r="AL1990" s="6">
        <f t="shared" si="1694"/>
        <v>1.9828468014792668</v>
      </c>
      <c r="AM1990" s="6">
        <f t="shared" si="1695"/>
        <v>0</v>
      </c>
      <c r="AN1990" s="6">
        <f t="shared" si="1696"/>
        <v>0</v>
      </c>
      <c r="AO1990" s="32">
        <v>211.81666666666666</v>
      </c>
      <c r="AP1990" s="32">
        <v>8.3833333333333329</v>
      </c>
      <c r="AQ1990" s="32">
        <v>1.0333333333333334</v>
      </c>
      <c r="AR1990" s="32">
        <v>221.23333333333332</v>
      </c>
      <c r="AS1990" s="40">
        <v>2</v>
      </c>
      <c r="AT1990" s="40">
        <v>23</v>
      </c>
      <c r="AU1990" s="40">
        <v>16</v>
      </c>
      <c r="AV1990" s="40">
        <v>4</v>
      </c>
      <c r="AW1990" s="40">
        <v>7</v>
      </c>
      <c r="AX1990" s="9">
        <f t="shared" si="1697"/>
        <v>0.54241374114810914</v>
      </c>
      <c r="AY1990" s="9">
        <f t="shared" si="1698"/>
        <v>6.2377580232032548</v>
      </c>
      <c r="AZ1990" s="9">
        <f t="shared" si="1699"/>
        <v>4.3393099291848731</v>
      </c>
      <c r="BA1990" s="9">
        <f t="shared" si="1700"/>
        <v>1.0848274822962183</v>
      </c>
      <c r="BB1990" s="9">
        <f t="shared" si="1701"/>
        <v>1.8984480940183821</v>
      </c>
      <c r="BC1990" s="9">
        <f t="shared" si="1702"/>
        <v>7.0605555555555553</v>
      </c>
      <c r="BD1990" s="9">
        <f t="shared" si="1703"/>
        <v>3.4444444444444451E-2</v>
      </c>
      <c r="BE1990" s="9">
        <f t="shared" si="1704"/>
        <v>0.27944444444444444</v>
      </c>
      <c r="BF1990" s="3">
        <v>7</v>
      </c>
      <c r="BG1990" s="3">
        <v>0</v>
      </c>
      <c r="BH1990" s="3">
        <v>0</v>
      </c>
      <c r="BI1990" s="3">
        <v>7</v>
      </c>
      <c r="BJ1990" s="3">
        <v>7</v>
      </c>
      <c r="BK1990" s="3">
        <v>0</v>
      </c>
      <c r="BL1990" s="3">
        <v>0</v>
      </c>
      <c r="BM1990" s="3">
        <v>7</v>
      </c>
      <c r="BN1990" s="34">
        <f t="shared" si="1711"/>
        <v>-0.73266551695855919</v>
      </c>
      <c r="BO1990" s="34">
        <f t="shared" si="1712"/>
        <v>-6.623464067728424</v>
      </c>
      <c r="BP1990" s="34">
        <v>1.8747471966877824</v>
      </c>
      <c r="BQ1990" s="34">
        <v>-0.46679472389265453</v>
      </c>
      <c r="BR1990" s="34">
        <v>3.3722897499752762E-2</v>
      </c>
      <c r="BS1990" s="34">
        <v>-1.2597021013152829E-2</v>
      </c>
      <c r="BT1990" s="34">
        <v>0</v>
      </c>
      <c r="BU1990" s="34">
        <f t="shared" si="1713"/>
        <v>1.4290783492817278</v>
      </c>
      <c r="BV1990" s="34">
        <f t="shared" si="1714"/>
        <v>12.919195563794435</v>
      </c>
      <c r="BW1990" s="34">
        <v>2.2003614072928568</v>
      </c>
      <c r="BX1990" s="34">
        <v>2.1568072774955375E-2</v>
      </c>
      <c r="BY1990" s="34">
        <v>9.4385394701014536E-2</v>
      </c>
      <c r="BZ1990" s="34">
        <v>-4.4780587410091135</v>
      </c>
      <c r="CA1990" s="34">
        <f t="shared" si="1715"/>
        <v>-2.161743866240287</v>
      </c>
      <c r="CB1990" s="34">
        <f t="shared" si="1716"/>
        <v>-19.542659631522863</v>
      </c>
      <c r="CC1990" s="15">
        <v>61</v>
      </c>
      <c r="CD1990" s="7">
        <v>165000</v>
      </c>
      <c r="CE1990" s="68">
        <f t="shared" si="1705"/>
        <v>165000</v>
      </c>
      <c r="CF1990" s="9">
        <v>5.0999999999999996</v>
      </c>
      <c r="CG1990" s="9">
        <v>4.8</v>
      </c>
      <c r="CH1990" s="9">
        <v>-0.7</v>
      </c>
      <c r="CI1990" s="9">
        <v>-0.5</v>
      </c>
      <c r="CJ1990" s="9">
        <f t="shared" si="1660"/>
        <v>-4.3355733795794489</v>
      </c>
      <c r="CK1990" s="9">
        <v>0.3</v>
      </c>
      <c r="CL1990" s="9">
        <f t="shared" si="1661"/>
        <v>2.6013440277476696</v>
      </c>
      <c r="CM1990" s="9">
        <v>-0.2</v>
      </c>
      <c r="CN1990" t="s">
        <v>3245</v>
      </c>
      <c r="CO1990" t="s">
        <v>2392</v>
      </c>
      <c r="CQ1990" t="s">
        <v>2393</v>
      </c>
      <c r="CR1990">
        <v>75</v>
      </c>
      <c r="CS1990">
        <v>210</v>
      </c>
      <c r="CT1990">
        <v>26</v>
      </c>
      <c r="CU1990" t="s">
        <v>3401</v>
      </c>
      <c r="CV1990" t="s">
        <v>2382</v>
      </c>
      <c r="CW1990">
        <v>0</v>
      </c>
      <c r="CX1990">
        <v>0</v>
      </c>
      <c r="CY1990">
        <v>0</v>
      </c>
      <c r="CZ1990" s="70"/>
      <c r="DA1990">
        <v>0</v>
      </c>
    </row>
    <row r="1991" spans="1:105" x14ac:dyDescent="0.2">
      <c r="A1991" s="38" t="s">
        <v>2452</v>
      </c>
      <c r="B1991" t="s">
        <v>954</v>
      </c>
      <c r="E1991" t="str">
        <f t="shared" si="1706"/>
        <v xml:space="preserve">Amonte, Tony </v>
      </c>
      <c r="F1991" t="s">
        <v>1457</v>
      </c>
      <c r="G1991" t="s">
        <v>1528</v>
      </c>
      <c r="H1991">
        <v>81</v>
      </c>
      <c r="I1991">
        <v>10</v>
      </c>
      <c r="J1991">
        <v>20</v>
      </c>
      <c r="K1991">
        <f t="shared" si="1707"/>
        <v>30</v>
      </c>
      <c r="L1991">
        <v>-4</v>
      </c>
      <c r="M1991">
        <v>40</v>
      </c>
      <c r="N1991">
        <v>139</v>
      </c>
      <c r="O1991" s="4">
        <f t="shared" si="1708"/>
        <v>7.1942446043165464E-2</v>
      </c>
      <c r="P1991">
        <v>1625</v>
      </c>
      <c r="Q1991">
        <v>1</v>
      </c>
      <c r="R1991">
        <v>0</v>
      </c>
      <c r="S1991">
        <v>6</v>
      </c>
      <c r="T1991">
        <v>12</v>
      </c>
      <c r="U1991" s="4">
        <f t="shared" si="1709"/>
        <v>0.33333333333333331</v>
      </c>
      <c r="V1991" s="40">
        <v>0.3</v>
      </c>
      <c r="W1991">
        <v>1</v>
      </c>
      <c r="X1991">
        <v>2</v>
      </c>
      <c r="Y1991">
        <v>1</v>
      </c>
      <c r="Z1991">
        <v>1</v>
      </c>
      <c r="AA1991">
        <f t="shared" si="1710"/>
        <v>8</v>
      </c>
      <c r="AB1991">
        <f t="shared" si="1710"/>
        <v>17</v>
      </c>
      <c r="AC1991" s="9">
        <f t="shared" si="1685"/>
        <v>2.7223230490018149</v>
      </c>
      <c r="AD1991" s="9">
        <f t="shared" si="1686"/>
        <v>5.4446460980036298</v>
      </c>
      <c r="AE1991" s="9">
        <f t="shared" si="1687"/>
        <v>3.7791307999160186</v>
      </c>
      <c r="AF1991" s="9">
        <f t="shared" si="1688"/>
        <v>3.7791307999160186</v>
      </c>
      <c r="AG1991" s="9">
        <f t="shared" si="1689"/>
        <v>10.037641154328734</v>
      </c>
      <c r="AH1991" s="9">
        <f t="shared" si="1690"/>
        <v>21.329987452948558</v>
      </c>
      <c r="AI1991" s="6">
        <f t="shared" si="1691"/>
        <v>1.7565872020075284</v>
      </c>
      <c r="AJ1991" s="6">
        <f t="shared" si="1692"/>
        <v>3.8112522686025407</v>
      </c>
      <c r="AK1991" s="6">
        <f t="shared" si="1693"/>
        <v>1.5116523199664076</v>
      </c>
      <c r="AL1991" s="6">
        <f t="shared" si="1694"/>
        <v>2.0075282308657467</v>
      </c>
      <c r="AM1991" s="6">
        <f t="shared" si="1695"/>
        <v>0</v>
      </c>
      <c r="AN1991" s="6">
        <f t="shared" si="1696"/>
        <v>9.8257400797816494</v>
      </c>
      <c r="AO1991" s="32">
        <v>956.4</v>
      </c>
      <c r="AP1991" s="32">
        <v>110.2</v>
      </c>
      <c r="AQ1991" s="32">
        <v>79.38333333333334</v>
      </c>
      <c r="AR1991" s="32">
        <v>1145.9833333333333</v>
      </c>
      <c r="AS1991" s="40">
        <v>41</v>
      </c>
      <c r="AT1991" s="40">
        <v>33</v>
      </c>
      <c r="AU1991" s="40">
        <v>53</v>
      </c>
      <c r="AV1991" s="40">
        <v>32</v>
      </c>
      <c r="AW1991" s="40">
        <v>48</v>
      </c>
      <c r="AX1991" s="9">
        <f t="shared" si="1697"/>
        <v>2.1466280777789088</v>
      </c>
      <c r="AY1991" s="9">
        <f t="shared" si="1698"/>
        <v>1.7277738187000975</v>
      </c>
      <c r="AZ1991" s="9">
        <f t="shared" si="1699"/>
        <v>2.7749094663971263</v>
      </c>
      <c r="BA1991" s="9">
        <f t="shared" si="1700"/>
        <v>1.6754170363152459</v>
      </c>
      <c r="BB1991" s="9">
        <f t="shared" si="1701"/>
        <v>2.513125554472869</v>
      </c>
      <c r="BC1991" s="9">
        <f t="shared" si="1702"/>
        <v>11.807407407407407</v>
      </c>
      <c r="BD1991" s="9">
        <f t="shared" si="1703"/>
        <v>0.98004115226337452</v>
      </c>
      <c r="BE1991" s="9">
        <f t="shared" si="1704"/>
        <v>1.3604938271604938</v>
      </c>
      <c r="BF1991" s="3">
        <v>28</v>
      </c>
      <c r="BG1991" s="3">
        <v>7</v>
      </c>
      <c r="BH1991" s="3">
        <v>2</v>
      </c>
      <c r="BI1991" s="3">
        <v>37</v>
      </c>
      <c r="BJ1991" s="3">
        <v>32</v>
      </c>
      <c r="BK1991" s="3">
        <v>0</v>
      </c>
      <c r="BL1991" s="3">
        <v>13</v>
      </c>
      <c r="BM1991" s="3">
        <v>45</v>
      </c>
      <c r="BN1991" s="34">
        <f t="shared" si="1711"/>
        <v>18.754091853136217</v>
      </c>
      <c r="BO1991" s="34">
        <f t="shared" si="1712"/>
        <v>32.730130199338937</v>
      </c>
      <c r="BP1991" s="34">
        <v>7.9709724755597637</v>
      </c>
      <c r="BQ1991" s="34">
        <v>-1.5491878668992165</v>
      </c>
      <c r="BR1991" s="34">
        <v>5.3324196103701427E-2</v>
      </c>
      <c r="BS1991" s="34">
        <v>2.5128148628094737</v>
      </c>
      <c r="BT1991" s="34">
        <v>-1.2908158200471005</v>
      </c>
      <c r="BU1991" s="34">
        <f t="shared" si="1713"/>
        <v>7.6971078475266221</v>
      </c>
      <c r="BV1991" s="34">
        <f t="shared" si="1714"/>
        <v>13.433193352189454</v>
      </c>
      <c r="BW1991" s="34">
        <v>9.6018425899983946</v>
      </c>
      <c r="BX1991" s="34">
        <v>0.30217596395991347</v>
      </c>
      <c r="BY1991" s="34">
        <v>6.2874904856532882E-2</v>
      </c>
      <c r="BZ1991" s="34">
        <v>1.0900905467947541</v>
      </c>
      <c r="CA1991" s="34">
        <f t="shared" si="1715"/>
        <v>11.056984005609594</v>
      </c>
      <c r="CB1991" s="34">
        <f t="shared" si="1716"/>
        <v>19.296936847149482</v>
      </c>
      <c r="CC1991" s="15">
        <v>53</v>
      </c>
      <c r="CD1991" s="7">
        <v>1025195</v>
      </c>
      <c r="CE1991" s="68">
        <f t="shared" si="1705"/>
        <v>1037851.7283950617</v>
      </c>
      <c r="CF1991" s="9">
        <v>20.100000000000001</v>
      </c>
      <c r="CG1991" s="9">
        <v>21.5</v>
      </c>
      <c r="CH1991" s="9">
        <v>-12.1</v>
      </c>
      <c r="CI1991" s="9">
        <v>1.1000000000000001</v>
      </c>
      <c r="CJ1991" s="9">
        <f t="shared" si="1660"/>
        <v>1.6472408715401705</v>
      </c>
      <c r="CK1991" s="9">
        <v>-0.7</v>
      </c>
      <c r="CL1991" s="9">
        <f t="shared" si="1661"/>
        <v>-1.0482441909801083</v>
      </c>
      <c r="CM1991" s="9">
        <v>0.3</v>
      </c>
      <c r="CN1991" t="s">
        <v>3028</v>
      </c>
      <c r="CO1991" t="s">
        <v>3029</v>
      </c>
      <c r="CP1991" t="s">
        <v>2441</v>
      </c>
      <c r="CQ1991" t="s">
        <v>2414</v>
      </c>
      <c r="CR1991">
        <v>72</v>
      </c>
      <c r="CS1991">
        <v>202</v>
      </c>
      <c r="CU1991" t="s">
        <v>3402</v>
      </c>
      <c r="CV1991" t="s">
        <v>2382</v>
      </c>
      <c r="CW1991">
        <v>0</v>
      </c>
      <c r="CX1991">
        <v>0</v>
      </c>
      <c r="CY1991">
        <v>0</v>
      </c>
      <c r="CZ1991" s="70"/>
      <c r="DA1991">
        <v>0</v>
      </c>
    </row>
    <row r="1992" spans="1:105" x14ac:dyDescent="0.2">
      <c r="A1992" s="75" t="s">
        <v>2452</v>
      </c>
      <c r="B1992" s="19" t="s">
        <v>950</v>
      </c>
      <c r="C1992" s="19"/>
      <c r="D1992" s="19"/>
      <c r="E1992" s="19" t="str">
        <f t="shared" si="1706"/>
        <v xml:space="preserve">Green, Travis </v>
      </c>
      <c r="F1992" s="19" t="s">
        <v>2925</v>
      </c>
      <c r="G1992" s="19" t="s">
        <v>1537</v>
      </c>
      <c r="H1992" s="19">
        <v>7</v>
      </c>
      <c r="I1992" s="19">
        <v>1</v>
      </c>
      <c r="J1992" s="19">
        <v>1</v>
      </c>
      <c r="K1992" s="19">
        <f t="shared" si="1707"/>
        <v>2</v>
      </c>
      <c r="L1992" s="19">
        <v>3</v>
      </c>
      <c r="M1992" s="19">
        <v>6</v>
      </c>
      <c r="N1992" s="19">
        <v>3</v>
      </c>
      <c r="O1992" s="20">
        <f t="shared" si="1708"/>
        <v>0.33333333333333331</v>
      </c>
      <c r="P1992" s="19">
        <v>94</v>
      </c>
      <c r="Q1992" s="19">
        <v>0</v>
      </c>
      <c r="R1992" s="19">
        <v>0</v>
      </c>
      <c r="S1992" s="19">
        <v>12</v>
      </c>
      <c r="T1992" s="19">
        <v>17</v>
      </c>
      <c r="U1992" s="20">
        <f t="shared" si="1709"/>
        <v>0.41379310344827586</v>
      </c>
      <c r="V1992" s="19"/>
      <c r="W1992" s="19">
        <v>0</v>
      </c>
      <c r="X1992" s="19">
        <v>0</v>
      </c>
      <c r="Y1992" s="19">
        <v>0</v>
      </c>
      <c r="Z1992" s="19">
        <v>0</v>
      </c>
      <c r="AA1992" s="19">
        <f t="shared" si="1710"/>
        <v>1</v>
      </c>
      <c r="AB1992" s="19">
        <f t="shared" si="1710"/>
        <v>1</v>
      </c>
      <c r="AC1992" s="24">
        <f t="shared" si="1685"/>
        <v>0</v>
      </c>
      <c r="AD1992" s="24">
        <f t="shared" si="1686"/>
        <v>0</v>
      </c>
      <c r="AE1992" s="24">
        <f t="shared" si="1687"/>
        <v>0</v>
      </c>
      <c r="AF1992" s="24">
        <f t="shared" si="1688"/>
        <v>0</v>
      </c>
      <c r="AG1992" s="24">
        <f t="shared" si="1689"/>
        <v>21.726010863005431</v>
      </c>
      <c r="AH1992" s="24">
        <f t="shared" si="1690"/>
        <v>21.726010863005431</v>
      </c>
      <c r="AI1992" s="21">
        <f t="shared" si="1691"/>
        <v>4.3452021726010868</v>
      </c>
      <c r="AJ1992" s="21">
        <f t="shared" si="1692"/>
        <v>0</v>
      </c>
      <c r="AK1992" s="21">
        <f t="shared" si="1693"/>
        <v>0</v>
      </c>
      <c r="AL1992" s="21">
        <f t="shared" si="1694"/>
        <v>1.0863005431502717</v>
      </c>
      <c r="AM1992" s="21">
        <f t="shared" si="1695"/>
        <v>0</v>
      </c>
      <c r="AN1992" s="21">
        <f t="shared" si="1696"/>
        <v>0</v>
      </c>
      <c r="AO1992" s="24">
        <v>55.233333333333334</v>
      </c>
      <c r="AP1992" s="24">
        <v>0</v>
      </c>
      <c r="AQ1992" s="24">
        <v>0.51666666666666672</v>
      </c>
      <c r="AR1992" s="36">
        <v>55.75</v>
      </c>
      <c r="AS1992" s="19"/>
      <c r="AT1992" s="19"/>
      <c r="AU1992" s="19"/>
      <c r="AV1992" s="19"/>
      <c r="AW1992" s="19"/>
      <c r="AX1992" s="24">
        <f t="shared" si="1697"/>
        <v>0</v>
      </c>
      <c r="AY1992" s="24">
        <f t="shared" si="1698"/>
        <v>0</v>
      </c>
      <c r="AZ1992" s="24">
        <f t="shared" si="1699"/>
        <v>0</v>
      </c>
      <c r="BA1992" s="24">
        <f t="shared" si="1700"/>
        <v>0</v>
      </c>
      <c r="BB1992" s="24">
        <f t="shared" si="1701"/>
        <v>0</v>
      </c>
      <c r="BC1992" s="24">
        <f t="shared" si="1702"/>
        <v>7.8904761904761909</v>
      </c>
      <c r="BD1992" s="24">
        <f t="shared" si="1703"/>
        <v>7.3809523809523811E-2</v>
      </c>
      <c r="BE1992" s="24">
        <f t="shared" si="1704"/>
        <v>0</v>
      </c>
      <c r="BF1992" s="30">
        <v>4</v>
      </c>
      <c r="BG1992" s="30">
        <v>0</v>
      </c>
      <c r="BH1992" s="30">
        <v>0</v>
      </c>
      <c r="BI1992" s="30">
        <v>4</v>
      </c>
      <c r="BJ1992" s="30">
        <v>1</v>
      </c>
      <c r="BK1992" s="30">
        <v>0</v>
      </c>
      <c r="BL1992" s="30">
        <v>0</v>
      </c>
      <c r="BM1992" s="30">
        <v>1</v>
      </c>
      <c r="BN1992" s="35">
        <f t="shared" si="1711"/>
        <v>1.5167419942660101</v>
      </c>
      <c r="BO1992" s="35">
        <f t="shared" si="1712"/>
        <v>54.412268852592291</v>
      </c>
      <c r="BP1992" s="35">
        <v>1.7808303761929833</v>
      </c>
      <c r="BQ1992" s="35">
        <v>0</v>
      </c>
      <c r="BR1992" s="35">
        <v>1.4361331694715768E-4</v>
      </c>
      <c r="BS1992" s="35">
        <v>-6.4930908133178531E-3</v>
      </c>
      <c r="BT1992" s="35">
        <v>0</v>
      </c>
      <c r="BU1992" s="35">
        <f t="shared" si="1713"/>
        <v>1.7744808986966127</v>
      </c>
      <c r="BV1992" s="35">
        <f t="shared" si="1714"/>
        <v>63.658507576560098</v>
      </c>
      <c r="BW1992" s="35">
        <v>0.83063908032839551</v>
      </c>
      <c r="BX1992" s="35">
        <v>0</v>
      </c>
      <c r="BY1992" s="35">
        <v>5.0830777398577651E-2</v>
      </c>
      <c r="BZ1992" s="35">
        <v>-1.1392087621575757</v>
      </c>
      <c r="CA1992" s="35">
        <f t="shared" si="1715"/>
        <v>-0.25773890443060254</v>
      </c>
      <c r="CB1992" s="35">
        <f t="shared" si="1716"/>
        <v>-9.2462387239678048</v>
      </c>
      <c r="CC1992" s="22"/>
      <c r="CD1992" s="19"/>
      <c r="CE1992" s="76">
        <f t="shared" si="1705"/>
        <v>165000</v>
      </c>
      <c r="CF1992" s="24">
        <v>1.5</v>
      </c>
      <c r="CG1992" s="24">
        <v>1.4</v>
      </c>
      <c r="CH1992" s="24">
        <v>2.6</v>
      </c>
      <c r="CI1992" s="24">
        <v>0.1</v>
      </c>
      <c r="CJ1992" s="24">
        <f t="shared" si="1660"/>
        <v>3.5545023696682465</v>
      </c>
      <c r="CK1992" s="24">
        <v>0.6</v>
      </c>
      <c r="CL1992" s="24">
        <f t="shared" si="1661"/>
        <v>21.327014218009477</v>
      </c>
      <c r="CM1992" s="24">
        <v>0.6</v>
      </c>
      <c r="CN1992" s="19"/>
      <c r="CO1992" s="19"/>
      <c r="CP1992" s="19"/>
      <c r="CQ1992" s="19"/>
      <c r="CR1992" s="19"/>
      <c r="CS1992" s="19"/>
      <c r="CT1992" s="19"/>
      <c r="CU1992" s="19"/>
      <c r="CV1992" s="19"/>
      <c r="CW1992" s="19"/>
      <c r="CX1992" s="19"/>
      <c r="CY1992" s="19"/>
      <c r="CZ1992" s="77"/>
      <c r="DA1992" s="19">
        <v>1</v>
      </c>
    </row>
    <row r="1993" spans="1:105" x14ac:dyDescent="0.2">
      <c r="A1993" s="75" t="s">
        <v>2452</v>
      </c>
      <c r="B1993" s="19" t="s">
        <v>976</v>
      </c>
      <c r="C1993" s="19"/>
      <c r="D1993" s="19"/>
      <c r="E1993" s="19" t="str">
        <f t="shared" si="1706"/>
        <v xml:space="preserve">Green, Travis </v>
      </c>
      <c r="F1993" s="19" t="s">
        <v>2925</v>
      </c>
      <c r="G1993" s="19" t="s">
        <v>1537</v>
      </c>
      <c r="H1993" s="19">
        <v>24</v>
      </c>
      <c r="I1993" s="19">
        <v>0</v>
      </c>
      <c r="J1993" s="19">
        <v>0</v>
      </c>
      <c r="K1993" s="19">
        <f t="shared" si="1707"/>
        <v>0</v>
      </c>
      <c r="L1993" s="19">
        <v>1</v>
      </c>
      <c r="M1993" s="19">
        <v>21</v>
      </c>
      <c r="N1993" s="19">
        <v>19</v>
      </c>
      <c r="O1993" s="20">
        <f t="shared" si="1708"/>
        <v>0</v>
      </c>
      <c r="P1993" s="19">
        <v>342</v>
      </c>
      <c r="Q1993" s="19">
        <v>0</v>
      </c>
      <c r="R1993" s="19">
        <v>0</v>
      </c>
      <c r="S1993" s="19">
        <v>92</v>
      </c>
      <c r="T1993" s="19">
        <v>76</v>
      </c>
      <c r="U1993" s="20">
        <f t="shared" si="1709"/>
        <v>0.54761904761904767</v>
      </c>
      <c r="V1993" s="19">
        <v>10.199999999999999</v>
      </c>
      <c r="W1993" s="19">
        <v>0</v>
      </c>
      <c r="X1993" s="19">
        <v>0</v>
      </c>
      <c r="Y1993" s="19">
        <v>0</v>
      </c>
      <c r="Z1993" s="19">
        <v>0</v>
      </c>
      <c r="AA1993" s="19">
        <f t="shared" si="1710"/>
        <v>0</v>
      </c>
      <c r="AB1993" s="19">
        <f t="shared" si="1710"/>
        <v>0</v>
      </c>
      <c r="AC1993" s="24">
        <f t="shared" si="1685"/>
        <v>0</v>
      </c>
      <c r="AD1993" s="24">
        <f t="shared" si="1686"/>
        <v>0</v>
      </c>
      <c r="AE1993" s="24">
        <f t="shared" si="1687"/>
        <v>0</v>
      </c>
      <c r="AF1993" s="24">
        <f t="shared" si="1688"/>
        <v>0</v>
      </c>
      <c r="AG1993" s="24">
        <f t="shared" si="1689"/>
        <v>0</v>
      </c>
      <c r="AH1993" s="24">
        <f t="shared" si="1690"/>
        <v>0</v>
      </c>
      <c r="AI1993" s="21">
        <f t="shared" si="1691"/>
        <v>0.96</v>
      </c>
      <c r="AJ1993" s="21">
        <f t="shared" si="1692"/>
        <v>0</v>
      </c>
      <c r="AK1993" s="21">
        <f t="shared" si="1693"/>
        <v>0</v>
      </c>
      <c r="AL1993" s="21">
        <f t="shared" si="1694"/>
        <v>0</v>
      </c>
      <c r="AM1993" s="21">
        <f t="shared" si="1695"/>
        <v>0</v>
      </c>
      <c r="AN1993" s="21">
        <f t="shared" si="1696"/>
        <v>11.700975081256772</v>
      </c>
      <c r="AO1993" s="36">
        <v>125</v>
      </c>
      <c r="AP1993" s="36">
        <v>2.7666666666666666</v>
      </c>
      <c r="AQ1993" s="36">
        <v>92.3</v>
      </c>
      <c r="AR1993" s="36">
        <v>220.06666666666669</v>
      </c>
      <c r="AS1993" s="19">
        <v>41</v>
      </c>
      <c r="AT1993" s="19">
        <v>9</v>
      </c>
      <c r="AU1993" s="19">
        <v>12</v>
      </c>
      <c r="AV1993" s="19">
        <v>3</v>
      </c>
      <c r="AW1993" s="19">
        <v>10</v>
      </c>
      <c r="AX1993" s="24">
        <f t="shared" si="1697"/>
        <v>11.178430778551952</v>
      </c>
      <c r="AY1993" s="24">
        <f t="shared" si="1698"/>
        <v>2.4538018782187212</v>
      </c>
      <c r="AZ1993" s="24">
        <f t="shared" si="1699"/>
        <v>3.2717358376249619</v>
      </c>
      <c r="BA1993" s="24">
        <f t="shared" si="1700"/>
        <v>0.81793395940624047</v>
      </c>
      <c r="BB1993" s="24">
        <f t="shared" si="1701"/>
        <v>2.7264465313541351</v>
      </c>
      <c r="BC1993" s="24">
        <f t="shared" si="1702"/>
        <v>5.208333333333333</v>
      </c>
      <c r="BD1993" s="24">
        <f t="shared" si="1703"/>
        <v>3.8458333333333332</v>
      </c>
      <c r="BE1993" s="24">
        <f t="shared" si="1704"/>
        <v>0.11527777777777777</v>
      </c>
      <c r="BF1993" s="30">
        <v>2</v>
      </c>
      <c r="BG1993" s="30">
        <v>0</v>
      </c>
      <c r="BH1993" s="30">
        <v>0</v>
      </c>
      <c r="BI1993" s="30">
        <v>2</v>
      </c>
      <c r="BJ1993" s="30">
        <v>0</v>
      </c>
      <c r="BK1993" s="30">
        <v>0</v>
      </c>
      <c r="BL1993" s="30">
        <v>18</v>
      </c>
      <c r="BM1993" s="30">
        <v>18</v>
      </c>
      <c r="BN1993" s="35">
        <f t="shared" si="1711"/>
        <v>-6.2421351589418013</v>
      </c>
      <c r="BO1993" s="35">
        <f t="shared" si="1712"/>
        <v>-56.729492507801886</v>
      </c>
      <c r="BP1993" s="35">
        <v>-3.2953333457784226</v>
      </c>
      <c r="BQ1993" s="35">
        <v>-0.1536703660362578</v>
      </c>
      <c r="BR1993" s="35">
        <v>1.1309705749220092E-2</v>
      </c>
      <c r="BS1993" s="35">
        <v>-1.2134838599914575</v>
      </c>
      <c r="BT1993" s="35">
        <v>0</v>
      </c>
      <c r="BU1993" s="35">
        <f t="shared" si="1713"/>
        <v>-4.6511778660569174</v>
      </c>
      <c r="BV1993" s="35">
        <f t="shared" si="1714"/>
        <v>-42.2706258654067</v>
      </c>
      <c r="BW1993" s="35">
        <v>3.3278943053857049</v>
      </c>
      <c r="BX1993" s="35">
        <v>1.0547043677915256E-2</v>
      </c>
      <c r="BY1993" s="35">
        <v>-1.4398712584747684</v>
      </c>
      <c r="BZ1993" s="35">
        <v>-3.4895273834737357</v>
      </c>
      <c r="CA1993" s="35">
        <f t="shared" si="1715"/>
        <v>-1.5909572928848839</v>
      </c>
      <c r="CB1993" s="35">
        <f t="shared" si="1716"/>
        <v>-14.458866642395186</v>
      </c>
      <c r="CC1993" s="22">
        <v>46</v>
      </c>
      <c r="CD1993" s="23">
        <v>165000</v>
      </c>
      <c r="CE1993" s="76">
        <f t="shared" si="1705"/>
        <v>165000</v>
      </c>
      <c r="CF1993" s="24">
        <v>2.9</v>
      </c>
      <c r="CG1993" s="24">
        <v>7</v>
      </c>
      <c r="CH1993" s="24">
        <v>0.3</v>
      </c>
      <c r="CI1993" s="24">
        <v>-1.4</v>
      </c>
      <c r="CJ1993" s="24">
        <f t="shared" si="1660"/>
        <v>-8.8851279881531635</v>
      </c>
      <c r="CK1993" s="24">
        <v>0.4</v>
      </c>
      <c r="CL1993" s="24">
        <f t="shared" si="1661"/>
        <v>2.5386079966151898</v>
      </c>
      <c r="CM1993" s="24">
        <v>-1.1000000000000001</v>
      </c>
      <c r="CN1993" s="19" t="s">
        <v>47</v>
      </c>
      <c r="CO1993" s="19" t="s">
        <v>48</v>
      </c>
      <c r="CP1993" s="19" t="s">
        <v>2433</v>
      </c>
      <c r="CQ1993" s="19" t="s">
        <v>2400</v>
      </c>
      <c r="CR1993" s="19">
        <v>74</v>
      </c>
      <c r="CS1993" s="19">
        <v>200</v>
      </c>
      <c r="CT1993" s="19">
        <v>39</v>
      </c>
      <c r="CU1993" s="19" t="s">
        <v>3401</v>
      </c>
      <c r="CV1993" s="19" t="s">
        <v>2382</v>
      </c>
      <c r="CW1993" s="19">
        <v>0</v>
      </c>
      <c r="CX1993" s="19">
        <v>0</v>
      </c>
      <c r="CY1993" s="19">
        <v>0</v>
      </c>
      <c r="CZ1993" s="77"/>
      <c r="DA1993" s="19">
        <v>1</v>
      </c>
    </row>
    <row r="1994" spans="1:105" x14ac:dyDescent="0.2">
      <c r="A1994" s="25" t="s">
        <v>2452</v>
      </c>
      <c r="B1994" s="10" t="s">
        <v>976</v>
      </c>
      <c r="C1994" s="10"/>
      <c r="D1994" s="10"/>
      <c r="E1994" s="10" t="s">
        <v>2924</v>
      </c>
      <c r="F1994" s="10" t="s">
        <v>2925</v>
      </c>
      <c r="G1994" s="10" t="s">
        <v>1537</v>
      </c>
      <c r="H1994" s="10">
        <v>31</v>
      </c>
      <c r="I1994" s="10">
        <v>1</v>
      </c>
      <c r="J1994" s="10">
        <v>1</v>
      </c>
      <c r="K1994" s="10">
        <v>2</v>
      </c>
      <c r="L1994" s="10">
        <v>4</v>
      </c>
      <c r="M1994" s="10">
        <v>27</v>
      </c>
      <c r="N1994" s="10">
        <v>22</v>
      </c>
      <c r="O1994" s="11">
        <v>4.4999999999999998E-2</v>
      </c>
      <c r="P1994" s="10">
        <v>436</v>
      </c>
      <c r="Q1994" s="10">
        <v>0</v>
      </c>
      <c r="R1994" s="10">
        <v>0</v>
      </c>
      <c r="S1994" s="10">
        <v>104</v>
      </c>
      <c r="T1994" s="10">
        <v>93</v>
      </c>
      <c r="U1994" s="11">
        <v>0.52800000000000002</v>
      </c>
      <c r="V1994" s="41">
        <v>10.199999999999999</v>
      </c>
      <c r="W1994" s="10">
        <v>0</v>
      </c>
      <c r="X1994" s="10">
        <v>0</v>
      </c>
      <c r="Y1994" s="10">
        <v>0</v>
      </c>
      <c r="Z1994" s="10">
        <v>0</v>
      </c>
      <c r="AA1994" s="10">
        <v>1</v>
      </c>
      <c r="AB1994" s="10">
        <v>1</v>
      </c>
      <c r="AC1994" s="13">
        <f t="shared" si="1685"/>
        <v>0</v>
      </c>
      <c r="AD1994" s="13">
        <f t="shared" si="1686"/>
        <v>0</v>
      </c>
      <c r="AE1994" s="13">
        <f t="shared" si="1687"/>
        <v>0</v>
      </c>
      <c r="AF1994" s="13">
        <f t="shared" si="1688"/>
        <v>0</v>
      </c>
      <c r="AG1994" s="13">
        <f t="shared" si="1689"/>
        <v>6.6581590190312383</v>
      </c>
      <c r="AH1994" s="13">
        <f t="shared" si="1690"/>
        <v>6.6581590190312383</v>
      </c>
      <c r="AI1994" s="29">
        <f t="shared" si="1691"/>
        <v>1.9974477057093716</v>
      </c>
      <c r="AJ1994" s="29">
        <f t="shared" si="1692"/>
        <v>0</v>
      </c>
      <c r="AK1994" s="29">
        <f t="shared" si="1693"/>
        <v>0</v>
      </c>
      <c r="AL1994" s="29">
        <f t="shared" si="1694"/>
        <v>0.33290795095156189</v>
      </c>
      <c r="AM1994" s="29">
        <f t="shared" si="1695"/>
        <v>0</v>
      </c>
      <c r="AN1994" s="29">
        <f t="shared" si="1696"/>
        <v>11.635423400129282</v>
      </c>
      <c r="AO1994" s="13">
        <v>180.23</v>
      </c>
      <c r="AP1994" s="13">
        <v>2.77</v>
      </c>
      <c r="AQ1994" s="13">
        <v>92.82</v>
      </c>
      <c r="AR1994" s="13">
        <v>275.82</v>
      </c>
      <c r="AS1994" s="41">
        <v>9</v>
      </c>
      <c r="AT1994" s="41">
        <v>41</v>
      </c>
      <c r="AU1994" s="41">
        <v>12</v>
      </c>
      <c r="AV1994" s="41">
        <v>3</v>
      </c>
      <c r="AW1994" s="41">
        <v>10</v>
      </c>
      <c r="AX1994" s="13">
        <f t="shared" si="1697"/>
        <v>1.9577985642810529</v>
      </c>
      <c r="AY1994" s="13">
        <f t="shared" si="1698"/>
        <v>8.9188601261692408</v>
      </c>
      <c r="AZ1994" s="13">
        <f t="shared" si="1699"/>
        <v>2.6103980857080704</v>
      </c>
      <c r="BA1994" s="13">
        <f t="shared" si="1700"/>
        <v>0.6525995214270176</v>
      </c>
      <c r="BB1994" s="13">
        <f t="shared" si="1701"/>
        <v>2.1753317380900588</v>
      </c>
      <c r="BC1994" s="13">
        <f t="shared" si="1702"/>
        <v>5.8138709677419351</v>
      </c>
      <c r="BD1994" s="13">
        <f t="shared" si="1703"/>
        <v>2.9941935483870967</v>
      </c>
      <c r="BE1994" s="13">
        <f t="shared" si="1704"/>
        <v>8.935483870967742E-2</v>
      </c>
      <c r="BF1994" s="10">
        <v>6</v>
      </c>
      <c r="BG1994" s="10">
        <v>0</v>
      </c>
      <c r="BH1994" s="10">
        <v>0</v>
      </c>
      <c r="BI1994" s="10">
        <v>6</v>
      </c>
      <c r="BJ1994" s="10">
        <v>1</v>
      </c>
      <c r="BK1994" s="10">
        <v>0</v>
      </c>
      <c r="BL1994" s="10">
        <v>18</v>
      </c>
      <c r="BM1994" s="10">
        <v>19</v>
      </c>
      <c r="BN1994" s="39">
        <v>-4.7249999999999996</v>
      </c>
      <c r="BO1994" s="39">
        <v>-34.265000000000001</v>
      </c>
      <c r="BP1994" s="13">
        <v>-1.5149999999999999</v>
      </c>
      <c r="BQ1994" s="13">
        <v>-0.154</v>
      </c>
      <c r="BR1994" s="13">
        <v>1.0999999999999999E-2</v>
      </c>
      <c r="BS1994" s="13">
        <v>-1.22</v>
      </c>
      <c r="BT1994" s="13">
        <v>0</v>
      </c>
      <c r="BU1994" s="39">
        <v>-2.8769999999999998</v>
      </c>
      <c r="BV1994" s="39">
        <v>-20.859000000000002</v>
      </c>
      <c r="BW1994" s="13">
        <v>4.1589999999999998</v>
      </c>
      <c r="BX1994" s="13">
        <v>1.0999999999999999E-2</v>
      </c>
      <c r="BY1994" s="13">
        <v>-1.389</v>
      </c>
      <c r="BZ1994" s="13">
        <v>-4.6289999999999996</v>
      </c>
      <c r="CA1994" s="39">
        <v>-1.849</v>
      </c>
      <c r="CB1994" s="39">
        <v>-13.404999999999999</v>
      </c>
      <c r="CC1994" s="16">
        <v>36</v>
      </c>
      <c r="CD1994" s="12">
        <v>165000</v>
      </c>
      <c r="CE1994" s="73">
        <f t="shared" si="1705"/>
        <v>165000</v>
      </c>
      <c r="CF1994" s="13">
        <v>4.4000000000000004</v>
      </c>
      <c r="CG1994" s="13">
        <v>8.4</v>
      </c>
      <c r="CH1994" s="13">
        <v>2.9</v>
      </c>
      <c r="CI1994" s="17">
        <v>-1.1000000000000001</v>
      </c>
      <c r="CJ1994" s="13">
        <f t="shared" si="1660"/>
        <v>-5.9233730917315102</v>
      </c>
      <c r="CK1994" s="17">
        <v>0.4</v>
      </c>
      <c r="CL1994" s="13">
        <f t="shared" si="1661"/>
        <v>2.1539538515387311</v>
      </c>
      <c r="CM1994" s="13">
        <v>-0.6</v>
      </c>
      <c r="CN1994" s="10" t="s">
        <v>47</v>
      </c>
      <c r="CO1994" s="10" t="s">
        <v>48</v>
      </c>
      <c r="CP1994" s="10" t="s">
        <v>2433</v>
      </c>
      <c r="CQ1994" s="10" t="s">
        <v>2400</v>
      </c>
      <c r="CR1994" s="10">
        <v>74</v>
      </c>
      <c r="CS1994" s="10">
        <v>200</v>
      </c>
      <c r="CT1994" s="10">
        <v>39</v>
      </c>
      <c r="CU1994" s="10" t="s">
        <v>3401</v>
      </c>
      <c r="CV1994" s="10" t="s">
        <v>2382</v>
      </c>
      <c r="CW1994" s="10">
        <v>0</v>
      </c>
      <c r="CX1994" s="10">
        <v>0</v>
      </c>
      <c r="CY1994" s="10">
        <v>0</v>
      </c>
      <c r="CZ1994" s="79"/>
      <c r="DA1994" s="10">
        <v>2</v>
      </c>
    </row>
    <row r="1995" spans="1:105" x14ac:dyDescent="0.2">
      <c r="A1995" s="38" t="s">
        <v>2452</v>
      </c>
      <c r="B1995" t="s">
        <v>971</v>
      </c>
      <c r="E1995" t="str">
        <f t="shared" ref="E1995:E2000" si="1717">CONCATENATE(RIGHT(F1995,LEN(F1995)-SEARCH(" ",F1995)), ", ", LEFT(F1995, SEARCH(" ", F1995)))</f>
        <v xml:space="preserve">Roche, Travis </v>
      </c>
      <c r="F1995" t="s">
        <v>1459</v>
      </c>
      <c r="G1995" t="s">
        <v>1524</v>
      </c>
      <c r="H1995">
        <v>50</v>
      </c>
      <c r="I1995">
        <v>6</v>
      </c>
      <c r="J1995">
        <v>13</v>
      </c>
      <c r="K1995">
        <f t="shared" ref="K1995:K2000" si="1718">I1995+J1995</f>
        <v>19</v>
      </c>
      <c r="L1995">
        <v>2</v>
      </c>
      <c r="M1995">
        <v>22</v>
      </c>
      <c r="N1995">
        <v>32</v>
      </c>
      <c r="O1995" s="4">
        <f t="shared" ref="O1995:O2000" si="1719">IF(N1995=0,0,I1995/N1995)</f>
        <v>0.1875</v>
      </c>
      <c r="P1995">
        <v>1129</v>
      </c>
      <c r="Q1995">
        <v>1</v>
      </c>
      <c r="R1995">
        <v>0</v>
      </c>
      <c r="S1995">
        <v>0</v>
      </c>
      <c r="T1995">
        <v>0</v>
      </c>
      <c r="U1995" s="4">
        <f t="shared" ref="U1995:U2000" si="1720">IF(S1995+T1995=0,0,S1995/(S1995+T1995))</f>
        <v>0</v>
      </c>
      <c r="V1995" s="40">
        <v>0</v>
      </c>
      <c r="W1995">
        <v>2</v>
      </c>
      <c r="X1995">
        <v>7</v>
      </c>
      <c r="Y1995">
        <v>0</v>
      </c>
      <c r="Z1995">
        <v>0</v>
      </c>
      <c r="AA1995">
        <f t="shared" ref="AA1995:AB2000" si="1721">I1995-W1995-Y1995</f>
        <v>4</v>
      </c>
      <c r="AB1995">
        <f t="shared" si="1721"/>
        <v>6</v>
      </c>
      <c r="AC1995" s="9">
        <f t="shared" si="1685"/>
        <v>3.5982008995502248</v>
      </c>
      <c r="AD1995" s="9">
        <f t="shared" si="1686"/>
        <v>12.593703148425787</v>
      </c>
      <c r="AE1995" s="9">
        <f t="shared" si="1687"/>
        <v>0</v>
      </c>
      <c r="AF1995" s="9">
        <f t="shared" si="1688"/>
        <v>0</v>
      </c>
      <c r="AG1995" s="9">
        <f t="shared" si="1689"/>
        <v>7.3876462138313155</v>
      </c>
      <c r="AH1995" s="9">
        <f t="shared" si="1690"/>
        <v>11.081469320746974</v>
      </c>
      <c r="AI1995" s="6">
        <f t="shared" si="1691"/>
        <v>2.8627129078596343</v>
      </c>
      <c r="AJ1995" s="6">
        <f t="shared" si="1692"/>
        <v>6.8365817091454266</v>
      </c>
      <c r="AK1995" s="6">
        <f t="shared" si="1693"/>
        <v>0</v>
      </c>
      <c r="AL1995" s="6">
        <f t="shared" si="1694"/>
        <v>2.0316027088036117</v>
      </c>
      <c r="AM1995" s="6">
        <f t="shared" si="1695"/>
        <v>1.7991004497751124</v>
      </c>
      <c r="AN1995" s="6">
        <f t="shared" si="1696"/>
        <v>5.2173913043478262</v>
      </c>
      <c r="AO1995" s="32">
        <v>649.73333333333335</v>
      </c>
      <c r="AP1995" s="32">
        <v>166.75</v>
      </c>
      <c r="AQ1995" s="32">
        <v>34.5</v>
      </c>
      <c r="AR1995" s="32">
        <v>850.98333333333335</v>
      </c>
      <c r="AS1995" s="40">
        <v>64</v>
      </c>
      <c r="AT1995" s="40">
        <v>29</v>
      </c>
      <c r="AU1995" s="40">
        <v>20</v>
      </c>
      <c r="AV1995" s="40">
        <v>19</v>
      </c>
      <c r="AW1995" s="40">
        <v>19</v>
      </c>
      <c r="AX1995" s="9">
        <f t="shared" si="1697"/>
        <v>4.5124268003682015</v>
      </c>
      <c r="AY1995" s="9">
        <f t="shared" si="1698"/>
        <v>2.0446933939168415</v>
      </c>
      <c r="AZ1995" s="9">
        <f t="shared" si="1699"/>
        <v>1.4101333751150629</v>
      </c>
      <c r="BA1995" s="9">
        <f t="shared" si="1700"/>
        <v>1.3396267063593097</v>
      </c>
      <c r="BB1995" s="9">
        <f t="shared" si="1701"/>
        <v>1.3396267063593097</v>
      </c>
      <c r="BC1995" s="9">
        <f t="shared" si="1702"/>
        <v>12.994666666666667</v>
      </c>
      <c r="BD1995" s="9">
        <f t="shared" si="1703"/>
        <v>0.69</v>
      </c>
      <c r="BE1995" s="9">
        <f t="shared" si="1704"/>
        <v>3.335</v>
      </c>
      <c r="BF1995" s="3">
        <v>31</v>
      </c>
      <c r="BG1995" s="3">
        <v>19</v>
      </c>
      <c r="BH1995" s="3">
        <v>0</v>
      </c>
      <c r="BI1995" s="3">
        <v>50</v>
      </c>
      <c r="BJ1995" s="3">
        <v>22</v>
      </c>
      <c r="BK1995" s="3">
        <v>5</v>
      </c>
      <c r="BL1995" s="3">
        <v>3</v>
      </c>
      <c r="BM1995" s="3">
        <v>30</v>
      </c>
      <c r="BN1995" s="34">
        <f t="shared" ref="BN1995:BN2000" si="1722">BU1995+CA1995</f>
        <v>47.833349845128865</v>
      </c>
      <c r="BO1995" s="34">
        <f t="shared" ref="BO1995:BO2000" si="1723">BN1995/AR1995*2000</f>
        <v>112.41900510028523</v>
      </c>
      <c r="BP1995" s="34">
        <v>8.8274354831920885</v>
      </c>
      <c r="BQ1995" s="34">
        <v>4.9053390958887979</v>
      </c>
      <c r="BR1995" s="34">
        <v>2.9642019872424704E-2</v>
      </c>
      <c r="BS1995" s="34">
        <v>-8.550728779388922E-2</v>
      </c>
      <c r="BT1995" s="34">
        <v>0</v>
      </c>
      <c r="BU1995" s="34">
        <f t="shared" ref="BU1995:BU2000" si="1724">SUM(BP1995:BT1995)</f>
        <v>13.67690931115942</v>
      </c>
      <c r="BV1995" s="34">
        <f t="shared" ref="BV1995:BV2000" si="1725">BU1995/AR1995*2000</f>
        <v>32.143777146813107</v>
      </c>
      <c r="BW1995" s="34">
        <v>26.994285208555233</v>
      </c>
      <c r="BX1995" s="34">
        <v>-2.0974743870558674</v>
      </c>
      <c r="BY1995" s="34">
        <v>3.9490126452515608</v>
      </c>
      <c r="BZ1995" s="34">
        <v>5.3106170672185211</v>
      </c>
      <c r="CA1995" s="34">
        <f t="shared" ref="CA1995:CA2000" si="1726">SUM(BW1995:BZ1995)</f>
        <v>34.156440533969445</v>
      </c>
      <c r="CB1995" s="34">
        <f t="shared" ref="CB1995:CB2000" si="1727">CA1995/AR1995*2000</f>
        <v>80.275227953472125</v>
      </c>
      <c r="CC1995" s="15">
        <v>48</v>
      </c>
      <c r="CD1995" s="7">
        <v>1862866</v>
      </c>
      <c r="CE1995" s="68">
        <f t="shared" si="1705"/>
        <v>3055100.2399999998</v>
      </c>
      <c r="CF1995" s="9">
        <v>21.6</v>
      </c>
      <c r="CG1995" s="9">
        <v>16.600000000000001</v>
      </c>
      <c r="CH1995" s="9">
        <v>11.9</v>
      </c>
      <c r="CI1995" s="9">
        <v>1.9</v>
      </c>
      <c r="CJ1995" s="9">
        <f t="shared" si="1660"/>
        <v>3.6113663002502614</v>
      </c>
      <c r="CK1995" s="9">
        <v>4.3</v>
      </c>
      <c r="CL1995" s="9">
        <f t="shared" si="1661"/>
        <v>8.1730921531979597</v>
      </c>
      <c r="CM1995" s="9">
        <v>6.2</v>
      </c>
      <c r="CN1995" t="s">
        <v>2</v>
      </c>
      <c r="CO1995" t="s">
        <v>1565</v>
      </c>
      <c r="CP1995" t="s">
        <v>2417</v>
      </c>
      <c r="CQ1995" t="s">
        <v>2400</v>
      </c>
      <c r="CR1995">
        <v>73</v>
      </c>
      <c r="CS1995">
        <v>195</v>
      </c>
      <c r="CU1995" t="s">
        <v>3401</v>
      </c>
      <c r="CV1995" t="s">
        <v>2382</v>
      </c>
      <c r="CW1995">
        <v>0</v>
      </c>
      <c r="CX1995">
        <v>0</v>
      </c>
      <c r="CY1995">
        <v>0</v>
      </c>
      <c r="CZ1995" s="71"/>
      <c r="DA1995">
        <v>0</v>
      </c>
    </row>
    <row r="1996" spans="1:105" x14ac:dyDescent="0.2">
      <c r="A1996" s="38" t="s">
        <v>2452</v>
      </c>
      <c r="B1996" t="s">
        <v>970</v>
      </c>
      <c r="E1996" t="str">
        <f t="shared" si="1717"/>
        <v xml:space="preserve">Grant, Triston </v>
      </c>
      <c r="F1996" t="s">
        <v>1460</v>
      </c>
      <c r="G1996" t="s">
        <v>1540</v>
      </c>
      <c r="H1996">
        <v>8</v>
      </c>
      <c r="I1996">
        <v>0</v>
      </c>
      <c r="J1996">
        <v>1</v>
      </c>
      <c r="K1996">
        <f t="shared" si="1718"/>
        <v>1</v>
      </c>
      <c r="L1996">
        <v>-1</v>
      </c>
      <c r="M1996">
        <v>10</v>
      </c>
      <c r="N1996">
        <v>3</v>
      </c>
      <c r="O1996" s="4">
        <f t="shared" si="1719"/>
        <v>0</v>
      </c>
      <c r="P1996">
        <v>56</v>
      </c>
      <c r="Q1996">
        <v>0</v>
      </c>
      <c r="R1996">
        <v>0</v>
      </c>
      <c r="S1996">
        <v>0</v>
      </c>
      <c r="T1996">
        <v>0</v>
      </c>
      <c r="U1996" s="4">
        <f t="shared" si="1720"/>
        <v>0</v>
      </c>
      <c r="V1996" s="40">
        <v>0</v>
      </c>
      <c r="W1996">
        <v>0</v>
      </c>
      <c r="X1996">
        <v>0</v>
      </c>
      <c r="Y1996">
        <v>0</v>
      </c>
      <c r="Z1996">
        <v>0</v>
      </c>
      <c r="AA1996">
        <f t="shared" si="1721"/>
        <v>0</v>
      </c>
      <c r="AB1996">
        <f t="shared" si="1721"/>
        <v>1</v>
      </c>
      <c r="AC1996" s="9">
        <f t="shared" si="1685"/>
        <v>0</v>
      </c>
      <c r="AD1996" s="9">
        <f t="shared" si="1686"/>
        <v>0</v>
      </c>
      <c r="AE1996" s="9">
        <f t="shared" si="1687"/>
        <v>0</v>
      </c>
      <c r="AF1996" s="9">
        <f t="shared" si="1688"/>
        <v>0</v>
      </c>
      <c r="AG1996" s="9">
        <f t="shared" si="1689"/>
        <v>0</v>
      </c>
      <c r="AH1996" s="9">
        <f t="shared" si="1690"/>
        <v>33.348772579898103</v>
      </c>
      <c r="AI1996" s="6">
        <f t="shared" si="1691"/>
        <v>1.667438628994905</v>
      </c>
      <c r="AJ1996" s="6">
        <f t="shared" si="1692"/>
        <v>0</v>
      </c>
      <c r="AK1996" s="6">
        <f t="shared" si="1693"/>
        <v>0</v>
      </c>
      <c r="AL1996" s="6">
        <f t="shared" si="1694"/>
        <v>3.3348772579898101</v>
      </c>
      <c r="AM1996" s="6">
        <f t="shared" si="1695"/>
        <v>0</v>
      </c>
      <c r="AN1996" s="6">
        <f t="shared" si="1696"/>
        <v>0</v>
      </c>
      <c r="AO1996" s="32">
        <v>35.983333333333334</v>
      </c>
      <c r="AP1996" s="32">
        <v>0.28333333333333333</v>
      </c>
      <c r="AQ1996" s="32">
        <v>1.6666666666666666E-2</v>
      </c>
      <c r="AR1996" s="32">
        <v>36.283333333333331</v>
      </c>
      <c r="AS1996" s="40">
        <v>3</v>
      </c>
      <c r="AT1996" s="40">
        <v>8</v>
      </c>
      <c r="AU1996" s="40">
        <v>2</v>
      </c>
      <c r="AV1996" s="40">
        <v>1</v>
      </c>
      <c r="AW1996" s="40">
        <v>0</v>
      </c>
      <c r="AX1996" s="9">
        <f t="shared" si="1697"/>
        <v>4.9609554432705565</v>
      </c>
      <c r="AY1996" s="9">
        <f t="shared" si="1698"/>
        <v>13.229214515388149</v>
      </c>
      <c r="AZ1996" s="9">
        <f t="shared" si="1699"/>
        <v>3.3073036288470372</v>
      </c>
      <c r="BA1996" s="9">
        <f t="shared" si="1700"/>
        <v>1.6536518144235186</v>
      </c>
      <c r="BB1996" s="9">
        <f t="shared" si="1701"/>
        <v>0</v>
      </c>
      <c r="BC1996" s="9">
        <f t="shared" si="1702"/>
        <v>4.4979166666666668</v>
      </c>
      <c r="BD1996" s="9">
        <f t="shared" si="1703"/>
        <v>2.0833333333333333E-3</v>
      </c>
      <c r="BE1996" s="9">
        <f t="shared" si="1704"/>
        <v>3.5416666666666666E-2</v>
      </c>
      <c r="BF1996" s="3">
        <v>1</v>
      </c>
      <c r="BG1996" s="3">
        <v>0</v>
      </c>
      <c r="BH1996" s="3">
        <v>0</v>
      </c>
      <c r="BI1996" s="3">
        <v>1</v>
      </c>
      <c r="BJ1996" s="3">
        <v>2</v>
      </c>
      <c r="BK1996" s="3">
        <v>0</v>
      </c>
      <c r="BL1996" s="3">
        <v>0</v>
      </c>
      <c r="BM1996" s="3">
        <v>2</v>
      </c>
      <c r="BN1996" s="34">
        <f t="shared" si="1722"/>
        <v>0.84243747490179333</v>
      </c>
      <c r="BO1996" s="34">
        <f t="shared" si="1723"/>
        <v>46.436608630323938</v>
      </c>
      <c r="BP1996" s="34">
        <v>0.19543983389110001</v>
      </c>
      <c r="BQ1996" s="34">
        <v>-1.4843562802811731E-2</v>
      </c>
      <c r="BR1996" s="34">
        <v>-1.2247995739287247E-2</v>
      </c>
      <c r="BS1996" s="34">
        <v>-1.9784446897560423E-4</v>
      </c>
      <c r="BT1996" s="34">
        <v>0</v>
      </c>
      <c r="BU1996" s="34">
        <f t="shared" si="1724"/>
        <v>0.1681504308800254</v>
      </c>
      <c r="BV1996" s="34">
        <f t="shared" si="1725"/>
        <v>9.268742170695015</v>
      </c>
      <c r="BW1996" s="34">
        <v>0.16507116914418413</v>
      </c>
      <c r="BX1996" s="34">
        <v>1.1454757899635318E-3</v>
      </c>
      <c r="BY1996" s="34">
        <v>1.9886674520446421E-3</v>
      </c>
      <c r="BZ1996" s="34">
        <v>0.50608173163557557</v>
      </c>
      <c r="CA1996" s="34">
        <f t="shared" si="1726"/>
        <v>0.67428704402176787</v>
      </c>
      <c r="CB1996" s="34">
        <f t="shared" si="1727"/>
        <v>37.167866459628911</v>
      </c>
      <c r="CE1996" s="68">
        <f t="shared" si="1705"/>
        <v>165000</v>
      </c>
      <c r="CF1996" s="9">
        <v>1.1000000000000001</v>
      </c>
      <c r="CG1996" s="9">
        <v>1</v>
      </c>
      <c r="CH1996" s="9">
        <v>-0.5</v>
      </c>
      <c r="CI1996" s="9">
        <v>-0.2</v>
      </c>
      <c r="CJ1996" s="9">
        <f t="shared" si="1660"/>
        <v>-10.933940774487471</v>
      </c>
      <c r="CK1996" s="9">
        <v>-0.1</v>
      </c>
      <c r="CL1996" s="9">
        <f t="shared" si="1661"/>
        <v>-5.4669703872437356</v>
      </c>
      <c r="CM1996" s="9">
        <v>-0.3</v>
      </c>
      <c r="CN1996" t="s">
        <v>2751</v>
      </c>
      <c r="CO1996" t="s">
        <v>1045</v>
      </c>
      <c r="CP1996" t="s">
        <v>3134</v>
      </c>
      <c r="CQ1996" t="s">
        <v>2400</v>
      </c>
      <c r="CR1996">
        <v>73</v>
      </c>
      <c r="CS1996">
        <v>220</v>
      </c>
      <c r="CU1996" t="s">
        <v>3402</v>
      </c>
      <c r="CV1996" t="s">
        <v>3090</v>
      </c>
      <c r="CW1996">
        <v>0</v>
      </c>
      <c r="CX1996">
        <v>0</v>
      </c>
      <c r="CY1996">
        <v>0</v>
      </c>
      <c r="CZ1996" s="70"/>
      <c r="DA1996">
        <v>0</v>
      </c>
    </row>
    <row r="1997" spans="1:105" x14ac:dyDescent="0.2">
      <c r="A1997" s="38" t="s">
        <v>2452</v>
      </c>
      <c r="B1997" t="s">
        <v>966</v>
      </c>
      <c r="E1997" t="str">
        <f t="shared" si="1717"/>
        <v xml:space="preserve">Pihlman, Tuomas </v>
      </c>
      <c r="F1997" t="s">
        <v>1461</v>
      </c>
      <c r="G1997" t="s">
        <v>1540</v>
      </c>
      <c r="H1997">
        <v>2</v>
      </c>
      <c r="I1997">
        <v>0</v>
      </c>
      <c r="J1997">
        <v>0</v>
      </c>
      <c r="K1997">
        <f t="shared" si="1718"/>
        <v>0</v>
      </c>
      <c r="L1997">
        <v>0</v>
      </c>
      <c r="M1997">
        <v>0</v>
      </c>
      <c r="N1997">
        <v>0</v>
      </c>
      <c r="O1997" s="4">
        <f t="shared" si="1719"/>
        <v>0</v>
      </c>
      <c r="P1997">
        <v>19</v>
      </c>
      <c r="Q1997">
        <v>0</v>
      </c>
      <c r="R1997">
        <v>0</v>
      </c>
      <c r="S1997">
        <v>0</v>
      </c>
      <c r="T1997">
        <v>0</v>
      </c>
      <c r="U1997" s="4">
        <f t="shared" si="1720"/>
        <v>0</v>
      </c>
      <c r="V1997" s="40">
        <v>0</v>
      </c>
      <c r="W1997">
        <v>0</v>
      </c>
      <c r="X1997">
        <v>0</v>
      </c>
      <c r="Y1997">
        <v>0</v>
      </c>
      <c r="Z1997">
        <v>0</v>
      </c>
      <c r="AA1997">
        <f t="shared" si="1721"/>
        <v>0</v>
      </c>
      <c r="AB1997">
        <f t="shared" si="1721"/>
        <v>0</v>
      </c>
      <c r="AC1997" s="9">
        <f t="shared" si="1685"/>
        <v>0</v>
      </c>
      <c r="AD1997" s="9">
        <f t="shared" si="1686"/>
        <v>0</v>
      </c>
      <c r="AE1997" s="9">
        <f t="shared" si="1687"/>
        <v>0</v>
      </c>
      <c r="AF1997" s="9">
        <f t="shared" si="1688"/>
        <v>0</v>
      </c>
      <c r="AG1997" s="9">
        <f t="shared" si="1689"/>
        <v>0</v>
      </c>
      <c r="AH1997" s="9">
        <f t="shared" si="1690"/>
        <v>0</v>
      </c>
      <c r="AI1997" s="6">
        <f t="shared" si="1691"/>
        <v>0</v>
      </c>
      <c r="AJ1997" s="6">
        <f t="shared" si="1692"/>
        <v>0</v>
      </c>
      <c r="AK1997" s="6">
        <f t="shared" si="1693"/>
        <v>0</v>
      </c>
      <c r="AL1997" s="6">
        <f t="shared" si="1694"/>
        <v>0</v>
      </c>
      <c r="AM1997" s="6">
        <f t="shared" si="1695"/>
        <v>0</v>
      </c>
      <c r="AN1997" s="6">
        <f t="shared" si="1696"/>
        <v>0</v>
      </c>
      <c r="AO1997" s="32">
        <v>13.05</v>
      </c>
      <c r="AP1997" s="32">
        <v>0</v>
      </c>
      <c r="AQ1997" s="32">
        <v>1.6666666666666666E-2</v>
      </c>
      <c r="AR1997" s="32">
        <v>13.066666666666668</v>
      </c>
      <c r="AS1997" s="40">
        <v>0</v>
      </c>
      <c r="AT1997" s="40">
        <v>2</v>
      </c>
      <c r="AU1997" s="40">
        <v>1</v>
      </c>
      <c r="AV1997" s="40">
        <v>0</v>
      </c>
      <c r="AW1997" s="40">
        <v>0</v>
      </c>
      <c r="AX1997" s="9">
        <f t="shared" si="1697"/>
        <v>0</v>
      </c>
      <c r="AY1997" s="9">
        <f t="shared" si="1698"/>
        <v>9.1836734693877542</v>
      </c>
      <c r="AZ1997" s="9">
        <f t="shared" si="1699"/>
        <v>4.5918367346938771</v>
      </c>
      <c r="BA1997" s="9">
        <f t="shared" si="1700"/>
        <v>0</v>
      </c>
      <c r="BB1997" s="9">
        <f t="shared" si="1701"/>
        <v>0</v>
      </c>
      <c r="BC1997" s="9">
        <f t="shared" si="1702"/>
        <v>6.5250000000000004</v>
      </c>
      <c r="BD1997" s="9">
        <f t="shared" si="1703"/>
        <v>8.3333333333333332E-3</v>
      </c>
      <c r="BE1997" s="9">
        <f t="shared" si="1704"/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4">
        <f t="shared" si="1722"/>
        <v>9.6973959938146947E-2</v>
      </c>
      <c r="BO1997" s="34">
        <f t="shared" si="1723"/>
        <v>14.842953051757185</v>
      </c>
      <c r="BP1997" s="34">
        <v>-0.32264543608546897</v>
      </c>
      <c r="BQ1997" s="34">
        <v>0</v>
      </c>
      <c r="BR1997" s="34">
        <v>-6.5787165470198115E-3</v>
      </c>
      <c r="BS1997" s="34">
        <v>-3.2089101737767456E-4</v>
      </c>
      <c r="BT1997" s="34">
        <v>0</v>
      </c>
      <c r="BU1997" s="34">
        <f t="shared" si="1724"/>
        <v>-0.32954504364986648</v>
      </c>
      <c r="BV1997" s="34">
        <f t="shared" si="1725"/>
        <v>-50.440567905591799</v>
      </c>
      <c r="BW1997" s="34">
        <v>0.27081003346733667</v>
      </c>
      <c r="BX1997" s="34">
        <v>0</v>
      </c>
      <c r="BY1997" s="34">
        <v>1.6755104631764424E-3</v>
      </c>
      <c r="BZ1997" s="34">
        <v>0.15403345965750029</v>
      </c>
      <c r="CA1997" s="34">
        <f t="shared" si="1726"/>
        <v>0.42651900358801342</v>
      </c>
      <c r="CB1997" s="34">
        <f t="shared" si="1727"/>
        <v>65.283520957348983</v>
      </c>
      <c r="CE1997" s="68">
        <f t="shared" si="1705"/>
        <v>165000</v>
      </c>
      <c r="CF1997" s="9">
        <v>0.2</v>
      </c>
      <c r="CG1997" s="9">
        <v>0.2</v>
      </c>
      <c r="CH1997" s="9">
        <v>0</v>
      </c>
      <c r="CI1997" s="9">
        <v>-0.1</v>
      </c>
      <c r="CJ1997" s="9">
        <f t="shared" si="1660"/>
        <v>-15.286624203821656</v>
      </c>
      <c r="CK1997" s="9">
        <v>0</v>
      </c>
      <c r="CL1997" s="9">
        <f t="shared" si="1661"/>
        <v>0</v>
      </c>
      <c r="CM1997" s="9">
        <v>-0.1</v>
      </c>
      <c r="CN1997" t="s">
        <v>3200</v>
      </c>
      <c r="CO1997" t="s">
        <v>3178</v>
      </c>
      <c r="CQ1997" t="s">
        <v>2393</v>
      </c>
      <c r="CR1997">
        <v>74</v>
      </c>
      <c r="CS1997">
        <v>215</v>
      </c>
      <c r="CT1997">
        <v>16</v>
      </c>
      <c r="CU1997" t="s">
        <v>3402</v>
      </c>
      <c r="CV1997" t="s">
        <v>3090</v>
      </c>
      <c r="CW1997">
        <v>0</v>
      </c>
      <c r="CX1997">
        <v>0</v>
      </c>
      <c r="CY1997">
        <v>0</v>
      </c>
      <c r="CZ1997" s="71"/>
      <c r="DA1997">
        <v>0</v>
      </c>
    </row>
    <row r="1998" spans="1:105" x14ac:dyDescent="0.2">
      <c r="A1998" s="38" t="s">
        <v>2452</v>
      </c>
      <c r="B1998" t="s">
        <v>977</v>
      </c>
      <c r="E1998" t="str">
        <f t="shared" si="1717"/>
        <v xml:space="preserve">Bouck, Tyler </v>
      </c>
      <c r="F1998" t="s">
        <v>1462</v>
      </c>
      <c r="G1998" t="s">
        <v>1540</v>
      </c>
      <c r="H1998">
        <v>6</v>
      </c>
      <c r="I1998">
        <v>0</v>
      </c>
      <c r="J1998">
        <v>0</v>
      </c>
      <c r="K1998">
        <f t="shared" si="1718"/>
        <v>0</v>
      </c>
      <c r="L1998">
        <v>-1</v>
      </c>
      <c r="M1998">
        <v>16</v>
      </c>
      <c r="N1998">
        <v>7</v>
      </c>
      <c r="O1998" s="4">
        <f t="shared" si="1719"/>
        <v>0</v>
      </c>
      <c r="P1998">
        <v>88</v>
      </c>
      <c r="Q1998">
        <v>0</v>
      </c>
      <c r="R1998">
        <v>0</v>
      </c>
      <c r="S1998">
        <v>0</v>
      </c>
      <c r="T1998">
        <v>0</v>
      </c>
      <c r="U1998" s="4">
        <f t="shared" si="1720"/>
        <v>0</v>
      </c>
      <c r="V1998" s="40">
        <v>0</v>
      </c>
      <c r="W1998">
        <v>0</v>
      </c>
      <c r="X1998">
        <v>0</v>
      </c>
      <c r="Y1998">
        <v>0</v>
      </c>
      <c r="Z1998">
        <v>0</v>
      </c>
      <c r="AA1998">
        <f t="shared" si="1721"/>
        <v>0</v>
      </c>
      <c r="AB1998">
        <f t="shared" si="1721"/>
        <v>0</v>
      </c>
      <c r="AC1998" s="9">
        <f t="shared" si="1685"/>
        <v>0</v>
      </c>
      <c r="AD1998" s="9">
        <f t="shared" si="1686"/>
        <v>0</v>
      </c>
      <c r="AE1998" s="9">
        <f t="shared" si="1687"/>
        <v>0</v>
      </c>
      <c r="AF1998" s="9">
        <f t="shared" si="1688"/>
        <v>0</v>
      </c>
      <c r="AG1998" s="9">
        <f t="shared" si="1689"/>
        <v>0</v>
      </c>
      <c r="AH1998" s="9">
        <f t="shared" si="1690"/>
        <v>0</v>
      </c>
      <c r="AI1998" s="6">
        <f t="shared" si="1691"/>
        <v>0</v>
      </c>
      <c r="AJ1998" s="6">
        <f t="shared" si="1692"/>
        <v>0</v>
      </c>
      <c r="AK1998" s="6">
        <f t="shared" si="1693"/>
        <v>0</v>
      </c>
      <c r="AL1998" s="6">
        <f t="shared" si="1694"/>
        <v>1.5145140933950358</v>
      </c>
      <c r="AM1998" s="6">
        <f t="shared" si="1695"/>
        <v>0</v>
      </c>
      <c r="AN1998" s="6">
        <f t="shared" si="1696"/>
        <v>0</v>
      </c>
      <c r="AO1998" s="32">
        <v>39.616666666666667</v>
      </c>
      <c r="AP1998" s="32">
        <v>0.18333333333333332</v>
      </c>
      <c r="AQ1998" s="32">
        <v>7.7</v>
      </c>
      <c r="AR1998" s="32">
        <v>47.5</v>
      </c>
      <c r="AS1998" s="40">
        <v>2</v>
      </c>
      <c r="AT1998" s="40">
        <v>4</v>
      </c>
      <c r="AU1998" s="40">
        <v>2</v>
      </c>
      <c r="AV1998" s="40">
        <v>1</v>
      </c>
      <c r="AW1998" s="40">
        <v>1</v>
      </c>
      <c r="AX1998" s="9">
        <f t="shared" si="1697"/>
        <v>2.5263157894736841</v>
      </c>
      <c r="AY1998" s="9">
        <f t="shared" si="1698"/>
        <v>5.0526315789473681</v>
      </c>
      <c r="AZ1998" s="9">
        <f t="shared" si="1699"/>
        <v>2.5263157894736841</v>
      </c>
      <c r="BA1998" s="9">
        <f t="shared" si="1700"/>
        <v>1.263157894736842</v>
      </c>
      <c r="BB1998" s="9">
        <f t="shared" si="1701"/>
        <v>1.263157894736842</v>
      </c>
      <c r="BC1998" s="9">
        <f t="shared" si="1702"/>
        <v>6.6027777777777779</v>
      </c>
      <c r="BD1998" s="9">
        <f t="shared" si="1703"/>
        <v>1.2833333333333334</v>
      </c>
      <c r="BE1998" s="9">
        <f t="shared" si="1704"/>
        <v>3.0555555555555555E-2</v>
      </c>
      <c r="BF1998" s="3">
        <v>0</v>
      </c>
      <c r="BG1998" s="3">
        <v>0</v>
      </c>
      <c r="BH1998" s="3">
        <v>0</v>
      </c>
      <c r="BI1998" s="3">
        <v>0</v>
      </c>
      <c r="BJ1998" s="3">
        <v>1</v>
      </c>
      <c r="BK1998" s="3">
        <v>0</v>
      </c>
      <c r="BL1998" s="3">
        <v>0</v>
      </c>
      <c r="BM1998" s="3">
        <v>1</v>
      </c>
      <c r="BN1998" s="34">
        <f t="shared" si="1722"/>
        <v>-1.1715159637493451</v>
      </c>
      <c r="BO1998" s="34">
        <f t="shared" si="1723"/>
        <v>-49.326987947340847</v>
      </c>
      <c r="BP1998" s="34">
        <v>-1.0803406665183968</v>
      </c>
      <c r="BQ1998" s="34">
        <v>-1.0208234518527237E-2</v>
      </c>
      <c r="BR1998" s="34">
        <v>7.2404895189313971E-3</v>
      </c>
      <c r="BS1998" s="34">
        <v>-9.3868124323816235E-2</v>
      </c>
      <c r="BT1998" s="34">
        <v>0</v>
      </c>
      <c r="BU1998" s="34">
        <f t="shared" si="1724"/>
        <v>-1.1771765358418089</v>
      </c>
      <c r="BV1998" s="34">
        <f t="shared" si="1725"/>
        <v>-49.56532782491827</v>
      </c>
      <c r="BW1998" s="34">
        <v>0.50511490728255537</v>
      </c>
      <c r="BX1998" s="34">
        <v>4.7166759547616138E-4</v>
      </c>
      <c r="BY1998" s="34">
        <v>0.70332342503014056</v>
      </c>
      <c r="BZ1998" s="34">
        <v>-1.2032494278157082</v>
      </c>
      <c r="CA1998" s="34">
        <f t="shared" si="1726"/>
        <v>5.6605720924638447E-3</v>
      </c>
      <c r="CB1998" s="34">
        <f t="shared" si="1727"/>
        <v>0.23833987757742506</v>
      </c>
      <c r="CE1998" s="68">
        <f t="shared" si="1705"/>
        <v>165000</v>
      </c>
      <c r="CF1998" s="9">
        <v>0.7</v>
      </c>
      <c r="CG1998" s="9">
        <v>0.6</v>
      </c>
      <c r="CH1998" s="9">
        <v>-1</v>
      </c>
      <c r="CI1998" s="9">
        <v>-0.3</v>
      </c>
      <c r="CJ1998" s="9">
        <f t="shared" si="1660"/>
        <v>-10.833584110743304</v>
      </c>
      <c r="CK1998" s="9">
        <v>-0.1</v>
      </c>
      <c r="CL1998" s="9">
        <f t="shared" si="1661"/>
        <v>-3.6111947035811016</v>
      </c>
      <c r="CM1998" s="9">
        <v>-0.4</v>
      </c>
      <c r="CN1998" t="s">
        <v>1000</v>
      </c>
      <c r="CO1998" t="s">
        <v>1272</v>
      </c>
      <c r="CP1998" t="s">
        <v>2417</v>
      </c>
      <c r="CQ1998" t="s">
        <v>2400</v>
      </c>
      <c r="CR1998">
        <v>72</v>
      </c>
      <c r="CS1998">
        <v>196</v>
      </c>
      <c r="CT1998">
        <v>21</v>
      </c>
      <c r="CU1998" t="s">
        <v>3402</v>
      </c>
      <c r="CV1998" t="s">
        <v>2382</v>
      </c>
      <c r="CW1998">
        <v>0</v>
      </c>
      <c r="CX1998">
        <v>0</v>
      </c>
      <c r="CY1998">
        <v>0</v>
      </c>
      <c r="CZ1998" s="70"/>
      <c r="DA1998">
        <v>0</v>
      </c>
    </row>
    <row r="1999" spans="1:105" x14ac:dyDescent="0.2">
      <c r="A1999" s="75" t="s">
        <v>2452</v>
      </c>
      <c r="B1999" s="19" t="s">
        <v>973</v>
      </c>
      <c r="C1999" s="19"/>
      <c r="D1999" s="19"/>
      <c r="E1999" s="19" t="str">
        <f t="shared" si="1717"/>
        <v xml:space="preserve">Nieminen, Ville </v>
      </c>
      <c r="F1999" s="19" t="s">
        <v>2927</v>
      </c>
      <c r="G1999" s="19" t="s">
        <v>1540</v>
      </c>
      <c r="H1999" s="19">
        <v>30</v>
      </c>
      <c r="I1999" s="19">
        <v>1</v>
      </c>
      <c r="J1999" s="19">
        <v>1</v>
      </c>
      <c r="K1999" s="19">
        <f t="shared" si="1718"/>
        <v>2</v>
      </c>
      <c r="L1999" s="19">
        <v>-7</v>
      </c>
      <c r="M1999" s="19">
        <v>14</v>
      </c>
      <c r="N1999" s="19">
        <v>30</v>
      </c>
      <c r="O1999" s="20">
        <f t="shared" si="1719"/>
        <v>3.3333333333333333E-2</v>
      </c>
      <c r="P1999" s="19">
        <v>354</v>
      </c>
      <c r="Q1999" s="19">
        <v>0</v>
      </c>
      <c r="R1999" s="19">
        <v>0</v>
      </c>
      <c r="S1999" s="19">
        <v>0</v>
      </c>
      <c r="T1999" s="19">
        <v>0</v>
      </c>
      <c r="U1999" s="20">
        <f t="shared" si="1720"/>
        <v>0</v>
      </c>
      <c r="V1999" s="19"/>
      <c r="W1999" s="19">
        <v>0</v>
      </c>
      <c r="X1999" s="19">
        <v>0</v>
      </c>
      <c r="Y1999" s="19">
        <v>0</v>
      </c>
      <c r="Z1999" s="19">
        <v>0</v>
      </c>
      <c r="AA1999" s="19">
        <f t="shared" si="1721"/>
        <v>1</v>
      </c>
      <c r="AB1999" s="19">
        <f t="shared" si="1721"/>
        <v>1</v>
      </c>
      <c r="AC1999" s="24">
        <f t="shared" si="1685"/>
        <v>0</v>
      </c>
      <c r="AD1999" s="24">
        <f t="shared" si="1686"/>
        <v>0</v>
      </c>
      <c r="AE1999" s="24">
        <f t="shared" si="1687"/>
        <v>0</v>
      </c>
      <c r="AF1999" s="24">
        <f t="shared" si="1688"/>
        <v>0</v>
      </c>
      <c r="AG1999" s="24">
        <f t="shared" si="1689"/>
        <v>4.7897817988291651</v>
      </c>
      <c r="AH1999" s="24">
        <f t="shared" si="1690"/>
        <v>4.7897817988291651</v>
      </c>
      <c r="AI1999" s="21">
        <f t="shared" si="1691"/>
        <v>0.95795635976583304</v>
      </c>
      <c r="AJ1999" s="21">
        <f t="shared" si="1692"/>
        <v>0</v>
      </c>
      <c r="AK1999" s="21">
        <f t="shared" si="1693"/>
        <v>0</v>
      </c>
      <c r="AL1999" s="21">
        <f t="shared" si="1694"/>
        <v>2.6343799893560407</v>
      </c>
      <c r="AM1999" s="21">
        <f t="shared" si="1695"/>
        <v>0</v>
      </c>
      <c r="AN1999" s="21">
        <f t="shared" si="1696"/>
        <v>11.881188118811881</v>
      </c>
      <c r="AO1999" s="36">
        <v>250.5333333333333</v>
      </c>
      <c r="AP1999" s="36">
        <v>3.1833333333333336</v>
      </c>
      <c r="AQ1999" s="36">
        <v>5.05</v>
      </c>
      <c r="AR1999" s="36">
        <v>258.76666666666665</v>
      </c>
      <c r="AS1999" s="19"/>
      <c r="AT1999" s="19"/>
      <c r="AU1999" s="19"/>
      <c r="AV1999" s="19"/>
      <c r="AW1999" s="19"/>
      <c r="AX1999" s="24">
        <f t="shared" si="1697"/>
        <v>0</v>
      </c>
      <c r="AY1999" s="24">
        <f t="shared" si="1698"/>
        <v>0</v>
      </c>
      <c r="AZ1999" s="24">
        <f t="shared" si="1699"/>
        <v>0</v>
      </c>
      <c r="BA1999" s="24">
        <f t="shared" si="1700"/>
        <v>0</v>
      </c>
      <c r="BB1999" s="24">
        <f t="shared" si="1701"/>
        <v>0</v>
      </c>
      <c r="BC1999" s="24">
        <f t="shared" si="1702"/>
        <v>8.3511111111111109</v>
      </c>
      <c r="BD1999" s="24">
        <f t="shared" si="1703"/>
        <v>0.16833333333333333</v>
      </c>
      <c r="BE1999" s="24">
        <f t="shared" si="1704"/>
        <v>0.10611111111111111</v>
      </c>
      <c r="BF1999" s="30">
        <v>4</v>
      </c>
      <c r="BG1999" s="30">
        <v>0</v>
      </c>
      <c r="BH1999" s="30">
        <v>0</v>
      </c>
      <c r="BI1999" s="30">
        <v>4</v>
      </c>
      <c r="BJ1999" s="30">
        <v>11</v>
      </c>
      <c r="BK1999" s="30">
        <v>0</v>
      </c>
      <c r="BL1999" s="30">
        <v>1</v>
      </c>
      <c r="BM1999" s="30">
        <v>12</v>
      </c>
      <c r="BN1999" s="35">
        <f t="shared" si="1722"/>
        <v>-8.3519151923514148</v>
      </c>
      <c r="BO1999" s="35">
        <f t="shared" si="1723"/>
        <v>-64.551708301054347</v>
      </c>
      <c r="BP1999" s="35">
        <v>-2.9170281299572274</v>
      </c>
      <c r="BQ1999" s="35">
        <v>-0.16744169158740588</v>
      </c>
      <c r="BR1999" s="35">
        <v>4.7853093410170744E-2</v>
      </c>
      <c r="BS1999" s="35">
        <v>-7.6701955926399557E-2</v>
      </c>
      <c r="BT1999" s="35">
        <v>0</v>
      </c>
      <c r="BU1999" s="35">
        <f t="shared" si="1724"/>
        <v>-3.1133186840608622</v>
      </c>
      <c r="BV1999" s="35">
        <f t="shared" si="1725"/>
        <v>-24.062749071705749</v>
      </c>
      <c r="BW1999" s="35">
        <v>2.0201555795235628</v>
      </c>
      <c r="BX1999" s="35">
        <v>1.0559526198545268E-2</v>
      </c>
      <c r="BY1999" s="35">
        <v>-9.4313597576164435E-2</v>
      </c>
      <c r="BZ1999" s="35">
        <v>-7.174998016436497</v>
      </c>
      <c r="CA1999" s="35">
        <f t="shared" si="1726"/>
        <v>-5.238596508290553</v>
      </c>
      <c r="CB1999" s="35">
        <f t="shared" si="1727"/>
        <v>-40.488959229348602</v>
      </c>
      <c r="CC1999" s="22">
        <v>57</v>
      </c>
      <c r="CD1999" s="23">
        <v>165000</v>
      </c>
      <c r="CE1999" s="76">
        <f t="shared" si="1705"/>
        <v>165000</v>
      </c>
      <c r="CF1999" s="24">
        <v>5.2</v>
      </c>
      <c r="CG1999" s="24">
        <v>5.4</v>
      </c>
      <c r="CH1999" s="24">
        <v>-7.9</v>
      </c>
      <c r="CI1999" s="24">
        <v>-1.8</v>
      </c>
      <c r="CJ1999" s="24">
        <f t="shared" si="1660"/>
        <v>-13.483146067415731</v>
      </c>
      <c r="CK1999" s="24">
        <v>-0.7</v>
      </c>
      <c r="CL1999" s="24">
        <f t="shared" si="1661"/>
        <v>-5.2434456928838946</v>
      </c>
      <c r="CM1999" s="24">
        <v>-2.4</v>
      </c>
      <c r="CN1999" s="19"/>
      <c r="CO1999" s="19"/>
      <c r="CP1999" s="19"/>
      <c r="CQ1999" s="19"/>
      <c r="CR1999" s="19"/>
      <c r="CS1999" s="19"/>
      <c r="CT1999" s="19"/>
      <c r="CU1999" s="19"/>
      <c r="CV1999" s="19"/>
      <c r="CW1999" s="19"/>
      <c r="CX1999" s="19"/>
      <c r="CY1999" s="19"/>
      <c r="CZ1999" s="77"/>
      <c r="DA1999" s="19">
        <v>1</v>
      </c>
    </row>
    <row r="2000" spans="1:105" x14ac:dyDescent="0.2">
      <c r="A2000" s="75" t="s">
        <v>2452</v>
      </c>
      <c r="B2000" s="19" t="s">
        <v>974</v>
      </c>
      <c r="C2000" s="19"/>
      <c r="D2000" s="19"/>
      <c r="E2000" s="19" t="str">
        <f t="shared" si="1717"/>
        <v xml:space="preserve">Nieminen, Ville </v>
      </c>
      <c r="F2000" s="19" t="s">
        <v>2927</v>
      </c>
      <c r="G2000" s="19" t="s">
        <v>1540</v>
      </c>
      <c r="H2000" s="19">
        <v>14</v>
      </c>
      <c r="I2000" s="19">
        <v>0</v>
      </c>
      <c r="J2000" s="19">
        <v>0</v>
      </c>
      <c r="K2000" s="19">
        <f t="shared" si="1718"/>
        <v>0</v>
      </c>
      <c r="L2000" s="19">
        <v>-1</v>
      </c>
      <c r="M2000" s="19">
        <v>29</v>
      </c>
      <c r="N2000" s="19">
        <v>13</v>
      </c>
      <c r="O2000" s="20">
        <f t="shared" si="1719"/>
        <v>0</v>
      </c>
      <c r="P2000" s="19">
        <v>195</v>
      </c>
      <c r="Q2000" s="19">
        <v>0</v>
      </c>
      <c r="R2000" s="19">
        <v>0</v>
      </c>
      <c r="S2000" s="19">
        <v>0</v>
      </c>
      <c r="T2000" s="19">
        <v>0</v>
      </c>
      <c r="U2000" s="20">
        <f t="shared" si="1720"/>
        <v>0</v>
      </c>
      <c r="V2000" s="19">
        <v>44</v>
      </c>
      <c r="W2000" s="19">
        <v>0</v>
      </c>
      <c r="X2000" s="19">
        <v>0</v>
      </c>
      <c r="Y2000" s="19">
        <v>0</v>
      </c>
      <c r="Z2000" s="19">
        <v>0</v>
      </c>
      <c r="AA2000" s="19">
        <f t="shared" si="1721"/>
        <v>0</v>
      </c>
      <c r="AB2000" s="19">
        <f t="shared" si="1721"/>
        <v>0</v>
      </c>
      <c r="AC2000" s="24">
        <f t="shared" si="1685"/>
        <v>0</v>
      </c>
      <c r="AD2000" s="24">
        <f t="shared" si="1686"/>
        <v>0</v>
      </c>
      <c r="AE2000" s="24">
        <f t="shared" si="1687"/>
        <v>0</v>
      </c>
      <c r="AF2000" s="24">
        <f t="shared" si="1688"/>
        <v>0</v>
      </c>
      <c r="AG2000" s="24">
        <f t="shared" si="1689"/>
        <v>0</v>
      </c>
      <c r="AH2000" s="24">
        <f t="shared" si="1690"/>
        <v>0</v>
      </c>
      <c r="AI2000" s="21">
        <f t="shared" si="1691"/>
        <v>1.4274385408406027</v>
      </c>
      <c r="AJ2000" s="21">
        <f t="shared" si="1692"/>
        <v>0</v>
      </c>
      <c r="AK2000" s="21">
        <f t="shared" si="1693"/>
        <v>0</v>
      </c>
      <c r="AL2000" s="21">
        <f t="shared" si="1694"/>
        <v>1.9032513877874702</v>
      </c>
      <c r="AM2000" s="21">
        <f t="shared" si="1695"/>
        <v>0</v>
      </c>
      <c r="AN2000" s="21">
        <f t="shared" si="1696"/>
        <v>116.12903225806451</v>
      </c>
      <c r="AO2000" s="36">
        <v>126.1</v>
      </c>
      <c r="AP2000" s="36">
        <v>1.3666666666666667</v>
      </c>
      <c r="AQ2000" s="36">
        <v>0.51666666666666672</v>
      </c>
      <c r="AR2000" s="36">
        <v>127.98333333333332</v>
      </c>
      <c r="AS2000" s="19">
        <v>68</v>
      </c>
      <c r="AT2000" s="19">
        <v>12</v>
      </c>
      <c r="AU2000" s="19">
        <v>18</v>
      </c>
      <c r="AV2000" s="19">
        <v>21</v>
      </c>
      <c r="AW2000" s="19">
        <v>7</v>
      </c>
      <c r="AX2000" s="24">
        <f t="shared" si="1697"/>
        <v>31.879150931110821</v>
      </c>
      <c r="AY2000" s="24">
        <f t="shared" si="1698"/>
        <v>5.6257325172548516</v>
      </c>
      <c r="AZ2000" s="24">
        <f t="shared" si="1699"/>
        <v>8.4385987758822765</v>
      </c>
      <c r="BA2000" s="24">
        <f t="shared" si="1700"/>
        <v>9.8450319051959898</v>
      </c>
      <c r="BB2000" s="24">
        <f t="shared" si="1701"/>
        <v>3.2816773017319965</v>
      </c>
      <c r="BC2000" s="24">
        <f t="shared" si="1702"/>
        <v>9.0071428571428562</v>
      </c>
      <c r="BD2000" s="24">
        <f t="shared" si="1703"/>
        <v>3.6904761904761905E-2</v>
      </c>
      <c r="BE2000" s="24">
        <f t="shared" si="1704"/>
        <v>9.7619047619047619E-2</v>
      </c>
      <c r="BF2000" s="30">
        <v>3</v>
      </c>
      <c r="BG2000" s="30">
        <v>0</v>
      </c>
      <c r="BH2000" s="30">
        <v>0</v>
      </c>
      <c r="BI2000" s="30">
        <v>3</v>
      </c>
      <c r="BJ2000" s="30">
        <v>4</v>
      </c>
      <c r="BK2000" s="30">
        <v>0</v>
      </c>
      <c r="BL2000" s="30">
        <v>1</v>
      </c>
      <c r="BM2000" s="30">
        <v>5</v>
      </c>
      <c r="BN2000" s="35">
        <f t="shared" si="1722"/>
        <v>-0.99698835493997029</v>
      </c>
      <c r="BO2000" s="35">
        <f t="shared" si="1723"/>
        <v>-15.579971688083923</v>
      </c>
      <c r="BP2000" s="35">
        <v>-3.2508919744860609</v>
      </c>
      <c r="BQ2000" s="35">
        <v>-7.5227422955637169E-2</v>
      </c>
      <c r="BR2000" s="35">
        <v>-3.5038404709234874E-2</v>
      </c>
      <c r="BS2000" s="35">
        <v>-6.888413432745359E-3</v>
      </c>
      <c r="BT2000" s="35">
        <v>0</v>
      </c>
      <c r="BU2000" s="35">
        <f t="shared" si="1724"/>
        <v>-3.3680462155836781</v>
      </c>
      <c r="BV2000" s="35">
        <f t="shared" si="1725"/>
        <v>-52.632575318406225</v>
      </c>
      <c r="BW2000" s="35">
        <v>1.420526027559526</v>
      </c>
      <c r="BX2000" s="35">
        <v>4.9044449762889091E-3</v>
      </c>
      <c r="BY2000" s="35">
        <v>-0.56769611094593808</v>
      </c>
      <c r="BZ2000" s="35">
        <v>1.5133234990538309</v>
      </c>
      <c r="CA2000" s="35">
        <f t="shared" si="1726"/>
        <v>2.3710578606437078</v>
      </c>
      <c r="CB2000" s="35">
        <f t="shared" si="1727"/>
        <v>37.052603630322302</v>
      </c>
      <c r="CC2000" s="22"/>
      <c r="CD2000" s="19"/>
      <c r="CE2000" s="76">
        <f t="shared" si="1705"/>
        <v>165000</v>
      </c>
      <c r="CF2000" s="24">
        <v>2.4</v>
      </c>
      <c r="CG2000" s="24">
        <v>2.5</v>
      </c>
      <c r="CH2000" s="24">
        <v>-1</v>
      </c>
      <c r="CI2000" s="24">
        <v>-1.1000000000000001</v>
      </c>
      <c r="CJ2000" s="24">
        <f t="shared" si="1660"/>
        <v>-16.940451745379878</v>
      </c>
      <c r="CK2000" s="24">
        <v>0</v>
      </c>
      <c r="CL2000" s="24">
        <f t="shared" si="1661"/>
        <v>0</v>
      </c>
      <c r="CM2000" s="24">
        <v>-1.1000000000000001</v>
      </c>
      <c r="CN2000" s="19" t="s">
        <v>29</v>
      </c>
      <c r="CO2000" s="19" t="s">
        <v>1210</v>
      </c>
      <c r="CP2000" s="19"/>
      <c r="CQ2000" s="19" t="s">
        <v>2393</v>
      </c>
      <c r="CR2000" s="19">
        <v>73</v>
      </c>
      <c r="CS2000" s="19">
        <v>220</v>
      </c>
      <c r="CT2000" s="19">
        <v>32</v>
      </c>
      <c r="CU2000" s="19" t="s">
        <v>3402</v>
      </c>
      <c r="CV2000" s="19" t="s">
        <v>2382</v>
      </c>
      <c r="CW2000" s="19">
        <v>0</v>
      </c>
      <c r="CX2000" s="19">
        <v>0</v>
      </c>
      <c r="CY2000" s="19">
        <v>0</v>
      </c>
      <c r="CZ2000" s="77"/>
      <c r="DA2000" s="19">
        <v>1</v>
      </c>
    </row>
    <row r="2001" spans="1:105" x14ac:dyDescent="0.2">
      <c r="A2001" s="25" t="s">
        <v>2452</v>
      </c>
      <c r="B2001" s="10" t="s">
        <v>974</v>
      </c>
      <c r="C2001" s="10"/>
      <c r="D2001" s="10"/>
      <c r="E2001" s="10" t="s">
        <v>2926</v>
      </c>
      <c r="F2001" s="10" t="s">
        <v>2927</v>
      </c>
      <c r="G2001" s="10" t="s">
        <v>1540</v>
      </c>
      <c r="H2001" s="10">
        <v>44</v>
      </c>
      <c r="I2001" s="10">
        <v>1</v>
      </c>
      <c r="J2001" s="10">
        <v>1</v>
      </c>
      <c r="K2001" s="10">
        <v>2</v>
      </c>
      <c r="L2001" s="10">
        <v>-8</v>
      </c>
      <c r="M2001" s="10">
        <v>43</v>
      </c>
      <c r="N2001" s="10">
        <v>43</v>
      </c>
      <c r="O2001" s="11">
        <v>2.3E-2</v>
      </c>
      <c r="P2001" s="10">
        <v>549</v>
      </c>
      <c r="Q2001" s="10">
        <v>0</v>
      </c>
      <c r="R2001" s="10">
        <v>0</v>
      </c>
      <c r="S2001" s="10">
        <v>0</v>
      </c>
      <c r="T2001" s="10">
        <v>0</v>
      </c>
      <c r="U2001" s="11">
        <v>0</v>
      </c>
      <c r="V2001" s="41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1</v>
      </c>
      <c r="AB2001" s="10">
        <v>1</v>
      </c>
      <c r="AC2001" s="13">
        <f t="shared" si="1685"/>
        <v>0</v>
      </c>
      <c r="AD2001" s="13">
        <f t="shared" si="1686"/>
        <v>0</v>
      </c>
      <c r="AE2001" s="13">
        <f t="shared" si="1687"/>
        <v>0</v>
      </c>
      <c r="AF2001" s="13">
        <f t="shared" si="1688"/>
        <v>0</v>
      </c>
      <c r="AG2001" s="13">
        <f t="shared" si="1689"/>
        <v>3.1861508642434222</v>
      </c>
      <c r="AH2001" s="13">
        <f t="shared" si="1690"/>
        <v>3.1861508642434222</v>
      </c>
      <c r="AI2001" s="29">
        <f t="shared" si="1691"/>
        <v>1.1151528024851975</v>
      </c>
      <c r="AJ2001" s="29">
        <f t="shared" si="1692"/>
        <v>0</v>
      </c>
      <c r="AK2001" s="29">
        <f t="shared" si="1693"/>
        <v>0</v>
      </c>
      <c r="AL2001" s="29">
        <f t="shared" si="1694"/>
        <v>2.3896131481825664</v>
      </c>
      <c r="AM2001" s="29">
        <f t="shared" si="1695"/>
        <v>0</v>
      </c>
      <c r="AN2001" s="29">
        <f t="shared" si="1696"/>
        <v>21.543985637342907</v>
      </c>
      <c r="AO2001" s="13">
        <v>376.63</v>
      </c>
      <c r="AP2001" s="13">
        <v>4.55</v>
      </c>
      <c r="AQ2001" s="13">
        <v>5.57</v>
      </c>
      <c r="AR2001" s="13">
        <v>386.75</v>
      </c>
      <c r="AS2001" s="41">
        <v>12</v>
      </c>
      <c r="AT2001" s="41">
        <v>68</v>
      </c>
      <c r="AU2001" s="41">
        <v>18</v>
      </c>
      <c r="AV2001" s="41">
        <v>21</v>
      </c>
      <c r="AW2001" s="41">
        <v>7</v>
      </c>
      <c r="AX2001" s="13">
        <f t="shared" si="1697"/>
        <v>1.8616677440206852</v>
      </c>
      <c r="AY2001" s="13">
        <f t="shared" si="1698"/>
        <v>10.549450549450551</v>
      </c>
      <c r="AZ2001" s="13">
        <f t="shared" si="1699"/>
        <v>2.7925016160310276</v>
      </c>
      <c r="BA2001" s="13">
        <f t="shared" si="1700"/>
        <v>3.2579185520361991</v>
      </c>
      <c r="BB2001" s="13">
        <f t="shared" si="1701"/>
        <v>1.0859728506787332</v>
      </c>
      <c r="BC2001" s="13">
        <f t="shared" si="1702"/>
        <v>8.559772727272728</v>
      </c>
      <c r="BD2001" s="13">
        <f t="shared" si="1703"/>
        <v>0.12659090909090909</v>
      </c>
      <c r="BE2001" s="13">
        <f t="shared" si="1704"/>
        <v>0.10340909090909091</v>
      </c>
      <c r="BF2001" s="10">
        <v>7</v>
      </c>
      <c r="BG2001" s="10">
        <v>0</v>
      </c>
      <c r="BH2001" s="10">
        <v>0</v>
      </c>
      <c r="BI2001" s="10">
        <v>7</v>
      </c>
      <c r="BJ2001" s="10">
        <v>15</v>
      </c>
      <c r="BK2001" s="10">
        <v>0</v>
      </c>
      <c r="BL2001" s="10">
        <v>2</v>
      </c>
      <c r="BM2001" s="10">
        <v>17</v>
      </c>
      <c r="BN2001" s="39">
        <v>-9.3490000000000002</v>
      </c>
      <c r="BO2001" s="39">
        <v>-48.345999999999997</v>
      </c>
      <c r="BP2001" s="13">
        <v>-6.1680000000000001</v>
      </c>
      <c r="BQ2001" s="13">
        <v>-0.24299999999999999</v>
      </c>
      <c r="BR2001" s="13">
        <v>1.2999999999999999E-2</v>
      </c>
      <c r="BS2001" s="13">
        <v>-8.4000000000000005E-2</v>
      </c>
      <c r="BT2001" s="13">
        <v>0</v>
      </c>
      <c r="BU2001" s="39">
        <v>-6.4809999999999999</v>
      </c>
      <c r="BV2001" s="39">
        <v>-33.517000000000003</v>
      </c>
      <c r="BW2001" s="13">
        <v>3.4409999999999998</v>
      </c>
      <c r="BX2001" s="13">
        <v>1.4999999999999999E-2</v>
      </c>
      <c r="BY2001" s="13">
        <v>-0.66200000000000003</v>
      </c>
      <c r="BZ2001" s="13">
        <v>-5.6619999999999999</v>
      </c>
      <c r="CA2001" s="39">
        <v>-2.8679999999999999</v>
      </c>
      <c r="CB2001" s="39">
        <v>-14.829000000000001</v>
      </c>
      <c r="CC2001" s="16">
        <v>39</v>
      </c>
      <c r="CD2001" s="12">
        <v>165000</v>
      </c>
      <c r="CE2001" s="73">
        <f t="shared" si="1705"/>
        <v>165000</v>
      </c>
      <c r="CF2001" s="13">
        <v>7.6</v>
      </c>
      <c r="CG2001" s="13">
        <v>7.9</v>
      </c>
      <c r="CH2001" s="13">
        <v>-8.9</v>
      </c>
      <c r="CI2001" s="17">
        <v>-1.6</v>
      </c>
      <c r="CJ2001" s="13">
        <f t="shared" si="1660"/>
        <v>-8.063093708267191</v>
      </c>
      <c r="CK2001" s="17">
        <v>-0.5</v>
      </c>
      <c r="CL2001" s="13">
        <f t="shared" si="1661"/>
        <v>-2.5197167838334971</v>
      </c>
      <c r="CM2001" s="13">
        <v>-2.1</v>
      </c>
      <c r="CN2001" s="10" t="s">
        <v>29</v>
      </c>
      <c r="CO2001" s="10" t="s">
        <v>1210</v>
      </c>
      <c r="CP2001" s="10">
        <v>0</v>
      </c>
      <c r="CQ2001" s="10" t="s">
        <v>2393</v>
      </c>
      <c r="CR2001" s="10">
        <v>73</v>
      </c>
      <c r="CS2001" s="10">
        <v>220</v>
      </c>
      <c r="CT2001" s="10">
        <v>32</v>
      </c>
      <c r="CU2001" s="10" t="s">
        <v>3402</v>
      </c>
      <c r="CV2001" s="10" t="s">
        <v>2382</v>
      </c>
      <c r="CW2001" s="10">
        <v>0</v>
      </c>
      <c r="CX2001" s="10">
        <v>0</v>
      </c>
      <c r="CY2001" s="10">
        <v>0</v>
      </c>
      <c r="CZ2001" s="79"/>
      <c r="DA2001" s="10">
        <v>2</v>
      </c>
    </row>
    <row r="2002" spans="1:105" x14ac:dyDescent="0.2">
      <c r="A2002" s="38" t="s">
        <v>2452</v>
      </c>
      <c r="B2002" t="s">
        <v>958</v>
      </c>
      <c r="E2002" t="str">
        <f>CONCATENATE(RIGHT(F2002,LEN(F2002)-SEARCH(" ",F2002)), ", ", LEFT(F2002, SEARCH(" ", F2002)))</f>
        <v xml:space="preserve">Polak, Vojtech </v>
      </c>
      <c r="F2002" t="s">
        <v>1463</v>
      </c>
      <c r="G2002" t="s">
        <v>1540</v>
      </c>
      <c r="H2002">
        <v>2</v>
      </c>
      <c r="I2002">
        <v>0</v>
      </c>
      <c r="J2002">
        <v>0</v>
      </c>
      <c r="K2002">
        <f>I2002+J2002</f>
        <v>0</v>
      </c>
      <c r="L2002">
        <v>-1</v>
      </c>
      <c r="M2002">
        <v>0</v>
      </c>
      <c r="N2002">
        <v>2</v>
      </c>
      <c r="O2002" s="4">
        <f>IF(N2002=0,0,I2002/N2002)</f>
        <v>0</v>
      </c>
      <c r="P2002">
        <v>18</v>
      </c>
      <c r="Q2002">
        <v>0</v>
      </c>
      <c r="R2002">
        <v>0</v>
      </c>
      <c r="S2002">
        <v>0</v>
      </c>
      <c r="T2002">
        <v>0</v>
      </c>
      <c r="U2002" s="4">
        <f>IF(S2002+T2002=0,0,S2002/(S2002+T2002))</f>
        <v>0</v>
      </c>
      <c r="V2002" s="40">
        <v>0</v>
      </c>
      <c r="W2002">
        <v>0</v>
      </c>
      <c r="X2002">
        <v>0</v>
      </c>
      <c r="Y2002">
        <v>0</v>
      </c>
      <c r="Z2002">
        <v>0</v>
      </c>
      <c r="AA2002">
        <f>I2002-W2002-Y2002</f>
        <v>0</v>
      </c>
      <c r="AB2002">
        <f>J2002-X2002-Z2002</f>
        <v>0</v>
      </c>
      <c r="AC2002" s="9">
        <f t="shared" si="1685"/>
        <v>0</v>
      </c>
      <c r="AD2002" s="9">
        <f t="shared" si="1686"/>
        <v>0</v>
      </c>
      <c r="AE2002" s="9">
        <f t="shared" si="1687"/>
        <v>0</v>
      </c>
      <c r="AF2002" s="9">
        <f t="shared" si="1688"/>
        <v>0</v>
      </c>
      <c r="AG2002" s="9">
        <f t="shared" si="1689"/>
        <v>0</v>
      </c>
      <c r="AH2002" s="9">
        <f t="shared" si="1690"/>
        <v>0</v>
      </c>
      <c r="AI2002" s="6">
        <f t="shared" si="1691"/>
        <v>0</v>
      </c>
      <c r="AJ2002" s="6">
        <f t="shared" si="1692"/>
        <v>0</v>
      </c>
      <c r="AK2002" s="6">
        <f t="shared" si="1693"/>
        <v>0</v>
      </c>
      <c r="AL2002" s="6">
        <f t="shared" si="1694"/>
        <v>5.3731343283582094</v>
      </c>
      <c r="AM2002" s="6">
        <f t="shared" si="1695"/>
        <v>0</v>
      </c>
      <c r="AN2002" s="6">
        <f t="shared" si="1696"/>
        <v>0</v>
      </c>
      <c r="AO2002" s="33">
        <v>11.166666666666666</v>
      </c>
      <c r="AP2002" s="33">
        <v>4.25</v>
      </c>
      <c r="AQ2002" s="33">
        <v>0</v>
      </c>
      <c r="AR2002" s="32">
        <v>15.416666666666666</v>
      </c>
      <c r="AS2002" s="40">
        <v>0</v>
      </c>
      <c r="AT2002" s="40">
        <v>3</v>
      </c>
      <c r="AU2002" s="40">
        <v>0</v>
      </c>
      <c r="AV2002" s="40">
        <v>0</v>
      </c>
      <c r="AW2002" s="40">
        <v>0</v>
      </c>
      <c r="AX2002" s="9">
        <f t="shared" si="1697"/>
        <v>0</v>
      </c>
      <c r="AY2002" s="9">
        <f t="shared" si="1698"/>
        <v>11.675675675675677</v>
      </c>
      <c r="AZ2002" s="9">
        <f t="shared" si="1699"/>
        <v>0</v>
      </c>
      <c r="BA2002" s="9">
        <f t="shared" si="1700"/>
        <v>0</v>
      </c>
      <c r="BB2002" s="9">
        <f t="shared" si="1701"/>
        <v>0</v>
      </c>
      <c r="BC2002" s="9">
        <f t="shared" si="1702"/>
        <v>5.583333333333333</v>
      </c>
      <c r="BD2002" s="9">
        <f t="shared" si="1703"/>
        <v>0</v>
      </c>
      <c r="BE2002" s="9">
        <f t="shared" si="1704"/>
        <v>2.125</v>
      </c>
      <c r="BF2002" s="3">
        <v>0</v>
      </c>
      <c r="BG2002" s="3">
        <v>0</v>
      </c>
      <c r="BH2002" s="3">
        <v>0</v>
      </c>
      <c r="BI2002" s="3">
        <v>0</v>
      </c>
      <c r="BJ2002" s="3">
        <v>1</v>
      </c>
      <c r="BK2002" s="3">
        <v>0</v>
      </c>
      <c r="BL2002" s="3">
        <v>0</v>
      </c>
      <c r="BM2002" s="3">
        <v>1</v>
      </c>
      <c r="BN2002" s="34">
        <f>BU2002+CA2002</f>
        <v>-0.41008608650414169</v>
      </c>
      <c r="BO2002" s="34">
        <f>BN2002/AR2002*2000</f>
        <v>-53.200357168104865</v>
      </c>
      <c r="BP2002" s="34">
        <v>-0.28401287399881953</v>
      </c>
      <c r="BQ2002" s="34">
        <v>-0.25034280982833856</v>
      </c>
      <c r="BR2002" s="34">
        <v>7.1896854617758887E-3</v>
      </c>
      <c r="BS2002" s="34">
        <v>0</v>
      </c>
      <c r="BT2002" s="34">
        <v>0</v>
      </c>
      <c r="BU2002" s="34">
        <f>SUM(BP2002:BT2002)</f>
        <v>-0.52716599836538225</v>
      </c>
      <c r="BV2002" s="34">
        <f>BU2002/AR2002*2000</f>
        <v>-68.389102490644191</v>
      </c>
      <c r="BW2002" s="34">
        <v>-9.8239619999319239E-2</v>
      </c>
      <c r="BX2002" s="34">
        <v>1.3690046555319489E-2</v>
      </c>
      <c r="BY2002" s="34">
        <v>0</v>
      </c>
      <c r="BZ2002" s="34">
        <v>0.20162948530524027</v>
      </c>
      <c r="CA2002" s="34">
        <f>SUM(BW2002:BZ2002)</f>
        <v>0.11707991186124053</v>
      </c>
      <c r="CB2002" s="34">
        <f>CA2002/AR2002*2000</f>
        <v>15.188745322539313</v>
      </c>
      <c r="CE2002" s="68">
        <f t="shared" si="1705"/>
        <v>165000</v>
      </c>
      <c r="CF2002" s="9">
        <v>0.4</v>
      </c>
      <c r="CG2002" s="9">
        <v>0.3</v>
      </c>
      <c r="CH2002" s="9">
        <v>-1</v>
      </c>
      <c r="CI2002" s="9">
        <v>-0.2</v>
      </c>
      <c r="CJ2002" s="9">
        <f t="shared" si="1660"/>
        <v>-20.33898305084746</v>
      </c>
      <c r="CK2002" s="9">
        <v>-0.1</v>
      </c>
      <c r="CL2002" s="9">
        <f t="shared" si="1661"/>
        <v>-10.16949152542373</v>
      </c>
      <c r="CM2002" s="9">
        <v>-0.3</v>
      </c>
      <c r="CN2002" t="s">
        <v>3359</v>
      </c>
      <c r="CO2002" t="s">
        <v>3360</v>
      </c>
      <c r="CQ2002" t="s">
        <v>3079</v>
      </c>
      <c r="CR2002">
        <v>70</v>
      </c>
      <c r="CS2002">
        <v>180</v>
      </c>
      <c r="CT2002">
        <v>24</v>
      </c>
      <c r="CU2002" t="s">
        <v>3402</v>
      </c>
      <c r="CV2002" t="s">
        <v>3090</v>
      </c>
      <c r="CW2002">
        <v>0</v>
      </c>
      <c r="CX2002">
        <v>0</v>
      </c>
      <c r="CY2002">
        <v>0</v>
      </c>
      <c r="CZ2002" s="70"/>
      <c r="DA2002">
        <v>0</v>
      </c>
    </row>
    <row r="2003" spans="1:105" x14ac:dyDescent="0.2">
      <c r="A2003" s="38" t="s">
        <v>2452</v>
      </c>
      <c r="B2003" t="s">
        <v>977</v>
      </c>
      <c r="E2003" t="str">
        <f>CONCATENATE(RIGHT(F2003,LEN(F2003)-SEARCH(" ",F2003)), ", ", LEFT(F2003, SEARCH(" ", F2003)))</f>
        <v xml:space="preserve">Tremblay, Yannick </v>
      </c>
      <c r="F2003" t="s">
        <v>1465</v>
      </c>
      <c r="G2003" t="s">
        <v>1524</v>
      </c>
      <c r="H2003">
        <v>12</v>
      </c>
      <c r="I2003">
        <v>1</v>
      </c>
      <c r="J2003">
        <v>2</v>
      </c>
      <c r="K2003">
        <f>I2003+J2003</f>
        <v>3</v>
      </c>
      <c r="L2003">
        <v>-6</v>
      </c>
      <c r="M2003">
        <v>12</v>
      </c>
      <c r="N2003">
        <v>30</v>
      </c>
      <c r="O2003" s="4">
        <f>IF(N2003=0,0,I2003/N2003)</f>
        <v>3.3333333333333333E-2</v>
      </c>
      <c r="P2003">
        <v>199</v>
      </c>
      <c r="Q2003">
        <v>0</v>
      </c>
      <c r="R2003">
        <v>0</v>
      </c>
      <c r="S2003">
        <v>0</v>
      </c>
      <c r="T2003">
        <v>0</v>
      </c>
      <c r="U2003" s="4">
        <f>IF(S2003+T2003=0,0,S2003/(S2003+T2003))</f>
        <v>0</v>
      </c>
      <c r="V2003" s="40">
        <v>0</v>
      </c>
      <c r="W2003">
        <v>1</v>
      </c>
      <c r="X2003">
        <v>2</v>
      </c>
      <c r="Y2003">
        <v>0</v>
      </c>
      <c r="Z2003">
        <v>0</v>
      </c>
      <c r="AA2003">
        <f>I2003-W2003-Y2003</f>
        <v>0</v>
      </c>
      <c r="AB2003">
        <f>J2003-X2003-Z2003</f>
        <v>0</v>
      </c>
      <c r="AC2003" s="9">
        <f t="shared" si="1685"/>
        <v>9.7244732576985413</v>
      </c>
      <c r="AD2003" s="9">
        <f t="shared" si="1686"/>
        <v>19.448946515397083</v>
      </c>
      <c r="AE2003" s="9">
        <f t="shared" si="1687"/>
        <v>0</v>
      </c>
      <c r="AF2003" s="9">
        <f t="shared" si="1688"/>
        <v>0</v>
      </c>
      <c r="AG2003" s="9">
        <f t="shared" si="1689"/>
        <v>0</v>
      </c>
      <c r="AH2003" s="9">
        <f t="shared" si="1690"/>
        <v>0</v>
      </c>
      <c r="AI2003" s="6">
        <f t="shared" si="1691"/>
        <v>0.51635111876075723</v>
      </c>
      <c r="AJ2003" s="6">
        <f t="shared" si="1692"/>
        <v>11.669367909238249</v>
      </c>
      <c r="AK2003" s="6">
        <f t="shared" si="1693"/>
        <v>0</v>
      </c>
      <c r="AL2003" s="6">
        <f t="shared" si="1694"/>
        <v>2.5817555938037864</v>
      </c>
      <c r="AM2003" s="6">
        <f t="shared" si="1695"/>
        <v>1.9448946515397083</v>
      </c>
      <c r="AN2003" s="6">
        <f t="shared" si="1696"/>
        <v>10.588235294117647</v>
      </c>
      <c r="AO2003" s="33">
        <v>116.2</v>
      </c>
      <c r="AP2003" s="33">
        <v>30.85</v>
      </c>
      <c r="AQ2003" s="33">
        <v>5.666666666666667</v>
      </c>
      <c r="AR2003" s="32">
        <v>152.71666666666667</v>
      </c>
      <c r="AS2003" s="40">
        <v>6</v>
      </c>
      <c r="AT2003" s="40">
        <v>4</v>
      </c>
      <c r="AU2003" s="40">
        <v>9</v>
      </c>
      <c r="AV2003" s="40">
        <v>1</v>
      </c>
      <c r="AW2003" s="40">
        <v>0</v>
      </c>
      <c r="AX2003" s="9">
        <f t="shared" si="1697"/>
        <v>2.3573065589872315</v>
      </c>
      <c r="AY2003" s="9">
        <f t="shared" si="1698"/>
        <v>1.5715377059914877</v>
      </c>
      <c r="AZ2003" s="9">
        <f t="shared" si="1699"/>
        <v>3.5359598384808471</v>
      </c>
      <c r="BA2003" s="9">
        <f t="shared" si="1700"/>
        <v>0.39288442649787192</v>
      </c>
      <c r="BB2003" s="9">
        <f t="shared" si="1701"/>
        <v>0</v>
      </c>
      <c r="BC2003" s="9">
        <f t="shared" si="1702"/>
        <v>9.6833333333333336</v>
      </c>
      <c r="BD2003" s="9">
        <f t="shared" si="1703"/>
        <v>0.47222222222222227</v>
      </c>
      <c r="BE2003" s="9">
        <f t="shared" si="1704"/>
        <v>2.5708333333333333</v>
      </c>
      <c r="BF2003" s="3">
        <v>1</v>
      </c>
      <c r="BG2003" s="3">
        <v>6</v>
      </c>
      <c r="BH2003" s="3">
        <v>0</v>
      </c>
      <c r="BI2003" s="3">
        <v>7</v>
      </c>
      <c r="BJ2003" s="3">
        <v>5</v>
      </c>
      <c r="BK2003" s="3">
        <v>1</v>
      </c>
      <c r="BL2003" s="3">
        <v>1</v>
      </c>
      <c r="BM2003" s="3">
        <v>7</v>
      </c>
      <c r="BN2003" s="34">
        <f>BU2003+CA2003</f>
        <v>0.77484638693259722</v>
      </c>
      <c r="BO2003" s="34">
        <f>BN2003/AR2003*2000</f>
        <v>10.147502611798718</v>
      </c>
      <c r="BP2003" s="34">
        <v>-1.0617184726625772</v>
      </c>
      <c r="BQ2003" s="34">
        <v>2.7653508674647633</v>
      </c>
      <c r="BR2003" s="34">
        <v>2.3278808934023995E-2</v>
      </c>
      <c r="BS2003" s="34">
        <v>-1.294504930177484E-2</v>
      </c>
      <c r="BT2003" s="34">
        <v>0</v>
      </c>
      <c r="BU2003" s="34">
        <f>SUM(BP2003:BT2003)</f>
        <v>1.7139661544344351</v>
      </c>
      <c r="BV2003" s="34">
        <f>BU2003/AR2003*2000</f>
        <v>22.446353654057866</v>
      </c>
      <c r="BW2003" s="34">
        <v>1.3558425285993969</v>
      </c>
      <c r="BX2003" s="34">
        <v>-0.44675139771568451</v>
      </c>
      <c r="BY2003" s="34">
        <v>-6.0652092908152176E-2</v>
      </c>
      <c r="BZ2003" s="34">
        <v>-1.7875588054773981</v>
      </c>
      <c r="CA2003" s="34">
        <f>SUM(BW2003:BZ2003)</f>
        <v>-0.9391197675018379</v>
      </c>
      <c r="CB2003" s="34">
        <f>CA2003/AR2003*2000</f>
        <v>-12.298851042259145</v>
      </c>
      <c r="CE2003" s="68">
        <f t="shared" si="1705"/>
        <v>165000</v>
      </c>
      <c r="CF2003" s="9">
        <v>5</v>
      </c>
      <c r="CG2003" s="9">
        <v>3.4</v>
      </c>
      <c r="CH2003" s="9">
        <v>-5.8</v>
      </c>
      <c r="CI2003" s="9">
        <v>-0.1</v>
      </c>
      <c r="CJ2003" s="9">
        <f t="shared" si="1660"/>
        <v>-1.0568962480183195</v>
      </c>
      <c r="CK2003" s="9">
        <v>-1.1000000000000001</v>
      </c>
      <c r="CL2003" s="9">
        <f t="shared" si="1661"/>
        <v>-11.625858728201514</v>
      </c>
      <c r="CM2003" s="9">
        <v>-1.1000000000000001</v>
      </c>
      <c r="CN2003" t="s">
        <v>3267</v>
      </c>
      <c r="CO2003" t="s">
        <v>3268</v>
      </c>
      <c r="CP2003" t="s">
        <v>2399</v>
      </c>
      <c r="CQ2003" t="s">
        <v>2400</v>
      </c>
      <c r="CR2003">
        <v>74</v>
      </c>
      <c r="CS2003">
        <v>200</v>
      </c>
      <c r="CT2003">
        <v>28</v>
      </c>
      <c r="CU2003" t="s">
        <v>3401</v>
      </c>
      <c r="CV2003" t="s">
        <v>2382</v>
      </c>
      <c r="CW2003">
        <v>0</v>
      </c>
      <c r="CX2003">
        <v>0</v>
      </c>
      <c r="CY2003">
        <v>0</v>
      </c>
      <c r="CZ2003" s="70"/>
      <c r="DA2003">
        <v>0</v>
      </c>
    </row>
  </sheetData>
  <phoneticPr fontId="3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Players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Vollman</dc:creator>
  <cp:lastModifiedBy>Sebastian Michal Mankowski</cp:lastModifiedBy>
  <dcterms:created xsi:type="dcterms:W3CDTF">2007-05-05T16:54:13Z</dcterms:created>
  <dcterms:modified xsi:type="dcterms:W3CDTF">2014-05-24T17:01:40Z</dcterms:modified>
</cp:coreProperties>
</file>